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US\Models\eps-1.4.2-us - AEO Update\InputData\indst\PERAC\Step4\"/>
    </mc:Choice>
  </mc:AlternateContent>
  <bookViews>
    <workbookView xWindow="120" yWindow="105" windowWidth="22995" windowHeight="10800" firstSheet="10" activeTab="13"/>
  </bookViews>
  <sheets>
    <sheet name="About" sheetId="1" r:id="rId1"/>
    <sheet name="Country Selector" sheetId="20" r:id="rId2"/>
    <sheet name="Cross-Page Data" sheetId="62" r:id="rId3"/>
    <sheet name="BAU Process Emissions" sheetId="52" r:id="rId4"/>
    <sheet name="Chem - ODS" sheetId="64" r:id="rId5"/>
    <sheet name="Chemicals Calcs" sheetId="65" r:id="rId6"/>
    <sheet name="Process Emissions Multipliers" sheetId="51" r:id="rId7"/>
    <sheet name="Cement" sheetId="30" r:id="rId8"/>
    <sheet name="PERAC-MCAbMC-cement-CC" sheetId="29" r:id="rId9"/>
    <sheet name="PERAC-MCAbMC-mining-MR" sheetId="19" r:id="rId10"/>
    <sheet name="PERAC-MCAbMC-mining-MD" sheetId="21" r:id="rId11"/>
    <sheet name="PERAC-MCAbMC-chemicals-CP" sheetId="22" r:id="rId12"/>
    <sheet name="PERAC-MCAbMC-ngps-WT" sheetId="25" r:id="rId13"/>
    <sheet name="PERAC-MCAbMC-ngps-MR" sheetId="26" r:id="rId14"/>
    <sheet name="PERAC-MCAbMC-waste-MR" sheetId="23" r:id="rId15"/>
    <sheet name="PERAC-MCAbMC-waste-MD" sheetId="24" r:id="rId16"/>
    <sheet name="PERAC-MCAbMC-ag-CM" sheetId="40" r:id="rId17"/>
    <sheet name="PERAC-MCAbMC-ag-RC" sheetId="41" r:id="rId18"/>
    <sheet name="PERAC-MCAbMC-ag-LM" sheetId="42" r:id="rId19"/>
    <sheet name="PERAC-MCAbMC-other-WT" sheetId="27" r:id="rId20"/>
    <sheet name="PERAC-MCAbMC-other-CP" sheetId="28" r:id="rId21"/>
    <sheet name="Coal Baselines" sheetId="54" r:id="rId22"/>
    <sheet name="Coal mining 2010" sheetId="4" r:id="rId23"/>
    <sheet name="Coal mining 2020" sheetId="5" r:id="rId24"/>
    <sheet name="Coal mining 2030" sheetId="6" r:id="rId25"/>
    <sheet name="Chemicals Baselines" sheetId="55" r:id="rId26"/>
    <sheet name="Chemicals 2010" sheetId="7" r:id="rId27"/>
    <sheet name="Chemicals 2020" sheetId="8" r:id="rId28"/>
    <sheet name="Chemicals 2030" sheetId="9" r:id="rId29"/>
    <sheet name="NGPS Baselines" sheetId="56" r:id="rId30"/>
    <sheet name="NGPS 2010" sheetId="10" r:id="rId31"/>
    <sheet name="NGPS 2020" sheetId="11" r:id="rId32"/>
    <sheet name="NGPS 2030" sheetId="12" r:id="rId33"/>
    <sheet name="Waste Baselines" sheetId="57" r:id="rId34"/>
    <sheet name="Waste 2010" sheetId="13" r:id="rId35"/>
    <sheet name="Waste 2020" sheetId="14" r:id="rId36"/>
    <sheet name="Waste 2030" sheetId="15" r:id="rId37"/>
    <sheet name="Other Baselines" sheetId="58" r:id="rId38"/>
    <sheet name="Other 2010" sheetId="16" r:id="rId39"/>
    <sheet name="Other 2020" sheetId="17" r:id="rId40"/>
    <sheet name="Other 2030" sheetId="18" r:id="rId41"/>
    <sheet name="Soil Baselines" sheetId="59" r:id="rId42"/>
    <sheet name="Soil 2010" sheetId="31" r:id="rId43"/>
    <sheet name="Soil 2020" sheetId="32" r:id="rId44"/>
    <sheet name="Soil 2030" sheetId="33" r:id="rId45"/>
    <sheet name="Rice Baselines" sheetId="60" r:id="rId46"/>
    <sheet name="Ric 2010" sheetId="34" r:id="rId47"/>
    <sheet name="Ric 2020" sheetId="35" r:id="rId48"/>
    <sheet name="Ric 2030" sheetId="36" r:id="rId49"/>
    <sheet name="Livestock Baselines" sheetId="61" r:id="rId50"/>
    <sheet name="Liv 2010" sheetId="37" r:id="rId51"/>
    <sheet name="Liv 2020" sheetId="38" r:id="rId52"/>
    <sheet name="Liv 2030" sheetId="39" r:id="rId53"/>
  </sheets>
  <definedNames>
    <definedName name="_xlnm._FilterDatabase" localSheetId="4" hidden="1">'Chem - ODS'!#REF!</definedName>
    <definedName name="CH4_to_CO2e" localSheetId="4">'Cross-Page Data'!$C$12</definedName>
    <definedName name="CH4_to_CO2e">'Cross-Page Data'!$C$12</definedName>
    <definedName name="data_2010" localSheetId="22">'Coal mining 2010'!$B$9:$S$185</definedName>
    <definedName name="data_2010" localSheetId="30">'NGPS 2010'!$B$9:$S$185</definedName>
    <definedName name="data_2020" localSheetId="23">'Coal mining 2020'!$B$8:$S$184</definedName>
    <definedName name="data_2020" localSheetId="31">'NGPS 2020'!$B$9:$S$185</definedName>
    <definedName name="data_2030" localSheetId="24">'Coal mining 2030'!$B$9:$S$185</definedName>
    <definedName name="data_2030" localSheetId="32">'NGPS 2030'!$B$9:$S$185</definedName>
    <definedName name="N2O_to_CO2e" localSheetId="4">'Cross-Page Data'!$C$13</definedName>
    <definedName name="N2O_to_CO2e">'Cross-Page Data'!$C$13</definedName>
    <definedName name="Regions">'Country Selector'!$D$2:$D$18</definedName>
  </definedNames>
  <calcPr calcId="162913"/>
</workbook>
</file>

<file path=xl/calcChain.xml><?xml version="1.0" encoding="utf-8"?>
<calcChain xmlns="http://schemas.openxmlformats.org/spreadsheetml/2006/main">
  <c r="E32" i="51" l="1"/>
  <c r="D32" i="51"/>
  <c r="C32" i="51"/>
  <c r="B32" i="51"/>
  <c r="D31" i="51"/>
  <c r="B31" i="51"/>
  <c r="E28" i="51"/>
  <c r="D27" i="51"/>
  <c r="D28" i="51"/>
  <c r="C28" i="51"/>
  <c r="B28" i="51"/>
  <c r="D57" i="51" l="1"/>
  <c r="E57" i="51"/>
  <c r="B57" i="51"/>
  <c r="D54" i="51"/>
  <c r="E54" i="51"/>
  <c r="B27" i="51" l="1"/>
  <c r="B54" i="51" s="1"/>
  <c r="E8" i="51" l="1"/>
  <c r="D8" i="51"/>
  <c r="C8" i="51"/>
  <c r="B8" i="51"/>
  <c r="E20" i="51"/>
  <c r="D20" i="51"/>
  <c r="C20" i="51"/>
  <c r="B20" i="51"/>
  <c r="E16" i="51"/>
  <c r="D16" i="51"/>
  <c r="C16" i="51"/>
  <c r="B16" i="51"/>
  <c r="E12" i="51"/>
  <c r="D12" i="51"/>
  <c r="C12" i="51"/>
  <c r="B12" i="51"/>
  <c r="E24" i="51"/>
  <c r="D24" i="51"/>
  <c r="C24" i="51"/>
  <c r="B24" i="51"/>
  <c r="E51" i="51" l="1"/>
  <c r="C23" i="51"/>
  <c r="C51" i="51" s="1"/>
  <c r="D23" i="51"/>
  <c r="D51" i="51" s="1"/>
  <c r="B23" i="51"/>
  <c r="B51" i="51" s="1"/>
  <c r="E48" i="51" l="1"/>
  <c r="B3" i="51"/>
  <c r="D3" i="51"/>
  <c r="AK9" i="64"/>
  <c r="AK11" i="64" s="1"/>
  <c r="AJ9" i="64"/>
  <c r="AJ11" i="64" s="1"/>
  <c r="AI9" i="64"/>
  <c r="AI11" i="64" s="1"/>
  <c r="AH9" i="64"/>
  <c r="AH11" i="64" s="1"/>
  <c r="AG9" i="64"/>
  <c r="AG11" i="64" s="1"/>
  <c r="AF9" i="64"/>
  <c r="AF11" i="64" s="1"/>
  <c r="AE9" i="64"/>
  <c r="AE11" i="64" s="1"/>
  <c r="AD9" i="64"/>
  <c r="AD11" i="64" s="1"/>
  <c r="AC9" i="64"/>
  <c r="AC11" i="64" s="1"/>
  <c r="AB9" i="64"/>
  <c r="AB11" i="64" s="1"/>
  <c r="AA9" i="64"/>
  <c r="AA11" i="64" s="1"/>
  <c r="Z9" i="64"/>
  <c r="Z11" i="64" s="1"/>
  <c r="Y9" i="64"/>
  <c r="Y11" i="64" s="1"/>
  <c r="X9" i="64"/>
  <c r="X11" i="64" s="1"/>
  <c r="W9" i="64"/>
  <c r="W11" i="64" s="1"/>
  <c r="V9" i="64"/>
  <c r="V11" i="64" s="1"/>
  <c r="U9" i="64"/>
  <c r="U11" i="64" s="1"/>
  <c r="T9" i="64"/>
  <c r="T11" i="64" s="1"/>
  <c r="S9" i="64"/>
  <c r="S11" i="64" s="1"/>
  <c r="R9" i="64"/>
  <c r="R11" i="64" s="1"/>
  <c r="Q9" i="64"/>
  <c r="Q11" i="64" s="1"/>
  <c r="P9" i="64"/>
  <c r="P11" i="64" s="1"/>
  <c r="O9" i="64"/>
  <c r="O11" i="64" s="1"/>
  <c r="N9" i="64"/>
  <c r="N11" i="64" s="1"/>
  <c r="M9" i="64"/>
  <c r="M11" i="64" s="1"/>
  <c r="L9" i="64"/>
  <c r="L11" i="64" s="1"/>
  <c r="K9" i="64"/>
  <c r="K11" i="64" s="1"/>
  <c r="J9" i="64"/>
  <c r="J11" i="64" s="1"/>
  <c r="I9" i="64"/>
  <c r="I11" i="64" s="1"/>
  <c r="H9" i="64"/>
  <c r="H11" i="64" s="1"/>
  <c r="G9" i="64"/>
  <c r="G11" i="64" s="1"/>
  <c r="F9" i="64"/>
  <c r="F11" i="64" s="1"/>
  <c r="E9" i="64"/>
  <c r="E11" i="64" s="1"/>
  <c r="D9" i="64"/>
  <c r="D11" i="64" s="1"/>
  <c r="C9" i="64"/>
  <c r="C11" i="64" s="1"/>
  <c r="B9" i="64"/>
  <c r="B11" i="64" s="1"/>
  <c r="AK8" i="64"/>
  <c r="AK15" i="64" s="1"/>
  <c r="E4" i="51" s="1"/>
  <c r="AJ8" i="64"/>
  <c r="AJ15" i="64" s="1"/>
  <c r="AI8" i="64"/>
  <c r="AI15" i="64" s="1"/>
  <c r="AH8" i="64"/>
  <c r="AH15" i="64" s="1"/>
  <c r="AG8" i="64"/>
  <c r="AF8" i="64"/>
  <c r="AF15" i="64" s="1"/>
  <c r="AE8" i="64"/>
  <c r="AE15" i="64" s="1"/>
  <c r="AD8" i="64"/>
  <c r="AD15" i="64" s="1"/>
  <c r="AC8" i="64"/>
  <c r="AC15" i="64" s="1"/>
  <c r="AB8" i="64"/>
  <c r="AB15" i="64" s="1"/>
  <c r="AA8" i="64"/>
  <c r="Z8" i="64"/>
  <c r="Z15" i="64" s="1"/>
  <c r="Y8" i="64"/>
  <c r="X8" i="64"/>
  <c r="X15" i="64" s="1"/>
  <c r="W8" i="64"/>
  <c r="W15" i="64" s="1"/>
  <c r="V8" i="64"/>
  <c r="V15" i="64" s="1"/>
  <c r="U8" i="64"/>
  <c r="U15" i="64" s="1"/>
  <c r="T8" i="64"/>
  <c r="T15" i="64" s="1"/>
  <c r="S8" i="64"/>
  <c r="S15" i="64" s="1"/>
  <c r="R8" i="64"/>
  <c r="R15" i="64" s="1"/>
  <c r="Q8" i="64"/>
  <c r="P8" i="64"/>
  <c r="P15" i="64" s="1"/>
  <c r="O8" i="64"/>
  <c r="O15" i="64" s="1"/>
  <c r="N8" i="64"/>
  <c r="N15" i="64" s="1"/>
  <c r="M8" i="64"/>
  <c r="M15" i="64" s="1"/>
  <c r="L8" i="64"/>
  <c r="L15" i="64" s="1"/>
  <c r="C4" i="51" s="1"/>
  <c r="K8" i="64"/>
  <c r="J8" i="64"/>
  <c r="J15" i="64" s="1"/>
  <c r="I8" i="64"/>
  <c r="H8" i="64"/>
  <c r="H15" i="64" s="1"/>
  <c r="G8" i="64"/>
  <c r="G15" i="64" s="1"/>
  <c r="B4" i="51" s="1"/>
  <c r="F8" i="64"/>
  <c r="F15" i="64" s="1"/>
  <c r="E8" i="64"/>
  <c r="E15" i="64" s="1"/>
  <c r="D8" i="64"/>
  <c r="D15" i="64" s="1"/>
  <c r="C8" i="64"/>
  <c r="C15" i="64" s="1"/>
  <c r="B8" i="64"/>
  <c r="B15" i="64" s="1"/>
  <c r="D19" i="51"/>
  <c r="D48" i="51" s="1"/>
  <c r="C19" i="51"/>
  <c r="C48" i="51" s="1"/>
  <c r="B19" i="51"/>
  <c r="B48" i="51" s="1"/>
  <c r="L156" i="26" s="1"/>
  <c r="D15" i="51"/>
  <c r="C15" i="51"/>
  <c r="B15" i="51"/>
  <c r="B45" i="51" s="1"/>
  <c r="D11" i="51"/>
  <c r="C11" i="51"/>
  <c r="C42" i="51" s="1"/>
  <c r="B11" i="51"/>
  <c r="D7" i="51"/>
  <c r="C7" i="51"/>
  <c r="C39" i="51" s="1"/>
  <c r="B7" i="51"/>
  <c r="B39" i="51" s="1"/>
  <c r="C3" i="51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58" i="23"/>
  <c r="B43" i="26"/>
  <c r="B46" i="26"/>
  <c r="B49" i="26"/>
  <c r="B50" i="26"/>
  <c r="B51" i="26"/>
  <c r="B59" i="26"/>
  <c r="B61" i="26"/>
  <c r="B64" i="26"/>
  <c r="B67" i="26"/>
  <c r="B78" i="26"/>
  <c r="B80" i="26"/>
  <c r="B83" i="26"/>
  <c r="B104" i="26"/>
  <c r="B105" i="26"/>
  <c r="B156" i="26"/>
  <c r="B159" i="26"/>
  <c r="B164" i="26"/>
  <c r="B171" i="26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4" i="25"/>
  <c r="B45" i="25"/>
  <c r="B47" i="25"/>
  <c r="B48" i="25"/>
  <c r="B52" i="25"/>
  <c r="B53" i="25"/>
  <c r="B54" i="25"/>
  <c r="B55" i="25"/>
  <c r="B56" i="25"/>
  <c r="B57" i="25"/>
  <c r="B58" i="25"/>
  <c r="B60" i="25"/>
  <c r="B62" i="25"/>
  <c r="B63" i="25"/>
  <c r="B65" i="25"/>
  <c r="B66" i="25"/>
  <c r="B68" i="25"/>
  <c r="B69" i="25"/>
  <c r="B70" i="25"/>
  <c r="B71" i="25"/>
  <c r="B72" i="25"/>
  <c r="B73" i="25"/>
  <c r="B74" i="25"/>
  <c r="B75" i="25"/>
  <c r="B76" i="25"/>
  <c r="B77" i="25"/>
  <c r="B79" i="25"/>
  <c r="B81" i="25"/>
  <c r="B82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7" i="25"/>
  <c r="B158" i="25"/>
  <c r="B160" i="25"/>
  <c r="B161" i="25"/>
  <c r="B162" i="25"/>
  <c r="B163" i="25"/>
  <c r="B165" i="25"/>
  <c r="B166" i="25"/>
  <c r="B167" i="25"/>
  <c r="B168" i="25"/>
  <c r="B169" i="25"/>
  <c r="B170" i="25"/>
  <c r="B172" i="25"/>
  <c r="B173" i="25"/>
  <c r="B174" i="25"/>
  <c r="B175" i="25"/>
  <c r="B176" i="25"/>
  <c r="B177" i="2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2" i="21"/>
  <c r="B2" i="25"/>
  <c r="B2" i="24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52" i="28"/>
  <c r="B2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 s="1"/>
  <c r="B3" i="20"/>
  <c r="L53" i="25" l="1"/>
  <c r="L130" i="25"/>
  <c r="L177" i="25"/>
  <c r="I15" i="64"/>
  <c r="Q15" i="64"/>
  <c r="D4" i="51" s="1"/>
  <c r="D36" i="51" s="1"/>
  <c r="Y15" i="64"/>
  <c r="AG15" i="64"/>
  <c r="L43" i="26"/>
  <c r="H43" i="26" s="1"/>
  <c r="L50" i="26"/>
  <c r="C50" i="26" s="1"/>
  <c r="K15" i="64"/>
  <c r="AA15" i="64"/>
  <c r="L58" i="25"/>
  <c r="E58" i="25" s="1"/>
  <c r="L57" i="25"/>
  <c r="J57" i="25" s="1"/>
  <c r="L132" i="25"/>
  <c r="C132" i="25" s="1"/>
  <c r="L21" i="25"/>
  <c r="L99" i="25"/>
  <c r="F99" i="25" s="1"/>
  <c r="L22" i="25"/>
  <c r="L158" i="25"/>
  <c r="L78" i="26"/>
  <c r="G78" i="26" s="1"/>
  <c r="L121" i="25"/>
  <c r="E121" i="25" s="1"/>
  <c r="L98" i="25"/>
  <c r="F98" i="25" s="1"/>
  <c r="L131" i="25"/>
  <c r="G131" i="25" s="1"/>
  <c r="L49" i="26"/>
  <c r="I49" i="26" s="1"/>
  <c r="L23" i="25"/>
  <c r="C23" i="25" s="1"/>
  <c r="L73" i="25"/>
  <c r="J73" i="25" s="1"/>
  <c r="L44" i="25"/>
  <c r="L60" i="25"/>
  <c r="J60" i="25" s="1"/>
  <c r="L97" i="25"/>
  <c r="J97" i="25" s="1"/>
  <c r="E57" i="25"/>
  <c r="L65" i="24"/>
  <c r="I65" i="24" s="1"/>
  <c r="L29" i="24"/>
  <c r="L158" i="24"/>
  <c r="D158" i="24" s="1"/>
  <c r="L123" i="24"/>
  <c r="G123" i="24" s="1"/>
  <c r="L136" i="24"/>
  <c r="K136" i="24" s="1"/>
  <c r="L174" i="24"/>
  <c r="L94" i="24"/>
  <c r="G94" i="24" s="1"/>
  <c r="L7" i="24"/>
  <c r="G7" i="24" s="1"/>
  <c r="L113" i="24"/>
  <c r="G113" i="24" s="1"/>
  <c r="L78" i="24"/>
  <c r="C78" i="24" s="1"/>
  <c r="L79" i="24"/>
  <c r="I79" i="24" s="1"/>
  <c r="L140" i="24"/>
  <c r="E140" i="24" s="1"/>
  <c r="L67" i="24"/>
  <c r="J67" i="24" s="1"/>
  <c r="L129" i="24"/>
  <c r="L111" i="24"/>
  <c r="C111" i="24" s="1"/>
  <c r="L131" i="24"/>
  <c r="E131" i="24" s="1"/>
  <c r="L48" i="24"/>
  <c r="F48" i="24" s="1"/>
  <c r="L13" i="24"/>
  <c r="K13" i="24" s="1"/>
  <c r="L142" i="24"/>
  <c r="I142" i="24" s="1"/>
  <c r="L59" i="24"/>
  <c r="L104" i="24"/>
  <c r="H104" i="24" s="1"/>
  <c r="L108" i="24"/>
  <c r="L40" i="25"/>
  <c r="I40" i="25" s="1"/>
  <c r="L2" i="25"/>
  <c r="F2" i="25" s="1"/>
  <c r="L46" i="26"/>
  <c r="L82" i="25"/>
  <c r="D82" i="25" s="1"/>
  <c r="L35" i="25"/>
  <c r="J35" i="25" s="1"/>
  <c r="L128" i="25"/>
  <c r="L55" i="25"/>
  <c r="C55" i="25" s="1"/>
  <c r="L161" i="25"/>
  <c r="K161" i="25" s="1"/>
  <c r="L93" i="25"/>
  <c r="H93" i="25" s="1"/>
  <c r="L17" i="25"/>
  <c r="J17" i="25" s="1"/>
  <c r="L134" i="25"/>
  <c r="J134" i="25" s="1"/>
  <c r="L105" i="26"/>
  <c r="E105" i="26" s="1"/>
  <c r="L91" i="25"/>
  <c r="J91" i="25" s="1"/>
  <c r="L165" i="25"/>
  <c r="D165" i="25" s="1"/>
  <c r="L96" i="25"/>
  <c r="H96" i="25" s="1"/>
  <c r="L20" i="25"/>
  <c r="I20" i="25" s="1"/>
  <c r="L150" i="25"/>
  <c r="F150" i="25" s="1"/>
  <c r="L170" i="25"/>
  <c r="K170" i="25" s="1"/>
  <c r="L15" i="25"/>
  <c r="E15" i="25" s="1"/>
  <c r="L153" i="25"/>
  <c r="E153" i="25" s="1"/>
  <c r="L87" i="25"/>
  <c r="E87" i="25" s="1"/>
  <c r="L11" i="25"/>
  <c r="L148" i="25"/>
  <c r="L116" i="25"/>
  <c r="G116" i="25" s="1"/>
  <c r="L81" i="25"/>
  <c r="D81" i="25" s="1"/>
  <c r="L38" i="25"/>
  <c r="C38" i="25" s="1"/>
  <c r="L6" i="25"/>
  <c r="F6" i="25" s="1"/>
  <c r="L147" i="25"/>
  <c r="G147" i="25" s="1"/>
  <c r="L115" i="25"/>
  <c r="D115" i="25" s="1"/>
  <c r="L79" i="25"/>
  <c r="H79" i="25" s="1"/>
  <c r="L37" i="25"/>
  <c r="L5" i="25"/>
  <c r="F5" i="25" s="1"/>
  <c r="L176" i="25"/>
  <c r="C176" i="25" s="1"/>
  <c r="L141" i="25"/>
  <c r="J141" i="25" s="1"/>
  <c r="L122" i="25"/>
  <c r="D122" i="25" s="1"/>
  <c r="L45" i="25"/>
  <c r="F45" i="25" s="1"/>
  <c r="L63" i="25"/>
  <c r="J63" i="25" s="1"/>
  <c r="L173" i="25"/>
  <c r="F173" i="25" s="1"/>
  <c r="L113" i="25"/>
  <c r="K113" i="25" s="1"/>
  <c r="L162" i="25"/>
  <c r="J162" i="25" s="1"/>
  <c r="L94" i="25"/>
  <c r="I94" i="25" s="1"/>
  <c r="L18" i="25"/>
  <c r="J18" i="25" s="1"/>
  <c r="L127" i="25"/>
  <c r="L54" i="25"/>
  <c r="E54" i="25" s="1"/>
  <c r="L118" i="25"/>
  <c r="I118" i="25" s="1"/>
  <c r="L59" i="26"/>
  <c r="C59" i="26" s="1"/>
  <c r="L72" i="25"/>
  <c r="I72" i="25" s="1"/>
  <c r="L154" i="25"/>
  <c r="F154" i="25" s="1"/>
  <c r="L88" i="25"/>
  <c r="L12" i="25"/>
  <c r="E12" i="25" s="1"/>
  <c r="L126" i="25"/>
  <c r="I126" i="25" s="1"/>
  <c r="L149" i="25"/>
  <c r="K149" i="25" s="1"/>
  <c r="L7" i="25"/>
  <c r="L145" i="25"/>
  <c r="G145" i="25" s="1"/>
  <c r="L76" i="25"/>
  <c r="J76" i="25" s="1"/>
  <c r="L3" i="25"/>
  <c r="J3" i="25" s="1"/>
  <c r="L144" i="25"/>
  <c r="F144" i="25" s="1"/>
  <c r="L112" i="25"/>
  <c r="G112" i="25" s="1"/>
  <c r="L75" i="25"/>
  <c r="E75" i="25" s="1"/>
  <c r="L34" i="25"/>
  <c r="G34" i="25" s="1"/>
  <c r="L159" i="26"/>
  <c r="L143" i="25"/>
  <c r="F143" i="25" s="1"/>
  <c r="L111" i="25"/>
  <c r="G111" i="25" s="1"/>
  <c r="L74" i="25"/>
  <c r="G74" i="25" s="1"/>
  <c r="L33" i="25"/>
  <c r="D33" i="25" s="1"/>
  <c r="F156" i="26"/>
  <c r="D48" i="24"/>
  <c r="V27" i="25"/>
  <c r="AP27" i="25" s="1"/>
  <c r="V15" i="25"/>
  <c r="V173" i="25"/>
  <c r="V106" i="25"/>
  <c r="V143" i="25"/>
  <c r="V108" i="25"/>
  <c r="V98" i="25"/>
  <c r="V62" i="25"/>
  <c r="V28" i="25"/>
  <c r="V146" i="25"/>
  <c r="V70" i="25"/>
  <c r="V34" i="25"/>
  <c r="V3" i="25"/>
  <c r="V92" i="25"/>
  <c r="AP92" i="25" s="1"/>
  <c r="V48" i="25"/>
  <c r="AP48" i="25" s="1"/>
  <c r="V76" i="25"/>
  <c r="V160" i="25"/>
  <c r="V66" i="25"/>
  <c r="AP66" i="25" s="1"/>
  <c r="W66" i="25" s="1"/>
  <c r="V65" i="25"/>
  <c r="AP65" i="25" s="1"/>
  <c r="AI65" i="25" s="1"/>
  <c r="V97" i="25"/>
  <c r="V133" i="25"/>
  <c r="AP133" i="25" s="1"/>
  <c r="AG133" i="25" s="1"/>
  <c r="V40" i="25"/>
  <c r="V166" i="25"/>
  <c r="C45" i="51"/>
  <c r="E39" i="51"/>
  <c r="D39" i="51"/>
  <c r="D45" i="51"/>
  <c r="V2" i="24" s="1"/>
  <c r="L61" i="26"/>
  <c r="E61" i="26" s="1"/>
  <c r="L9" i="25"/>
  <c r="L25" i="25"/>
  <c r="L41" i="25"/>
  <c r="L65" i="25"/>
  <c r="L85" i="25"/>
  <c r="L101" i="25"/>
  <c r="L119" i="25"/>
  <c r="L135" i="25"/>
  <c r="L151" i="25"/>
  <c r="L64" i="26"/>
  <c r="L10" i="25"/>
  <c r="H10" i="25" s="1"/>
  <c r="L26" i="25"/>
  <c r="E26" i="25" s="1"/>
  <c r="L42" i="25"/>
  <c r="D42" i="25" s="1"/>
  <c r="L66" i="25"/>
  <c r="L86" i="25"/>
  <c r="D86" i="25" s="1"/>
  <c r="L102" i="25"/>
  <c r="G102" i="25" s="1"/>
  <c r="L120" i="25"/>
  <c r="K120" i="25" s="1"/>
  <c r="L136" i="25"/>
  <c r="I136" i="25" s="1"/>
  <c r="L152" i="25"/>
  <c r="C152" i="25" s="1"/>
  <c r="L67" i="26"/>
  <c r="L19" i="25"/>
  <c r="L56" i="25"/>
  <c r="L95" i="25"/>
  <c r="L129" i="25"/>
  <c r="L163" i="25"/>
  <c r="L51" i="26"/>
  <c r="L31" i="25"/>
  <c r="I31" i="25" s="1"/>
  <c r="L117" i="25"/>
  <c r="F117" i="25" s="1"/>
  <c r="L16" i="25"/>
  <c r="L92" i="25"/>
  <c r="L167" i="25"/>
  <c r="F167" i="25" s="1"/>
  <c r="L171" i="26"/>
  <c r="K171" i="26" s="1"/>
  <c r="L28" i="25"/>
  <c r="E28" i="25" s="1"/>
  <c r="L69" i="25"/>
  <c r="L106" i="25"/>
  <c r="L138" i="25"/>
  <c r="L169" i="25"/>
  <c r="L39" i="25"/>
  <c r="L109" i="25"/>
  <c r="F109" i="25" s="1"/>
  <c r="L166" i="25"/>
  <c r="L8" i="25"/>
  <c r="L84" i="25"/>
  <c r="I84" i="25" s="1"/>
  <c r="L142" i="25"/>
  <c r="L80" i="26"/>
  <c r="L13" i="25"/>
  <c r="L29" i="25"/>
  <c r="L47" i="25"/>
  <c r="L70" i="25"/>
  <c r="L89" i="25"/>
  <c r="L107" i="25"/>
  <c r="L123" i="25"/>
  <c r="L139" i="25"/>
  <c r="L155" i="25"/>
  <c r="L83" i="26"/>
  <c r="L14" i="25"/>
  <c r="I14" i="25" s="1"/>
  <c r="L30" i="25"/>
  <c r="F30" i="25" s="1"/>
  <c r="L48" i="25"/>
  <c r="K48" i="25" s="1"/>
  <c r="L71" i="25"/>
  <c r="D71" i="25" s="1"/>
  <c r="L90" i="25"/>
  <c r="E90" i="25" s="1"/>
  <c r="L108" i="25"/>
  <c r="H108" i="25" s="1"/>
  <c r="L124" i="25"/>
  <c r="H124" i="25" s="1"/>
  <c r="L140" i="25"/>
  <c r="G140" i="25" s="1"/>
  <c r="L157" i="25"/>
  <c r="G157" i="25" s="1"/>
  <c r="L164" i="26"/>
  <c r="L27" i="25"/>
  <c r="L68" i="25"/>
  <c r="L103" i="25"/>
  <c r="L137" i="25"/>
  <c r="F137" i="25" s="1"/>
  <c r="L168" i="25"/>
  <c r="L104" i="26"/>
  <c r="L62" i="25"/>
  <c r="L133" i="25"/>
  <c r="L32" i="25"/>
  <c r="L110" i="25"/>
  <c r="L172" i="25"/>
  <c r="L4" i="25"/>
  <c r="L36" i="25"/>
  <c r="E36" i="25" s="1"/>
  <c r="L77" i="25"/>
  <c r="L114" i="25"/>
  <c r="L146" i="25"/>
  <c r="L174" i="25"/>
  <c r="E174" i="25" s="1"/>
  <c r="L52" i="25"/>
  <c r="L125" i="25"/>
  <c r="D125" i="25" s="1"/>
  <c r="L175" i="25"/>
  <c r="D175" i="25" s="1"/>
  <c r="L24" i="25"/>
  <c r="L100" i="25"/>
  <c r="F100" i="25" s="1"/>
  <c r="L160" i="25"/>
  <c r="B42" i="51"/>
  <c r="L160" i="19" s="1"/>
  <c r="E45" i="51"/>
  <c r="F67" i="24"/>
  <c r="I21" i="25"/>
  <c r="F21" i="25"/>
  <c r="K21" i="25"/>
  <c r="C21" i="25"/>
  <c r="H21" i="25"/>
  <c r="E21" i="25"/>
  <c r="J21" i="25"/>
  <c r="D21" i="25"/>
  <c r="G21" i="25"/>
  <c r="H113" i="24"/>
  <c r="C53" i="25"/>
  <c r="J53" i="25"/>
  <c r="D53" i="25"/>
  <c r="K53" i="25"/>
  <c r="F53" i="25"/>
  <c r="I53" i="25"/>
  <c r="G53" i="25"/>
  <c r="E53" i="25"/>
  <c r="H53" i="25"/>
  <c r="H158" i="25"/>
  <c r="F158" i="25"/>
  <c r="D158" i="25"/>
  <c r="I158" i="25"/>
  <c r="E158" i="25"/>
  <c r="K158" i="25"/>
  <c r="C158" i="25"/>
  <c r="G158" i="25"/>
  <c r="D130" i="25"/>
  <c r="H130" i="25"/>
  <c r="I130" i="25"/>
  <c r="G130" i="25"/>
  <c r="E130" i="25"/>
  <c r="K130" i="25"/>
  <c r="C130" i="25"/>
  <c r="F130" i="25"/>
  <c r="C78" i="26"/>
  <c r="J78" i="26"/>
  <c r="D78" i="26"/>
  <c r="I78" i="26"/>
  <c r="D177" i="25"/>
  <c r="C177" i="25"/>
  <c r="H177" i="25"/>
  <c r="G177" i="25"/>
  <c r="I177" i="25"/>
  <c r="F177" i="25"/>
  <c r="J177" i="25"/>
  <c r="K177" i="25"/>
  <c r="E44" i="25"/>
  <c r="H44" i="25"/>
  <c r="I44" i="25"/>
  <c r="J44" i="25"/>
  <c r="D44" i="25"/>
  <c r="K44" i="25"/>
  <c r="F44" i="25"/>
  <c r="G44" i="25"/>
  <c r="E132" i="25"/>
  <c r="H60" i="25"/>
  <c r="C60" i="25"/>
  <c r="D60" i="25"/>
  <c r="C131" i="25"/>
  <c r="J131" i="25"/>
  <c r="E49" i="26"/>
  <c r="G49" i="26"/>
  <c r="K49" i="26"/>
  <c r="H49" i="26"/>
  <c r="F49" i="26"/>
  <c r="J49" i="26"/>
  <c r="C49" i="26"/>
  <c r="C44" i="25"/>
  <c r="K60" i="25"/>
  <c r="E177" i="25"/>
  <c r="J158" i="25"/>
  <c r="I156" i="26"/>
  <c r="K156" i="26"/>
  <c r="E156" i="26"/>
  <c r="D156" i="26"/>
  <c r="H156" i="26"/>
  <c r="C156" i="26"/>
  <c r="J156" i="26"/>
  <c r="G156" i="26"/>
  <c r="G132" i="25"/>
  <c r="D132" i="25"/>
  <c r="I132" i="25"/>
  <c r="E60" i="25"/>
  <c r="F60" i="25"/>
  <c r="G60" i="25"/>
  <c r="E34" i="25"/>
  <c r="F78" i="26"/>
  <c r="E78" i="26"/>
  <c r="H78" i="26"/>
  <c r="G136" i="24"/>
  <c r="G67" i="24"/>
  <c r="J130" i="25"/>
  <c r="L18" i="27"/>
  <c r="L34" i="27"/>
  <c r="L50" i="27"/>
  <c r="L67" i="27"/>
  <c r="L83" i="27"/>
  <c r="L99" i="27"/>
  <c r="L115" i="27"/>
  <c r="L131" i="27"/>
  <c r="L147" i="27"/>
  <c r="L163" i="27"/>
  <c r="L11" i="27"/>
  <c r="L27" i="27"/>
  <c r="L43" i="27"/>
  <c r="L60" i="27"/>
  <c r="L76" i="27"/>
  <c r="L92" i="27"/>
  <c r="L108" i="27"/>
  <c r="L124" i="27"/>
  <c r="L140" i="27"/>
  <c r="L156" i="27"/>
  <c r="L12" i="27"/>
  <c r="L44" i="27"/>
  <c r="L77" i="27"/>
  <c r="L109" i="27"/>
  <c r="L141" i="27"/>
  <c r="L169" i="27"/>
  <c r="L33" i="27"/>
  <c r="L130" i="27"/>
  <c r="L13" i="27"/>
  <c r="L45" i="27"/>
  <c r="L78" i="27"/>
  <c r="L110" i="27"/>
  <c r="L142" i="27"/>
  <c r="L170" i="27"/>
  <c r="L25" i="27"/>
  <c r="L122" i="27"/>
  <c r="L16" i="27"/>
  <c r="L48" i="27"/>
  <c r="L81" i="27"/>
  <c r="L113" i="27"/>
  <c r="L145" i="27"/>
  <c r="L171" i="27"/>
  <c r="L90" i="27"/>
  <c r="L176" i="27"/>
  <c r="L6" i="27"/>
  <c r="L22" i="27"/>
  <c r="L38" i="27"/>
  <c r="L55" i="27"/>
  <c r="L71" i="27"/>
  <c r="L87" i="27"/>
  <c r="L103" i="27"/>
  <c r="L119" i="27"/>
  <c r="L135" i="27"/>
  <c r="L151" i="27"/>
  <c r="L52" i="28"/>
  <c r="L15" i="27"/>
  <c r="L31" i="27"/>
  <c r="L47" i="27"/>
  <c r="L64" i="27"/>
  <c r="L80" i="27"/>
  <c r="L96" i="27"/>
  <c r="L112" i="27"/>
  <c r="L128" i="27"/>
  <c r="L144" i="27"/>
  <c r="L160" i="27"/>
  <c r="L20" i="27"/>
  <c r="L53" i="27"/>
  <c r="L85" i="27"/>
  <c r="L117" i="27"/>
  <c r="L149" i="27"/>
  <c r="L173" i="27"/>
  <c r="L58" i="27"/>
  <c r="L154" i="27"/>
  <c r="L21" i="27"/>
  <c r="L54" i="27"/>
  <c r="L86" i="27"/>
  <c r="L118" i="27"/>
  <c r="L150" i="27"/>
  <c r="L174" i="27"/>
  <c r="L49" i="27"/>
  <c r="L146" i="27"/>
  <c r="L24" i="27"/>
  <c r="L57" i="27"/>
  <c r="L89" i="27"/>
  <c r="L121" i="27"/>
  <c r="L153" i="27"/>
  <c r="L175" i="27"/>
  <c r="L114" i="27"/>
  <c r="L10" i="27"/>
  <c r="L26" i="27"/>
  <c r="L42" i="27"/>
  <c r="L59" i="27"/>
  <c r="L75" i="27"/>
  <c r="L91" i="27"/>
  <c r="L107" i="27"/>
  <c r="L123" i="27"/>
  <c r="L139" i="27"/>
  <c r="L155" i="27"/>
  <c r="L3" i="27"/>
  <c r="L19" i="27"/>
  <c r="L35" i="27"/>
  <c r="L51" i="27"/>
  <c r="L68" i="27"/>
  <c r="L84" i="27"/>
  <c r="L100" i="27"/>
  <c r="L116" i="27"/>
  <c r="L132" i="27"/>
  <c r="L148" i="27"/>
  <c r="L164" i="27"/>
  <c r="L28" i="27"/>
  <c r="L61" i="27"/>
  <c r="L93" i="27"/>
  <c r="L125" i="27"/>
  <c r="L157" i="27"/>
  <c r="L177" i="27"/>
  <c r="L82" i="27"/>
  <c r="L172" i="27"/>
  <c r="L29" i="27"/>
  <c r="L62" i="27"/>
  <c r="L94" i="27"/>
  <c r="L126" i="27"/>
  <c r="L158" i="27"/>
  <c r="L2" i="27"/>
  <c r="L74" i="27"/>
  <c r="L168" i="27"/>
  <c r="L32" i="27"/>
  <c r="L65" i="27"/>
  <c r="L97" i="27"/>
  <c r="L129" i="27"/>
  <c r="L161" i="27"/>
  <c r="L41" i="27"/>
  <c r="L138" i="27"/>
  <c r="L14" i="27"/>
  <c r="L30" i="27"/>
  <c r="L46" i="27"/>
  <c r="L63" i="27"/>
  <c r="L79" i="27"/>
  <c r="L95" i="27"/>
  <c r="L111" i="27"/>
  <c r="L127" i="27"/>
  <c r="L143" i="27"/>
  <c r="L159" i="27"/>
  <c r="L7" i="27"/>
  <c r="L23" i="27"/>
  <c r="L39" i="27"/>
  <c r="L56" i="27"/>
  <c r="L72" i="27"/>
  <c r="L88" i="27"/>
  <c r="L104" i="27"/>
  <c r="L120" i="27"/>
  <c r="L136" i="27"/>
  <c r="L152" i="27"/>
  <c r="L4" i="27"/>
  <c r="L36" i="27"/>
  <c r="L69" i="27"/>
  <c r="L101" i="27"/>
  <c r="L133" i="27"/>
  <c r="L165" i="27"/>
  <c r="L17" i="27"/>
  <c r="L106" i="27"/>
  <c r="L5" i="27"/>
  <c r="L37" i="27"/>
  <c r="L70" i="27"/>
  <c r="L102" i="27"/>
  <c r="L134" i="27"/>
  <c r="L166" i="27"/>
  <c r="L9" i="27"/>
  <c r="L98" i="27"/>
  <c r="L8" i="27"/>
  <c r="L40" i="27"/>
  <c r="L73" i="27"/>
  <c r="L105" i="27"/>
  <c r="L137" i="27"/>
  <c r="L167" i="27"/>
  <c r="L66" i="27"/>
  <c r="L162" i="27"/>
  <c r="L8" i="21"/>
  <c r="L96" i="19"/>
  <c r="L37" i="21"/>
  <c r="L131" i="19"/>
  <c r="L162" i="19"/>
  <c r="L98" i="19"/>
  <c r="L172" i="19"/>
  <c r="L25" i="21"/>
  <c r="L143" i="19"/>
  <c r="L79" i="19"/>
  <c r="L110" i="19"/>
  <c r="L48" i="21"/>
  <c r="L120" i="19"/>
  <c r="L155" i="19"/>
  <c r="L91" i="19"/>
  <c r="L42" i="21"/>
  <c r="L4" i="24"/>
  <c r="L20" i="24"/>
  <c r="L36" i="24"/>
  <c r="L52" i="24"/>
  <c r="L69" i="24"/>
  <c r="L85" i="24"/>
  <c r="L101" i="24"/>
  <c r="L117" i="24"/>
  <c r="L133" i="24"/>
  <c r="L149" i="24"/>
  <c r="L165" i="24"/>
  <c r="L17" i="24"/>
  <c r="L33" i="24"/>
  <c r="L49" i="24"/>
  <c r="L66" i="24"/>
  <c r="L82" i="24"/>
  <c r="L98" i="24"/>
  <c r="L114" i="24"/>
  <c r="L130" i="24"/>
  <c r="L146" i="24"/>
  <c r="L162" i="24"/>
  <c r="L22" i="24"/>
  <c r="L54" i="24"/>
  <c r="L87" i="24"/>
  <c r="L119" i="24"/>
  <c r="L151" i="24"/>
  <c r="L175" i="24"/>
  <c r="L83" i="24"/>
  <c r="L147" i="24"/>
  <c r="L27" i="24"/>
  <c r="L100" i="24"/>
  <c r="L156" i="24"/>
  <c r="L15" i="24"/>
  <c r="L47" i="24"/>
  <c r="L80" i="24"/>
  <c r="L112" i="24"/>
  <c r="L144" i="24"/>
  <c r="L172" i="24"/>
  <c r="L26" i="24"/>
  <c r="L75" i="24"/>
  <c r="L139" i="24"/>
  <c r="L11" i="24"/>
  <c r="L68" i="24"/>
  <c r="L124" i="24"/>
  <c r="L8" i="24"/>
  <c r="L24" i="24"/>
  <c r="L40" i="24"/>
  <c r="L56" i="24"/>
  <c r="L73" i="24"/>
  <c r="L89" i="24"/>
  <c r="L105" i="24"/>
  <c r="L121" i="24"/>
  <c r="L137" i="24"/>
  <c r="L153" i="24"/>
  <c r="L5" i="24"/>
  <c r="L21" i="24"/>
  <c r="L37" i="24"/>
  <c r="L53" i="24"/>
  <c r="L70" i="24"/>
  <c r="L86" i="24"/>
  <c r="L102" i="24"/>
  <c r="L118" i="24"/>
  <c r="L134" i="24"/>
  <c r="L150" i="24"/>
  <c r="L166" i="24"/>
  <c r="L30" i="24"/>
  <c r="L63" i="24"/>
  <c r="L95" i="24"/>
  <c r="L127" i="24"/>
  <c r="L159" i="24"/>
  <c r="L18" i="24"/>
  <c r="L99" i="24"/>
  <c r="L163" i="24"/>
  <c r="L43" i="24"/>
  <c r="L116" i="24"/>
  <c r="L170" i="24"/>
  <c r="L23" i="24"/>
  <c r="L55" i="24"/>
  <c r="L88" i="24"/>
  <c r="L120" i="24"/>
  <c r="L152" i="24"/>
  <c r="L176" i="24"/>
  <c r="L34" i="24"/>
  <c r="L91" i="24"/>
  <c r="L155" i="24"/>
  <c r="L19" i="24"/>
  <c r="L76" i="24"/>
  <c r="L148" i="24"/>
  <c r="L12" i="24"/>
  <c r="L28" i="24"/>
  <c r="L44" i="24"/>
  <c r="L61" i="24"/>
  <c r="L77" i="24"/>
  <c r="L93" i="24"/>
  <c r="L109" i="24"/>
  <c r="L125" i="24"/>
  <c r="L141" i="24"/>
  <c r="L157" i="24"/>
  <c r="L9" i="24"/>
  <c r="L25" i="24"/>
  <c r="L41" i="24"/>
  <c r="L57" i="24"/>
  <c r="L74" i="24"/>
  <c r="L90" i="24"/>
  <c r="L106" i="24"/>
  <c r="L122" i="24"/>
  <c r="L138" i="24"/>
  <c r="L154" i="24"/>
  <c r="L6" i="24"/>
  <c r="L38" i="24"/>
  <c r="L71" i="24"/>
  <c r="L103" i="24"/>
  <c r="L135" i="24"/>
  <c r="L167" i="24"/>
  <c r="L42" i="24"/>
  <c r="L115" i="24"/>
  <c r="L173" i="24"/>
  <c r="L60" i="24"/>
  <c r="L132" i="24"/>
  <c r="L2" i="24"/>
  <c r="L31" i="24"/>
  <c r="L64" i="24"/>
  <c r="L96" i="24"/>
  <c r="L128" i="24"/>
  <c r="L160" i="24"/>
  <c r="L58" i="23"/>
  <c r="L50" i="24"/>
  <c r="L107" i="24"/>
  <c r="L169" i="24"/>
  <c r="L35" i="24"/>
  <c r="L92" i="24"/>
  <c r="L164" i="24"/>
  <c r="L59" i="19"/>
  <c r="L60" i="19"/>
  <c r="L56" i="19"/>
  <c r="L66" i="19"/>
  <c r="L103" i="19"/>
  <c r="L36" i="21"/>
  <c r="L51" i="24"/>
  <c r="L10" i="24"/>
  <c r="L72" i="24"/>
  <c r="L84" i="24"/>
  <c r="L171" i="24"/>
  <c r="L46" i="24"/>
  <c r="L126" i="24"/>
  <c r="L62" i="24"/>
  <c r="L161" i="24"/>
  <c r="L97" i="24"/>
  <c r="L32" i="24"/>
  <c r="V38" i="25"/>
  <c r="V120" i="25"/>
  <c r="V155" i="25"/>
  <c r="V37" i="25"/>
  <c r="V119" i="25"/>
  <c r="V80" i="26"/>
  <c r="V77" i="25"/>
  <c r="V16" i="25"/>
  <c r="V158" i="25"/>
  <c r="V103" i="25"/>
  <c r="V67" i="26"/>
  <c r="L177" i="24"/>
  <c r="L168" i="24"/>
  <c r="L39" i="24"/>
  <c r="L3" i="24"/>
  <c r="L143" i="24"/>
  <c r="L14" i="24"/>
  <c r="L110" i="24"/>
  <c r="L45" i="24"/>
  <c r="L145" i="24"/>
  <c r="L81" i="24"/>
  <c r="L16" i="24"/>
  <c r="V6" i="25"/>
  <c r="V94" i="25"/>
  <c r="V157" i="25"/>
  <c r="V13" i="25"/>
  <c r="V93" i="25"/>
  <c r="V174" i="25"/>
  <c r="V118" i="25"/>
  <c r="V4" i="25"/>
  <c r="V145" i="25"/>
  <c r="V91" i="25"/>
  <c r="D42" i="51"/>
  <c r="E42" i="51"/>
  <c r="V7" i="25"/>
  <c r="V19" i="25"/>
  <c r="V31" i="25"/>
  <c r="V44" i="25"/>
  <c r="V82" i="25"/>
  <c r="V95" i="25"/>
  <c r="V109" i="25"/>
  <c r="V121" i="25"/>
  <c r="V149" i="25"/>
  <c r="V163" i="25"/>
  <c r="V177" i="25"/>
  <c r="V78" i="26"/>
  <c r="V20" i="25"/>
  <c r="V32" i="25"/>
  <c r="V45" i="25"/>
  <c r="V63" i="25"/>
  <c r="V96" i="25"/>
  <c r="V110" i="25"/>
  <c r="V122" i="25"/>
  <c r="V134" i="25"/>
  <c r="V165" i="25"/>
  <c r="V2" i="25"/>
  <c r="V9" i="25"/>
  <c r="V33" i="25"/>
  <c r="V101" i="25"/>
  <c r="V127" i="25"/>
  <c r="V151" i="25"/>
  <c r="V61" i="26"/>
  <c r="V47" i="25"/>
  <c r="V79" i="25"/>
  <c r="V107" i="25"/>
  <c r="V131" i="25"/>
  <c r="V71" i="25"/>
  <c r="V124" i="25"/>
  <c r="V176" i="25"/>
  <c r="V10" i="25"/>
  <c r="V75" i="25"/>
  <c r="V102" i="25"/>
  <c r="V128" i="25"/>
  <c r="V152" i="25"/>
  <c r="V14" i="25"/>
  <c r="V60" i="25"/>
  <c r="V116" i="25"/>
  <c r="V167" i="25"/>
  <c r="V43" i="26"/>
  <c r="V104" i="26"/>
  <c r="V23" i="25"/>
  <c r="V35" i="25"/>
  <c r="V52" i="25"/>
  <c r="V68" i="25"/>
  <c r="V99" i="25"/>
  <c r="V113" i="25"/>
  <c r="V125" i="25"/>
  <c r="V137" i="25"/>
  <c r="V168" i="25"/>
  <c r="V46" i="26"/>
  <c r="V105" i="26"/>
  <c r="V8" i="25"/>
  <c r="V36" i="25"/>
  <c r="V53" i="25"/>
  <c r="V69" i="25"/>
  <c r="V84" i="25"/>
  <c r="V114" i="25"/>
  <c r="V126" i="25"/>
  <c r="V138" i="25"/>
  <c r="V150" i="25"/>
  <c r="V49" i="26"/>
  <c r="V17" i="25"/>
  <c r="V41" i="25"/>
  <c r="V74" i="25"/>
  <c r="V135" i="25"/>
  <c r="V161" i="25"/>
  <c r="V156" i="26"/>
  <c r="V21" i="25"/>
  <c r="V89" i="25"/>
  <c r="V115" i="25"/>
  <c r="V139" i="25"/>
  <c r="V175" i="25"/>
  <c r="V140" i="25"/>
  <c r="V50" i="26"/>
  <c r="V18" i="25"/>
  <c r="V42" i="25"/>
  <c r="V112" i="25"/>
  <c r="V136" i="25"/>
  <c r="V162" i="25"/>
  <c r="V64" i="26"/>
  <c r="V81" i="25"/>
  <c r="V132" i="25"/>
  <c r="V51" i="26"/>
  <c r="V164" i="26"/>
  <c r="V11" i="25"/>
  <c r="V39" i="25"/>
  <c r="V56" i="25"/>
  <c r="V72" i="25"/>
  <c r="V87" i="25"/>
  <c r="V117" i="25"/>
  <c r="V129" i="25"/>
  <c r="V141" i="25"/>
  <c r="V153" i="25"/>
  <c r="V59" i="26"/>
  <c r="V171" i="26"/>
  <c r="V12" i="25"/>
  <c r="V24" i="25"/>
  <c r="V57" i="25"/>
  <c r="V73" i="25"/>
  <c r="V88" i="25"/>
  <c r="V100" i="25"/>
  <c r="V130" i="25"/>
  <c r="V142" i="25"/>
  <c r="V154" i="25"/>
  <c r="V169" i="25"/>
  <c r="V25" i="25"/>
  <c r="V54" i="25"/>
  <c r="V85" i="25"/>
  <c r="V111" i="25"/>
  <c r="V170" i="25"/>
  <c r="V5" i="25"/>
  <c r="V29" i="25"/>
  <c r="V58" i="25"/>
  <c r="V123" i="25"/>
  <c r="V147" i="25"/>
  <c r="V22" i="25"/>
  <c r="V90" i="25"/>
  <c r="V83" i="26"/>
  <c r="V26" i="25"/>
  <c r="V55" i="25"/>
  <c r="V86" i="25"/>
  <c r="V144" i="25"/>
  <c r="V172" i="25"/>
  <c r="V159" i="26"/>
  <c r="V30" i="25"/>
  <c r="V148" i="25"/>
  <c r="B36" i="51"/>
  <c r="C36" i="51"/>
  <c r="L122" i="19" l="1"/>
  <c r="L13" i="21"/>
  <c r="L174" i="19"/>
  <c r="J174" i="19" s="1"/>
  <c r="L108" i="19"/>
  <c r="I108" i="19" s="1"/>
  <c r="L67" i="19"/>
  <c r="V87" i="24"/>
  <c r="D58" i="25"/>
  <c r="K58" i="25"/>
  <c r="V77" i="24"/>
  <c r="J58" i="25"/>
  <c r="V99" i="24"/>
  <c r="AP99" i="24" s="1"/>
  <c r="AA99" i="24" s="1"/>
  <c r="V124" i="24"/>
  <c r="U124" i="24" s="1"/>
  <c r="V129" i="24"/>
  <c r="V170" i="24"/>
  <c r="M170" i="24" s="1"/>
  <c r="V150" i="24"/>
  <c r="Q150" i="24" s="1"/>
  <c r="V147" i="24"/>
  <c r="AP147" i="24" s="1"/>
  <c r="AD147" i="24" s="1"/>
  <c r="V41" i="24"/>
  <c r="M41" i="24" s="1"/>
  <c r="V21" i="24"/>
  <c r="AP21" i="24" s="1"/>
  <c r="C58" i="25"/>
  <c r="H58" i="25"/>
  <c r="V138" i="24"/>
  <c r="U138" i="24" s="1"/>
  <c r="V9" i="24"/>
  <c r="Q9" i="24" s="1"/>
  <c r="V54" i="24"/>
  <c r="S54" i="24" s="1"/>
  <c r="V67" i="24"/>
  <c r="S67" i="24" s="1"/>
  <c r="V118" i="24"/>
  <c r="O118" i="24" s="1"/>
  <c r="V173" i="24"/>
  <c r="T173" i="24" s="1"/>
  <c r="V44" i="24"/>
  <c r="N44" i="24" s="1"/>
  <c r="V92" i="24"/>
  <c r="R92" i="24" s="1"/>
  <c r="V104" i="24"/>
  <c r="V158" i="24"/>
  <c r="O158" i="24" s="1"/>
  <c r="F57" i="25"/>
  <c r="V106" i="24"/>
  <c r="V151" i="24"/>
  <c r="V22" i="24"/>
  <c r="M22" i="24" s="1"/>
  <c r="V34" i="24"/>
  <c r="N34" i="24" s="1"/>
  <c r="V86" i="24"/>
  <c r="V141" i="24"/>
  <c r="V12" i="24"/>
  <c r="M12" i="24" s="1"/>
  <c r="V60" i="24"/>
  <c r="R60" i="24" s="1"/>
  <c r="V56" i="24"/>
  <c r="R56" i="24" s="1"/>
  <c r="V47" i="24"/>
  <c r="R47" i="24" s="1"/>
  <c r="V95" i="24"/>
  <c r="R95" i="24" s="1"/>
  <c r="I141" i="25"/>
  <c r="V163" i="24"/>
  <c r="V74" i="24"/>
  <c r="V119" i="24"/>
  <c r="O119" i="24" s="1"/>
  <c r="V155" i="24"/>
  <c r="N155" i="24" s="1"/>
  <c r="V58" i="23"/>
  <c r="N58" i="23" s="1"/>
  <c r="V53" i="24"/>
  <c r="R53" i="24" s="1"/>
  <c r="V109" i="24"/>
  <c r="T109" i="24" s="1"/>
  <c r="V156" i="24"/>
  <c r="M156" i="24" s="1"/>
  <c r="V27" i="24"/>
  <c r="N27" i="24" s="1"/>
  <c r="V13" i="24"/>
  <c r="V176" i="24"/>
  <c r="S176" i="24" s="1"/>
  <c r="I57" i="25"/>
  <c r="K18" i="25"/>
  <c r="G58" i="25"/>
  <c r="I58" i="25"/>
  <c r="I131" i="24"/>
  <c r="F17" i="25"/>
  <c r="F58" i="25"/>
  <c r="G57" i="25"/>
  <c r="J38" i="25"/>
  <c r="E170" i="25"/>
  <c r="F141" i="25"/>
  <c r="D57" i="25"/>
  <c r="K57" i="25"/>
  <c r="H170" i="25"/>
  <c r="F131" i="24"/>
  <c r="D38" i="25"/>
  <c r="C2" i="25"/>
  <c r="C57" i="25"/>
  <c r="E2" i="25"/>
  <c r="G17" i="25"/>
  <c r="I2" i="25"/>
  <c r="H57" i="25"/>
  <c r="C131" i="24"/>
  <c r="E43" i="26"/>
  <c r="C43" i="26"/>
  <c r="G43" i="26"/>
  <c r="J43" i="26"/>
  <c r="D43" i="26"/>
  <c r="I43" i="26"/>
  <c r="K43" i="26"/>
  <c r="F43" i="26"/>
  <c r="D34" i="25"/>
  <c r="C99" i="25"/>
  <c r="I99" i="25"/>
  <c r="K34" i="25"/>
  <c r="J149" i="25"/>
  <c r="K99" i="25"/>
  <c r="J99" i="25"/>
  <c r="H99" i="25"/>
  <c r="I74" i="25"/>
  <c r="H3" i="25"/>
  <c r="D149" i="25"/>
  <c r="D99" i="25"/>
  <c r="G99" i="25"/>
  <c r="J154" i="25"/>
  <c r="F74" i="25"/>
  <c r="D3" i="25"/>
  <c r="E99" i="25"/>
  <c r="K78" i="26"/>
  <c r="I60" i="25"/>
  <c r="D49" i="26"/>
  <c r="E48" i="24"/>
  <c r="K104" i="24"/>
  <c r="F104" i="24"/>
  <c r="J81" i="25"/>
  <c r="E176" i="25"/>
  <c r="D121" i="25"/>
  <c r="G94" i="25"/>
  <c r="H126" i="25"/>
  <c r="J121" i="25"/>
  <c r="D94" i="25"/>
  <c r="J93" i="25"/>
  <c r="C35" i="25"/>
  <c r="K115" i="25"/>
  <c r="F40" i="25"/>
  <c r="C93" i="25"/>
  <c r="J111" i="25"/>
  <c r="G75" i="25"/>
  <c r="F76" i="25"/>
  <c r="G40" i="25"/>
  <c r="C97" i="25"/>
  <c r="H150" i="25"/>
  <c r="C94" i="25"/>
  <c r="K150" i="25"/>
  <c r="J75" i="25"/>
  <c r="I111" i="25"/>
  <c r="D76" i="25"/>
  <c r="G63" i="25"/>
  <c r="J72" i="25"/>
  <c r="D40" i="25"/>
  <c r="F97" i="25"/>
  <c r="D87" i="25"/>
  <c r="H91" i="25"/>
  <c r="K93" i="25"/>
  <c r="E81" i="25"/>
  <c r="I81" i="25"/>
  <c r="H111" i="25"/>
  <c r="F176" i="25"/>
  <c r="G72" i="25"/>
  <c r="F63" i="25"/>
  <c r="K72" i="25"/>
  <c r="G93" i="25"/>
  <c r="K111" i="25"/>
  <c r="D75" i="25"/>
  <c r="G35" i="25"/>
  <c r="H76" i="25"/>
  <c r="E63" i="25"/>
  <c r="C126" i="25"/>
  <c r="E72" i="25"/>
  <c r="H40" i="25"/>
  <c r="J40" i="25"/>
  <c r="H176" i="25"/>
  <c r="G81" i="25"/>
  <c r="G115" i="25"/>
  <c r="F115" i="25"/>
  <c r="G87" i="25"/>
  <c r="K87" i="25"/>
  <c r="I150" i="25"/>
  <c r="E150" i="25"/>
  <c r="G91" i="25"/>
  <c r="D63" i="25"/>
  <c r="I93" i="25"/>
  <c r="H81" i="25"/>
  <c r="K94" i="25"/>
  <c r="I35" i="25"/>
  <c r="G176" i="25"/>
  <c r="K40" i="25"/>
  <c r="D93" i="25"/>
  <c r="C111" i="25"/>
  <c r="I75" i="25"/>
  <c r="D35" i="25"/>
  <c r="F35" i="25"/>
  <c r="G76" i="25"/>
  <c r="C63" i="25"/>
  <c r="D126" i="25"/>
  <c r="C72" i="25"/>
  <c r="C40" i="25"/>
  <c r="D176" i="25"/>
  <c r="K81" i="25"/>
  <c r="C115" i="25"/>
  <c r="H115" i="25"/>
  <c r="C87" i="25"/>
  <c r="I87" i="25"/>
  <c r="D150" i="25"/>
  <c r="D91" i="25"/>
  <c r="F91" i="25"/>
  <c r="H63" i="25"/>
  <c r="I63" i="25"/>
  <c r="F75" i="25"/>
  <c r="F81" i="25"/>
  <c r="E94" i="25"/>
  <c r="H94" i="25"/>
  <c r="K63" i="25"/>
  <c r="K126" i="25"/>
  <c r="F93" i="25"/>
  <c r="E111" i="25"/>
  <c r="F111" i="25"/>
  <c r="K75" i="25"/>
  <c r="J94" i="25"/>
  <c r="E35" i="25"/>
  <c r="C76" i="25"/>
  <c r="K76" i="25"/>
  <c r="G126" i="25"/>
  <c r="E126" i="25"/>
  <c r="F72" i="25"/>
  <c r="E40" i="25"/>
  <c r="I176" i="25"/>
  <c r="I91" i="25"/>
  <c r="E115" i="25"/>
  <c r="J115" i="25"/>
  <c r="F87" i="25"/>
  <c r="C150" i="25"/>
  <c r="K91" i="25"/>
  <c r="E91" i="25"/>
  <c r="J176" i="25"/>
  <c r="E23" i="25"/>
  <c r="D142" i="24"/>
  <c r="D23" i="25"/>
  <c r="G121" i="25"/>
  <c r="K97" i="25"/>
  <c r="H23" i="25"/>
  <c r="H97" i="25"/>
  <c r="F121" i="25"/>
  <c r="J23" i="25"/>
  <c r="G97" i="25"/>
  <c r="K121" i="25"/>
  <c r="G23" i="25"/>
  <c r="D97" i="25"/>
  <c r="I97" i="25"/>
  <c r="C121" i="25"/>
  <c r="H121" i="25"/>
  <c r="K23" i="25"/>
  <c r="I23" i="25"/>
  <c r="E97" i="25"/>
  <c r="I121" i="25"/>
  <c r="F23" i="25"/>
  <c r="N97" i="25"/>
  <c r="C98" i="25"/>
  <c r="J98" i="25"/>
  <c r="K73" i="25"/>
  <c r="H98" i="25"/>
  <c r="E98" i="25"/>
  <c r="H73" i="25"/>
  <c r="D73" i="25"/>
  <c r="G98" i="25"/>
  <c r="K98" i="25"/>
  <c r="G73" i="25"/>
  <c r="F73" i="25"/>
  <c r="D98" i="25"/>
  <c r="E73" i="25"/>
  <c r="I98" i="25"/>
  <c r="C73" i="25"/>
  <c r="I73" i="25"/>
  <c r="M98" i="25"/>
  <c r="I143" i="25"/>
  <c r="K59" i="26"/>
  <c r="K45" i="25"/>
  <c r="G20" i="25"/>
  <c r="C82" i="25"/>
  <c r="F59" i="26"/>
  <c r="G2" i="25"/>
  <c r="I18" i="25"/>
  <c r="J34" i="25"/>
  <c r="K38" i="25"/>
  <c r="F170" i="25"/>
  <c r="G154" i="25"/>
  <c r="H18" i="25"/>
  <c r="K17" i="25"/>
  <c r="H17" i="25"/>
  <c r="J74" i="25"/>
  <c r="I173" i="25"/>
  <c r="C149" i="25"/>
  <c r="E154" i="25"/>
  <c r="E141" i="25"/>
  <c r="K65" i="24"/>
  <c r="J136" i="24"/>
  <c r="C113" i="24"/>
  <c r="K67" i="24"/>
  <c r="C48" i="24"/>
  <c r="J104" i="24"/>
  <c r="E136" i="24"/>
  <c r="D18" i="25"/>
  <c r="H34" i="25"/>
  <c r="H38" i="25"/>
  <c r="D170" i="25"/>
  <c r="D74" i="25"/>
  <c r="D128" i="25"/>
  <c r="E17" i="25"/>
  <c r="H74" i="25"/>
  <c r="G3" i="25"/>
  <c r="H173" i="25"/>
  <c r="I149" i="25"/>
  <c r="C154" i="25"/>
  <c r="K141" i="25"/>
  <c r="H65" i="24"/>
  <c r="C136" i="24"/>
  <c r="D113" i="24"/>
  <c r="E67" i="24"/>
  <c r="I113" i="24"/>
  <c r="I104" i="24"/>
  <c r="E124" i="25"/>
  <c r="D67" i="24"/>
  <c r="H2" i="25"/>
  <c r="F136" i="24"/>
  <c r="C18" i="25"/>
  <c r="E18" i="25"/>
  <c r="I34" i="25"/>
  <c r="G38" i="25"/>
  <c r="I38" i="25"/>
  <c r="J128" i="25"/>
  <c r="I170" i="25"/>
  <c r="H128" i="25"/>
  <c r="G141" i="25"/>
  <c r="C17" i="25"/>
  <c r="I17" i="25"/>
  <c r="C74" i="25"/>
  <c r="F3" i="25"/>
  <c r="K3" i="25"/>
  <c r="C173" i="25"/>
  <c r="J173" i="25"/>
  <c r="G149" i="25"/>
  <c r="H149" i="25"/>
  <c r="K154" i="25"/>
  <c r="D154" i="25"/>
  <c r="D141" i="25"/>
  <c r="H141" i="25"/>
  <c r="D65" i="24"/>
  <c r="E65" i="24"/>
  <c r="H136" i="24"/>
  <c r="C170" i="25"/>
  <c r="H11" i="25"/>
  <c r="K113" i="24"/>
  <c r="E113" i="24"/>
  <c r="K79" i="25"/>
  <c r="C11" i="25"/>
  <c r="J165" i="25"/>
  <c r="C67" i="24"/>
  <c r="I67" i="24"/>
  <c r="H48" i="24"/>
  <c r="J150" i="25"/>
  <c r="E59" i="24"/>
  <c r="H67" i="24"/>
  <c r="D2" i="25"/>
  <c r="D140" i="24"/>
  <c r="K140" i="24"/>
  <c r="G18" i="25"/>
  <c r="F34" i="25"/>
  <c r="F38" i="25"/>
  <c r="E38" i="25"/>
  <c r="C75" i="25"/>
  <c r="C81" i="25"/>
  <c r="F94" i="25"/>
  <c r="K128" i="25"/>
  <c r="J170" i="25"/>
  <c r="J2" i="25"/>
  <c r="D173" i="25"/>
  <c r="F128" i="25"/>
  <c r="K35" i="25"/>
  <c r="C128" i="25"/>
  <c r="F18" i="25"/>
  <c r="H35" i="25"/>
  <c r="G65" i="24"/>
  <c r="D17" i="25"/>
  <c r="E74" i="25"/>
  <c r="K74" i="25"/>
  <c r="E93" i="25"/>
  <c r="D111" i="25"/>
  <c r="H75" i="25"/>
  <c r="C3" i="25"/>
  <c r="I3" i="25"/>
  <c r="E76" i="25"/>
  <c r="I76" i="25"/>
  <c r="E173" i="25"/>
  <c r="E149" i="25"/>
  <c r="F149" i="25"/>
  <c r="F126" i="25"/>
  <c r="J126" i="25"/>
  <c r="H154" i="25"/>
  <c r="K2" i="25"/>
  <c r="H72" i="25"/>
  <c r="D72" i="25"/>
  <c r="C141" i="25"/>
  <c r="K176" i="25"/>
  <c r="J65" i="24"/>
  <c r="C65" i="24"/>
  <c r="D136" i="24"/>
  <c r="I136" i="24"/>
  <c r="J113" i="24"/>
  <c r="F113" i="24"/>
  <c r="J79" i="25"/>
  <c r="I115" i="25"/>
  <c r="J87" i="25"/>
  <c r="H87" i="25"/>
  <c r="G150" i="25"/>
  <c r="C165" i="25"/>
  <c r="C91" i="25"/>
  <c r="G48" i="24"/>
  <c r="D7" i="24"/>
  <c r="C7" i="24"/>
  <c r="E104" i="24"/>
  <c r="F7" i="24"/>
  <c r="E3" i="25"/>
  <c r="C79" i="25"/>
  <c r="K11" i="25"/>
  <c r="E165" i="25"/>
  <c r="J48" i="24"/>
  <c r="I48" i="24"/>
  <c r="D104" i="24"/>
  <c r="D79" i="25"/>
  <c r="I11" i="25"/>
  <c r="K165" i="25"/>
  <c r="I165" i="25"/>
  <c r="O3" i="25"/>
  <c r="K48" i="24"/>
  <c r="C104" i="24"/>
  <c r="G104" i="24"/>
  <c r="L24" i="21"/>
  <c r="J24" i="21" s="1"/>
  <c r="L144" i="19"/>
  <c r="F144" i="19" s="1"/>
  <c r="L80" i="19"/>
  <c r="C80" i="19" s="1"/>
  <c r="L2" i="21"/>
  <c r="D2" i="21" s="1"/>
  <c r="L115" i="19"/>
  <c r="F115" i="19" s="1"/>
  <c r="L18" i="21"/>
  <c r="F18" i="21" s="1"/>
  <c r="L146" i="19"/>
  <c r="L12" i="21"/>
  <c r="C12" i="21" s="1"/>
  <c r="L156" i="19"/>
  <c r="G156" i="19" s="1"/>
  <c r="L92" i="19"/>
  <c r="H92" i="19" s="1"/>
  <c r="L41" i="21"/>
  <c r="L127" i="19"/>
  <c r="D127" i="19" s="1"/>
  <c r="L6" i="21"/>
  <c r="L158" i="19"/>
  <c r="K158" i="19" s="1"/>
  <c r="L94" i="19"/>
  <c r="L168" i="19"/>
  <c r="E168" i="19" s="1"/>
  <c r="L104" i="19"/>
  <c r="F104" i="19" s="1"/>
  <c r="L29" i="21"/>
  <c r="G29" i="21" s="1"/>
  <c r="L139" i="19"/>
  <c r="K139" i="19" s="1"/>
  <c r="L75" i="19"/>
  <c r="L170" i="19"/>
  <c r="H170" i="19" s="1"/>
  <c r="L106" i="19"/>
  <c r="I106" i="19" s="1"/>
  <c r="L105" i="19"/>
  <c r="I105" i="19" s="1"/>
  <c r="L109" i="19"/>
  <c r="E109" i="19" s="1"/>
  <c r="L65" i="19"/>
  <c r="L82" i="19"/>
  <c r="L167" i="19"/>
  <c r="F167" i="19" s="1"/>
  <c r="L128" i="19"/>
  <c r="I128" i="19" s="1"/>
  <c r="L5" i="21"/>
  <c r="C5" i="21" s="1"/>
  <c r="L99" i="19"/>
  <c r="K99" i="19" s="1"/>
  <c r="L34" i="21"/>
  <c r="H34" i="21" s="1"/>
  <c r="L28" i="21"/>
  <c r="H28" i="21" s="1"/>
  <c r="L140" i="19"/>
  <c r="L175" i="19"/>
  <c r="I175" i="19" s="1"/>
  <c r="L111" i="19"/>
  <c r="I111" i="19" s="1"/>
  <c r="L142" i="19"/>
  <c r="H142" i="19" s="1"/>
  <c r="L152" i="19"/>
  <c r="C152" i="19" s="1"/>
  <c r="L45" i="21"/>
  <c r="L123" i="19"/>
  <c r="F123" i="19" s="1"/>
  <c r="L154" i="19"/>
  <c r="C154" i="19" s="1"/>
  <c r="L169" i="19"/>
  <c r="C169" i="19" s="1"/>
  <c r="L129" i="19"/>
  <c r="L68" i="19"/>
  <c r="H68" i="19" s="1"/>
  <c r="L40" i="21"/>
  <c r="C40" i="21" s="1"/>
  <c r="L163" i="19"/>
  <c r="G163" i="19" s="1"/>
  <c r="L130" i="19"/>
  <c r="C130" i="19" s="1"/>
  <c r="L76" i="19"/>
  <c r="E76" i="19" s="1"/>
  <c r="L22" i="21"/>
  <c r="F22" i="21" s="1"/>
  <c r="L16" i="21"/>
  <c r="F16" i="21" s="1"/>
  <c r="L88" i="19"/>
  <c r="K88" i="19" s="1"/>
  <c r="L10" i="21"/>
  <c r="I10" i="21" s="1"/>
  <c r="L90" i="19"/>
  <c r="H90" i="19" s="1"/>
  <c r="L173" i="19"/>
  <c r="L134" i="19"/>
  <c r="L176" i="19"/>
  <c r="K176" i="19" s="1"/>
  <c r="L112" i="19"/>
  <c r="C112" i="19" s="1"/>
  <c r="L21" i="21"/>
  <c r="L147" i="19"/>
  <c r="G147" i="19" s="1"/>
  <c r="L83" i="19"/>
  <c r="K83" i="19" s="1"/>
  <c r="L50" i="21"/>
  <c r="E50" i="21" s="1"/>
  <c r="L114" i="19"/>
  <c r="G114" i="19" s="1"/>
  <c r="L44" i="21"/>
  <c r="F44" i="21" s="1"/>
  <c r="L124" i="19"/>
  <c r="K124" i="19" s="1"/>
  <c r="L9" i="21"/>
  <c r="L159" i="19"/>
  <c r="L95" i="19"/>
  <c r="C95" i="19" s="1"/>
  <c r="L38" i="21"/>
  <c r="K38" i="21" s="1"/>
  <c r="L126" i="19"/>
  <c r="G126" i="19" s="1"/>
  <c r="L32" i="21"/>
  <c r="L136" i="19"/>
  <c r="E136" i="19" s="1"/>
  <c r="L72" i="19"/>
  <c r="K72" i="19" s="1"/>
  <c r="L171" i="19"/>
  <c r="F171" i="19" s="1"/>
  <c r="L107" i="19"/>
  <c r="J107" i="19" s="1"/>
  <c r="L26" i="21"/>
  <c r="E26" i="21" s="1"/>
  <c r="L138" i="19"/>
  <c r="K138" i="19" s="1"/>
  <c r="L101" i="19"/>
  <c r="I101" i="19" s="1"/>
  <c r="L58" i="19"/>
  <c r="L69" i="19"/>
  <c r="I69" i="19" s="1"/>
  <c r="L51" i="21"/>
  <c r="L30" i="21"/>
  <c r="G30" i="21" s="1"/>
  <c r="L132" i="19"/>
  <c r="E132" i="19" s="1"/>
  <c r="V114" i="24"/>
  <c r="V30" i="24"/>
  <c r="V94" i="24"/>
  <c r="R94" i="24" s="1"/>
  <c r="V97" i="24"/>
  <c r="V144" i="24"/>
  <c r="V15" i="24"/>
  <c r="AP15" i="24" s="1"/>
  <c r="AM15" i="24" s="1"/>
  <c r="V153" i="24"/>
  <c r="AP153" i="24" s="1"/>
  <c r="X153" i="24" s="1"/>
  <c r="V24" i="24"/>
  <c r="V72" i="24"/>
  <c r="V3" i="24"/>
  <c r="T3" i="24" s="1"/>
  <c r="V35" i="24"/>
  <c r="V68" i="24"/>
  <c r="V100" i="24"/>
  <c r="V132" i="24"/>
  <c r="V164" i="24"/>
  <c r="U164" i="24" s="1"/>
  <c r="V20" i="24"/>
  <c r="V52" i="24"/>
  <c r="V85" i="24"/>
  <c r="V117" i="24"/>
  <c r="Q117" i="24" s="1"/>
  <c r="V149" i="24"/>
  <c r="V5" i="24"/>
  <c r="V70" i="24"/>
  <c r="V134" i="24"/>
  <c r="O134" i="24" s="1"/>
  <c r="V18" i="24"/>
  <c r="S18" i="24" s="1"/>
  <c r="V83" i="24"/>
  <c r="T83" i="24" s="1"/>
  <c r="V6" i="24"/>
  <c r="P6" i="24" s="1"/>
  <c r="V71" i="24"/>
  <c r="V135" i="24"/>
  <c r="U135" i="24" s="1"/>
  <c r="V25" i="24"/>
  <c r="S25" i="24" s="1"/>
  <c r="V90" i="24"/>
  <c r="S90" i="24" s="1"/>
  <c r="V154" i="24"/>
  <c r="V107" i="24"/>
  <c r="V29" i="24"/>
  <c r="V112" i="24"/>
  <c r="M112" i="24" s="1"/>
  <c r="V168" i="24"/>
  <c r="O168" i="24" s="1"/>
  <c r="V39" i="24"/>
  <c r="V11" i="24"/>
  <c r="V76" i="24"/>
  <c r="P76" i="24" s="1"/>
  <c r="V140" i="24"/>
  <c r="V28" i="24"/>
  <c r="AP28" i="24" s="1"/>
  <c r="V61" i="24"/>
  <c r="M61" i="24" s="1"/>
  <c r="V125" i="24"/>
  <c r="P125" i="24" s="1"/>
  <c r="V49" i="24"/>
  <c r="V65" i="24"/>
  <c r="S65" i="24" s="1"/>
  <c r="V121" i="24"/>
  <c r="V43" i="24"/>
  <c r="V108" i="24"/>
  <c r="R108" i="24" s="1"/>
  <c r="V172" i="24"/>
  <c r="V93" i="24"/>
  <c r="V157" i="24"/>
  <c r="V159" i="24"/>
  <c r="V42" i="24"/>
  <c r="V161" i="24"/>
  <c r="V32" i="24"/>
  <c r="O32" i="24" s="1"/>
  <c r="V80" i="24"/>
  <c r="P80" i="24" s="1"/>
  <c r="V89" i="24"/>
  <c r="T89" i="24" s="1"/>
  <c r="V136" i="24"/>
  <c r="S136" i="24" s="1"/>
  <c r="V115" i="24"/>
  <c r="S115" i="24" s="1"/>
  <c r="V19" i="24"/>
  <c r="U19" i="24" s="1"/>
  <c r="V51" i="24"/>
  <c r="N51" i="24" s="1"/>
  <c r="V84" i="24"/>
  <c r="T84" i="24" s="1"/>
  <c r="V116" i="24"/>
  <c r="V148" i="24"/>
  <c r="V4" i="24"/>
  <c r="V36" i="24"/>
  <c r="V69" i="24"/>
  <c r="S69" i="24" s="1"/>
  <c r="V101" i="24"/>
  <c r="N101" i="24" s="1"/>
  <c r="V133" i="24"/>
  <c r="O133" i="24" s="1"/>
  <c r="V165" i="24"/>
  <c r="V37" i="24"/>
  <c r="U37" i="24" s="1"/>
  <c r="V102" i="24"/>
  <c r="AP102" i="24" s="1"/>
  <c r="V166" i="24"/>
  <c r="V50" i="24"/>
  <c r="M50" i="24" s="1"/>
  <c r="V123" i="24"/>
  <c r="V38" i="24"/>
  <c r="V103" i="24"/>
  <c r="V167" i="24"/>
  <c r="V57" i="24"/>
  <c r="V122" i="24"/>
  <c r="O122" i="24" s="1"/>
  <c r="V131" i="24"/>
  <c r="Q131" i="24" s="1"/>
  <c r="AP76" i="25"/>
  <c r="AJ76" i="25" s="1"/>
  <c r="Q76" i="25"/>
  <c r="S34" i="25"/>
  <c r="N34" i="25"/>
  <c r="O34" i="25"/>
  <c r="E36" i="51"/>
  <c r="D159" i="26"/>
  <c r="G159" i="26"/>
  <c r="I7" i="25"/>
  <c r="G7" i="25"/>
  <c r="J88" i="25"/>
  <c r="H88" i="25"/>
  <c r="J127" i="25"/>
  <c r="K127" i="25"/>
  <c r="G37" i="25"/>
  <c r="F37" i="25"/>
  <c r="J148" i="25"/>
  <c r="G148" i="25"/>
  <c r="D148" i="25"/>
  <c r="K46" i="26"/>
  <c r="J46" i="26"/>
  <c r="D46" i="26"/>
  <c r="I46" i="26"/>
  <c r="G108" i="24"/>
  <c r="C108" i="24"/>
  <c r="H129" i="24"/>
  <c r="C129" i="24"/>
  <c r="F129" i="24"/>
  <c r="F78" i="24"/>
  <c r="J78" i="24"/>
  <c r="K78" i="24"/>
  <c r="I78" i="24"/>
  <c r="E78" i="24"/>
  <c r="F174" i="24"/>
  <c r="I174" i="24"/>
  <c r="C174" i="24"/>
  <c r="D174" i="24"/>
  <c r="E174" i="24"/>
  <c r="G174" i="24"/>
  <c r="K174" i="24"/>
  <c r="H174" i="24"/>
  <c r="J174" i="24"/>
  <c r="K29" i="24"/>
  <c r="I29" i="24"/>
  <c r="D29" i="24"/>
  <c r="J29" i="24"/>
  <c r="C29" i="24"/>
  <c r="H29" i="24"/>
  <c r="F29" i="24"/>
  <c r="G29" i="24"/>
  <c r="F108" i="25"/>
  <c r="E175" i="25"/>
  <c r="F175" i="25"/>
  <c r="G175" i="25"/>
  <c r="C30" i="25"/>
  <c r="I30" i="25"/>
  <c r="G30" i="25"/>
  <c r="E138" i="25"/>
  <c r="J138" i="25"/>
  <c r="D171" i="26"/>
  <c r="E171" i="26"/>
  <c r="F171" i="26"/>
  <c r="H102" i="25"/>
  <c r="D102" i="25"/>
  <c r="E102" i="25"/>
  <c r="K102" i="25"/>
  <c r="H26" i="25"/>
  <c r="G26" i="25"/>
  <c r="J26" i="25"/>
  <c r="G105" i="26"/>
  <c r="T34" i="25"/>
  <c r="I54" i="25"/>
  <c r="D161" i="25"/>
  <c r="R34" i="25"/>
  <c r="P34" i="25"/>
  <c r="I112" i="25"/>
  <c r="S76" i="25"/>
  <c r="F82" i="25"/>
  <c r="J45" i="25"/>
  <c r="P97" i="25"/>
  <c r="M97" i="25"/>
  <c r="D147" i="25"/>
  <c r="K153" i="25"/>
  <c r="F20" i="25"/>
  <c r="G162" i="25"/>
  <c r="E59" i="26"/>
  <c r="C112" i="25"/>
  <c r="H54" i="25"/>
  <c r="I161" i="25"/>
  <c r="K162" i="25"/>
  <c r="J12" i="25"/>
  <c r="AP97" i="25"/>
  <c r="AJ97" i="25" s="1"/>
  <c r="O97" i="25"/>
  <c r="S97" i="25"/>
  <c r="J5" i="25"/>
  <c r="K116" i="25"/>
  <c r="I153" i="25"/>
  <c r="H142" i="24"/>
  <c r="D116" i="25"/>
  <c r="O76" i="25"/>
  <c r="C145" i="25"/>
  <c r="K12" i="25"/>
  <c r="I105" i="26"/>
  <c r="G54" i="25"/>
  <c r="I45" i="25"/>
  <c r="I59" i="26"/>
  <c r="J105" i="26"/>
  <c r="H112" i="25"/>
  <c r="H116" i="25"/>
  <c r="I162" i="25"/>
  <c r="E161" i="25"/>
  <c r="D112" i="25"/>
  <c r="K143" i="25"/>
  <c r="D54" i="25"/>
  <c r="F54" i="25"/>
  <c r="E143" i="25"/>
  <c r="J161" i="25"/>
  <c r="F161" i="25"/>
  <c r="K112" i="25"/>
  <c r="C162" i="25"/>
  <c r="I145" i="25"/>
  <c r="H82" i="25"/>
  <c r="E82" i="25"/>
  <c r="C12" i="25"/>
  <c r="H12" i="25"/>
  <c r="G45" i="25"/>
  <c r="C45" i="25"/>
  <c r="J59" i="26"/>
  <c r="C116" i="25"/>
  <c r="H5" i="25"/>
  <c r="J147" i="25"/>
  <c r="I147" i="25"/>
  <c r="E116" i="25"/>
  <c r="J153" i="25"/>
  <c r="H153" i="25"/>
  <c r="J20" i="25"/>
  <c r="E20" i="25"/>
  <c r="F105" i="26"/>
  <c r="H162" i="25"/>
  <c r="H145" i="25"/>
  <c r="G59" i="26"/>
  <c r="H59" i="26"/>
  <c r="D105" i="26"/>
  <c r="J112" i="25"/>
  <c r="J116" i="25"/>
  <c r="D162" i="25"/>
  <c r="E162" i="25"/>
  <c r="C143" i="25"/>
  <c r="H45" i="25"/>
  <c r="J54" i="25"/>
  <c r="C54" i="25"/>
  <c r="J143" i="25"/>
  <c r="G143" i="25"/>
  <c r="H161" i="25"/>
  <c r="F112" i="25"/>
  <c r="F145" i="25"/>
  <c r="E145" i="25"/>
  <c r="K82" i="25"/>
  <c r="J82" i="25"/>
  <c r="F12" i="25"/>
  <c r="I12" i="25"/>
  <c r="E45" i="25"/>
  <c r="K5" i="25"/>
  <c r="G5" i="25"/>
  <c r="F147" i="25"/>
  <c r="H147" i="25"/>
  <c r="D153" i="25"/>
  <c r="F153" i="25"/>
  <c r="K20" i="25"/>
  <c r="H20" i="25"/>
  <c r="K105" i="26"/>
  <c r="O143" i="25"/>
  <c r="F162" i="25"/>
  <c r="D12" i="25"/>
  <c r="D59" i="26"/>
  <c r="C105" i="26"/>
  <c r="H105" i="26"/>
  <c r="E112" i="25"/>
  <c r="F116" i="25"/>
  <c r="I82" i="25"/>
  <c r="J145" i="25"/>
  <c r="G161" i="25"/>
  <c r="K54" i="25"/>
  <c r="H143" i="25"/>
  <c r="C161" i="25"/>
  <c r="K145" i="25"/>
  <c r="D145" i="25"/>
  <c r="G82" i="25"/>
  <c r="G12" i="25"/>
  <c r="D45" i="25"/>
  <c r="I5" i="25"/>
  <c r="C5" i="25"/>
  <c r="K147" i="25"/>
  <c r="C147" i="25"/>
  <c r="G153" i="25"/>
  <c r="C20" i="25"/>
  <c r="O92" i="25"/>
  <c r="I79" i="25"/>
  <c r="F79" i="25"/>
  <c r="G11" i="25"/>
  <c r="F11" i="25"/>
  <c r="G170" i="25"/>
  <c r="F165" i="25"/>
  <c r="H165" i="25"/>
  <c r="H78" i="24"/>
  <c r="D78" i="24"/>
  <c r="K129" i="24"/>
  <c r="D129" i="24"/>
  <c r="D108" i="24"/>
  <c r="I108" i="24"/>
  <c r="I13" i="24"/>
  <c r="F108" i="24"/>
  <c r="J129" i="24"/>
  <c r="I129" i="24"/>
  <c r="G129" i="24"/>
  <c r="F13" i="24"/>
  <c r="H13" i="24"/>
  <c r="C34" i="25"/>
  <c r="E13" i="24"/>
  <c r="E79" i="25"/>
  <c r="G79" i="25"/>
  <c r="E11" i="25"/>
  <c r="G165" i="25"/>
  <c r="G78" i="24"/>
  <c r="E129" i="24"/>
  <c r="K108" i="24"/>
  <c r="E128" i="25"/>
  <c r="D13" i="24"/>
  <c r="E29" i="24"/>
  <c r="C13" i="24"/>
  <c r="J13" i="24"/>
  <c r="T66" i="25"/>
  <c r="F46" i="26"/>
  <c r="C127" i="25"/>
  <c r="I113" i="25"/>
  <c r="D7" i="25"/>
  <c r="F122" i="25"/>
  <c r="K118" i="25"/>
  <c r="C158" i="24"/>
  <c r="G15" i="25"/>
  <c r="I96" i="25"/>
  <c r="F94" i="24"/>
  <c r="I111" i="24"/>
  <c r="J55" i="25"/>
  <c r="C46" i="26"/>
  <c r="G111" i="24"/>
  <c r="K88" i="25"/>
  <c r="K159" i="26"/>
  <c r="J33" i="25"/>
  <c r="E144" i="25"/>
  <c r="G113" i="25"/>
  <c r="H122" i="25"/>
  <c r="H118" i="25"/>
  <c r="K158" i="24"/>
  <c r="F15" i="25"/>
  <c r="E96" i="25"/>
  <c r="D111" i="24"/>
  <c r="H134" i="25"/>
  <c r="D6" i="25"/>
  <c r="H55" i="25"/>
  <c r="C144" i="25"/>
  <c r="F33" i="25"/>
  <c r="S143" i="25"/>
  <c r="C159" i="26"/>
  <c r="E37" i="25"/>
  <c r="G134" i="25"/>
  <c r="J7" i="25"/>
  <c r="C33" i="25"/>
  <c r="F79" i="24"/>
  <c r="E159" i="26"/>
  <c r="E134" i="25"/>
  <c r="E79" i="24"/>
  <c r="H111" i="24"/>
  <c r="G46" i="26"/>
  <c r="J6" i="25"/>
  <c r="I55" i="25"/>
  <c r="H144" i="25"/>
  <c r="H148" i="25"/>
  <c r="E118" i="25"/>
  <c r="E33" i="25"/>
  <c r="I33" i="25"/>
  <c r="H127" i="25"/>
  <c r="G127" i="25"/>
  <c r="F159" i="26"/>
  <c r="J159" i="26"/>
  <c r="G55" i="25"/>
  <c r="I144" i="25"/>
  <c r="H113" i="25"/>
  <c r="F113" i="25"/>
  <c r="E7" i="25"/>
  <c r="F7" i="25"/>
  <c r="H46" i="26"/>
  <c r="D88" i="25"/>
  <c r="E88" i="25"/>
  <c r="C122" i="25"/>
  <c r="D118" i="25"/>
  <c r="I158" i="24"/>
  <c r="H158" i="24"/>
  <c r="K79" i="24"/>
  <c r="K37" i="25"/>
  <c r="J37" i="25"/>
  <c r="D37" i="25"/>
  <c r="C79" i="24"/>
  <c r="G6" i="25"/>
  <c r="F148" i="25"/>
  <c r="J15" i="25"/>
  <c r="H15" i="25"/>
  <c r="D96" i="25"/>
  <c r="K96" i="25"/>
  <c r="K134" i="25"/>
  <c r="D134" i="25"/>
  <c r="H94" i="24"/>
  <c r="K55" i="25"/>
  <c r="E122" i="25"/>
  <c r="K142" i="24"/>
  <c r="C142" i="24"/>
  <c r="G88" i="25"/>
  <c r="F88" i="25"/>
  <c r="D79" i="24"/>
  <c r="J111" i="24"/>
  <c r="E46" i="26"/>
  <c r="E6" i="25"/>
  <c r="K6" i="25"/>
  <c r="F55" i="25"/>
  <c r="K144" i="25"/>
  <c r="K148" i="25"/>
  <c r="I88" i="25"/>
  <c r="J118" i="25"/>
  <c r="H33" i="25"/>
  <c r="E127" i="25"/>
  <c r="I127" i="25"/>
  <c r="F127" i="25"/>
  <c r="H159" i="26"/>
  <c r="I159" i="26"/>
  <c r="D55" i="25"/>
  <c r="G144" i="25"/>
  <c r="D113" i="25"/>
  <c r="C113" i="25"/>
  <c r="C7" i="25"/>
  <c r="C88" i="25"/>
  <c r="K122" i="25"/>
  <c r="I122" i="25"/>
  <c r="C118" i="25"/>
  <c r="G158" i="24"/>
  <c r="F158" i="24"/>
  <c r="I37" i="25"/>
  <c r="H37" i="25"/>
  <c r="H79" i="24"/>
  <c r="H6" i="25"/>
  <c r="I148" i="25"/>
  <c r="C15" i="25"/>
  <c r="K15" i="25"/>
  <c r="D15" i="25"/>
  <c r="F96" i="25"/>
  <c r="C96" i="25"/>
  <c r="C134" i="25"/>
  <c r="F134" i="25"/>
  <c r="O27" i="25"/>
  <c r="J94" i="24"/>
  <c r="K111" i="24"/>
  <c r="C94" i="24"/>
  <c r="G122" i="25"/>
  <c r="K94" i="24"/>
  <c r="J142" i="24"/>
  <c r="G79" i="24"/>
  <c r="J79" i="24"/>
  <c r="C6" i="25"/>
  <c r="I6" i="25"/>
  <c r="E55" i="25"/>
  <c r="J144" i="25"/>
  <c r="E148" i="25"/>
  <c r="F118" i="25"/>
  <c r="H7" i="25"/>
  <c r="G33" i="25"/>
  <c r="D127" i="25"/>
  <c r="D144" i="25"/>
  <c r="M3" i="25"/>
  <c r="J113" i="25"/>
  <c r="E113" i="25"/>
  <c r="K7" i="25"/>
  <c r="J122" i="25"/>
  <c r="G118" i="25"/>
  <c r="E158" i="24"/>
  <c r="J158" i="24"/>
  <c r="C37" i="25"/>
  <c r="T3" i="25"/>
  <c r="J96" i="25"/>
  <c r="C148" i="25"/>
  <c r="I15" i="25"/>
  <c r="G96" i="25"/>
  <c r="I134" i="25"/>
  <c r="E111" i="24"/>
  <c r="F142" i="24"/>
  <c r="D143" i="25"/>
  <c r="K33" i="25"/>
  <c r="Q34" i="25"/>
  <c r="J131" i="24"/>
  <c r="K131" i="24"/>
  <c r="H7" i="24"/>
  <c r="H131" i="24"/>
  <c r="K7" i="24"/>
  <c r="G131" i="24"/>
  <c r="E5" i="25"/>
  <c r="D131" i="24"/>
  <c r="K59" i="24"/>
  <c r="I154" i="25"/>
  <c r="R173" i="25"/>
  <c r="J7" i="24"/>
  <c r="E7" i="24"/>
  <c r="C59" i="24"/>
  <c r="G142" i="24"/>
  <c r="E142" i="24"/>
  <c r="I116" i="25"/>
  <c r="D5" i="25"/>
  <c r="E147" i="25"/>
  <c r="C153" i="25"/>
  <c r="D20" i="25"/>
  <c r="P40" i="25"/>
  <c r="U15" i="25"/>
  <c r="I7" i="24"/>
  <c r="I94" i="24"/>
  <c r="E94" i="24"/>
  <c r="D94" i="24"/>
  <c r="F111" i="24"/>
  <c r="E108" i="24"/>
  <c r="H108" i="24"/>
  <c r="J108" i="24"/>
  <c r="D59" i="24"/>
  <c r="G13" i="24"/>
  <c r="F59" i="24"/>
  <c r="G42" i="25"/>
  <c r="F120" i="25"/>
  <c r="S27" i="25"/>
  <c r="R3" i="25"/>
  <c r="C48" i="25"/>
  <c r="H120" i="25"/>
  <c r="T27" i="25"/>
  <c r="U160" i="25"/>
  <c r="G66" i="25"/>
  <c r="J71" i="25"/>
  <c r="R66" i="25"/>
  <c r="C140" i="25"/>
  <c r="M66" i="25"/>
  <c r="S166" i="25"/>
  <c r="N66" i="25"/>
  <c r="S92" i="25"/>
  <c r="R15" i="25"/>
  <c r="K136" i="25"/>
  <c r="R40" i="25"/>
  <c r="P3" i="25"/>
  <c r="U27" i="25"/>
  <c r="P143" i="25"/>
  <c r="U143" i="25"/>
  <c r="N92" i="25"/>
  <c r="S15" i="25"/>
  <c r="N133" i="25"/>
  <c r="P133" i="25"/>
  <c r="D14" i="25"/>
  <c r="H152" i="25"/>
  <c r="O108" i="25"/>
  <c r="U65" i="25"/>
  <c r="T98" i="25"/>
  <c r="F86" i="25"/>
  <c r="C157" i="25"/>
  <c r="H84" i="25"/>
  <c r="G10" i="25"/>
  <c r="C71" i="25"/>
  <c r="C90" i="25"/>
  <c r="I140" i="25"/>
  <c r="H157" i="25"/>
  <c r="U40" i="25"/>
  <c r="S66" i="25"/>
  <c r="S98" i="25"/>
  <c r="R92" i="25"/>
  <c r="P15" i="25"/>
  <c r="M15" i="25"/>
  <c r="D10" i="25"/>
  <c r="E66" i="25"/>
  <c r="F71" i="25"/>
  <c r="H140" i="25"/>
  <c r="O40" i="25"/>
  <c r="Q40" i="25"/>
  <c r="S40" i="25"/>
  <c r="U66" i="25"/>
  <c r="U92" i="25"/>
  <c r="O15" i="25"/>
  <c r="O65" i="25"/>
  <c r="S108" i="25"/>
  <c r="O133" i="25"/>
  <c r="AJ48" i="25"/>
  <c r="AF48" i="25"/>
  <c r="AC92" i="25"/>
  <c r="W92" i="25"/>
  <c r="AD92" i="25"/>
  <c r="AF92" i="25"/>
  <c r="I10" i="25"/>
  <c r="G14" i="25"/>
  <c r="J86" i="25"/>
  <c r="D90" i="25"/>
  <c r="F152" i="25"/>
  <c r="E157" i="25"/>
  <c r="F157" i="25"/>
  <c r="S173" i="25"/>
  <c r="N173" i="25"/>
  <c r="R98" i="25"/>
  <c r="T48" i="25"/>
  <c r="R65" i="25"/>
  <c r="AP166" i="25"/>
  <c r="AI166" i="25" s="1"/>
  <c r="F10" i="25"/>
  <c r="C14" i="25"/>
  <c r="J66" i="25"/>
  <c r="I71" i="25"/>
  <c r="G86" i="25"/>
  <c r="H86" i="25"/>
  <c r="F90" i="25"/>
  <c r="D140" i="25"/>
  <c r="E140" i="25"/>
  <c r="J152" i="25"/>
  <c r="K157" i="25"/>
  <c r="D157" i="25"/>
  <c r="T173" i="25"/>
  <c r="U173" i="25"/>
  <c r="O173" i="25"/>
  <c r="T40" i="25"/>
  <c r="O66" i="25"/>
  <c r="Q66" i="25"/>
  <c r="Q98" i="25"/>
  <c r="P98" i="25"/>
  <c r="U98" i="25"/>
  <c r="O98" i="25"/>
  <c r="AN92" i="25"/>
  <c r="AK92" i="25"/>
  <c r="T92" i="25"/>
  <c r="P65" i="25"/>
  <c r="Q166" i="25"/>
  <c r="P166" i="25"/>
  <c r="R48" i="25"/>
  <c r="N160" i="25"/>
  <c r="K66" i="25"/>
  <c r="G71" i="25"/>
  <c r="I86" i="25"/>
  <c r="J140" i="25"/>
  <c r="J157" i="25"/>
  <c r="I157" i="25"/>
  <c r="Q173" i="25"/>
  <c r="M40" i="25"/>
  <c r="N40" i="25"/>
  <c r="AP40" i="25"/>
  <c r="P66" i="25"/>
  <c r="U166" i="25"/>
  <c r="N98" i="25"/>
  <c r="P92" i="25"/>
  <c r="Q92" i="25"/>
  <c r="M92" i="25"/>
  <c r="T15" i="25"/>
  <c r="N15" i="25"/>
  <c r="Q15" i="25"/>
  <c r="AH65" i="25"/>
  <c r="N166" i="25"/>
  <c r="O166" i="25"/>
  <c r="N65" i="25"/>
  <c r="N106" i="25"/>
  <c r="AO27" i="25"/>
  <c r="AH27" i="25"/>
  <c r="AD27" i="25"/>
  <c r="C174" i="25"/>
  <c r="I42" i="25"/>
  <c r="J48" i="25"/>
  <c r="I48" i="25"/>
  <c r="J120" i="25"/>
  <c r="E120" i="25"/>
  <c r="F124" i="25"/>
  <c r="M160" i="25"/>
  <c r="AC27" i="25"/>
  <c r="S3" i="25"/>
  <c r="T160" i="25"/>
  <c r="O160" i="25"/>
  <c r="AG27" i="25"/>
  <c r="AM27" i="25"/>
  <c r="AB27" i="25"/>
  <c r="R27" i="25"/>
  <c r="Q27" i="25"/>
  <c r="N143" i="25"/>
  <c r="R143" i="25"/>
  <c r="Q3" i="25"/>
  <c r="P160" i="25"/>
  <c r="AB48" i="25"/>
  <c r="AP3" i="25"/>
  <c r="AD3" i="25" s="1"/>
  <c r="P48" i="25"/>
  <c r="S48" i="25"/>
  <c r="M48" i="25"/>
  <c r="T133" i="25"/>
  <c r="AK133" i="25"/>
  <c r="M133" i="25"/>
  <c r="S65" i="25"/>
  <c r="H174" i="25"/>
  <c r="C171" i="26"/>
  <c r="I26" i="25"/>
  <c r="H30" i="25"/>
  <c r="H42" i="25"/>
  <c r="D48" i="25"/>
  <c r="J102" i="25"/>
  <c r="J108" i="25"/>
  <c r="I120" i="25"/>
  <c r="G124" i="25"/>
  <c r="J175" i="25"/>
  <c r="AD66" i="25"/>
  <c r="T143" i="25"/>
  <c r="P27" i="25"/>
  <c r="AK27" i="25"/>
  <c r="AI27" i="25"/>
  <c r="Y27" i="25"/>
  <c r="AN27" i="25"/>
  <c r="M27" i="25"/>
  <c r="N27" i="25"/>
  <c r="Q143" i="25"/>
  <c r="U34" i="25"/>
  <c r="N3" i="25"/>
  <c r="N76" i="25"/>
  <c r="Q160" i="25"/>
  <c r="AP160" i="25"/>
  <c r="R97" i="25"/>
  <c r="AA48" i="25"/>
  <c r="Q48" i="25"/>
  <c r="N48" i="25"/>
  <c r="R133" i="25"/>
  <c r="Q133" i="25"/>
  <c r="U133" i="25"/>
  <c r="M65" i="25"/>
  <c r="Q65" i="25"/>
  <c r="R166" i="25"/>
  <c r="M166" i="25"/>
  <c r="T166" i="25"/>
  <c r="E42" i="25"/>
  <c r="E48" i="25"/>
  <c r="X27" i="25"/>
  <c r="AA27" i="25"/>
  <c r="AL27" i="25"/>
  <c r="Z27" i="25"/>
  <c r="M143" i="25"/>
  <c r="M34" i="25"/>
  <c r="U3" i="25"/>
  <c r="R76" i="25"/>
  <c r="P76" i="25"/>
  <c r="M76" i="25"/>
  <c r="S160" i="25"/>
  <c r="Q97" i="25"/>
  <c r="AE133" i="25"/>
  <c r="T97" i="25"/>
  <c r="U97" i="25"/>
  <c r="O48" i="25"/>
  <c r="S133" i="25"/>
  <c r="T65" i="25"/>
  <c r="W65" i="25"/>
  <c r="AF27" i="25"/>
  <c r="W27" i="25"/>
  <c r="AA133" i="25"/>
  <c r="AC66" i="25"/>
  <c r="X92" i="25"/>
  <c r="AI133" i="25"/>
  <c r="AD133" i="25"/>
  <c r="AL133" i="25"/>
  <c r="AM133" i="25"/>
  <c r="Z133" i="25"/>
  <c r="AJ133" i="25"/>
  <c r="AN133" i="25"/>
  <c r="AC133" i="25"/>
  <c r="AF133" i="25"/>
  <c r="AO133" i="25"/>
  <c r="AB133" i="25"/>
  <c r="X133" i="25"/>
  <c r="Y133" i="25"/>
  <c r="W133" i="25"/>
  <c r="Z66" i="25"/>
  <c r="AG65" i="25"/>
  <c r="AF65" i="25"/>
  <c r="AI66" i="25"/>
  <c r="AB66" i="25"/>
  <c r="AN66" i="25"/>
  <c r="AI92" i="25"/>
  <c r="AJ92" i="25"/>
  <c r="AB92" i="25"/>
  <c r="Z48" i="25"/>
  <c r="AO92" i="25"/>
  <c r="AL92" i="25"/>
  <c r="AG92" i="25"/>
  <c r="AI48" i="25"/>
  <c r="L20" i="21"/>
  <c r="L116" i="19"/>
  <c r="L33" i="21"/>
  <c r="L119" i="19"/>
  <c r="L46" i="21"/>
  <c r="L102" i="19"/>
  <c r="L70" i="19"/>
  <c r="L177" i="19"/>
  <c r="L97" i="19"/>
  <c r="L53" i="19"/>
  <c r="L7" i="21"/>
  <c r="L141" i="19"/>
  <c r="L64" i="19"/>
  <c r="L11" i="21"/>
  <c r="L137" i="19"/>
  <c r="L63" i="19"/>
  <c r="L62" i="19"/>
  <c r="L52" i="21"/>
  <c r="L100" i="19"/>
  <c r="L49" i="21"/>
  <c r="L87" i="19"/>
  <c r="L166" i="19"/>
  <c r="L86" i="19"/>
  <c r="L3" i="21"/>
  <c r="L161" i="19"/>
  <c r="L81" i="19"/>
  <c r="L15" i="21"/>
  <c r="L23" i="21"/>
  <c r="L125" i="19"/>
  <c r="L47" i="21"/>
  <c r="L27" i="21"/>
  <c r="L121" i="19"/>
  <c r="L55" i="19"/>
  <c r="L54" i="19"/>
  <c r="L164" i="19"/>
  <c r="L151" i="19"/>
  <c r="L150" i="19"/>
  <c r="L19" i="21"/>
  <c r="L61" i="19"/>
  <c r="L39" i="21"/>
  <c r="L133" i="19"/>
  <c r="L89" i="19"/>
  <c r="L148" i="19"/>
  <c r="L135" i="19"/>
  <c r="L118" i="19"/>
  <c r="L35" i="21"/>
  <c r="L57" i="19"/>
  <c r="L157" i="19"/>
  <c r="L85" i="19"/>
  <c r="L73" i="19"/>
  <c r="L17" i="21"/>
  <c r="L74" i="19"/>
  <c r="L117" i="19"/>
  <c r="L153" i="19"/>
  <c r="L71" i="19"/>
  <c r="L145" i="19"/>
  <c r="L93" i="19"/>
  <c r="L31" i="21"/>
  <c r="L78" i="19"/>
  <c r="L43" i="21"/>
  <c r="L4" i="21"/>
  <c r="L113" i="19"/>
  <c r="L149" i="19"/>
  <c r="L84" i="19"/>
  <c r="L14" i="21"/>
  <c r="L165" i="19"/>
  <c r="L77" i="19"/>
  <c r="J100" i="25"/>
  <c r="H100" i="25"/>
  <c r="E100" i="25"/>
  <c r="K100" i="25"/>
  <c r="C100" i="25"/>
  <c r="G100" i="25"/>
  <c r="I100" i="25"/>
  <c r="D100" i="25"/>
  <c r="F52" i="25"/>
  <c r="C52" i="25"/>
  <c r="J52" i="25"/>
  <c r="G52" i="25"/>
  <c r="D52" i="25"/>
  <c r="I52" i="25"/>
  <c r="K52" i="25"/>
  <c r="F77" i="25"/>
  <c r="I77" i="25"/>
  <c r="D77" i="25"/>
  <c r="C77" i="25"/>
  <c r="H77" i="25"/>
  <c r="J77" i="25"/>
  <c r="E77" i="25"/>
  <c r="G77" i="25"/>
  <c r="K77" i="25"/>
  <c r="C110" i="25"/>
  <c r="E110" i="25"/>
  <c r="D110" i="25"/>
  <c r="G110" i="25"/>
  <c r="I110" i="25"/>
  <c r="F110" i="25"/>
  <c r="H110" i="25"/>
  <c r="J110" i="25"/>
  <c r="K110" i="25"/>
  <c r="I104" i="26"/>
  <c r="G104" i="26"/>
  <c r="H104" i="26"/>
  <c r="C104" i="26"/>
  <c r="F104" i="26"/>
  <c r="K104" i="26"/>
  <c r="E104" i="26"/>
  <c r="J104" i="26"/>
  <c r="D104" i="26"/>
  <c r="E68" i="25"/>
  <c r="H68" i="25"/>
  <c r="F68" i="25"/>
  <c r="C68" i="25"/>
  <c r="G68" i="25"/>
  <c r="D68" i="25"/>
  <c r="I68" i="25"/>
  <c r="K68" i="25"/>
  <c r="F140" i="25"/>
  <c r="K140" i="25"/>
  <c r="K71" i="25"/>
  <c r="E71" i="25"/>
  <c r="H71" i="25"/>
  <c r="H83" i="26"/>
  <c r="I83" i="26"/>
  <c r="K83" i="26"/>
  <c r="E83" i="26"/>
  <c r="F83" i="26"/>
  <c r="G83" i="26"/>
  <c r="D83" i="26"/>
  <c r="J83" i="26"/>
  <c r="C83" i="26"/>
  <c r="J107" i="25"/>
  <c r="I107" i="25"/>
  <c r="G107" i="25"/>
  <c r="D107" i="25"/>
  <c r="K107" i="25"/>
  <c r="E107" i="25"/>
  <c r="H107" i="25"/>
  <c r="C107" i="25"/>
  <c r="F107" i="25"/>
  <c r="I29" i="25"/>
  <c r="E29" i="25"/>
  <c r="C29" i="25"/>
  <c r="H29" i="25"/>
  <c r="D29" i="25"/>
  <c r="G29" i="25"/>
  <c r="K29" i="25"/>
  <c r="F29" i="25"/>
  <c r="J29" i="25"/>
  <c r="F84" i="25"/>
  <c r="D84" i="25"/>
  <c r="J84" i="25"/>
  <c r="C84" i="25"/>
  <c r="K84" i="25"/>
  <c r="G84" i="25"/>
  <c r="E84" i="25"/>
  <c r="F39" i="25"/>
  <c r="K39" i="25"/>
  <c r="D39" i="25"/>
  <c r="H39" i="25"/>
  <c r="J39" i="25"/>
  <c r="C39" i="25"/>
  <c r="I39" i="25"/>
  <c r="G39" i="25"/>
  <c r="E39" i="25"/>
  <c r="E69" i="25"/>
  <c r="I69" i="25"/>
  <c r="F69" i="25"/>
  <c r="G69" i="25"/>
  <c r="D69" i="25"/>
  <c r="K69" i="25"/>
  <c r="C69" i="25"/>
  <c r="J69" i="25"/>
  <c r="H69" i="25"/>
  <c r="E92" i="25"/>
  <c r="F92" i="25"/>
  <c r="H92" i="25"/>
  <c r="K92" i="25"/>
  <c r="D92" i="25"/>
  <c r="C92" i="25"/>
  <c r="I92" i="25"/>
  <c r="J92" i="25"/>
  <c r="G92" i="25"/>
  <c r="E51" i="26"/>
  <c r="J51" i="26"/>
  <c r="I51" i="26"/>
  <c r="H51" i="26"/>
  <c r="K51" i="26"/>
  <c r="F51" i="26"/>
  <c r="C51" i="26"/>
  <c r="G51" i="26"/>
  <c r="D51" i="26"/>
  <c r="J56" i="25"/>
  <c r="E56" i="25"/>
  <c r="H56" i="25"/>
  <c r="I56" i="25"/>
  <c r="F56" i="25"/>
  <c r="C56" i="25"/>
  <c r="D56" i="25"/>
  <c r="G56" i="25"/>
  <c r="K56" i="25"/>
  <c r="C136" i="25"/>
  <c r="D136" i="25"/>
  <c r="F136" i="25"/>
  <c r="E136" i="25"/>
  <c r="J136" i="25"/>
  <c r="H136" i="25"/>
  <c r="G136" i="25"/>
  <c r="H66" i="25"/>
  <c r="F66" i="25"/>
  <c r="I66" i="25"/>
  <c r="D66" i="25"/>
  <c r="C66" i="25"/>
  <c r="F64" i="26"/>
  <c r="D64" i="26"/>
  <c r="J64" i="26"/>
  <c r="C64" i="26"/>
  <c r="E64" i="26"/>
  <c r="I64" i="26"/>
  <c r="K64" i="26"/>
  <c r="H64" i="26"/>
  <c r="G64" i="26"/>
  <c r="F101" i="25"/>
  <c r="D101" i="25"/>
  <c r="H101" i="25"/>
  <c r="K101" i="25"/>
  <c r="E101" i="25"/>
  <c r="I101" i="25"/>
  <c r="C101" i="25"/>
  <c r="J101" i="25"/>
  <c r="G101" i="25"/>
  <c r="I25" i="25"/>
  <c r="G25" i="25"/>
  <c r="H25" i="25"/>
  <c r="J25" i="25"/>
  <c r="C25" i="25"/>
  <c r="K25" i="25"/>
  <c r="F25" i="25"/>
  <c r="D25" i="25"/>
  <c r="E25" i="25"/>
  <c r="E52" i="25"/>
  <c r="I137" i="25"/>
  <c r="U76" i="25"/>
  <c r="T76" i="25"/>
  <c r="AP34" i="25"/>
  <c r="AO34" i="25" s="1"/>
  <c r="AP62" i="25"/>
  <c r="AP106" i="25"/>
  <c r="AG106" i="25" s="1"/>
  <c r="J24" i="25"/>
  <c r="F24" i="25"/>
  <c r="H24" i="25"/>
  <c r="D24" i="25"/>
  <c r="C24" i="25"/>
  <c r="E24" i="25"/>
  <c r="G24" i="25"/>
  <c r="K24" i="25"/>
  <c r="I24" i="25"/>
  <c r="J174" i="25"/>
  <c r="F174" i="25"/>
  <c r="D174" i="25"/>
  <c r="I174" i="25"/>
  <c r="G174" i="25"/>
  <c r="K174" i="25"/>
  <c r="J36" i="25"/>
  <c r="I36" i="25"/>
  <c r="C36" i="25"/>
  <c r="H36" i="25"/>
  <c r="F36" i="25"/>
  <c r="G36" i="25"/>
  <c r="K36" i="25"/>
  <c r="D36" i="25"/>
  <c r="H32" i="25"/>
  <c r="E32" i="25"/>
  <c r="F32" i="25"/>
  <c r="D32" i="25"/>
  <c r="J32" i="25"/>
  <c r="G32" i="25"/>
  <c r="I32" i="25"/>
  <c r="K32" i="25"/>
  <c r="C32" i="25"/>
  <c r="K168" i="25"/>
  <c r="F168" i="25"/>
  <c r="D168" i="25"/>
  <c r="C168" i="25"/>
  <c r="J168" i="25"/>
  <c r="G168" i="25"/>
  <c r="I168" i="25"/>
  <c r="E168" i="25"/>
  <c r="H27" i="25"/>
  <c r="F27" i="25"/>
  <c r="C27" i="25"/>
  <c r="J27" i="25"/>
  <c r="G27" i="25"/>
  <c r="D27" i="25"/>
  <c r="I27" i="25"/>
  <c r="K27" i="25"/>
  <c r="E27" i="25"/>
  <c r="J124" i="25"/>
  <c r="I124" i="25"/>
  <c r="D124" i="25"/>
  <c r="C124" i="25"/>
  <c r="K124" i="25"/>
  <c r="H48" i="25"/>
  <c r="G48" i="25"/>
  <c r="F48" i="25"/>
  <c r="C155" i="25"/>
  <c r="F155" i="25"/>
  <c r="G155" i="25"/>
  <c r="K155" i="25"/>
  <c r="I155" i="25"/>
  <c r="D155" i="25"/>
  <c r="H155" i="25"/>
  <c r="J155" i="25"/>
  <c r="E155" i="25"/>
  <c r="F89" i="25"/>
  <c r="H89" i="25"/>
  <c r="K89" i="25"/>
  <c r="E89" i="25"/>
  <c r="C89" i="25"/>
  <c r="D89" i="25"/>
  <c r="J89" i="25"/>
  <c r="G89" i="25"/>
  <c r="I89" i="25"/>
  <c r="D13" i="25"/>
  <c r="I13" i="25"/>
  <c r="K13" i="25"/>
  <c r="E13" i="25"/>
  <c r="F13" i="25"/>
  <c r="J13" i="25"/>
  <c r="H13" i="25"/>
  <c r="C13" i="25"/>
  <c r="G13" i="25"/>
  <c r="J8" i="25"/>
  <c r="H8" i="25"/>
  <c r="D8" i="25"/>
  <c r="F8" i="25"/>
  <c r="G8" i="25"/>
  <c r="K8" i="25"/>
  <c r="I8" i="25"/>
  <c r="C8" i="25"/>
  <c r="E8" i="25"/>
  <c r="H169" i="25"/>
  <c r="I169" i="25"/>
  <c r="D169" i="25"/>
  <c r="F169" i="25"/>
  <c r="K169" i="25"/>
  <c r="G169" i="25"/>
  <c r="J169" i="25"/>
  <c r="E169" i="25"/>
  <c r="C169" i="25"/>
  <c r="N28" i="25"/>
  <c r="Q28" i="25"/>
  <c r="P28" i="25"/>
  <c r="O28" i="25"/>
  <c r="R28" i="25"/>
  <c r="I28" i="25"/>
  <c r="H28" i="25"/>
  <c r="K28" i="25"/>
  <c r="U28" i="25"/>
  <c r="J28" i="25"/>
  <c r="F28" i="25"/>
  <c r="G28" i="25"/>
  <c r="T28" i="25"/>
  <c r="M28" i="25"/>
  <c r="S28" i="25"/>
  <c r="C28" i="25"/>
  <c r="D28" i="25"/>
  <c r="H16" i="25"/>
  <c r="E16" i="25"/>
  <c r="F16" i="25"/>
  <c r="I16" i="25"/>
  <c r="C16" i="25"/>
  <c r="G16" i="25"/>
  <c r="D16" i="25"/>
  <c r="J16" i="25"/>
  <c r="K16" i="25"/>
  <c r="F163" i="25"/>
  <c r="C163" i="25"/>
  <c r="E163" i="25"/>
  <c r="I163" i="25"/>
  <c r="H163" i="25"/>
  <c r="J163" i="25"/>
  <c r="D163" i="25"/>
  <c r="G163" i="25"/>
  <c r="K163" i="25"/>
  <c r="F19" i="25"/>
  <c r="D19" i="25"/>
  <c r="I19" i="25"/>
  <c r="G19" i="25"/>
  <c r="J19" i="25"/>
  <c r="K19" i="25"/>
  <c r="H19" i="25"/>
  <c r="C19" i="25"/>
  <c r="E19" i="25"/>
  <c r="G120" i="25"/>
  <c r="C120" i="25"/>
  <c r="D120" i="25"/>
  <c r="J42" i="25"/>
  <c r="F42" i="25"/>
  <c r="C42" i="25"/>
  <c r="K42" i="25"/>
  <c r="G151" i="25"/>
  <c r="K151" i="25"/>
  <c r="E151" i="25"/>
  <c r="F151" i="25"/>
  <c r="C151" i="25"/>
  <c r="D151" i="25"/>
  <c r="H151" i="25"/>
  <c r="J151" i="25"/>
  <c r="I151" i="25"/>
  <c r="F85" i="25"/>
  <c r="I85" i="25"/>
  <c r="D85" i="25"/>
  <c r="H85" i="25"/>
  <c r="G85" i="25"/>
  <c r="E85" i="25"/>
  <c r="K85" i="25"/>
  <c r="C85" i="25"/>
  <c r="J85" i="25"/>
  <c r="I9" i="25"/>
  <c r="G9" i="25"/>
  <c r="H9" i="25"/>
  <c r="F9" i="25"/>
  <c r="K9" i="25"/>
  <c r="E9" i="25"/>
  <c r="D9" i="25"/>
  <c r="J9" i="25"/>
  <c r="C9" i="25"/>
  <c r="J68" i="25"/>
  <c r="U48" i="25"/>
  <c r="AP70" i="25"/>
  <c r="Z70" i="25" s="1"/>
  <c r="AP98" i="25"/>
  <c r="AM98" i="25" s="1"/>
  <c r="AP173" i="25"/>
  <c r="P173" i="25"/>
  <c r="M173" i="25"/>
  <c r="C175" i="25"/>
  <c r="K175" i="25"/>
  <c r="I175" i="25"/>
  <c r="H175" i="25"/>
  <c r="D146" i="25"/>
  <c r="H146" i="25"/>
  <c r="J146" i="25"/>
  <c r="M146" i="25"/>
  <c r="U146" i="25"/>
  <c r="F146" i="25"/>
  <c r="S146" i="25"/>
  <c r="O146" i="25"/>
  <c r="C146" i="25"/>
  <c r="T146" i="25"/>
  <c r="Q146" i="25"/>
  <c r="R146" i="25"/>
  <c r="G146" i="25"/>
  <c r="N146" i="25"/>
  <c r="E146" i="25"/>
  <c r="I146" i="25"/>
  <c r="P146" i="25"/>
  <c r="K146" i="25"/>
  <c r="E4" i="25"/>
  <c r="H4" i="25"/>
  <c r="F4" i="25"/>
  <c r="K4" i="25"/>
  <c r="J4" i="25"/>
  <c r="I4" i="25"/>
  <c r="G4" i="25"/>
  <c r="C4" i="25"/>
  <c r="D4" i="25"/>
  <c r="I133" i="25"/>
  <c r="F133" i="25"/>
  <c r="H133" i="25"/>
  <c r="K133" i="25"/>
  <c r="C133" i="25"/>
  <c r="E133" i="25"/>
  <c r="G133" i="25"/>
  <c r="J133" i="25"/>
  <c r="H137" i="25"/>
  <c r="D137" i="25"/>
  <c r="G137" i="25"/>
  <c r="C137" i="25"/>
  <c r="K137" i="25"/>
  <c r="E137" i="25"/>
  <c r="J137" i="25"/>
  <c r="I164" i="26"/>
  <c r="E164" i="26"/>
  <c r="G164" i="26"/>
  <c r="D164" i="26"/>
  <c r="K164" i="26"/>
  <c r="C164" i="26"/>
  <c r="F164" i="26"/>
  <c r="J164" i="26"/>
  <c r="H164" i="26"/>
  <c r="U108" i="25"/>
  <c r="M108" i="25"/>
  <c r="N108" i="25"/>
  <c r="R108" i="25"/>
  <c r="Q108" i="25"/>
  <c r="P108" i="25"/>
  <c r="G108" i="25"/>
  <c r="K108" i="25"/>
  <c r="T108" i="25"/>
  <c r="I108" i="25"/>
  <c r="C108" i="25"/>
  <c r="D108" i="25"/>
  <c r="D30" i="25"/>
  <c r="K30" i="25"/>
  <c r="J30" i="25"/>
  <c r="E30" i="25"/>
  <c r="K139" i="25"/>
  <c r="J139" i="25"/>
  <c r="H139" i="25"/>
  <c r="C139" i="25"/>
  <c r="D139" i="25"/>
  <c r="E139" i="25"/>
  <c r="F139" i="25"/>
  <c r="G139" i="25"/>
  <c r="I139" i="25"/>
  <c r="R70" i="25"/>
  <c r="J70" i="25"/>
  <c r="H70" i="25"/>
  <c r="P70" i="25"/>
  <c r="D70" i="25"/>
  <c r="E70" i="25"/>
  <c r="T70" i="25"/>
  <c r="K70" i="25"/>
  <c r="M70" i="25"/>
  <c r="O70" i="25"/>
  <c r="I70" i="25"/>
  <c r="C70" i="25"/>
  <c r="F70" i="25"/>
  <c r="Q70" i="25"/>
  <c r="U70" i="25"/>
  <c r="G70" i="25"/>
  <c r="N70" i="25"/>
  <c r="S70" i="25"/>
  <c r="D80" i="26"/>
  <c r="K80" i="26"/>
  <c r="G80" i="26"/>
  <c r="F80" i="26"/>
  <c r="H80" i="26"/>
  <c r="C80" i="26"/>
  <c r="J80" i="26"/>
  <c r="E80" i="26"/>
  <c r="H166" i="25"/>
  <c r="E166" i="25"/>
  <c r="D166" i="25"/>
  <c r="G166" i="25"/>
  <c r="J166" i="25"/>
  <c r="I166" i="25"/>
  <c r="F166" i="25"/>
  <c r="C166" i="25"/>
  <c r="K166" i="25"/>
  <c r="H138" i="25"/>
  <c r="I138" i="25"/>
  <c r="G138" i="25"/>
  <c r="D138" i="25"/>
  <c r="K138" i="25"/>
  <c r="C138" i="25"/>
  <c r="F138" i="25"/>
  <c r="H171" i="26"/>
  <c r="J171" i="26"/>
  <c r="G171" i="26"/>
  <c r="I171" i="26"/>
  <c r="I117" i="25"/>
  <c r="K117" i="25"/>
  <c r="J117" i="25"/>
  <c r="D117" i="25"/>
  <c r="E117" i="25"/>
  <c r="G117" i="25"/>
  <c r="C117" i="25"/>
  <c r="H129" i="25"/>
  <c r="G129" i="25"/>
  <c r="J129" i="25"/>
  <c r="K129" i="25"/>
  <c r="E129" i="25"/>
  <c r="D129" i="25"/>
  <c r="I129" i="25"/>
  <c r="C129" i="25"/>
  <c r="J67" i="26"/>
  <c r="D67" i="26"/>
  <c r="I67" i="26"/>
  <c r="C67" i="26"/>
  <c r="H67" i="26"/>
  <c r="E67" i="26"/>
  <c r="G67" i="26"/>
  <c r="K67" i="26"/>
  <c r="F67" i="26"/>
  <c r="F102" i="25"/>
  <c r="C102" i="25"/>
  <c r="I102" i="25"/>
  <c r="D26" i="25"/>
  <c r="F26" i="25"/>
  <c r="C26" i="25"/>
  <c r="K26" i="25"/>
  <c r="F135" i="25"/>
  <c r="C135" i="25"/>
  <c r="I135" i="25"/>
  <c r="G135" i="25"/>
  <c r="E135" i="25"/>
  <c r="D135" i="25"/>
  <c r="K135" i="25"/>
  <c r="H135" i="25"/>
  <c r="J135" i="25"/>
  <c r="D65" i="25"/>
  <c r="I65" i="25"/>
  <c r="F65" i="25"/>
  <c r="G65" i="25"/>
  <c r="H65" i="25"/>
  <c r="K65" i="25"/>
  <c r="C65" i="25"/>
  <c r="E65" i="25"/>
  <c r="J65" i="25"/>
  <c r="H61" i="26"/>
  <c r="I61" i="26"/>
  <c r="G61" i="26"/>
  <c r="K61" i="26"/>
  <c r="D61" i="26"/>
  <c r="F61" i="26"/>
  <c r="C61" i="26"/>
  <c r="J61" i="26"/>
  <c r="I80" i="26"/>
  <c r="F129" i="25"/>
  <c r="H168" i="25"/>
  <c r="V9" i="27"/>
  <c r="Q9" i="27" s="1"/>
  <c r="V25" i="27"/>
  <c r="V13" i="27"/>
  <c r="V29" i="27"/>
  <c r="V52" i="28"/>
  <c r="V33" i="27"/>
  <c r="V49" i="27"/>
  <c r="M49" i="27" s="1"/>
  <c r="V66" i="27"/>
  <c r="V82" i="27"/>
  <c r="V98" i="27"/>
  <c r="Q98" i="27" s="1"/>
  <c r="V114" i="27"/>
  <c r="T114" i="27" s="1"/>
  <c r="V130" i="27"/>
  <c r="R130" i="27" s="1"/>
  <c r="V146" i="27"/>
  <c r="V162" i="27"/>
  <c r="V2" i="27"/>
  <c r="Q2" i="27" s="1"/>
  <c r="V26" i="27"/>
  <c r="R26" i="27" s="1"/>
  <c r="V50" i="27"/>
  <c r="S50" i="27" s="1"/>
  <c r="V63" i="27"/>
  <c r="V75" i="27"/>
  <c r="U75" i="27" s="1"/>
  <c r="V87" i="27"/>
  <c r="U87" i="27" s="1"/>
  <c r="V99" i="27"/>
  <c r="V111" i="27"/>
  <c r="P111" i="27" s="1"/>
  <c r="V123" i="27"/>
  <c r="R123" i="27" s="1"/>
  <c r="V139" i="27"/>
  <c r="S139" i="27" s="1"/>
  <c r="V167" i="27"/>
  <c r="V3" i="27"/>
  <c r="O3" i="27" s="1"/>
  <c r="V27" i="27"/>
  <c r="V51" i="27"/>
  <c r="V76" i="27"/>
  <c r="V100" i="27"/>
  <c r="V124" i="27"/>
  <c r="M124" i="27" s="1"/>
  <c r="V148" i="27"/>
  <c r="Q148" i="27" s="1"/>
  <c r="V8" i="27"/>
  <c r="V137" i="27"/>
  <c r="V4" i="27"/>
  <c r="Q4" i="27" s="1"/>
  <c r="V28" i="27"/>
  <c r="T28" i="27" s="1"/>
  <c r="V53" i="27"/>
  <c r="V77" i="27"/>
  <c r="V101" i="27"/>
  <c r="S101" i="27" s="1"/>
  <c r="V125" i="27"/>
  <c r="V149" i="27"/>
  <c r="V16" i="27"/>
  <c r="S16" i="27" s="1"/>
  <c r="V121" i="27"/>
  <c r="V161" i="27"/>
  <c r="V23" i="27"/>
  <c r="V47" i="27"/>
  <c r="Q47" i="27" s="1"/>
  <c r="V72" i="27"/>
  <c r="V96" i="27"/>
  <c r="V120" i="27"/>
  <c r="V144" i="27"/>
  <c r="N144" i="27" s="1"/>
  <c r="V176" i="27"/>
  <c r="V5" i="27"/>
  <c r="V37" i="27"/>
  <c r="V54" i="27"/>
  <c r="N54" i="27" s="1"/>
  <c r="V70" i="27"/>
  <c r="V86" i="27"/>
  <c r="V102" i="27"/>
  <c r="N102" i="27" s="1"/>
  <c r="V118" i="27"/>
  <c r="S118" i="27" s="1"/>
  <c r="V134" i="27"/>
  <c r="S134" i="27" s="1"/>
  <c r="V150" i="27"/>
  <c r="V166" i="27"/>
  <c r="N166" i="27" s="1"/>
  <c r="V6" i="27"/>
  <c r="P6" i="27" s="1"/>
  <c r="V18" i="27"/>
  <c r="V30" i="27"/>
  <c r="V42" i="27"/>
  <c r="S42" i="27" s="1"/>
  <c r="V55" i="27"/>
  <c r="N55" i="27" s="1"/>
  <c r="V67" i="27"/>
  <c r="T67" i="27" s="1"/>
  <c r="V79" i="27"/>
  <c r="V103" i="27"/>
  <c r="V115" i="27"/>
  <c r="V127" i="27"/>
  <c r="P127" i="27" s="1"/>
  <c r="V143" i="27"/>
  <c r="R143" i="27" s="1"/>
  <c r="V155" i="27"/>
  <c r="V171" i="27"/>
  <c r="O171" i="27" s="1"/>
  <c r="V11" i="27"/>
  <c r="V35" i="27"/>
  <c r="M35" i="27" s="1"/>
  <c r="V60" i="27"/>
  <c r="V108" i="27"/>
  <c r="T108" i="27" s="1"/>
  <c r="V132" i="27"/>
  <c r="V156" i="27"/>
  <c r="V32" i="27"/>
  <c r="S32" i="27" s="1"/>
  <c r="V89" i="27"/>
  <c r="R89" i="27" s="1"/>
  <c r="V153" i="27"/>
  <c r="R153" i="27" s="1"/>
  <c r="V12" i="27"/>
  <c r="V36" i="27"/>
  <c r="V61" i="27"/>
  <c r="N61" i="27" s="1"/>
  <c r="V109" i="27"/>
  <c r="V133" i="27"/>
  <c r="V157" i="27"/>
  <c r="V24" i="27"/>
  <c r="V73" i="27"/>
  <c r="V129" i="27"/>
  <c r="V7" i="27"/>
  <c r="P7" i="27" s="1"/>
  <c r="V31" i="27"/>
  <c r="V56" i="27"/>
  <c r="V104" i="27"/>
  <c r="V128" i="27"/>
  <c r="V152" i="27"/>
  <c r="M152" i="27" s="1"/>
  <c r="V177" i="27"/>
  <c r="Q177" i="27" s="1"/>
  <c r="V21" i="27"/>
  <c r="V62" i="27"/>
  <c r="V94" i="27"/>
  <c r="V126" i="27"/>
  <c r="M126" i="27" s="1"/>
  <c r="V158" i="27"/>
  <c r="S158" i="27" s="1"/>
  <c r="V14" i="27"/>
  <c r="V38" i="27"/>
  <c r="V59" i="27"/>
  <c r="V83" i="27"/>
  <c r="P83" i="27" s="1"/>
  <c r="V107" i="27"/>
  <c r="P107" i="27" s="1"/>
  <c r="V135" i="27"/>
  <c r="Q135" i="27" s="1"/>
  <c r="V163" i="27"/>
  <c r="V19" i="27"/>
  <c r="V68" i="27"/>
  <c r="V116" i="27"/>
  <c r="S116" i="27" s="1"/>
  <c r="V172" i="27"/>
  <c r="U172" i="27" s="1"/>
  <c r="V113" i="27"/>
  <c r="V20" i="27"/>
  <c r="U20" i="27" s="1"/>
  <c r="V69" i="27"/>
  <c r="S69" i="27" s="1"/>
  <c r="V117" i="27"/>
  <c r="P117" i="27" s="1"/>
  <c r="V173" i="27"/>
  <c r="V105" i="27"/>
  <c r="V15" i="27"/>
  <c r="V64" i="27"/>
  <c r="U64" i="27" s="1"/>
  <c r="V112" i="27"/>
  <c r="V168" i="27"/>
  <c r="P168" i="27" s="1"/>
  <c r="V41" i="27"/>
  <c r="N41" i="27" s="1"/>
  <c r="V74" i="27"/>
  <c r="V106" i="27"/>
  <c r="O106" i="27" s="1"/>
  <c r="V138" i="27"/>
  <c r="V170" i="27"/>
  <c r="Q170" i="27" s="1"/>
  <c r="V22" i="27"/>
  <c r="V46" i="27"/>
  <c r="V71" i="27"/>
  <c r="V91" i="27"/>
  <c r="V119" i="27"/>
  <c r="V147" i="27"/>
  <c r="N147" i="27" s="1"/>
  <c r="V175" i="27"/>
  <c r="V43" i="27"/>
  <c r="V84" i="27"/>
  <c r="V140" i="27"/>
  <c r="V48" i="27"/>
  <c r="V169" i="27"/>
  <c r="V44" i="27"/>
  <c r="R44" i="27" s="1"/>
  <c r="V85" i="27"/>
  <c r="O85" i="27" s="1"/>
  <c r="V141" i="27"/>
  <c r="T141" i="27" s="1"/>
  <c r="V40" i="27"/>
  <c r="V145" i="27"/>
  <c r="V39" i="27"/>
  <c r="V80" i="27"/>
  <c r="V136" i="27"/>
  <c r="P136" i="27" s="1"/>
  <c r="V58" i="27"/>
  <c r="V122" i="27"/>
  <c r="V10" i="27"/>
  <c r="V159" i="27"/>
  <c r="T159" i="27" s="1"/>
  <c r="V164" i="27"/>
  <c r="V81" i="27"/>
  <c r="V160" i="27"/>
  <c r="V78" i="27"/>
  <c r="V142" i="27"/>
  <c r="O142" i="27" s="1"/>
  <c r="V92" i="27"/>
  <c r="V65" i="27"/>
  <c r="U65" i="27" s="1"/>
  <c r="V88" i="27"/>
  <c r="V17" i="27"/>
  <c r="V154" i="27"/>
  <c r="T154" i="27" s="1"/>
  <c r="V97" i="27"/>
  <c r="U97" i="27" s="1"/>
  <c r="V165" i="27"/>
  <c r="V45" i="27"/>
  <c r="V174" i="27"/>
  <c r="V95" i="27"/>
  <c r="V57" i="27"/>
  <c r="N57" i="27" s="1"/>
  <c r="V110" i="27"/>
  <c r="Q110" i="27" s="1"/>
  <c r="V151" i="27"/>
  <c r="T151" i="27" s="1"/>
  <c r="V93" i="27"/>
  <c r="M93" i="27" s="1"/>
  <c r="V34" i="27"/>
  <c r="N34" i="27" s="1"/>
  <c r="V90" i="27"/>
  <c r="S90" i="27" s="1"/>
  <c r="V131" i="27"/>
  <c r="AP146" i="25"/>
  <c r="AD146" i="25" s="1"/>
  <c r="AP108" i="25"/>
  <c r="AA108" i="25" s="1"/>
  <c r="AP15" i="25"/>
  <c r="AK15" i="25" s="1"/>
  <c r="H160" i="25"/>
  <c r="G160" i="25"/>
  <c r="E160" i="25"/>
  <c r="I160" i="25"/>
  <c r="C160" i="25"/>
  <c r="K160" i="25"/>
  <c r="R160" i="25"/>
  <c r="F160" i="25"/>
  <c r="J160" i="25"/>
  <c r="D160" i="25"/>
  <c r="F125" i="25"/>
  <c r="I125" i="25"/>
  <c r="H125" i="25"/>
  <c r="G125" i="25"/>
  <c r="K125" i="25"/>
  <c r="J125" i="25"/>
  <c r="C125" i="25"/>
  <c r="E125" i="25"/>
  <c r="E114" i="25"/>
  <c r="H114" i="25"/>
  <c r="J114" i="25"/>
  <c r="D114" i="25"/>
  <c r="C114" i="25"/>
  <c r="I114" i="25"/>
  <c r="G114" i="25"/>
  <c r="F114" i="25"/>
  <c r="K114" i="25"/>
  <c r="K172" i="25"/>
  <c r="H172" i="25"/>
  <c r="F172" i="25"/>
  <c r="J172" i="25"/>
  <c r="D172" i="25"/>
  <c r="G172" i="25"/>
  <c r="I172" i="25"/>
  <c r="C172" i="25"/>
  <c r="E172" i="25"/>
  <c r="Q62" i="25"/>
  <c r="S62" i="25"/>
  <c r="N62" i="25"/>
  <c r="E62" i="25"/>
  <c r="P62" i="25"/>
  <c r="R62" i="25"/>
  <c r="T62" i="25"/>
  <c r="O62" i="25"/>
  <c r="H62" i="25"/>
  <c r="M62" i="25"/>
  <c r="I62" i="25"/>
  <c r="C62" i="25"/>
  <c r="U62" i="25"/>
  <c r="G62" i="25"/>
  <c r="J62" i="25"/>
  <c r="K62" i="25"/>
  <c r="D62" i="25"/>
  <c r="F62" i="25"/>
  <c r="I103" i="25"/>
  <c r="F103" i="25"/>
  <c r="J103" i="25"/>
  <c r="C103" i="25"/>
  <c r="G103" i="25"/>
  <c r="H103" i="25"/>
  <c r="K103" i="25"/>
  <c r="D103" i="25"/>
  <c r="E103" i="25"/>
  <c r="H90" i="25"/>
  <c r="J90" i="25"/>
  <c r="I90" i="25"/>
  <c r="G90" i="25"/>
  <c r="K90" i="25"/>
  <c r="E14" i="25"/>
  <c r="F14" i="25"/>
  <c r="J14" i="25"/>
  <c r="K14" i="25"/>
  <c r="H14" i="25"/>
  <c r="H123" i="25"/>
  <c r="I123" i="25"/>
  <c r="E123" i="25"/>
  <c r="F123" i="25"/>
  <c r="C123" i="25"/>
  <c r="D123" i="25"/>
  <c r="J123" i="25"/>
  <c r="G123" i="25"/>
  <c r="K123" i="25"/>
  <c r="D47" i="25"/>
  <c r="I47" i="25"/>
  <c r="G47" i="25"/>
  <c r="J47" i="25"/>
  <c r="K47" i="25"/>
  <c r="H47" i="25"/>
  <c r="F47" i="25"/>
  <c r="E47" i="25"/>
  <c r="C47" i="25"/>
  <c r="E142" i="25"/>
  <c r="H142" i="25"/>
  <c r="D142" i="25"/>
  <c r="I142" i="25"/>
  <c r="F142" i="25"/>
  <c r="C142" i="25"/>
  <c r="G142" i="25"/>
  <c r="K142" i="25"/>
  <c r="J142" i="25"/>
  <c r="H109" i="25"/>
  <c r="D109" i="25"/>
  <c r="I109" i="25"/>
  <c r="K109" i="25"/>
  <c r="E109" i="25"/>
  <c r="C109" i="25"/>
  <c r="J109" i="25"/>
  <c r="G109" i="25"/>
  <c r="S106" i="25"/>
  <c r="E106" i="25"/>
  <c r="I106" i="25"/>
  <c r="P106" i="25"/>
  <c r="J106" i="25"/>
  <c r="M106" i="25"/>
  <c r="K106" i="25"/>
  <c r="H106" i="25"/>
  <c r="U106" i="25"/>
  <c r="T106" i="25"/>
  <c r="F106" i="25"/>
  <c r="R106" i="25"/>
  <c r="O106" i="25"/>
  <c r="D106" i="25"/>
  <c r="C106" i="25"/>
  <c r="G106" i="25"/>
  <c r="Q106" i="25"/>
  <c r="K167" i="25"/>
  <c r="J167" i="25"/>
  <c r="D167" i="25"/>
  <c r="C167" i="25"/>
  <c r="H167" i="25"/>
  <c r="G167" i="25"/>
  <c r="I167" i="25"/>
  <c r="E167" i="25"/>
  <c r="D31" i="25"/>
  <c r="H31" i="25"/>
  <c r="K31" i="25"/>
  <c r="E31" i="25"/>
  <c r="F31" i="25"/>
  <c r="J31" i="25"/>
  <c r="C31" i="25"/>
  <c r="G31" i="25"/>
  <c r="D95" i="25"/>
  <c r="I95" i="25"/>
  <c r="F95" i="25"/>
  <c r="J95" i="25"/>
  <c r="C95" i="25"/>
  <c r="H95" i="25"/>
  <c r="K95" i="25"/>
  <c r="E95" i="25"/>
  <c r="G95" i="25"/>
  <c r="E152" i="25"/>
  <c r="I152" i="25"/>
  <c r="G152" i="25"/>
  <c r="D152" i="25"/>
  <c r="K152" i="25"/>
  <c r="E86" i="25"/>
  <c r="C86" i="25"/>
  <c r="K86" i="25"/>
  <c r="E10" i="25"/>
  <c r="J10" i="25"/>
  <c r="C10" i="25"/>
  <c r="K10" i="25"/>
  <c r="I119" i="25"/>
  <c r="J119" i="25"/>
  <c r="D119" i="25"/>
  <c r="H119" i="25"/>
  <c r="G119" i="25"/>
  <c r="K119" i="25"/>
  <c r="E119" i="25"/>
  <c r="F119" i="25"/>
  <c r="C119" i="25"/>
  <c r="I41" i="25"/>
  <c r="K41" i="25"/>
  <c r="J41" i="25"/>
  <c r="C41" i="25"/>
  <c r="H41" i="25"/>
  <c r="G41" i="25"/>
  <c r="D41" i="25"/>
  <c r="E41" i="25"/>
  <c r="F41" i="25"/>
  <c r="V7" i="24"/>
  <c r="V64" i="24"/>
  <c r="V128" i="24"/>
  <c r="U128" i="24" s="1"/>
  <c r="V16" i="24"/>
  <c r="V81" i="24"/>
  <c r="V145" i="24"/>
  <c r="Q145" i="24" s="1"/>
  <c r="V62" i="24"/>
  <c r="U62" i="24" s="1"/>
  <c r="V142" i="24"/>
  <c r="V59" i="24"/>
  <c r="V171" i="24"/>
  <c r="V79" i="24"/>
  <c r="V175" i="24"/>
  <c r="V82" i="24"/>
  <c r="V162" i="24"/>
  <c r="V23" i="24"/>
  <c r="V88" i="24"/>
  <c r="Q88" i="24" s="1"/>
  <c r="V152" i="24"/>
  <c r="V40" i="24"/>
  <c r="V105" i="24"/>
  <c r="V169" i="24"/>
  <c r="V78" i="24"/>
  <c r="V174" i="24"/>
  <c r="V75" i="24"/>
  <c r="S75" i="24" s="1"/>
  <c r="V14" i="24"/>
  <c r="V111" i="24"/>
  <c r="V17" i="24"/>
  <c r="V98" i="24"/>
  <c r="Q98" i="24" s="1"/>
  <c r="V55" i="24"/>
  <c r="N55" i="24" s="1"/>
  <c r="V8" i="24"/>
  <c r="V137" i="24"/>
  <c r="O137" i="24" s="1"/>
  <c r="V126" i="24"/>
  <c r="V139" i="24"/>
  <c r="O139" i="24" s="1"/>
  <c r="V143" i="24"/>
  <c r="V146" i="24"/>
  <c r="R146" i="24" s="1"/>
  <c r="V96" i="24"/>
  <c r="V48" i="24"/>
  <c r="V177" i="24"/>
  <c r="V10" i="24"/>
  <c r="O10" i="24" s="1"/>
  <c r="V46" i="24"/>
  <c r="V33" i="24"/>
  <c r="V120" i="24"/>
  <c r="V45" i="24"/>
  <c r="R45" i="24" s="1"/>
  <c r="V63" i="24"/>
  <c r="V160" i="24"/>
  <c r="M160" i="24" s="1"/>
  <c r="V110" i="24"/>
  <c r="V127" i="24"/>
  <c r="V31" i="24"/>
  <c r="V91" i="24"/>
  <c r="V73" i="24"/>
  <c r="N73" i="24" s="1"/>
  <c r="V66" i="24"/>
  <c r="O66" i="24" s="1"/>
  <c r="V26" i="24"/>
  <c r="V130" i="24"/>
  <c r="U130" i="24" s="1"/>
  <c r="V113" i="24"/>
  <c r="E108" i="25"/>
  <c r="H52" i="25"/>
  <c r="H117" i="25"/>
  <c r="D133" i="25"/>
  <c r="AP28" i="25"/>
  <c r="AP143" i="25"/>
  <c r="AG48" i="25"/>
  <c r="X66" i="25"/>
  <c r="AJ27" i="25"/>
  <c r="AE27" i="25"/>
  <c r="AM66" i="25"/>
  <c r="AE66" i="25"/>
  <c r="AH66" i="25"/>
  <c r="AO66" i="25"/>
  <c r="AM92" i="25"/>
  <c r="AM48" i="25"/>
  <c r="AN48" i="25"/>
  <c r="AL48" i="25"/>
  <c r="W48" i="25"/>
  <c r="AJ65" i="25"/>
  <c r="AB65" i="25"/>
  <c r="X65" i="25"/>
  <c r="AD65" i="25"/>
  <c r="AJ66" i="25"/>
  <c r="AL66" i="25"/>
  <c r="Y66" i="25"/>
  <c r="AG66" i="25"/>
  <c r="AE48" i="25"/>
  <c r="AK48" i="25"/>
  <c r="AO48" i="25"/>
  <c r="X48" i="25"/>
  <c r="AH48" i="25"/>
  <c r="AE65" i="25"/>
  <c r="AH133" i="25"/>
  <c r="AN65" i="25"/>
  <c r="Y65" i="25"/>
  <c r="Z65" i="25"/>
  <c r="AL65" i="25"/>
  <c r="AO65" i="25"/>
  <c r="AA66" i="25"/>
  <c r="AF66" i="25"/>
  <c r="AK66" i="25"/>
  <c r="AH92" i="25"/>
  <c r="AE92" i="25"/>
  <c r="Z92" i="25"/>
  <c r="AA92" i="25"/>
  <c r="Y92" i="25"/>
  <c r="AC48" i="25"/>
  <c r="AD48" i="25"/>
  <c r="Y48" i="25"/>
  <c r="AM65" i="25"/>
  <c r="AC65" i="25"/>
  <c r="AK65" i="25"/>
  <c r="AA65" i="25"/>
  <c r="AP86" i="25"/>
  <c r="AK86" i="25" s="1"/>
  <c r="N86" i="25"/>
  <c r="S86" i="25"/>
  <c r="O86" i="25"/>
  <c r="M86" i="25"/>
  <c r="P86" i="25"/>
  <c r="T86" i="25"/>
  <c r="Q86" i="25"/>
  <c r="U86" i="25"/>
  <c r="R86" i="25"/>
  <c r="AP58" i="25"/>
  <c r="AM58" i="25" s="1"/>
  <c r="Q58" i="25"/>
  <c r="N58" i="25"/>
  <c r="S58" i="25"/>
  <c r="P58" i="25"/>
  <c r="R58" i="25"/>
  <c r="T58" i="25"/>
  <c r="O58" i="25"/>
  <c r="U58" i="25"/>
  <c r="M58" i="25"/>
  <c r="AP169" i="25"/>
  <c r="AJ169" i="25" s="1"/>
  <c r="O169" i="25"/>
  <c r="R169" i="25"/>
  <c r="M169" i="25"/>
  <c r="S169" i="25"/>
  <c r="U169" i="25"/>
  <c r="T169" i="25"/>
  <c r="N169" i="25"/>
  <c r="Q169" i="25"/>
  <c r="P169" i="25"/>
  <c r="AP24" i="25"/>
  <c r="AI24" i="25" s="1"/>
  <c r="S24" i="25"/>
  <c r="N24" i="25"/>
  <c r="Q24" i="25"/>
  <c r="T24" i="25"/>
  <c r="U24" i="25"/>
  <c r="M24" i="25"/>
  <c r="O24" i="25"/>
  <c r="P24" i="25"/>
  <c r="R24" i="25"/>
  <c r="AP87" i="25"/>
  <c r="S87" i="25"/>
  <c r="N87" i="25"/>
  <c r="Q87" i="25"/>
  <c r="U87" i="25"/>
  <c r="O87" i="25"/>
  <c r="P87" i="25"/>
  <c r="R87" i="25"/>
  <c r="T87" i="25"/>
  <c r="M87" i="25"/>
  <c r="AP81" i="25"/>
  <c r="U81" i="25"/>
  <c r="M81" i="25"/>
  <c r="R81" i="25"/>
  <c r="O81" i="25"/>
  <c r="N81" i="25"/>
  <c r="Q81" i="25"/>
  <c r="P81" i="25"/>
  <c r="S81" i="25"/>
  <c r="T81" i="25"/>
  <c r="AP140" i="25"/>
  <c r="AA140" i="25" s="1"/>
  <c r="S140" i="25"/>
  <c r="N140" i="25"/>
  <c r="Q140" i="25"/>
  <c r="P140" i="25"/>
  <c r="U140" i="25"/>
  <c r="T140" i="25"/>
  <c r="R140" i="25"/>
  <c r="O140" i="25"/>
  <c r="M140" i="25"/>
  <c r="AP135" i="25"/>
  <c r="AJ135" i="25" s="1"/>
  <c r="M135" i="25"/>
  <c r="R135" i="25"/>
  <c r="O135" i="25"/>
  <c r="S135" i="25"/>
  <c r="N135" i="25"/>
  <c r="Q135" i="25"/>
  <c r="U135" i="25"/>
  <c r="P135" i="25"/>
  <c r="T135" i="25"/>
  <c r="AP114" i="25"/>
  <c r="S114" i="25"/>
  <c r="N114" i="25"/>
  <c r="Q114" i="25"/>
  <c r="U114" i="25"/>
  <c r="O114" i="25"/>
  <c r="P114" i="25"/>
  <c r="R114" i="25"/>
  <c r="T114" i="25"/>
  <c r="M114" i="25"/>
  <c r="AP168" i="25"/>
  <c r="AF168" i="25" s="1"/>
  <c r="N168" i="25"/>
  <c r="S168" i="25"/>
  <c r="U168" i="25"/>
  <c r="P168" i="25"/>
  <c r="R168" i="25"/>
  <c r="O168" i="25"/>
  <c r="T168" i="25"/>
  <c r="M168" i="25"/>
  <c r="Q168" i="25"/>
  <c r="AP23" i="25"/>
  <c r="Q23" i="25"/>
  <c r="M23" i="25"/>
  <c r="O23" i="25"/>
  <c r="R23" i="25"/>
  <c r="U23" i="25"/>
  <c r="N23" i="25"/>
  <c r="S23" i="25"/>
  <c r="AE23" i="25"/>
  <c r="T23" i="25"/>
  <c r="P23" i="25"/>
  <c r="AP128" i="25"/>
  <c r="AM128" i="25" s="1"/>
  <c r="N128" i="25"/>
  <c r="S128" i="25"/>
  <c r="P128" i="25"/>
  <c r="T128" i="25"/>
  <c r="R128" i="25"/>
  <c r="U128" i="25"/>
  <c r="M128" i="25"/>
  <c r="Q128" i="25"/>
  <c r="O128" i="25"/>
  <c r="AP107" i="25"/>
  <c r="W107" i="25" s="1"/>
  <c r="S107" i="25"/>
  <c r="U107" i="25"/>
  <c r="N107" i="25"/>
  <c r="Q107" i="25"/>
  <c r="O107" i="25"/>
  <c r="M107" i="25"/>
  <c r="P107" i="25"/>
  <c r="T107" i="25"/>
  <c r="R107" i="25"/>
  <c r="AP9" i="25"/>
  <c r="U9" i="25"/>
  <c r="N9" i="25"/>
  <c r="R9" i="25"/>
  <c r="Q9" i="25"/>
  <c r="S9" i="25"/>
  <c r="M9" i="25"/>
  <c r="O9" i="25"/>
  <c r="P9" i="25"/>
  <c r="T9" i="25"/>
  <c r="AP45" i="25"/>
  <c r="AO45" i="25" s="1"/>
  <c r="R45" i="25"/>
  <c r="M45" i="25"/>
  <c r="O45" i="25"/>
  <c r="S45" i="25"/>
  <c r="Q45" i="25"/>
  <c r="U45" i="25"/>
  <c r="N45" i="25"/>
  <c r="P45" i="25"/>
  <c r="T45" i="25"/>
  <c r="AP109" i="25"/>
  <c r="Z109" i="25" s="1"/>
  <c r="M109" i="25"/>
  <c r="R109" i="25"/>
  <c r="N109" i="25"/>
  <c r="S109" i="25"/>
  <c r="O109" i="25"/>
  <c r="T109" i="25"/>
  <c r="Q109" i="25"/>
  <c r="U109" i="25"/>
  <c r="P109" i="25"/>
  <c r="AP91" i="25"/>
  <c r="AN91" i="25" s="1"/>
  <c r="S91" i="25"/>
  <c r="N91" i="25"/>
  <c r="Q91" i="25"/>
  <c r="U91" i="25"/>
  <c r="O91" i="25"/>
  <c r="P91" i="25"/>
  <c r="T91" i="25"/>
  <c r="R91" i="25"/>
  <c r="M91" i="25"/>
  <c r="AP94" i="25"/>
  <c r="S94" i="25"/>
  <c r="N94" i="25"/>
  <c r="O94" i="25"/>
  <c r="T94" i="25"/>
  <c r="R94" i="25"/>
  <c r="M94" i="25"/>
  <c r="U94" i="25"/>
  <c r="P94" i="25"/>
  <c r="Q94" i="25"/>
  <c r="H81" i="24"/>
  <c r="K81" i="24"/>
  <c r="C81" i="24"/>
  <c r="G81" i="24"/>
  <c r="J81" i="24"/>
  <c r="I81" i="24"/>
  <c r="E81" i="24"/>
  <c r="D81" i="24"/>
  <c r="F81" i="24"/>
  <c r="F168" i="24"/>
  <c r="K168" i="24"/>
  <c r="J168" i="24"/>
  <c r="C168" i="24"/>
  <c r="E168" i="24"/>
  <c r="G168" i="24"/>
  <c r="D168" i="24"/>
  <c r="H168" i="24"/>
  <c r="I168" i="24"/>
  <c r="AP103" i="25"/>
  <c r="X103" i="25" s="1"/>
  <c r="O103" i="25"/>
  <c r="Q103" i="25"/>
  <c r="S103" i="25"/>
  <c r="N103" i="25"/>
  <c r="U103" i="25"/>
  <c r="P103" i="25"/>
  <c r="R103" i="25"/>
  <c r="T103" i="25"/>
  <c r="M103" i="25"/>
  <c r="AP120" i="25"/>
  <c r="AJ120" i="25" s="1"/>
  <c r="Q120" i="25"/>
  <c r="N120" i="25"/>
  <c r="R120" i="25"/>
  <c r="S120" i="25"/>
  <c r="M120" i="25"/>
  <c r="U120" i="25"/>
  <c r="P120" i="25"/>
  <c r="T120" i="25"/>
  <c r="O120" i="25"/>
  <c r="D126" i="24"/>
  <c r="F126" i="24"/>
  <c r="I126" i="24"/>
  <c r="H126" i="24"/>
  <c r="G126" i="24"/>
  <c r="J126" i="24"/>
  <c r="K126" i="24"/>
  <c r="E126" i="24"/>
  <c r="C126" i="24"/>
  <c r="F50" i="24"/>
  <c r="H50" i="24"/>
  <c r="I50" i="24"/>
  <c r="D50" i="24"/>
  <c r="K50" i="24"/>
  <c r="E50" i="24"/>
  <c r="C50" i="24"/>
  <c r="G50" i="24"/>
  <c r="J50" i="24"/>
  <c r="F132" i="24"/>
  <c r="G132" i="24"/>
  <c r="K132" i="24"/>
  <c r="J132" i="24"/>
  <c r="E132" i="24"/>
  <c r="H132" i="24"/>
  <c r="I132" i="24"/>
  <c r="D132" i="24"/>
  <c r="C132" i="24"/>
  <c r="E71" i="24"/>
  <c r="D71" i="24"/>
  <c r="H71" i="24"/>
  <c r="I71" i="24"/>
  <c r="J71" i="24"/>
  <c r="G71" i="24"/>
  <c r="K71" i="24"/>
  <c r="F71" i="24"/>
  <c r="C71" i="24"/>
  <c r="I74" i="24"/>
  <c r="F74" i="24"/>
  <c r="H74" i="24"/>
  <c r="D74" i="24"/>
  <c r="E74" i="24"/>
  <c r="C74" i="24"/>
  <c r="G74" i="24"/>
  <c r="K74" i="24"/>
  <c r="J74" i="24"/>
  <c r="H109" i="24"/>
  <c r="K109" i="24"/>
  <c r="F109" i="24"/>
  <c r="C109" i="24"/>
  <c r="G109" i="24"/>
  <c r="E109" i="24"/>
  <c r="I109" i="24"/>
  <c r="D109" i="24"/>
  <c r="J109" i="24"/>
  <c r="F76" i="24"/>
  <c r="C76" i="24"/>
  <c r="G76" i="24"/>
  <c r="E76" i="24"/>
  <c r="J76" i="24"/>
  <c r="I76" i="24"/>
  <c r="K76" i="24"/>
  <c r="D76" i="24"/>
  <c r="H76" i="24"/>
  <c r="F88" i="24"/>
  <c r="K88" i="24"/>
  <c r="C88" i="24"/>
  <c r="E88" i="24"/>
  <c r="D88" i="24"/>
  <c r="J88" i="24"/>
  <c r="H88" i="24"/>
  <c r="G88" i="24"/>
  <c r="I88" i="24"/>
  <c r="H18" i="24"/>
  <c r="J18" i="24"/>
  <c r="E18" i="24"/>
  <c r="I18" i="24"/>
  <c r="C18" i="24"/>
  <c r="D18" i="24"/>
  <c r="G18" i="24"/>
  <c r="F18" i="24"/>
  <c r="K18" i="24"/>
  <c r="I134" i="24"/>
  <c r="D134" i="24"/>
  <c r="H134" i="24"/>
  <c r="F134" i="24"/>
  <c r="G134" i="24"/>
  <c r="K134" i="24"/>
  <c r="J134" i="24"/>
  <c r="C134" i="24"/>
  <c r="E134" i="24"/>
  <c r="J5" i="24"/>
  <c r="D5" i="24"/>
  <c r="F5" i="24"/>
  <c r="H5" i="24"/>
  <c r="C5" i="24"/>
  <c r="I5" i="24"/>
  <c r="K5" i="24"/>
  <c r="G5" i="24"/>
  <c r="E5" i="24"/>
  <c r="F40" i="24"/>
  <c r="K40" i="24"/>
  <c r="E40" i="24"/>
  <c r="C40" i="24"/>
  <c r="G40" i="24"/>
  <c r="I40" i="24"/>
  <c r="D40" i="24"/>
  <c r="J40" i="24"/>
  <c r="H40" i="24"/>
  <c r="I26" i="24"/>
  <c r="F26" i="24"/>
  <c r="H26" i="24"/>
  <c r="D26" i="24"/>
  <c r="K26" i="24"/>
  <c r="J26" i="24"/>
  <c r="C26" i="24"/>
  <c r="E26" i="24"/>
  <c r="G26" i="24"/>
  <c r="F100" i="24"/>
  <c r="G100" i="24"/>
  <c r="K100" i="24"/>
  <c r="E100" i="24"/>
  <c r="H100" i="24"/>
  <c r="I100" i="24"/>
  <c r="C100" i="24"/>
  <c r="D100" i="24"/>
  <c r="J100" i="24"/>
  <c r="N54" i="24"/>
  <c r="I54" i="24"/>
  <c r="H54" i="24"/>
  <c r="F54" i="24"/>
  <c r="O54" i="24"/>
  <c r="T54" i="24"/>
  <c r="P54" i="24"/>
  <c r="C54" i="24"/>
  <c r="J54" i="24"/>
  <c r="G54" i="24"/>
  <c r="E54" i="24"/>
  <c r="D54" i="24"/>
  <c r="K54" i="24"/>
  <c r="H66" i="24"/>
  <c r="D66" i="24"/>
  <c r="I66" i="24"/>
  <c r="F66" i="24"/>
  <c r="C66" i="24"/>
  <c r="J66" i="24"/>
  <c r="G66" i="24"/>
  <c r="E66" i="24"/>
  <c r="K66" i="24"/>
  <c r="H101" i="24"/>
  <c r="K101" i="24"/>
  <c r="C101" i="24"/>
  <c r="E101" i="24"/>
  <c r="F101" i="24"/>
  <c r="G101" i="24"/>
  <c r="I101" i="24"/>
  <c r="J101" i="24"/>
  <c r="D101" i="24"/>
  <c r="I40" i="27"/>
  <c r="F40" i="27"/>
  <c r="H40" i="27"/>
  <c r="K40" i="27"/>
  <c r="C40" i="27"/>
  <c r="D40" i="27"/>
  <c r="G40" i="27"/>
  <c r="E40" i="27"/>
  <c r="J40" i="27"/>
  <c r="J37" i="27"/>
  <c r="F37" i="27"/>
  <c r="C37" i="27"/>
  <c r="E37" i="27"/>
  <c r="H37" i="27"/>
  <c r="K37" i="27"/>
  <c r="G37" i="27"/>
  <c r="D37" i="27"/>
  <c r="I37" i="27"/>
  <c r="F36" i="27"/>
  <c r="I36" i="27"/>
  <c r="E36" i="27"/>
  <c r="C36" i="27"/>
  <c r="H36" i="27"/>
  <c r="K36" i="27"/>
  <c r="D36" i="27"/>
  <c r="G36" i="27"/>
  <c r="J36" i="27"/>
  <c r="C56" i="27"/>
  <c r="F56" i="27"/>
  <c r="J56" i="27"/>
  <c r="E56" i="27"/>
  <c r="I56" i="27"/>
  <c r="H56" i="27"/>
  <c r="K56" i="27"/>
  <c r="D56" i="27"/>
  <c r="G56" i="27"/>
  <c r="C95" i="27"/>
  <c r="E95" i="27"/>
  <c r="I95" i="27"/>
  <c r="H95" i="27"/>
  <c r="K95" i="27"/>
  <c r="F95" i="27"/>
  <c r="D95" i="27"/>
  <c r="G95" i="27"/>
  <c r="J95" i="27"/>
  <c r="F32" i="27"/>
  <c r="E32" i="27"/>
  <c r="I32" i="27"/>
  <c r="C32" i="27"/>
  <c r="H32" i="27"/>
  <c r="K32" i="27"/>
  <c r="D32" i="27"/>
  <c r="G32" i="27"/>
  <c r="J32" i="27"/>
  <c r="C29" i="27"/>
  <c r="J29" i="27"/>
  <c r="F29" i="27"/>
  <c r="E29" i="27"/>
  <c r="H29" i="27"/>
  <c r="K29" i="27"/>
  <c r="G29" i="27"/>
  <c r="I29" i="27"/>
  <c r="D29" i="27"/>
  <c r="F28" i="27"/>
  <c r="E28" i="27"/>
  <c r="I28" i="27"/>
  <c r="C28" i="27"/>
  <c r="H28" i="27"/>
  <c r="K28" i="27"/>
  <c r="D28" i="27"/>
  <c r="G28" i="27"/>
  <c r="J28" i="27"/>
  <c r="J51" i="27"/>
  <c r="C51" i="27"/>
  <c r="F51" i="27"/>
  <c r="E51" i="27"/>
  <c r="I51" i="27"/>
  <c r="H51" i="27"/>
  <c r="K51" i="27"/>
  <c r="G51" i="27"/>
  <c r="D51" i="27"/>
  <c r="J91" i="27"/>
  <c r="E91" i="27"/>
  <c r="C91" i="27"/>
  <c r="H91" i="27"/>
  <c r="K91" i="27"/>
  <c r="I91" i="27"/>
  <c r="D91" i="27"/>
  <c r="G91" i="27"/>
  <c r="F91" i="27"/>
  <c r="E57" i="27"/>
  <c r="F57" i="27"/>
  <c r="H57" i="27"/>
  <c r="K57" i="27"/>
  <c r="D57" i="27"/>
  <c r="G57" i="27"/>
  <c r="I57" i="27"/>
  <c r="C57" i="27"/>
  <c r="J57" i="27"/>
  <c r="C54" i="27"/>
  <c r="J54" i="27"/>
  <c r="I54" i="27"/>
  <c r="H54" i="27"/>
  <c r="K54" i="27"/>
  <c r="G54" i="27"/>
  <c r="F54" i="27"/>
  <c r="D54" i="27"/>
  <c r="E54" i="27"/>
  <c r="I53" i="27"/>
  <c r="C53" i="27"/>
  <c r="E53" i="27"/>
  <c r="H53" i="27"/>
  <c r="K53" i="27"/>
  <c r="D53" i="27"/>
  <c r="G53" i="27"/>
  <c r="F53" i="27"/>
  <c r="J53" i="27"/>
  <c r="C64" i="27"/>
  <c r="J64" i="27"/>
  <c r="F64" i="27"/>
  <c r="E64" i="27"/>
  <c r="I64" i="27"/>
  <c r="H64" i="27"/>
  <c r="K64" i="27"/>
  <c r="D64" i="27"/>
  <c r="G64" i="27"/>
  <c r="E103" i="27"/>
  <c r="I103" i="27"/>
  <c r="H103" i="27"/>
  <c r="K103" i="27"/>
  <c r="J103" i="27"/>
  <c r="F103" i="27"/>
  <c r="D103" i="27"/>
  <c r="G103" i="27"/>
  <c r="C103" i="27"/>
  <c r="E176" i="27"/>
  <c r="J176" i="27"/>
  <c r="I176" i="27"/>
  <c r="F176" i="27"/>
  <c r="C176" i="27"/>
  <c r="H176" i="27"/>
  <c r="G176" i="27"/>
  <c r="K176" i="27"/>
  <c r="D176" i="27"/>
  <c r="J110" i="27"/>
  <c r="C110" i="27"/>
  <c r="F110" i="27"/>
  <c r="E110" i="27"/>
  <c r="I110" i="27"/>
  <c r="H110" i="27"/>
  <c r="K110" i="27"/>
  <c r="G110" i="27"/>
  <c r="D110" i="27"/>
  <c r="E109" i="27"/>
  <c r="I109" i="27"/>
  <c r="J109" i="27"/>
  <c r="C109" i="27"/>
  <c r="H109" i="27"/>
  <c r="K109" i="27"/>
  <c r="D109" i="27"/>
  <c r="G109" i="27"/>
  <c r="F109" i="27"/>
  <c r="F92" i="27"/>
  <c r="J92" i="27"/>
  <c r="C92" i="27"/>
  <c r="E92" i="27"/>
  <c r="H92" i="27"/>
  <c r="K92" i="27"/>
  <c r="I92" i="27"/>
  <c r="G92" i="27"/>
  <c r="D92" i="27"/>
  <c r="I131" i="27"/>
  <c r="J131" i="27"/>
  <c r="H131" i="27"/>
  <c r="K131" i="27"/>
  <c r="C131" i="27"/>
  <c r="D131" i="27"/>
  <c r="G131" i="27"/>
  <c r="E131" i="27"/>
  <c r="F131" i="27"/>
  <c r="AP30" i="25"/>
  <c r="AM30" i="25" s="1"/>
  <c r="N30" i="25"/>
  <c r="M30" i="25"/>
  <c r="P30" i="25"/>
  <c r="R30" i="25"/>
  <c r="S30" i="25"/>
  <c r="Q30" i="25"/>
  <c r="T30" i="25"/>
  <c r="O30" i="25"/>
  <c r="U30" i="25"/>
  <c r="AP90" i="25"/>
  <c r="AK90" i="25" s="1"/>
  <c r="S90" i="25"/>
  <c r="N90" i="25"/>
  <c r="O90" i="25"/>
  <c r="P90" i="25"/>
  <c r="T90" i="25"/>
  <c r="R90" i="25"/>
  <c r="Q90" i="25"/>
  <c r="M90" i="25"/>
  <c r="U90" i="25"/>
  <c r="S111" i="25"/>
  <c r="AP111" i="25"/>
  <c r="Q111" i="25"/>
  <c r="N111" i="25"/>
  <c r="O111" i="25"/>
  <c r="U111" i="25"/>
  <c r="M111" i="25"/>
  <c r="P111" i="25"/>
  <c r="T111" i="25"/>
  <c r="R111" i="25"/>
  <c r="AP100" i="25"/>
  <c r="O100" i="25"/>
  <c r="N100" i="25"/>
  <c r="U100" i="25"/>
  <c r="Q100" i="25"/>
  <c r="M100" i="25"/>
  <c r="S100" i="25"/>
  <c r="P100" i="25"/>
  <c r="T100" i="25"/>
  <c r="R100" i="25"/>
  <c r="S153" i="25"/>
  <c r="AP153" i="25"/>
  <c r="R153" i="25"/>
  <c r="O153" i="25"/>
  <c r="N153" i="25"/>
  <c r="M153" i="25"/>
  <c r="P153" i="25"/>
  <c r="U153" i="25"/>
  <c r="T153" i="25"/>
  <c r="Q153" i="25"/>
  <c r="AP11" i="25"/>
  <c r="AD11" i="25" s="1"/>
  <c r="N11" i="25"/>
  <c r="Q11" i="25"/>
  <c r="O11" i="25"/>
  <c r="R11" i="25"/>
  <c r="U11" i="25"/>
  <c r="S11" i="25"/>
  <c r="M11" i="25"/>
  <c r="Z11" i="25"/>
  <c r="P11" i="25"/>
  <c r="T11" i="25"/>
  <c r="AP112" i="25"/>
  <c r="R112" i="25"/>
  <c r="O112" i="25"/>
  <c r="Q112" i="25"/>
  <c r="U112" i="25"/>
  <c r="S112" i="25"/>
  <c r="N112" i="25"/>
  <c r="M112" i="25"/>
  <c r="P112" i="25"/>
  <c r="T112" i="25"/>
  <c r="AP89" i="25"/>
  <c r="AE89" i="25" s="1"/>
  <c r="O89" i="25"/>
  <c r="N89" i="25"/>
  <c r="M89" i="25"/>
  <c r="R89" i="25"/>
  <c r="S89" i="25"/>
  <c r="Q89" i="25"/>
  <c r="U89" i="25"/>
  <c r="P89" i="25"/>
  <c r="T89" i="25"/>
  <c r="AP49" i="26"/>
  <c r="Z49" i="26" s="1"/>
  <c r="N49" i="26"/>
  <c r="Q49" i="26"/>
  <c r="S49" i="26"/>
  <c r="O49" i="26"/>
  <c r="U49" i="26"/>
  <c r="T49" i="26"/>
  <c r="M49" i="26"/>
  <c r="P49" i="26"/>
  <c r="R49" i="26"/>
  <c r="AP36" i="25"/>
  <c r="AB36" i="25" s="1"/>
  <c r="Q36" i="25"/>
  <c r="S36" i="25"/>
  <c r="P36" i="25"/>
  <c r="O36" i="25"/>
  <c r="R36" i="25"/>
  <c r="T36" i="25"/>
  <c r="U36" i="25"/>
  <c r="W36" i="25"/>
  <c r="N36" i="25"/>
  <c r="M36" i="25"/>
  <c r="AP99" i="25"/>
  <c r="AJ99" i="25" s="1"/>
  <c r="Q99" i="25"/>
  <c r="U99" i="25"/>
  <c r="O99" i="25"/>
  <c r="S99" i="25"/>
  <c r="N99" i="25"/>
  <c r="R99" i="25"/>
  <c r="P99" i="25"/>
  <c r="M99" i="25"/>
  <c r="T99" i="25"/>
  <c r="AP116" i="25"/>
  <c r="AI116" i="25" s="1"/>
  <c r="M116" i="25"/>
  <c r="O116" i="25"/>
  <c r="N116" i="25"/>
  <c r="R116" i="25"/>
  <c r="U116" i="25"/>
  <c r="Q116" i="25"/>
  <c r="S116" i="25"/>
  <c r="P116" i="25"/>
  <c r="T116" i="25"/>
  <c r="AP176" i="25"/>
  <c r="AB176" i="25" s="1"/>
  <c r="S176" i="25"/>
  <c r="N176" i="25"/>
  <c r="Q176" i="25"/>
  <c r="O176" i="25"/>
  <c r="R176" i="25"/>
  <c r="P176" i="25"/>
  <c r="M176" i="25"/>
  <c r="T176" i="25"/>
  <c r="U176" i="25"/>
  <c r="AP151" i="25"/>
  <c r="S151" i="25"/>
  <c r="O151" i="25"/>
  <c r="Q151" i="25"/>
  <c r="R151" i="25"/>
  <c r="N151" i="25"/>
  <c r="M151" i="25"/>
  <c r="U151" i="25"/>
  <c r="P151" i="25"/>
  <c r="T151" i="25"/>
  <c r="AP122" i="25"/>
  <c r="AC122" i="25" s="1"/>
  <c r="S122" i="25"/>
  <c r="N122" i="25"/>
  <c r="Q122" i="25"/>
  <c r="U122" i="25"/>
  <c r="T122" i="25"/>
  <c r="M122" i="25"/>
  <c r="O122" i="25"/>
  <c r="P122" i="25"/>
  <c r="R122" i="25"/>
  <c r="S177" i="25"/>
  <c r="AP177" i="25"/>
  <c r="O177" i="25"/>
  <c r="R177" i="25"/>
  <c r="N177" i="25"/>
  <c r="U177" i="25"/>
  <c r="M177" i="25"/>
  <c r="T177" i="25"/>
  <c r="Q177" i="25"/>
  <c r="AC177" i="25"/>
  <c r="P177" i="25"/>
  <c r="AP31" i="25"/>
  <c r="AD31" i="25" s="1"/>
  <c r="O31" i="25"/>
  <c r="S31" i="25"/>
  <c r="N31" i="25"/>
  <c r="Q31" i="25"/>
  <c r="U31" i="25"/>
  <c r="M31" i="25"/>
  <c r="P31" i="25"/>
  <c r="R31" i="25"/>
  <c r="T31" i="25"/>
  <c r="AP174" i="25"/>
  <c r="AK174" i="25" s="1"/>
  <c r="Q174" i="25"/>
  <c r="S174" i="25"/>
  <c r="N174" i="25"/>
  <c r="U174" i="25"/>
  <c r="P174" i="25"/>
  <c r="O174" i="25"/>
  <c r="T174" i="25"/>
  <c r="R174" i="25"/>
  <c r="M174" i="25"/>
  <c r="J14" i="24"/>
  <c r="I14" i="24"/>
  <c r="H14" i="24"/>
  <c r="E14" i="24"/>
  <c r="D14" i="24"/>
  <c r="G14" i="24"/>
  <c r="C14" i="24"/>
  <c r="F14" i="24"/>
  <c r="K14" i="24"/>
  <c r="AP80" i="26"/>
  <c r="AD80" i="26" s="1"/>
  <c r="U80" i="26"/>
  <c r="M80" i="26"/>
  <c r="R80" i="26"/>
  <c r="N80" i="26"/>
  <c r="Q80" i="26"/>
  <c r="O80" i="26"/>
  <c r="S80" i="26"/>
  <c r="P80" i="26"/>
  <c r="T80" i="26"/>
  <c r="F32" i="24"/>
  <c r="U32" i="24"/>
  <c r="C32" i="24"/>
  <c r="E32" i="24"/>
  <c r="G32" i="24"/>
  <c r="K32" i="24"/>
  <c r="I32" i="24"/>
  <c r="D32" i="24"/>
  <c r="H32" i="24"/>
  <c r="J32" i="24"/>
  <c r="F72" i="24"/>
  <c r="K72" i="24"/>
  <c r="C72" i="24"/>
  <c r="E72" i="24"/>
  <c r="D72" i="24"/>
  <c r="H72" i="24"/>
  <c r="I72" i="24"/>
  <c r="J72" i="24"/>
  <c r="G72" i="24"/>
  <c r="F92" i="24"/>
  <c r="C92" i="24"/>
  <c r="G92" i="24"/>
  <c r="E92" i="24"/>
  <c r="K92" i="24"/>
  <c r="I92" i="24"/>
  <c r="D92" i="24"/>
  <c r="H92" i="24"/>
  <c r="J92" i="24"/>
  <c r="F96" i="24"/>
  <c r="C96" i="24"/>
  <c r="G96" i="24"/>
  <c r="K96" i="24"/>
  <c r="E96" i="24"/>
  <c r="D96" i="24"/>
  <c r="J96" i="24"/>
  <c r="H96" i="24"/>
  <c r="I96" i="24"/>
  <c r="F42" i="24"/>
  <c r="I42" i="24"/>
  <c r="H42" i="24"/>
  <c r="D42" i="24"/>
  <c r="K42" i="24"/>
  <c r="J42" i="24"/>
  <c r="C42" i="24"/>
  <c r="E42" i="24"/>
  <c r="G42" i="24"/>
  <c r="H138" i="24"/>
  <c r="I138" i="24"/>
  <c r="D138" i="24"/>
  <c r="F138" i="24"/>
  <c r="E138" i="24"/>
  <c r="C138" i="24"/>
  <c r="G138" i="24"/>
  <c r="J138" i="24"/>
  <c r="K138" i="24"/>
  <c r="H9" i="24"/>
  <c r="D9" i="24"/>
  <c r="F9" i="24"/>
  <c r="J9" i="24"/>
  <c r="C9" i="24"/>
  <c r="I9" i="24"/>
  <c r="P9" i="24"/>
  <c r="K9" i="24"/>
  <c r="G9" i="24"/>
  <c r="E9" i="24"/>
  <c r="R44" i="24"/>
  <c r="F44" i="24"/>
  <c r="Q44" i="24"/>
  <c r="M44" i="24"/>
  <c r="E44" i="24"/>
  <c r="C44" i="24"/>
  <c r="G44" i="24"/>
  <c r="H44" i="24"/>
  <c r="J44" i="24"/>
  <c r="P44" i="24"/>
  <c r="I44" i="24"/>
  <c r="K44" i="24"/>
  <c r="D44" i="24"/>
  <c r="F34" i="24"/>
  <c r="R34" i="24"/>
  <c r="I34" i="24"/>
  <c r="S34" i="24"/>
  <c r="H34" i="24"/>
  <c r="D34" i="24"/>
  <c r="T34" i="24"/>
  <c r="K34" i="24"/>
  <c r="E34" i="24"/>
  <c r="C34" i="24"/>
  <c r="G34" i="24"/>
  <c r="J34" i="24"/>
  <c r="O116" i="24"/>
  <c r="F116" i="24"/>
  <c r="G116" i="24"/>
  <c r="K116" i="24"/>
  <c r="J116" i="24"/>
  <c r="E116" i="24"/>
  <c r="C116" i="24"/>
  <c r="H116" i="24"/>
  <c r="I116" i="24"/>
  <c r="D116" i="24"/>
  <c r="E63" i="24"/>
  <c r="J63" i="24"/>
  <c r="D63" i="24"/>
  <c r="H63" i="24"/>
  <c r="I63" i="24"/>
  <c r="F63" i="24"/>
  <c r="C63" i="24"/>
  <c r="G63" i="24"/>
  <c r="K63" i="24"/>
  <c r="D70" i="24"/>
  <c r="H70" i="24"/>
  <c r="F70" i="24"/>
  <c r="I70" i="24"/>
  <c r="G70" i="24"/>
  <c r="K70" i="24"/>
  <c r="J70" i="24"/>
  <c r="C70" i="24"/>
  <c r="E70" i="24"/>
  <c r="H105" i="24"/>
  <c r="K105" i="24"/>
  <c r="C105" i="24"/>
  <c r="D105" i="24"/>
  <c r="J105" i="24"/>
  <c r="F105" i="24"/>
  <c r="E105" i="24"/>
  <c r="G105" i="24"/>
  <c r="I105" i="24"/>
  <c r="F68" i="24"/>
  <c r="G68" i="24"/>
  <c r="K68" i="24"/>
  <c r="E68" i="24"/>
  <c r="C68" i="24"/>
  <c r="H68" i="24"/>
  <c r="J68" i="24"/>
  <c r="I68" i="24"/>
  <c r="D68" i="24"/>
  <c r="F80" i="24"/>
  <c r="C80" i="24"/>
  <c r="G80" i="24"/>
  <c r="K80" i="24"/>
  <c r="E80" i="24"/>
  <c r="D80" i="24"/>
  <c r="J80" i="24"/>
  <c r="I80" i="24"/>
  <c r="H80" i="24"/>
  <c r="E175" i="24"/>
  <c r="J175" i="24"/>
  <c r="D175" i="24"/>
  <c r="H175" i="24"/>
  <c r="I175" i="24"/>
  <c r="F175" i="24"/>
  <c r="C175" i="24"/>
  <c r="G175" i="24"/>
  <c r="K175" i="24"/>
  <c r="I130" i="24"/>
  <c r="F130" i="24"/>
  <c r="H130" i="24"/>
  <c r="D130" i="24"/>
  <c r="C130" i="24"/>
  <c r="J130" i="24"/>
  <c r="G130" i="24"/>
  <c r="E130" i="24"/>
  <c r="K130" i="24"/>
  <c r="H165" i="24"/>
  <c r="K165" i="24"/>
  <c r="F165" i="24"/>
  <c r="C165" i="24"/>
  <c r="E165" i="24"/>
  <c r="G165" i="24"/>
  <c r="I165" i="24"/>
  <c r="J165" i="24"/>
  <c r="D165" i="24"/>
  <c r="F36" i="24"/>
  <c r="G36" i="24"/>
  <c r="E36" i="24"/>
  <c r="K36" i="24"/>
  <c r="C36" i="24"/>
  <c r="J36" i="24"/>
  <c r="I36" i="24"/>
  <c r="H36" i="24"/>
  <c r="D36" i="24"/>
  <c r="J80" i="19"/>
  <c r="G167" i="27"/>
  <c r="K167" i="27"/>
  <c r="J167" i="27"/>
  <c r="D167" i="27"/>
  <c r="C167" i="27"/>
  <c r="I167" i="27"/>
  <c r="H167" i="27"/>
  <c r="F167" i="27"/>
  <c r="E167" i="27"/>
  <c r="F166" i="27"/>
  <c r="E166" i="27"/>
  <c r="I166" i="27"/>
  <c r="J166" i="27"/>
  <c r="G166" i="27"/>
  <c r="K166" i="27"/>
  <c r="D166" i="27"/>
  <c r="C166" i="27"/>
  <c r="H166" i="27"/>
  <c r="K165" i="27"/>
  <c r="I165" i="27"/>
  <c r="D165" i="27"/>
  <c r="C165" i="27"/>
  <c r="H165" i="27"/>
  <c r="F165" i="27"/>
  <c r="J165" i="27"/>
  <c r="E165" i="27"/>
  <c r="G165" i="27"/>
  <c r="J120" i="27"/>
  <c r="F120" i="27"/>
  <c r="C120" i="27"/>
  <c r="E120" i="27"/>
  <c r="H120" i="27"/>
  <c r="K120" i="27"/>
  <c r="D120" i="27"/>
  <c r="G120" i="27"/>
  <c r="I120" i="27"/>
  <c r="F159" i="27"/>
  <c r="J159" i="27"/>
  <c r="G159" i="27"/>
  <c r="K159" i="27"/>
  <c r="I159" i="27"/>
  <c r="D159" i="27"/>
  <c r="E159" i="27"/>
  <c r="C159" i="27"/>
  <c r="H159" i="27"/>
  <c r="F30" i="27"/>
  <c r="E30" i="27"/>
  <c r="J30" i="27"/>
  <c r="H30" i="27"/>
  <c r="K30" i="27"/>
  <c r="I30" i="27"/>
  <c r="D30" i="27"/>
  <c r="G30" i="27"/>
  <c r="C30" i="27"/>
  <c r="J161" i="27"/>
  <c r="G161" i="27"/>
  <c r="F161" i="27"/>
  <c r="K161" i="27"/>
  <c r="I161" i="27"/>
  <c r="D161" i="27"/>
  <c r="C161" i="27"/>
  <c r="H161" i="27"/>
  <c r="E161" i="27"/>
  <c r="F158" i="27"/>
  <c r="I158" i="27"/>
  <c r="J158" i="27"/>
  <c r="G158" i="27"/>
  <c r="K158" i="27"/>
  <c r="D158" i="27"/>
  <c r="E158" i="27"/>
  <c r="C158" i="27"/>
  <c r="H158" i="27"/>
  <c r="I157" i="27"/>
  <c r="D157" i="27"/>
  <c r="F157" i="27"/>
  <c r="C157" i="27"/>
  <c r="H157" i="27"/>
  <c r="G157" i="27"/>
  <c r="J157" i="27"/>
  <c r="E157" i="27"/>
  <c r="K157" i="27"/>
  <c r="J116" i="27"/>
  <c r="F116" i="27"/>
  <c r="C116" i="27"/>
  <c r="E116" i="27"/>
  <c r="H116" i="27"/>
  <c r="K116" i="27"/>
  <c r="I116" i="27"/>
  <c r="G116" i="27"/>
  <c r="D116" i="27"/>
  <c r="I155" i="27"/>
  <c r="F155" i="27"/>
  <c r="J155" i="27"/>
  <c r="D155" i="27"/>
  <c r="E155" i="27"/>
  <c r="C155" i="27"/>
  <c r="H155" i="27"/>
  <c r="G155" i="27"/>
  <c r="K155" i="27"/>
  <c r="F26" i="27"/>
  <c r="E26" i="27"/>
  <c r="I26" i="27"/>
  <c r="J26" i="27"/>
  <c r="H26" i="27"/>
  <c r="K26" i="27"/>
  <c r="D26" i="27"/>
  <c r="G26" i="27"/>
  <c r="C26" i="27"/>
  <c r="J175" i="27"/>
  <c r="G175" i="27"/>
  <c r="K175" i="27"/>
  <c r="F175" i="27"/>
  <c r="I175" i="27"/>
  <c r="D175" i="27"/>
  <c r="C175" i="27"/>
  <c r="H175" i="27"/>
  <c r="E175" i="27"/>
  <c r="J174" i="27"/>
  <c r="I174" i="27"/>
  <c r="E174" i="27"/>
  <c r="G174" i="27"/>
  <c r="F174" i="27"/>
  <c r="K174" i="27"/>
  <c r="D174" i="27"/>
  <c r="H174" i="27"/>
  <c r="C174" i="27"/>
  <c r="K173" i="27"/>
  <c r="F173" i="27"/>
  <c r="I173" i="27"/>
  <c r="D173" i="27"/>
  <c r="C173" i="27"/>
  <c r="H173" i="27"/>
  <c r="J173" i="27"/>
  <c r="E173" i="27"/>
  <c r="G173" i="27"/>
  <c r="C128" i="27"/>
  <c r="J128" i="27"/>
  <c r="F128" i="27"/>
  <c r="E128" i="27"/>
  <c r="H128" i="27"/>
  <c r="K128" i="27"/>
  <c r="D128" i="27"/>
  <c r="I128" i="27"/>
  <c r="G128" i="27"/>
  <c r="D52" i="28"/>
  <c r="C52" i="28"/>
  <c r="H52" i="28"/>
  <c r="G52" i="28"/>
  <c r="K52" i="28"/>
  <c r="I52" i="28"/>
  <c r="E52" i="28"/>
  <c r="J52" i="28"/>
  <c r="F52" i="28"/>
  <c r="F38" i="27"/>
  <c r="E38" i="27"/>
  <c r="J38" i="27"/>
  <c r="H38" i="27"/>
  <c r="K38" i="27"/>
  <c r="I38" i="27"/>
  <c r="D38" i="27"/>
  <c r="G38" i="27"/>
  <c r="C38" i="27"/>
  <c r="E113" i="27"/>
  <c r="I113" i="27"/>
  <c r="J113" i="27"/>
  <c r="F113" i="27"/>
  <c r="H113" i="27"/>
  <c r="K113" i="27"/>
  <c r="C113" i="27"/>
  <c r="D113" i="27"/>
  <c r="G113" i="27"/>
  <c r="F122" i="27"/>
  <c r="C122" i="27"/>
  <c r="E122" i="27"/>
  <c r="I122" i="27"/>
  <c r="H122" i="27"/>
  <c r="K122" i="27"/>
  <c r="J122" i="27"/>
  <c r="G122" i="27"/>
  <c r="D122" i="27"/>
  <c r="J130" i="27"/>
  <c r="C130" i="27"/>
  <c r="F130" i="27"/>
  <c r="E130" i="27"/>
  <c r="I130" i="27"/>
  <c r="H130" i="27"/>
  <c r="K130" i="27"/>
  <c r="G130" i="27"/>
  <c r="D130" i="27"/>
  <c r="J156" i="27"/>
  <c r="E156" i="27"/>
  <c r="I156" i="27"/>
  <c r="K156" i="27"/>
  <c r="F156" i="27"/>
  <c r="D156" i="27"/>
  <c r="C156" i="27"/>
  <c r="H156" i="27"/>
  <c r="G156" i="27"/>
  <c r="J27" i="27"/>
  <c r="F27" i="27"/>
  <c r="C27" i="27"/>
  <c r="E27" i="27"/>
  <c r="I27" i="27"/>
  <c r="H27" i="27"/>
  <c r="K27" i="27"/>
  <c r="G27" i="27"/>
  <c r="D27" i="27"/>
  <c r="E67" i="27"/>
  <c r="I67" i="27"/>
  <c r="C67" i="27"/>
  <c r="H67" i="27"/>
  <c r="K67" i="27"/>
  <c r="J67" i="27"/>
  <c r="D67" i="27"/>
  <c r="G67" i="27"/>
  <c r="F67" i="27"/>
  <c r="AP159" i="26"/>
  <c r="N159" i="26"/>
  <c r="Q159" i="26"/>
  <c r="M159" i="26"/>
  <c r="S159" i="26"/>
  <c r="P159" i="26"/>
  <c r="O159" i="26"/>
  <c r="R159" i="26"/>
  <c r="U159" i="26"/>
  <c r="T159" i="26"/>
  <c r="AP55" i="25"/>
  <c r="AA55" i="25" s="1"/>
  <c r="S55" i="25"/>
  <c r="O55" i="25"/>
  <c r="R55" i="25"/>
  <c r="Q55" i="25"/>
  <c r="N55" i="25"/>
  <c r="M55" i="25"/>
  <c r="U55" i="25"/>
  <c r="P55" i="25"/>
  <c r="T55" i="25"/>
  <c r="AP22" i="25"/>
  <c r="AF22" i="25" s="1"/>
  <c r="Q22" i="25"/>
  <c r="S22" i="25"/>
  <c r="P22" i="25"/>
  <c r="R22" i="25"/>
  <c r="T22" i="25"/>
  <c r="O22" i="25"/>
  <c r="U22" i="25"/>
  <c r="N22" i="25"/>
  <c r="M22" i="25"/>
  <c r="AP29" i="25"/>
  <c r="R29" i="25"/>
  <c r="N29" i="25"/>
  <c r="Q29" i="25"/>
  <c r="U29" i="25"/>
  <c r="S29" i="25"/>
  <c r="M29" i="25"/>
  <c r="O29" i="25"/>
  <c r="P29" i="25"/>
  <c r="T29" i="25"/>
  <c r="AP85" i="25"/>
  <c r="R85" i="25"/>
  <c r="O85" i="25"/>
  <c r="N85" i="25"/>
  <c r="S85" i="25"/>
  <c r="M85" i="25"/>
  <c r="U85" i="25"/>
  <c r="Q85" i="25"/>
  <c r="P85" i="25"/>
  <c r="T85" i="25"/>
  <c r="AP154" i="25"/>
  <c r="Q154" i="25"/>
  <c r="N154" i="25"/>
  <c r="S154" i="25"/>
  <c r="R154" i="25"/>
  <c r="P154" i="25"/>
  <c r="M154" i="25"/>
  <c r="U154" i="25"/>
  <c r="T154" i="25"/>
  <c r="O154" i="25"/>
  <c r="AP88" i="25"/>
  <c r="AK88" i="25" s="1"/>
  <c r="Q88" i="25"/>
  <c r="U88" i="25"/>
  <c r="R88" i="25"/>
  <c r="O88" i="25"/>
  <c r="N88" i="25"/>
  <c r="M88" i="25"/>
  <c r="P88" i="25"/>
  <c r="T88" i="25"/>
  <c r="S88" i="25"/>
  <c r="AP12" i="25"/>
  <c r="AM12" i="25" s="1"/>
  <c r="N12" i="25"/>
  <c r="Q12" i="25"/>
  <c r="P12" i="25"/>
  <c r="O12" i="25"/>
  <c r="R12" i="25"/>
  <c r="T12" i="25"/>
  <c r="U12" i="25"/>
  <c r="AC12" i="25"/>
  <c r="M12" i="25"/>
  <c r="S12" i="25"/>
  <c r="AP141" i="25"/>
  <c r="O141" i="25"/>
  <c r="M141" i="25"/>
  <c r="S141" i="25"/>
  <c r="U141" i="25"/>
  <c r="P141" i="25"/>
  <c r="T141" i="25"/>
  <c r="Q141" i="25"/>
  <c r="N141" i="25"/>
  <c r="R141" i="25"/>
  <c r="AP72" i="25"/>
  <c r="Z72" i="25" s="1"/>
  <c r="Q72" i="25"/>
  <c r="N72" i="25"/>
  <c r="T72" i="25"/>
  <c r="S72" i="25"/>
  <c r="M72" i="25"/>
  <c r="O72" i="25"/>
  <c r="P72" i="25"/>
  <c r="AA72" i="25"/>
  <c r="U72" i="25"/>
  <c r="R72" i="25"/>
  <c r="AP164" i="26"/>
  <c r="N164" i="26"/>
  <c r="O164" i="26"/>
  <c r="U164" i="26"/>
  <c r="Q164" i="26"/>
  <c r="S164" i="26"/>
  <c r="M164" i="26"/>
  <c r="P164" i="26"/>
  <c r="T164" i="26"/>
  <c r="R164" i="26"/>
  <c r="AP64" i="26"/>
  <c r="AO64" i="26" s="1"/>
  <c r="M64" i="26"/>
  <c r="N64" i="26"/>
  <c r="Q64" i="26"/>
  <c r="S64" i="26"/>
  <c r="O64" i="26"/>
  <c r="U64" i="26"/>
  <c r="R64" i="26"/>
  <c r="P64" i="26"/>
  <c r="T64" i="26"/>
  <c r="AP42" i="25"/>
  <c r="AG42" i="25" s="1"/>
  <c r="S42" i="25"/>
  <c r="Q42" i="25"/>
  <c r="N42" i="25"/>
  <c r="T42" i="25"/>
  <c r="O42" i="25"/>
  <c r="U42" i="25"/>
  <c r="M42" i="25"/>
  <c r="P42" i="25"/>
  <c r="R42" i="25"/>
  <c r="AP175" i="25"/>
  <c r="AJ175" i="25" s="1"/>
  <c r="U175" i="25"/>
  <c r="S175" i="25"/>
  <c r="O175" i="25"/>
  <c r="Q175" i="25"/>
  <c r="N175" i="25"/>
  <c r="R175" i="25"/>
  <c r="M175" i="25"/>
  <c r="P175" i="25"/>
  <c r="T175" i="25"/>
  <c r="AP21" i="25"/>
  <c r="AE21" i="25" s="1"/>
  <c r="U21" i="25"/>
  <c r="R21" i="25"/>
  <c r="N21" i="25"/>
  <c r="M21" i="25"/>
  <c r="O21" i="25"/>
  <c r="S21" i="25"/>
  <c r="Q21" i="25"/>
  <c r="P21" i="25"/>
  <c r="T21" i="25"/>
  <c r="AP74" i="25"/>
  <c r="N74" i="25"/>
  <c r="Q74" i="25"/>
  <c r="S74" i="25"/>
  <c r="R74" i="25"/>
  <c r="M74" i="25"/>
  <c r="T74" i="25"/>
  <c r="O74" i="25"/>
  <c r="U74" i="25"/>
  <c r="P74" i="25"/>
  <c r="AP150" i="25"/>
  <c r="S150" i="25"/>
  <c r="Q150" i="25"/>
  <c r="N150" i="25"/>
  <c r="O150" i="25"/>
  <c r="T150" i="25"/>
  <c r="R150" i="25"/>
  <c r="M150" i="25"/>
  <c r="U150" i="25"/>
  <c r="P150" i="25"/>
  <c r="AP84" i="25"/>
  <c r="U84" i="25"/>
  <c r="R84" i="25"/>
  <c r="Q84" i="25"/>
  <c r="O84" i="25"/>
  <c r="M84" i="25"/>
  <c r="S84" i="25"/>
  <c r="N84" i="25"/>
  <c r="P84" i="25"/>
  <c r="T84" i="25"/>
  <c r="AP8" i="25"/>
  <c r="AH8" i="25" s="1"/>
  <c r="N8" i="25"/>
  <c r="Q8" i="25"/>
  <c r="S8" i="25"/>
  <c r="P8" i="25"/>
  <c r="O8" i="25"/>
  <c r="R8" i="25"/>
  <c r="T8" i="25"/>
  <c r="U8" i="25"/>
  <c r="M8" i="25"/>
  <c r="AP137" i="25"/>
  <c r="S137" i="25"/>
  <c r="N137" i="25"/>
  <c r="M137" i="25"/>
  <c r="R137" i="25"/>
  <c r="U137" i="25"/>
  <c r="P137" i="25"/>
  <c r="O137" i="25"/>
  <c r="T137" i="25"/>
  <c r="Q137" i="25"/>
  <c r="AP68" i="25"/>
  <c r="W68" i="25" s="1"/>
  <c r="N68" i="25"/>
  <c r="U68" i="25"/>
  <c r="S68" i="25"/>
  <c r="M68" i="25"/>
  <c r="O68" i="25"/>
  <c r="P68" i="25"/>
  <c r="R68" i="25"/>
  <c r="T68" i="25"/>
  <c r="Q68" i="25"/>
  <c r="AP104" i="26"/>
  <c r="AM104" i="26" s="1"/>
  <c r="M104" i="26"/>
  <c r="U104" i="26"/>
  <c r="R104" i="26"/>
  <c r="N104" i="26"/>
  <c r="Q104" i="26"/>
  <c r="O104" i="26"/>
  <c r="P104" i="26"/>
  <c r="T104" i="26"/>
  <c r="S104" i="26"/>
  <c r="AP60" i="25"/>
  <c r="AH60" i="25" s="1"/>
  <c r="S60" i="25"/>
  <c r="N60" i="25"/>
  <c r="Q60" i="25"/>
  <c r="T60" i="25"/>
  <c r="U60" i="25"/>
  <c r="M60" i="25"/>
  <c r="R60" i="25"/>
  <c r="O60" i="25"/>
  <c r="P60" i="25"/>
  <c r="AP102" i="25"/>
  <c r="AM102" i="25" s="1"/>
  <c r="N102" i="25"/>
  <c r="S102" i="25"/>
  <c r="O102" i="25"/>
  <c r="M102" i="25"/>
  <c r="P102" i="25"/>
  <c r="T102" i="25"/>
  <c r="Q102" i="25"/>
  <c r="R102" i="25"/>
  <c r="U102" i="25"/>
  <c r="AP124" i="25"/>
  <c r="S124" i="25"/>
  <c r="N124" i="25"/>
  <c r="Q124" i="25"/>
  <c r="P124" i="25"/>
  <c r="U124" i="25"/>
  <c r="T124" i="25"/>
  <c r="R124" i="25"/>
  <c r="O124" i="25"/>
  <c r="M124" i="25"/>
  <c r="AP79" i="25"/>
  <c r="AN79" i="25" s="1"/>
  <c r="N79" i="25"/>
  <c r="O79" i="25"/>
  <c r="S79" i="25"/>
  <c r="M79" i="25"/>
  <c r="R79" i="25"/>
  <c r="U79" i="25"/>
  <c r="Q79" i="25"/>
  <c r="P79" i="25"/>
  <c r="T79" i="25"/>
  <c r="AP127" i="25"/>
  <c r="N127" i="25"/>
  <c r="R127" i="25"/>
  <c r="O127" i="25"/>
  <c r="U127" i="25"/>
  <c r="M127" i="25"/>
  <c r="S127" i="25"/>
  <c r="Q127" i="25"/>
  <c r="P127" i="25"/>
  <c r="T127" i="25"/>
  <c r="AP2" i="25"/>
  <c r="AC2" i="25" s="1"/>
  <c r="P2" i="25"/>
  <c r="T2" i="25"/>
  <c r="O2" i="25"/>
  <c r="N2" i="25"/>
  <c r="U2" i="25"/>
  <c r="R2" i="25"/>
  <c r="M2" i="25"/>
  <c r="Q2" i="25"/>
  <c r="S2" i="25"/>
  <c r="AP110" i="25"/>
  <c r="AN110" i="25" s="1"/>
  <c r="N110" i="25"/>
  <c r="S110" i="25"/>
  <c r="Q110" i="25"/>
  <c r="U110" i="25"/>
  <c r="O110" i="25"/>
  <c r="P110" i="25"/>
  <c r="R110" i="25"/>
  <c r="M110" i="25"/>
  <c r="T110" i="25"/>
  <c r="AP32" i="25"/>
  <c r="Q32" i="25"/>
  <c r="N32" i="25"/>
  <c r="S32" i="25"/>
  <c r="M32" i="25"/>
  <c r="P32" i="25"/>
  <c r="O32" i="25"/>
  <c r="R32" i="25"/>
  <c r="U32" i="25"/>
  <c r="T32" i="25"/>
  <c r="AP163" i="25"/>
  <c r="AB163" i="25" s="1"/>
  <c r="U163" i="25"/>
  <c r="M163" i="25"/>
  <c r="N163" i="25"/>
  <c r="S163" i="25"/>
  <c r="R163" i="25"/>
  <c r="Q163" i="25"/>
  <c r="P163" i="25"/>
  <c r="O163" i="25"/>
  <c r="T163" i="25"/>
  <c r="AP95" i="25"/>
  <c r="AG95" i="25" s="1"/>
  <c r="O95" i="25"/>
  <c r="Q95" i="25"/>
  <c r="S95" i="25"/>
  <c r="N95" i="25"/>
  <c r="T95" i="25"/>
  <c r="U95" i="25"/>
  <c r="R95" i="25"/>
  <c r="M95" i="25"/>
  <c r="P95" i="25"/>
  <c r="AP19" i="25"/>
  <c r="AH19" i="25" s="1"/>
  <c r="Q19" i="25"/>
  <c r="S19" i="25"/>
  <c r="N19" i="25"/>
  <c r="M19" i="25"/>
  <c r="U19" i="25"/>
  <c r="R19" i="25"/>
  <c r="O19" i="25"/>
  <c r="P19" i="25"/>
  <c r="T19" i="25"/>
  <c r="AP87" i="24"/>
  <c r="AP150" i="24"/>
  <c r="AD150" i="24" s="1"/>
  <c r="AP145" i="25"/>
  <c r="R145" i="25"/>
  <c r="S145" i="25"/>
  <c r="N145" i="25"/>
  <c r="M145" i="25"/>
  <c r="T145" i="25"/>
  <c r="O145" i="25"/>
  <c r="Q145" i="25"/>
  <c r="P145" i="25"/>
  <c r="U145" i="25"/>
  <c r="AP93" i="25"/>
  <c r="AG93" i="25" s="1"/>
  <c r="O93" i="25"/>
  <c r="N93" i="25"/>
  <c r="R93" i="25"/>
  <c r="M93" i="25"/>
  <c r="S93" i="25"/>
  <c r="U93" i="25"/>
  <c r="P93" i="25"/>
  <c r="Q93" i="25"/>
  <c r="T93" i="25"/>
  <c r="AP6" i="25"/>
  <c r="AE6" i="25" s="1"/>
  <c r="N6" i="25"/>
  <c r="S6" i="25"/>
  <c r="T6" i="25"/>
  <c r="O6" i="25"/>
  <c r="U6" i="25"/>
  <c r="M6" i="25"/>
  <c r="R6" i="25"/>
  <c r="P6" i="25"/>
  <c r="Q6" i="25"/>
  <c r="H145" i="24"/>
  <c r="K145" i="24"/>
  <c r="F145" i="24"/>
  <c r="C145" i="24"/>
  <c r="G145" i="24"/>
  <c r="J145" i="24"/>
  <c r="I145" i="24"/>
  <c r="E145" i="24"/>
  <c r="D145" i="24"/>
  <c r="J143" i="24"/>
  <c r="E143" i="24"/>
  <c r="D143" i="24"/>
  <c r="H143" i="24"/>
  <c r="I143" i="24"/>
  <c r="F143" i="24"/>
  <c r="C143" i="24"/>
  <c r="G143" i="24"/>
  <c r="K143" i="24"/>
  <c r="H177" i="24"/>
  <c r="K177" i="24"/>
  <c r="F177" i="24"/>
  <c r="C177" i="24"/>
  <c r="J177" i="24"/>
  <c r="I177" i="24"/>
  <c r="E177" i="24"/>
  <c r="D177" i="24"/>
  <c r="G177" i="24"/>
  <c r="AP158" i="25"/>
  <c r="AK158" i="25" s="1"/>
  <c r="S158" i="25"/>
  <c r="Q158" i="25"/>
  <c r="N158" i="25"/>
  <c r="O158" i="25"/>
  <c r="R158" i="25"/>
  <c r="M158" i="25"/>
  <c r="P158" i="25"/>
  <c r="U158" i="25"/>
  <c r="T158" i="25"/>
  <c r="AP119" i="25"/>
  <c r="N119" i="25"/>
  <c r="Q119" i="25"/>
  <c r="S119" i="25"/>
  <c r="O119" i="25"/>
  <c r="U119" i="25"/>
  <c r="M119" i="25"/>
  <c r="P119" i="25"/>
  <c r="R119" i="25"/>
  <c r="T119" i="25"/>
  <c r="AP38" i="25"/>
  <c r="AK38" i="25" s="1"/>
  <c r="Q38" i="25"/>
  <c r="S38" i="25"/>
  <c r="N38" i="25"/>
  <c r="M38" i="25"/>
  <c r="P38" i="25"/>
  <c r="R38" i="25"/>
  <c r="T38" i="25"/>
  <c r="O38" i="25"/>
  <c r="U38" i="25"/>
  <c r="H97" i="24"/>
  <c r="K97" i="24"/>
  <c r="C97" i="24"/>
  <c r="G97" i="24"/>
  <c r="J97" i="24"/>
  <c r="I97" i="24"/>
  <c r="E97" i="24"/>
  <c r="D97" i="24"/>
  <c r="F97" i="24"/>
  <c r="D46" i="24"/>
  <c r="I46" i="24"/>
  <c r="H46" i="24"/>
  <c r="F46" i="24"/>
  <c r="C46" i="24"/>
  <c r="G46" i="24"/>
  <c r="K46" i="24"/>
  <c r="J46" i="24"/>
  <c r="E46" i="24"/>
  <c r="J10" i="24"/>
  <c r="H10" i="24"/>
  <c r="E10" i="24"/>
  <c r="I10" i="24"/>
  <c r="C10" i="24"/>
  <c r="D10" i="24"/>
  <c r="G10" i="24"/>
  <c r="F10" i="24"/>
  <c r="K10" i="24"/>
  <c r="D35" i="24"/>
  <c r="J35" i="24"/>
  <c r="H35" i="24"/>
  <c r="E35" i="24"/>
  <c r="I35" i="24"/>
  <c r="C35" i="24"/>
  <c r="G35" i="24"/>
  <c r="K35" i="24"/>
  <c r="F35" i="24"/>
  <c r="H58" i="23"/>
  <c r="C58" i="23"/>
  <c r="G58" i="23"/>
  <c r="K58" i="23"/>
  <c r="F58" i="23"/>
  <c r="I58" i="23"/>
  <c r="J58" i="23"/>
  <c r="D58" i="23"/>
  <c r="E58" i="23"/>
  <c r="F64" i="24"/>
  <c r="C64" i="24"/>
  <c r="G64" i="24"/>
  <c r="K64" i="24"/>
  <c r="E64" i="24"/>
  <c r="D64" i="24"/>
  <c r="J64" i="24"/>
  <c r="H64" i="24"/>
  <c r="I64" i="24"/>
  <c r="F60" i="24"/>
  <c r="S60" i="24"/>
  <c r="U60" i="24"/>
  <c r="Q60" i="24"/>
  <c r="C60" i="24"/>
  <c r="G60" i="24"/>
  <c r="E60" i="24"/>
  <c r="J60" i="24"/>
  <c r="I60" i="24"/>
  <c r="D60" i="24"/>
  <c r="H60" i="24"/>
  <c r="K60" i="24"/>
  <c r="E167" i="24"/>
  <c r="D167" i="24"/>
  <c r="H167" i="24"/>
  <c r="I167" i="24"/>
  <c r="J167" i="24"/>
  <c r="G167" i="24"/>
  <c r="K167" i="24"/>
  <c r="F167" i="24"/>
  <c r="C167" i="24"/>
  <c r="H38" i="24"/>
  <c r="F38" i="24"/>
  <c r="I38" i="24"/>
  <c r="D38" i="24"/>
  <c r="C38" i="24"/>
  <c r="J38" i="24"/>
  <c r="G38" i="24"/>
  <c r="E38" i="24"/>
  <c r="K38" i="24"/>
  <c r="D122" i="24"/>
  <c r="F122" i="24"/>
  <c r="H122" i="24"/>
  <c r="I122" i="24"/>
  <c r="E122" i="24"/>
  <c r="C122" i="24"/>
  <c r="G122" i="24"/>
  <c r="J122" i="24"/>
  <c r="K122" i="24"/>
  <c r="H57" i="24"/>
  <c r="C57" i="24"/>
  <c r="K57" i="24"/>
  <c r="F57" i="24"/>
  <c r="G57" i="24"/>
  <c r="I57" i="24"/>
  <c r="J57" i="24"/>
  <c r="D57" i="24"/>
  <c r="E57" i="24"/>
  <c r="S157" i="24"/>
  <c r="K157" i="24"/>
  <c r="F157" i="24"/>
  <c r="H157" i="24"/>
  <c r="C157" i="24"/>
  <c r="G157" i="24"/>
  <c r="E157" i="24"/>
  <c r="I157" i="24"/>
  <c r="D157" i="24"/>
  <c r="J157" i="24"/>
  <c r="H93" i="24"/>
  <c r="K93" i="24"/>
  <c r="C93" i="24"/>
  <c r="E93" i="24"/>
  <c r="I93" i="24"/>
  <c r="F93" i="24"/>
  <c r="D93" i="24"/>
  <c r="G93" i="24"/>
  <c r="J93" i="24"/>
  <c r="F28" i="24"/>
  <c r="E28" i="24"/>
  <c r="C28" i="24"/>
  <c r="G28" i="24"/>
  <c r="K28" i="24"/>
  <c r="H28" i="24"/>
  <c r="I28" i="24"/>
  <c r="J28" i="24"/>
  <c r="D28" i="24"/>
  <c r="D19" i="24"/>
  <c r="H19" i="24"/>
  <c r="C19" i="24"/>
  <c r="F19" i="24"/>
  <c r="I19" i="24"/>
  <c r="J19" i="24"/>
  <c r="E19" i="24"/>
  <c r="K19" i="24"/>
  <c r="G19" i="24"/>
  <c r="F176" i="24"/>
  <c r="C176" i="24"/>
  <c r="G176" i="24"/>
  <c r="J176" i="24"/>
  <c r="K176" i="24"/>
  <c r="E176" i="24"/>
  <c r="D176" i="24"/>
  <c r="I176" i="24"/>
  <c r="H176" i="24"/>
  <c r="E55" i="24"/>
  <c r="D55" i="24"/>
  <c r="H55" i="24"/>
  <c r="I55" i="24"/>
  <c r="J55" i="24"/>
  <c r="F55" i="24"/>
  <c r="C55" i="24"/>
  <c r="G55" i="24"/>
  <c r="K55" i="24"/>
  <c r="D43" i="24"/>
  <c r="H43" i="24"/>
  <c r="E43" i="24"/>
  <c r="J43" i="24"/>
  <c r="I43" i="24"/>
  <c r="K43" i="24"/>
  <c r="F43" i="24"/>
  <c r="C43" i="24"/>
  <c r="G43" i="24"/>
  <c r="J159" i="24"/>
  <c r="E159" i="24"/>
  <c r="D159" i="24"/>
  <c r="I159" i="24"/>
  <c r="H159" i="24"/>
  <c r="F159" i="24"/>
  <c r="C159" i="24"/>
  <c r="G159" i="24"/>
  <c r="K159" i="24"/>
  <c r="H30" i="24"/>
  <c r="D30" i="24"/>
  <c r="I30" i="24"/>
  <c r="F30" i="24"/>
  <c r="C30" i="24"/>
  <c r="G30" i="24"/>
  <c r="K30" i="24"/>
  <c r="J30" i="24"/>
  <c r="E30" i="24"/>
  <c r="H118" i="24"/>
  <c r="F118" i="24"/>
  <c r="I118" i="24"/>
  <c r="D118" i="24"/>
  <c r="G118" i="24"/>
  <c r="K118" i="24"/>
  <c r="J118" i="24"/>
  <c r="C118" i="24"/>
  <c r="E118" i="24"/>
  <c r="C53" i="24"/>
  <c r="K53" i="24"/>
  <c r="J53" i="24"/>
  <c r="I53" i="24"/>
  <c r="H53" i="24"/>
  <c r="E53" i="24"/>
  <c r="D53" i="24"/>
  <c r="F53" i="24"/>
  <c r="G53" i="24"/>
  <c r="H153" i="24"/>
  <c r="K153" i="24"/>
  <c r="F153" i="24"/>
  <c r="C153" i="24"/>
  <c r="D153" i="24"/>
  <c r="J153" i="24"/>
  <c r="E153" i="24"/>
  <c r="I153" i="24"/>
  <c r="G153" i="24"/>
  <c r="H89" i="24"/>
  <c r="K89" i="24"/>
  <c r="C89" i="24"/>
  <c r="G89" i="24"/>
  <c r="D89" i="24"/>
  <c r="J89" i="24"/>
  <c r="E89" i="24"/>
  <c r="F89" i="24"/>
  <c r="I89" i="24"/>
  <c r="F24" i="24"/>
  <c r="K24" i="24"/>
  <c r="E24" i="24"/>
  <c r="C24" i="24"/>
  <c r="I24" i="24"/>
  <c r="G24" i="24"/>
  <c r="J24" i="24"/>
  <c r="D24" i="24"/>
  <c r="H24" i="24"/>
  <c r="J11" i="24"/>
  <c r="C11" i="24"/>
  <c r="F11" i="24"/>
  <c r="D11" i="24"/>
  <c r="H11" i="24"/>
  <c r="I11" i="24"/>
  <c r="E11" i="24"/>
  <c r="K11" i="24"/>
  <c r="G11" i="24"/>
  <c r="F172" i="24"/>
  <c r="C172" i="24"/>
  <c r="J172" i="24"/>
  <c r="G172" i="24"/>
  <c r="E172" i="24"/>
  <c r="I172" i="24"/>
  <c r="D172" i="24"/>
  <c r="H172" i="24"/>
  <c r="K172" i="24"/>
  <c r="E47" i="24"/>
  <c r="J47" i="24"/>
  <c r="D47" i="24"/>
  <c r="H47" i="24"/>
  <c r="I47" i="24"/>
  <c r="G47" i="24"/>
  <c r="K47" i="24"/>
  <c r="F47" i="24"/>
  <c r="C47" i="24"/>
  <c r="H27" i="24"/>
  <c r="D27" i="24"/>
  <c r="J27" i="24"/>
  <c r="E27" i="24"/>
  <c r="I27" i="24"/>
  <c r="K27" i="24"/>
  <c r="F27" i="24"/>
  <c r="C27" i="24"/>
  <c r="G27" i="24"/>
  <c r="H151" i="24"/>
  <c r="E151" i="24"/>
  <c r="J151" i="24"/>
  <c r="I151" i="24"/>
  <c r="G151" i="24"/>
  <c r="K151" i="24"/>
  <c r="F151" i="24"/>
  <c r="D151" i="24"/>
  <c r="C151" i="24"/>
  <c r="I22" i="24"/>
  <c r="H22" i="24"/>
  <c r="F22" i="24"/>
  <c r="D22" i="24"/>
  <c r="C22" i="24"/>
  <c r="J22" i="24"/>
  <c r="G22" i="24"/>
  <c r="E22" i="24"/>
  <c r="K22" i="24"/>
  <c r="H114" i="24"/>
  <c r="I114" i="24"/>
  <c r="D114" i="24"/>
  <c r="F114" i="24"/>
  <c r="C114" i="24"/>
  <c r="J114" i="24"/>
  <c r="G114" i="24"/>
  <c r="E114" i="24"/>
  <c r="K114" i="24"/>
  <c r="H49" i="24"/>
  <c r="C49" i="24"/>
  <c r="K49" i="24"/>
  <c r="F49" i="24"/>
  <c r="D49" i="24"/>
  <c r="G49" i="24"/>
  <c r="J49" i="24"/>
  <c r="I49" i="24"/>
  <c r="E49" i="24"/>
  <c r="H149" i="24"/>
  <c r="K149" i="24"/>
  <c r="F149" i="24"/>
  <c r="C149" i="24"/>
  <c r="E149" i="24"/>
  <c r="G149" i="24"/>
  <c r="I149" i="24"/>
  <c r="D149" i="24"/>
  <c r="J149" i="24"/>
  <c r="H85" i="24"/>
  <c r="K85" i="24"/>
  <c r="C85" i="24"/>
  <c r="E85" i="24"/>
  <c r="F85" i="24"/>
  <c r="O85" i="24"/>
  <c r="G85" i="24"/>
  <c r="I85" i="24"/>
  <c r="J85" i="24"/>
  <c r="D85" i="24"/>
  <c r="D20" i="24"/>
  <c r="I20" i="24"/>
  <c r="F20" i="24"/>
  <c r="J20" i="24"/>
  <c r="E20" i="24"/>
  <c r="H20" i="24"/>
  <c r="G20" i="24"/>
  <c r="C20" i="24"/>
  <c r="K20" i="24"/>
  <c r="C122" i="19"/>
  <c r="H122" i="19"/>
  <c r="G122" i="19"/>
  <c r="F122" i="19"/>
  <c r="K122" i="19"/>
  <c r="J122" i="19"/>
  <c r="D122" i="19"/>
  <c r="E122" i="19"/>
  <c r="I122" i="19"/>
  <c r="E42" i="21"/>
  <c r="F42" i="21"/>
  <c r="K42" i="21"/>
  <c r="J42" i="21"/>
  <c r="D42" i="21"/>
  <c r="C42" i="21"/>
  <c r="H42" i="21"/>
  <c r="G42" i="21"/>
  <c r="I42" i="21"/>
  <c r="E91" i="19"/>
  <c r="I91" i="19"/>
  <c r="C91" i="19"/>
  <c r="H91" i="19"/>
  <c r="G91" i="19"/>
  <c r="F91" i="19"/>
  <c r="K91" i="19"/>
  <c r="J91" i="19"/>
  <c r="D91" i="19"/>
  <c r="E155" i="19"/>
  <c r="I155" i="19"/>
  <c r="C155" i="19"/>
  <c r="H155" i="19"/>
  <c r="G155" i="19"/>
  <c r="F155" i="19"/>
  <c r="K155" i="19"/>
  <c r="J155" i="19"/>
  <c r="D155" i="19"/>
  <c r="C13" i="21"/>
  <c r="H13" i="21"/>
  <c r="G13" i="21"/>
  <c r="I13" i="21"/>
  <c r="K13" i="21"/>
  <c r="D13" i="21"/>
  <c r="F13" i="21"/>
  <c r="E13" i="21"/>
  <c r="J13" i="21"/>
  <c r="I120" i="19"/>
  <c r="E120" i="19"/>
  <c r="F120" i="19"/>
  <c r="K120" i="19"/>
  <c r="J120" i="19"/>
  <c r="D120" i="19"/>
  <c r="C120" i="19"/>
  <c r="H120" i="19"/>
  <c r="G120" i="19"/>
  <c r="G48" i="21"/>
  <c r="F48" i="21"/>
  <c r="K48" i="21"/>
  <c r="J48" i="21"/>
  <c r="D48" i="21"/>
  <c r="I48" i="21"/>
  <c r="C48" i="21"/>
  <c r="E48" i="21"/>
  <c r="H48" i="21"/>
  <c r="C110" i="19"/>
  <c r="H110" i="19"/>
  <c r="G110" i="19"/>
  <c r="F110" i="19"/>
  <c r="K110" i="19"/>
  <c r="D110" i="19"/>
  <c r="I110" i="19"/>
  <c r="J110" i="19"/>
  <c r="E110" i="19"/>
  <c r="F174" i="19"/>
  <c r="K174" i="19"/>
  <c r="C174" i="19"/>
  <c r="H174" i="19"/>
  <c r="I79" i="19"/>
  <c r="G79" i="19"/>
  <c r="F79" i="19"/>
  <c r="K79" i="19"/>
  <c r="J79" i="19"/>
  <c r="D79" i="19"/>
  <c r="E79" i="19"/>
  <c r="C79" i="19"/>
  <c r="H79" i="19"/>
  <c r="I143" i="19"/>
  <c r="E143" i="19"/>
  <c r="G143" i="19"/>
  <c r="F143" i="19"/>
  <c r="K143" i="19"/>
  <c r="J143" i="19"/>
  <c r="D143" i="19"/>
  <c r="C143" i="19"/>
  <c r="H143" i="19"/>
  <c r="G25" i="21"/>
  <c r="H25" i="21"/>
  <c r="I25" i="21"/>
  <c r="K25" i="21"/>
  <c r="D25" i="21"/>
  <c r="F25" i="21"/>
  <c r="C25" i="21"/>
  <c r="E25" i="21"/>
  <c r="J25" i="21"/>
  <c r="K108" i="19"/>
  <c r="E172" i="19"/>
  <c r="I172" i="19"/>
  <c r="F172" i="19"/>
  <c r="K172" i="19"/>
  <c r="J172" i="19"/>
  <c r="D172" i="19"/>
  <c r="C172" i="19"/>
  <c r="H172" i="19"/>
  <c r="G172" i="19"/>
  <c r="C98" i="19"/>
  <c r="H98" i="19"/>
  <c r="G98" i="19"/>
  <c r="F98" i="19"/>
  <c r="K98" i="19"/>
  <c r="J98" i="19"/>
  <c r="D98" i="19"/>
  <c r="I98" i="19"/>
  <c r="E98" i="19"/>
  <c r="F162" i="19"/>
  <c r="K162" i="19"/>
  <c r="J162" i="19"/>
  <c r="D162" i="19"/>
  <c r="C162" i="19"/>
  <c r="H162" i="19"/>
  <c r="G162" i="19"/>
  <c r="I162" i="19"/>
  <c r="E162" i="19"/>
  <c r="E67" i="19"/>
  <c r="I67" i="19"/>
  <c r="F67" i="19"/>
  <c r="K67" i="19"/>
  <c r="J67" i="19"/>
  <c r="D67" i="19"/>
  <c r="C67" i="19"/>
  <c r="H67" i="19"/>
  <c r="G67" i="19"/>
  <c r="I131" i="19"/>
  <c r="C131" i="19"/>
  <c r="H131" i="19"/>
  <c r="E131" i="19"/>
  <c r="G131" i="19"/>
  <c r="F131" i="19"/>
  <c r="K131" i="19"/>
  <c r="J131" i="19"/>
  <c r="D131" i="19"/>
  <c r="H37" i="21"/>
  <c r="G37" i="21"/>
  <c r="C37" i="21"/>
  <c r="I37" i="21"/>
  <c r="K37" i="21"/>
  <c r="D37" i="21"/>
  <c r="F37" i="21"/>
  <c r="E37" i="21"/>
  <c r="J37" i="21"/>
  <c r="I96" i="19"/>
  <c r="E96" i="19"/>
  <c r="F96" i="19"/>
  <c r="K96" i="19"/>
  <c r="J96" i="19"/>
  <c r="D96" i="19"/>
  <c r="C96" i="19"/>
  <c r="H96" i="19"/>
  <c r="G96" i="19"/>
  <c r="E160" i="19"/>
  <c r="I160" i="19"/>
  <c r="F160" i="19"/>
  <c r="K160" i="19"/>
  <c r="J160" i="19"/>
  <c r="D160" i="19"/>
  <c r="C160" i="19"/>
  <c r="H160" i="19"/>
  <c r="G160" i="19"/>
  <c r="J8" i="21"/>
  <c r="I8" i="21"/>
  <c r="K8" i="21"/>
  <c r="G8" i="21"/>
  <c r="D8" i="21"/>
  <c r="F8" i="21"/>
  <c r="E8" i="21"/>
  <c r="C8" i="21"/>
  <c r="H8" i="21"/>
  <c r="E137" i="27"/>
  <c r="J137" i="27"/>
  <c r="F137" i="27"/>
  <c r="H137" i="27"/>
  <c r="K137" i="27"/>
  <c r="D137" i="27"/>
  <c r="G137" i="27"/>
  <c r="I137" i="27"/>
  <c r="C137" i="27"/>
  <c r="F8" i="27"/>
  <c r="E8" i="27"/>
  <c r="C8" i="27"/>
  <c r="H8" i="27"/>
  <c r="K8" i="27"/>
  <c r="I8" i="27"/>
  <c r="D8" i="27"/>
  <c r="G8" i="27"/>
  <c r="J8" i="27"/>
  <c r="J134" i="27"/>
  <c r="F134" i="27"/>
  <c r="I134" i="27"/>
  <c r="E134" i="27"/>
  <c r="H134" i="27"/>
  <c r="K134" i="27"/>
  <c r="G134" i="27"/>
  <c r="C134" i="27"/>
  <c r="D134" i="27"/>
  <c r="J5" i="27"/>
  <c r="C5" i="27"/>
  <c r="F5" i="27"/>
  <c r="E5" i="27"/>
  <c r="H5" i="27"/>
  <c r="K5" i="27"/>
  <c r="G5" i="27"/>
  <c r="D5" i="27"/>
  <c r="I5" i="27"/>
  <c r="J133" i="27"/>
  <c r="E133" i="27"/>
  <c r="H133" i="27"/>
  <c r="K133" i="27"/>
  <c r="I133" i="27"/>
  <c r="D133" i="27"/>
  <c r="G133" i="27"/>
  <c r="C133" i="27"/>
  <c r="F133" i="27"/>
  <c r="F4" i="27"/>
  <c r="E4" i="27"/>
  <c r="I4" i="27"/>
  <c r="C4" i="27"/>
  <c r="H4" i="27"/>
  <c r="K4" i="27"/>
  <c r="D4" i="27"/>
  <c r="G4" i="27"/>
  <c r="J4" i="27"/>
  <c r="F104" i="27"/>
  <c r="C104" i="27"/>
  <c r="J104" i="27"/>
  <c r="E104" i="27"/>
  <c r="I104" i="27"/>
  <c r="H104" i="27"/>
  <c r="K104" i="27"/>
  <c r="D104" i="27"/>
  <c r="G104" i="27"/>
  <c r="F39" i="27"/>
  <c r="J39" i="27"/>
  <c r="E39" i="27"/>
  <c r="C39" i="27"/>
  <c r="I39" i="27"/>
  <c r="H39" i="27"/>
  <c r="K39" i="27"/>
  <c r="D39" i="27"/>
  <c r="G39" i="27"/>
  <c r="E143" i="27"/>
  <c r="I143" i="27"/>
  <c r="J143" i="27"/>
  <c r="H143" i="27"/>
  <c r="K143" i="27"/>
  <c r="C143" i="27"/>
  <c r="F143" i="27"/>
  <c r="D143" i="27"/>
  <c r="G143" i="27"/>
  <c r="I79" i="27"/>
  <c r="C79" i="27"/>
  <c r="H79" i="27"/>
  <c r="K79" i="27"/>
  <c r="F79" i="27"/>
  <c r="D79" i="27"/>
  <c r="G79" i="27"/>
  <c r="E79" i="27"/>
  <c r="J79" i="27"/>
  <c r="F14" i="27"/>
  <c r="I14" i="27"/>
  <c r="J14" i="27"/>
  <c r="H14" i="27"/>
  <c r="K14" i="27"/>
  <c r="D14" i="27"/>
  <c r="G14" i="27"/>
  <c r="E14" i="27"/>
  <c r="C14" i="27"/>
  <c r="J129" i="27"/>
  <c r="C129" i="27"/>
  <c r="F129" i="27"/>
  <c r="H129" i="27"/>
  <c r="K129" i="27"/>
  <c r="D129" i="27"/>
  <c r="G129" i="27"/>
  <c r="E129" i="27"/>
  <c r="I129" i="27"/>
  <c r="J168" i="27"/>
  <c r="I168" i="27"/>
  <c r="F168" i="27"/>
  <c r="E168" i="27"/>
  <c r="C168" i="27"/>
  <c r="H168" i="27"/>
  <c r="G168" i="27"/>
  <c r="K168" i="27"/>
  <c r="D168" i="27"/>
  <c r="J126" i="27"/>
  <c r="F126" i="27"/>
  <c r="C126" i="27"/>
  <c r="E126" i="27"/>
  <c r="I126" i="27"/>
  <c r="H126" i="27"/>
  <c r="K126" i="27"/>
  <c r="G126" i="27"/>
  <c r="D126" i="27"/>
  <c r="I172" i="27"/>
  <c r="E172" i="27"/>
  <c r="F172" i="27"/>
  <c r="K172" i="27"/>
  <c r="D172" i="27"/>
  <c r="C172" i="27"/>
  <c r="H172" i="27"/>
  <c r="J172" i="27"/>
  <c r="G172" i="27"/>
  <c r="E125" i="27"/>
  <c r="I125" i="27"/>
  <c r="J125" i="27"/>
  <c r="H125" i="27"/>
  <c r="K125" i="27"/>
  <c r="D125" i="27"/>
  <c r="G125" i="27"/>
  <c r="F125" i="27"/>
  <c r="C125" i="27"/>
  <c r="I164" i="27"/>
  <c r="F164" i="27"/>
  <c r="E164" i="27"/>
  <c r="J164" i="27"/>
  <c r="K164" i="27"/>
  <c r="D164" i="27"/>
  <c r="C164" i="27"/>
  <c r="H164" i="27"/>
  <c r="G164" i="27"/>
  <c r="C100" i="27"/>
  <c r="F100" i="27"/>
  <c r="J100" i="27"/>
  <c r="E100" i="27"/>
  <c r="I100" i="27"/>
  <c r="H100" i="27"/>
  <c r="K100" i="27"/>
  <c r="G100" i="27"/>
  <c r="D100" i="27"/>
  <c r="C35" i="27"/>
  <c r="J35" i="27"/>
  <c r="E35" i="27"/>
  <c r="F35" i="27"/>
  <c r="I35" i="27"/>
  <c r="H35" i="27"/>
  <c r="K35" i="27"/>
  <c r="G35" i="27"/>
  <c r="D35" i="27"/>
  <c r="E139" i="27"/>
  <c r="I139" i="27"/>
  <c r="J139" i="27"/>
  <c r="C139" i="27"/>
  <c r="H139" i="27"/>
  <c r="K139" i="27"/>
  <c r="D139" i="27"/>
  <c r="G139" i="27"/>
  <c r="F139" i="27"/>
  <c r="I75" i="27"/>
  <c r="H75" i="27"/>
  <c r="K75" i="27"/>
  <c r="E75" i="27"/>
  <c r="J75" i="27"/>
  <c r="D75" i="27"/>
  <c r="G75" i="27"/>
  <c r="C75" i="27"/>
  <c r="F75" i="27"/>
  <c r="E10" i="27"/>
  <c r="F10" i="27"/>
  <c r="I10" i="27"/>
  <c r="J10" i="27"/>
  <c r="H10" i="27"/>
  <c r="K10" i="27"/>
  <c r="D10" i="27"/>
  <c r="G10" i="27"/>
  <c r="C10" i="27"/>
  <c r="J153" i="27"/>
  <c r="F153" i="27"/>
  <c r="I153" i="27"/>
  <c r="K153" i="27"/>
  <c r="D153" i="27"/>
  <c r="C153" i="27"/>
  <c r="H153" i="27"/>
  <c r="G153" i="27"/>
  <c r="E153" i="27"/>
  <c r="F24" i="27"/>
  <c r="E24" i="27"/>
  <c r="C24" i="27"/>
  <c r="H24" i="27"/>
  <c r="K24" i="27"/>
  <c r="D24" i="27"/>
  <c r="G24" i="27"/>
  <c r="J24" i="27"/>
  <c r="I24" i="27"/>
  <c r="J150" i="27"/>
  <c r="F150" i="27"/>
  <c r="E150" i="27"/>
  <c r="C150" i="27"/>
  <c r="I150" i="27"/>
  <c r="H150" i="27"/>
  <c r="K150" i="27"/>
  <c r="G150" i="27"/>
  <c r="D150" i="27"/>
  <c r="J21" i="27"/>
  <c r="C21" i="27"/>
  <c r="F21" i="27"/>
  <c r="E21" i="27"/>
  <c r="H21" i="27"/>
  <c r="K21" i="27"/>
  <c r="G21" i="27"/>
  <c r="D21" i="27"/>
  <c r="I21" i="27"/>
  <c r="I149" i="27"/>
  <c r="J149" i="27"/>
  <c r="C149" i="27"/>
  <c r="H149" i="27"/>
  <c r="K149" i="27"/>
  <c r="E149" i="27"/>
  <c r="D149" i="27"/>
  <c r="G149" i="27"/>
  <c r="F149" i="27"/>
  <c r="F20" i="27"/>
  <c r="E20" i="27"/>
  <c r="I20" i="27"/>
  <c r="C20" i="27"/>
  <c r="H20" i="27"/>
  <c r="K20" i="27"/>
  <c r="D20" i="27"/>
  <c r="G20" i="27"/>
  <c r="J20" i="27"/>
  <c r="C112" i="27"/>
  <c r="J112" i="27"/>
  <c r="F112" i="27"/>
  <c r="E112" i="27"/>
  <c r="H112" i="27"/>
  <c r="K112" i="27"/>
  <c r="D112" i="27"/>
  <c r="I112" i="27"/>
  <c r="G112" i="27"/>
  <c r="J47" i="27"/>
  <c r="C47" i="27"/>
  <c r="F47" i="27"/>
  <c r="E47" i="27"/>
  <c r="I47" i="27"/>
  <c r="H47" i="27"/>
  <c r="K47" i="27"/>
  <c r="D47" i="27"/>
  <c r="G47" i="27"/>
  <c r="E151" i="27"/>
  <c r="C151" i="27"/>
  <c r="J151" i="27"/>
  <c r="H151" i="27"/>
  <c r="K151" i="27"/>
  <c r="F151" i="27"/>
  <c r="D151" i="27"/>
  <c r="G151" i="27"/>
  <c r="I151" i="27"/>
  <c r="J87" i="27"/>
  <c r="C87" i="27"/>
  <c r="H87" i="27"/>
  <c r="K87" i="27"/>
  <c r="F87" i="27"/>
  <c r="D87" i="27"/>
  <c r="G87" i="27"/>
  <c r="E87" i="27"/>
  <c r="I87" i="27"/>
  <c r="F22" i="27"/>
  <c r="I22" i="27"/>
  <c r="J22" i="27"/>
  <c r="H22" i="27"/>
  <c r="K22" i="27"/>
  <c r="E22" i="27"/>
  <c r="D22" i="27"/>
  <c r="G22" i="27"/>
  <c r="C22" i="27"/>
  <c r="J90" i="27"/>
  <c r="F90" i="27"/>
  <c r="C90" i="27"/>
  <c r="I90" i="27"/>
  <c r="H90" i="27"/>
  <c r="K90" i="27"/>
  <c r="G90" i="27"/>
  <c r="D90" i="27"/>
  <c r="E90" i="27"/>
  <c r="J81" i="27"/>
  <c r="C81" i="27"/>
  <c r="F81" i="27"/>
  <c r="H81" i="27"/>
  <c r="K81" i="27"/>
  <c r="E81" i="27"/>
  <c r="D81" i="27"/>
  <c r="G81" i="27"/>
  <c r="I81" i="27"/>
  <c r="F25" i="27"/>
  <c r="C25" i="27"/>
  <c r="J25" i="27"/>
  <c r="E25" i="27"/>
  <c r="H25" i="27"/>
  <c r="K25" i="27"/>
  <c r="I25" i="27"/>
  <c r="G25" i="27"/>
  <c r="D25" i="27"/>
  <c r="C78" i="27"/>
  <c r="J78" i="27"/>
  <c r="F78" i="27"/>
  <c r="E78" i="27"/>
  <c r="I78" i="27"/>
  <c r="H78" i="27"/>
  <c r="K78" i="27"/>
  <c r="G78" i="27"/>
  <c r="D78" i="27"/>
  <c r="F33" i="27"/>
  <c r="J33" i="27"/>
  <c r="C33" i="27"/>
  <c r="E33" i="27"/>
  <c r="H33" i="27"/>
  <c r="K33" i="27"/>
  <c r="I33" i="27"/>
  <c r="G33" i="27"/>
  <c r="D33" i="27"/>
  <c r="J77" i="27"/>
  <c r="I77" i="27"/>
  <c r="H77" i="27"/>
  <c r="K77" i="27"/>
  <c r="C77" i="27"/>
  <c r="D77" i="27"/>
  <c r="G77" i="27"/>
  <c r="F77" i="27"/>
  <c r="E77" i="27"/>
  <c r="J140" i="27"/>
  <c r="F140" i="27"/>
  <c r="E140" i="27"/>
  <c r="C140" i="27"/>
  <c r="I140" i="27"/>
  <c r="H140" i="27"/>
  <c r="K140" i="27"/>
  <c r="G140" i="27"/>
  <c r="D140" i="27"/>
  <c r="F76" i="27"/>
  <c r="J76" i="27"/>
  <c r="C76" i="27"/>
  <c r="E76" i="27"/>
  <c r="I76" i="27"/>
  <c r="H76" i="27"/>
  <c r="K76" i="27"/>
  <c r="G76" i="27"/>
  <c r="D76" i="27"/>
  <c r="C11" i="27"/>
  <c r="F11" i="27"/>
  <c r="E11" i="27"/>
  <c r="J11" i="27"/>
  <c r="I11" i="27"/>
  <c r="H11" i="27"/>
  <c r="K11" i="27"/>
  <c r="G11" i="27"/>
  <c r="D11" i="27"/>
  <c r="I115" i="27"/>
  <c r="C115" i="27"/>
  <c r="H115" i="27"/>
  <c r="K115" i="27"/>
  <c r="D115" i="27"/>
  <c r="G115" i="27"/>
  <c r="J115" i="27"/>
  <c r="F115" i="27"/>
  <c r="E115" i="27"/>
  <c r="F50" i="27"/>
  <c r="C50" i="27"/>
  <c r="J50" i="27"/>
  <c r="H50" i="27"/>
  <c r="K50" i="27"/>
  <c r="D50" i="27"/>
  <c r="G50" i="27"/>
  <c r="E50" i="27"/>
  <c r="I50" i="27"/>
  <c r="AP172" i="25"/>
  <c r="N172" i="25"/>
  <c r="S172" i="25"/>
  <c r="T172" i="25"/>
  <c r="O172" i="25"/>
  <c r="R172" i="25"/>
  <c r="Q172" i="25"/>
  <c r="P172" i="25"/>
  <c r="M172" i="25"/>
  <c r="U172" i="25"/>
  <c r="AP26" i="25"/>
  <c r="AM26" i="25" s="1"/>
  <c r="S26" i="25"/>
  <c r="N26" i="25"/>
  <c r="Q26" i="25"/>
  <c r="P26" i="25"/>
  <c r="R26" i="25"/>
  <c r="T26" i="25"/>
  <c r="O26" i="25"/>
  <c r="U26" i="25"/>
  <c r="M26" i="25"/>
  <c r="AP147" i="25"/>
  <c r="Y147" i="25" s="1"/>
  <c r="Q147" i="25"/>
  <c r="S147" i="25"/>
  <c r="U147" i="25"/>
  <c r="N147" i="25"/>
  <c r="R147" i="25"/>
  <c r="M147" i="25"/>
  <c r="P147" i="25"/>
  <c r="O147" i="25"/>
  <c r="T147" i="25"/>
  <c r="AP5" i="25"/>
  <c r="AE5" i="25" s="1"/>
  <c r="N5" i="25"/>
  <c r="M5" i="25"/>
  <c r="R5" i="25"/>
  <c r="S5" i="25"/>
  <c r="Q5" i="25"/>
  <c r="U5" i="25"/>
  <c r="O5" i="25"/>
  <c r="P5" i="25"/>
  <c r="T5" i="25"/>
  <c r="AP54" i="25"/>
  <c r="S54" i="25"/>
  <c r="N54" i="25"/>
  <c r="Q54" i="25"/>
  <c r="M54" i="25"/>
  <c r="P54" i="25"/>
  <c r="R54" i="25"/>
  <c r="T54" i="25"/>
  <c r="O54" i="25"/>
  <c r="U54" i="25"/>
  <c r="AP142" i="25"/>
  <c r="AJ142" i="25" s="1"/>
  <c r="S142" i="25"/>
  <c r="Q142" i="25"/>
  <c r="N142" i="25"/>
  <c r="T142" i="25"/>
  <c r="R142" i="25"/>
  <c r="U142" i="25"/>
  <c r="M142" i="25"/>
  <c r="O142" i="25"/>
  <c r="P142" i="25"/>
  <c r="AP73" i="25"/>
  <c r="R73" i="25"/>
  <c r="U73" i="25"/>
  <c r="N73" i="25"/>
  <c r="Q73" i="25"/>
  <c r="O73" i="25"/>
  <c r="M73" i="25"/>
  <c r="P73" i="25"/>
  <c r="T73" i="25"/>
  <c r="S73" i="25"/>
  <c r="AP171" i="26"/>
  <c r="AJ171" i="26" s="1"/>
  <c r="S171" i="26"/>
  <c r="Q171" i="26"/>
  <c r="N171" i="26"/>
  <c r="M171" i="26"/>
  <c r="P171" i="26"/>
  <c r="O171" i="26"/>
  <c r="R171" i="26"/>
  <c r="T171" i="26"/>
  <c r="U171" i="26"/>
  <c r="AP129" i="25"/>
  <c r="S129" i="25"/>
  <c r="O129" i="25"/>
  <c r="M129" i="25"/>
  <c r="N129" i="25"/>
  <c r="R129" i="25"/>
  <c r="U129" i="25"/>
  <c r="T129" i="25"/>
  <c r="Q129" i="25"/>
  <c r="P129" i="25"/>
  <c r="AP56" i="25"/>
  <c r="AM56" i="25" s="1"/>
  <c r="N56" i="25"/>
  <c r="Q56" i="25"/>
  <c r="S56" i="25"/>
  <c r="T56" i="25"/>
  <c r="U56" i="25"/>
  <c r="M56" i="25"/>
  <c r="R56" i="25"/>
  <c r="AC56" i="25"/>
  <c r="O56" i="25"/>
  <c r="P56" i="25"/>
  <c r="AP51" i="26"/>
  <c r="AA51" i="26" s="1"/>
  <c r="S51" i="26"/>
  <c r="N51" i="26"/>
  <c r="M51" i="26"/>
  <c r="R51" i="26"/>
  <c r="P51" i="26"/>
  <c r="O51" i="26"/>
  <c r="Q51" i="26"/>
  <c r="U51" i="26"/>
  <c r="T51" i="26"/>
  <c r="AP162" i="25"/>
  <c r="S162" i="25"/>
  <c r="N162" i="25"/>
  <c r="U162" i="25"/>
  <c r="M162" i="25"/>
  <c r="O162" i="25"/>
  <c r="P162" i="25"/>
  <c r="T162" i="25"/>
  <c r="R162" i="25"/>
  <c r="Q162" i="25"/>
  <c r="AP18" i="25"/>
  <c r="AB18" i="25" s="1"/>
  <c r="Q18" i="25"/>
  <c r="N18" i="25"/>
  <c r="P18" i="25"/>
  <c r="R18" i="25"/>
  <c r="S18" i="25"/>
  <c r="T18" i="25"/>
  <c r="O18" i="25"/>
  <c r="U18" i="25"/>
  <c r="M18" i="25"/>
  <c r="AP139" i="25"/>
  <c r="AI139" i="25" s="1"/>
  <c r="Q139" i="25"/>
  <c r="R139" i="25"/>
  <c r="O139" i="25"/>
  <c r="S139" i="25"/>
  <c r="N139" i="25"/>
  <c r="M139" i="25"/>
  <c r="U139" i="25"/>
  <c r="P139" i="25"/>
  <c r="T139" i="25"/>
  <c r="AP156" i="26"/>
  <c r="Y156" i="26" s="1"/>
  <c r="O156" i="26"/>
  <c r="M156" i="26"/>
  <c r="S156" i="26"/>
  <c r="R156" i="26"/>
  <c r="Q156" i="26"/>
  <c r="U156" i="26"/>
  <c r="P156" i="26"/>
  <c r="T156" i="26"/>
  <c r="N156" i="26"/>
  <c r="AP41" i="25"/>
  <c r="N41" i="25"/>
  <c r="U41" i="25"/>
  <c r="S41" i="25"/>
  <c r="Q41" i="25"/>
  <c r="O41" i="25"/>
  <c r="M41" i="25"/>
  <c r="R41" i="25"/>
  <c r="P41" i="25"/>
  <c r="T41" i="25"/>
  <c r="AP138" i="25"/>
  <c r="AO138" i="25" s="1"/>
  <c r="Q138" i="25"/>
  <c r="S138" i="25"/>
  <c r="N138" i="25"/>
  <c r="R138" i="25"/>
  <c r="P138" i="25"/>
  <c r="M138" i="25"/>
  <c r="U138" i="25"/>
  <c r="T138" i="25"/>
  <c r="O138" i="25"/>
  <c r="AP69" i="25"/>
  <c r="O69" i="25"/>
  <c r="Q69" i="25"/>
  <c r="U69" i="25"/>
  <c r="M69" i="25"/>
  <c r="N69" i="25"/>
  <c r="R69" i="25"/>
  <c r="S69" i="25"/>
  <c r="P69" i="25"/>
  <c r="T69" i="25"/>
  <c r="AP105" i="26"/>
  <c r="AI105" i="26" s="1"/>
  <c r="S105" i="26"/>
  <c r="T105" i="26"/>
  <c r="O105" i="26"/>
  <c r="U105" i="26"/>
  <c r="Q105" i="26"/>
  <c r="N105" i="26"/>
  <c r="M105" i="26"/>
  <c r="P105" i="26"/>
  <c r="R105" i="26"/>
  <c r="AP125" i="25"/>
  <c r="S125" i="25"/>
  <c r="N125" i="25"/>
  <c r="M125" i="25"/>
  <c r="Y125" i="25"/>
  <c r="R125" i="25"/>
  <c r="U125" i="25"/>
  <c r="P125" i="25"/>
  <c r="O125" i="25"/>
  <c r="T125" i="25"/>
  <c r="Q125" i="25"/>
  <c r="AP52" i="25"/>
  <c r="AK52" i="25" s="1"/>
  <c r="N52" i="25"/>
  <c r="Q52" i="25"/>
  <c r="P52" i="25"/>
  <c r="O52" i="25"/>
  <c r="R52" i="25"/>
  <c r="S52" i="25"/>
  <c r="T52" i="25"/>
  <c r="U52" i="25"/>
  <c r="M52" i="25"/>
  <c r="AP43" i="26"/>
  <c r="P43" i="26"/>
  <c r="O43" i="26"/>
  <c r="Q43" i="26"/>
  <c r="T43" i="26"/>
  <c r="U43" i="26"/>
  <c r="N43" i="26"/>
  <c r="M43" i="26"/>
  <c r="R43" i="26"/>
  <c r="S43" i="26"/>
  <c r="AP14" i="25"/>
  <c r="Y14" i="25" s="1"/>
  <c r="N14" i="25"/>
  <c r="M14" i="25"/>
  <c r="S14" i="25"/>
  <c r="P14" i="25"/>
  <c r="R14" i="25"/>
  <c r="T14" i="25"/>
  <c r="O14" i="25"/>
  <c r="Q14" i="25"/>
  <c r="U14" i="25"/>
  <c r="AP75" i="25"/>
  <c r="AF75" i="25" s="1"/>
  <c r="R75" i="25"/>
  <c r="M75" i="25"/>
  <c r="O75" i="25"/>
  <c r="Q75" i="25"/>
  <c r="S75" i="25"/>
  <c r="P75" i="25"/>
  <c r="U75" i="25"/>
  <c r="AD75" i="25"/>
  <c r="T75" i="25"/>
  <c r="N75" i="25"/>
  <c r="AP71" i="25"/>
  <c r="AN71" i="25" s="1"/>
  <c r="R71" i="25"/>
  <c r="S71" i="25"/>
  <c r="M71" i="25"/>
  <c r="P71" i="25"/>
  <c r="O71" i="25"/>
  <c r="T71" i="25"/>
  <c r="U71" i="25"/>
  <c r="Q71" i="25"/>
  <c r="N71" i="25"/>
  <c r="AP47" i="25"/>
  <c r="AE47" i="25" s="1"/>
  <c r="U47" i="25"/>
  <c r="O47" i="25"/>
  <c r="N47" i="25"/>
  <c r="Q47" i="25"/>
  <c r="R47" i="25"/>
  <c r="M47" i="25"/>
  <c r="S47" i="25"/>
  <c r="P47" i="25"/>
  <c r="T47" i="25"/>
  <c r="AP101" i="25"/>
  <c r="AG101" i="25" s="1"/>
  <c r="M101" i="25"/>
  <c r="N101" i="25"/>
  <c r="O101" i="25"/>
  <c r="S101" i="25"/>
  <c r="R101" i="25"/>
  <c r="U101" i="25"/>
  <c r="Q101" i="25"/>
  <c r="P101" i="25"/>
  <c r="T101" i="25"/>
  <c r="AP165" i="25"/>
  <c r="AG165" i="25" s="1"/>
  <c r="S165" i="25"/>
  <c r="N165" i="25"/>
  <c r="O165" i="25"/>
  <c r="U165" i="25"/>
  <c r="M165" i="25"/>
  <c r="P165" i="25"/>
  <c r="R165" i="25"/>
  <c r="T165" i="25"/>
  <c r="Q165" i="25"/>
  <c r="AP96" i="25"/>
  <c r="AJ96" i="25" s="1"/>
  <c r="O96" i="25"/>
  <c r="R96" i="25"/>
  <c r="N96" i="25"/>
  <c r="Q96" i="25"/>
  <c r="U96" i="25"/>
  <c r="P96" i="25"/>
  <c r="M96" i="25"/>
  <c r="S96" i="25"/>
  <c r="T96" i="25"/>
  <c r="AP20" i="25"/>
  <c r="AI20" i="25" s="1"/>
  <c r="Q20" i="25"/>
  <c r="S20" i="25"/>
  <c r="T20" i="25"/>
  <c r="U20" i="25"/>
  <c r="M20" i="25"/>
  <c r="N20" i="25"/>
  <c r="R20" i="25"/>
  <c r="O20" i="25"/>
  <c r="P20" i="25"/>
  <c r="AP149" i="25"/>
  <c r="N149" i="25"/>
  <c r="O149" i="25"/>
  <c r="U149" i="25"/>
  <c r="S149" i="25"/>
  <c r="M149" i="25"/>
  <c r="R149" i="25"/>
  <c r="P149" i="25"/>
  <c r="Q149" i="25"/>
  <c r="T149" i="25"/>
  <c r="AP82" i="25"/>
  <c r="AI82" i="25" s="1"/>
  <c r="S82" i="25"/>
  <c r="N82" i="25"/>
  <c r="R82" i="25"/>
  <c r="P82" i="25"/>
  <c r="T82" i="25"/>
  <c r="M82" i="25"/>
  <c r="Q82" i="25"/>
  <c r="O82" i="25"/>
  <c r="U82" i="25"/>
  <c r="AP7" i="25"/>
  <c r="AM7" i="25" s="1"/>
  <c r="S7" i="25"/>
  <c r="Q7" i="25"/>
  <c r="M7" i="25"/>
  <c r="O7" i="25"/>
  <c r="U7" i="25"/>
  <c r="R7" i="25"/>
  <c r="N7" i="25"/>
  <c r="T7" i="25"/>
  <c r="P7" i="25"/>
  <c r="AP4" i="25"/>
  <c r="AI4" i="25" s="1"/>
  <c r="N4" i="25"/>
  <c r="S4" i="25"/>
  <c r="Q4" i="25"/>
  <c r="M4" i="25"/>
  <c r="P4" i="25"/>
  <c r="O4" i="25"/>
  <c r="R4" i="25"/>
  <c r="U4" i="25"/>
  <c r="T4" i="25"/>
  <c r="AP13" i="25"/>
  <c r="AL13" i="25" s="1"/>
  <c r="S13" i="25"/>
  <c r="Q13" i="25"/>
  <c r="U13" i="25"/>
  <c r="N13" i="25"/>
  <c r="O13" i="25"/>
  <c r="R13" i="25"/>
  <c r="P13" i="25"/>
  <c r="T13" i="25"/>
  <c r="M13" i="25"/>
  <c r="H45" i="24"/>
  <c r="C45" i="24"/>
  <c r="K45" i="24"/>
  <c r="G45" i="24"/>
  <c r="J45" i="24"/>
  <c r="E45" i="24"/>
  <c r="I45" i="24"/>
  <c r="D45" i="24"/>
  <c r="F45" i="24"/>
  <c r="J3" i="24"/>
  <c r="D3" i="24"/>
  <c r="H3" i="24"/>
  <c r="F3" i="24"/>
  <c r="I3" i="24"/>
  <c r="C3" i="24"/>
  <c r="N3" i="24"/>
  <c r="K3" i="24"/>
  <c r="G3" i="24"/>
  <c r="E3" i="24"/>
  <c r="AP16" i="25"/>
  <c r="AH16" i="25" s="1"/>
  <c r="Q16" i="25"/>
  <c r="N16" i="25"/>
  <c r="T16" i="25"/>
  <c r="U16" i="25"/>
  <c r="S16" i="25"/>
  <c r="M16" i="25"/>
  <c r="O16" i="25"/>
  <c r="P16" i="25"/>
  <c r="R16" i="25"/>
  <c r="AP37" i="25"/>
  <c r="AI37" i="25" s="1"/>
  <c r="M37" i="25"/>
  <c r="N37" i="25"/>
  <c r="Q37" i="25"/>
  <c r="R37" i="25"/>
  <c r="U37" i="25"/>
  <c r="S37" i="25"/>
  <c r="O37" i="25"/>
  <c r="AC37" i="25"/>
  <c r="P37" i="25"/>
  <c r="T37" i="25"/>
  <c r="H161" i="24"/>
  <c r="K161" i="24"/>
  <c r="F161" i="24"/>
  <c r="C161" i="24"/>
  <c r="G161" i="24"/>
  <c r="J161" i="24"/>
  <c r="I161" i="24"/>
  <c r="E161" i="24"/>
  <c r="D161" i="24"/>
  <c r="J171" i="24"/>
  <c r="E171" i="24"/>
  <c r="H171" i="24"/>
  <c r="I171" i="24"/>
  <c r="D171" i="24"/>
  <c r="C171" i="24"/>
  <c r="G171" i="24"/>
  <c r="K171" i="24"/>
  <c r="F171" i="24"/>
  <c r="J51" i="24"/>
  <c r="H51" i="24"/>
  <c r="D51" i="24"/>
  <c r="E51" i="24"/>
  <c r="I51" i="24"/>
  <c r="C51" i="24"/>
  <c r="G51" i="24"/>
  <c r="K51" i="24"/>
  <c r="F51" i="24"/>
  <c r="K167" i="19"/>
  <c r="G105" i="19"/>
  <c r="E105" i="19"/>
  <c r="H169" i="24"/>
  <c r="K169" i="24"/>
  <c r="F169" i="24"/>
  <c r="C169" i="24"/>
  <c r="D169" i="24"/>
  <c r="J169" i="24"/>
  <c r="E169" i="24"/>
  <c r="G169" i="24"/>
  <c r="I169" i="24"/>
  <c r="F160" i="24"/>
  <c r="C160" i="24"/>
  <c r="G160" i="24"/>
  <c r="J160" i="24"/>
  <c r="K160" i="24"/>
  <c r="E160" i="24"/>
  <c r="D160" i="24"/>
  <c r="I160" i="24"/>
  <c r="H160" i="24"/>
  <c r="J31" i="24"/>
  <c r="E31" i="24"/>
  <c r="H31" i="24"/>
  <c r="I31" i="24"/>
  <c r="G31" i="24"/>
  <c r="K31" i="24"/>
  <c r="D31" i="24"/>
  <c r="F31" i="24"/>
  <c r="C31" i="24"/>
  <c r="H173" i="24"/>
  <c r="K173" i="24"/>
  <c r="F173" i="24"/>
  <c r="C173" i="24"/>
  <c r="G173" i="24"/>
  <c r="E173" i="24"/>
  <c r="I173" i="24"/>
  <c r="D173" i="24"/>
  <c r="J173" i="24"/>
  <c r="E135" i="24"/>
  <c r="D135" i="24"/>
  <c r="J135" i="24"/>
  <c r="H135" i="24"/>
  <c r="I135" i="24"/>
  <c r="G135" i="24"/>
  <c r="K135" i="24"/>
  <c r="F135" i="24"/>
  <c r="C135" i="24"/>
  <c r="J6" i="24"/>
  <c r="I6" i="24"/>
  <c r="H6" i="24"/>
  <c r="D6" i="24"/>
  <c r="G6" i="24"/>
  <c r="C6" i="24"/>
  <c r="F6" i="24"/>
  <c r="K6" i="24"/>
  <c r="E6" i="24"/>
  <c r="F106" i="24"/>
  <c r="I106" i="24"/>
  <c r="H106" i="24"/>
  <c r="D106" i="24"/>
  <c r="E106" i="24"/>
  <c r="C106" i="24"/>
  <c r="G106" i="24"/>
  <c r="K106" i="24"/>
  <c r="J106" i="24"/>
  <c r="H41" i="24"/>
  <c r="C41" i="24"/>
  <c r="K41" i="24"/>
  <c r="F41" i="24"/>
  <c r="I41" i="24"/>
  <c r="G41" i="24"/>
  <c r="J41" i="24"/>
  <c r="D41" i="24"/>
  <c r="E41" i="24"/>
  <c r="H141" i="24"/>
  <c r="K141" i="24"/>
  <c r="F141" i="24"/>
  <c r="C141" i="24"/>
  <c r="E141" i="24"/>
  <c r="I141" i="24"/>
  <c r="D141" i="24"/>
  <c r="G141" i="24"/>
  <c r="J141" i="24"/>
  <c r="H77" i="24"/>
  <c r="K77" i="24"/>
  <c r="C77" i="24"/>
  <c r="G77" i="24"/>
  <c r="E77" i="24"/>
  <c r="I77" i="24"/>
  <c r="D77" i="24"/>
  <c r="F77" i="24"/>
  <c r="J77" i="24"/>
  <c r="D12" i="24"/>
  <c r="F12" i="24"/>
  <c r="J12" i="24"/>
  <c r="H12" i="24"/>
  <c r="G12" i="24"/>
  <c r="E12" i="24"/>
  <c r="C12" i="24"/>
  <c r="I12" i="24"/>
  <c r="K12" i="24"/>
  <c r="Q12" i="24"/>
  <c r="S155" i="24"/>
  <c r="E155" i="24"/>
  <c r="Q155" i="24"/>
  <c r="H155" i="24"/>
  <c r="D155" i="24"/>
  <c r="J155" i="24"/>
  <c r="I155" i="24"/>
  <c r="C155" i="24"/>
  <c r="U155" i="24"/>
  <c r="R155" i="24"/>
  <c r="G155" i="24"/>
  <c r="K155" i="24"/>
  <c r="F155" i="24"/>
  <c r="K152" i="24"/>
  <c r="J152" i="24"/>
  <c r="C152" i="24"/>
  <c r="E152" i="24"/>
  <c r="F152" i="24"/>
  <c r="D152" i="24"/>
  <c r="G152" i="24"/>
  <c r="H152" i="24"/>
  <c r="I152" i="24"/>
  <c r="J23" i="24"/>
  <c r="D23" i="24"/>
  <c r="E23" i="24"/>
  <c r="I23" i="24"/>
  <c r="F23" i="24"/>
  <c r="C23" i="24"/>
  <c r="G23" i="24"/>
  <c r="K23" i="24"/>
  <c r="H23" i="24"/>
  <c r="E163" i="24"/>
  <c r="J163" i="24"/>
  <c r="H163" i="24"/>
  <c r="D163" i="24"/>
  <c r="I163" i="24"/>
  <c r="K163" i="24"/>
  <c r="F163" i="24"/>
  <c r="C163" i="24"/>
  <c r="G163" i="24"/>
  <c r="J127" i="24"/>
  <c r="D127" i="24"/>
  <c r="E127" i="24"/>
  <c r="H127" i="24"/>
  <c r="I127" i="24"/>
  <c r="F127" i="24"/>
  <c r="C127" i="24"/>
  <c r="G127" i="24"/>
  <c r="K127" i="24"/>
  <c r="D166" i="24"/>
  <c r="H166" i="24"/>
  <c r="I166" i="24"/>
  <c r="G166" i="24"/>
  <c r="F166" i="24"/>
  <c r="K166" i="24"/>
  <c r="J166" i="24"/>
  <c r="C166" i="24"/>
  <c r="E166" i="24"/>
  <c r="D102" i="24"/>
  <c r="H102" i="24"/>
  <c r="F102" i="24"/>
  <c r="I102" i="24"/>
  <c r="G102" i="24"/>
  <c r="K102" i="24"/>
  <c r="J102" i="24"/>
  <c r="E102" i="24"/>
  <c r="C102" i="24"/>
  <c r="H37" i="24"/>
  <c r="C37" i="24"/>
  <c r="K37" i="24"/>
  <c r="G37" i="24"/>
  <c r="J37" i="24"/>
  <c r="I37" i="24"/>
  <c r="E37" i="24"/>
  <c r="D37" i="24"/>
  <c r="F37" i="24"/>
  <c r="K137" i="24"/>
  <c r="F137" i="24"/>
  <c r="C137" i="24"/>
  <c r="D137" i="24"/>
  <c r="H137" i="24"/>
  <c r="J137" i="24"/>
  <c r="E137" i="24"/>
  <c r="I137" i="24"/>
  <c r="G137" i="24"/>
  <c r="H73" i="24"/>
  <c r="K73" i="24"/>
  <c r="C73" i="24"/>
  <c r="D73" i="24"/>
  <c r="F73" i="24"/>
  <c r="J73" i="24"/>
  <c r="G73" i="24"/>
  <c r="E73" i="24"/>
  <c r="I73" i="24"/>
  <c r="F8" i="24"/>
  <c r="J8" i="24"/>
  <c r="H8" i="24"/>
  <c r="G8" i="24"/>
  <c r="E8" i="24"/>
  <c r="C8" i="24"/>
  <c r="D8" i="24"/>
  <c r="I8" i="24"/>
  <c r="K8" i="24"/>
  <c r="J139" i="24"/>
  <c r="E139" i="24"/>
  <c r="D139" i="24"/>
  <c r="H139" i="24"/>
  <c r="I139" i="24"/>
  <c r="C139" i="24"/>
  <c r="G139" i="24"/>
  <c r="K139" i="24"/>
  <c r="F139" i="24"/>
  <c r="F144" i="24"/>
  <c r="C144" i="24"/>
  <c r="G144" i="24"/>
  <c r="J144" i="24"/>
  <c r="K144" i="24"/>
  <c r="E144" i="24"/>
  <c r="D144" i="24"/>
  <c r="H144" i="24"/>
  <c r="I144" i="24"/>
  <c r="H15" i="24"/>
  <c r="F15" i="24"/>
  <c r="C15" i="24"/>
  <c r="M15" i="24"/>
  <c r="D15" i="24"/>
  <c r="J15" i="24"/>
  <c r="I15" i="24"/>
  <c r="T15" i="24"/>
  <c r="R15" i="24"/>
  <c r="K15" i="24"/>
  <c r="G15" i="24"/>
  <c r="E15" i="24"/>
  <c r="J147" i="24"/>
  <c r="E147" i="24"/>
  <c r="D147" i="24"/>
  <c r="H147" i="24"/>
  <c r="I147" i="24"/>
  <c r="K147" i="24"/>
  <c r="F147" i="24"/>
  <c r="C147" i="24"/>
  <c r="G147" i="24"/>
  <c r="E119" i="24"/>
  <c r="J119" i="24"/>
  <c r="D119" i="24"/>
  <c r="I119" i="24"/>
  <c r="H119" i="24"/>
  <c r="G119" i="24"/>
  <c r="K119" i="24"/>
  <c r="F119" i="24"/>
  <c r="C119" i="24"/>
  <c r="I162" i="24"/>
  <c r="H162" i="24"/>
  <c r="D162" i="24"/>
  <c r="F162" i="24"/>
  <c r="C162" i="24"/>
  <c r="J162" i="24"/>
  <c r="G162" i="24"/>
  <c r="E162" i="24"/>
  <c r="K162" i="24"/>
  <c r="D98" i="24"/>
  <c r="I98" i="24"/>
  <c r="F98" i="24"/>
  <c r="H98" i="24"/>
  <c r="C98" i="24"/>
  <c r="J98" i="24"/>
  <c r="G98" i="24"/>
  <c r="E98" i="24"/>
  <c r="K98" i="24"/>
  <c r="H33" i="24"/>
  <c r="C33" i="24"/>
  <c r="K33" i="24"/>
  <c r="D33" i="24"/>
  <c r="F33" i="24"/>
  <c r="G33" i="24"/>
  <c r="J33" i="24"/>
  <c r="E33" i="24"/>
  <c r="I33" i="24"/>
  <c r="H133" i="24"/>
  <c r="K133" i="24"/>
  <c r="F133" i="24"/>
  <c r="C133" i="24"/>
  <c r="G133" i="24"/>
  <c r="E133" i="24"/>
  <c r="I133" i="24"/>
  <c r="J133" i="24"/>
  <c r="D133" i="24"/>
  <c r="H69" i="24"/>
  <c r="K69" i="24"/>
  <c r="C69" i="24"/>
  <c r="G69" i="24"/>
  <c r="E69" i="24"/>
  <c r="I69" i="24"/>
  <c r="D69" i="24"/>
  <c r="J69" i="24"/>
  <c r="F69" i="24"/>
  <c r="D4" i="24"/>
  <c r="F4" i="24"/>
  <c r="J4" i="24"/>
  <c r="H4" i="24"/>
  <c r="G4" i="24"/>
  <c r="E4" i="24"/>
  <c r="C4" i="24"/>
  <c r="I4" i="24"/>
  <c r="K4" i="24"/>
  <c r="F138" i="19"/>
  <c r="H72" i="19"/>
  <c r="H38" i="21"/>
  <c r="C124" i="19"/>
  <c r="H124" i="19"/>
  <c r="J176" i="19"/>
  <c r="H176" i="19"/>
  <c r="J162" i="27"/>
  <c r="I162" i="27"/>
  <c r="F162" i="27"/>
  <c r="E162" i="27"/>
  <c r="D162" i="27"/>
  <c r="C162" i="27"/>
  <c r="H162" i="27"/>
  <c r="G162" i="27"/>
  <c r="K162" i="27"/>
  <c r="J105" i="27"/>
  <c r="F105" i="27"/>
  <c r="H105" i="27"/>
  <c r="K105" i="27"/>
  <c r="C105" i="27"/>
  <c r="E105" i="27"/>
  <c r="D105" i="27"/>
  <c r="G105" i="27"/>
  <c r="I105" i="27"/>
  <c r="F98" i="27"/>
  <c r="C98" i="27"/>
  <c r="J98" i="27"/>
  <c r="E98" i="27"/>
  <c r="H98" i="27"/>
  <c r="K98" i="27"/>
  <c r="I98" i="27"/>
  <c r="G98" i="27"/>
  <c r="D98" i="27"/>
  <c r="J102" i="27"/>
  <c r="C102" i="27"/>
  <c r="F102" i="27"/>
  <c r="I102" i="27"/>
  <c r="H102" i="27"/>
  <c r="K102" i="27"/>
  <c r="G102" i="27"/>
  <c r="E102" i="27"/>
  <c r="D102" i="27"/>
  <c r="C106" i="27"/>
  <c r="F106" i="27"/>
  <c r="J106" i="27"/>
  <c r="E106" i="27"/>
  <c r="I106" i="27"/>
  <c r="H106" i="27"/>
  <c r="K106" i="27"/>
  <c r="G106" i="27"/>
  <c r="D106" i="27"/>
  <c r="J101" i="27"/>
  <c r="I101" i="27"/>
  <c r="H101" i="27"/>
  <c r="K101" i="27"/>
  <c r="D101" i="27"/>
  <c r="G101" i="27"/>
  <c r="F101" i="27"/>
  <c r="E101" i="27"/>
  <c r="C101" i="27"/>
  <c r="J152" i="27"/>
  <c r="F152" i="27"/>
  <c r="I152" i="27"/>
  <c r="E152" i="27"/>
  <c r="C152" i="27"/>
  <c r="H152" i="27"/>
  <c r="G152" i="27"/>
  <c r="K152" i="27"/>
  <c r="D152" i="27"/>
  <c r="J88" i="27"/>
  <c r="C88" i="27"/>
  <c r="F88" i="27"/>
  <c r="E88" i="27"/>
  <c r="I88" i="27"/>
  <c r="H88" i="27"/>
  <c r="K88" i="27"/>
  <c r="D88" i="27"/>
  <c r="G88" i="27"/>
  <c r="F23" i="27"/>
  <c r="J23" i="27"/>
  <c r="C23" i="27"/>
  <c r="E23" i="27"/>
  <c r="I23" i="27"/>
  <c r="H23" i="27"/>
  <c r="K23" i="27"/>
  <c r="D23" i="27"/>
  <c r="G23" i="27"/>
  <c r="I127" i="27"/>
  <c r="E127" i="27"/>
  <c r="H127" i="27"/>
  <c r="K127" i="27"/>
  <c r="F127" i="27"/>
  <c r="D127" i="27"/>
  <c r="G127" i="27"/>
  <c r="J127" i="27"/>
  <c r="C127" i="27"/>
  <c r="I63" i="27"/>
  <c r="H63" i="27"/>
  <c r="K63" i="27"/>
  <c r="E63" i="27"/>
  <c r="C63" i="27"/>
  <c r="J63" i="27"/>
  <c r="F63" i="27"/>
  <c r="D63" i="27"/>
  <c r="G63" i="27"/>
  <c r="I138" i="27"/>
  <c r="C138" i="27"/>
  <c r="F138" i="27"/>
  <c r="J138" i="27"/>
  <c r="H138" i="27"/>
  <c r="K138" i="27"/>
  <c r="E138" i="27"/>
  <c r="G138" i="27"/>
  <c r="D138" i="27"/>
  <c r="J97" i="27"/>
  <c r="C97" i="27"/>
  <c r="F97" i="27"/>
  <c r="H97" i="27"/>
  <c r="K97" i="27"/>
  <c r="E97" i="27"/>
  <c r="D97" i="27"/>
  <c r="G97" i="27"/>
  <c r="I97" i="27"/>
  <c r="F74" i="27"/>
  <c r="J74" i="27"/>
  <c r="C74" i="27"/>
  <c r="I74" i="27"/>
  <c r="H74" i="27"/>
  <c r="K74" i="27"/>
  <c r="E74" i="27"/>
  <c r="G74" i="27"/>
  <c r="D74" i="27"/>
  <c r="F94" i="27"/>
  <c r="J94" i="27"/>
  <c r="C94" i="27"/>
  <c r="E94" i="27"/>
  <c r="I94" i="27"/>
  <c r="H94" i="27"/>
  <c r="K94" i="27"/>
  <c r="G94" i="27"/>
  <c r="D94" i="27"/>
  <c r="C82" i="27"/>
  <c r="J82" i="27"/>
  <c r="F82" i="27"/>
  <c r="E82" i="27"/>
  <c r="I82" i="27"/>
  <c r="H82" i="27"/>
  <c r="K82" i="27"/>
  <c r="G82" i="27"/>
  <c r="D82" i="27"/>
  <c r="J93" i="27"/>
  <c r="C93" i="27"/>
  <c r="I93" i="27"/>
  <c r="H93" i="27"/>
  <c r="K93" i="27"/>
  <c r="D93" i="27"/>
  <c r="G93" i="27"/>
  <c r="F93" i="27"/>
  <c r="E93" i="27"/>
  <c r="J148" i="27"/>
  <c r="C148" i="27"/>
  <c r="F148" i="27"/>
  <c r="E148" i="27"/>
  <c r="H148" i="27"/>
  <c r="K148" i="27"/>
  <c r="G148" i="27"/>
  <c r="I148" i="27"/>
  <c r="D148" i="27"/>
  <c r="C84" i="27"/>
  <c r="J84" i="27"/>
  <c r="F84" i="27"/>
  <c r="I84" i="27"/>
  <c r="H84" i="27"/>
  <c r="K84" i="27"/>
  <c r="G84" i="27"/>
  <c r="E84" i="27"/>
  <c r="D84" i="27"/>
  <c r="C19" i="27"/>
  <c r="J19" i="27"/>
  <c r="E19" i="27"/>
  <c r="F19" i="27"/>
  <c r="I19" i="27"/>
  <c r="H19" i="27"/>
  <c r="K19" i="27"/>
  <c r="G19" i="27"/>
  <c r="D19" i="27"/>
  <c r="E123" i="27"/>
  <c r="I123" i="27"/>
  <c r="H123" i="27"/>
  <c r="K123" i="27"/>
  <c r="C123" i="27"/>
  <c r="D123" i="27"/>
  <c r="G123" i="27"/>
  <c r="J123" i="27"/>
  <c r="F123" i="27"/>
  <c r="E59" i="27"/>
  <c r="C59" i="27"/>
  <c r="I59" i="27"/>
  <c r="H59" i="27"/>
  <c r="K59" i="27"/>
  <c r="J59" i="27"/>
  <c r="D59" i="27"/>
  <c r="G59" i="27"/>
  <c r="F59" i="27"/>
  <c r="E121" i="27"/>
  <c r="I121" i="27"/>
  <c r="J121" i="27"/>
  <c r="F121" i="27"/>
  <c r="H121" i="27"/>
  <c r="K121" i="27"/>
  <c r="D121" i="27"/>
  <c r="G121" i="27"/>
  <c r="C121" i="27"/>
  <c r="E146" i="27"/>
  <c r="J146" i="27"/>
  <c r="I146" i="27"/>
  <c r="F146" i="27"/>
  <c r="C146" i="27"/>
  <c r="H146" i="27"/>
  <c r="K146" i="27"/>
  <c r="G146" i="27"/>
  <c r="D146" i="27"/>
  <c r="F118" i="27"/>
  <c r="C118" i="27"/>
  <c r="J118" i="27"/>
  <c r="E118" i="27"/>
  <c r="I118" i="27"/>
  <c r="H118" i="27"/>
  <c r="K118" i="27"/>
  <c r="G118" i="27"/>
  <c r="D118" i="27"/>
  <c r="F154" i="27"/>
  <c r="J154" i="27"/>
  <c r="E154" i="27"/>
  <c r="I154" i="27"/>
  <c r="D154" i="27"/>
  <c r="C154" i="27"/>
  <c r="H154" i="27"/>
  <c r="G154" i="27"/>
  <c r="K154" i="27"/>
  <c r="E117" i="27"/>
  <c r="C117" i="27"/>
  <c r="J117" i="27"/>
  <c r="H117" i="27"/>
  <c r="K117" i="27"/>
  <c r="D117" i="27"/>
  <c r="G117" i="27"/>
  <c r="I117" i="27"/>
  <c r="F117" i="27"/>
  <c r="F160" i="27"/>
  <c r="I160" i="27"/>
  <c r="J160" i="27"/>
  <c r="E160" i="27"/>
  <c r="C160" i="27"/>
  <c r="H160" i="27"/>
  <c r="G160" i="27"/>
  <c r="K160" i="27"/>
  <c r="D160" i="27"/>
  <c r="J96" i="27"/>
  <c r="F96" i="27"/>
  <c r="C96" i="27"/>
  <c r="I96" i="27"/>
  <c r="H96" i="27"/>
  <c r="K96" i="27"/>
  <c r="E96" i="27"/>
  <c r="D96" i="27"/>
  <c r="G96" i="27"/>
  <c r="C31" i="27"/>
  <c r="F31" i="27"/>
  <c r="E31" i="27"/>
  <c r="I31" i="27"/>
  <c r="J31" i="27"/>
  <c r="H31" i="27"/>
  <c r="K31" i="27"/>
  <c r="D31" i="27"/>
  <c r="G31" i="27"/>
  <c r="E135" i="27"/>
  <c r="C135" i="27"/>
  <c r="J135" i="27"/>
  <c r="I135" i="27"/>
  <c r="H135" i="27"/>
  <c r="K135" i="27"/>
  <c r="F135" i="27"/>
  <c r="D135" i="27"/>
  <c r="G135" i="27"/>
  <c r="E71" i="27"/>
  <c r="C71" i="27"/>
  <c r="H71" i="27"/>
  <c r="K71" i="27"/>
  <c r="I71" i="27"/>
  <c r="J71" i="27"/>
  <c r="F71" i="27"/>
  <c r="D71" i="27"/>
  <c r="G71" i="27"/>
  <c r="F6" i="27"/>
  <c r="I6" i="27"/>
  <c r="J6" i="27"/>
  <c r="H6" i="27"/>
  <c r="K6" i="27"/>
  <c r="D6" i="27"/>
  <c r="G6" i="27"/>
  <c r="C6" i="27"/>
  <c r="E6" i="27"/>
  <c r="F171" i="27"/>
  <c r="J171" i="27"/>
  <c r="C171" i="27"/>
  <c r="H171" i="27"/>
  <c r="E171" i="27"/>
  <c r="G171" i="27"/>
  <c r="K171" i="27"/>
  <c r="D171" i="27"/>
  <c r="I171" i="27"/>
  <c r="F48" i="27"/>
  <c r="E48" i="27"/>
  <c r="I48" i="27"/>
  <c r="H48" i="27"/>
  <c r="K48" i="27"/>
  <c r="D48" i="27"/>
  <c r="G48" i="27"/>
  <c r="C48" i="27"/>
  <c r="J48" i="27"/>
  <c r="J170" i="27"/>
  <c r="F170" i="27"/>
  <c r="E170" i="27"/>
  <c r="D170" i="27"/>
  <c r="C170" i="27"/>
  <c r="H170" i="27"/>
  <c r="I170" i="27"/>
  <c r="G170" i="27"/>
  <c r="K170" i="27"/>
  <c r="C45" i="27"/>
  <c r="F45" i="27"/>
  <c r="J45" i="27"/>
  <c r="E45" i="27"/>
  <c r="H45" i="27"/>
  <c r="K45" i="27"/>
  <c r="G45" i="27"/>
  <c r="I45" i="27"/>
  <c r="D45" i="27"/>
  <c r="I169" i="27"/>
  <c r="D169" i="27"/>
  <c r="F169" i="27"/>
  <c r="C169" i="27"/>
  <c r="H169" i="27"/>
  <c r="J169" i="27"/>
  <c r="G169" i="27"/>
  <c r="K169" i="27"/>
  <c r="E169" i="27"/>
  <c r="F44" i="27"/>
  <c r="E44" i="27"/>
  <c r="I44" i="27"/>
  <c r="H44" i="27"/>
  <c r="K44" i="27"/>
  <c r="D44" i="27"/>
  <c r="G44" i="27"/>
  <c r="C44" i="27"/>
  <c r="J44" i="27"/>
  <c r="J124" i="27"/>
  <c r="F124" i="27"/>
  <c r="C124" i="27"/>
  <c r="E124" i="27"/>
  <c r="H124" i="27"/>
  <c r="K124" i="27"/>
  <c r="G124" i="27"/>
  <c r="I124" i="27"/>
  <c r="D124" i="27"/>
  <c r="C60" i="27"/>
  <c r="F60" i="27"/>
  <c r="J60" i="27"/>
  <c r="E60" i="27"/>
  <c r="I60" i="27"/>
  <c r="H60" i="27"/>
  <c r="K60" i="27"/>
  <c r="G60" i="27"/>
  <c r="D60" i="27"/>
  <c r="I163" i="27"/>
  <c r="D163" i="27"/>
  <c r="J163" i="27"/>
  <c r="C163" i="27"/>
  <c r="H163" i="27"/>
  <c r="F163" i="27"/>
  <c r="G163" i="27"/>
  <c r="E163" i="27"/>
  <c r="K163" i="27"/>
  <c r="I99" i="27"/>
  <c r="C99" i="27"/>
  <c r="J99" i="27"/>
  <c r="H99" i="27"/>
  <c r="K99" i="27"/>
  <c r="D99" i="27"/>
  <c r="G99" i="27"/>
  <c r="E99" i="27"/>
  <c r="F99" i="27"/>
  <c r="F34" i="27"/>
  <c r="E34" i="27"/>
  <c r="I34" i="27"/>
  <c r="J34" i="27"/>
  <c r="H34" i="27"/>
  <c r="K34" i="27"/>
  <c r="D34" i="27"/>
  <c r="G34" i="27"/>
  <c r="C34" i="27"/>
  <c r="AP148" i="25"/>
  <c r="AE148" i="25" s="1"/>
  <c r="S148" i="25"/>
  <c r="N148" i="25"/>
  <c r="T148" i="25"/>
  <c r="R148" i="25"/>
  <c r="Q148" i="25"/>
  <c r="M148" i="25"/>
  <c r="U148" i="25"/>
  <c r="O148" i="25"/>
  <c r="P148" i="25"/>
  <c r="AP144" i="25"/>
  <c r="AE144" i="25" s="1"/>
  <c r="S144" i="25"/>
  <c r="P144" i="25"/>
  <c r="N144" i="25"/>
  <c r="T144" i="25"/>
  <c r="R144" i="25"/>
  <c r="U144" i="25"/>
  <c r="M144" i="25"/>
  <c r="Q144" i="25"/>
  <c r="O144" i="25"/>
  <c r="AP83" i="26"/>
  <c r="Z83" i="26" s="1"/>
  <c r="S83" i="26"/>
  <c r="N83" i="26"/>
  <c r="P83" i="26"/>
  <c r="O83" i="26"/>
  <c r="Q83" i="26"/>
  <c r="T83" i="26"/>
  <c r="U83" i="26"/>
  <c r="M83" i="26"/>
  <c r="R83" i="26"/>
  <c r="AP123" i="25"/>
  <c r="AG123" i="25" s="1"/>
  <c r="U123" i="25"/>
  <c r="O123" i="25"/>
  <c r="N123" i="25"/>
  <c r="Q123" i="25"/>
  <c r="M123" i="25"/>
  <c r="P123" i="25"/>
  <c r="T123" i="25"/>
  <c r="R123" i="25"/>
  <c r="S123" i="25"/>
  <c r="AP170" i="25"/>
  <c r="N170" i="25"/>
  <c r="Q170" i="25"/>
  <c r="S170" i="25"/>
  <c r="U170" i="25"/>
  <c r="M170" i="25"/>
  <c r="O170" i="25"/>
  <c r="P170" i="25"/>
  <c r="T170" i="25"/>
  <c r="R170" i="25"/>
  <c r="AP25" i="25"/>
  <c r="U25" i="25"/>
  <c r="N25" i="25"/>
  <c r="Q25" i="25"/>
  <c r="O25" i="25"/>
  <c r="M25" i="25"/>
  <c r="S25" i="25"/>
  <c r="R25" i="25"/>
  <c r="P25" i="25"/>
  <c r="T25" i="25"/>
  <c r="AP130" i="25"/>
  <c r="AF130" i="25" s="1"/>
  <c r="S130" i="25"/>
  <c r="N130" i="25"/>
  <c r="U130" i="25"/>
  <c r="R130" i="25"/>
  <c r="O130" i="25"/>
  <c r="P130" i="25"/>
  <c r="M130" i="25"/>
  <c r="Q130" i="25"/>
  <c r="T130" i="25"/>
  <c r="AP57" i="25"/>
  <c r="AH57" i="25" s="1"/>
  <c r="U57" i="25"/>
  <c r="Q57" i="25"/>
  <c r="O57" i="25"/>
  <c r="M57" i="25"/>
  <c r="R57" i="25"/>
  <c r="N57" i="25"/>
  <c r="S57" i="25"/>
  <c r="P57" i="25"/>
  <c r="T57" i="25"/>
  <c r="AP59" i="26"/>
  <c r="AB59" i="26" s="1"/>
  <c r="R59" i="26"/>
  <c r="P59" i="26"/>
  <c r="O59" i="26"/>
  <c r="Q59" i="26"/>
  <c r="N59" i="26"/>
  <c r="T59" i="26"/>
  <c r="U59" i="26"/>
  <c r="M59" i="26"/>
  <c r="S59" i="26"/>
  <c r="O117" i="25"/>
  <c r="AP117" i="25"/>
  <c r="AG117" i="25" s="1"/>
  <c r="R117" i="25"/>
  <c r="S117" i="25"/>
  <c r="N117" i="25"/>
  <c r="T117" i="25"/>
  <c r="U117" i="25"/>
  <c r="Q117" i="25"/>
  <c r="P117" i="25"/>
  <c r="M117" i="25"/>
  <c r="AP39" i="25"/>
  <c r="AE39" i="25" s="1"/>
  <c r="R39" i="25"/>
  <c r="Q39" i="25"/>
  <c r="S39" i="25"/>
  <c r="O39" i="25"/>
  <c r="M39" i="25"/>
  <c r="U39" i="25"/>
  <c r="N39" i="25"/>
  <c r="T39" i="25"/>
  <c r="P39" i="25"/>
  <c r="AP132" i="25"/>
  <c r="AD132" i="25" s="1"/>
  <c r="S132" i="25"/>
  <c r="N132" i="25"/>
  <c r="T132" i="25"/>
  <c r="R132" i="25"/>
  <c r="Q132" i="25"/>
  <c r="M132" i="25"/>
  <c r="U132" i="25"/>
  <c r="O132" i="25"/>
  <c r="P132" i="25"/>
  <c r="AP136" i="25"/>
  <c r="AA136" i="25" s="1"/>
  <c r="S136" i="25"/>
  <c r="N136" i="25"/>
  <c r="M136" i="25"/>
  <c r="U136" i="25"/>
  <c r="P136" i="25"/>
  <c r="Q136" i="25"/>
  <c r="O136" i="25"/>
  <c r="R136" i="25"/>
  <c r="T136" i="25"/>
  <c r="M50" i="26"/>
  <c r="AP50" i="26"/>
  <c r="AM50" i="26" s="1"/>
  <c r="U50" i="26"/>
  <c r="O50" i="26"/>
  <c r="N50" i="26"/>
  <c r="S50" i="26"/>
  <c r="Q50" i="26"/>
  <c r="R50" i="26"/>
  <c r="P50" i="26"/>
  <c r="T50" i="26"/>
  <c r="AP115" i="25"/>
  <c r="N115" i="25"/>
  <c r="U115" i="25"/>
  <c r="O115" i="25"/>
  <c r="Q115" i="25"/>
  <c r="M115" i="25"/>
  <c r="T115" i="25"/>
  <c r="P115" i="25"/>
  <c r="S115" i="25"/>
  <c r="R115" i="25"/>
  <c r="AP161" i="25"/>
  <c r="AO161" i="25" s="1"/>
  <c r="M161" i="25"/>
  <c r="U161" i="25"/>
  <c r="O161" i="25"/>
  <c r="S161" i="25"/>
  <c r="N161" i="25"/>
  <c r="R161" i="25"/>
  <c r="T161" i="25"/>
  <c r="Q161" i="25"/>
  <c r="P161" i="25"/>
  <c r="AP17" i="25"/>
  <c r="O17" i="25"/>
  <c r="N17" i="25"/>
  <c r="M17" i="25"/>
  <c r="U17" i="25"/>
  <c r="Q17" i="25"/>
  <c r="S17" i="25"/>
  <c r="R17" i="25"/>
  <c r="P17" i="25"/>
  <c r="T17" i="25"/>
  <c r="AP126" i="25"/>
  <c r="AM126" i="25" s="1"/>
  <c r="Q126" i="25"/>
  <c r="N126" i="25"/>
  <c r="S126" i="25"/>
  <c r="T126" i="25"/>
  <c r="R126" i="25"/>
  <c r="U126" i="25"/>
  <c r="M126" i="25"/>
  <c r="O126" i="25"/>
  <c r="P126" i="25"/>
  <c r="AP53" i="25"/>
  <c r="R53" i="25"/>
  <c r="N53" i="25"/>
  <c r="Q53" i="25"/>
  <c r="O53" i="25"/>
  <c r="M53" i="25"/>
  <c r="S53" i="25"/>
  <c r="U53" i="25"/>
  <c r="P53" i="25"/>
  <c r="T53" i="25"/>
  <c r="AP46" i="26"/>
  <c r="AD46" i="26" s="1"/>
  <c r="S46" i="26"/>
  <c r="O46" i="26"/>
  <c r="M46" i="26"/>
  <c r="N46" i="26"/>
  <c r="Q46" i="26"/>
  <c r="R46" i="26"/>
  <c r="U46" i="26"/>
  <c r="P46" i="26"/>
  <c r="T46" i="26"/>
  <c r="AP113" i="25"/>
  <c r="AB113" i="25" s="1"/>
  <c r="N113" i="25"/>
  <c r="O113" i="25"/>
  <c r="S113" i="25"/>
  <c r="R113" i="25"/>
  <c r="M113" i="25"/>
  <c r="T113" i="25"/>
  <c r="U113" i="25"/>
  <c r="Q113" i="25"/>
  <c r="P113" i="25"/>
  <c r="AP35" i="25"/>
  <c r="AJ35" i="25" s="1"/>
  <c r="M35" i="25"/>
  <c r="Q35" i="25"/>
  <c r="R35" i="25"/>
  <c r="U35" i="25"/>
  <c r="S35" i="25"/>
  <c r="N35" i="25"/>
  <c r="O35" i="25"/>
  <c r="P35" i="25"/>
  <c r="T35" i="25"/>
  <c r="AP167" i="25"/>
  <c r="X167" i="25" s="1"/>
  <c r="Q167" i="25"/>
  <c r="R167" i="25"/>
  <c r="O167" i="25"/>
  <c r="M167" i="25"/>
  <c r="N167" i="25"/>
  <c r="S167" i="25"/>
  <c r="U167" i="25"/>
  <c r="P167" i="25"/>
  <c r="T167" i="25"/>
  <c r="AP152" i="25"/>
  <c r="AI152" i="25" s="1"/>
  <c r="S152" i="25"/>
  <c r="N152" i="25"/>
  <c r="M152" i="25"/>
  <c r="U152" i="25"/>
  <c r="P152" i="25"/>
  <c r="Q152" i="25"/>
  <c r="O152" i="25"/>
  <c r="T152" i="25"/>
  <c r="R152" i="25"/>
  <c r="AP10" i="25"/>
  <c r="S10" i="25"/>
  <c r="N10" i="25"/>
  <c r="Q10" i="25"/>
  <c r="M10" i="25"/>
  <c r="P10" i="25"/>
  <c r="R10" i="25"/>
  <c r="T10" i="25"/>
  <c r="O10" i="25"/>
  <c r="U10" i="25"/>
  <c r="AP131" i="25"/>
  <c r="AC131" i="25" s="1"/>
  <c r="N131" i="25"/>
  <c r="U131" i="25"/>
  <c r="M131" i="25"/>
  <c r="R131" i="25"/>
  <c r="O131" i="25"/>
  <c r="S131" i="25"/>
  <c r="Q131" i="25"/>
  <c r="P131" i="25"/>
  <c r="T131" i="25"/>
  <c r="AP61" i="26"/>
  <c r="W61" i="26" s="1"/>
  <c r="N61" i="26"/>
  <c r="O61" i="26"/>
  <c r="Q61" i="26"/>
  <c r="U61" i="26"/>
  <c r="S61" i="26"/>
  <c r="M61" i="26"/>
  <c r="P61" i="26"/>
  <c r="T61" i="26"/>
  <c r="R61" i="26"/>
  <c r="AP33" i="25"/>
  <c r="O33" i="25"/>
  <c r="N33" i="25"/>
  <c r="R33" i="25"/>
  <c r="Q33" i="25"/>
  <c r="S33" i="25"/>
  <c r="U33" i="25"/>
  <c r="M33" i="25"/>
  <c r="P33" i="25"/>
  <c r="T33" i="25"/>
  <c r="AP134" i="25"/>
  <c r="AD134" i="25" s="1"/>
  <c r="Q134" i="25"/>
  <c r="N134" i="25"/>
  <c r="S134" i="25"/>
  <c r="O134" i="25"/>
  <c r="T134" i="25"/>
  <c r="R134" i="25"/>
  <c r="M134" i="25"/>
  <c r="U134" i="25"/>
  <c r="P134" i="25"/>
  <c r="AP63" i="25"/>
  <c r="AF63" i="25" s="1"/>
  <c r="N63" i="25"/>
  <c r="S63" i="25"/>
  <c r="U63" i="25"/>
  <c r="M63" i="25"/>
  <c r="O63" i="25"/>
  <c r="Q63" i="25"/>
  <c r="R63" i="25"/>
  <c r="P63" i="25"/>
  <c r="T63" i="25"/>
  <c r="AP78" i="26"/>
  <c r="AD78" i="26" s="1"/>
  <c r="R78" i="26"/>
  <c r="N78" i="26"/>
  <c r="Q78" i="26"/>
  <c r="U78" i="26"/>
  <c r="O78" i="26"/>
  <c r="S78" i="26"/>
  <c r="M78" i="26"/>
  <c r="AB78" i="26"/>
  <c r="T78" i="26"/>
  <c r="P78" i="26"/>
  <c r="R121" i="25"/>
  <c r="AP121" i="25"/>
  <c r="AD121" i="25" s="1"/>
  <c r="O121" i="25"/>
  <c r="N121" i="25"/>
  <c r="M121" i="25"/>
  <c r="S121" i="25"/>
  <c r="T121" i="25"/>
  <c r="Q121" i="25"/>
  <c r="U121" i="25"/>
  <c r="P121" i="25"/>
  <c r="AP44" i="25"/>
  <c r="AK44" i="25" s="1"/>
  <c r="Q44" i="25"/>
  <c r="S44" i="25"/>
  <c r="N44" i="25"/>
  <c r="M44" i="25"/>
  <c r="P44" i="25"/>
  <c r="O44" i="25"/>
  <c r="R44" i="25"/>
  <c r="U44" i="25"/>
  <c r="T44" i="25"/>
  <c r="AP54" i="24"/>
  <c r="AM54" i="24" s="1"/>
  <c r="AP12" i="24"/>
  <c r="W12" i="24" s="1"/>
  <c r="AP156" i="24"/>
  <c r="AA156" i="24" s="1"/>
  <c r="V3" i="21"/>
  <c r="V11" i="21"/>
  <c r="V19" i="21"/>
  <c r="V27" i="21"/>
  <c r="V35" i="21"/>
  <c r="V43" i="21"/>
  <c r="V51" i="21"/>
  <c r="V59" i="19"/>
  <c r="U59" i="19" s="1"/>
  <c r="V67" i="19"/>
  <c r="O67" i="19" s="1"/>
  <c r="V75" i="19"/>
  <c r="V83" i="19"/>
  <c r="V91" i="19"/>
  <c r="V99" i="19"/>
  <c r="V107" i="19"/>
  <c r="V115" i="19"/>
  <c r="V123" i="19"/>
  <c r="V131" i="19"/>
  <c r="P131" i="19" s="1"/>
  <c r="V139" i="19"/>
  <c r="V147" i="19"/>
  <c r="V155" i="19"/>
  <c r="V163" i="19"/>
  <c r="V171" i="19"/>
  <c r="V4" i="21"/>
  <c r="V12" i="21"/>
  <c r="V20" i="21"/>
  <c r="V28" i="21"/>
  <c r="V36" i="21"/>
  <c r="T36" i="21" s="1"/>
  <c r="V44" i="21"/>
  <c r="V52" i="21"/>
  <c r="V60" i="19"/>
  <c r="Q60" i="19" s="1"/>
  <c r="V68" i="19"/>
  <c r="V76" i="19"/>
  <c r="V84" i="19"/>
  <c r="V92" i="19"/>
  <c r="V100" i="19"/>
  <c r="V108" i="19"/>
  <c r="V116" i="19"/>
  <c r="V124" i="19"/>
  <c r="V132" i="19"/>
  <c r="V140" i="19"/>
  <c r="V148" i="19"/>
  <c r="V156" i="19"/>
  <c r="V164" i="19"/>
  <c r="V172" i="19"/>
  <c r="S172" i="19" s="1"/>
  <c r="V5" i="21"/>
  <c r="V13" i="21"/>
  <c r="M13" i="21" s="1"/>
  <c r="V21" i="21"/>
  <c r="V29" i="21"/>
  <c r="V37" i="21"/>
  <c r="T37" i="21" s="1"/>
  <c r="V45" i="21"/>
  <c r="V2" i="21"/>
  <c r="V53" i="19"/>
  <c r="V61" i="19"/>
  <c r="V69" i="19"/>
  <c r="V77" i="19"/>
  <c r="V85" i="19"/>
  <c r="V93" i="19"/>
  <c r="V101" i="19"/>
  <c r="V109" i="19"/>
  <c r="V117" i="19"/>
  <c r="V125" i="19"/>
  <c r="V133" i="19"/>
  <c r="V141" i="19"/>
  <c r="V149" i="19"/>
  <c r="V157" i="19"/>
  <c r="V165" i="19"/>
  <c r="V173" i="19"/>
  <c r="V6" i="21"/>
  <c r="V38" i="21"/>
  <c r="V82" i="19"/>
  <c r="V114" i="19"/>
  <c r="V146" i="19"/>
  <c r="V18" i="21"/>
  <c r="V126" i="19"/>
  <c r="V10" i="21"/>
  <c r="V42" i="21"/>
  <c r="Q42" i="21" s="1"/>
  <c r="V70" i="19"/>
  <c r="V102" i="19"/>
  <c r="V134" i="19"/>
  <c r="V166" i="19"/>
  <c r="V94" i="19"/>
  <c r="V14" i="21"/>
  <c r="V46" i="21"/>
  <c r="V74" i="19"/>
  <c r="V106" i="19"/>
  <c r="V138" i="19"/>
  <c r="V170" i="19"/>
  <c r="V78" i="19"/>
  <c r="V142" i="19"/>
  <c r="V7" i="21"/>
  <c r="V15" i="21"/>
  <c r="V23" i="21"/>
  <c r="V31" i="21"/>
  <c r="V39" i="21"/>
  <c r="V47" i="21"/>
  <c r="V55" i="19"/>
  <c r="V63" i="19"/>
  <c r="V71" i="19"/>
  <c r="V79" i="19"/>
  <c r="N79" i="19" s="1"/>
  <c r="V87" i="19"/>
  <c r="V95" i="19"/>
  <c r="V103" i="19"/>
  <c r="S103" i="19" s="1"/>
  <c r="V111" i="19"/>
  <c r="V119" i="19"/>
  <c r="V127" i="19"/>
  <c r="V135" i="19"/>
  <c r="V143" i="19"/>
  <c r="P143" i="19" s="1"/>
  <c r="V151" i="19"/>
  <c r="V159" i="19"/>
  <c r="V167" i="19"/>
  <c r="V175" i="19"/>
  <c r="V8" i="21"/>
  <c r="V16" i="21"/>
  <c r="V24" i="21"/>
  <c r="V32" i="21"/>
  <c r="V40" i="21"/>
  <c r="V48" i="21"/>
  <c r="O48" i="21" s="1"/>
  <c r="V56" i="19"/>
  <c r="P56" i="19" s="1"/>
  <c r="V64" i="19"/>
  <c r="V72" i="19"/>
  <c r="V80" i="19"/>
  <c r="V88" i="19"/>
  <c r="V96" i="19"/>
  <c r="V104" i="19"/>
  <c r="V112" i="19"/>
  <c r="V120" i="19"/>
  <c r="T120" i="19" s="1"/>
  <c r="V128" i="19"/>
  <c r="V136" i="19"/>
  <c r="V144" i="19"/>
  <c r="V152" i="19"/>
  <c r="V160" i="19"/>
  <c r="N160" i="19" s="1"/>
  <c r="V168" i="19"/>
  <c r="V176" i="19"/>
  <c r="V9" i="21"/>
  <c r="V17" i="21"/>
  <c r="V25" i="21"/>
  <c r="V33" i="21"/>
  <c r="V41" i="21"/>
  <c r="V49" i="21"/>
  <c r="V65" i="19"/>
  <c r="V97" i="19"/>
  <c r="V129" i="19"/>
  <c r="V161" i="19"/>
  <c r="V66" i="19"/>
  <c r="T66" i="19" s="1"/>
  <c r="V62" i="19"/>
  <c r="V86" i="19"/>
  <c r="V174" i="19"/>
  <c r="V122" i="19"/>
  <c r="V73" i="19"/>
  <c r="V105" i="19"/>
  <c r="V137" i="19"/>
  <c r="V169" i="19"/>
  <c r="V98" i="19"/>
  <c r="Q98" i="19" s="1"/>
  <c r="V158" i="19"/>
  <c r="V118" i="19"/>
  <c r="V30" i="21"/>
  <c r="V154" i="19"/>
  <c r="V81" i="19"/>
  <c r="V113" i="19"/>
  <c r="V145" i="19"/>
  <c r="V177" i="19"/>
  <c r="V130" i="19"/>
  <c r="V26" i="21"/>
  <c r="V150" i="19"/>
  <c r="V58" i="19"/>
  <c r="V34" i="21"/>
  <c r="V57" i="19"/>
  <c r="V89" i="19"/>
  <c r="V121" i="19"/>
  <c r="V153" i="19"/>
  <c r="V22" i="21"/>
  <c r="V162" i="19"/>
  <c r="S162" i="19" s="1"/>
  <c r="V54" i="19"/>
  <c r="V50" i="21"/>
  <c r="V90" i="19"/>
  <c r="V110" i="19"/>
  <c r="M110" i="19" s="1"/>
  <c r="AP118" i="25"/>
  <c r="AG118" i="25" s="1"/>
  <c r="S118" i="25"/>
  <c r="N118" i="25"/>
  <c r="Q118" i="25"/>
  <c r="U118" i="25"/>
  <c r="P118" i="25"/>
  <c r="R118" i="25"/>
  <c r="O118" i="25"/>
  <c r="T118" i="25"/>
  <c r="M118" i="25"/>
  <c r="AP157" i="25"/>
  <c r="AF157" i="25" s="1"/>
  <c r="N157" i="25"/>
  <c r="O157" i="25"/>
  <c r="U157" i="25"/>
  <c r="R157" i="25"/>
  <c r="S157" i="25"/>
  <c r="M157" i="25"/>
  <c r="P157" i="25"/>
  <c r="Q157" i="25"/>
  <c r="T157" i="25"/>
  <c r="F16" i="24"/>
  <c r="D16" i="24"/>
  <c r="J16" i="24"/>
  <c r="H16" i="24"/>
  <c r="G16" i="24"/>
  <c r="E16" i="24"/>
  <c r="C16" i="24"/>
  <c r="I16" i="24"/>
  <c r="K16" i="24"/>
  <c r="F110" i="24"/>
  <c r="D110" i="24"/>
  <c r="I110" i="24"/>
  <c r="H110" i="24"/>
  <c r="G110" i="24"/>
  <c r="J110" i="24"/>
  <c r="K110" i="24"/>
  <c r="E110" i="24"/>
  <c r="C110" i="24"/>
  <c r="J39" i="24"/>
  <c r="E39" i="24"/>
  <c r="D39" i="24"/>
  <c r="H39" i="24"/>
  <c r="I39" i="24"/>
  <c r="F39" i="24"/>
  <c r="C39" i="24"/>
  <c r="G39" i="24"/>
  <c r="K39" i="24"/>
  <c r="AP67" i="26"/>
  <c r="AJ67" i="26" s="1"/>
  <c r="R67" i="26"/>
  <c r="N67" i="26"/>
  <c r="P67" i="26"/>
  <c r="O67" i="26"/>
  <c r="Q67" i="26"/>
  <c r="T67" i="26"/>
  <c r="U67" i="26"/>
  <c r="S67" i="26"/>
  <c r="M67" i="26"/>
  <c r="AP77" i="25"/>
  <c r="AG77" i="25" s="1"/>
  <c r="O77" i="25"/>
  <c r="S77" i="25"/>
  <c r="M77" i="25"/>
  <c r="R77" i="25"/>
  <c r="Q77" i="25"/>
  <c r="T77" i="25"/>
  <c r="U77" i="25"/>
  <c r="N77" i="25"/>
  <c r="P77" i="25"/>
  <c r="AP155" i="25"/>
  <c r="X155" i="25" s="1"/>
  <c r="R155" i="25"/>
  <c r="O155" i="25"/>
  <c r="S155" i="25"/>
  <c r="N155" i="25"/>
  <c r="U155" i="25"/>
  <c r="Q155" i="25"/>
  <c r="M155" i="25"/>
  <c r="P155" i="25"/>
  <c r="T155" i="25"/>
  <c r="AP176" i="24"/>
  <c r="AF176" i="24" s="1"/>
  <c r="R158" i="24"/>
  <c r="AP2" i="24"/>
  <c r="AM2" i="24" s="1"/>
  <c r="I62" i="24"/>
  <c r="D62" i="24"/>
  <c r="H62" i="24"/>
  <c r="F62" i="24"/>
  <c r="G62" i="24"/>
  <c r="J62" i="24"/>
  <c r="K62" i="24"/>
  <c r="E62" i="24"/>
  <c r="C62" i="24"/>
  <c r="F84" i="24"/>
  <c r="G84" i="24"/>
  <c r="K84" i="24"/>
  <c r="E84" i="24"/>
  <c r="H84" i="24"/>
  <c r="I84" i="24"/>
  <c r="D84" i="24"/>
  <c r="C84" i="24"/>
  <c r="J84" i="24"/>
  <c r="C36" i="21"/>
  <c r="G36" i="21"/>
  <c r="H36" i="21"/>
  <c r="I36" i="21"/>
  <c r="F36" i="21"/>
  <c r="D36" i="21"/>
  <c r="E36" i="21"/>
  <c r="J36" i="21"/>
  <c r="K36" i="21"/>
  <c r="E103" i="19"/>
  <c r="I103" i="19"/>
  <c r="J103" i="19"/>
  <c r="D103" i="19"/>
  <c r="C103" i="19"/>
  <c r="H103" i="19"/>
  <c r="G103" i="19"/>
  <c r="F103" i="19"/>
  <c r="K103" i="19"/>
  <c r="C66" i="19"/>
  <c r="H66" i="19"/>
  <c r="G66" i="19"/>
  <c r="F66" i="19"/>
  <c r="K66" i="19"/>
  <c r="J66" i="19"/>
  <c r="D66" i="19"/>
  <c r="E66" i="19"/>
  <c r="I66" i="19"/>
  <c r="I56" i="19"/>
  <c r="E56" i="19"/>
  <c r="F56" i="19"/>
  <c r="K56" i="19"/>
  <c r="J56" i="19"/>
  <c r="D56" i="19"/>
  <c r="C56" i="19"/>
  <c r="H56" i="19"/>
  <c r="G56" i="19"/>
  <c r="E60" i="19"/>
  <c r="I60" i="19"/>
  <c r="F60" i="19"/>
  <c r="K60" i="19"/>
  <c r="J60" i="19"/>
  <c r="D60" i="19"/>
  <c r="C60" i="19"/>
  <c r="H60" i="19"/>
  <c r="G60" i="19"/>
  <c r="E59" i="19"/>
  <c r="I59" i="19"/>
  <c r="C59" i="19"/>
  <c r="H59" i="19"/>
  <c r="G59" i="19"/>
  <c r="F59" i="19"/>
  <c r="K59" i="19"/>
  <c r="J59" i="19"/>
  <c r="D59" i="19"/>
  <c r="F164" i="24"/>
  <c r="G164" i="24"/>
  <c r="K164" i="24"/>
  <c r="J164" i="24"/>
  <c r="E164" i="24"/>
  <c r="H164" i="24"/>
  <c r="C164" i="24"/>
  <c r="I164" i="24"/>
  <c r="D164" i="24"/>
  <c r="E107" i="24"/>
  <c r="H107" i="24"/>
  <c r="J107" i="24"/>
  <c r="I107" i="24"/>
  <c r="D107" i="24"/>
  <c r="C107" i="24"/>
  <c r="G107" i="24"/>
  <c r="K107" i="24"/>
  <c r="F107" i="24"/>
  <c r="F128" i="24"/>
  <c r="C128" i="24"/>
  <c r="G128" i="24"/>
  <c r="J128" i="24"/>
  <c r="K128" i="24"/>
  <c r="E128" i="24"/>
  <c r="D128" i="24"/>
  <c r="H128" i="24"/>
  <c r="I128" i="24"/>
  <c r="T2" i="24"/>
  <c r="R2" i="24"/>
  <c r="N2" i="24"/>
  <c r="K2" i="24"/>
  <c r="U2" i="24"/>
  <c r="E2" i="24"/>
  <c r="M2" i="24"/>
  <c r="F2" i="24"/>
  <c r="J2" i="24"/>
  <c r="Q2" i="24"/>
  <c r="I2" i="24"/>
  <c r="C2" i="24"/>
  <c r="D2" i="24"/>
  <c r="P2" i="24"/>
  <c r="G2" i="24"/>
  <c r="H2" i="24"/>
  <c r="O2" i="24"/>
  <c r="S2" i="24"/>
  <c r="E115" i="24"/>
  <c r="D115" i="24"/>
  <c r="J115" i="24"/>
  <c r="I115" i="24"/>
  <c r="H115" i="24"/>
  <c r="K115" i="24"/>
  <c r="F115" i="24"/>
  <c r="C115" i="24"/>
  <c r="G115" i="24"/>
  <c r="E103" i="24"/>
  <c r="I103" i="24"/>
  <c r="G103" i="24"/>
  <c r="K103" i="24"/>
  <c r="J103" i="24"/>
  <c r="D103" i="24"/>
  <c r="F103" i="24"/>
  <c r="C103" i="24"/>
  <c r="H103" i="24"/>
  <c r="F154" i="24"/>
  <c r="I154" i="24"/>
  <c r="D154" i="24"/>
  <c r="H154" i="24"/>
  <c r="E154" i="24"/>
  <c r="C154" i="24"/>
  <c r="G154" i="24"/>
  <c r="K154" i="24"/>
  <c r="J154" i="24"/>
  <c r="F90" i="24"/>
  <c r="H90" i="24"/>
  <c r="R90" i="24"/>
  <c r="D90" i="24"/>
  <c r="I90" i="24"/>
  <c r="E90" i="24"/>
  <c r="P90" i="24"/>
  <c r="C90" i="24"/>
  <c r="G90" i="24"/>
  <c r="K90" i="24"/>
  <c r="J90" i="24"/>
  <c r="C25" i="24"/>
  <c r="H25" i="24"/>
  <c r="K25" i="24"/>
  <c r="G25" i="24"/>
  <c r="I25" i="24"/>
  <c r="J25" i="24"/>
  <c r="D25" i="24"/>
  <c r="E25" i="24"/>
  <c r="F25" i="24"/>
  <c r="H125" i="24"/>
  <c r="N125" i="24"/>
  <c r="T125" i="24"/>
  <c r="K125" i="24"/>
  <c r="F125" i="24"/>
  <c r="C125" i="24"/>
  <c r="E125" i="24"/>
  <c r="I125" i="24"/>
  <c r="D125" i="24"/>
  <c r="G125" i="24"/>
  <c r="J125" i="24"/>
  <c r="H61" i="24"/>
  <c r="K61" i="24"/>
  <c r="C61" i="24"/>
  <c r="E61" i="24"/>
  <c r="I61" i="24"/>
  <c r="D61" i="24"/>
  <c r="F61" i="24"/>
  <c r="J61" i="24"/>
  <c r="G61" i="24"/>
  <c r="F148" i="24"/>
  <c r="G148" i="24"/>
  <c r="K148" i="24"/>
  <c r="J148" i="24"/>
  <c r="E148" i="24"/>
  <c r="H148" i="24"/>
  <c r="I148" i="24"/>
  <c r="C148" i="24"/>
  <c r="D148" i="24"/>
  <c r="E91" i="24"/>
  <c r="H91" i="24"/>
  <c r="J91" i="24"/>
  <c r="D91" i="24"/>
  <c r="I91" i="24"/>
  <c r="C91" i="24"/>
  <c r="G91" i="24"/>
  <c r="K91" i="24"/>
  <c r="F91" i="24"/>
  <c r="F120" i="24"/>
  <c r="K120" i="24"/>
  <c r="J120" i="24"/>
  <c r="C120" i="24"/>
  <c r="E120" i="24"/>
  <c r="D120" i="24"/>
  <c r="H120" i="24"/>
  <c r="I120" i="24"/>
  <c r="G120" i="24"/>
  <c r="O170" i="24"/>
  <c r="I170" i="24"/>
  <c r="H170" i="24"/>
  <c r="D170" i="24"/>
  <c r="F170" i="24"/>
  <c r="E170" i="24"/>
  <c r="C170" i="24"/>
  <c r="G170" i="24"/>
  <c r="K170" i="24"/>
  <c r="J170" i="24"/>
  <c r="O99" i="24"/>
  <c r="H99" i="24"/>
  <c r="D99" i="24"/>
  <c r="E99" i="24"/>
  <c r="J99" i="24"/>
  <c r="I99" i="24"/>
  <c r="M99" i="24"/>
  <c r="K99" i="24"/>
  <c r="F99" i="24"/>
  <c r="C99" i="24"/>
  <c r="G99" i="24"/>
  <c r="E95" i="24"/>
  <c r="D95" i="24"/>
  <c r="H95" i="24"/>
  <c r="I95" i="24"/>
  <c r="F95" i="24"/>
  <c r="C95" i="24"/>
  <c r="J95" i="24"/>
  <c r="T95" i="24"/>
  <c r="G95" i="24"/>
  <c r="K95" i="24"/>
  <c r="R150" i="24"/>
  <c r="D150" i="24"/>
  <c r="H150" i="24"/>
  <c r="O150" i="24"/>
  <c r="S150" i="24"/>
  <c r="F150" i="24"/>
  <c r="I150" i="24"/>
  <c r="U150" i="24"/>
  <c r="P150" i="24"/>
  <c r="G150" i="24"/>
  <c r="K150" i="24"/>
  <c r="J150" i="24"/>
  <c r="C150" i="24"/>
  <c r="E150" i="24"/>
  <c r="D86" i="24"/>
  <c r="I86" i="24"/>
  <c r="H86" i="24"/>
  <c r="F86" i="24"/>
  <c r="G86" i="24"/>
  <c r="K86" i="24"/>
  <c r="J86" i="24"/>
  <c r="E86" i="24"/>
  <c r="C86" i="24"/>
  <c r="N21" i="24"/>
  <c r="H21" i="24"/>
  <c r="C21" i="24"/>
  <c r="P21" i="24"/>
  <c r="K21" i="24"/>
  <c r="R21" i="24"/>
  <c r="J21" i="24"/>
  <c r="I21" i="24"/>
  <c r="F21" i="24"/>
  <c r="E21" i="24"/>
  <c r="D21" i="24"/>
  <c r="G21" i="24"/>
  <c r="O21" i="24"/>
  <c r="H121" i="24"/>
  <c r="K121" i="24"/>
  <c r="F121" i="24"/>
  <c r="C121" i="24"/>
  <c r="D121" i="24"/>
  <c r="J121" i="24"/>
  <c r="G121" i="24"/>
  <c r="E121" i="24"/>
  <c r="I121" i="24"/>
  <c r="F56" i="24"/>
  <c r="K56" i="24"/>
  <c r="E56" i="24"/>
  <c r="C56" i="24"/>
  <c r="G56" i="24"/>
  <c r="I56" i="24"/>
  <c r="D56" i="24"/>
  <c r="J56" i="24"/>
  <c r="H56" i="24"/>
  <c r="F124" i="24"/>
  <c r="C124" i="24"/>
  <c r="J124" i="24"/>
  <c r="G124" i="24"/>
  <c r="E124" i="24"/>
  <c r="I124" i="24"/>
  <c r="K124" i="24"/>
  <c r="D124" i="24"/>
  <c r="H124" i="24"/>
  <c r="E75" i="24"/>
  <c r="H75" i="24"/>
  <c r="J75" i="24"/>
  <c r="I75" i="24"/>
  <c r="C75" i="24"/>
  <c r="G75" i="24"/>
  <c r="K75" i="24"/>
  <c r="F75" i="24"/>
  <c r="D75" i="24"/>
  <c r="F112" i="24"/>
  <c r="O112" i="24"/>
  <c r="C112" i="24"/>
  <c r="G112" i="24"/>
  <c r="J112" i="24"/>
  <c r="K112" i="24"/>
  <c r="E112" i="24"/>
  <c r="D112" i="24"/>
  <c r="I112" i="24"/>
  <c r="H112" i="24"/>
  <c r="N156" i="24"/>
  <c r="S156" i="24"/>
  <c r="U156" i="24"/>
  <c r="F156" i="24"/>
  <c r="O156" i="24"/>
  <c r="C156" i="24"/>
  <c r="J156" i="24"/>
  <c r="G156" i="24"/>
  <c r="E156" i="24"/>
  <c r="K156" i="24"/>
  <c r="I156" i="24"/>
  <c r="D156" i="24"/>
  <c r="H156" i="24"/>
  <c r="H83" i="24"/>
  <c r="D83" i="24"/>
  <c r="I83" i="24"/>
  <c r="E83" i="24"/>
  <c r="J83" i="24"/>
  <c r="K83" i="24"/>
  <c r="F83" i="24"/>
  <c r="C83" i="24"/>
  <c r="G83" i="24"/>
  <c r="N87" i="24"/>
  <c r="E87" i="24"/>
  <c r="Q87" i="24"/>
  <c r="S87" i="24"/>
  <c r="J87" i="24"/>
  <c r="I87" i="24"/>
  <c r="O87" i="24"/>
  <c r="D87" i="24"/>
  <c r="H87" i="24"/>
  <c r="R87" i="24"/>
  <c r="G87" i="24"/>
  <c r="P87" i="24"/>
  <c r="M87" i="24"/>
  <c r="K87" i="24"/>
  <c r="U87" i="24"/>
  <c r="T87" i="24"/>
  <c r="F87" i="24"/>
  <c r="C87" i="24"/>
  <c r="I146" i="24"/>
  <c r="D146" i="24"/>
  <c r="F146" i="24"/>
  <c r="H146" i="24"/>
  <c r="C146" i="24"/>
  <c r="J146" i="24"/>
  <c r="G146" i="24"/>
  <c r="E146" i="24"/>
  <c r="K146" i="24"/>
  <c r="H82" i="24"/>
  <c r="I82" i="24"/>
  <c r="F82" i="24"/>
  <c r="D82" i="24"/>
  <c r="C82" i="24"/>
  <c r="J82" i="24"/>
  <c r="G82" i="24"/>
  <c r="E82" i="24"/>
  <c r="K82" i="24"/>
  <c r="H17" i="24"/>
  <c r="F17" i="24"/>
  <c r="J17" i="24"/>
  <c r="C17" i="24"/>
  <c r="D17" i="24"/>
  <c r="I17" i="24"/>
  <c r="K17" i="24"/>
  <c r="G17" i="24"/>
  <c r="E17" i="24"/>
  <c r="K117" i="24"/>
  <c r="F117" i="24"/>
  <c r="H117" i="24"/>
  <c r="C117" i="24"/>
  <c r="E117" i="24"/>
  <c r="G117" i="24"/>
  <c r="I117" i="24"/>
  <c r="J117" i="24"/>
  <c r="D117" i="24"/>
  <c r="F52" i="24"/>
  <c r="G52" i="24"/>
  <c r="E52" i="24"/>
  <c r="K52" i="24"/>
  <c r="J52" i="24"/>
  <c r="C52" i="24"/>
  <c r="I52" i="24"/>
  <c r="H52" i="24"/>
  <c r="D52" i="24"/>
  <c r="G10" i="21"/>
  <c r="K10" i="21"/>
  <c r="I123" i="19"/>
  <c r="J123" i="19"/>
  <c r="E111" i="19"/>
  <c r="H111" i="19"/>
  <c r="D111" i="19"/>
  <c r="F76" i="19"/>
  <c r="H76" i="19"/>
  <c r="I34" i="21"/>
  <c r="E34" i="21"/>
  <c r="C66" i="27"/>
  <c r="J66" i="27"/>
  <c r="F66" i="27"/>
  <c r="I66" i="27"/>
  <c r="H66" i="27"/>
  <c r="K66" i="27"/>
  <c r="E66" i="27"/>
  <c r="G66" i="27"/>
  <c r="D66" i="27"/>
  <c r="C73" i="27"/>
  <c r="E73" i="27"/>
  <c r="I73" i="27"/>
  <c r="F73" i="27"/>
  <c r="H73" i="27"/>
  <c r="K73" i="27"/>
  <c r="D73" i="27"/>
  <c r="G73" i="27"/>
  <c r="J73" i="27"/>
  <c r="C9" i="27"/>
  <c r="F9" i="27"/>
  <c r="J9" i="27"/>
  <c r="E9" i="27"/>
  <c r="H9" i="27"/>
  <c r="K9" i="27"/>
  <c r="I9" i="27"/>
  <c r="G9" i="27"/>
  <c r="D9" i="27"/>
  <c r="J70" i="27"/>
  <c r="F70" i="27"/>
  <c r="C70" i="27"/>
  <c r="I70" i="27"/>
  <c r="H70" i="27"/>
  <c r="K70" i="27"/>
  <c r="G70" i="27"/>
  <c r="D70" i="27"/>
  <c r="E70" i="27"/>
  <c r="F17" i="27"/>
  <c r="J17" i="27"/>
  <c r="C17" i="27"/>
  <c r="E17" i="27"/>
  <c r="H17" i="27"/>
  <c r="K17" i="27"/>
  <c r="I17" i="27"/>
  <c r="G17" i="27"/>
  <c r="D17" i="27"/>
  <c r="E69" i="27"/>
  <c r="I69" i="27"/>
  <c r="C69" i="27"/>
  <c r="H69" i="27"/>
  <c r="K69" i="27"/>
  <c r="D69" i="27"/>
  <c r="G69" i="27"/>
  <c r="F69" i="27"/>
  <c r="J69" i="27"/>
  <c r="J136" i="27"/>
  <c r="E136" i="27"/>
  <c r="I136" i="27"/>
  <c r="C136" i="27"/>
  <c r="F136" i="27"/>
  <c r="H136" i="27"/>
  <c r="K136" i="27"/>
  <c r="D136" i="27"/>
  <c r="G136" i="27"/>
  <c r="J72" i="27"/>
  <c r="F72" i="27"/>
  <c r="C72" i="27"/>
  <c r="E72" i="27"/>
  <c r="I72" i="27"/>
  <c r="H72" i="27"/>
  <c r="K72" i="27"/>
  <c r="D72" i="27"/>
  <c r="G72" i="27"/>
  <c r="F7" i="27"/>
  <c r="J7" i="27"/>
  <c r="C7" i="27"/>
  <c r="E7" i="27"/>
  <c r="I7" i="27"/>
  <c r="H7" i="27"/>
  <c r="K7" i="27"/>
  <c r="D7" i="27"/>
  <c r="G7" i="27"/>
  <c r="I111" i="27"/>
  <c r="E111" i="27"/>
  <c r="H111" i="27"/>
  <c r="K111" i="27"/>
  <c r="F111" i="27"/>
  <c r="D111" i="27"/>
  <c r="G111" i="27"/>
  <c r="J111" i="27"/>
  <c r="C111" i="27"/>
  <c r="F46" i="27"/>
  <c r="E46" i="27"/>
  <c r="I46" i="27"/>
  <c r="C46" i="27"/>
  <c r="J46" i="27"/>
  <c r="H46" i="27"/>
  <c r="K46" i="27"/>
  <c r="D46" i="27"/>
  <c r="G46" i="27"/>
  <c r="F41" i="27"/>
  <c r="C41" i="27"/>
  <c r="J41" i="27"/>
  <c r="E41" i="27"/>
  <c r="H41" i="27"/>
  <c r="K41" i="27"/>
  <c r="I41" i="27"/>
  <c r="G41" i="27"/>
  <c r="D41" i="27"/>
  <c r="E65" i="27"/>
  <c r="F65" i="27"/>
  <c r="H65" i="27"/>
  <c r="K65" i="27"/>
  <c r="D65" i="27"/>
  <c r="G65" i="27"/>
  <c r="I65" i="27"/>
  <c r="C65" i="27"/>
  <c r="J65" i="27"/>
  <c r="F2" i="27"/>
  <c r="H2" i="27"/>
  <c r="D2" i="27"/>
  <c r="E2" i="27"/>
  <c r="K2" i="27"/>
  <c r="C2" i="27"/>
  <c r="J2" i="27"/>
  <c r="G2" i="27"/>
  <c r="I2" i="27"/>
  <c r="C62" i="27"/>
  <c r="J62" i="27"/>
  <c r="I62" i="27"/>
  <c r="F62" i="27"/>
  <c r="H62" i="27"/>
  <c r="K62" i="27"/>
  <c r="G62" i="27"/>
  <c r="E62" i="27"/>
  <c r="D62" i="27"/>
  <c r="F177" i="27"/>
  <c r="K177" i="27"/>
  <c r="I177" i="27"/>
  <c r="D177" i="27"/>
  <c r="C177" i="27"/>
  <c r="H177" i="27"/>
  <c r="J177" i="27"/>
  <c r="E177" i="27"/>
  <c r="G177" i="27"/>
  <c r="E61" i="27"/>
  <c r="I61" i="27"/>
  <c r="H61" i="27"/>
  <c r="K61" i="27"/>
  <c r="C61" i="27"/>
  <c r="D61" i="27"/>
  <c r="G61" i="27"/>
  <c r="F61" i="27"/>
  <c r="J61" i="27"/>
  <c r="C132" i="27"/>
  <c r="E132" i="27"/>
  <c r="J132" i="27"/>
  <c r="F132" i="27"/>
  <c r="I132" i="27"/>
  <c r="H132" i="27"/>
  <c r="K132" i="27"/>
  <c r="G132" i="27"/>
  <c r="D132" i="27"/>
  <c r="F68" i="27"/>
  <c r="J68" i="27"/>
  <c r="C68" i="27"/>
  <c r="E68" i="27"/>
  <c r="I68" i="27"/>
  <c r="H68" i="27"/>
  <c r="K68" i="27"/>
  <c r="G68" i="27"/>
  <c r="D68" i="27"/>
  <c r="C3" i="27"/>
  <c r="F3" i="27"/>
  <c r="E3" i="27"/>
  <c r="I3" i="27"/>
  <c r="J3" i="27"/>
  <c r="H3" i="27"/>
  <c r="K3" i="27"/>
  <c r="G3" i="27"/>
  <c r="D3" i="27"/>
  <c r="I107" i="27"/>
  <c r="C107" i="27"/>
  <c r="H107" i="27"/>
  <c r="K107" i="27"/>
  <c r="D107" i="27"/>
  <c r="G107" i="27"/>
  <c r="E107" i="27"/>
  <c r="J107" i="27"/>
  <c r="F107" i="27"/>
  <c r="F42" i="27"/>
  <c r="I42" i="27"/>
  <c r="J42" i="27"/>
  <c r="H42" i="27"/>
  <c r="K42" i="27"/>
  <c r="D42" i="27"/>
  <c r="G42" i="27"/>
  <c r="E42" i="27"/>
  <c r="C42" i="27"/>
  <c r="F114" i="27"/>
  <c r="J114" i="27"/>
  <c r="C114" i="27"/>
  <c r="E114" i="27"/>
  <c r="I114" i="27"/>
  <c r="H114" i="27"/>
  <c r="K114" i="27"/>
  <c r="G114" i="27"/>
  <c r="D114" i="27"/>
  <c r="E89" i="27"/>
  <c r="C89" i="27"/>
  <c r="I89" i="27"/>
  <c r="F89" i="27"/>
  <c r="H89" i="27"/>
  <c r="K89" i="27"/>
  <c r="D89" i="27"/>
  <c r="G89" i="27"/>
  <c r="J89" i="27"/>
  <c r="J49" i="27"/>
  <c r="C49" i="27"/>
  <c r="F49" i="27"/>
  <c r="E49" i="27"/>
  <c r="H49" i="27"/>
  <c r="K49" i="27"/>
  <c r="I49" i="27"/>
  <c r="G49" i="27"/>
  <c r="D49" i="27"/>
  <c r="F86" i="27"/>
  <c r="C86" i="27"/>
  <c r="J86" i="27"/>
  <c r="E86" i="27"/>
  <c r="H86" i="27"/>
  <c r="K86" i="27"/>
  <c r="I86" i="27"/>
  <c r="G86" i="27"/>
  <c r="D86" i="27"/>
  <c r="C58" i="27"/>
  <c r="F58" i="27"/>
  <c r="I58" i="27"/>
  <c r="H58" i="27"/>
  <c r="K58" i="27"/>
  <c r="J58" i="27"/>
  <c r="E58" i="27"/>
  <c r="G58" i="27"/>
  <c r="D58" i="27"/>
  <c r="J85" i="27"/>
  <c r="I85" i="27"/>
  <c r="H85" i="27"/>
  <c r="K85" i="27"/>
  <c r="D85" i="27"/>
  <c r="G85" i="27"/>
  <c r="C85" i="27"/>
  <c r="F85" i="27"/>
  <c r="E85" i="27"/>
  <c r="C144" i="27"/>
  <c r="E144" i="27"/>
  <c r="J144" i="27"/>
  <c r="I144" i="27"/>
  <c r="F144" i="27"/>
  <c r="H144" i="27"/>
  <c r="K144" i="27"/>
  <c r="D144" i="27"/>
  <c r="G144" i="27"/>
  <c r="C80" i="27"/>
  <c r="F80" i="27"/>
  <c r="J80" i="27"/>
  <c r="E80" i="27"/>
  <c r="H80" i="27"/>
  <c r="K80" i="27"/>
  <c r="D80" i="27"/>
  <c r="I80" i="27"/>
  <c r="G80" i="27"/>
  <c r="F15" i="27"/>
  <c r="J15" i="27"/>
  <c r="C15" i="27"/>
  <c r="E15" i="27"/>
  <c r="I15" i="27"/>
  <c r="H15" i="27"/>
  <c r="K15" i="27"/>
  <c r="D15" i="27"/>
  <c r="G15" i="27"/>
  <c r="I119" i="27"/>
  <c r="H119" i="27"/>
  <c r="K119" i="27"/>
  <c r="E119" i="27"/>
  <c r="F119" i="27"/>
  <c r="D119" i="27"/>
  <c r="G119" i="27"/>
  <c r="J119" i="27"/>
  <c r="C119" i="27"/>
  <c r="I55" i="27"/>
  <c r="E55" i="27"/>
  <c r="H55" i="27"/>
  <c r="K55" i="27"/>
  <c r="J55" i="27"/>
  <c r="F55" i="27"/>
  <c r="D55" i="27"/>
  <c r="G55" i="27"/>
  <c r="C55" i="27"/>
  <c r="C145" i="27"/>
  <c r="J145" i="27"/>
  <c r="F145" i="27"/>
  <c r="H145" i="27"/>
  <c r="K145" i="27"/>
  <c r="D145" i="27"/>
  <c r="G145" i="27"/>
  <c r="E145" i="27"/>
  <c r="I145" i="27"/>
  <c r="F16" i="27"/>
  <c r="E16" i="27"/>
  <c r="I16" i="27"/>
  <c r="C16" i="27"/>
  <c r="H16" i="27"/>
  <c r="K16" i="27"/>
  <c r="D16" i="27"/>
  <c r="G16" i="27"/>
  <c r="J16" i="27"/>
  <c r="J142" i="27"/>
  <c r="F142" i="27"/>
  <c r="I142" i="27"/>
  <c r="C142" i="27"/>
  <c r="E142" i="27"/>
  <c r="H142" i="27"/>
  <c r="K142" i="27"/>
  <c r="G142" i="27"/>
  <c r="D142" i="27"/>
  <c r="C13" i="27"/>
  <c r="J13" i="27"/>
  <c r="F13" i="27"/>
  <c r="E13" i="27"/>
  <c r="H13" i="27"/>
  <c r="K13" i="27"/>
  <c r="G13" i="27"/>
  <c r="I13" i="27"/>
  <c r="D13" i="27"/>
  <c r="E141" i="27"/>
  <c r="I141" i="27"/>
  <c r="C141" i="27"/>
  <c r="H141" i="27"/>
  <c r="K141" i="27"/>
  <c r="D141" i="27"/>
  <c r="G141" i="27"/>
  <c r="F141" i="27"/>
  <c r="J141" i="27"/>
  <c r="F12" i="27"/>
  <c r="E12" i="27"/>
  <c r="I12" i="27"/>
  <c r="C12" i="27"/>
  <c r="H12" i="27"/>
  <c r="K12" i="27"/>
  <c r="D12" i="27"/>
  <c r="G12" i="27"/>
  <c r="J12" i="27"/>
  <c r="C108" i="27"/>
  <c r="F108" i="27"/>
  <c r="J108" i="27"/>
  <c r="E108" i="27"/>
  <c r="H108" i="27"/>
  <c r="K108" i="27"/>
  <c r="G108" i="27"/>
  <c r="I108" i="27"/>
  <c r="D108" i="27"/>
  <c r="F43" i="27"/>
  <c r="C43" i="27"/>
  <c r="J43" i="27"/>
  <c r="E43" i="27"/>
  <c r="I43" i="27"/>
  <c r="H43" i="27"/>
  <c r="K43" i="27"/>
  <c r="G43" i="27"/>
  <c r="D43" i="27"/>
  <c r="C147" i="27"/>
  <c r="E147" i="27"/>
  <c r="J147" i="27"/>
  <c r="H147" i="27"/>
  <c r="K147" i="27"/>
  <c r="D147" i="27"/>
  <c r="G147" i="27"/>
  <c r="I147" i="27"/>
  <c r="F147" i="27"/>
  <c r="E83" i="27"/>
  <c r="I83" i="27"/>
  <c r="H83" i="27"/>
  <c r="K83" i="27"/>
  <c r="D83" i="27"/>
  <c r="G83" i="27"/>
  <c r="C83" i="27"/>
  <c r="F83" i="27"/>
  <c r="J83" i="27"/>
  <c r="F18" i="27"/>
  <c r="E18" i="27"/>
  <c r="I18" i="27"/>
  <c r="J18" i="27"/>
  <c r="H18" i="27"/>
  <c r="K18" i="27"/>
  <c r="D18" i="27"/>
  <c r="G18" i="27"/>
  <c r="C18" i="27"/>
  <c r="V45" i="40"/>
  <c r="V165" i="40"/>
  <c r="V68" i="42"/>
  <c r="L67" i="40"/>
  <c r="L150" i="40"/>
  <c r="L53" i="40"/>
  <c r="L28" i="41"/>
  <c r="L40" i="41"/>
  <c r="V34" i="40"/>
  <c r="V112" i="42"/>
  <c r="L126" i="42"/>
  <c r="L87" i="40"/>
  <c r="L134" i="40"/>
  <c r="L46" i="41"/>
  <c r="L58" i="41"/>
  <c r="V56" i="40"/>
  <c r="V145" i="42"/>
  <c r="L130" i="40"/>
  <c r="L171" i="42"/>
  <c r="L123" i="42"/>
  <c r="V107" i="41"/>
  <c r="V119" i="41"/>
  <c r="V51" i="40"/>
  <c r="V75" i="40"/>
  <c r="V26" i="42"/>
  <c r="L46" i="40"/>
  <c r="L100" i="40"/>
  <c r="V116" i="41"/>
  <c r="V128" i="41"/>
  <c r="V92" i="40"/>
  <c r="V170" i="42"/>
  <c r="V6" i="42"/>
  <c r="V55" i="40"/>
  <c r="V120" i="42"/>
  <c r="L150" i="42"/>
  <c r="L11" i="42"/>
  <c r="V36" i="41"/>
  <c r="L168" i="41"/>
  <c r="V29" i="42"/>
  <c r="V78" i="42"/>
  <c r="L168" i="40"/>
  <c r="L30" i="42"/>
  <c r="V26" i="41"/>
  <c r="V18" i="40"/>
  <c r="V169" i="42"/>
  <c r="L96" i="42"/>
  <c r="L46" i="42"/>
  <c r="L171" i="41"/>
  <c r="V66" i="40"/>
  <c r="V85" i="42"/>
  <c r="L58" i="42"/>
  <c r="L68" i="40"/>
  <c r="V13" i="41"/>
  <c r="L73" i="41"/>
  <c r="V65" i="40"/>
  <c r="V124" i="42"/>
  <c r="L2" i="40"/>
  <c r="L129" i="40"/>
  <c r="V74" i="40"/>
  <c r="V155" i="40"/>
  <c r="V117" i="42"/>
  <c r="L144" i="42"/>
  <c r="L133" i="42"/>
  <c r="L47" i="42"/>
  <c r="L29" i="41"/>
  <c r="L41" i="41"/>
  <c r="V10" i="40"/>
  <c r="V176" i="42"/>
  <c r="L123" i="40"/>
  <c r="L18" i="40"/>
  <c r="L56" i="40"/>
  <c r="V43" i="41"/>
  <c r="V55" i="41"/>
  <c r="L124" i="42"/>
  <c r="V12" i="41"/>
  <c r="L139" i="23"/>
  <c r="L84" i="26"/>
  <c r="V113" i="26"/>
  <c r="V105" i="25"/>
  <c r="L37" i="26"/>
  <c r="V99" i="26"/>
  <c r="L17" i="41"/>
  <c r="L69" i="41"/>
  <c r="B168" i="42"/>
  <c r="B174" i="42"/>
  <c r="B110" i="41"/>
  <c r="B129" i="42"/>
  <c r="B9" i="42"/>
  <c r="V134" i="40"/>
  <c r="V138" i="41"/>
  <c r="L63" i="41"/>
  <c r="V65" i="26"/>
  <c r="L140" i="26"/>
  <c r="L121" i="23"/>
  <c r="V97" i="26"/>
  <c r="L60" i="23"/>
  <c r="V171" i="40"/>
  <c r="V75" i="42"/>
  <c r="L146" i="40"/>
  <c r="L75" i="41"/>
  <c r="V157" i="40"/>
  <c r="V141" i="40"/>
  <c r="L34" i="40"/>
  <c r="L140" i="41"/>
  <c r="V132" i="40"/>
  <c r="V99" i="42"/>
  <c r="L57" i="40"/>
  <c r="L77" i="41"/>
  <c r="V31" i="40"/>
  <c r="V150" i="42"/>
  <c r="L99" i="40"/>
  <c r="L108" i="41"/>
  <c r="V114" i="40"/>
  <c r="V143" i="42"/>
  <c r="L121" i="40"/>
  <c r="L10" i="42"/>
  <c r="V173" i="40"/>
  <c r="V40" i="40"/>
  <c r="V69" i="42"/>
  <c r="V31" i="42"/>
  <c r="L16" i="40"/>
  <c r="L163" i="42"/>
  <c r="V73" i="41"/>
  <c r="V15" i="40"/>
  <c r="V152" i="42"/>
  <c r="L176" i="42"/>
  <c r="L88" i="42"/>
  <c r="L59" i="41"/>
  <c r="V80" i="40"/>
  <c r="V94" i="42"/>
  <c r="L40" i="42"/>
  <c r="L104" i="40"/>
  <c r="V157" i="41"/>
  <c r="L136" i="41"/>
  <c r="V145" i="40"/>
  <c r="V15" i="42"/>
  <c r="L79" i="40"/>
  <c r="L83" i="42"/>
  <c r="L18" i="41"/>
  <c r="V158" i="40"/>
  <c r="V134" i="42"/>
  <c r="V38" i="40"/>
  <c r="V16" i="42"/>
  <c r="L54" i="42"/>
  <c r="L33" i="42"/>
  <c r="V115" i="40"/>
  <c r="V78" i="40"/>
  <c r="L148" i="40"/>
  <c r="V173" i="41"/>
  <c r="V69" i="40"/>
  <c r="V30" i="42"/>
  <c r="L8" i="42"/>
  <c r="L140" i="42"/>
  <c r="L8" i="41"/>
  <c r="V111" i="42"/>
  <c r="L172" i="40"/>
  <c r="L160" i="42"/>
  <c r="V76" i="40"/>
  <c r="V47" i="42"/>
  <c r="L105" i="42"/>
  <c r="L160" i="40"/>
  <c r="V153" i="40"/>
  <c r="V10" i="42"/>
  <c r="L29" i="40"/>
  <c r="L164" i="40"/>
  <c r="V30" i="41"/>
  <c r="V177" i="40"/>
  <c r="V44" i="42"/>
  <c r="V162" i="42"/>
  <c r="L60" i="40"/>
  <c r="L65" i="42"/>
  <c r="V105" i="41"/>
  <c r="L145" i="41"/>
  <c r="L15" i="41"/>
  <c r="B118" i="42"/>
  <c r="B175" i="41"/>
  <c r="V104" i="25"/>
  <c r="L10" i="23"/>
  <c r="L19" i="41"/>
  <c r="B20" i="42"/>
  <c r="L13" i="23"/>
  <c r="V138" i="26"/>
  <c r="L14" i="23"/>
  <c r="L170" i="26"/>
  <c r="L143" i="41"/>
  <c r="L144" i="26"/>
  <c r="B145" i="42"/>
  <c r="L27" i="26"/>
  <c r="L107" i="26"/>
  <c r="V139" i="40"/>
  <c r="L61" i="42"/>
  <c r="L44" i="42"/>
  <c r="V119" i="40"/>
  <c r="L168" i="42"/>
  <c r="L5" i="40"/>
  <c r="V67" i="40"/>
  <c r="L9" i="40"/>
  <c r="L71" i="40"/>
  <c r="V58" i="40"/>
  <c r="L169" i="40"/>
  <c r="L4" i="42"/>
  <c r="V105" i="40"/>
  <c r="L128" i="40"/>
  <c r="L4" i="40"/>
  <c r="V127" i="40"/>
  <c r="V84" i="42"/>
  <c r="L145" i="40"/>
  <c r="L74" i="40"/>
  <c r="V88" i="41"/>
  <c r="V49" i="40"/>
  <c r="V76" i="42"/>
  <c r="L93" i="40"/>
  <c r="L42" i="42"/>
  <c r="V171" i="41"/>
  <c r="L119" i="41"/>
  <c r="V146" i="41"/>
  <c r="V88" i="42"/>
  <c r="L131" i="40"/>
  <c r="L163" i="40"/>
  <c r="V176" i="41"/>
  <c r="V122" i="42"/>
  <c r="L100" i="42"/>
  <c r="L116" i="42"/>
  <c r="V57" i="41"/>
  <c r="V101" i="40"/>
  <c r="L92" i="42"/>
  <c r="L101" i="40"/>
  <c r="V41" i="41"/>
  <c r="V94" i="40"/>
  <c r="L143" i="42"/>
  <c r="L62" i="42"/>
  <c r="V153" i="41"/>
  <c r="V174" i="40"/>
  <c r="L67" i="42"/>
  <c r="L125" i="42"/>
  <c r="V128" i="40"/>
  <c r="V41" i="42"/>
  <c r="V153" i="42"/>
  <c r="L80" i="42"/>
  <c r="L167" i="42"/>
  <c r="V96" i="41"/>
  <c r="V50" i="40"/>
  <c r="V106" i="42"/>
  <c r="L48" i="40"/>
  <c r="L103" i="40"/>
  <c r="L163" i="41"/>
  <c r="L110" i="40"/>
  <c r="V149" i="40"/>
  <c r="L161" i="40"/>
  <c r="V143" i="40"/>
  <c r="L6" i="42"/>
  <c r="V5" i="40"/>
  <c r="L86" i="40"/>
  <c r="V83" i="40"/>
  <c r="L142" i="42"/>
  <c r="V42" i="40"/>
  <c r="L128" i="42"/>
  <c r="V138" i="40"/>
  <c r="L149" i="42"/>
  <c r="L123" i="41"/>
  <c r="V139" i="42"/>
  <c r="L55" i="40"/>
  <c r="L153" i="41"/>
  <c r="L51" i="41"/>
  <c r="V158" i="26"/>
  <c r="L161" i="23"/>
  <c r="B158" i="42"/>
  <c r="V90" i="26"/>
  <c r="V64" i="41"/>
  <c r="L10" i="26"/>
  <c r="L56" i="23"/>
  <c r="B15" i="42"/>
  <c r="L83" i="25"/>
  <c r="B102" i="42"/>
  <c r="V66" i="41"/>
  <c r="L177" i="26"/>
  <c r="B38" i="42"/>
  <c r="B123" i="42"/>
  <c r="L99" i="26"/>
  <c r="V167" i="40"/>
  <c r="L23" i="41"/>
  <c r="L64" i="41"/>
  <c r="L98" i="26"/>
  <c r="L167" i="40"/>
  <c r="L74" i="41"/>
  <c r="L58" i="40"/>
  <c r="V135" i="41"/>
  <c r="L97" i="40"/>
  <c r="L170" i="41"/>
  <c r="L85" i="40"/>
  <c r="V103" i="41"/>
  <c r="L69" i="40"/>
  <c r="V152" i="40"/>
  <c r="L91" i="40"/>
  <c r="V109" i="41"/>
  <c r="V27" i="40"/>
  <c r="L122" i="42"/>
  <c r="L2" i="41"/>
  <c r="L166" i="41"/>
  <c r="L29" i="26"/>
  <c r="L156" i="23"/>
  <c r="V42" i="26"/>
  <c r="B102" i="28"/>
  <c r="V52" i="41"/>
  <c r="L3" i="41"/>
  <c r="V13" i="26"/>
  <c r="L17" i="23"/>
  <c r="B105" i="42"/>
  <c r="V108" i="26"/>
  <c r="V122" i="41"/>
  <c r="L59" i="23"/>
  <c r="V92" i="26"/>
  <c r="B16" i="42"/>
  <c r="L33" i="23"/>
  <c r="V37" i="40"/>
  <c r="V118" i="40"/>
  <c r="V106" i="40"/>
  <c r="V147" i="40"/>
  <c r="V144" i="40"/>
  <c r="V73" i="40"/>
  <c r="L110" i="41"/>
  <c r="L166" i="42"/>
  <c r="L132" i="41"/>
  <c r="B50" i="42"/>
  <c r="L68" i="23"/>
  <c r="L135" i="26"/>
  <c r="L119" i="26"/>
  <c r="L26" i="23"/>
  <c r="B4" i="42"/>
  <c r="B69" i="41"/>
  <c r="L64" i="23"/>
  <c r="V127" i="41"/>
  <c r="V140" i="26"/>
  <c r="L63" i="23"/>
  <c r="L112" i="23"/>
  <c r="V151" i="26"/>
  <c r="V3" i="26"/>
  <c r="V98" i="40"/>
  <c r="L7" i="41"/>
  <c r="L32" i="41"/>
  <c r="V96" i="26"/>
  <c r="L122" i="23"/>
  <c r="L132" i="26"/>
  <c r="V118" i="26"/>
  <c r="V35" i="26"/>
  <c r="L41" i="40"/>
  <c r="L49" i="41"/>
  <c r="L98" i="23"/>
  <c r="B72" i="42"/>
  <c r="L80" i="23"/>
  <c r="L69" i="23"/>
  <c r="L168" i="26"/>
  <c r="V142" i="26"/>
  <c r="L172" i="42"/>
  <c r="V44" i="41"/>
  <c r="L68" i="26"/>
  <c r="L132" i="23"/>
  <c r="V26" i="26"/>
  <c r="L4" i="23"/>
  <c r="V54" i="26"/>
  <c r="V68" i="26"/>
  <c r="L130" i="41"/>
  <c r="V6" i="40"/>
  <c r="V28" i="40"/>
  <c r="L122" i="40"/>
  <c r="V61" i="41"/>
  <c r="V148" i="40"/>
  <c r="V61" i="42"/>
  <c r="L136" i="42"/>
  <c r="L177" i="42"/>
  <c r="V70" i="40"/>
  <c r="V58" i="42"/>
  <c r="L19" i="40"/>
  <c r="L78" i="42"/>
  <c r="V97" i="40"/>
  <c r="V155" i="42"/>
  <c r="L170" i="42"/>
  <c r="L49" i="42"/>
  <c r="V99" i="40"/>
  <c r="V51" i="42"/>
  <c r="V36" i="40"/>
  <c r="V74" i="42"/>
  <c r="L153" i="42"/>
  <c r="V84" i="40"/>
  <c r="L157" i="40"/>
  <c r="L112" i="40"/>
  <c r="V35" i="40"/>
  <c r="V37" i="42"/>
  <c r="L132" i="42"/>
  <c r="V154" i="40"/>
  <c r="V158" i="42"/>
  <c r="L115" i="40"/>
  <c r="V2" i="40"/>
  <c r="L140" i="40"/>
  <c r="L57" i="42"/>
  <c r="V30" i="40"/>
  <c r="V93" i="40"/>
  <c r="L90" i="40"/>
  <c r="V113" i="41"/>
  <c r="V120" i="40"/>
  <c r="V110" i="42"/>
  <c r="L104" i="42"/>
  <c r="L60" i="41"/>
  <c r="L34" i="42"/>
  <c r="L169" i="26"/>
  <c r="L174" i="23"/>
  <c r="B119" i="42"/>
  <c r="V48" i="42"/>
  <c r="V158" i="41"/>
  <c r="B109" i="42"/>
  <c r="L47" i="26"/>
  <c r="L58" i="24"/>
  <c r="L127" i="41"/>
  <c r="B117" i="42"/>
  <c r="L158" i="26"/>
  <c r="L167" i="23"/>
  <c r="V132" i="42"/>
  <c r="L8" i="40"/>
  <c r="L121" i="41"/>
  <c r="L158" i="42"/>
  <c r="L96" i="41"/>
  <c r="V18" i="42"/>
  <c r="V29" i="41"/>
  <c r="V104" i="42"/>
  <c r="L63" i="42"/>
  <c r="V41" i="40"/>
  <c r="L153" i="40"/>
  <c r="V131" i="40"/>
  <c r="V90" i="42"/>
  <c r="L162" i="42"/>
  <c r="L157" i="41"/>
  <c r="V77" i="40"/>
  <c r="V149" i="42"/>
  <c r="L151" i="40"/>
  <c r="L107" i="41"/>
  <c r="L62" i="40"/>
  <c r="V79" i="40"/>
  <c r="L61" i="40"/>
  <c r="V139" i="41"/>
  <c r="V43" i="40"/>
  <c r="L10" i="40"/>
  <c r="V20" i="41"/>
  <c r="V150" i="40"/>
  <c r="L80" i="40"/>
  <c r="V132" i="41"/>
  <c r="V17" i="40"/>
  <c r="L170" i="40"/>
  <c r="V134" i="41"/>
  <c r="V130" i="40"/>
  <c r="L173" i="42"/>
  <c r="L175" i="42"/>
  <c r="V88" i="40"/>
  <c r="L23" i="42"/>
  <c r="L151" i="42"/>
  <c r="V47" i="41"/>
  <c r="V107" i="42"/>
  <c r="L106" i="40"/>
  <c r="L15" i="40"/>
  <c r="V162" i="41"/>
  <c r="L10" i="41"/>
  <c r="L63" i="40"/>
  <c r="V54" i="42"/>
  <c r="V123" i="41"/>
  <c r="L138" i="40"/>
  <c r="V2" i="42"/>
  <c r="V91" i="41"/>
  <c r="L5" i="42"/>
  <c r="V173" i="42"/>
  <c r="L109" i="40"/>
  <c r="V11" i="40"/>
  <c r="L142" i="40"/>
  <c r="L71" i="41"/>
  <c r="L150" i="23"/>
  <c r="B108" i="42"/>
  <c r="L37" i="23"/>
  <c r="L147" i="40"/>
  <c r="L69" i="26"/>
  <c r="L61" i="25"/>
  <c r="B111" i="42"/>
  <c r="V35" i="42"/>
  <c r="L6" i="41"/>
  <c r="V28" i="26"/>
  <c r="L142" i="23"/>
  <c r="B75" i="42"/>
  <c r="V49" i="41"/>
  <c r="L100" i="23"/>
  <c r="V163" i="42"/>
  <c r="L109" i="41"/>
  <c r="L174" i="42"/>
  <c r="V20" i="42"/>
  <c r="L30" i="41"/>
  <c r="L155" i="42"/>
  <c r="V91" i="42"/>
  <c r="L76" i="42"/>
  <c r="L76" i="40"/>
  <c r="L122" i="41"/>
  <c r="L7" i="42"/>
  <c r="L25" i="41"/>
  <c r="B116" i="42"/>
  <c r="L101" i="23"/>
  <c r="B22" i="41"/>
  <c r="V162" i="40"/>
  <c r="V99" i="41"/>
  <c r="V93" i="26"/>
  <c r="L128" i="26"/>
  <c r="B44" i="42"/>
  <c r="V159" i="41"/>
  <c r="L65" i="23"/>
  <c r="B49" i="42"/>
  <c r="B98" i="41"/>
  <c r="L31" i="42"/>
  <c r="L51" i="42"/>
  <c r="V13" i="42"/>
  <c r="L17" i="40"/>
  <c r="L102" i="40"/>
  <c r="L19" i="42"/>
  <c r="L51" i="25"/>
  <c r="B134" i="42"/>
  <c r="L118" i="26"/>
  <c r="B163" i="42"/>
  <c r="L134" i="41"/>
  <c r="L172" i="26"/>
  <c r="L96" i="40"/>
  <c r="L109" i="26"/>
  <c r="L53" i="23"/>
  <c r="L87" i="23"/>
  <c r="V5" i="26"/>
  <c r="V115" i="42"/>
  <c r="V76" i="41"/>
  <c r="V109" i="26"/>
  <c r="L73" i="23"/>
  <c r="B172" i="42"/>
  <c r="L70" i="26"/>
  <c r="L131" i="42"/>
  <c r="L133" i="41"/>
  <c r="L176" i="23"/>
  <c r="L42" i="26"/>
  <c r="V139" i="26"/>
  <c r="L5" i="23"/>
  <c r="V111" i="41"/>
  <c r="L111" i="41"/>
  <c r="B3" i="42"/>
  <c r="B122" i="42"/>
  <c r="L9" i="23"/>
  <c r="L142" i="26"/>
  <c r="L99" i="41"/>
  <c r="L114" i="41"/>
  <c r="L120" i="26"/>
  <c r="B5" i="19"/>
  <c r="V119" i="26"/>
  <c r="V67" i="25"/>
  <c r="L27" i="23"/>
  <c r="B166" i="40"/>
  <c r="B61" i="22"/>
  <c r="B48" i="23"/>
  <c r="B96" i="21"/>
  <c r="B41" i="22"/>
  <c r="B103" i="28"/>
  <c r="B117" i="28"/>
  <c r="B113" i="41"/>
  <c r="B54" i="26"/>
  <c r="B6" i="23"/>
  <c r="L7" i="40"/>
  <c r="V53" i="42"/>
  <c r="V56" i="42"/>
  <c r="V165" i="42"/>
  <c r="V81" i="42"/>
  <c r="V21" i="42"/>
  <c r="V32" i="40"/>
  <c r="L141" i="41"/>
  <c r="L122" i="26"/>
  <c r="L6" i="26"/>
  <c r="L71" i="42"/>
  <c r="L126" i="26"/>
  <c r="V159" i="25"/>
  <c r="V86" i="41"/>
  <c r="L103" i="26"/>
  <c r="B32" i="42"/>
  <c r="L98" i="40"/>
  <c r="V67" i="41"/>
  <c r="V120" i="26"/>
  <c r="V167" i="26"/>
  <c r="L18" i="23"/>
  <c r="L153" i="23"/>
  <c r="L111" i="23"/>
  <c r="L73" i="40"/>
  <c r="V150" i="41"/>
  <c r="B91" i="42"/>
  <c r="B142" i="41"/>
  <c r="L39" i="23"/>
  <c r="L24" i="26"/>
  <c r="L70" i="23"/>
  <c r="L34" i="23"/>
  <c r="V82" i="41"/>
  <c r="V163" i="41"/>
  <c r="V44" i="26"/>
  <c r="L157" i="26"/>
  <c r="L75" i="26"/>
  <c r="L23" i="26"/>
  <c r="L101" i="26"/>
  <c r="L94" i="23"/>
  <c r="V9" i="41"/>
  <c r="L164" i="41"/>
  <c r="B113" i="42"/>
  <c r="L54" i="23"/>
  <c r="B135" i="42"/>
  <c r="B152" i="42"/>
  <c r="B85" i="42"/>
  <c r="V59" i="40"/>
  <c r="V65" i="41"/>
  <c r="V122" i="26"/>
  <c r="L62" i="23"/>
  <c r="B43" i="42"/>
  <c r="B166" i="42"/>
  <c r="B57" i="42"/>
  <c r="B166" i="41"/>
  <c r="B111" i="40"/>
  <c r="B134" i="23"/>
  <c r="B39" i="19"/>
  <c r="B135" i="40"/>
  <c r="B166" i="21"/>
  <c r="B63" i="26"/>
  <c r="B68" i="21"/>
  <c r="B173" i="22"/>
  <c r="B149" i="23"/>
  <c r="B3" i="28"/>
  <c r="L14" i="40"/>
  <c r="L70" i="40"/>
  <c r="V7" i="42"/>
  <c r="L13" i="41"/>
  <c r="B114" i="41"/>
  <c r="L82" i="23"/>
  <c r="L45" i="41"/>
  <c r="B38" i="28"/>
  <c r="L118" i="41"/>
  <c r="L84" i="23"/>
  <c r="V148" i="26"/>
  <c r="L157" i="42"/>
  <c r="V16" i="26"/>
  <c r="V173" i="26"/>
  <c r="V131" i="26"/>
  <c r="V27" i="41"/>
  <c r="L113" i="26"/>
  <c r="L11" i="23"/>
  <c r="L108" i="23"/>
  <c r="L138" i="41"/>
  <c r="L32" i="23"/>
  <c r="B103" i="42"/>
  <c r="B6" i="42"/>
  <c r="V24" i="41"/>
  <c r="V12" i="26"/>
  <c r="B134" i="41"/>
  <c r="V149" i="26"/>
  <c r="B103" i="41"/>
  <c r="B16" i="23"/>
  <c r="B112" i="22"/>
  <c r="B97" i="41"/>
  <c r="B141" i="40"/>
  <c r="B76" i="28"/>
  <c r="B40" i="26"/>
  <c r="B18" i="23"/>
  <c r="B26" i="40"/>
  <c r="B139" i="22"/>
  <c r="B117" i="23"/>
  <c r="B171" i="21"/>
  <c r="B176" i="40"/>
  <c r="B6" i="28"/>
  <c r="B36" i="26"/>
  <c r="B3" i="26"/>
  <c r="B37" i="40"/>
  <c r="B15" i="23"/>
  <c r="B41" i="26"/>
  <c r="B169" i="41"/>
  <c r="B145" i="21"/>
  <c r="B79" i="40"/>
  <c r="B109" i="28"/>
  <c r="B157" i="22"/>
  <c r="B107" i="41"/>
  <c r="B154" i="26"/>
  <c r="V162" i="26"/>
  <c r="B141" i="28"/>
  <c r="B128" i="23"/>
  <c r="B104" i="28"/>
  <c r="B13" i="41"/>
  <c r="B163" i="28"/>
  <c r="B134" i="22"/>
  <c r="B9" i="19"/>
  <c r="V36" i="26"/>
  <c r="B101" i="21"/>
  <c r="B67" i="40"/>
  <c r="L24" i="41"/>
  <c r="L167" i="41"/>
  <c r="V59" i="41"/>
  <c r="L38" i="41"/>
  <c r="B157" i="42"/>
  <c r="L109" i="23"/>
  <c r="L22" i="23"/>
  <c r="B169" i="42"/>
  <c r="L108" i="26"/>
  <c r="L140" i="23"/>
  <c r="L112" i="26"/>
  <c r="L104" i="41"/>
  <c r="V74" i="26"/>
  <c r="B22" i="42"/>
  <c r="B94" i="41"/>
  <c r="V63" i="41"/>
  <c r="L30" i="23"/>
  <c r="V45" i="26"/>
  <c r="L14" i="26"/>
  <c r="V172" i="41"/>
  <c r="L25" i="26"/>
  <c r="B100" i="42"/>
  <c r="B122" i="41"/>
  <c r="L54" i="41"/>
  <c r="L158" i="23"/>
  <c r="V126" i="26"/>
  <c r="L8" i="23"/>
  <c r="B97" i="23"/>
  <c r="B17" i="41"/>
  <c r="B77" i="21"/>
  <c r="B146" i="42"/>
  <c r="B52" i="27"/>
  <c r="B119" i="41"/>
  <c r="B49" i="28"/>
  <c r="B130" i="23"/>
  <c r="L114" i="42"/>
  <c r="L75" i="40"/>
  <c r="L88" i="40"/>
  <c r="V64" i="42"/>
  <c r="V111" i="26"/>
  <c r="V166" i="41"/>
  <c r="L12" i="23"/>
  <c r="L116" i="26"/>
  <c r="L172" i="41"/>
  <c r="B177" i="42"/>
  <c r="L61" i="23"/>
  <c r="V61" i="25"/>
  <c r="V51" i="41"/>
  <c r="L74" i="26"/>
  <c r="L136" i="23"/>
  <c r="V71" i="40"/>
  <c r="L52" i="41"/>
  <c r="L52" i="26"/>
  <c r="B73" i="42"/>
  <c r="V156" i="42"/>
  <c r="L73" i="26"/>
  <c r="B65" i="42"/>
  <c r="B150" i="41"/>
  <c r="L94" i="42"/>
  <c r="L44" i="23"/>
  <c r="V17" i="26"/>
  <c r="L88" i="23"/>
  <c r="B14" i="40"/>
  <c r="B157" i="41"/>
  <c r="B132" i="23"/>
  <c r="B79" i="26"/>
  <c r="B49" i="40"/>
  <c r="B27" i="19"/>
  <c r="B136" i="41"/>
  <c r="B67" i="41"/>
  <c r="B139" i="23"/>
  <c r="B161" i="21"/>
  <c r="B34" i="19"/>
  <c r="B134" i="28"/>
  <c r="B23" i="26"/>
  <c r="B84" i="21"/>
  <c r="B55" i="28"/>
  <c r="B122" i="40"/>
  <c r="B91" i="21"/>
  <c r="B167" i="41"/>
  <c r="B112" i="40"/>
  <c r="B33" i="41"/>
  <c r="B85" i="28"/>
  <c r="B46" i="19"/>
  <c r="B68" i="26"/>
  <c r="B114" i="26"/>
  <c r="B167" i="21"/>
  <c r="B53" i="28"/>
  <c r="B29" i="41"/>
  <c r="B156" i="23"/>
  <c r="B146" i="23"/>
  <c r="B76" i="22"/>
  <c r="B157" i="28"/>
  <c r="B5" i="40"/>
  <c r="V151" i="42"/>
  <c r="V100" i="26"/>
  <c r="L56" i="26"/>
  <c r="V25" i="40"/>
  <c r="L27" i="40"/>
  <c r="L36" i="40"/>
  <c r="B57" i="41"/>
  <c r="B48" i="26"/>
  <c r="B66" i="28"/>
  <c r="B90" i="22"/>
  <c r="B7" i="22"/>
  <c r="B132" i="21"/>
  <c r="B55" i="22"/>
  <c r="B40" i="22"/>
  <c r="B119" i="28"/>
  <c r="B39" i="41"/>
  <c r="B59" i="21"/>
  <c r="B88" i="23"/>
  <c r="B139" i="41"/>
  <c r="B19" i="22"/>
  <c r="B165" i="23"/>
  <c r="B114" i="22"/>
  <c r="B70" i="41"/>
  <c r="B138" i="22"/>
  <c r="B4" i="40"/>
  <c r="B40" i="23"/>
  <c r="B126" i="22"/>
  <c r="B60" i="28"/>
  <c r="B57" i="21"/>
  <c r="B33" i="40"/>
  <c r="B123" i="26"/>
  <c r="B152" i="26"/>
  <c r="B164" i="28"/>
  <c r="B79" i="21"/>
  <c r="B172" i="22"/>
  <c r="B129" i="40"/>
  <c r="B155" i="21"/>
  <c r="B116" i="40"/>
  <c r="B15" i="41"/>
  <c r="B39" i="28"/>
  <c r="B174" i="21"/>
  <c r="B115" i="28"/>
  <c r="B33" i="22"/>
  <c r="B53" i="21"/>
  <c r="B160" i="26"/>
  <c r="B24" i="28"/>
  <c r="B18" i="28"/>
  <c r="V23" i="23"/>
  <c r="L64" i="28"/>
  <c r="V21" i="28"/>
  <c r="B111" i="65"/>
  <c r="L135" i="21"/>
  <c r="V71" i="23"/>
  <c r="L166" i="28"/>
  <c r="B64" i="40"/>
  <c r="V63" i="23"/>
  <c r="L59" i="28"/>
  <c r="V107" i="28"/>
  <c r="B140" i="65"/>
  <c r="L125" i="21"/>
  <c r="V160" i="23"/>
  <c r="L90" i="28"/>
  <c r="B163" i="40"/>
  <c r="V116" i="23"/>
  <c r="L101" i="28"/>
  <c r="V13" i="28"/>
  <c r="B170" i="65"/>
  <c r="L172" i="21"/>
  <c r="V130" i="23"/>
  <c r="L33" i="28"/>
  <c r="B38" i="41"/>
  <c r="V118" i="23"/>
  <c r="B87" i="65"/>
  <c r="V55" i="28"/>
  <c r="B105" i="65"/>
  <c r="L157" i="21"/>
  <c r="V153" i="23"/>
  <c r="B95" i="21"/>
  <c r="B48" i="19"/>
  <c r="V64" i="28"/>
  <c r="L94" i="28"/>
  <c r="V140" i="28"/>
  <c r="V39" i="40"/>
  <c r="L42" i="40"/>
  <c r="L78" i="40"/>
  <c r="V102" i="40"/>
  <c r="V140" i="42"/>
  <c r="L3" i="42"/>
  <c r="V82" i="40"/>
  <c r="V141" i="42"/>
  <c r="L66" i="42"/>
  <c r="V170" i="40"/>
  <c r="L124" i="40"/>
  <c r="L156" i="40"/>
  <c r="V64" i="40"/>
  <c r="L49" i="40"/>
  <c r="V42" i="42"/>
  <c r="L156" i="41"/>
  <c r="V60" i="42"/>
  <c r="L37" i="40"/>
  <c r="V122" i="40"/>
  <c r="L52" i="42"/>
  <c r="V16" i="41"/>
  <c r="L35" i="40"/>
  <c r="V152" i="41"/>
  <c r="V66" i="42"/>
  <c r="L77" i="42"/>
  <c r="V129" i="42"/>
  <c r="L118" i="40"/>
  <c r="L79" i="41"/>
  <c r="V166" i="42"/>
  <c r="L59" i="40"/>
  <c r="V56" i="41"/>
  <c r="L80" i="41"/>
  <c r="B2" i="28"/>
  <c r="L46" i="25"/>
  <c r="L90" i="42"/>
  <c r="V11" i="26"/>
  <c r="L66" i="26"/>
  <c r="L121" i="42"/>
  <c r="B86" i="42"/>
  <c r="B82" i="41"/>
  <c r="L8" i="26"/>
  <c r="L66" i="40"/>
  <c r="V68" i="40"/>
  <c r="L20" i="42"/>
  <c r="V38" i="42"/>
  <c r="L48" i="41"/>
  <c r="L108" i="40"/>
  <c r="L154" i="41"/>
  <c r="L107" i="40"/>
  <c r="V11" i="42"/>
  <c r="L162" i="40"/>
  <c r="V142" i="41"/>
  <c r="V135" i="42"/>
  <c r="L28" i="40"/>
  <c r="L65" i="41"/>
  <c r="V140" i="41"/>
  <c r="V12" i="42"/>
  <c r="L83" i="41"/>
  <c r="V62" i="42"/>
  <c r="L97" i="42"/>
  <c r="V142" i="40"/>
  <c r="L114" i="40"/>
  <c r="V176" i="40"/>
  <c r="L111" i="40"/>
  <c r="L120" i="41"/>
  <c r="V125" i="42"/>
  <c r="L12" i="42"/>
  <c r="V107" i="40"/>
  <c r="L164" i="42"/>
  <c r="L88" i="41"/>
  <c r="V77" i="42"/>
  <c r="L119" i="40"/>
  <c r="L106" i="41"/>
  <c r="V105" i="42"/>
  <c r="V151" i="41"/>
  <c r="V32" i="41"/>
  <c r="L158" i="41"/>
  <c r="L117" i="40"/>
  <c r="L38" i="40"/>
  <c r="L26" i="40"/>
  <c r="V146" i="40"/>
  <c r="V54" i="41"/>
  <c r="L123" i="23"/>
  <c r="V128" i="26"/>
  <c r="B132" i="42"/>
  <c r="V124" i="41"/>
  <c r="L72" i="23"/>
  <c r="B33" i="42"/>
  <c r="V145" i="41"/>
  <c r="L135" i="23"/>
  <c r="V155" i="26"/>
  <c r="V9" i="42"/>
  <c r="L165" i="41"/>
  <c r="V121" i="42"/>
  <c r="V79" i="42"/>
  <c r="V19" i="40"/>
  <c r="V95" i="40"/>
  <c r="L142" i="41"/>
  <c r="L22" i="40"/>
  <c r="L40" i="40"/>
  <c r="V95" i="42"/>
  <c r="V68" i="41"/>
  <c r="V57" i="26"/>
  <c r="B74" i="28"/>
  <c r="L146" i="23"/>
  <c r="L124" i="23"/>
  <c r="L39" i="26"/>
  <c r="L151" i="23"/>
  <c r="V108" i="41"/>
  <c r="L42" i="23"/>
  <c r="B69" i="42"/>
  <c r="V38" i="41"/>
  <c r="L113" i="40"/>
  <c r="V52" i="42"/>
  <c r="V121" i="40"/>
  <c r="L11" i="41"/>
  <c r="B39" i="42"/>
  <c r="L157" i="23"/>
  <c r="L165" i="40"/>
  <c r="V79" i="26"/>
  <c r="V167" i="41"/>
  <c r="L91" i="23"/>
  <c r="B126" i="41"/>
  <c r="B102" i="41"/>
  <c r="V120" i="41"/>
  <c r="L105" i="25"/>
  <c r="B46" i="42"/>
  <c r="V175" i="42"/>
  <c r="L32" i="40"/>
  <c r="V137" i="40"/>
  <c r="L77" i="40"/>
  <c r="V160" i="41"/>
  <c r="L21" i="40"/>
  <c r="V22" i="41"/>
  <c r="V130" i="42"/>
  <c r="L14" i="41"/>
  <c r="V32" i="42"/>
  <c r="V172" i="40"/>
  <c r="L82" i="41"/>
  <c r="L144" i="40"/>
  <c r="V7" i="41"/>
  <c r="L22" i="42"/>
  <c r="V103" i="42"/>
  <c r="L61" i="41"/>
  <c r="L18" i="42"/>
  <c r="V160" i="40"/>
  <c r="L64" i="40"/>
  <c r="V74" i="41"/>
  <c r="L95" i="40"/>
  <c r="V93" i="41"/>
  <c r="L85" i="41"/>
  <c r="V114" i="26"/>
  <c r="L130" i="42"/>
  <c r="L34" i="26"/>
  <c r="V103" i="26"/>
  <c r="L53" i="41"/>
  <c r="V21" i="26"/>
  <c r="V164" i="42"/>
  <c r="V70" i="41"/>
  <c r="V45" i="41"/>
  <c r="L52" i="40"/>
  <c r="V92" i="42"/>
  <c r="V102" i="42"/>
  <c r="V154" i="41"/>
  <c r="L45" i="42"/>
  <c r="L169" i="41"/>
  <c r="L39" i="40"/>
  <c r="L161" i="42"/>
  <c r="V175" i="40"/>
  <c r="L43" i="40"/>
  <c r="V17" i="42"/>
  <c r="L12" i="41"/>
  <c r="V100" i="42"/>
  <c r="L89" i="41"/>
  <c r="L39" i="42"/>
  <c r="V125" i="40"/>
  <c r="L37" i="42"/>
  <c r="V40" i="42"/>
  <c r="V84" i="41"/>
  <c r="V23" i="42"/>
  <c r="L110" i="42"/>
  <c r="V100" i="41"/>
  <c r="L62" i="41"/>
  <c r="V113" i="42"/>
  <c r="V177" i="42"/>
  <c r="V87" i="42"/>
  <c r="L171" i="40"/>
  <c r="L118" i="42"/>
  <c r="V115" i="41"/>
  <c r="V82" i="26"/>
  <c r="V128" i="42"/>
  <c r="V52" i="26"/>
  <c r="B34" i="42"/>
  <c r="V110" i="26"/>
  <c r="V101" i="26"/>
  <c r="L154" i="40"/>
  <c r="L87" i="26"/>
  <c r="V54" i="40"/>
  <c r="V60" i="40"/>
  <c r="V59" i="42"/>
  <c r="L6" i="40"/>
  <c r="L152" i="40"/>
  <c r="L36" i="42"/>
  <c r="L33" i="41"/>
  <c r="V145" i="26"/>
  <c r="L137" i="41"/>
  <c r="L7" i="26"/>
  <c r="L71" i="23"/>
  <c r="L173" i="23"/>
  <c r="B90" i="42"/>
  <c r="V67" i="42"/>
  <c r="L111" i="42"/>
  <c r="L175" i="40"/>
  <c r="L2" i="26"/>
  <c r="L115" i="41"/>
  <c r="L31" i="23"/>
  <c r="V166" i="26"/>
  <c r="L84" i="41"/>
  <c r="L2" i="23"/>
  <c r="V53" i="26"/>
  <c r="L149" i="41"/>
  <c r="B121" i="42"/>
  <c r="V39" i="26"/>
  <c r="V4" i="42"/>
  <c r="L159" i="41"/>
  <c r="B59" i="42"/>
  <c r="B12" i="42"/>
  <c r="L72" i="26"/>
  <c r="L176" i="41"/>
  <c r="V8" i="26"/>
  <c r="L81" i="23"/>
  <c r="L60" i="26"/>
  <c r="L98" i="42"/>
  <c r="L21" i="23"/>
  <c r="L134" i="26"/>
  <c r="B66" i="42"/>
  <c r="V15" i="26"/>
  <c r="V164" i="25"/>
  <c r="B68" i="40"/>
  <c r="B73" i="40"/>
  <c r="B137" i="28"/>
  <c r="B81" i="40"/>
  <c r="B14" i="23"/>
  <c r="V169" i="26"/>
  <c r="B138" i="28"/>
  <c r="L139" i="40"/>
  <c r="V118" i="41"/>
  <c r="V117" i="40"/>
  <c r="L27" i="42"/>
  <c r="L137" i="42"/>
  <c r="L2" i="42"/>
  <c r="V134" i="26"/>
  <c r="L134" i="23"/>
  <c r="B175" i="42"/>
  <c r="L148" i="26"/>
  <c r="V94" i="41"/>
  <c r="L137" i="26"/>
  <c r="V155" i="41"/>
  <c r="B95" i="42"/>
  <c r="B167" i="42"/>
  <c r="L141" i="23"/>
  <c r="B54" i="42"/>
  <c r="V29" i="40"/>
  <c r="V10" i="41"/>
  <c r="B52" i="42"/>
  <c r="L156" i="25"/>
  <c r="L171" i="25"/>
  <c r="B56" i="42"/>
  <c r="L89" i="42"/>
  <c r="L5" i="41"/>
  <c r="L143" i="26"/>
  <c r="L137" i="23"/>
  <c r="B35" i="42"/>
  <c r="B8" i="42"/>
  <c r="V77" i="41"/>
  <c r="V81" i="26"/>
  <c r="L95" i="26"/>
  <c r="L19" i="26"/>
  <c r="B58" i="42"/>
  <c r="V60" i="26"/>
  <c r="V46" i="41"/>
  <c r="B41" i="42"/>
  <c r="V46" i="25"/>
  <c r="B37" i="42"/>
  <c r="L97" i="23"/>
  <c r="L6" i="23"/>
  <c r="B152" i="21"/>
  <c r="B27" i="22"/>
  <c r="B93" i="21"/>
  <c r="B45" i="40"/>
  <c r="B150" i="28"/>
  <c r="V31" i="26"/>
  <c r="B27" i="28"/>
  <c r="V98" i="41"/>
  <c r="V144" i="42"/>
  <c r="L84" i="42"/>
  <c r="B27" i="42"/>
  <c r="L47" i="23"/>
  <c r="V106" i="26"/>
  <c r="V95" i="26"/>
  <c r="L159" i="23"/>
  <c r="V25" i="26"/>
  <c r="L20" i="26"/>
  <c r="V135" i="26"/>
  <c r="V108" i="42"/>
  <c r="V55" i="26"/>
  <c r="L48" i="23"/>
  <c r="L141" i="40"/>
  <c r="L36" i="23"/>
  <c r="B88" i="42"/>
  <c r="L78" i="41"/>
  <c r="L153" i="26"/>
  <c r="B74" i="41"/>
  <c r="B16" i="28"/>
  <c r="B105" i="28"/>
  <c r="B111" i="22"/>
  <c r="B13" i="23"/>
  <c r="B94" i="22"/>
  <c r="B43" i="23"/>
  <c r="B125" i="21"/>
  <c r="B143" i="23"/>
  <c r="B8" i="40"/>
  <c r="B94" i="40"/>
  <c r="B65" i="22"/>
  <c r="B108" i="22"/>
  <c r="B20" i="22"/>
  <c r="B44" i="19"/>
  <c r="B101" i="23"/>
  <c r="B148" i="21"/>
  <c r="B69" i="22"/>
  <c r="B121" i="22"/>
  <c r="B173" i="40"/>
  <c r="B107" i="22"/>
  <c r="B43" i="41"/>
  <c r="B154" i="40"/>
  <c r="B137" i="26"/>
  <c r="B168" i="23"/>
  <c r="B28" i="41"/>
  <c r="B62" i="26"/>
  <c r="B85" i="41"/>
  <c r="B43" i="25"/>
  <c r="L83" i="40"/>
  <c r="V16" i="40"/>
  <c r="V90" i="41"/>
  <c r="L125" i="41"/>
  <c r="V154" i="26"/>
  <c r="L133" i="26"/>
  <c r="V177" i="26"/>
  <c r="L67" i="23"/>
  <c r="L33" i="40"/>
  <c r="V102" i="26"/>
  <c r="B158" i="41"/>
  <c r="L44" i="41"/>
  <c r="L173" i="26"/>
  <c r="L3" i="23"/>
  <c r="L151" i="41"/>
  <c r="L115" i="26"/>
  <c r="B112" i="42"/>
  <c r="L146" i="41"/>
  <c r="L20" i="23"/>
  <c r="L117" i="26"/>
  <c r="B98" i="40"/>
  <c r="B15" i="22"/>
  <c r="B64" i="21"/>
  <c r="B10" i="26"/>
  <c r="B120" i="22"/>
  <c r="B148" i="23"/>
  <c r="V21" i="40"/>
  <c r="V61" i="40"/>
  <c r="L25" i="40"/>
  <c r="V24" i="26"/>
  <c r="L111" i="26"/>
  <c r="V133" i="41"/>
  <c r="V7" i="40"/>
  <c r="V146" i="26"/>
  <c r="L12" i="26"/>
  <c r="V136" i="41"/>
  <c r="B13" i="42"/>
  <c r="L43" i="23"/>
  <c r="V85" i="41"/>
  <c r="V58" i="26"/>
  <c r="B67" i="42"/>
  <c r="V19" i="41"/>
  <c r="L102" i="23"/>
  <c r="V163" i="26"/>
  <c r="L131" i="41"/>
  <c r="B127" i="42"/>
  <c r="V2" i="26"/>
  <c r="B33" i="19"/>
  <c r="B71" i="40"/>
  <c r="B16" i="41"/>
  <c r="B110" i="21"/>
  <c r="B34" i="23"/>
  <c r="B56" i="40"/>
  <c r="B66" i="23"/>
  <c r="B147" i="41"/>
  <c r="B20" i="19"/>
  <c r="B43" i="40"/>
  <c r="B82" i="28"/>
  <c r="B21" i="19"/>
  <c r="B22" i="23"/>
  <c r="B72" i="22"/>
  <c r="B55" i="21"/>
  <c r="B148" i="22"/>
  <c r="B8" i="28"/>
  <c r="B161" i="26"/>
  <c r="B162" i="28"/>
  <c r="B47" i="28"/>
  <c r="B45" i="19"/>
  <c r="B62" i="23"/>
  <c r="B72" i="41"/>
  <c r="L14" i="42"/>
  <c r="V147" i="26"/>
  <c r="L102" i="41"/>
  <c r="L45" i="23"/>
  <c r="V156" i="25"/>
  <c r="B160" i="40"/>
  <c r="B116" i="26"/>
  <c r="B170" i="40"/>
  <c r="B28" i="26"/>
  <c r="B14" i="41"/>
  <c r="B172" i="28"/>
  <c r="B30" i="28"/>
  <c r="B147" i="26"/>
  <c r="B9" i="26"/>
  <c r="B83" i="41"/>
  <c r="B20" i="41"/>
  <c r="B139" i="26"/>
  <c r="B19" i="28"/>
  <c r="B10" i="22"/>
  <c r="B75" i="40"/>
  <c r="B136" i="26"/>
  <c r="B153" i="21"/>
  <c r="B98" i="26"/>
  <c r="B134" i="40"/>
  <c r="B127" i="28"/>
  <c r="B83" i="21"/>
  <c r="B173" i="21"/>
  <c r="B84" i="41"/>
  <c r="B149" i="26"/>
  <c r="B28" i="23"/>
  <c r="B161" i="22"/>
  <c r="B133" i="22"/>
  <c r="B136" i="28"/>
  <c r="B170" i="22"/>
  <c r="B32" i="22"/>
  <c r="B42" i="28"/>
  <c r="L45" i="19"/>
  <c r="V157" i="23"/>
  <c r="V99" i="23"/>
  <c r="B38" i="65"/>
  <c r="L43" i="19"/>
  <c r="B147" i="28"/>
  <c r="L130" i="21"/>
  <c r="V139" i="23"/>
  <c r="V165" i="23"/>
  <c r="B60" i="65"/>
  <c r="L23" i="19"/>
  <c r="B17" i="26"/>
  <c r="L150" i="21"/>
  <c r="V73" i="23"/>
  <c r="V25" i="23"/>
  <c r="B74" i="65"/>
  <c r="L106" i="21"/>
  <c r="B18" i="22"/>
  <c r="L31" i="19"/>
  <c r="V130" i="28"/>
  <c r="V68" i="23"/>
  <c r="L121" i="28"/>
  <c r="L57" i="21"/>
  <c r="B28" i="40"/>
  <c r="L113" i="21"/>
  <c r="V129" i="28"/>
  <c r="B22" i="65"/>
  <c r="L116" i="21"/>
  <c r="V19" i="23"/>
  <c r="B116" i="23"/>
  <c r="B166" i="26"/>
  <c r="V16" i="28"/>
  <c r="B29" i="65"/>
  <c r="L44" i="19"/>
  <c r="V81" i="23"/>
  <c r="L7" i="28"/>
  <c r="V33" i="23"/>
  <c r="B140" i="26"/>
  <c r="B58" i="24"/>
  <c r="V27" i="28"/>
  <c r="B160" i="65"/>
  <c r="L86" i="21"/>
  <c r="V122" i="23"/>
  <c r="L130" i="28"/>
  <c r="V124" i="28"/>
  <c r="B117" i="26"/>
  <c r="B85" i="21"/>
  <c r="V45" i="28"/>
  <c r="B141" i="65"/>
  <c r="L153" i="21"/>
  <c r="V121" i="23"/>
  <c r="B122" i="65"/>
  <c r="V85" i="28"/>
  <c r="L13" i="28"/>
  <c r="L19" i="28"/>
  <c r="L140" i="28"/>
  <c r="B108" i="65"/>
  <c r="B173" i="65"/>
  <c r="L22" i="65"/>
  <c r="V20" i="65"/>
  <c r="V107" i="65"/>
  <c r="V50" i="65"/>
  <c r="V72" i="65"/>
  <c r="L34" i="65"/>
  <c r="V27" i="65"/>
  <c r="V39" i="42"/>
  <c r="V4" i="26"/>
  <c r="V130" i="26"/>
  <c r="L7" i="23"/>
  <c r="B78" i="42"/>
  <c r="L59" i="25"/>
  <c r="B154" i="28"/>
  <c r="B65" i="26"/>
  <c r="B50" i="28"/>
  <c r="B116" i="41"/>
  <c r="B36" i="41"/>
  <c r="B65" i="41"/>
  <c r="B99" i="41"/>
  <c r="B100" i="26"/>
  <c r="B169" i="21"/>
  <c r="B158" i="21"/>
  <c r="B83" i="28"/>
  <c r="B170" i="23"/>
  <c r="B120" i="40"/>
  <c r="B7" i="40"/>
  <c r="B36" i="23"/>
  <c r="B93" i="22"/>
  <c r="B45" i="22"/>
  <c r="B158" i="26"/>
  <c r="B131" i="40"/>
  <c r="B139" i="28"/>
  <c r="B177" i="21"/>
  <c r="B42" i="40"/>
  <c r="B141" i="21"/>
  <c r="B170" i="28"/>
  <c r="B143" i="28"/>
  <c r="B49" i="41"/>
  <c r="B127" i="40"/>
  <c r="B158" i="23"/>
  <c r="B110" i="22"/>
  <c r="B50" i="19"/>
  <c r="B66" i="40"/>
  <c r="B32" i="41"/>
  <c r="B146" i="22"/>
  <c r="B108" i="28"/>
  <c r="B111" i="23"/>
  <c r="B96" i="22"/>
  <c r="B146" i="26"/>
  <c r="B8" i="41"/>
  <c r="B35" i="23"/>
  <c r="B9" i="22"/>
  <c r="B126" i="23"/>
  <c r="B163" i="21"/>
  <c r="L162" i="21"/>
  <c r="V144" i="23"/>
  <c r="L89" i="28"/>
  <c r="V144" i="28"/>
  <c r="B144" i="65"/>
  <c r="V10" i="28"/>
  <c r="B21" i="26"/>
  <c r="B108" i="26"/>
  <c r="L74" i="21"/>
  <c r="V151" i="23"/>
  <c r="L164" i="28"/>
  <c r="V36" i="28"/>
  <c r="B156" i="65"/>
  <c r="V168" i="28"/>
  <c r="B163" i="22"/>
  <c r="B89" i="28"/>
  <c r="L65" i="21"/>
  <c r="V5" i="23"/>
  <c r="L18" i="28"/>
  <c r="V137" i="28"/>
  <c r="L138" i="28"/>
  <c r="V56" i="28"/>
  <c r="B58" i="22"/>
  <c r="B135" i="26"/>
  <c r="L91" i="21"/>
  <c r="V98" i="23"/>
  <c r="B104" i="65"/>
  <c r="V57" i="28"/>
  <c r="L42" i="28"/>
  <c r="L169" i="21"/>
  <c r="B106" i="40"/>
  <c r="B56" i="26"/>
  <c r="L92" i="21"/>
  <c r="V66" i="23"/>
  <c r="L40" i="28"/>
  <c r="V131" i="28"/>
  <c r="B127" i="65"/>
  <c r="L139" i="21"/>
  <c r="B2" i="23"/>
  <c r="V150" i="23"/>
  <c r="L120" i="28"/>
  <c r="V21" i="23"/>
  <c r="B35" i="65"/>
  <c r="V149" i="28"/>
  <c r="B44" i="65"/>
  <c r="L170" i="21"/>
  <c r="B127" i="26"/>
  <c r="V65" i="23"/>
  <c r="L161" i="28"/>
  <c r="V74" i="28"/>
  <c r="L102" i="28"/>
  <c r="V22" i="28"/>
  <c r="L171" i="28"/>
  <c r="L25" i="19"/>
  <c r="B12" i="23"/>
  <c r="V3" i="23"/>
  <c r="B119" i="65"/>
  <c r="V101" i="28"/>
  <c r="L167" i="28"/>
  <c r="L15" i="19"/>
  <c r="V111" i="23"/>
  <c r="L88" i="21"/>
  <c r="B27" i="65"/>
  <c r="B128" i="65"/>
  <c r="B78" i="65"/>
  <c r="B112" i="65"/>
  <c r="V120" i="65"/>
  <c r="V40" i="19"/>
  <c r="L58" i="65"/>
  <c r="V97" i="21"/>
  <c r="V170" i="65"/>
  <c r="V118" i="65"/>
  <c r="V153" i="21"/>
  <c r="L103" i="65"/>
  <c r="V126" i="21"/>
  <c r="V3" i="19"/>
  <c r="L177" i="65"/>
  <c r="V130" i="65"/>
  <c r="L62" i="65"/>
  <c r="V78" i="65"/>
  <c r="L32" i="42"/>
  <c r="V83" i="41"/>
  <c r="V7" i="26"/>
  <c r="V141" i="26"/>
  <c r="B114" i="42"/>
  <c r="L19" i="23"/>
  <c r="B26" i="42"/>
  <c r="B172" i="40"/>
  <c r="B73" i="23"/>
  <c r="B177" i="28"/>
  <c r="B15" i="19"/>
  <c r="B104" i="22"/>
  <c r="B95" i="22"/>
  <c r="B73" i="21"/>
  <c r="B75" i="26"/>
  <c r="B107" i="21"/>
  <c r="B171" i="40"/>
  <c r="B133" i="23"/>
  <c r="B58" i="40"/>
  <c r="B80" i="25"/>
  <c r="B25" i="26"/>
  <c r="B35" i="28"/>
  <c r="V78" i="25"/>
  <c r="B113" i="28"/>
  <c r="B149" i="40"/>
  <c r="B128" i="26"/>
  <c r="B112" i="41"/>
  <c r="B149" i="41"/>
  <c r="B93" i="26"/>
  <c r="B112" i="28"/>
  <c r="B69" i="23"/>
  <c r="B107" i="26"/>
  <c r="B22" i="28"/>
  <c r="B42" i="22"/>
  <c r="B137" i="22"/>
  <c r="B18" i="41"/>
  <c r="B108" i="40"/>
  <c r="B13" i="22"/>
  <c r="B141" i="23"/>
  <c r="B91" i="22"/>
  <c r="B23" i="40"/>
  <c r="B105" i="22"/>
  <c r="B71" i="26"/>
  <c r="B118" i="21"/>
  <c r="B164" i="22"/>
  <c r="B42" i="19"/>
  <c r="B45" i="41"/>
  <c r="V94" i="23"/>
  <c r="B16" i="65"/>
  <c r="V53" i="28"/>
  <c r="L79" i="28"/>
  <c r="V156" i="28"/>
  <c r="B28" i="65"/>
  <c r="L120" i="21"/>
  <c r="B45" i="23"/>
  <c r="V120" i="23"/>
  <c r="B32" i="65"/>
  <c r="V143" i="28"/>
  <c r="L6" i="28"/>
  <c r="L67" i="21"/>
  <c r="B57" i="65"/>
  <c r="L64" i="21"/>
  <c r="B158" i="22"/>
  <c r="V35" i="23"/>
  <c r="B31" i="65"/>
  <c r="V28" i="28"/>
  <c r="L132" i="28"/>
  <c r="L159" i="21"/>
  <c r="B98" i="65"/>
  <c r="L147" i="21"/>
  <c r="B40" i="19"/>
  <c r="V15" i="23"/>
  <c r="L149" i="28"/>
  <c r="V145" i="28"/>
  <c r="B54" i="65"/>
  <c r="L138" i="21"/>
  <c r="V80" i="23"/>
  <c r="L155" i="28"/>
  <c r="B91" i="26"/>
  <c r="V95" i="23"/>
  <c r="V95" i="41"/>
  <c r="B154" i="23"/>
  <c r="B91" i="41"/>
  <c r="B144" i="40"/>
  <c r="B174" i="28"/>
  <c r="B106" i="28"/>
  <c r="B15" i="28"/>
  <c r="B124" i="26"/>
  <c r="B126" i="21"/>
  <c r="B36" i="40"/>
  <c r="B28" i="19"/>
  <c r="B137" i="23"/>
  <c r="B142" i="65"/>
  <c r="B19" i="19"/>
  <c r="V90" i="23"/>
  <c r="B20" i="26"/>
  <c r="V134" i="23"/>
  <c r="B46" i="23"/>
  <c r="V41" i="23"/>
  <c r="B67" i="25"/>
  <c r="V16" i="23"/>
  <c r="V83" i="28"/>
  <c r="L80" i="21"/>
  <c r="V166" i="23"/>
  <c r="V147" i="28"/>
  <c r="V158" i="28"/>
  <c r="L38" i="19"/>
  <c r="V142" i="23"/>
  <c r="V17" i="28"/>
  <c r="L19" i="19"/>
  <c r="L37" i="19"/>
  <c r="V117" i="23"/>
  <c r="V80" i="28"/>
  <c r="L56" i="21"/>
  <c r="L98" i="28"/>
  <c r="B45" i="65"/>
  <c r="L99" i="28"/>
  <c r="V60" i="65"/>
  <c r="V32" i="19"/>
  <c r="V118" i="21"/>
  <c r="V132" i="65"/>
  <c r="V124" i="21"/>
  <c r="V9" i="65"/>
  <c r="V117" i="65"/>
  <c r="V28" i="65"/>
  <c r="L133" i="65"/>
  <c r="V23" i="19"/>
  <c r="L136" i="65"/>
  <c r="V51" i="65"/>
  <c r="V63" i="21"/>
  <c r="V48" i="19"/>
  <c r="V156" i="21"/>
  <c r="V38" i="19"/>
  <c r="L109" i="65"/>
  <c r="V122" i="65"/>
  <c r="L120" i="65"/>
  <c r="V87" i="65"/>
  <c r="V141" i="21"/>
  <c r="V59" i="65"/>
  <c r="L145" i="65"/>
  <c r="V168" i="21"/>
  <c r="V42" i="65"/>
  <c r="V105" i="65"/>
  <c r="L36" i="65"/>
  <c r="B118" i="22"/>
  <c r="B19" i="65"/>
  <c r="B134" i="65"/>
  <c r="B52" i="65"/>
  <c r="V112" i="28"/>
  <c r="V71" i="28"/>
  <c r="V113" i="21"/>
  <c r="L160" i="65"/>
  <c r="V115" i="21"/>
  <c r="V2" i="19"/>
  <c r="V108" i="21"/>
  <c r="L44" i="65"/>
  <c r="L84" i="65"/>
  <c r="V163" i="40"/>
  <c r="L31" i="26"/>
  <c r="B27" i="23"/>
  <c r="B104" i="41"/>
  <c r="B119" i="23"/>
  <c r="B126" i="26"/>
  <c r="B149" i="21"/>
  <c r="B3" i="41"/>
  <c r="B109" i="23"/>
  <c r="B139" i="40"/>
  <c r="B33" i="28"/>
  <c r="B33" i="23"/>
  <c r="B58" i="65"/>
  <c r="V34" i="28"/>
  <c r="B79" i="65"/>
  <c r="V148" i="28"/>
  <c r="B125" i="65"/>
  <c r="V136" i="28"/>
  <c r="V43" i="23"/>
  <c r="V29" i="28"/>
  <c r="L92" i="28"/>
  <c r="B163" i="65"/>
  <c r="L73" i="28"/>
  <c r="B26" i="23"/>
  <c r="B102" i="65"/>
  <c r="L62" i="28"/>
  <c r="V169" i="23"/>
  <c r="B61" i="28"/>
  <c r="L160" i="28"/>
  <c r="B94" i="65"/>
  <c r="V75" i="23"/>
  <c r="B59" i="22"/>
  <c r="B36" i="65"/>
  <c r="L112" i="28"/>
  <c r="V97" i="23"/>
  <c r="L116" i="28"/>
  <c r="L111" i="28"/>
  <c r="L15" i="65"/>
  <c r="V68" i="65"/>
  <c r="V136" i="65"/>
  <c r="L89" i="65"/>
  <c r="L45" i="65"/>
  <c r="V15" i="65"/>
  <c r="V145" i="21"/>
  <c r="V25" i="65"/>
  <c r="V77" i="65"/>
  <c r="V31" i="65"/>
  <c r="L88" i="65"/>
  <c r="V16" i="19"/>
  <c r="V149" i="65"/>
  <c r="V76" i="21"/>
  <c r="L93" i="65"/>
  <c r="V44" i="65"/>
  <c r="V71" i="21"/>
  <c r="V33" i="65"/>
  <c r="L168" i="65"/>
  <c r="L112" i="65"/>
  <c r="V94" i="65"/>
  <c r="V80" i="21"/>
  <c r="L23" i="65"/>
  <c r="V61" i="65"/>
  <c r="V144" i="65"/>
  <c r="L52" i="65"/>
  <c r="V95" i="65"/>
  <c r="L24" i="65"/>
  <c r="B53" i="41"/>
  <c r="B110" i="28"/>
  <c r="B143" i="65"/>
  <c r="V100" i="28"/>
  <c r="L107" i="21"/>
  <c r="L134" i="21"/>
  <c r="L70" i="28"/>
  <c r="L176" i="28"/>
  <c r="L71" i="65"/>
  <c r="L57" i="65"/>
  <c r="V170" i="21"/>
  <c r="L134" i="65"/>
  <c r="V121" i="21"/>
  <c r="L138" i="65"/>
  <c r="V4" i="65"/>
  <c r="L152" i="26"/>
  <c r="L128" i="23"/>
  <c r="B31" i="22"/>
  <c r="B105" i="23"/>
  <c r="B81" i="28"/>
  <c r="B173" i="28"/>
  <c r="B94" i="21"/>
  <c r="B40" i="41"/>
  <c r="B57" i="28"/>
  <c r="B141" i="22"/>
  <c r="B62" i="41"/>
  <c r="B22" i="26"/>
  <c r="V42" i="23"/>
  <c r="L96" i="21"/>
  <c r="V24" i="23"/>
  <c r="L165" i="21"/>
  <c r="V84" i="23"/>
  <c r="L177" i="21"/>
  <c r="V89" i="23"/>
  <c r="L112" i="21"/>
  <c r="L159" i="28"/>
  <c r="L88" i="28"/>
  <c r="V109" i="23"/>
  <c r="B89" i="41"/>
  <c r="B123" i="65"/>
  <c r="B158" i="65"/>
  <c r="V176" i="23"/>
  <c r="B88" i="28"/>
  <c r="L87" i="28"/>
  <c r="B89" i="65"/>
  <c r="V125" i="23"/>
  <c r="B172" i="21"/>
  <c r="B53" i="65"/>
  <c r="V76" i="23"/>
  <c r="V106" i="23"/>
  <c r="B109" i="65"/>
  <c r="L127" i="28"/>
  <c r="V169" i="21"/>
  <c r="L42" i="65"/>
  <c r="L21" i="65"/>
  <c r="V165" i="21"/>
  <c r="L167" i="65"/>
  <c r="V148" i="65"/>
  <c r="L90" i="65"/>
  <c r="V161" i="65"/>
  <c r="V167" i="21"/>
  <c r="V139" i="65"/>
  <c r="V68" i="21"/>
  <c r="V80" i="65"/>
  <c r="V107" i="21"/>
  <c r="L35" i="65"/>
  <c r="V57" i="65"/>
  <c r="L176" i="65"/>
  <c r="V164" i="21"/>
  <c r="V174" i="65"/>
  <c r="V85" i="21"/>
  <c r="V74" i="65"/>
  <c r="V105" i="21"/>
  <c r="V82" i="21"/>
  <c r="L5" i="65"/>
  <c r="V148" i="21"/>
  <c r="V52" i="19"/>
  <c r="L40" i="65"/>
  <c r="V147" i="21"/>
  <c r="L106" i="65"/>
  <c r="B43" i="19"/>
  <c r="B154" i="21"/>
  <c r="V108" i="28"/>
  <c r="L21" i="28"/>
  <c r="L110" i="28"/>
  <c r="B7" i="65"/>
  <c r="B151" i="65"/>
  <c r="B95" i="65"/>
  <c r="L162" i="65"/>
  <c r="V157" i="65"/>
  <c r="V110" i="21"/>
  <c r="V69" i="21"/>
  <c r="V176" i="21"/>
  <c r="L129" i="65"/>
  <c r="L158" i="65"/>
  <c r="V150" i="26"/>
  <c r="V57" i="40"/>
  <c r="B145" i="28"/>
  <c r="B118" i="28"/>
  <c r="B43" i="28"/>
  <c r="B64" i="25"/>
  <c r="B16" i="22"/>
  <c r="B70" i="40"/>
  <c r="V177" i="23"/>
  <c r="V126" i="23"/>
  <c r="V25" i="28"/>
  <c r="V11" i="28"/>
  <c r="V77" i="23"/>
  <c r="V171" i="23"/>
  <c r="V143" i="21"/>
  <c r="V121" i="65"/>
  <c r="L61" i="65"/>
  <c r="L102" i="65"/>
  <c r="V109" i="21"/>
  <c r="V160" i="65"/>
  <c r="V15" i="19"/>
  <c r="L68" i="65"/>
  <c r="B45" i="42"/>
  <c r="V17" i="41"/>
  <c r="L166" i="40"/>
  <c r="L97" i="41"/>
  <c r="V63" i="40"/>
  <c r="B62" i="42"/>
  <c r="L149" i="26"/>
  <c r="B18" i="19"/>
  <c r="L138" i="23"/>
  <c r="L9" i="41"/>
  <c r="L90" i="23"/>
  <c r="L177" i="23"/>
  <c r="L26" i="26"/>
  <c r="L146" i="42"/>
  <c r="L21" i="41"/>
  <c r="V176" i="26"/>
  <c r="B18" i="42"/>
  <c r="V144" i="26"/>
  <c r="V89" i="41"/>
  <c r="B143" i="42"/>
  <c r="B97" i="42"/>
  <c r="L152" i="23"/>
  <c r="V97" i="41"/>
  <c r="L145" i="23"/>
  <c r="B60" i="42"/>
  <c r="L171" i="23"/>
  <c r="V6" i="41"/>
  <c r="L131" i="26"/>
  <c r="L16" i="23"/>
  <c r="L77" i="26"/>
  <c r="B63" i="42"/>
  <c r="B162" i="26"/>
  <c r="B39" i="22"/>
  <c r="B122" i="28"/>
  <c r="B128" i="42"/>
  <c r="B90" i="40"/>
  <c r="L143" i="40"/>
  <c r="V37" i="41"/>
  <c r="L91" i="42"/>
  <c r="B174" i="41"/>
  <c r="L93" i="23"/>
  <c r="L90" i="26"/>
  <c r="V87" i="41"/>
  <c r="B154" i="41"/>
  <c r="V104" i="41"/>
  <c r="V91" i="26"/>
  <c r="V69" i="41"/>
  <c r="L162" i="26"/>
  <c r="V3" i="41"/>
  <c r="L170" i="23"/>
  <c r="L51" i="23"/>
  <c r="B76" i="21"/>
  <c r="B107" i="28"/>
  <c r="B101" i="41"/>
  <c r="B86" i="22"/>
  <c r="B145" i="41"/>
  <c r="B122" i="23"/>
  <c r="B92" i="23"/>
  <c r="B135" i="28"/>
  <c r="B113" i="23"/>
  <c r="B112" i="21"/>
  <c r="B44" i="26"/>
  <c r="B76" i="26"/>
  <c r="B9" i="40"/>
  <c r="B4" i="22"/>
  <c r="B70" i="22"/>
  <c r="B30" i="41"/>
  <c r="B50" i="41"/>
  <c r="B127" i="21"/>
  <c r="B123" i="41"/>
  <c r="B71" i="21"/>
  <c r="V164" i="40"/>
  <c r="L9" i="42"/>
  <c r="L127" i="26"/>
  <c r="L57" i="41"/>
  <c r="L50" i="40"/>
  <c r="V72" i="26"/>
  <c r="V78" i="41"/>
  <c r="V153" i="26"/>
  <c r="L86" i="41"/>
  <c r="L52" i="23"/>
  <c r="L99" i="23"/>
  <c r="B79" i="42"/>
  <c r="B84" i="40"/>
  <c r="L91" i="26"/>
  <c r="V132" i="26"/>
  <c r="B144" i="41"/>
  <c r="B138" i="40"/>
  <c r="B39" i="40"/>
  <c r="B55" i="26"/>
  <c r="V20" i="40"/>
  <c r="V121" i="41"/>
  <c r="B120" i="42"/>
  <c r="B162" i="42"/>
  <c r="V117" i="41"/>
  <c r="L120" i="23"/>
  <c r="B47" i="42"/>
  <c r="L92" i="26"/>
  <c r="B30" i="42"/>
  <c r="L18" i="26"/>
  <c r="L79" i="23"/>
  <c r="V20" i="26"/>
  <c r="B11" i="42"/>
  <c r="L141" i="26"/>
  <c r="L136" i="26"/>
  <c r="B42" i="42"/>
  <c r="B65" i="40"/>
  <c r="B132" i="41"/>
  <c r="B27" i="41"/>
  <c r="B148" i="40"/>
  <c r="L104" i="23"/>
  <c r="B131" i="23"/>
  <c r="B128" i="41"/>
  <c r="B26" i="28"/>
  <c r="B34" i="28"/>
  <c r="B160" i="41"/>
  <c r="B173" i="23"/>
  <c r="B31" i="28"/>
  <c r="B133" i="41"/>
  <c r="B81" i="42"/>
  <c r="B75" i="23"/>
  <c r="B155" i="23"/>
  <c r="L70" i="42"/>
  <c r="V114" i="41"/>
  <c r="B147" i="42"/>
  <c r="L44" i="26"/>
  <c r="B131" i="41"/>
  <c r="B141" i="42"/>
  <c r="B72" i="21"/>
  <c r="B63" i="22"/>
  <c r="B69" i="21"/>
  <c r="B100" i="21"/>
  <c r="B31" i="40"/>
  <c r="B164" i="40"/>
  <c r="B11" i="19"/>
  <c r="B13" i="19"/>
  <c r="B168" i="28"/>
  <c r="B51" i="19"/>
  <c r="B85" i="26"/>
  <c r="B144" i="21"/>
  <c r="B60" i="22"/>
  <c r="B37" i="28"/>
  <c r="B11" i="22"/>
  <c r="L130" i="23"/>
  <c r="B74" i="40"/>
  <c r="B131" i="26"/>
  <c r="B162" i="22"/>
  <c r="B38" i="22"/>
  <c r="B142" i="40"/>
  <c r="L7" i="19"/>
  <c r="V2" i="23"/>
  <c r="L134" i="28"/>
  <c r="B82" i="22"/>
  <c r="L40" i="19"/>
  <c r="L73" i="21"/>
  <c r="L126" i="28"/>
  <c r="B103" i="26"/>
  <c r="B151" i="41"/>
  <c r="L34" i="19"/>
  <c r="V53" i="23"/>
  <c r="L100" i="28"/>
  <c r="B43" i="22"/>
  <c r="L131" i="28"/>
  <c r="L128" i="21"/>
  <c r="L95" i="28"/>
  <c r="B105" i="21"/>
  <c r="B66" i="21"/>
  <c r="B83" i="65"/>
  <c r="V146" i="23"/>
  <c r="L96" i="28"/>
  <c r="V174" i="42"/>
  <c r="V11" i="41"/>
  <c r="V123" i="42"/>
  <c r="L16" i="42"/>
  <c r="V103" i="40"/>
  <c r="L120" i="42"/>
  <c r="V169" i="41"/>
  <c r="L108" i="42"/>
  <c r="L27" i="41"/>
  <c r="V91" i="40"/>
  <c r="L59" i="42"/>
  <c r="V48" i="41"/>
  <c r="L132" i="40"/>
  <c r="V98" i="42"/>
  <c r="V4" i="41"/>
  <c r="V89" i="42"/>
  <c r="V25" i="41"/>
  <c r="L12" i="40"/>
  <c r="V73" i="42"/>
  <c r="L155" i="40"/>
  <c r="V9" i="40"/>
  <c r="L152" i="42"/>
  <c r="L72" i="41"/>
  <c r="B10" i="42"/>
  <c r="L139" i="26"/>
  <c r="L16" i="41"/>
  <c r="V115" i="26"/>
  <c r="L163" i="23"/>
  <c r="B124" i="42"/>
  <c r="B24" i="42"/>
  <c r="V24" i="42"/>
  <c r="V131" i="42"/>
  <c r="L105" i="41"/>
  <c r="L13" i="40"/>
  <c r="L43" i="42"/>
  <c r="V8" i="42"/>
  <c r="V147" i="42"/>
  <c r="L89" i="40"/>
  <c r="V90" i="40"/>
  <c r="L159" i="42"/>
  <c r="V18" i="41"/>
  <c r="V101" i="42"/>
  <c r="L81" i="42"/>
  <c r="V159" i="42"/>
  <c r="L152" i="41"/>
  <c r="L20" i="40"/>
  <c r="V167" i="42"/>
  <c r="L60" i="42"/>
  <c r="V156" i="40"/>
  <c r="V89" i="40"/>
  <c r="L102" i="42"/>
  <c r="L76" i="41"/>
  <c r="V62" i="40"/>
  <c r="V126" i="41"/>
  <c r="L98" i="41"/>
  <c r="V109" i="40"/>
  <c r="V49" i="42"/>
  <c r="L75" i="42"/>
  <c r="L107" i="42"/>
  <c r="L17" i="42"/>
  <c r="L119" i="42"/>
  <c r="L29" i="23"/>
  <c r="L41" i="23"/>
  <c r="V50" i="41"/>
  <c r="B40" i="42"/>
  <c r="L17" i="26"/>
  <c r="L66" i="23"/>
  <c r="B64" i="42"/>
  <c r="L129" i="41"/>
  <c r="V111" i="40"/>
  <c r="V114" i="42"/>
  <c r="L86" i="42"/>
  <c r="L72" i="42"/>
  <c r="V3" i="40"/>
  <c r="L20" i="41"/>
  <c r="L138" i="42"/>
  <c r="V174" i="26"/>
  <c r="L100" i="26"/>
  <c r="L66" i="41"/>
  <c r="B170" i="41"/>
  <c r="V57" i="42"/>
  <c r="L115" i="23"/>
  <c r="B7" i="42"/>
  <c r="L68" i="42"/>
  <c r="L69" i="42"/>
  <c r="V28" i="42"/>
  <c r="L36" i="26"/>
  <c r="V21" i="41"/>
  <c r="L39" i="41"/>
  <c r="V175" i="26"/>
  <c r="L104" i="25"/>
  <c r="L85" i="23"/>
  <c r="B80" i="42"/>
  <c r="L63" i="26"/>
  <c r="L162" i="23"/>
  <c r="V40" i="41"/>
  <c r="L110" i="26"/>
  <c r="V66" i="26"/>
  <c r="L75" i="23"/>
  <c r="V46" i="42"/>
  <c r="L117" i="41"/>
  <c r="B115" i="42"/>
  <c r="L172" i="23"/>
  <c r="L13" i="26"/>
  <c r="L128" i="41"/>
  <c r="L145" i="26"/>
  <c r="B66" i="41"/>
  <c r="V19" i="26"/>
  <c r="L129" i="23"/>
  <c r="B71" i="42"/>
  <c r="B25" i="23"/>
  <c r="B113" i="26"/>
  <c r="B166" i="22"/>
  <c r="B56" i="28"/>
  <c r="B103" i="21"/>
  <c r="B161" i="42"/>
  <c r="B67" i="23"/>
  <c r="V23" i="40"/>
  <c r="L145" i="42"/>
  <c r="L9" i="26"/>
  <c r="V18" i="26"/>
  <c r="B48" i="42"/>
  <c r="V38" i="26"/>
  <c r="L11" i="26"/>
  <c r="L155" i="23"/>
  <c r="B96" i="42"/>
  <c r="V23" i="26"/>
  <c r="L24" i="23"/>
  <c r="B134" i="26"/>
  <c r="B51" i="22"/>
  <c r="V125" i="41"/>
  <c r="L86" i="23"/>
  <c r="L76" i="23"/>
  <c r="B130" i="42"/>
  <c r="L55" i="26"/>
  <c r="B159" i="40"/>
  <c r="B134" i="21"/>
  <c r="B38" i="26"/>
  <c r="B119" i="22"/>
  <c r="B113" i="21"/>
  <c r="B73" i="28"/>
  <c r="B24" i="41"/>
  <c r="L29" i="42"/>
  <c r="L160" i="41"/>
  <c r="B176" i="42"/>
  <c r="B104" i="42"/>
  <c r="L161" i="41"/>
  <c r="L143" i="23"/>
  <c r="B78" i="23"/>
  <c r="B152" i="28"/>
  <c r="L81" i="40"/>
  <c r="V121" i="26"/>
  <c r="L165" i="23"/>
  <c r="B151" i="42"/>
  <c r="V4" i="40"/>
  <c r="B68" i="28"/>
  <c r="B129" i="23"/>
  <c r="B106" i="22"/>
  <c r="B8" i="26"/>
  <c r="L28" i="26"/>
  <c r="B175" i="26"/>
  <c r="B7" i="23"/>
  <c r="L149" i="23"/>
  <c r="B51" i="41"/>
  <c r="B106" i="42"/>
  <c r="B171" i="22"/>
  <c r="B109" i="21"/>
  <c r="V32" i="26"/>
  <c r="B96" i="40"/>
  <c r="B4" i="19"/>
  <c r="B135" i="21"/>
  <c r="L151" i="21"/>
  <c r="B42" i="23"/>
  <c r="V4" i="23"/>
  <c r="L36" i="19"/>
  <c r="B35" i="40"/>
  <c r="V46" i="28"/>
  <c r="L32" i="19"/>
  <c r="V119" i="28"/>
  <c r="V8" i="41"/>
  <c r="V148" i="41"/>
  <c r="L127" i="40"/>
  <c r="L55" i="42"/>
  <c r="L15" i="42"/>
  <c r="V151" i="40"/>
  <c r="V50" i="42"/>
  <c r="L159" i="40"/>
  <c r="L53" i="42"/>
  <c r="L115" i="42"/>
  <c r="L149" i="40"/>
  <c r="V43" i="25"/>
  <c r="L31" i="41"/>
  <c r="L103" i="42"/>
  <c r="B74" i="42"/>
  <c r="V142" i="42"/>
  <c r="L42" i="41"/>
  <c r="L174" i="40"/>
  <c r="L156" i="42"/>
  <c r="L137" i="40"/>
  <c r="V5" i="42"/>
  <c r="L13" i="42"/>
  <c r="L147" i="42"/>
  <c r="L155" i="41"/>
  <c r="V126" i="40"/>
  <c r="V24" i="40"/>
  <c r="L94" i="41"/>
  <c r="L24" i="40"/>
  <c r="V170" i="41"/>
  <c r="V71" i="41"/>
  <c r="L32" i="26"/>
  <c r="L116" i="41"/>
  <c r="L74" i="42"/>
  <c r="L89" i="23"/>
  <c r="L173" i="40"/>
  <c r="L3" i="40"/>
  <c r="V146" i="42"/>
  <c r="L139" i="42"/>
  <c r="V71" i="26"/>
  <c r="L89" i="26"/>
  <c r="V70" i="26"/>
  <c r="V27" i="42"/>
  <c r="V46" i="40"/>
  <c r="B140" i="42"/>
  <c r="V171" i="42"/>
  <c r="B150" i="42"/>
  <c r="L114" i="26"/>
  <c r="L50" i="25"/>
  <c r="L92" i="23"/>
  <c r="B94" i="42"/>
  <c r="L58" i="26"/>
  <c r="L121" i="26"/>
  <c r="V28" i="41"/>
  <c r="V94" i="26"/>
  <c r="B170" i="42"/>
  <c r="B45" i="26"/>
  <c r="B133" i="28"/>
  <c r="B153" i="41"/>
  <c r="B158" i="28"/>
  <c r="L135" i="40"/>
  <c r="V96" i="40"/>
  <c r="V165" i="41"/>
  <c r="L55" i="41"/>
  <c r="V168" i="40"/>
  <c r="L38" i="26"/>
  <c r="L165" i="26"/>
  <c r="L57" i="23"/>
  <c r="V137" i="41"/>
  <c r="L169" i="23"/>
  <c r="L22" i="26"/>
  <c r="V129" i="41"/>
  <c r="L113" i="23"/>
  <c r="L161" i="26"/>
  <c r="V58" i="41"/>
  <c r="B21" i="42"/>
  <c r="V123" i="26"/>
  <c r="V131" i="41"/>
  <c r="V170" i="26"/>
  <c r="B68" i="42"/>
  <c r="B90" i="28"/>
  <c r="B145" i="26"/>
  <c r="B28" i="22"/>
  <c r="L113" i="42"/>
  <c r="L64" i="42"/>
  <c r="L22" i="41"/>
  <c r="L136" i="40"/>
  <c r="V6" i="26"/>
  <c r="V161" i="26"/>
  <c r="V35" i="41"/>
  <c r="B5" i="42"/>
  <c r="L28" i="23"/>
  <c r="L131" i="23"/>
  <c r="L5" i="26"/>
  <c r="B23" i="41"/>
  <c r="B140" i="22"/>
  <c r="B160" i="28"/>
  <c r="B152" i="23"/>
  <c r="B76" i="23"/>
  <c r="B123" i="23"/>
  <c r="B59" i="40"/>
  <c r="B74" i="21"/>
  <c r="B124" i="41"/>
  <c r="B87" i="22"/>
  <c r="B48" i="28"/>
  <c r="B57" i="26"/>
  <c r="B63" i="21"/>
  <c r="V87" i="40"/>
  <c r="V63" i="42"/>
  <c r="L96" i="23"/>
  <c r="V168" i="41"/>
  <c r="B14" i="42"/>
  <c r="B36" i="42"/>
  <c r="L48" i="26"/>
  <c r="V124" i="40"/>
  <c r="B60" i="40"/>
  <c r="L33" i="26"/>
  <c r="B19" i="40"/>
  <c r="B29" i="28"/>
  <c r="B62" i="22"/>
  <c r="B76" i="41"/>
  <c r="V113" i="40"/>
  <c r="L129" i="26"/>
  <c r="L3" i="26"/>
  <c r="B83" i="42"/>
  <c r="V49" i="25"/>
  <c r="L125" i="40"/>
  <c r="L124" i="26"/>
  <c r="L125" i="26"/>
  <c r="L90" i="41"/>
  <c r="B136" i="42"/>
  <c r="B130" i="40"/>
  <c r="B101" i="22"/>
  <c r="B165" i="40"/>
  <c r="B142" i="26"/>
  <c r="B95" i="28"/>
  <c r="B18" i="40"/>
  <c r="B57" i="22"/>
  <c r="B151" i="22"/>
  <c r="B112" i="26"/>
  <c r="B32" i="26"/>
  <c r="B72" i="40"/>
  <c r="B83" i="23"/>
  <c r="L49" i="23"/>
  <c r="B3" i="19"/>
  <c r="B115" i="21"/>
  <c r="B98" i="22"/>
  <c r="B55" i="41"/>
  <c r="B109" i="41"/>
  <c r="B5" i="23"/>
  <c r="B124" i="21"/>
  <c r="B71" i="22"/>
  <c r="B31" i="19"/>
  <c r="B77" i="40"/>
  <c r="B5" i="28"/>
  <c r="B155" i="40"/>
  <c r="B161" i="40"/>
  <c r="B54" i="22"/>
  <c r="B21" i="28"/>
  <c r="B63" i="41"/>
  <c r="B36" i="22"/>
  <c r="L168" i="21"/>
  <c r="V44" i="23"/>
  <c r="V163" i="23"/>
  <c r="L156" i="28"/>
  <c r="V113" i="28"/>
  <c r="V137" i="23"/>
  <c r="L113" i="28"/>
  <c r="V86" i="28"/>
  <c r="V140" i="23"/>
  <c r="L65" i="28"/>
  <c r="V103" i="28"/>
  <c r="V64" i="23"/>
  <c r="B135" i="65"/>
  <c r="L124" i="28"/>
  <c r="B51" i="23"/>
  <c r="B44" i="28"/>
  <c r="L174" i="28"/>
  <c r="L84" i="21"/>
  <c r="V118" i="28"/>
  <c r="V158" i="23"/>
  <c r="B94" i="23"/>
  <c r="V102" i="23"/>
  <c r="B20" i="65"/>
  <c r="L48" i="28"/>
  <c r="V134" i="28"/>
  <c r="V55" i="23"/>
  <c r="B3" i="40"/>
  <c r="V91" i="23"/>
  <c r="B147" i="65"/>
  <c r="B59" i="65"/>
  <c r="V102" i="28"/>
  <c r="V18" i="23"/>
  <c r="L117" i="28"/>
  <c r="L154" i="28"/>
  <c r="B84" i="65"/>
  <c r="L174" i="65"/>
  <c r="V171" i="21"/>
  <c r="V56" i="65"/>
  <c r="L98" i="65"/>
  <c r="L143" i="65"/>
  <c r="V53" i="65"/>
  <c r="V3" i="42"/>
  <c r="L174" i="26"/>
  <c r="V125" i="26"/>
  <c r="B28" i="42"/>
  <c r="L103" i="41"/>
  <c r="B89" i="21"/>
  <c r="B76" i="40"/>
  <c r="B143" i="21"/>
  <c r="B127" i="22"/>
  <c r="B7" i="41"/>
  <c r="B107" i="40"/>
  <c r="B173" i="41"/>
  <c r="B95" i="23"/>
  <c r="B12" i="26"/>
  <c r="B153" i="23"/>
  <c r="B176" i="26"/>
  <c r="B79" i="23"/>
  <c r="B29" i="22"/>
  <c r="B117" i="40"/>
  <c r="B34" i="41"/>
  <c r="B168" i="40"/>
  <c r="B105" i="25"/>
  <c r="B144" i="28"/>
  <c r="B50" i="25"/>
  <c r="B58" i="28"/>
  <c r="B100" i="23"/>
  <c r="B57" i="23"/>
  <c r="B86" i="23"/>
  <c r="B41" i="28"/>
  <c r="B75" i="21"/>
  <c r="B32" i="40"/>
  <c r="B70" i="23"/>
  <c r="B92" i="28"/>
  <c r="B25" i="19"/>
  <c r="B87" i="40"/>
  <c r="B99" i="23"/>
  <c r="L10" i="28"/>
  <c r="V167" i="28"/>
  <c r="V93" i="23"/>
  <c r="B131" i="65"/>
  <c r="B66" i="65"/>
  <c r="B174" i="26"/>
  <c r="L52" i="27"/>
  <c r="V47" i="28"/>
  <c r="V61" i="23"/>
  <c r="B155" i="65"/>
  <c r="B86" i="65"/>
  <c r="B171" i="28"/>
  <c r="L41" i="28"/>
  <c r="V95" i="28"/>
  <c r="V51" i="23"/>
  <c r="L49" i="28"/>
  <c r="B88" i="26"/>
  <c r="B64" i="23"/>
  <c r="B64" i="65"/>
  <c r="V109" i="28"/>
  <c r="V136" i="23"/>
  <c r="B115" i="65"/>
  <c r="B58" i="41"/>
  <c r="B131" i="22"/>
  <c r="L31" i="28"/>
  <c r="L148" i="21"/>
  <c r="V105" i="23"/>
  <c r="V103" i="23"/>
  <c r="B81" i="41"/>
  <c r="B68" i="23"/>
  <c r="L66" i="28"/>
  <c r="L121" i="21"/>
  <c r="V87" i="28"/>
  <c r="V59" i="23"/>
  <c r="B4" i="26"/>
  <c r="B71" i="28"/>
  <c r="B153" i="65"/>
  <c r="L95" i="21"/>
  <c r="V42" i="28"/>
  <c r="V167" i="23"/>
  <c r="B24" i="23"/>
  <c r="B67" i="21"/>
  <c r="L165" i="28"/>
  <c r="L133" i="21"/>
  <c r="V82" i="28"/>
  <c r="V164" i="23"/>
  <c r="B41" i="65"/>
  <c r="B164" i="65"/>
  <c r="L169" i="28"/>
  <c r="B46" i="65"/>
  <c r="L128" i="65"/>
  <c r="L164" i="65"/>
  <c r="V16" i="65"/>
  <c r="V123" i="65"/>
  <c r="V147" i="65"/>
  <c r="V18" i="19"/>
  <c r="L137" i="65"/>
  <c r="V83" i="21"/>
  <c r="L80" i="65"/>
  <c r="V145" i="65"/>
  <c r="L173" i="41"/>
  <c r="L94" i="26"/>
  <c r="L151" i="26"/>
  <c r="V15" i="41"/>
  <c r="V157" i="26"/>
  <c r="B16" i="40"/>
  <c r="B53" i="23"/>
  <c r="B3" i="22"/>
  <c r="B12" i="28"/>
  <c r="B47" i="22"/>
  <c r="B79" i="28"/>
  <c r="B44" i="23"/>
  <c r="B99" i="21"/>
  <c r="B37" i="41"/>
  <c r="B115" i="23"/>
  <c r="B81" i="22"/>
  <c r="B155" i="26"/>
  <c r="B156" i="41"/>
  <c r="B14" i="28"/>
  <c r="B53" i="26"/>
  <c r="B125" i="22"/>
  <c r="B25" i="28"/>
  <c r="B118" i="41"/>
  <c r="B140" i="28"/>
  <c r="B71" i="23"/>
  <c r="B97" i="40"/>
  <c r="B167" i="23"/>
  <c r="B132" i="22"/>
  <c r="B164" i="42"/>
  <c r="B77" i="41"/>
  <c r="B145" i="23"/>
  <c r="B2" i="42"/>
  <c r="B127" i="41"/>
  <c r="B137" i="41"/>
  <c r="B40" i="28"/>
  <c r="B147" i="40"/>
  <c r="B168" i="65"/>
  <c r="L103" i="21"/>
  <c r="V4" i="28"/>
  <c r="V168" i="23"/>
  <c r="B18" i="26"/>
  <c r="B28" i="28"/>
  <c r="L135" i="28"/>
  <c r="L9" i="19"/>
  <c r="V141" i="28"/>
  <c r="V54" i="23"/>
  <c r="B128" i="28"/>
  <c r="B174" i="23"/>
  <c r="L82" i="28"/>
  <c r="L5" i="19"/>
  <c r="V32" i="28"/>
  <c r="V28" i="23"/>
  <c r="B5" i="26"/>
  <c r="B119" i="40"/>
  <c r="L20" i="28"/>
  <c r="L54" i="21"/>
  <c r="V152" i="28"/>
  <c r="V119" i="23"/>
  <c r="B64" i="41"/>
  <c r="V174" i="23"/>
  <c r="V34" i="41"/>
  <c r="B175" i="23"/>
  <c r="B137" i="42"/>
  <c r="B155" i="41"/>
  <c r="B25" i="41"/>
  <c r="B102" i="26"/>
  <c r="B124" i="23"/>
  <c r="B129" i="22"/>
  <c r="B81" i="26"/>
  <c r="L137" i="21"/>
  <c r="L163" i="28"/>
  <c r="B102" i="21"/>
  <c r="L78" i="21"/>
  <c r="B130" i="65"/>
  <c r="B23" i="22"/>
  <c r="L59" i="21"/>
  <c r="L4" i="28"/>
  <c r="B117" i="41"/>
  <c r="L110" i="21"/>
  <c r="L136" i="28"/>
  <c r="B121" i="40"/>
  <c r="L149" i="21"/>
  <c r="V47" i="23"/>
  <c r="B103" i="23"/>
  <c r="L55" i="21"/>
  <c r="V107" i="23"/>
  <c r="B132" i="65"/>
  <c r="L81" i="28"/>
  <c r="V43" i="65"/>
  <c r="L82" i="65"/>
  <c r="V21" i="65"/>
  <c r="L74" i="65"/>
  <c r="V141" i="65"/>
  <c r="V150" i="65"/>
  <c r="L77" i="65"/>
  <c r="L105" i="65"/>
  <c r="V45" i="65"/>
  <c r="V74" i="21"/>
  <c r="V112" i="21"/>
  <c r="V5" i="19"/>
  <c r="L104" i="65"/>
  <c r="L125" i="65"/>
  <c r="L161" i="65"/>
  <c r="V84" i="65"/>
  <c r="V79" i="21"/>
  <c r="V131" i="21"/>
  <c r="V3" i="65"/>
  <c r="L175" i="65"/>
  <c r="B92" i="21"/>
  <c r="V141" i="23"/>
  <c r="L173" i="28"/>
  <c r="L101" i="21"/>
  <c r="B73" i="65"/>
  <c r="V55" i="65"/>
  <c r="V169" i="65"/>
  <c r="V49" i="65"/>
  <c r="L26" i="65"/>
  <c r="L127" i="65"/>
  <c r="L125" i="23"/>
  <c r="B61" i="21"/>
  <c r="B127" i="23"/>
  <c r="B82" i="26"/>
  <c r="B156" i="21"/>
  <c r="B25" i="42"/>
  <c r="B164" i="41"/>
  <c r="B17" i="40"/>
  <c r="B16" i="19"/>
  <c r="V78" i="23"/>
  <c r="L176" i="21"/>
  <c r="B154" i="22"/>
  <c r="V34" i="23"/>
  <c r="L42" i="19"/>
  <c r="B123" i="40"/>
  <c r="V67" i="28"/>
  <c r="B70" i="65"/>
  <c r="B114" i="40"/>
  <c r="V58" i="28"/>
  <c r="L72" i="28"/>
  <c r="B65" i="28"/>
  <c r="V123" i="28"/>
  <c r="B5" i="65"/>
  <c r="B145" i="40"/>
  <c r="V96" i="28"/>
  <c r="B150" i="65"/>
  <c r="L118" i="28"/>
  <c r="L71" i="28"/>
  <c r="L54" i="65"/>
  <c r="L59" i="65"/>
  <c r="V111" i="65"/>
  <c r="L65" i="65"/>
  <c r="L83" i="65"/>
  <c r="V153" i="65"/>
  <c r="V41" i="65"/>
  <c r="V81" i="65"/>
  <c r="V29" i="19"/>
  <c r="V109" i="65"/>
  <c r="L81" i="65"/>
  <c r="L126" i="65"/>
  <c r="V66" i="65"/>
  <c r="V69" i="65"/>
  <c r="V32" i="65"/>
  <c r="V133" i="21"/>
  <c r="V61" i="21"/>
  <c r="L78" i="65"/>
  <c r="V27" i="19"/>
  <c r="L152" i="65"/>
  <c r="B129" i="21"/>
  <c r="B86" i="21"/>
  <c r="V85" i="23"/>
  <c r="L89" i="21"/>
  <c r="B165" i="65"/>
  <c r="B164" i="21"/>
  <c r="B148" i="65"/>
  <c r="V14" i="65"/>
  <c r="V177" i="21"/>
  <c r="V128" i="65"/>
  <c r="L8" i="65"/>
  <c r="L18" i="65"/>
  <c r="V50" i="25"/>
  <c r="B111" i="28"/>
  <c r="B52" i="41"/>
  <c r="B90" i="26"/>
  <c r="B52" i="26"/>
  <c r="B72" i="23"/>
  <c r="B72" i="26"/>
  <c r="B114" i="21"/>
  <c r="B177" i="40"/>
  <c r="V84" i="28"/>
  <c r="L21" i="19"/>
  <c r="B172" i="23"/>
  <c r="V79" i="28"/>
  <c r="L164" i="21"/>
  <c r="B58" i="21"/>
  <c r="V12" i="28"/>
  <c r="B96" i="65"/>
  <c r="B142" i="21"/>
  <c r="V133" i="28"/>
  <c r="L38" i="28"/>
  <c r="B78" i="22"/>
  <c r="L22" i="19"/>
  <c r="B40" i="65"/>
  <c r="B49" i="19"/>
  <c r="L160" i="21"/>
  <c r="L22" i="28"/>
  <c r="L158" i="28"/>
  <c r="L84" i="28"/>
  <c r="L142" i="65"/>
  <c r="V114" i="21"/>
  <c r="V138" i="65"/>
  <c r="V22" i="65"/>
  <c r="V13" i="19"/>
  <c r="V12" i="19"/>
  <c r="V171" i="65"/>
  <c r="V117" i="21"/>
  <c r="V125" i="21"/>
  <c r="L6" i="65"/>
  <c r="V29" i="65"/>
  <c r="V83" i="65"/>
  <c r="V19" i="19"/>
  <c r="V136" i="21"/>
  <c r="L76" i="65"/>
  <c r="L3" i="65"/>
  <c r="V98" i="65"/>
  <c r="V92" i="21"/>
  <c r="L122" i="65"/>
  <c r="L107" i="65"/>
  <c r="B151" i="40"/>
  <c r="B56" i="21"/>
  <c r="L37" i="28"/>
  <c r="V48" i="23"/>
  <c r="L20" i="19"/>
  <c r="B168" i="26"/>
  <c r="B71" i="65"/>
  <c r="L64" i="65"/>
  <c r="V54" i="65"/>
  <c r="L17" i="65"/>
  <c r="V7" i="19"/>
  <c r="V103" i="21"/>
  <c r="L43" i="25"/>
  <c r="B83" i="25"/>
  <c r="B116" i="22"/>
  <c r="B60" i="23"/>
  <c r="B122" i="21"/>
  <c r="B47" i="41"/>
  <c r="V62" i="23"/>
  <c r="V114" i="23"/>
  <c r="L118" i="21"/>
  <c r="B89" i="23"/>
  <c r="B88" i="65"/>
  <c r="V76" i="65"/>
  <c r="V157" i="21"/>
  <c r="V165" i="65"/>
  <c r="V94" i="21"/>
  <c r="L149" i="65"/>
  <c r="V23" i="41"/>
  <c r="L50" i="41"/>
  <c r="V85" i="40"/>
  <c r="L45" i="40"/>
  <c r="L147" i="26"/>
  <c r="V37" i="26"/>
  <c r="V169" i="40"/>
  <c r="L87" i="42"/>
  <c r="L85" i="42"/>
  <c r="V123" i="40"/>
  <c r="V8" i="40"/>
  <c r="V137" i="26"/>
  <c r="L74" i="23"/>
  <c r="V33" i="41"/>
  <c r="L116" i="23"/>
  <c r="V62" i="41"/>
  <c r="L53" i="26"/>
  <c r="L25" i="23"/>
  <c r="L101" i="41"/>
  <c r="B52" i="23"/>
  <c r="V72" i="40"/>
  <c r="L76" i="26"/>
  <c r="L105" i="23"/>
  <c r="L57" i="26"/>
  <c r="B110" i="42"/>
  <c r="B55" i="42"/>
  <c r="L49" i="25"/>
  <c r="B105" i="40"/>
  <c r="V42" i="41"/>
  <c r="L110" i="23"/>
  <c r="V63" i="26"/>
  <c r="B21" i="41"/>
  <c r="B21" i="23"/>
  <c r="B159" i="41"/>
  <c r="B125" i="41"/>
  <c r="B175" i="21"/>
  <c r="B93" i="42"/>
  <c r="B70" i="21"/>
  <c r="B150" i="23"/>
  <c r="B12" i="41"/>
  <c r="B146" i="41"/>
  <c r="V64" i="25"/>
  <c r="V53" i="41"/>
  <c r="B106" i="23"/>
  <c r="B121" i="23"/>
  <c r="B126" i="40"/>
  <c r="B17" i="28"/>
  <c r="B58" i="26"/>
  <c r="B2" i="26"/>
  <c r="B106" i="21"/>
  <c r="B29" i="26"/>
  <c r="B84" i="23"/>
  <c r="V159" i="28"/>
  <c r="V160" i="28"/>
  <c r="V117" i="28"/>
  <c r="L75" i="28"/>
  <c r="B77" i="28"/>
  <c r="L104" i="28"/>
  <c r="V56" i="23"/>
  <c r="L58" i="21"/>
  <c r="V39" i="23"/>
  <c r="L144" i="21"/>
  <c r="L97" i="28"/>
  <c r="V9" i="19"/>
  <c r="L28" i="42"/>
  <c r="L65" i="26"/>
  <c r="B133" i="42"/>
  <c r="B64" i="22"/>
  <c r="B48" i="40"/>
  <c r="B24" i="19"/>
  <c r="B69" i="26"/>
  <c r="B116" i="28"/>
  <c r="B10" i="41"/>
  <c r="B125" i="23"/>
  <c r="B121" i="28"/>
  <c r="B44" i="40"/>
  <c r="L10" i="19"/>
  <c r="B91" i="23"/>
  <c r="L99" i="21"/>
  <c r="B102" i="22"/>
  <c r="L126" i="21"/>
  <c r="B108" i="23"/>
  <c r="L75" i="21"/>
  <c r="B91" i="40"/>
  <c r="L171" i="21"/>
  <c r="B154" i="65"/>
  <c r="V132" i="28"/>
  <c r="B80" i="65"/>
  <c r="V122" i="28"/>
  <c r="B12" i="65"/>
  <c r="V106" i="28"/>
  <c r="V129" i="65"/>
  <c r="V108" i="65"/>
  <c r="V106" i="21"/>
  <c r="L171" i="65"/>
  <c r="V80" i="25"/>
  <c r="B46" i="25"/>
  <c r="B161" i="41"/>
  <c r="B90" i="21"/>
  <c r="B50" i="22"/>
  <c r="B120" i="23"/>
  <c r="B124" i="40"/>
  <c r="B156" i="25"/>
  <c r="B89" i="26"/>
  <c r="B136" i="21"/>
  <c r="B144" i="22"/>
  <c r="L13" i="19"/>
  <c r="V69" i="28"/>
  <c r="V99" i="28"/>
  <c r="L44" i="28"/>
  <c r="V50" i="28"/>
  <c r="B145" i="65"/>
  <c r="V115" i="28"/>
  <c r="L85" i="26"/>
  <c r="B84" i="22"/>
  <c r="B95" i="40"/>
  <c r="V65" i="28"/>
  <c r="V170" i="28"/>
  <c r="V104" i="40"/>
  <c r="L124" i="41"/>
  <c r="L26" i="42"/>
  <c r="V133" i="42"/>
  <c r="L82" i="42"/>
  <c r="L50" i="42"/>
  <c r="V174" i="41"/>
  <c r="L135" i="42"/>
  <c r="L78" i="23"/>
  <c r="V110" i="41"/>
  <c r="L72" i="40"/>
  <c r="L120" i="40"/>
  <c r="V102" i="41"/>
  <c r="L141" i="42"/>
  <c r="L43" i="41"/>
  <c r="V137" i="42"/>
  <c r="V112" i="40"/>
  <c r="L93" i="42"/>
  <c r="V19" i="42"/>
  <c r="V72" i="42"/>
  <c r="L38" i="23"/>
  <c r="V5" i="41"/>
  <c r="L112" i="42"/>
  <c r="V148" i="42"/>
  <c r="V83" i="42"/>
  <c r="L38" i="42"/>
  <c r="V41" i="26"/>
  <c r="L21" i="42"/>
  <c r="V80" i="41"/>
  <c r="V87" i="26"/>
  <c r="V62" i="26"/>
  <c r="B98" i="42"/>
  <c r="V160" i="26"/>
  <c r="V33" i="26"/>
  <c r="L168" i="23"/>
  <c r="L138" i="26"/>
  <c r="L164" i="25"/>
  <c r="B126" i="28"/>
  <c r="B97" i="26"/>
  <c r="V2" i="41"/>
  <c r="L82" i="40"/>
  <c r="L150" i="41"/>
  <c r="L177" i="41"/>
  <c r="V48" i="40"/>
  <c r="L62" i="26"/>
  <c r="V161" i="41"/>
  <c r="L159" i="25"/>
  <c r="V106" i="41"/>
  <c r="L54" i="26"/>
  <c r="V147" i="41"/>
  <c r="V22" i="26"/>
  <c r="L148" i="41"/>
  <c r="L144" i="23"/>
  <c r="B48" i="41"/>
  <c r="B23" i="23"/>
  <c r="L144" i="41"/>
  <c r="V53" i="40"/>
  <c r="L154" i="26"/>
  <c r="L79" i="26"/>
  <c r="B61" i="42"/>
  <c r="V159" i="40"/>
  <c r="L106" i="26"/>
  <c r="B169" i="40"/>
  <c r="B151" i="23"/>
  <c r="B166" i="28"/>
  <c r="V73" i="26"/>
  <c r="B142" i="23"/>
  <c r="B17" i="42"/>
  <c r="B149" i="22"/>
  <c r="B82" i="42"/>
  <c r="B75" i="41"/>
  <c r="B158" i="40"/>
  <c r="L94" i="40"/>
  <c r="L84" i="40"/>
  <c r="L37" i="41"/>
  <c r="V33" i="40"/>
  <c r="V116" i="26"/>
  <c r="L106" i="42"/>
  <c r="V117" i="26"/>
  <c r="B65" i="23"/>
  <c r="B7" i="19"/>
  <c r="V44" i="40"/>
  <c r="L166" i="26"/>
  <c r="B149" i="42"/>
  <c r="V39" i="41"/>
  <c r="L127" i="23"/>
  <c r="L102" i="26"/>
  <c r="B107" i="42"/>
  <c r="B176" i="28"/>
  <c r="B88" i="21"/>
  <c r="B75" i="22"/>
  <c r="B133" i="26"/>
  <c r="B27" i="40"/>
  <c r="B124" i="28"/>
  <c r="B110" i="23"/>
  <c r="L35" i="42"/>
  <c r="V59" i="25"/>
  <c r="V89" i="26"/>
  <c r="B62" i="40"/>
  <c r="B86" i="26"/>
  <c r="B47" i="40"/>
  <c r="B161" i="23"/>
  <c r="B57" i="40"/>
  <c r="B74" i="23"/>
  <c r="B52" i="40"/>
  <c r="B110" i="26"/>
  <c r="B136" i="23"/>
  <c r="B33" i="26"/>
  <c r="V135" i="28"/>
  <c r="L172" i="28"/>
  <c r="V81" i="28"/>
  <c r="L25" i="28"/>
  <c r="V6" i="28"/>
  <c r="B2" i="65"/>
  <c r="V92" i="28"/>
  <c r="B169" i="65"/>
  <c r="V76" i="28"/>
  <c r="V61" i="28"/>
  <c r="B174" i="65"/>
  <c r="V152" i="23"/>
  <c r="V72" i="23"/>
  <c r="L90" i="21"/>
  <c r="V150" i="28"/>
  <c r="B10" i="28"/>
  <c r="V20" i="23"/>
  <c r="B69" i="65"/>
  <c r="V139" i="28"/>
  <c r="B38" i="23"/>
  <c r="V162" i="28"/>
  <c r="L17" i="28"/>
  <c r="L152" i="21"/>
  <c r="L93" i="28"/>
  <c r="B171" i="65"/>
  <c r="L165" i="65"/>
  <c r="V30" i="65"/>
  <c r="V133" i="65"/>
  <c r="L169" i="65"/>
  <c r="V177" i="65"/>
  <c r="V130" i="41"/>
  <c r="L160" i="26"/>
  <c r="L139" i="41"/>
  <c r="B82" i="40"/>
  <c r="B73" i="41"/>
  <c r="B96" i="28"/>
  <c r="B140" i="41"/>
  <c r="B150" i="22"/>
  <c r="B31" i="23"/>
  <c r="B21" i="22"/>
  <c r="B169" i="26"/>
  <c r="B26" i="41"/>
  <c r="B62" i="21"/>
  <c r="B88" i="40"/>
  <c r="L126" i="23"/>
  <c r="B10" i="23"/>
  <c r="B54" i="28"/>
  <c r="B95" i="26"/>
  <c r="B29" i="42"/>
  <c r="B151" i="26"/>
  <c r="B68" i="41"/>
  <c r="B49" i="25"/>
  <c r="B141" i="41"/>
  <c r="V132" i="23"/>
  <c r="B47" i="65"/>
  <c r="V165" i="28"/>
  <c r="V60" i="23"/>
  <c r="V170" i="23"/>
  <c r="B68" i="65"/>
  <c r="V68" i="28"/>
  <c r="V148" i="23"/>
  <c r="V124" i="23"/>
  <c r="B75" i="65"/>
  <c r="V94" i="28"/>
  <c r="V26" i="23"/>
  <c r="V101" i="23"/>
  <c r="L129" i="28"/>
  <c r="L174" i="21"/>
  <c r="V113" i="23"/>
  <c r="V162" i="23"/>
  <c r="B9" i="65"/>
  <c r="L94" i="21"/>
  <c r="V86" i="23"/>
  <c r="B160" i="22"/>
  <c r="V31" i="23"/>
  <c r="L36" i="28"/>
  <c r="L24" i="19"/>
  <c r="B128" i="21"/>
  <c r="V44" i="28"/>
  <c r="B33" i="65"/>
  <c r="L4" i="19"/>
  <c r="B157" i="40"/>
  <c r="V66" i="28"/>
  <c r="L54" i="28"/>
  <c r="L66" i="21"/>
  <c r="B117" i="65"/>
  <c r="B162" i="65"/>
  <c r="L9" i="28"/>
  <c r="V173" i="65"/>
  <c r="V88" i="21"/>
  <c r="V100" i="65"/>
  <c r="V154" i="65"/>
  <c r="V102" i="21"/>
  <c r="V45" i="19"/>
  <c r="L75" i="65"/>
  <c r="L175" i="23"/>
  <c r="L96" i="26"/>
  <c r="L56" i="41"/>
  <c r="B125" i="42"/>
  <c r="B164" i="25"/>
  <c r="B50" i="40"/>
  <c r="B125" i="40"/>
  <c r="B162" i="21"/>
  <c r="B130" i="22"/>
  <c r="B141" i="26"/>
  <c r="B104" i="21"/>
  <c r="B24" i="22"/>
  <c r="B3" i="23"/>
  <c r="B24" i="26"/>
  <c r="B15" i="40"/>
  <c r="B46" i="40"/>
  <c r="B130" i="21"/>
  <c r="B111" i="21"/>
  <c r="B153" i="26"/>
  <c r="B59" i="25"/>
  <c r="B22" i="19"/>
  <c r="B156" i="28"/>
  <c r="B101" i="26"/>
  <c r="B46" i="28"/>
  <c r="V70" i="28"/>
  <c r="B161" i="65"/>
  <c r="B65" i="65"/>
  <c r="V121" i="28"/>
  <c r="B177" i="26"/>
  <c r="L141" i="28"/>
  <c r="B77" i="65"/>
  <c r="L46" i="19"/>
  <c r="B165" i="21"/>
  <c r="V93" i="28"/>
  <c r="B99" i="65"/>
  <c r="L117" i="21"/>
  <c r="B152" i="40"/>
  <c r="V151" i="28"/>
  <c r="L122" i="28"/>
  <c r="L154" i="21"/>
  <c r="B25" i="40"/>
  <c r="V22" i="42"/>
  <c r="L70" i="41"/>
  <c r="B80" i="21"/>
  <c r="B176" i="23"/>
  <c r="B34" i="26"/>
  <c r="B139" i="21"/>
  <c r="V37" i="28"/>
  <c r="V10" i="23"/>
  <c r="L132" i="21"/>
  <c r="V58" i="24"/>
  <c r="L166" i="21"/>
  <c r="L127" i="42"/>
  <c r="V157" i="42"/>
  <c r="L26" i="41"/>
  <c r="L174" i="41"/>
  <c r="V52" i="40"/>
  <c r="V135" i="40"/>
  <c r="B156" i="42"/>
  <c r="V47" i="26"/>
  <c r="V161" i="40"/>
  <c r="V136" i="42"/>
  <c r="V65" i="42"/>
  <c r="V133" i="40"/>
  <c r="L165" i="42"/>
  <c r="L30" i="40"/>
  <c r="L11" i="40"/>
  <c r="V81" i="41"/>
  <c r="V133" i="26"/>
  <c r="V92" i="41"/>
  <c r="V26" i="40"/>
  <c r="V30" i="26"/>
  <c r="L54" i="40"/>
  <c r="L47" i="40"/>
  <c r="V76" i="26"/>
  <c r="L109" i="42"/>
  <c r="L36" i="41"/>
  <c r="L65" i="40"/>
  <c r="V172" i="42"/>
  <c r="V88" i="26"/>
  <c r="B144" i="23"/>
  <c r="B153" i="40"/>
  <c r="V177" i="41"/>
  <c r="V86" i="26"/>
  <c r="V10" i="26"/>
  <c r="B148" i="42"/>
  <c r="V83" i="25"/>
  <c r="L97" i="26"/>
  <c r="V40" i="26"/>
  <c r="V27" i="26"/>
  <c r="L126" i="40"/>
  <c r="L15" i="26"/>
  <c r="B113" i="40"/>
  <c r="B6" i="22"/>
  <c r="V9" i="26"/>
  <c r="L167" i="26"/>
  <c r="B84" i="42"/>
  <c r="L4" i="41"/>
  <c r="L118" i="23"/>
  <c r="L166" i="23"/>
  <c r="B78" i="25"/>
  <c r="B2" i="41"/>
  <c r="B21" i="40"/>
  <c r="B71" i="41"/>
  <c r="B145" i="22"/>
  <c r="B39" i="26"/>
  <c r="L176" i="26"/>
  <c r="B23" i="42"/>
  <c r="B101" i="42"/>
  <c r="L150" i="26"/>
  <c r="L23" i="23"/>
  <c r="B47" i="23"/>
  <c r="L177" i="40"/>
  <c r="B99" i="42"/>
  <c r="V36" i="42"/>
  <c r="L40" i="23"/>
  <c r="V29" i="26"/>
  <c r="B101" i="40"/>
  <c r="B93" i="28"/>
  <c r="B31" i="42"/>
  <c r="B96" i="41"/>
  <c r="B135" i="23"/>
  <c r="B104" i="40"/>
  <c r="V112" i="26"/>
  <c r="B90" i="41"/>
  <c r="B148" i="28"/>
  <c r="B122" i="22"/>
  <c r="B59" i="41"/>
  <c r="B51" i="40"/>
  <c r="B90" i="23"/>
  <c r="B148" i="26"/>
  <c r="B92" i="26"/>
  <c r="B62" i="65"/>
  <c r="B80" i="28"/>
  <c r="V142" i="28"/>
  <c r="B100" i="65"/>
  <c r="B74" i="22"/>
  <c r="V26" i="28"/>
  <c r="L108" i="28"/>
  <c r="L173" i="21"/>
  <c r="L6" i="19"/>
  <c r="B82" i="65"/>
  <c r="L109" i="21"/>
  <c r="L49" i="19"/>
  <c r="L2" i="28"/>
  <c r="L114" i="21"/>
  <c r="L108" i="21"/>
  <c r="L55" i="28"/>
  <c r="L163" i="21"/>
  <c r="B176" i="65"/>
  <c r="L144" i="65"/>
  <c r="V91" i="65"/>
  <c r="V20" i="19"/>
  <c r="B130" i="41"/>
  <c r="L41" i="42"/>
  <c r="B45" i="28"/>
  <c r="B78" i="21"/>
  <c r="B155" i="22"/>
  <c r="B114" i="28"/>
  <c r="B167" i="26"/>
  <c r="B102" i="40"/>
  <c r="B16" i="26"/>
  <c r="B6" i="40"/>
  <c r="B150" i="40"/>
  <c r="B93" i="23"/>
  <c r="B19" i="26"/>
  <c r="B41" i="19"/>
  <c r="B89" i="40"/>
  <c r="B73" i="22"/>
  <c r="B37" i="23"/>
  <c r="B83" i="40"/>
  <c r="L168" i="28"/>
  <c r="L111" i="21"/>
  <c r="B142" i="28"/>
  <c r="L83" i="28"/>
  <c r="L124" i="21"/>
  <c r="B120" i="41"/>
  <c r="L109" i="28"/>
  <c r="L102" i="21"/>
  <c r="B14" i="26"/>
  <c r="L30" i="28"/>
  <c r="L62" i="21"/>
  <c r="B6" i="19"/>
  <c r="B138" i="65"/>
  <c r="L48" i="19"/>
  <c r="B29" i="19"/>
  <c r="V161" i="23"/>
  <c r="L119" i="28"/>
  <c r="B14" i="22"/>
  <c r="V29" i="23"/>
  <c r="B92" i="65"/>
  <c r="B170" i="21"/>
  <c r="V123" i="23"/>
  <c r="L107" i="28"/>
  <c r="L123" i="28"/>
  <c r="L146" i="28"/>
  <c r="V164" i="65"/>
  <c r="L46" i="65"/>
  <c r="V23" i="65"/>
  <c r="V101" i="21"/>
  <c r="V51" i="19"/>
  <c r="L106" i="23"/>
  <c r="L40" i="26"/>
  <c r="B11" i="40"/>
  <c r="B4" i="28"/>
  <c r="B80" i="41"/>
  <c r="B167" i="22"/>
  <c r="B153" i="28"/>
  <c r="B121" i="41"/>
  <c r="B99" i="28"/>
  <c r="B26" i="22"/>
  <c r="B157" i="26"/>
  <c r="B75" i="28"/>
  <c r="B41" i="40"/>
  <c r="B9" i="23"/>
  <c r="B148" i="41"/>
  <c r="B42" i="26"/>
  <c r="B11" i="28"/>
  <c r="B13" i="40"/>
  <c r="V173" i="23"/>
  <c r="B116" i="65"/>
  <c r="B38" i="40"/>
  <c r="V27" i="23"/>
  <c r="B146" i="65"/>
  <c r="B78" i="40"/>
  <c r="V145" i="23"/>
  <c r="B175" i="65"/>
  <c r="B170" i="26"/>
  <c r="V108" i="23"/>
  <c r="L175" i="28"/>
  <c r="B171" i="41"/>
  <c r="L81" i="41"/>
  <c r="B67" i="28"/>
  <c r="B8" i="23"/>
  <c r="L95" i="23"/>
  <c r="L58" i="28"/>
  <c r="L156" i="21"/>
  <c r="B100" i="28"/>
  <c r="L28" i="19"/>
  <c r="L63" i="28"/>
  <c r="V24" i="28"/>
  <c r="V22" i="23"/>
  <c r="B29" i="40"/>
  <c r="L26" i="28"/>
  <c r="B9" i="28"/>
  <c r="V88" i="23"/>
  <c r="V73" i="28"/>
  <c r="L74" i="28"/>
  <c r="V100" i="21"/>
  <c r="V110" i="65"/>
  <c r="V111" i="21"/>
  <c r="V34" i="65"/>
  <c r="V70" i="65"/>
  <c r="V19" i="65"/>
  <c r="V50" i="19"/>
  <c r="V75" i="21"/>
  <c r="V90" i="65"/>
  <c r="L99" i="65"/>
  <c r="L97" i="65"/>
  <c r="L150" i="65"/>
  <c r="L101" i="65"/>
  <c r="V11" i="65"/>
  <c r="V92" i="65"/>
  <c r="V104" i="65"/>
  <c r="B133" i="65"/>
  <c r="B108" i="21"/>
  <c r="L87" i="21"/>
  <c r="L66" i="65"/>
  <c r="L100" i="65"/>
  <c r="V59" i="21"/>
  <c r="L124" i="65"/>
  <c r="L41" i="26"/>
  <c r="B114" i="23"/>
  <c r="B111" i="41"/>
  <c r="B144" i="26"/>
  <c r="B30" i="23"/>
  <c r="B56" i="23"/>
  <c r="V126" i="28"/>
  <c r="B85" i="40"/>
  <c r="B172" i="26"/>
  <c r="B63" i="28"/>
  <c r="B97" i="65"/>
  <c r="L69" i="21"/>
  <c r="L12" i="19"/>
  <c r="L46" i="28"/>
  <c r="V114" i="28"/>
  <c r="L3" i="19"/>
  <c r="L158" i="21"/>
  <c r="V12" i="23"/>
  <c r="V111" i="28"/>
  <c r="B49" i="65"/>
  <c r="L37" i="65"/>
  <c r="L33" i="65"/>
  <c r="L12" i="65"/>
  <c r="V137" i="65"/>
  <c r="V102" i="65"/>
  <c r="L7" i="65"/>
  <c r="V71" i="65"/>
  <c r="V37" i="65"/>
  <c r="L95" i="65"/>
  <c r="L140" i="65"/>
  <c r="L38" i="65"/>
  <c r="V49" i="19"/>
  <c r="V77" i="21"/>
  <c r="V97" i="65"/>
  <c r="L63" i="65"/>
  <c r="V95" i="21"/>
  <c r="B98" i="23"/>
  <c r="V46" i="23"/>
  <c r="B4" i="65"/>
  <c r="L63" i="21"/>
  <c r="B106" i="65"/>
  <c r="V58" i="65"/>
  <c r="V89" i="21"/>
  <c r="V72" i="21"/>
  <c r="L43" i="65"/>
  <c r="B175" i="22"/>
  <c r="B117" i="21"/>
  <c r="B20" i="23"/>
  <c r="B104" i="25"/>
  <c r="B95" i="41"/>
  <c r="B92" i="41"/>
  <c r="L17" i="19"/>
  <c r="B32" i="19"/>
  <c r="B99" i="40"/>
  <c r="B146" i="40"/>
  <c r="L5" i="28"/>
  <c r="L114" i="28"/>
  <c r="B14" i="65"/>
  <c r="V38" i="23"/>
  <c r="L129" i="21"/>
  <c r="L71" i="21"/>
  <c r="L142" i="21"/>
  <c r="V127" i="28"/>
  <c r="V63" i="28"/>
  <c r="B10" i="65"/>
  <c r="V172" i="21"/>
  <c r="V58" i="21"/>
  <c r="V67" i="65"/>
  <c r="V90" i="21"/>
  <c r="V40" i="65"/>
  <c r="L118" i="65"/>
  <c r="V66" i="21"/>
  <c r="V155" i="65"/>
  <c r="V62" i="65"/>
  <c r="V55" i="21"/>
  <c r="V30" i="19"/>
  <c r="V146" i="65"/>
  <c r="V135" i="21"/>
  <c r="V173" i="21"/>
  <c r="L86" i="65"/>
  <c r="L110" i="65"/>
  <c r="B41" i="23"/>
  <c r="L29" i="19"/>
  <c r="V97" i="28"/>
  <c r="V163" i="28"/>
  <c r="B136" i="65"/>
  <c r="L116" i="65"/>
  <c r="L69" i="65"/>
  <c r="V14" i="19"/>
  <c r="V106" i="65"/>
  <c r="B80" i="40"/>
  <c r="B147" i="22"/>
  <c r="B126" i="42"/>
  <c r="B146" i="21"/>
  <c r="L123" i="21"/>
  <c r="V110" i="28"/>
  <c r="B42" i="65"/>
  <c r="B6" i="65"/>
  <c r="V39" i="65"/>
  <c r="V82" i="65"/>
  <c r="V78" i="21"/>
  <c r="L111" i="65"/>
  <c r="B136" i="40"/>
  <c r="B34" i="65"/>
  <c r="V116" i="28"/>
  <c r="L24" i="28"/>
  <c r="B118" i="26"/>
  <c r="L68" i="28"/>
  <c r="B137" i="21"/>
  <c r="L79" i="42"/>
  <c r="V96" i="42"/>
  <c r="V108" i="40"/>
  <c r="L35" i="41"/>
  <c r="V45" i="42"/>
  <c r="V43" i="42"/>
  <c r="V98" i="26"/>
  <c r="V127" i="26"/>
  <c r="L176" i="40"/>
  <c r="L101" i="42"/>
  <c r="V112" i="41"/>
  <c r="V93" i="42"/>
  <c r="L95" i="42"/>
  <c r="L31" i="40"/>
  <c r="V144" i="41"/>
  <c r="L133" i="40"/>
  <c r="B78" i="41"/>
  <c r="L64" i="25"/>
  <c r="V34" i="42"/>
  <c r="V171" i="25"/>
  <c r="L100" i="41"/>
  <c r="V14" i="42"/>
  <c r="V51" i="25"/>
  <c r="L113" i="41"/>
  <c r="V60" i="41"/>
  <c r="L147" i="41"/>
  <c r="L24" i="42"/>
  <c r="B159" i="42"/>
  <c r="B5" i="22"/>
  <c r="B88" i="22"/>
  <c r="V100" i="40"/>
  <c r="B144" i="42"/>
  <c r="V14" i="26"/>
  <c r="L80" i="25"/>
  <c r="L163" i="26"/>
  <c r="V138" i="42"/>
  <c r="L35" i="23"/>
  <c r="L175" i="26"/>
  <c r="V14" i="41"/>
  <c r="B131" i="42"/>
  <c r="B87" i="21"/>
  <c r="B6" i="41"/>
  <c r="L4" i="26"/>
  <c r="L123" i="26"/>
  <c r="L86" i="26"/>
  <c r="L46" i="23"/>
  <c r="L55" i="23"/>
  <c r="B63" i="23"/>
  <c r="B142" i="22"/>
  <c r="B160" i="23"/>
  <c r="B119" i="26"/>
  <c r="B146" i="28"/>
  <c r="B53" i="40"/>
  <c r="B35" i="19"/>
  <c r="V34" i="26"/>
  <c r="B138" i="42"/>
  <c r="V116" i="42"/>
  <c r="V69" i="26"/>
  <c r="V85" i="26"/>
  <c r="B94" i="28"/>
  <c r="V47" i="40"/>
  <c r="V166" i="40"/>
  <c r="V75" i="41"/>
  <c r="L50" i="23"/>
  <c r="V152" i="26"/>
  <c r="B132" i="40"/>
  <c r="B168" i="22"/>
  <c r="B37" i="26"/>
  <c r="B87" i="23"/>
  <c r="B96" i="23"/>
  <c r="B2" i="40"/>
  <c r="V149" i="41"/>
  <c r="B139" i="42"/>
  <c r="B122" i="26"/>
  <c r="B169" i="28"/>
  <c r="B97" i="28"/>
  <c r="B132" i="28"/>
  <c r="B150" i="26"/>
  <c r="B140" i="21"/>
  <c r="B109" i="26"/>
  <c r="V155" i="23"/>
  <c r="B47" i="26"/>
  <c r="L34" i="28"/>
  <c r="V52" i="23"/>
  <c r="B82" i="21"/>
  <c r="B56" i="65"/>
  <c r="V7" i="23"/>
  <c r="L141" i="21"/>
  <c r="L53" i="21"/>
  <c r="V30" i="23"/>
  <c r="L69" i="28"/>
  <c r="L170" i="28"/>
  <c r="V171" i="28"/>
  <c r="B43" i="65"/>
  <c r="L51" i="28"/>
  <c r="V169" i="28"/>
  <c r="B113" i="65"/>
  <c r="L128" i="28"/>
  <c r="V144" i="21"/>
  <c r="L170" i="65"/>
  <c r="V53" i="21"/>
  <c r="V13" i="40"/>
  <c r="V124" i="26"/>
  <c r="B165" i="26"/>
  <c r="B4" i="23"/>
  <c r="B31" i="26"/>
  <c r="B151" i="21"/>
  <c r="B22" i="40"/>
  <c r="B109" i="40"/>
  <c r="B153" i="42"/>
  <c r="B167" i="28"/>
  <c r="B129" i="28"/>
  <c r="B59" i="28"/>
  <c r="B177" i="22"/>
  <c r="B157" i="23"/>
  <c r="B60" i="21"/>
  <c r="B112" i="23"/>
  <c r="B8" i="19"/>
  <c r="B25" i="22"/>
  <c r="V50" i="23"/>
  <c r="B3" i="65"/>
  <c r="V49" i="28"/>
  <c r="B23" i="65"/>
  <c r="B8" i="22"/>
  <c r="V51" i="28"/>
  <c r="B137" i="40"/>
  <c r="V7" i="28"/>
  <c r="V119" i="42"/>
  <c r="L73" i="42"/>
  <c r="V126" i="42"/>
  <c r="V165" i="26"/>
  <c r="V141" i="41"/>
  <c r="L87" i="41"/>
  <c r="L48" i="42"/>
  <c r="V86" i="40"/>
  <c r="B155" i="42"/>
  <c r="V136" i="40"/>
  <c r="L83" i="23"/>
  <c r="L67" i="25"/>
  <c r="L30" i="26"/>
  <c r="B171" i="42"/>
  <c r="B61" i="23"/>
  <c r="V33" i="42"/>
  <c r="L95" i="41"/>
  <c r="B53" i="42"/>
  <c r="V86" i="42"/>
  <c r="B154" i="42"/>
  <c r="B135" i="22"/>
  <c r="L112" i="41"/>
  <c r="B106" i="41"/>
  <c r="B6" i="26"/>
  <c r="B41" i="41"/>
  <c r="B163" i="41"/>
  <c r="B107" i="23"/>
  <c r="V77" i="26"/>
  <c r="L21" i="26"/>
  <c r="B111" i="26"/>
  <c r="L169" i="42"/>
  <c r="B70" i="42"/>
  <c r="V168" i="26"/>
  <c r="B2" i="19"/>
  <c r="B54" i="21"/>
  <c r="B4" i="41"/>
  <c r="B32" i="23"/>
  <c r="B77" i="22"/>
  <c r="B19" i="42"/>
  <c r="B49" i="23"/>
  <c r="V89" i="28"/>
  <c r="B29" i="23"/>
  <c r="L12" i="28"/>
  <c r="V35" i="28"/>
  <c r="V154" i="23"/>
  <c r="B85" i="22"/>
  <c r="B120" i="65"/>
  <c r="V157" i="28"/>
  <c r="B48" i="65"/>
  <c r="V101" i="65"/>
  <c r="V8" i="65"/>
  <c r="V48" i="26"/>
  <c r="B60" i="26"/>
  <c r="B163" i="23"/>
  <c r="B175" i="40"/>
  <c r="B174" i="22"/>
  <c r="B24" i="40"/>
  <c r="B10" i="19"/>
  <c r="B27" i="26"/>
  <c r="V17" i="23"/>
  <c r="V15" i="28"/>
  <c r="B110" i="65"/>
  <c r="V133" i="23"/>
  <c r="V125" i="28"/>
  <c r="L144" i="28"/>
  <c r="V166" i="28"/>
  <c r="V40" i="28"/>
  <c r="V138" i="28"/>
  <c r="V38" i="28"/>
  <c r="L11" i="19"/>
  <c r="L150" i="28"/>
  <c r="V173" i="28"/>
  <c r="V112" i="23"/>
  <c r="L86" i="28"/>
  <c r="V85" i="65"/>
  <c r="V125" i="65"/>
  <c r="V36" i="65"/>
  <c r="V96" i="21"/>
  <c r="L99" i="42"/>
  <c r="B156" i="40"/>
  <c r="B20" i="40"/>
  <c r="B98" i="28"/>
  <c r="B44" i="41"/>
  <c r="B19" i="23"/>
  <c r="B40" i="40"/>
  <c r="B133" i="40"/>
  <c r="B55" i="23"/>
  <c r="B55" i="40"/>
  <c r="B37" i="22"/>
  <c r="B149" i="28"/>
  <c r="B100" i="41"/>
  <c r="B70" i="28"/>
  <c r="L157" i="28"/>
  <c r="B165" i="22"/>
  <c r="V154" i="28"/>
  <c r="L85" i="21"/>
  <c r="L60" i="21"/>
  <c r="L137" i="28"/>
  <c r="L167" i="21"/>
  <c r="V138" i="23"/>
  <c r="B91" i="28"/>
  <c r="B156" i="22"/>
  <c r="B165" i="41"/>
  <c r="B159" i="28"/>
  <c r="B167" i="40"/>
  <c r="L26" i="19"/>
  <c r="B124" i="65"/>
  <c r="B47" i="19"/>
  <c r="B172" i="65"/>
  <c r="V8" i="28"/>
  <c r="L35" i="28"/>
  <c r="L29" i="28"/>
  <c r="B167" i="65"/>
  <c r="V134" i="21"/>
  <c r="V114" i="65"/>
  <c r="L154" i="65"/>
  <c r="V54" i="21"/>
  <c r="L48" i="65"/>
  <c r="V24" i="65"/>
  <c r="V4" i="19"/>
  <c r="V120" i="21"/>
  <c r="V123" i="21"/>
  <c r="V73" i="65"/>
  <c r="L10" i="65"/>
  <c r="L141" i="65"/>
  <c r="B86" i="40"/>
  <c r="V40" i="23"/>
  <c r="L152" i="28"/>
  <c r="V126" i="65"/>
  <c r="V116" i="21"/>
  <c r="V25" i="42"/>
  <c r="B60" i="41"/>
  <c r="B92" i="40"/>
  <c r="B61" i="41"/>
  <c r="B138" i="41"/>
  <c r="B120" i="26"/>
  <c r="L122" i="21"/>
  <c r="L35" i="19"/>
  <c r="V135" i="23"/>
  <c r="V11" i="23"/>
  <c r="V100" i="23"/>
  <c r="L136" i="21"/>
  <c r="V104" i="23"/>
  <c r="L103" i="28"/>
  <c r="L177" i="28"/>
  <c r="L148" i="28"/>
  <c r="L73" i="65"/>
  <c r="V151" i="21"/>
  <c r="L130" i="65"/>
  <c r="V168" i="65"/>
  <c r="V174" i="21"/>
  <c r="V151" i="65"/>
  <c r="V52" i="65"/>
  <c r="L91" i="65"/>
  <c r="V116" i="65"/>
  <c r="V65" i="65"/>
  <c r="V134" i="65"/>
  <c r="V119" i="21"/>
  <c r="B165" i="28"/>
  <c r="L3" i="28"/>
  <c r="L82" i="21"/>
  <c r="V163" i="21"/>
  <c r="V139" i="21"/>
  <c r="V142" i="65"/>
  <c r="B77" i="42"/>
  <c r="B26" i="19"/>
  <c r="B138" i="21"/>
  <c r="B36" i="19"/>
  <c r="B51" i="25"/>
  <c r="L145" i="28"/>
  <c r="V98" i="28"/>
  <c r="B91" i="65"/>
  <c r="V147" i="23"/>
  <c r="L131" i="21"/>
  <c r="L30" i="19"/>
  <c r="B172" i="41"/>
  <c r="B159" i="65"/>
  <c r="B163" i="26"/>
  <c r="L91" i="28"/>
  <c r="B8" i="65"/>
  <c r="L16" i="65"/>
  <c r="L60" i="65"/>
  <c r="V146" i="21"/>
  <c r="L2" i="65"/>
  <c r="V156" i="65"/>
  <c r="L27" i="65"/>
  <c r="V93" i="65"/>
  <c r="V42" i="19"/>
  <c r="V47" i="19"/>
  <c r="V142" i="21"/>
  <c r="L29" i="65"/>
  <c r="V70" i="21"/>
  <c r="L151" i="28"/>
  <c r="B125" i="28"/>
  <c r="L47" i="28"/>
  <c r="L47" i="65"/>
  <c r="V163" i="65"/>
  <c r="V56" i="21"/>
  <c r="B51" i="42"/>
  <c r="B138" i="23"/>
  <c r="B15" i="26"/>
  <c r="L33" i="19"/>
  <c r="B143" i="22"/>
  <c r="L80" i="28"/>
  <c r="L79" i="65"/>
  <c r="L117" i="65"/>
  <c r="L25" i="65"/>
  <c r="L158" i="40"/>
  <c r="L148" i="42"/>
  <c r="L44" i="40"/>
  <c r="L78" i="25"/>
  <c r="L175" i="41"/>
  <c r="V116" i="40"/>
  <c r="L117" i="42"/>
  <c r="V160" i="42"/>
  <c r="L154" i="23"/>
  <c r="V168" i="42"/>
  <c r="V71" i="42"/>
  <c r="L148" i="23"/>
  <c r="L114" i="23"/>
  <c r="B142" i="42"/>
  <c r="B120" i="28"/>
  <c r="L116" i="40"/>
  <c r="V79" i="41"/>
  <c r="L81" i="26"/>
  <c r="L129" i="42"/>
  <c r="V75" i="26"/>
  <c r="B74" i="26"/>
  <c r="L82" i="26"/>
  <c r="B177" i="41"/>
  <c r="B79" i="22"/>
  <c r="B155" i="28"/>
  <c r="B147" i="21"/>
  <c r="B69" i="40"/>
  <c r="B162" i="41"/>
  <c r="L103" i="23"/>
  <c r="B140" i="23"/>
  <c r="V82" i="42"/>
  <c r="B160" i="42"/>
  <c r="L77" i="23"/>
  <c r="B123" i="28"/>
  <c r="B98" i="21"/>
  <c r="B143" i="41"/>
  <c r="B17" i="22"/>
  <c r="B54" i="41"/>
  <c r="B51" i="28"/>
  <c r="B152" i="22"/>
  <c r="L78" i="28"/>
  <c r="B50" i="23"/>
  <c r="V69" i="23"/>
  <c r="L83" i="21"/>
  <c r="V33" i="28"/>
  <c r="B106" i="26"/>
  <c r="B61" i="65"/>
  <c r="V161" i="28"/>
  <c r="V129" i="40"/>
  <c r="V164" i="41"/>
  <c r="V97" i="42"/>
  <c r="L147" i="23"/>
  <c r="V172" i="26"/>
  <c r="L15" i="23"/>
  <c r="B7" i="28"/>
  <c r="B62" i="28"/>
  <c r="B86" i="41"/>
  <c r="B46" i="41"/>
  <c r="L68" i="41"/>
  <c r="B11" i="41"/>
  <c r="B159" i="21"/>
  <c r="L16" i="26"/>
  <c r="B12" i="40"/>
  <c r="V72" i="41"/>
  <c r="B99" i="26"/>
  <c r="V31" i="41"/>
  <c r="B103" i="22"/>
  <c r="B78" i="28"/>
  <c r="L27" i="28"/>
  <c r="B35" i="26"/>
  <c r="V128" i="28"/>
  <c r="L133" i="28"/>
  <c r="L166" i="65"/>
  <c r="B165" i="42"/>
  <c r="B100" i="22"/>
  <c r="B113" i="22"/>
  <c r="B9" i="41"/>
  <c r="B5" i="41"/>
  <c r="B173" i="26"/>
  <c r="B159" i="22"/>
  <c r="L147" i="28"/>
  <c r="B26" i="65"/>
  <c r="B139" i="65"/>
  <c r="V59" i="28"/>
  <c r="L14" i="19"/>
  <c r="V41" i="28"/>
  <c r="B126" i="65"/>
  <c r="V60" i="28"/>
  <c r="B131" i="21"/>
  <c r="B118" i="65"/>
  <c r="L45" i="28"/>
  <c r="L148" i="65"/>
  <c r="L173" i="65"/>
  <c r="V167" i="65"/>
  <c r="L92" i="41"/>
  <c r="B135" i="41"/>
  <c r="B103" i="40"/>
  <c r="B160" i="21"/>
  <c r="B87" i="28"/>
  <c r="B46" i="22"/>
  <c r="B169" i="22"/>
  <c r="B120" i="21"/>
  <c r="B101" i="28"/>
  <c r="B132" i="26"/>
  <c r="V91" i="28"/>
  <c r="B11" i="26"/>
  <c r="V172" i="23"/>
  <c r="V2" i="28"/>
  <c r="L47" i="19"/>
  <c r="L105" i="21"/>
  <c r="B87" i="41"/>
  <c r="B166" i="23"/>
  <c r="B66" i="26"/>
  <c r="L50" i="19"/>
  <c r="V78" i="28"/>
  <c r="V67" i="23"/>
  <c r="B55" i="65"/>
  <c r="B129" i="65"/>
  <c r="B23" i="19"/>
  <c r="B25" i="65"/>
  <c r="V112" i="65"/>
  <c r="V24" i="19"/>
  <c r="V91" i="21"/>
  <c r="L172" i="65"/>
  <c r="V98" i="21"/>
  <c r="V158" i="21"/>
  <c r="V124" i="65"/>
  <c r="L139" i="65"/>
  <c r="V113" i="65"/>
  <c r="B30" i="19"/>
  <c r="V45" i="23"/>
  <c r="V104" i="21"/>
  <c r="V138" i="21"/>
  <c r="L117" i="23"/>
  <c r="B80" i="22"/>
  <c r="B34" i="22"/>
  <c r="B20" i="28"/>
  <c r="B143" i="26"/>
  <c r="L39" i="28"/>
  <c r="V23" i="28"/>
  <c r="B93" i="41"/>
  <c r="L41" i="19"/>
  <c r="V159" i="23"/>
  <c r="V128" i="23"/>
  <c r="L143" i="28"/>
  <c r="V12" i="65"/>
  <c r="V86" i="65"/>
  <c r="V160" i="21"/>
  <c r="V65" i="21"/>
  <c r="V37" i="19"/>
  <c r="V43" i="19"/>
  <c r="V35" i="19"/>
  <c r="V158" i="65"/>
  <c r="V36" i="19"/>
  <c r="B152" i="65"/>
  <c r="B35" i="41"/>
  <c r="V34" i="19"/>
  <c r="V57" i="21"/>
  <c r="V80" i="42"/>
  <c r="B54" i="23"/>
  <c r="B147" i="23"/>
  <c r="B34" i="40"/>
  <c r="B72" i="65"/>
  <c r="L79" i="21"/>
  <c r="V176" i="28"/>
  <c r="V43" i="28"/>
  <c r="V153" i="28"/>
  <c r="V14" i="23"/>
  <c r="L70" i="21"/>
  <c r="B11" i="65"/>
  <c r="V87" i="21"/>
  <c r="V13" i="65"/>
  <c r="V26" i="19"/>
  <c r="V63" i="65"/>
  <c r="V62" i="21"/>
  <c r="V17" i="19"/>
  <c r="V11" i="19"/>
  <c r="V89" i="65"/>
  <c r="V175" i="21"/>
  <c r="V92" i="23"/>
  <c r="V18" i="28"/>
  <c r="L30" i="65"/>
  <c r="V22" i="19"/>
  <c r="L50" i="65"/>
  <c r="B14" i="19"/>
  <c r="B115" i="40"/>
  <c r="L100" i="21"/>
  <c r="B10" i="40"/>
  <c r="L123" i="65"/>
  <c r="V155" i="21"/>
  <c r="V54" i="28"/>
  <c r="L175" i="21"/>
  <c r="B166" i="65"/>
  <c r="V127" i="65"/>
  <c r="V6" i="65"/>
  <c r="L94" i="65"/>
  <c r="V31" i="19"/>
  <c r="V131" i="23"/>
  <c r="V41" i="19"/>
  <c r="L11" i="65"/>
  <c r="B138" i="26"/>
  <c r="B115" i="41"/>
  <c r="B131" i="28"/>
  <c r="B12" i="22"/>
  <c r="B13" i="65"/>
  <c r="V14" i="28"/>
  <c r="V30" i="28"/>
  <c r="L51" i="19"/>
  <c r="B90" i="65"/>
  <c r="L28" i="65"/>
  <c r="V5" i="65"/>
  <c r="V143" i="65"/>
  <c r="V46" i="65"/>
  <c r="V99" i="21"/>
  <c r="V39" i="19"/>
  <c r="V57" i="23"/>
  <c r="V3" i="28"/>
  <c r="V166" i="65"/>
  <c r="B76" i="42"/>
  <c r="B72" i="28"/>
  <c r="B30" i="40"/>
  <c r="B116" i="21"/>
  <c r="L28" i="28"/>
  <c r="L143" i="21"/>
  <c r="B130" i="28"/>
  <c r="V19" i="28"/>
  <c r="V110" i="23"/>
  <c r="L23" i="28"/>
  <c r="V88" i="65"/>
  <c r="V47" i="65"/>
  <c r="L85" i="65"/>
  <c r="V48" i="65"/>
  <c r="V128" i="21"/>
  <c r="L49" i="65"/>
  <c r="V39" i="28"/>
  <c r="B11" i="23"/>
  <c r="V172" i="65"/>
  <c r="L135" i="41"/>
  <c r="B22" i="22"/>
  <c r="B177" i="65"/>
  <c r="V75" i="65"/>
  <c r="V33" i="19"/>
  <c r="L34" i="41"/>
  <c r="L88" i="26"/>
  <c r="B157" i="21"/>
  <c r="B176" i="41"/>
  <c r="V101" i="41"/>
  <c r="B83" i="22"/>
  <c r="B97" i="21"/>
  <c r="B81" i="21"/>
  <c r="B162" i="23"/>
  <c r="B121" i="21"/>
  <c r="L106" i="28"/>
  <c r="V154" i="42"/>
  <c r="B117" i="22"/>
  <c r="B56" i="22"/>
  <c r="B103" i="65"/>
  <c r="V5" i="28"/>
  <c r="L77" i="28"/>
  <c r="V156" i="23"/>
  <c r="L155" i="21"/>
  <c r="L157" i="65"/>
  <c r="B68" i="22"/>
  <c r="B171" i="23"/>
  <c r="B77" i="26"/>
  <c r="B164" i="23"/>
  <c r="B65" i="21"/>
  <c r="L115" i="21"/>
  <c r="V74" i="23"/>
  <c r="L68" i="21"/>
  <c r="B115" i="26"/>
  <c r="B37" i="65"/>
  <c r="B159" i="23"/>
  <c r="V115" i="23"/>
  <c r="L113" i="65"/>
  <c r="L92" i="65"/>
  <c r="L163" i="65"/>
  <c r="L87" i="65"/>
  <c r="V8" i="23"/>
  <c r="V21" i="19"/>
  <c r="B115" i="22"/>
  <c r="L162" i="28"/>
  <c r="B36" i="28"/>
  <c r="L76" i="21"/>
  <c r="B67" i="65"/>
  <c r="L55" i="65"/>
  <c r="V159" i="21"/>
  <c r="V60" i="21"/>
  <c r="V122" i="21"/>
  <c r="B18" i="65"/>
  <c r="L70" i="65"/>
  <c r="B53" i="22"/>
  <c r="B61" i="40"/>
  <c r="B21" i="65"/>
  <c r="B17" i="65"/>
  <c r="L81" i="21"/>
  <c r="L132" i="65"/>
  <c r="V26" i="65"/>
  <c r="V159" i="65"/>
  <c r="L9" i="65"/>
  <c r="B81" i="65"/>
  <c r="L4" i="65"/>
  <c r="B80" i="23"/>
  <c r="V7" i="65"/>
  <c r="L32" i="65"/>
  <c r="V22" i="40"/>
  <c r="V14" i="40"/>
  <c r="V81" i="40"/>
  <c r="V140" i="40"/>
  <c r="L25" i="42"/>
  <c r="V143" i="26"/>
  <c r="L107" i="23"/>
  <c r="V110" i="40"/>
  <c r="L160" i="23"/>
  <c r="L133" i="23"/>
  <c r="V175" i="41"/>
  <c r="L71" i="26"/>
  <c r="B64" i="28"/>
  <c r="L105" i="40"/>
  <c r="L92" i="40"/>
  <c r="L47" i="41"/>
  <c r="B176" i="22"/>
  <c r="B128" i="40"/>
  <c r="B159" i="25"/>
  <c r="B175" i="28"/>
  <c r="B101" i="65"/>
  <c r="B119" i="21"/>
  <c r="L15" i="28"/>
  <c r="B125" i="26"/>
  <c r="B50" i="65"/>
  <c r="L39" i="65"/>
  <c r="V127" i="42"/>
  <c r="B86" i="28"/>
  <c r="B84" i="26"/>
  <c r="B59" i="23"/>
  <c r="B133" i="21"/>
  <c r="B30" i="22"/>
  <c r="B42" i="41"/>
  <c r="L97" i="21"/>
  <c r="V172" i="28"/>
  <c r="B63" i="65"/>
  <c r="L139" i="28"/>
  <c r="B24" i="65"/>
  <c r="L146" i="21"/>
  <c r="B30" i="65"/>
  <c r="L56" i="28"/>
  <c r="B61" i="25"/>
  <c r="B51" i="65"/>
  <c r="B39" i="65"/>
  <c r="V73" i="21"/>
  <c r="V119" i="65"/>
  <c r="V35" i="65"/>
  <c r="L119" i="23"/>
  <c r="B162" i="40"/>
  <c r="B152" i="41"/>
  <c r="L45" i="26"/>
  <c r="B123" i="22"/>
  <c r="B87" i="26"/>
  <c r="B169" i="23"/>
  <c r="B31" i="41"/>
  <c r="B97" i="22"/>
  <c r="B108" i="41"/>
  <c r="V83" i="23"/>
  <c r="V105" i="28"/>
  <c r="L76" i="28"/>
  <c r="V177" i="28"/>
  <c r="B150" i="21"/>
  <c r="V13" i="23"/>
  <c r="L130" i="26"/>
  <c r="B173" i="42"/>
  <c r="B54" i="40"/>
  <c r="V72" i="28"/>
  <c r="L142" i="28"/>
  <c r="B93" i="65"/>
  <c r="L85" i="28"/>
  <c r="L41" i="65"/>
  <c r="L72" i="65"/>
  <c r="L156" i="65"/>
  <c r="L114" i="65"/>
  <c r="V152" i="21"/>
  <c r="V87" i="23"/>
  <c r="B13" i="28"/>
  <c r="V82" i="23"/>
  <c r="B30" i="26"/>
  <c r="L31" i="65"/>
  <c r="L135" i="65"/>
  <c r="B39" i="23"/>
  <c r="V152" i="65"/>
  <c r="B123" i="21"/>
  <c r="L8" i="19"/>
  <c r="V8" i="19"/>
  <c r="V162" i="65"/>
  <c r="V17" i="65"/>
  <c r="V46" i="19"/>
  <c r="B105" i="41"/>
  <c r="V129" i="23"/>
  <c r="V107" i="26"/>
  <c r="L162" i="41"/>
  <c r="V9" i="28"/>
  <c r="B109" i="22"/>
  <c r="V120" i="28"/>
  <c r="L93" i="21"/>
  <c r="V135" i="65"/>
  <c r="B12" i="19"/>
  <c r="B143" i="40"/>
  <c r="B66" i="22"/>
  <c r="L60" i="28"/>
  <c r="L121" i="65"/>
  <c r="B153" i="22"/>
  <c r="V79" i="23"/>
  <c r="V115" i="65"/>
  <c r="V175" i="28"/>
  <c r="B37" i="19"/>
  <c r="B124" i="22"/>
  <c r="V150" i="21"/>
  <c r="L18" i="19"/>
  <c r="B149" i="65"/>
  <c r="V70" i="42"/>
  <c r="L67" i="41"/>
  <c r="V118" i="42"/>
  <c r="L134" i="42"/>
  <c r="L93" i="41"/>
  <c r="V161" i="42"/>
  <c r="L155" i="26"/>
  <c r="L23" i="40"/>
  <c r="B87" i="42"/>
  <c r="L146" i="26"/>
  <c r="V143" i="41"/>
  <c r="V109" i="42"/>
  <c r="B79" i="41"/>
  <c r="L51" i="40"/>
  <c r="L91" i="41"/>
  <c r="V56" i="26"/>
  <c r="B7" i="26"/>
  <c r="B130" i="26"/>
  <c r="B93" i="40"/>
  <c r="B136" i="22"/>
  <c r="V36" i="23"/>
  <c r="B88" i="41"/>
  <c r="B157" i="65"/>
  <c r="B52" i="19"/>
  <c r="L14" i="28"/>
  <c r="V10" i="65"/>
  <c r="V129" i="26"/>
  <c r="B17" i="19"/>
  <c r="B73" i="26"/>
  <c r="B174" i="40"/>
  <c r="B49" i="22"/>
  <c r="B52" i="22"/>
  <c r="V20" i="28"/>
  <c r="V37" i="23"/>
  <c r="L161" i="21"/>
  <c r="L119" i="21"/>
  <c r="V174" i="28"/>
  <c r="V6" i="23"/>
  <c r="L105" i="28"/>
  <c r="B35" i="22"/>
  <c r="V149" i="23"/>
  <c r="L61" i="21"/>
  <c r="L2" i="19"/>
  <c r="B107" i="65"/>
  <c r="L115" i="65"/>
  <c r="V79" i="65"/>
  <c r="L154" i="42"/>
  <c r="L164" i="23"/>
  <c r="B168" i="21"/>
  <c r="V136" i="26"/>
  <c r="B77" i="23"/>
  <c r="B102" i="23"/>
  <c r="B161" i="28"/>
  <c r="B19" i="41"/>
  <c r="B118" i="23"/>
  <c r="B67" i="22"/>
  <c r="V164" i="28"/>
  <c r="L61" i="28"/>
  <c r="L52" i="19"/>
  <c r="B100" i="40"/>
  <c r="L32" i="28"/>
  <c r="B85" i="23"/>
  <c r="B137" i="65"/>
  <c r="V55" i="42"/>
  <c r="B70" i="26"/>
  <c r="B168" i="41"/>
  <c r="V9" i="23"/>
  <c r="V52" i="27"/>
  <c r="B99" i="22"/>
  <c r="V75" i="28"/>
  <c r="V143" i="23"/>
  <c r="B121" i="65"/>
  <c r="B85" i="65"/>
  <c r="V18" i="65"/>
  <c r="L159" i="65"/>
  <c r="L19" i="65"/>
  <c r="V25" i="19"/>
  <c r="V175" i="65"/>
  <c r="V149" i="21"/>
  <c r="L51" i="65"/>
  <c r="L147" i="65"/>
  <c r="L20" i="65"/>
  <c r="B128" i="22"/>
  <c r="L153" i="65"/>
  <c r="V6" i="19"/>
  <c r="V130" i="21"/>
  <c r="B104" i="23"/>
  <c r="B129" i="26"/>
  <c r="B69" i="28"/>
  <c r="L77" i="21"/>
  <c r="L153" i="28"/>
  <c r="L11" i="28"/>
  <c r="V90" i="28"/>
  <c r="L16" i="19"/>
  <c r="V32" i="23"/>
  <c r="B84" i="28"/>
  <c r="V77" i="28"/>
  <c r="V10" i="19"/>
  <c r="V176" i="65"/>
  <c r="V140" i="65"/>
  <c r="L56" i="65"/>
  <c r="V132" i="21"/>
  <c r="V64" i="21"/>
  <c r="V38" i="65"/>
  <c r="V99" i="65"/>
  <c r="V44" i="19"/>
  <c r="B63" i="40"/>
  <c r="B92" i="22"/>
  <c r="L27" i="19"/>
  <c r="L119" i="65"/>
  <c r="V84" i="21"/>
  <c r="B13" i="26"/>
  <c r="B94" i="26"/>
  <c r="B140" i="40"/>
  <c r="B177" i="23"/>
  <c r="L16" i="28"/>
  <c r="V175" i="23"/>
  <c r="V127" i="23"/>
  <c r="V88" i="28"/>
  <c r="B96" i="26"/>
  <c r="L104" i="21"/>
  <c r="L8" i="28"/>
  <c r="B114" i="65"/>
  <c r="V140" i="21"/>
  <c r="V67" i="21"/>
  <c r="V131" i="65"/>
  <c r="V166" i="21"/>
  <c r="V86" i="21"/>
  <c r="V81" i="21"/>
  <c r="V137" i="21"/>
  <c r="V162" i="21"/>
  <c r="B17" i="23"/>
  <c r="L53" i="28"/>
  <c r="L57" i="28"/>
  <c r="V129" i="21"/>
  <c r="V96" i="65"/>
  <c r="B89" i="42"/>
  <c r="B171" i="25"/>
  <c r="B44" i="22"/>
  <c r="B38" i="19"/>
  <c r="V62" i="28"/>
  <c r="L13" i="65"/>
  <c r="L108" i="65"/>
  <c r="L56" i="42"/>
  <c r="V12" i="40"/>
  <c r="L93" i="26"/>
  <c r="L35" i="26"/>
  <c r="B118" i="40"/>
  <c r="B48" i="22"/>
  <c r="L126" i="41"/>
  <c r="V84" i="26"/>
  <c r="B89" i="22"/>
  <c r="V49" i="23"/>
  <c r="L43" i="28"/>
  <c r="B82" i="23"/>
  <c r="B151" i="28"/>
  <c r="B121" i="26"/>
  <c r="V104" i="28"/>
  <c r="L39" i="19"/>
  <c r="V48" i="28"/>
  <c r="L50" i="28"/>
  <c r="L155" i="65"/>
  <c r="V156" i="41"/>
  <c r="B32" i="28"/>
  <c r="B26" i="26"/>
  <c r="B81" i="23"/>
  <c r="L98" i="21"/>
  <c r="L67" i="28"/>
  <c r="L127" i="21"/>
  <c r="B110" i="40"/>
  <c r="L115" i="28"/>
  <c r="L125" i="28"/>
  <c r="V31" i="28"/>
  <c r="V103" i="65"/>
  <c r="L96" i="65"/>
  <c r="L14" i="65"/>
  <c r="B15" i="65"/>
  <c r="L53" i="65"/>
  <c r="B92" i="42"/>
  <c r="B56" i="41"/>
  <c r="L140" i="21"/>
  <c r="V146" i="28"/>
  <c r="L72" i="21"/>
  <c r="L151" i="65"/>
  <c r="V154" i="21"/>
  <c r="V64" i="65"/>
  <c r="L131" i="65"/>
  <c r="L145" i="21"/>
  <c r="V28" i="19"/>
  <c r="B129" i="41"/>
  <c r="B76" i="65"/>
  <c r="V70" i="23"/>
  <c r="V155" i="28"/>
  <c r="L67" i="65"/>
  <c r="V2" i="65"/>
  <c r="V161" i="21"/>
  <c r="V93" i="21"/>
  <c r="B176" i="21"/>
  <c r="L146" i="65"/>
  <c r="B23" i="28"/>
  <c r="V96" i="23"/>
  <c r="V127" i="21"/>
  <c r="C108" i="19" l="1"/>
  <c r="G108" i="19"/>
  <c r="J108" i="19"/>
  <c r="E108" i="19"/>
  <c r="E174" i="19"/>
  <c r="D174" i="19"/>
  <c r="G174" i="19"/>
  <c r="P60" i="24"/>
  <c r="O60" i="24"/>
  <c r="AP34" i="24"/>
  <c r="G139" i="19"/>
  <c r="P34" i="24"/>
  <c r="U34" i="24"/>
  <c r="Q34" i="24"/>
  <c r="T44" i="24"/>
  <c r="S44" i="24"/>
  <c r="U44" i="24"/>
  <c r="M54" i="24"/>
  <c r="Q54" i="24"/>
  <c r="R54" i="24"/>
  <c r="D108" i="19"/>
  <c r="F108" i="19"/>
  <c r="G34" i="21"/>
  <c r="C76" i="19"/>
  <c r="J111" i="19"/>
  <c r="G123" i="19"/>
  <c r="E123" i="19"/>
  <c r="H10" i="21"/>
  <c r="R156" i="24"/>
  <c r="Q156" i="24"/>
  <c r="N150" i="24"/>
  <c r="R99" i="24"/>
  <c r="T99" i="24"/>
  <c r="Q99" i="24"/>
  <c r="R125" i="24"/>
  <c r="R115" i="24"/>
  <c r="U108" i="19"/>
  <c r="AP44" i="24"/>
  <c r="AK44" i="24" s="1"/>
  <c r="I83" i="19"/>
  <c r="J38" i="21"/>
  <c r="J72" i="19"/>
  <c r="M37" i="24"/>
  <c r="M155" i="24"/>
  <c r="R6" i="24"/>
  <c r="F105" i="19"/>
  <c r="D34" i="21"/>
  <c r="K76" i="19"/>
  <c r="G111" i="19"/>
  <c r="D123" i="19"/>
  <c r="F10" i="21"/>
  <c r="P156" i="24"/>
  <c r="T156" i="24"/>
  <c r="T150" i="24"/>
  <c r="M150" i="24"/>
  <c r="P99" i="24"/>
  <c r="S99" i="24"/>
  <c r="U99" i="24"/>
  <c r="N99" i="24"/>
  <c r="U125" i="24"/>
  <c r="N90" i="24"/>
  <c r="N174" i="19"/>
  <c r="U111" i="19"/>
  <c r="S10" i="21"/>
  <c r="O68" i="19"/>
  <c r="M83" i="19"/>
  <c r="S51" i="21"/>
  <c r="AP60" i="24"/>
  <c r="AF60" i="24" s="1"/>
  <c r="AP155" i="24"/>
  <c r="AF155" i="24" s="1"/>
  <c r="G38" i="21"/>
  <c r="O37" i="24"/>
  <c r="P155" i="24"/>
  <c r="T155" i="24"/>
  <c r="O155" i="24"/>
  <c r="O6" i="24"/>
  <c r="C167" i="19"/>
  <c r="H108" i="19"/>
  <c r="I174" i="19"/>
  <c r="T60" i="24"/>
  <c r="N60" i="24"/>
  <c r="M60" i="24"/>
  <c r="M34" i="24"/>
  <c r="O34" i="24"/>
  <c r="O44" i="24"/>
  <c r="U54" i="24"/>
  <c r="N6" i="21"/>
  <c r="AP41" i="24"/>
  <c r="AH41" i="24" s="1"/>
  <c r="W112" i="25"/>
  <c r="Z112" i="25"/>
  <c r="AK112" i="25"/>
  <c r="M103" i="24"/>
  <c r="U103" i="24"/>
  <c r="S103" i="24"/>
  <c r="F32" i="21"/>
  <c r="C32" i="21"/>
  <c r="J32" i="21"/>
  <c r="E159" i="19"/>
  <c r="H159" i="19"/>
  <c r="T74" i="24"/>
  <c r="P74" i="24"/>
  <c r="N129" i="24"/>
  <c r="M129" i="24"/>
  <c r="N71" i="24"/>
  <c r="AP71" i="24"/>
  <c r="AN71" i="24" s="1"/>
  <c r="Q163" i="24"/>
  <c r="M163" i="24"/>
  <c r="P163" i="24"/>
  <c r="AP86" i="24"/>
  <c r="U86" i="24"/>
  <c r="AP106" i="24"/>
  <c r="P106" i="24"/>
  <c r="N147" i="24"/>
  <c r="O147" i="24"/>
  <c r="T147" i="24"/>
  <c r="S147" i="24"/>
  <c r="M147" i="24"/>
  <c r="P147" i="24"/>
  <c r="AP124" i="24"/>
  <c r="W124" i="24" s="1"/>
  <c r="S124" i="24"/>
  <c r="Q124" i="24"/>
  <c r="R124" i="24"/>
  <c r="M124" i="24"/>
  <c r="P124" i="24"/>
  <c r="J40" i="21"/>
  <c r="AP103" i="24"/>
  <c r="Y103" i="24" s="1"/>
  <c r="Q103" i="24"/>
  <c r="R103" i="24"/>
  <c r="T103" i="24"/>
  <c r="O103" i="24"/>
  <c r="S133" i="24"/>
  <c r="P133" i="24"/>
  <c r="Q133" i="24"/>
  <c r="M133" i="24"/>
  <c r="AP133" i="24"/>
  <c r="AK133" i="24" s="1"/>
  <c r="Q172" i="24"/>
  <c r="S172" i="24"/>
  <c r="M65" i="24"/>
  <c r="N65" i="24"/>
  <c r="T65" i="24"/>
  <c r="O65" i="24"/>
  <c r="N39" i="24"/>
  <c r="AP39" i="24"/>
  <c r="O39" i="24"/>
  <c r="M107" i="24"/>
  <c r="R107" i="24"/>
  <c r="N135" i="24"/>
  <c r="P135" i="24"/>
  <c r="T135" i="24"/>
  <c r="AP135" i="24"/>
  <c r="Q135" i="24"/>
  <c r="S135" i="24"/>
  <c r="M135" i="24"/>
  <c r="R135" i="24"/>
  <c r="O149" i="24"/>
  <c r="M149" i="24"/>
  <c r="Q149" i="24"/>
  <c r="U149" i="24"/>
  <c r="R68" i="24"/>
  <c r="N68" i="24"/>
  <c r="AP68" i="24"/>
  <c r="AN68" i="24" s="1"/>
  <c r="Q68" i="24"/>
  <c r="H58" i="19"/>
  <c r="F58" i="19"/>
  <c r="D58" i="19"/>
  <c r="K21" i="21"/>
  <c r="C21" i="21"/>
  <c r="F163" i="19"/>
  <c r="C163" i="19"/>
  <c r="I163" i="19"/>
  <c r="K163" i="19"/>
  <c r="H163" i="19"/>
  <c r="K152" i="19"/>
  <c r="H152" i="19"/>
  <c r="E152" i="19"/>
  <c r="J152" i="19"/>
  <c r="G152" i="19"/>
  <c r="H5" i="21"/>
  <c r="I5" i="21"/>
  <c r="E5" i="21"/>
  <c r="D5" i="21"/>
  <c r="J6" i="21"/>
  <c r="E6" i="21"/>
  <c r="G6" i="21"/>
  <c r="F6" i="21"/>
  <c r="M13" i="24"/>
  <c r="U13" i="24"/>
  <c r="AP13" i="24"/>
  <c r="T13" i="24"/>
  <c r="S13" i="24"/>
  <c r="U74" i="24"/>
  <c r="M74" i="24"/>
  <c r="Q74" i="24"/>
  <c r="S74" i="24"/>
  <c r="N141" i="24"/>
  <c r="AP141" i="24"/>
  <c r="AA141" i="24" s="1"/>
  <c r="T141" i="24"/>
  <c r="R141" i="24"/>
  <c r="Q141" i="24"/>
  <c r="U141" i="24"/>
  <c r="R104" i="24"/>
  <c r="O104" i="24"/>
  <c r="T104" i="24"/>
  <c r="M104" i="24"/>
  <c r="N104" i="24"/>
  <c r="M138" i="24"/>
  <c r="Q138" i="24"/>
  <c r="S138" i="24"/>
  <c r="T138" i="24"/>
  <c r="R138" i="24"/>
  <c r="T77" i="24"/>
  <c r="N77" i="24"/>
  <c r="M77" i="24"/>
  <c r="R77" i="24"/>
  <c r="O77" i="24"/>
  <c r="AP77" i="24"/>
  <c r="AK77" i="24" s="1"/>
  <c r="J5" i="21"/>
  <c r="N103" i="24"/>
  <c r="Q107" i="24"/>
  <c r="U32" i="21"/>
  <c r="U170" i="19"/>
  <c r="S114" i="19"/>
  <c r="O21" i="21"/>
  <c r="Q115" i="19"/>
  <c r="D32" i="21"/>
  <c r="T133" i="24"/>
  <c r="P77" i="24"/>
  <c r="S141" i="24"/>
  <c r="C132" i="19"/>
  <c r="K5" i="21"/>
  <c r="R39" i="24"/>
  <c r="S39" i="24"/>
  <c r="AP138" i="24"/>
  <c r="R133" i="24"/>
  <c r="U77" i="24"/>
  <c r="T149" i="24"/>
  <c r="O68" i="24"/>
  <c r="O13" i="24"/>
  <c r="Q166" i="24"/>
  <c r="O166" i="24"/>
  <c r="R166" i="24"/>
  <c r="AP4" i="24"/>
  <c r="N4" i="24"/>
  <c r="R4" i="24"/>
  <c r="Q51" i="24"/>
  <c r="U51" i="24"/>
  <c r="M51" i="24"/>
  <c r="R51" i="24"/>
  <c r="S51" i="24"/>
  <c r="T51" i="24"/>
  <c r="P51" i="24"/>
  <c r="AP42" i="24"/>
  <c r="Q42" i="24"/>
  <c r="O42" i="24"/>
  <c r="T42" i="24"/>
  <c r="O20" i="24"/>
  <c r="R20" i="24"/>
  <c r="T20" i="24"/>
  <c r="N24" i="24"/>
  <c r="Q24" i="24"/>
  <c r="Q97" i="24"/>
  <c r="AP97" i="24"/>
  <c r="X97" i="24" s="1"/>
  <c r="H32" i="21"/>
  <c r="K32" i="21"/>
  <c r="I32" i="21"/>
  <c r="E32" i="21"/>
  <c r="F114" i="19"/>
  <c r="D114" i="19"/>
  <c r="C114" i="19"/>
  <c r="K114" i="19"/>
  <c r="E114" i="19"/>
  <c r="I173" i="19"/>
  <c r="D173" i="19"/>
  <c r="H173" i="19"/>
  <c r="H140" i="19"/>
  <c r="D140" i="19"/>
  <c r="E65" i="19"/>
  <c r="K65" i="19"/>
  <c r="D170" i="19"/>
  <c r="E170" i="19"/>
  <c r="J170" i="19"/>
  <c r="F170" i="19"/>
  <c r="K115" i="19"/>
  <c r="D115" i="19"/>
  <c r="G115" i="19"/>
  <c r="C115" i="19"/>
  <c r="P53" i="24"/>
  <c r="O53" i="24"/>
  <c r="M53" i="24"/>
  <c r="S53" i="24"/>
  <c r="T53" i="24"/>
  <c r="Q53" i="24"/>
  <c r="S47" i="24"/>
  <c r="Q47" i="24"/>
  <c r="P47" i="24"/>
  <c r="N47" i="24"/>
  <c r="U47" i="24"/>
  <c r="T47" i="24"/>
  <c r="M47" i="24"/>
  <c r="AP151" i="24"/>
  <c r="AC151" i="24" s="1"/>
  <c r="Q151" i="24"/>
  <c r="S151" i="24"/>
  <c r="P151" i="24"/>
  <c r="R151" i="24"/>
  <c r="N151" i="24"/>
  <c r="U151" i="24"/>
  <c r="M151" i="24"/>
  <c r="O151" i="24"/>
  <c r="R118" i="24"/>
  <c r="Q118" i="24"/>
  <c r="T118" i="24"/>
  <c r="M118" i="24"/>
  <c r="U118" i="24"/>
  <c r="P118" i="24"/>
  <c r="P41" i="24"/>
  <c r="Q41" i="24"/>
  <c r="T41" i="24"/>
  <c r="U41" i="24"/>
  <c r="N41" i="24"/>
  <c r="R41" i="24"/>
  <c r="S41" i="24"/>
  <c r="O41" i="24"/>
  <c r="AP129" i="24"/>
  <c r="AE129" i="24" s="1"/>
  <c r="P129" i="24"/>
  <c r="R129" i="24"/>
  <c r="S129" i="24"/>
  <c r="T129" i="24"/>
  <c r="U129" i="24"/>
  <c r="G5" i="21"/>
  <c r="E163" i="19"/>
  <c r="D152" i="19"/>
  <c r="P103" i="24"/>
  <c r="R173" i="19"/>
  <c r="T132" i="19"/>
  <c r="AP53" i="24"/>
  <c r="W53" i="24" s="1"/>
  <c r="AP74" i="24"/>
  <c r="W74" i="24" s="1"/>
  <c r="H114" i="19"/>
  <c r="U133" i="24"/>
  <c r="S149" i="24"/>
  <c r="T151" i="24"/>
  <c r="N74" i="24"/>
  <c r="AP51" i="24"/>
  <c r="D163" i="19"/>
  <c r="F152" i="19"/>
  <c r="O129" i="24"/>
  <c r="M39" i="24"/>
  <c r="U39" i="24"/>
  <c r="AP118" i="24"/>
  <c r="AG118" i="24" s="1"/>
  <c r="I114" i="19"/>
  <c r="O141" i="24"/>
  <c r="F5" i="21"/>
  <c r="J163" i="19"/>
  <c r="H16" i="21"/>
  <c r="I152" i="19"/>
  <c r="Q129" i="24"/>
  <c r="AP47" i="24"/>
  <c r="Y47" i="24" s="1"/>
  <c r="T39" i="24"/>
  <c r="P39" i="24"/>
  <c r="Q39" i="24"/>
  <c r="J114" i="19"/>
  <c r="G32" i="21"/>
  <c r="F107" i="19"/>
  <c r="N133" i="24"/>
  <c r="Q77" i="24"/>
  <c r="S77" i="24"/>
  <c r="P141" i="24"/>
  <c r="M141" i="24"/>
  <c r="O135" i="24"/>
  <c r="O51" i="24"/>
  <c r="AP149" i="24"/>
  <c r="R149" i="24"/>
  <c r="O47" i="24"/>
  <c r="N53" i="24"/>
  <c r="S118" i="24"/>
  <c r="N118" i="24"/>
  <c r="F173" i="19"/>
  <c r="N97" i="24"/>
  <c r="K6" i="21"/>
  <c r="T68" i="24"/>
  <c r="S68" i="24"/>
  <c r="N138" i="24"/>
  <c r="Q104" i="24"/>
  <c r="T124" i="24"/>
  <c r="N124" i="24"/>
  <c r="O124" i="24"/>
  <c r="P56" i="24"/>
  <c r="N152" i="19"/>
  <c r="U147" i="24"/>
  <c r="Q147" i="24"/>
  <c r="T58" i="23"/>
  <c r="Q58" i="19"/>
  <c r="Q5" i="21"/>
  <c r="S163" i="19"/>
  <c r="R147" i="24"/>
  <c r="U21" i="24"/>
  <c r="M95" i="24"/>
  <c r="O95" i="24"/>
  <c r="R170" i="24"/>
  <c r="Q170" i="24"/>
  <c r="Q158" i="24"/>
  <c r="R176" i="24"/>
  <c r="AP170" i="24"/>
  <c r="AO170" i="24" s="1"/>
  <c r="R109" i="24"/>
  <c r="N109" i="24"/>
  <c r="M21" i="24"/>
  <c r="S21" i="24"/>
  <c r="N95" i="24"/>
  <c r="T170" i="24"/>
  <c r="U170" i="24"/>
  <c r="N170" i="24"/>
  <c r="S170" i="24"/>
  <c r="T119" i="24"/>
  <c r="U173" i="24"/>
  <c r="S173" i="24"/>
  <c r="O22" i="24"/>
  <c r="R9" i="24"/>
  <c r="S9" i="24"/>
  <c r="Q21" i="24"/>
  <c r="T21" i="24"/>
  <c r="P95" i="24"/>
  <c r="P170" i="24"/>
  <c r="P158" i="24"/>
  <c r="T12" i="24"/>
  <c r="Q176" i="24"/>
  <c r="U95" i="24"/>
  <c r="S158" i="24"/>
  <c r="R119" i="24"/>
  <c r="Q173" i="24"/>
  <c r="T22" i="24"/>
  <c r="Q22" i="24"/>
  <c r="M176" i="24"/>
  <c r="U176" i="24"/>
  <c r="O176" i="24"/>
  <c r="AP22" i="24"/>
  <c r="Z22" i="24" s="1"/>
  <c r="T9" i="24"/>
  <c r="O9" i="24"/>
  <c r="U9" i="24"/>
  <c r="M9" i="24"/>
  <c r="P109" i="24"/>
  <c r="U109" i="24"/>
  <c r="S95" i="24"/>
  <c r="AP158" i="24"/>
  <c r="AG158" i="24" s="1"/>
  <c r="Q119" i="24"/>
  <c r="N12" i="24"/>
  <c r="S12" i="24"/>
  <c r="O173" i="24"/>
  <c r="AP95" i="24"/>
  <c r="AG95" i="24" s="1"/>
  <c r="AP119" i="24"/>
  <c r="AJ119" i="24" s="1"/>
  <c r="M119" i="24"/>
  <c r="N119" i="24"/>
  <c r="U12" i="24"/>
  <c r="P173" i="24"/>
  <c r="M173" i="24"/>
  <c r="P149" i="24"/>
  <c r="N149" i="24"/>
  <c r="P22" i="24"/>
  <c r="U22" i="24"/>
  <c r="S22" i="24"/>
  <c r="N22" i="24"/>
  <c r="T176" i="24"/>
  <c r="E173" i="19"/>
  <c r="J173" i="19"/>
  <c r="O97" i="24"/>
  <c r="P97" i="24"/>
  <c r="S97" i="24"/>
  <c r="Q65" i="24"/>
  <c r="D24" i="21"/>
  <c r="J115" i="19"/>
  <c r="D156" i="19"/>
  <c r="D6" i="21"/>
  <c r="H104" i="19"/>
  <c r="C170" i="19"/>
  <c r="G170" i="19"/>
  <c r="P68" i="24"/>
  <c r="M68" i="24"/>
  <c r="P138" i="24"/>
  <c r="O138" i="24"/>
  <c r="N42" i="24"/>
  <c r="J58" i="19"/>
  <c r="G58" i="19"/>
  <c r="N13" i="24"/>
  <c r="Q13" i="24"/>
  <c r="P104" i="24"/>
  <c r="S104" i="24"/>
  <c r="AP104" i="24"/>
  <c r="O109" i="24"/>
  <c r="Q109" i="24"/>
  <c r="M109" i="24"/>
  <c r="S109" i="24"/>
  <c r="R74" i="24"/>
  <c r="O74" i="24"/>
  <c r="AP131" i="24"/>
  <c r="Q95" i="24"/>
  <c r="AC158" i="24"/>
  <c r="AP173" i="24"/>
  <c r="AO173" i="24" s="1"/>
  <c r="U119" i="24"/>
  <c r="S119" i="24"/>
  <c r="O12" i="24"/>
  <c r="N173" i="24"/>
  <c r="M158" i="24"/>
  <c r="U158" i="24"/>
  <c r="T158" i="24"/>
  <c r="N158" i="24"/>
  <c r="AP109" i="24"/>
  <c r="X109" i="24" s="1"/>
  <c r="AP9" i="24"/>
  <c r="AE9" i="24" s="1"/>
  <c r="P119" i="24"/>
  <c r="P12" i="24"/>
  <c r="R12" i="24"/>
  <c r="R173" i="24"/>
  <c r="R22" i="24"/>
  <c r="U53" i="24"/>
  <c r="P176" i="24"/>
  <c r="N176" i="24"/>
  <c r="R28" i="24"/>
  <c r="G173" i="19"/>
  <c r="U97" i="24"/>
  <c r="R97" i="24"/>
  <c r="U65" i="24"/>
  <c r="I6" i="21"/>
  <c r="U68" i="24"/>
  <c r="N9" i="24"/>
  <c r="U42" i="24"/>
  <c r="I58" i="19"/>
  <c r="R13" i="24"/>
  <c r="P13" i="24"/>
  <c r="U104" i="24"/>
  <c r="P18" i="24"/>
  <c r="P67" i="24"/>
  <c r="O106" i="24"/>
  <c r="Q92" i="24"/>
  <c r="U71" i="24"/>
  <c r="AP56" i="24"/>
  <c r="AE56" i="24" s="1"/>
  <c r="M86" i="24"/>
  <c r="U56" i="24"/>
  <c r="AP92" i="24"/>
  <c r="AI92" i="24" s="1"/>
  <c r="T67" i="24"/>
  <c r="AP163" i="24"/>
  <c r="AL163" i="24" s="1"/>
  <c r="S163" i="24"/>
  <c r="U106" i="24"/>
  <c r="M27" i="24"/>
  <c r="Q27" i="24"/>
  <c r="S58" i="23"/>
  <c r="E128" i="19"/>
  <c r="K90" i="19"/>
  <c r="Q67" i="24"/>
  <c r="D40" i="21"/>
  <c r="C90" i="19"/>
  <c r="Q56" i="24"/>
  <c r="O56" i="24"/>
  <c r="N86" i="24"/>
  <c r="R86" i="24"/>
  <c r="R67" i="24"/>
  <c r="O67" i="24"/>
  <c r="AP67" i="24"/>
  <c r="Y67" i="24" s="1"/>
  <c r="U163" i="24"/>
  <c r="T163" i="24"/>
  <c r="O163" i="24"/>
  <c r="T106" i="24"/>
  <c r="S106" i="24"/>
  <c r="P27" i="24"/>
  <c r="O27" i="24"/>
  <c r="S27" i="24"/>
  <c r="U58" i="23"/>
  <c r="Q58" i="23"/>
  <c r="M58" i="23"/>
  <c r="S92" i="24"/>
  <c r="M92" i="24"/>
  <c r="AH112" i="25"/>
  <c r="AH45" i="25"/>
  <c r="G128" i="19"/>
  <c r="I142" i="19"/>
  <c r="T117" i="24"/>
  <c r="M117" i="24"/>
  <c r="T56" i="24"/>
  <c r="S56" i="24"/>
  <c r="N56" i="24"/>
  <c r="O86" i="24"/>
  <c r="S86" i="24"/>
  <c r="P90" i="19"/>
  <c r="R22" i="21"/>
  <c r="U128" i="19"/>
  <c r="U109" i="19"/>
  <c r="N2" i="21"/>
  <c r="AP27" i="24"/>
  <c r="W27" i="24" s="1"/>
  <c r="U67" i="24"/>
  <c r="N67" i="24"/>
  <c r="N163" i="24"/>
  <c r="Q106" i="24"/>
  <c r="P94" i="24"/>
  <c r="R27" i="24"/>
  <c r="T27" i="24"/>
  <c r="U27" i="24"/>
  <c r="P58" i="23"/>
  <c r="P92" i="24"/>
  <c r="U92" i="24"/>
  <c r="O92" i="24"/>
  <c r="C127" i="19"/>
  <c r="J128" i="19"/>
  <c r="J28" i="21"/>
  <c r="C142" i="19"/>
  <c r="E90" i="19"/>
  <c r="U117" i="24"/>
  <c r="M56" i="24"/>
  <c r="P86" i="24"/>
  <c r="T86" i="24"/>
  <c r="Q86" i="24"/>
  <c r="AP58" i="23"/>
  <c r="AC58" i="23" s="1"/>
  <c r="M67" i="24"/>
  <c r="J112" i="19"/>
  <c r="I50" i="21"/>
  <c r="R163" i="24"/>
  <c r="M106" i="24"/>
  <c r="R106" i="24"/>
  <c r="N106" i="24"/>
  <c r="O58" i="23"/>
  <c r="R58" i="23"/>
  <c r="T92" i="24"/>
  <c r="N92" i="24"/>
  <c r="T38" i="24"/>
  <c r="P38" i="24"/>
  <c r="S38" i="24"/>
  <c r="N38" i="24"/>
  <c r="M38" i="24"/>
  <c r="Q148" i="24"/>
  <c r="R148" i="24"/>
  <c r="M35" i="24"/>
  <c r="T35" i="24"/>
  <c r="Q94" i="24"/>
  <c r="T94" i="24"/>
  <c r="AP94" i="24"/>
  <c r="Z94" i="24" s="1"/>
  <c r="N94" i="24"/>
  <c r="U94" i="24"/>
  <c r="J171" i="19"/>
  <c r="E171" i="19"/>
  <c r="E75" i="19"/>
  <c r="D75" i="19"/>
  <c r="H75" i="19"/>
  <c r="I40" i="21"/>
  <c r="K128" i="19"/>
  <c r="D22" i="21"/>
  <c r="F90" i="19"/>
  <c r="F109" i="19"/>
  <c r="U38" i="24"/>
  <c r="AP115" i="24"/>
  <c r="AJ115" i="24" s="1"/>
  <c r="T115" i="24"/>
  <c r="U115" i="24"/>
  <c r="P115" i="24"/>
  <c r="Q115" i="24"/>
  <c r="O115" i="24"/>
  <c r="M115" i="24"/>
  <c r="M101" i="24"/>
  <c r="Q101" i="24"/>
  <c r="U101" i="24"/>
  <c r="U80" i="24"/>
  <c r="S80" i="24"/>
  <c r="Q49" i="24"/>
  <c r="R49" i="24"/>
  <c r="U49" i="24"/>
  <c r="M168" i="24"/>
  <c r="AP168" i="24"/>
  <c r="AJ168" i="24" s="1"/>
  <c r="O154" i="24"/>
  <c r="R154" i="24"/>
  <c r="N117" i="24"/>
  <c r="P117" i="24"/>
  <c r="AP117" i="24"/>
  <c r="AO117" i="24" s="1"/>
  <c r="S117" i="24"/>
  <c r="F126" i="19"/>
  <c r="D126" i="19"/>
  <c r="C126" i="19"/>
  <c r="K126" i="19"/>
  <c r="E126" i="19"/>
  <c r="K127" i="19"/>
  <c r="E127" i="19"/>
  <c r="F127" i="19"/>
  <c r="H128" i="19"/>
  <c r="D142" i="19"/>
  <c r="I90" i="19"/>
  <c r="H126" i="19"/>
  <c r="P19" i="24"/>
  <c r="AP49" i="24"/>
  <c r="Y49" i="24" s="1"/>
  <c r="F2" i="21"/>
  <c r="AP6" i="24"/>
  <c r="AA6" i="24" s="1"/>
  <c r="S6" i="24"/>
  <c r="N6" i="24"/>
  <c r="T6" i="24"/>
  <c r="Q6" i="24"/>
  <c r="U6" i="24"/>
  <c r="U132" i="24"/>
  <c r="S132" i="24"/>
  <c r="Q30" i="24"/>
  <c r="P30" i="24"/>
  <c r="H138" i="19"/>
  <c r="I138" i="19"/>
  <c r="G138" i="19"/>
  <c r="J138" i="19"/>
  <c r="E83" i="19"/>
  <c r="J83" i="19"/>
  <c r="G83" i="19"/>
  <c r="F83" i="19"/>
  <c r="D83" i="19"/>
  <c r="C146" i="19"/>
  <c r="I146" i="19"/>
  <c r="E40" i="21"/>
  <c r="C128" i="19"/>
  <c r="C34" i="21"/>
  <c r="D76" i="19"/>
  <c r="K111" i="19"/>
  <c r="E142" i="19"/>
  <c r="J142" i="19"/>
  <c r="K123" i="19"/>
  <c r="J10" i="21"/>
  <c r="C10" i="21"/>
  <c r="G90" i="19"/>
  <c r="R117" i="24"/>
  <c r="H83" i="19"/>
  <c r="D50" i="21"/>
  <c r="I126" i="19"/>
  <c r="E138" i="19"/>
  <c r="C138" i="19"/>
  <c r="Q69" i="24"/>
  <c r="P15" i="24"/>
  <c r="O15" i="24"/>
  <c r="T102" i="24"/>
  <c r="O102" i="24"/>
  <c r="M6" i="24"/>
  <c r="O94" i="24"/>
  <c r="O49" i="24"/>
  <c r="U35" i="24"/>
  <c r="N35" i="24"/>
  <c r="D68" i="19"/>
  <c r="J75" i="19"/>
  <c r="S76" i="24"/>
  <c r="G101" i="19"/>
  <c r="M19" i="24"/>
  <c r="Q19" i="24"/>
  <c r="R159" i="24"/>
  <c r="AP159" i="24"/>
  <c r="AJ159" i="24" s="1"/>
  <c r="P140" i="24"/>
  <c r="U140" i="24"/>
  <c r="P71" i="24"/>
  <c r="S71" i="24"/>
  <c r="M71" i="24"/>
  <c r="I9" i="21"/>
  <c r="K9" i="21"/>
  <c r="C50" i="21"/>
  <c r="F50" i="21"/>
  <c r="H50" i="21"/>
  <c r="K50" i="21"/>
  <c r="E2" i="21"/>
  <c r="H2" i="21"/>
  <c r="F40" i="21"/>
  <c r="G28" i="21"/>
  <c r="F142" i="19"/>
  <c r="G50" i="21"/>
  <c r="S94" i="24"/>
  <c r="AP35" i="24"/>
  <c r="W35" i="24" s="1"/>
  <c r="M57" i="24"/>
  <c r="N57" i="24"/>
  <c r="P123" i="24"/>
  <c r="M123" i="24"/>
  <c r="AP37" i="24"/>
  <c r="S37" i="24"/>
  <c r="P37" i="24"/>
  <c r="T37" i="24"/>
  <c r="R37" i="24"/>
  <c r="Q37" i="24"/>
  <c r="AP69" i="24"/>
  <c r="N69" i="24"/>
  <c r="T69" i="24"/>
  <c r="U69" i="24"/>
  <c r="M69" i="24"/>
  <c r="O69" i="24"/>
  <c r="Q116" i="24"/>
  <c r="R116" i="24"/>
  <c r="M157" i="24"/>
  <c r="R157" i="24"/>
  <c r="M43" i="24"/>
  <c r="T43" i="24"/>
  <c r="N43" i="24"/>
  <c r="AP125" i="24"/>
  <c r="AF125" i="24" s="1"/>
  <c r="M125" i="24"/>
  <c r="S125" i="24"/>
  <c r="O125" i="24"/>
  <c r="AP112" i="24"/>
  <c r="AE112" i="24" s="1"/>
  <c r="Q112" i="24"/>
  <c r="S112" i="24"/>
  <c r="U112" i="24"/>
  <c r="P112" i="24"/>
  <c r="N112" i="24"/>
  <c r="T112" i="24"/>
  <c r="AP90" i="24"/>
  <c r="AC90" i="24" s="1"/>
  <c r="Q90" i="24"/>
  <c r="T90" i="24"/>
  <c r="U90" i="24"/>
  <c r="M90" i="24"/>
  <c r="O90" i="24"/>
  <c r="R70" i="24"/>
  <c r="N70" i="24"/>
  <c r="T70" i="24"/>
  <c r="T85" i="24"/>
  <c r="R85" i="24"/>
  <c r="S3" i="24"/>
  <c r="P3" i="24"/>
  <c r="M3" i="24"/>
  <c r="R3" i="24"/>
  <c r="S15" i="24"/>
  <c r="N15" i="24"/>
  <c r="Q15" i="24"/>
  <c r="G51" i="21"/>
  <c r="C51" i="21"/>
  <c r="I72" i="19"/>
  <c r="D72" i="19"/>
  <c r="F72" i="19"/>
  <c r="C72" i="19"/>
  <c r="I38" i="21"/>
  <c r="F38" i="21"/>
  <c r="D38" i="21"/>
  <c r="E38" i="21"/>
  <c r="J124" i="19"/>
  <c r="E124" i="19"/>
  <c r="I124" i="19"/>
  <c r="D124" i="19"/>
  <c r="G124" i="19"/>
  <c r="E176" i="19"/>
  <c r="D176" i="19"/>
  <c r="F176" i="19"/>
  <c r="C176" i="19"/>
  <c r="E167" i="19"/>
  <c r="J167" i="19"/>
  <c r="G167" i="19"/>
  <c r="I167" i="19"/>
  <c r="D167" i="19"/>
  <c r="K105" i="19"/>
  <c r="C105" i="19"/>
  <c r="J105" i="19"/>
  <c r="H105" i="19"/>
  <c r="G94" i="19"/>
  <c r="C94" i="19"/>
  <c r="E94" i="19"/>
  <c r="C41" i="21"/>
  <c r="J41" i="21"/>
  <c r="G40" i="21"/>
  <c r="F128" i="19"/>
  <c r="F34" i="21"/>
  <c r="I76" i="19"/>
  <c r="C111" i="19"/>
  <c r="G142" i="19"/>
  <c r="H123" i="19"/>
  <c r="D10" i="21"/>
  <c r="D90" i="19"/>
  <c r="O117" i="24"/>
  <c r="Q125" i="24"/>
  <c r="K40" i="21"/>
  <c r="H40" i="21"/>
  <c r="D128" i="19"/>
  <c r="J34" i="21"/>
  <c r="K34" i="21"/>
  <c r="G76" i="19"/>
  <c r="J76" i="19"/>
  <c r="F111" i="19"/>
  <c r="K142" i="19"/>
  <c r="C123" i="19"/>
  <c r="E10" i="21"/>
  <c r="J154" i="19"/>
  <c r="J90" i="19"/>
  <c r="R112" i="24"/>
  <c r="P148" i="24"/>
  <c r="N115" i="24"/>
  <c r="Q164" i="24"/>
  <c r="U40" i="21"/>
  <c r="S76" i="19"/>
  <c r="N123" i="19"/>
  <c r="G176" i="19"/>
  <c r="I176" i="19"/>
  <c r="C83" i="19"/>
  <c r="J50" i="21"/>
  <c r="F124" i="19"/>
  <c r="C38" i="21"/>
  <c r="J126" i="19"/>
  <c r="G72" i="19"/>
  <c r="E72" i="19"/>
  <c r="D138" i="19"/>
  <c r="R69" i="24"/>
  <c r="P69" i="24"/>
  <c r="U15" i="24"/>
  <c r="N37" i="24"/>
  <c r="D105" i="19"/>
  <c r="H167" i="19"/>
  <c r="AP30" i="24"/>
  <c r="X30" i="24" s="1"/>
  <c r="M94" i="24"/>
  <c r="O30" i="24"/>
  <c r="P159" i="24"/>
  <c r="J146" i="19"/>
  <c r="J2" i="21"/>
  <c r="G75" i="19"/>
  <c r="T101" i="24"/>
  <c r="Q71" i="24"/>
  <c r="M34" i="21"/>
  <c r="S105" i="19"/>
  <c r="O41" i="21"/>
  <c r="M167" i="19"/>
  <c r="R138" i="19"/>
  <c r="M126" i="19"/>
  <c r="M101" i="19"/>
  <c r="Q124" i="19"/>
  <c r="R139" i="19"/>
  <c r="S75" i="19"/>
  <c r="R176" i="19"/>
  <c r="N80" i="19"/>
  <c r="P127" i="19"/>
  <c r="S142" i="19"/>
  <c r="N94" i="19"/>
  <c r="M38" i="21"/>
  <c r="AD129" i="25"/>
  <c r="AK129" i="25"/>
  <c r="C28" i="21"/>
  <c r="K22" i="21"/>
  <c r="D154" i="19"/>
  <c r="U148" i="24"/>
  <c r="U154" i="24"/>
  <c r="R164" i="24"/>
  <c r="M30" i="21"/>
  <c r="Q168" i="19"/>
  <c r="D112" i="19"/>
  <c r="H9" i="21"/>
  <c r="I171" i="19"/>
  <c r="N102" i="24"/>
  <c r="K109" i="19"/>
  <c r="T153" i="24"/>
  <c r="T140" i="24"/>
  <c r="R80" i="24"/>
  <c r="AP122" i="24"/>
  <c r="AD122" i="24" s="1"/>
  <c r="P134" i="24"/>
  <c r="K28" i="21"/>
  <c r="I22" i="21"/>
  <c r="K154" i="19"/>
  <c r="S148" i="24"/>
  <c r="S154" i="24"/>
  <c r="T164" i="24"/>
  <c r="O164" i="24"/>
  <c r="N28" i="21"/>
  <c r="K112" i="19"/>
  <c r="J9" i="21"/>
  <c r="K171" i="19"/>
  <c r="Q102" i="24"/>
  <c r="G109" i="19"/>
  <c r="AP154" i="24"/>
  <c r="AN154" i="24" s="1"/>
  <c r="O153" i="24"/>
  <c r="P153" i="24"/>
  <c r="U122" i="24"/>
  <c r="Q140" i="24"/>
  <c r="K12" i="21"/>
  <c r="E28" i="21"/>
  <c r="G22" i="21"/>
  <c r="E154" i="19"/>
  <c r="F154" i="19"/>
  <c r="N148" i="24"/>
  <c r="T154" i="24"/>
  <c r="M164" i="24"/>
  <c r="F112" i="19"/>
  <c r="F9" i="21"/>
  <c r="C9" i="21"/>
  <c r="G171" i="19"/>
  <c r="R102" i="24"/>
  <c r="S102" i="24"/>
  <c r="H109" i="19"/>
  <c r="I109" i="19"/>
  <c r="O108" i="24"/>
  <c r="M140" i="24"/>
  <c r="J30" i="21"/>
  <c r="D12" i="21"/>
  <c r="C168" i="19"/>
  <c r="U134" i="24"/>
  <c r="D28" i="21"/>
  <c r="C22" i="21"/>
  <c r="I154" i="19"/>
  <c r="P154" i="24"/>
  <c r="Q154" i="24"/>
  <c r="P164" i="24"/>
  <c r="N164" i="24"/>
  <c r="R12" i="21"/>
  <c r="I112" i="19"/>
  <c r="D9" i="21"/>
  <c r="H171" i="19"/>
  <c r="P102" i="24"/>
  <c r="M102" i="24"/>
  <c r="C109" i="19"/>
  <c r="AP164" i="24"/>
  <c r="Y164" i="24" s="1"/>
  <c r="N122" i="24"/>
  <c r="M108" i="24"/>
  <c r="R140" i="24"/>
  <c r="C30" i="21"/>
  <c r="AP80" i="24"/>
  <c r="H12" i="21"/>
  <c r="D168" i="19"/>
  <c r="M134" i="24"/>
  <c r="J22" i="21"/>
  <c r="H22" i="21"/>
  <c r="G154" i="19"/>
  <c r="O148" i="24"/>
  <c r="N154" i="24"/>
  <c r="S164" i="24"/>
  <c r="G112" i="19"/>
  <c r="E112" i="19"/>
  <c r="E9" i="21"/>
  <c r="C171" i="19"/>
  <c r="U102" i="24"/>
  <c r="D109" i="19"/>
  <c r="S122" i="24"/>
  <c r="Q108" i="24"/>
  <c r="K30" i="21"/>
  <c r="F168" i="19"/>
  <c r="Q134" i="24"/>
  <c r="I28" i="21"/>
  <c r="E22" i="21"/>
  <c r="H154" i="19"/>
  <c r="T148" i="24"/>
  <c r="M148" i="24"/>
  <c r="M154" i="24"/>
  <c r="M9" i="21"/>
  <c r="P171" i="19"/>
  <c r="H112" i="19"/>
  <c r="G9" i="21"/>
  <c r="D171" i="19"/>
  <c r="J109" i="19"/>
  <c r="T122" i="24"/>
  <c r="H30" i="21"/>
  <c r="AP148" i="24"/>
  <c r="F28" i="21"/>
  <c r="Q154" i="19"/>
  <c r="Q112" i="19"/>
  <c r="AP134" i="24"/>
  <c r="AN134" i="24" s="1"/>
  <c r="P122" i="24"/>
  <c r="C140" i="19"/>
  <c r="I16" i="21"/>
  <c r="R169" i="19"/>
  <c r="R140" i="19"/>
  <c r="I21" i="21"/>
  <c r="C159" i="19"/>
  <c r="I159" i="19"/>
  <c r="K107" i="19"/>
  <c r="Q4" i="24"/>
  <c r="P166" i="24"/>
  <c r="D65" i="19"/>
  <c r="U20" i="24"/>
  <c r="O172" i="24"/>
  <c r="S24" i="24"/>
  <c r="U89" i="24"/>
  <c r="P89" i="24"/>
  <c r="O28" i="24"/>
  <c r="D169" i="19"/>
  <c r="E24" i="21"/>
  <c r="C156" i="19"/>
  <c r="G104" i="19"/>
  <c r="G132" i="19"/>
  <c r="AP166" i="24"/>
  <c r="Z166" i="24" s="1"/>
  <c r="S131" i="24"/>
  <c r="J140" i="19"/>
  <c r="C16" i="21"/>
  <c r="S107" i="24"/>
  <c r="N107" i="24"/>
  <c r="O107" i="19"/>
  <c r="H21" i="21"/>
  <c r="G21" i="21"/>
  <c r="D159" i="19"/>
  <c r="G107" i="19"/>
  <c r="T4" i="24"/>
  <c r="F65" i="19"/>
  <c r="N172" i="24"/>
  <c r="T24" i="24"/>
  <c r="O24" i="24"/>
  <c r="S89" i="24"/>
  <c r="F24" i="21"/>
  <c r="J156" i="19"/>
  <c r="C104" i="19"/>
  <c r="O18" i="24"/>
  <c r="R18" i="24"/>
  <c r="D132" i="19"/>
  <c r="P131" i="24"/>
  <c r="K140" i="19"/>
  <c r="K16" i="21"/>
  <c r="G16" i="21"/>
  <c r="P107" i="24"/>
  <c r="AP24" i="24"/>
  <c r="O159" i="19"/>
  <c r="J21" i="21"/>
  <c r="J159" i="19"/>
  <c r="H107" i="19"/>
  <c r="P4" i="24"/>
  <c r="U4" i="24"/>
  <c r="M166" i="24"/>
  <c r="I65" i="19"/>
  <c r="AP18" i="24"/>
  <c r="N20" i="24"/>
  <c r="T172" i="24"/>
  <c r="R172" i="24"/>
  <c r="M24" i="24"/>
  <c r="Q89" i="24"/>
  <c r="N89" i="24"/>
  <c r="U28" i="24"/>
  <c r="K169" i="19"/>
  <c r="I24" i="21"/>
  <c r="F156" i="19"/>
  <c r="J104" i="19"/>
  <c r="M18" i="24"/>
  <c r="T18" i="24"/>
  <c r="J132" i="19"/>
  <c r="R131" i="24"/>
  <c r="F140" i="19"/>
  <c r="J16" i="21"/>
  <c r="U107" i="24"/>
  <c r="T107" i="24"/>
  <c r="O107" i="24"/>
  <c r="R104" i="19"/>
  <c r="E21" i="21"/>
  <c r="K159" i="19"/>
  <c r="C107" i="19"/>
  <c r="M4" i="24"/>
  <c r="S166" i="24"/>
  <c r="G65" i="19"/>
  <c r="Q20" i="24"/>
  <c r="M172" i="24"/>
  <c r="U24" i="24"/>
  <c r="I169" i="19"/>
  <c r="AP107" i="24"/>
  <c r="G24" i="21"/>
  <c r="I156" i="19"/>
  <c r="K104" i="19"/>
  <c r="F132" i="19"/>
  <c r="U131" i="24"/>
  <c r="E140" i="19"/>
  <c r="E16" i="21"/>
  <c r="F21" i="21"/>
  <c r="F159" i="19"/>
  <c r="E107" i="19"/>
  <c r="O4" i="24"/>
  <c r="U166" i="24"/>
  <c r="H65" i="19"/>
  <c r="S20" i="24"/>
  <c r="M20" i="24"/>
  <c r="R24" i="24"/>
  <c r="O89" i="24"/>
  <c r="F169" i="19"/>
  <c r="AP89" i="24"/>
  <c r="AB89" i="24" s="1"/>
  <c r="C24" i="21"/>
  <c r="E156" i="19"/>
  <c r="N18" i="24"/>
  <c r="I132" i="19"/>
  <c r="T131" i="24"/>
  <c r="G140" i="19"/>
  <c r="I140" i="19"/>
  <c r="D16" i="21"/>
  <c r="M24" i="21"/>
  <c r="S156" i="19"/>
  <c r="D21" i="21"/>
  <c r="G159" i="19"/>
  <c r="D107" i="19"/>
  <c r="I107" i="19"/>
  <c r="S4" i="24"/>
  <c r="N166" i="24"/>
  <c r="J65" i="19"/>
  <c r="C65" i="19"/>
  <c r="P20" i="24"/>
  <c r="U172" i="24"/>
  <c r="P24" i="24"/>
  <c r="Q28" i="24"/>
  <c r="H169" i="19"/>
  <c r="AP172" i="24"/>
  <c r="AI172" i="24" s="1"/>
  <c r="Q18" i="24"/>
  <c r="N131" i="24"/>
  <c r="R16" i="21"/>
  <c r="T166" i="24"/>
  <c r="AP20" i="24"/>
  <c r="AL82" i="25"/>
  <c r="P172" i="24"/>
  <c r="R89" i="24"/>
  <c r="M89" i="24"/>
  <c r="T28" i="24"/>
  <c r="S28" i="24"/>
  <c r="U18" i="24"/>
  <c r="P81" i="28"/>
  <c r="S81" i="28"/>
  <c r="T81" i="28"/>
  <c r="M81" i="28"/>
  <c r="U81" i="28"/>
  <c r="N81" i="28"/>
  <c r="Q81" i="28"/>
  <c r="O81" i="28"/>
  <c r="R81" i="28"/>
  <c r="R84" i="28"/>
  <c r="O84" i="28"/>
  <c r="M84" i="28"/>
  <c r="P84" i="28"/>
  <c r="T84" i="28"/>
  <c r="U84" i="28"/>
  <c r="Q84" i="28"/>
  <c r="N84" i="28"/>
  <c r="S84" i="28"/>
  <c r="P43" i="28"/>
  <c r="U43" i="28"/>
  <c r="O43" i="28"/>
  <c r="M43" i="28"/>
  <c r="R43" i="28"/>
  <c r="S43" i="28"/>
  <c r="N43" i="28"/>
  <c r="Q43" i="28"/>
  <c r="T43" i="28"/>
  <c r="M71" i="28"/>
  <c r="S71" i="28"/>
  <c r="Q71" i="28"/>
  <c r="N71" i="28"/>
  <c r="U71" i="28"/>
  <c r="O71" i="28"/>
  <c r="R71" i="28"/>
  <c r="T71" i="28"/>
  <c r="P71" i="28"/>
  <c r="R99" i="28"/>
  <c r="M99" i="28"/>
  <c r="S99" i="28"/>
  <c r="Q99" i="28"/>
  <c r="P99" i="28"/>
  <c r="N99" i="28"/>
  <c r="U99" i="28"/>
  <c r="T99" i="28"/>
  <c r="O99" i="28"/>
  <c r="S14" i="28"/>
  <c r="U14" i="28"/>
  <c r="M14" i="28"/>
  <c r="T14" i="28"/>
  <c r="R14" i="28"/>
  <c r="Q14" i="28"/>
  <c r="N14" i="28"/>
  <c r="O14" i="28"/>
  <c r="P14" i="28"/>
  <c r="Q152" i="28"/>
  <c r="S152" i="28"/>
  <c r="O152" i="28"/>
  <c r="M152" i="28"/>
  <c r="T152" i="28"/>
  <c r="P152" i="28"/>
  <c r="N152" i="28"/>
  <c r="R152" i="28"/>
  <c r="U152" i="28"/>
  <c r="R146" i="28"/>
  <c r="U146" i="28"/>
  <c r="S146" i="28"/>
  <c r="Q146" i="28"/>
  <c r="N146" i="28"/>
  <c r="T146" i="28"/>
  <c r="O146" i="28"/>
  <c r="M146" i="28"/>
  <c r="P146" i="28"/>
  <c r="R97" i="28"/>
  <c r="Q97" i="28"/>
  <c r="S97" i="28"/>
  <c r="N97" i="28"/>
  <c r="P97" i="28"/>
  <c r="M97" i="28"/>
  <c r="U97" i="28"/>
  <c r="T97" i="28"/>
  <c r="O97" i="28"/>
  <c r="N60" i="28"/>
  <c r="O60" i="28"/>
  <c r="U60" i="28"/>
  <c r="T60" i="28"/>
  <c r="Q60" i="28"/>
  <c r="S60" i="28"/>
  <c r="P60" i="28"/>
  <c r="M60" i="28"/>
  <c r="R60" i="28"/>
  <c r="M9" i="28"/>
  <c r="S9" i="28"/>
  <c r="Q9" i="28"/>
  <c r="N9" i="28"/>
  <c r="P9" i="28"/>
  <c r="U9" i="28"/>
  <c r="R9" i="28"/>
  <c r="T9" i="28"/>
  <c r="O9" i="28"/>
  <c r="U127" i="28"/>
  <c r="O127" i="28"/>
  <c r="R127" i="28"/>
  <c r="M127" i="28"/>
  <c r="T127" i="28"/>
  <c r="N127" i="28"/>
  <c r="Q127" i="28"/>
  <c r="S127" i="28"/>
  <c r="P127" i="28"/>
  <c r="M169" i="28"/>
  <c r="R169" i="28"/>
  <c r="O169" i="28"/>
  <c r="Q169" i="28"/>
  <c r="T169" i="28"/>
  <c r="S169" i="28"/>
  <c r="P169" i="28"/>
  <c r="U169" i="28"/>
  <c r="N169" i="28"/>
  <c r="R111" i="28"/>
  <c r="M111" i="28"/>
  <c r="N111" i="28"/>
  <c r="S111" i="28"/>
  <c r="P111" i="28"/>
  <c r="Q111" i="28"/>
  <c r="U111" i="28"/>
  <c r="T111" i="28"/>
  <c r="O111" i="28"/>
  <c r="T74" i="28"/>
  <c r="Q74" i="28"/>
  <c r="S74" i="28"/>
  <c r="O74" i="28"/>
  <c r="M74" i="28"/>
  <c r="N74" i="28"/>
  <c r="P74" i="28"/>
  <c r="U74" i="28"/>
  <c r="R74" i="28"/>
  <c r="M128" i="28"/>
  <c r="P128" i="28"/>
  <c r="R128" i="28"/>
  <c r="U128" i="28"/>
  <c r="Q128" i="28"/>
  <c r="T128" i="28"/>
  <c r="O128" i="28"/>
  <c r="N128" i="28"/>
  <c r="S128" i="28"/>
  <c r="N143" i="28"/>
  <c r="Q143" i="28"/>
  <c r="P143" i="28"/>
  <c r="O143" i="28"/>
  <c r="U143" i="28"/>
  <c r="S143" i="28"/>
  <c r="T143" i="28"/>
  <c r="M143" i="28"/>
  <c r="R143" i="28"/>
  <c r="P45" i="28"/>
  <c r="U45" i="28"/>
  <c r="O45" i="28"/>
  <c r="T45" i="28"/>
  <c r="M45" i="28"/>
  <c r="R45" i="28"/>
  <c r="S45" i="28"/>
  <c r="N45" i="28"/>
  <c r="Q45" i="28"/>
  <c r="O140" i="28"/>
  <c r="T140" i="28"/>
  <c r="N140" i="28"/>
  <c r="P140" i="28"/>
  <c r="R140" i="28"/>
  <c r="M140" i="28"/>
  <c r="U140" i="28"/>
  <c r="Q140" i="28"/>
  <c r="S140" i="28"/>
  <c r="N23" i="28"/>
  <c r="T23" i="28"/>
  <c r="R23" i="28"/>
  <c r="M23" i="28"/>
  <c r="O23" i="28"/>
  <c r="Q23" i="28"/>
  <c r="U23" i="28"/>
  <c r="P23" i="28"/>
  <c r="S23" i="28"/>
  <c r="S148" i="28"/>
  <c r="N148" i="28"/>
  <c r="R148" i="28"/>
  <c r="M148" i="28"/>
  <c r="P148" i="28"/>
  <c r="O148" i="28"/>
  <c r="Q148" i="28"/>
  <c r="U148" i="28"/>
  <c r="T148" i="28"/>
  <c r="N154" i="28"/>
  <c r="M154" i="28"/>
  <c r="Q154" i="28"/>
  <c r="U154" i="28"/>
  <c r="R154" i="28"/>
  <c r="O154" i="28"/>
  <c r="T154" i="28"/>
  <c r="S154" i="28"/>
  <c r="P154" i="28"/>
  <c r="P158" i="28"/>
  <c r="N158" i="28"/>
  <c r="R158" i="28"/>
  <c r="U158" i="28"/>
  <c r="S158" i="28"/>
  <c r="M158" i="28"/>
  <c r="O158" i="28"/>
  <c r="Q158" i="28"/>
  <c r="T158" i="28"/>
  <c r="N118" i="28"/>
  <c r="O118" i="28"/>
  <c r="U118" i="28"/>
  <c r="Q118" i="28"/>
  <c r="S118" i="28"/>
  <c r="R118" i="28"/>
  <c r="P118" i="28"/>
  <c r="M118" i="28"/>
  <c r="T118" i="28"/>
  <c r="P86" i="28"/>
  <c r="O86" i="28"/>
  <c r="T86" i="28"/>
  <c r="U86" i="28"/>
  <c r="N86" i="28"/>
  <c r="M86" i="28"/>
  <c r="Q86" i="28"/>
  <c r="S86" i="28"/>
  <c r="R86" i="28"/>
  <c r="Q19" i="28"/>
  <c r="O19" i="28"/>
  <c r="R19" i="28"/>
  <c r="P19" i="28"/>
  <c r="S19" i="28"/>
  <c r="T19" i="28"/>
  <c r="N19" i="28"/>
  <c r="U19" i="28"/>
  <c r="M19" i="28"/>
  <c r="P123" i="28"/>
  <c r="U123" i="28"/>
  <c r="T123" i="28"/>
  <c r="N123" i="28"/>
  <c r="R123" i="28"/>
  <c r="M123" i="28"/>
  <c r="O123" i="28"/>
  <c r="Q123" i="28"/>
  <c r="S123" i="28"/>
  <c r="T116" i="28"/>
  <c r="P116" i="28"/>
  <c r="N116" i="28"/>
  <c r="M116" i="28"/>
  <c r="Q116" i="28"/>
  <c r="U116" i="28"/>
  <c r="S116" i="28"/>
  <c r="R116" i="28"/>
  <c r="O116" i="28"/>
  <c r="P93" i="28"/>
  <c r="U93" i="28"/>
  <c r="N93" i="28"/>
  <c r="T93" i="28"/>
  <c r="R93" i="28"/>
  <c r="M93" i="28"/>
  <c r="S93" i="28"/>
  <c r="Q93" i="28"/>
  <c r="O93" i="28"/>
  <c r="M117" i="28"/>
  <c r="S117" i="28"/>
  <c r="Q117" i="28"/>
  <c r="P117" i="28"/>
  <c r="N117" i="28"/>
  <c r="U117" i="28"/>
  <c r="O117" i="28"/>
  <c r="T117" i="28"/>
  <c r="R117" i="28"/>
  <c r="P13" i="28"/>
  <c r="U13" i="28"/>
  <c r="N13" i="28"/>
  <c r="R13" i="28"/>
  <c r="M13" i="28"/>
  <c r="T13" i="28"/>
  <c r="S13" i="28"/>
  <c r="O13" i="28"/>
  <c r="Q13" i="28"/>
  <c r="S50" i="28"/>
  <c r="N50" i="28"/>
  <c r="O50" i="28"/>
  <c r="R50" i="28"/>
  <c r="U50" i="28"/>
  <c r="M50" i="28"/>
  <c r="Q50" i="28"/>
  <c r="T50" i="28"/>
  <c r="P50" i="28"/>
  <c r="P98" i="28"/>
  <c r="N98" i="28"/>
  <c r="O98" i="28"/>
  <c r="Q98" i="28"/>
  <c r="U98" i="28"/>
  <c r="S98" i="28"/>
  <c r="R98" i="28"/>
  <c r="M98" i="28"/>
  <c r="T98" i="28"/>
  <c r="AP77" i="28"/>
  <c r="AP73" i="28"/>
  <c r="AD73" i="28" s="1"/>
  <c r="AP106" i="28"/>
  <c r="AL106" i="28" s="1"/>
  <c r="AP85" i="28"/>
  <c r="AP62" i="28"/>
  <c r="AP106" i="23"/>
  <c r="AH106" i="23" s="1"/>
  <c r="AP164" i="23"/>
  <c r="AG164" i="23" s="1"/>
  <c r="AP18" i="23"/>
  <c r="AP97" i="23"/>
  <c r="AO97" i="23" s="1"/>
  <c r="AP107" i="23"/>
  <c r="AP111" i="23"/>
  <c r="N133" i="28"/>
  <c r="P133" i="28"/>
  <c r="U133" i="28"/>
  <c r="O133" i="28"/>
  <c r="T133" i="28"/>
  <c r="M133" i="28"/>
  <c r="R133" i="28"/>
  <c r="S133" i="28"/>
  <c r="Q133" i="28"/>
  <c r="Q22" i="28"/>
  <c r="R22" i="28"/>
  <c r="O22" i="28"/>
  <c r="S22" i="28"/>
  <c r="P22" i="28"/>
  <c r="T22" i="28"/>
  <c r="N22" i="28"/>
  <c r="M22" i="28"/>
  <c r="U22" i="28"/>
  <c r="O106" i="28"/>
  <c r="T106" i="28"/>
  <c r="M106" i="28"/>
  <c r="P106" i="28"/>
  <c r="N106" i="28"/>
  <c r="U106" i="28"/>
  <c r="R106" i="28"/>
  <c r="Q106" i="28"/>
  <c r="S106" i="28"/>
  <c r="Q107" i="28"/>
  <c r="S107" i="28"/>
  <c r="O107" i="28"/>
  <c r="P107" i="28"/>
  <c r="U107" i="28"/>
  <c r="N107" i="28"/>
  <c r="T107" i="28"/>
  <c r="M107" i="28"/>
  <c r="R107" i="28"/>
  <c r="P176" i="28"/>
  <c r="O176" i="28"/>
  <c r="U176" i="28"/>
  <c r="Q176" i="28"/>
  <c r="S176" i="28"/>
  <c r="N176" i="28"/>
  <c r="T176" i="28"/>
  <c r="M176" i="28"/>
  <c r="R176" i="28"/>
  <c r="O91" i="28"/>
  <c r="Q91" i="28"/>
  <c r="S91" i="28"/>
  <c r="U91" i="28"/>
  <c r="N91" i="28"/>
  <c r="T91" i="28"/>
  <c r="P91" i="28"/>
  <c r="R91" i="28"/>
  <c r="M91" i="28"/>
  <c r="AP102" i="28"/>
  <c r="AL102" i="28" s="1"/>
  <c r="AP71" i="28"/>
  <c r="W71" i="28" s="1"/>
  <c r="AP63" i="28"/>
  <c r="AP82" i="28"/>
  <c r="Y82" i="28" s="1"/>
  <c r="AP169" i="28"/>
  <c r="AF169" i="28" s="1"/>
  <c r="AP111" i="28"/>
  <c r="AN111" i="28" s="1"/>
  <c r="AP115" i="23"/>
  <c r="AP112" i="23"/>
  <c r="AP121" i="23"/>
  <c r="AP171" i="23"/>
  <c r="AC171" i="23" s="1"/>
  <c r="AP76" i="23"/>
  <c r="S55" i="28"/>
  <c r="P55" i="28"/>
  <c r="U55" i="28"/>
  <c r="O55" i="28"/>
  <c r="T55" i="28"/>
  <c r="R55" i="28"/>
  <c r="N55" i="28"/>
  <c r="Q55" i="28"/>
  <c r="M55" i="28"/>
  <c r="M112" i="28"/>
  <c r="S112" i="28"/>
  <c r="O112" i="28"/>
  <c r="N112" i="28"/>
  <c r="R112" i="28"/>
  <c r="T112" i="28"/>
  <c r="Q112" i="28"/>
  <c r="P112" i="28"/>
  <c r="U112" i="28"/>
  <c r="T167" i="28"/>
  <c r="U167" i="28"/>
  <c r="R167" i="28"/>
  <c r="M167" i="28"/>
  <c r="S167" i="28"/>
  <c r="Q167" i="28"/>
  <c r="N167" i="28"/>
  <c r="P167" i="28"/>
  <c r="O167" i="28"/>
  <c r="P17" i="28"/>
  <c r="S17" i="28"/>
  <c r="U17" i="28"/>
  <c r="O17" i="28"/>
  <c r="T17" i="28"/>
  <c r="R17" i="28"/>
  <c r="M17" i="28"/>
  <c r="Q17" i="28"/>
  <c r="N17" i="28"/>
  <c r="O8" i="28"/>
  <c r="P8" i="28"/>
  <c r="U8" i="28"/>
  <c r="N8" i="28"/>
  <c r="M8" i="28"/>
  <c r="S8" i="28"/>
  <c r="R8" i="28"/>
  <c r="Q8" i="28"/>
  <c r="T8" i="28"/>
  <c r="S54" i="28"/>
  <c r="O54" i="28"/>
  <c r="M54" i="28"/>
  <c r="T54" i="28"/>
  <c r="P54" i="28"/>
  <c r="N54" i="28"/>
  <c r="R54" i="28"/>
  <c r="Q54" i="28"/>
  <c r="U54" i="28"/>
  <c r="S177" i="28"/>
  <c r="Q177" i="28"/>
  <c r="N177" i="28"/>
  <c r="T177" i="28"/>
  <c r="U177" i="28"/>
  <c r="R177" i="28"/>
  <c r="P177" i="28"/>
  <c r="M177" i="28"/>
  <c r="O177" i="28"/>
  <c r="AP161" i="28"/>
  <c r="AP96" i="28"/>
  <c r="AP80" i="28"/>
  <c r="AJ80" i="28" s="1"/>
  <c r="AP101" i="28"/>
  <c r="AP157" i="28"/>
  <c r="AP131" i="23"/>
  <c r="AP110" i="23"/>
  <c r="AK110" i="23" s="1"/>
  <c r="AP123" i="23"/>
  <c r="AN123" i="23" s="1"/>
  <c r="AP39" i="23"/>
  <c r="AP128" i="23"/>
  <c r="AD128" i="23" s="1"/>
  <c r="AP88" i="23"/>
  <c r="O80" i="28"/>
  <c r="M80" i="28"/>
  <c r="U80" i="28"/>
  <c r="Q80" i="28"/>
  <c r="S80" i="28"/>
  <c r="N80" i="28"/>
  <c r="P80" i="28"/>
  <c r="T80" i="28"/>
  <c r="R80" i="28"/>
  <c r="O165" i="28"/>
  <c r="T165" i="28"/>
  <c r="M165" i="28"/>
  <c r="R165" i="28"/>
  <c r="S165" i="28"/>
  <c r="Q165" i="28"/>
  <c r="N165" i="28"/>
  <c r="U165" i="28"/>
  <c r="P165" i="28"/>
  <c r="R29" i="28"/>
  <c r="M29" i="28"/>
  <c r="O29" i="28"/>
  <c r="Q29" i="28"/>
  <c r="P29" i="28"/>
  <c r="S29" i="28"/>
  <c r="U29" i="28"/>
  <c r="T29" i="28"/>
  <c r="N29" i="28"/>
  <c r="O51" i="28"/>
  <c r="M51" i="28"/>
  <c r="P51" i="28"/>
  <c r="S51" i="28"/>
  <c r="Q51" i="28"/>
  <c r="N51" i="28"/>
  <c r="T51" i="28"/>
  <c r="R51" i="28"/>
  <c r="U51" i="28"/>
  <c r="U47" i="28"/>
  <c r="T47" i="28"/>
  <c r="O47" i="28"/>
  <c r="R47" i="28"/>
  <c r="M47" i="28"/>
  <c r="S47" i="28"/>
  <c r="Q47" i="28"/>
  <c r="N47" i="28"/>
  <c r="P47" i="28"/>
  <c r="AP173" i="28"/>
  <c r="AP45" i="28"/>
  <c r="AP3" i="28"/>
  <c r="AP127" i="28"/>
  <c r="AP66" i="28"/>
  <c r="AP162" i="28"/>
  <c r="AL162" i="28" s="1"/>
  <c r="AP12" i="23"/>
  <c r="AP117" i="23"/>
  <c r="AB117" i="23" s="1"/>
  <c r="AP3" i="23"/>
  <c r="AP91" i="23"/>
  <c r="AP45" i="23"/>
  <c r="AD45" i="23" s="1"/>
  <c r="J49" i="19"/>
  <c r="H49" i="19"/>
  <c r="G49" i="19"/>
  <c r="F49" i="19"/>
  <c r="D49" i="19"/>
  <c r="E49" i="19"/>
  <c r="K49" i="19"/>
  <c r="I49" i="19"/>
  <c r="C49" i="19"/>
  <c r="C67" i="21"/>
  <c r="I67" i="21"/>
  <c r="K67" i="21"/>
  <c r="H67" i="21"/>
  <c r="E67" i="21"/>
  <c r="G67" i="21"/>
  <c r="F67" i="21"/>
  <c r="D67" i="21"/>
  <c r="J67" i="21"/>
  <c r="G52" i="19"/>
  <c r="E52" i="19"/>
  <c r="H52" i="19"/>
  <c r="I52" i="19"/>
  <c r="F52" i="19"/>
  <c r="J52" i="19"/>
  <c r="D52" i="19"/>
  <c r="C52" i="19"/>
  <c r="K52" i="19"/>
  <c r="F145" i="40"/>
  <c r="G145" i="40"/>
  <c r="E145" i="40"/>
  <c r="D145" i="40"/>
  <c r="C145" i="40"/>
  <c r="I145" i="40"/>
  <c r="J145" i="40"/>
  <c r="H145" i="40"/>
  <c r="K145" i="40"/>
  <c r="K103" i="23"/>
  <c r="C103" i="23"/>
  <c r="H103" i="23"/>
  <c r="G103" i="23"/>
  <c r="J103" i="23"/>
  <c r="E103" i="23"/>
  <c r="I103" i="23"/>
  <c r="F103" i="23"/>
  <c r="D103" i="23"/>
  <c r="D61" i="25"/>
  <c r="I61" i="25"/>
  <c r="K61" i="25"/>
  <c r="C61" i="25"/>
  <c r="F61" i="25"/>
  <c r="E61" i="25"/>
  <c r="G61" i="25"/>
  <c r="J61" i="25"/>
  <c r="H61" i="25"/>
  <c r="G85" i="21"/>
  <c r="F85" i="21"/>
  <c r="D85" i="21"/>
  <c r="E85" i="21"/>
  <c r="K85" i="21"/>
  <c r="H85" i="21"/>
  <c r="J85" i="21"/>
  <c r="I85" i="21"/>
  <c r="C85" i="21"/>
  <c r="E89" i="23"/>
  <c r="G89" i="23"/>
  <c r="F89" i="23"/>
  <c r="C89" i="23"/>
  <c r="I89" i="23"/>
  <c r="K89" i="23"/>
  <c r="D89" i="23"/>
  <c r="J89" i="23"/>
  <c r="H89" i="23"/>
  <c r="C172" i="21"/>
  <c r="E172" i="21"/>
  <c r="F172" i="21"/>
  <c r="J172" i="21"/>
  <c r="D172" i="21"/>
  <c r="K172" i="21"/>
  <c r="H172" i="21"/>
  <c r="I172" i="21"/>
  <c r="G172" i="21"/>
  <c r="G170" i="21"/>
  <c r="I170" i="21"/>
  <c r="D170" i="21"/>
  <c r="E170" i="21"/>
  <c r="C170" i="21"/>
  <c r="H170" i="21"/>
  <c r="F170" i="21"/>
  <c r="J170" i="21"/>
  <c r="K170" i="21"/>
  <c r="K125" i="26"/>
  <c r="H125" i="26"/>
  <c r="G125" i="26"/>
  <c r="F125" i="26"/>
  <c r="I125" i="26"/>
  <c r="E125" i="26"/>
  <c r="D125" i="26"/>
  <c r="C125" i="26"/>
  <c r="J125" i="26"/>
  <c r="F23" i="19"/>
  <c r="J23" i="19"/>
  <c r="G23" i="19"/>
  <c r="K23" i="19"/>
  <c r="D23" i="19"/>
  <c r="C23" i="19"/>
  <c r="E23" i="19"/>
  <c r="H23" i="19"/>
  <c r="I23" i="19"/>
  <c r="H12" i="23"/>
  <c r="F12" i="23"/>
  <c r="E12" i="23"/>
  <c r="G12" i="23"/>
  <c r="C12" i="23"/>
  <c r="I12" i="23"/>
  <c r="J12" i="23"/>
  <c r="K12" i="23"/>
  <c r="D12" i="23"/>
  <c r="I38" i="23"/>
  <c r="K38" i="23"/>
  <c r="H38" i="23"/>
  <c r="J38" i="23"/>
  <c r="C38" i="23"/>
  <c r="G38" i="23"/>
  <c r="E38" i="23"/>
  <c r="D38" i="23"/>
  <c r="F38" i="23"/>
  <c r="G168" i="26"/>
  <c r="C168" i="26"/>
  <c r="D168" i="26"/>
  <c r="E168" i="26"/>
  <c r="K168" i="26"/>
  <c r="H168" i="26"/>
  <c r="J168" i="26"/>
  <c r="F168" i="26"/>
  <c r="I168" i="26"/>
  <c r="K163" i="26"/>
  <c r="G163" i="26"/>
  <c r="C163" i="26"/>
  <c r="E163" i="26"/>
  <c r="I163" i="26"/>
  <c r="J163" i="26"/>
  <c r="F163" i="26"/>
  <c r="D163" i="26"/>
  <c r="H163" i="26"/>
  <c r="F157" i="40"/>
  <c r="E157" i="40"/>
  <c r="K157" i="40"/>
  <c r="C157" i="40"/>
  <c r="H157" i="40"/>
  <c r="J157" i="40"/>
  <c r="D157" i="40"/>
  <c r="G157" i="40"/>
  <c r="I157" i="40"/>
  <c r="G3" i="40"/>
  <c r="J3" i="40"/>
  <c r="E3" i="40"/>
  <c r="I3" i="40"/>
  <c r="K3" i="40"/>
  <c r="D3" i="40"/>
  <c r="C3" i="40"/>
  <c r="F3" i="40"/>
  <c r="H3" i="40"/>
  <c r="E84" i="28"/>
  <c r="H84" i="28"/>
  <c r="I84" i="28"/>
  <c r="D84" i="28"/>
  <c r="J84" i="28"/>
  <c r="F84" i="28"/>
  <c r="G84" i="28"/>
  <c r="C84" i="28"/>
  <c r="K84" i="28"/>
  <c r="K9" i="28"/>
  <c r="D9" i="28"/>
  <c r="F9" i="28"/>
  <c r="J9" i="28"/>
  <c r="E9" i="28"/>
  <c r="G9" i="28"/>
  <c r="H9" i="28"/>
  <c r="I9" i="28"/>
  <c r="C9" i="28"/>
  <c r="K24" i="23"/>
  <c r="F24" i="23"/>
  <c r="J24" i="23"/>
  <c r="I24" i="23"/>
  <c r="E24" i="23"/>
  <c r="G24" i="23"/>
  <c r="H24" i="23"/>
  <c r="D24" i="23"/>
  <c r="C24" i="23"/>
  <c r="F117" i="26"/>
  <c r="H117" i="26"/>
  <c r="J117" i="26"/>
  <c r="E117" i="26"/>
  <c r="C117" i="26"/>
  <c r="G117" i="26"/>
  <c r="I117" i="26"/>
  <c r="K117" i="26"/>
  <c r="D117" i="26"/>
  <c r="D164" i="21"/>
  <c r="H164" i="21"/>
  <c r="K164" i="21"/>
  <c r="G164" i="21"/>
  <c r="E164" i="21"/>
  <c r="I164" i="21"/>
  <c r="J164" i="21"/>
  <c r="F164" i="21"/>
  <c r="C164" i="21"/>
  <c r="E131" i="21"/>
  <c r="D131" i="21"/>
  <c r="C131" i="21"/>
  <c r="I131" i="21"/>
  <c r="F131" i="21"/>
  <c r="H131" i="21"/>
  <c r="K131" i="21"/>
  <c r="G131" i="21"/>
  <c r="J131" i="21"/>
  <c r="S103" i="28"/>
  <c r="P103" i="28"/>
  <c r="U103" i="28"/>
  <c r="T103" i="28"/>
  <c r="O103" i="28"/>
  <c r="R103" i="28"/>
  <c r="M103" i="28"/>
  <c r="N103" i="28"/>
  <c r="Q103" i="28"/>
  <c r="AP139" i="28"/>
  <c r="AP30" i="28"/>
  <c r="AP31" i="28"/>
  <c r="AP122" i="28"/>
  <c r="AM122" i="28" s="1"/>
  <c r="AP124" i="28"/>
  <c r="AP129" i="23"/>
  <c r="AM129" i="23" s="1"/>
  <c r="AP125" i="23"/>
  <c r="AP167" i="23"/>
  <c r="AL167" i="23" s="1"/>
  <c r="AP55" i="23"/>
  <c r="AP75" i="23"/>
  <c r="AA75" i="23" s="1"/>
  <c r="AP47" i="23"/>
  <c r="AO47" i="23" s="1"/>
  <c r="U171" i="28"/>
  <c r="O171" i="28"/>
  <c r="T171" i="28"/>
  <c r="R171" i="28"/>
  <c r="M171" i="28"/>
  <c r="Q171" i="28"/>
  <c r="S171" i="28"/>
  <c r="N171" i="28"/>
  <c r="P171" i="28"/>
  <c r="P150" i="28"/>
  <c r="N150" i="28"/>
  <c r="R150" i="28"/>
  <c r="U150" i="28"/>
  <c r="M150" i="28"/>
  <c r="S150" i="28"/>
  <c r="Q150" i="28"/>
  <c r="O150" i="28"/>
  <c r="T150" i="28"/>
  <c r="P35" i="28"/>
  <c r="M35" i="28"/>
  <c r="U35" i="28"/>
  <c r="O35" i="28"/>
  <c r="T35" i="28"/>
  <c r="R35" i="28"/>
  <c r="Q35" i="28"/>
  <c r="N35" i="28"/>
  <c r="S35" i="28"/>
  <c r="U130" i="28"/>
  <c r="M130" i="28"/>
  <c r="S130" i="28"/>
  <c r="R130" i="28"/>
  <c r="T130" i="28"/>
  <c r="P130" i="28"/>
  <c r="Q130" i="28"/>
  <c r="O130" i="28"/>
  <c r="N130" i="28"/>
  <c r="N70" i="28"/>
  <c r="O70" i="28"/>
  <c r="S70" i="28"/>
  <c r="U70" i="28"/>
  <c r="M70" i="28"/>
  <c r="T70" i="28"/>
  <c r="R70" i="28"/>
  <c r="Q70" i="28"/>
  <c r="P70" i="28"/>
  <c r="AP22" i="28"/>
  <c r="AP134" i="28"/>
  <c r="AO134" i="28" s="1"/>
  <c r="AP112" i="28"/>
  <c r="AB112" i="28" s="1"/>
  <c r="AP19" i="28"/>
  <c r="Z19" i="28" s="1"/>
  <c r="AP42" i="28"/>
  <c r="AC42" i="28" s="1"/>
  <c r="AP171" i="28"/>
  <c r="AO171" i="28" s="1"/>
  <c r="AP159" i="23"/>
  <c r="AP143" i="23"/>
  <c r="AM143" i="23" s="1"/>
  <c r="AP149" i="23"/>
  <c r="AG149" i="23" s="1"/>
  <c r="AP122" i="23"/>
  <c r="AP77" i="23"/>
  <c r="AE77" i="23" s="1"/>
  <c r="U56" i="28"/>
  <c r="T56" i="28"/>
  <c r="Q56" i="28"/>
  <c r="R56" i="28"/>
  <c r="N56" i="28"/>
  <c r="O56" i="28"/>
  <c r="P56" i="28"/>
  <c r="S56" i="28"/>
  <c r="M56" i="28"/>
  <c r="U2" i="28"/>
  <c r="T2" i="28"/>
  <c r="R2" i="28"/>
  <c r="M2" i="28"/>
  <c r="P2" i="28"/>
  <c r="N2" i="28"/>
  <c r="S2" i="28"/>
  <c r="O2" i="28"/>
  <c r="Q2" i="28"/>
  <c r="T26" i="28"/>
  <c r="R26" i="28"/>
  <c r="Q26" i="28"/>
  <c r="S26" i="28"/>
  <c r="N26" i="28"/>
  <c r="O26" i="28"/>
  <c r="M26" i="28"/>
  <c r="U26" i="28"/>
  <c r="P26" i="28"/>
  <c r="U102" i="28"/>
  <c r="T102" i="28"/>
  <c r="M102" i="28"/>
  <c r="Q102" i="28"/>
  <c r="S102" i="28"/>
  <c r="R102" i="28"/>
  <c r="P102" i="28"/>
  <c r="O102" i="28"/>
  <c r="N102" i="28"/>
  <c r="Q57" i="28"/>
  <c r="U57" i="28"/>
  <c r="T57" i="28"/>
  <c r="S57" i="28"/>
  <c r="R57" i="28"/>
  <c r="M57" i="28"/>
  <c r="O57" i="28"/>
  <c r="N57" i="28"/>
  <c r="P57" i="28"/>
  <c r="Q48" i="28"/>
  <c r="S48" i="28"/>
  <c r="N48" i="28"/>
  <c r="R48" i="28"/>
  <c r="M48" i="28"/>
  <c r="P48" i="28"/>
  <c r="U48" i="28"/>
  <c r="T48" i="28"/>
  <c r="O48" i="28"/>
  <c r="AP60" i="28"/>
  <c r="Y60" i="28" s="1"/>
  <c r="AP128" i="28"/>
  <c r="AI128" i="28" s="1"/>
  <c r="AP123" i="28"/>
  <c r="AB123" i="28" s="1"/>
  <c r="AP17" i="28"/>
  <c r="AK17" i="28" s="1"/>
  <c r="AP74" i="28"/>
  <c r="AI74" i="28" s="1"/>
  <c r="AP49" i="23"/>
  <c r="AN49" i="23" s="1"/>
  <c r="AP8" i="23"/>
  <c r="Y8" i="23" s="1"/>
  <c r="AP14" i="23"/>
  <c r="Z14" i="23" s="1"/>
  <c r="AP29" i="23"/>
  <c r="AA29" i="23" s="1"/>
  <c r="AP20" i="23"/>
  <c r="AO20" i="23" s="1"/>
  <c r="AP104" i="23"/>
  <c r="AM104" i="23" s="1"/>
  <c r="Q85" i="28"/>
  <c r="P85" i="28"/>
  <c r="N85" i="28"/>
  <c r="U85" i="28"/>
  <c r="O85" i="28"/>
  <c r="T85" i="28"/>
  <c r="R85" i="28"/>
  <c r="M85" i="28"/>
  <c r="S85" i="28"/>
  <c r="R87" i="28"/>
  <c r="M87" i="28"/>
  <c r="Q87" i="28"/>
  <c r="N87" i="28"/>
  <c r="S87" i="28"/>
  <c r="P87" i="28"/>
  <c r="U87" i="28"/>
  <c r="T87" i="28"/>
  <c r="O87" i="28"/>
  <c r="O160" i="28"/>
  <c r="T160" i="28"/>
  <c r="N160" i="28"/>
  <c r="M160" i="28"/>
  <c r="R160" i="28"/>
  <c r="P160" i="28"/>
  <c r="U160" i="28"/>
  <c r="Q160" i="28"/>
  <c r="S160" i="28"/>
  <c r="N161" i="28"/>
  <c r="P161" i="28"/>
  <c r="M161" i="28"/>
  <c r="U161" i="28"/>
  <c r="O161" i="28"/>
  <c r="T161" i="28"/>
  <c r="R161" i="28"/>
  <c r="S161" i="28"/>
  <c r="Q161" i="28"/>
  <c r="O170" i="28"/>
  <c r="Q170" i="28"/>
  <c r="U170" i="28"/>
  <c r="R170" i="28"/>
  <c r="S170" i="28"/>
  <c r="T170" i="28"/>
  <c r="M170" i="28"/>
  <c r="P170" i="28"/>
  <c r="N170" i="28"/>
  <c r="AP8" i="28"/>
  <c r="AP48" i="28"/>
  <c r="AP27" i="28"/>
  <c r="AH27" i="28" s="1"/>
  <c r="AP163" i="28"/>
  <c r="AP155" i="28"/>
  <c r="AM155" i="28" s="1"/>
  <c r="AP44" i="28"/>
  <c r="AO44" i="28" s="1"/>
  <c r="AP56" i="23"/>
  <c r="AG56" i="23" s="1"/>
  <c r="AP32" i="23"/>
  <c r="AJ32" i="23" s="1"/>
  <c r="AP142" i="23"/>
  <c r="AN142" i="23" s="1"/>
  <c r="AP65" i="23"/>
  <c r="AA65" i="23" s="1"/>
  <c r="AP102" i="23"/>
  <c r="AA102" i="23" s="1"/>
  <c r="C108" i="21"/>
  <c r="E108" i="21"/>
  <c r="J108" i="21"/>
  <c r="F108" i="21"/>
  <c r="K108" i="21"/>
  <c r="D108" i="21"/>
  <c r="H108" i="21"/>
  <c r="I108" i="21"/>
  <c r="G108" i="21"/>
  <c r="J71" i="28"/>
  <c r="C71" i="28"/>
  <c r="I71" i="28"/>
  <c r="D71" i="28"/>
  <c r="H71" i="28"/>
  <c r="K71" i="28"/>
  <c r="G71" i="28"/>
  <c r="F71" i="28"/>
  <c r="E71" i="28"/>
  <c r="C106" i="26"/>
  <c r="F106" i="26"/>
  <c r="E106" i="26"/>
  <c r="G106" i="26"/>
  <c r="H106" i="26"/>
  <c r="D106" i="26"/>
  <c r="K106" i="26"/>
  <c r="I106" i="26"/>
  <c r="J106" i="26"/>
  <c r="C65" i="28"/>
  <c r="D65" i="28"/>
  <c r="I65" i="28"/>
  <c r="E65" i="28"/>
  <c r="H65" i="28"/>
  <c r="K65" i="28"/>
  <c r="F65" i="28"/>
  <c r="G65" i="28"/>
  <c r="J65" i="28"/>
  <c r="D121" i="40"/>
  <c r="J121" i="40"/>
  <c r="F121" i="40"/>
  <c r="E121" i="40"/>
  <c r="G121" i="40"/>
  <c r="I121" i="40"/>
  <c r="K121" i="40"/>
  <c r="C121" i="40"/>
  <c r="H121" i="40"/>
  <c r="I58" i="24"/>
  <c r="F58" i="24"/>
  <c r="C58" i="24"/>
  <c r="H58" i="24"/>
  <c r="G58" i="24"/>
  <c r="K58" i="24"/>
  <c r="J58" i="24"/>
  <c r="E58" i="24"/>
  <c r="D58" i="24"/>
  <c r="K10" i="40"/>
  <c r="G10" i="40"/>
  <c r="F10" i="40"/>
  <c r="H10" i="40"/>
  <c r="I10" i="40"/>
  <c r="E10" i="40"/>
  <c r="C10" i="40"/>
  <c r="D10" i="40"/>
  <c r="J10" i="40"/>
  <c r="I88" i="28"/>
  <c r="D88" i="28"/>
  <c r="F88" i="28"/>
  <c r="K88" i="28"/>
  <c r="J88" i="28"/>
  <c r="G88" i="28"/>
  <c r="H88" i="28"/>
  <c r="C88" i="28"/>
  <c r="E88" i="28"/>
  <c r="K61" i="28"/>
  <c r="F61" i="28"/>
  <c r="J61" i="28"/>
  <c r="G61" i="28"/>
  <c r="D61" i="28"/>
  <c r="C61" i="28"/>
  <c r="H61" i="28"/>
  <c r="E61" i="28"/>
  <c r="I61" i="28"/>
  <c r="D29" i="40"/>
  <c r="H29" i="40"/>
  <c r="F29" i="40"/>
  <c r="G29" i="40"/>
  <c r="K29" i="40"/>
  <c r="I29" i="40"/>
  <c r="E29" i="40"/>
  <c r="C29" i="40"/>
  <c r="J29" i="40"/>
  <c r="G127" i="26"/>
  <c r="K127" i="26"/>
  <c r="F127" i="26"/>
  <c r="E127" i="26"/>
  <c r="D127" i="26"/>
  <c r="H127" i="26"/>
  <c r="C127" i="26"/>
  <c r="I127" i="26"/>
  <c r="J127" i="26"/>
  <c r="H10" i="28"/>
  <c r="D10" i="28"/>
  <c r="F10" i="28"/>
  <c r="J10" i="28"/>
  <c r="E10" i="28"/>
  <c r="K10" i="28"/>
  <c r="C10" i="28"/>
  <c r="G10" i="28"/>
  <c r="I10" i="28"/>
  <c r="D35" i="41"/>
  <c r="J35" i="41"/>
  <c r="I35" i="41"/>
  <c r="K35" i="41"/>
  <c r="G35" i="41"/>
  <c r="F35" i="41"/>
  <c r="E35" i="41"/>
  <c r="H35" i="41"/>
  <c r="C35" i="41"/>
  <c r="K96" i="26"/>
  <c r="C96" i="26"/>
  <c r="H96" i="26"/>
  <c r="J96" i="26"/>
  <c r="D96" i="26"/>
  <c r="I96" i="26"/>
  <c r="E96" i="26"/>
  <c r="F96" i="26"/>
  <c r="G96" i="26"/>
  <c r="F128" i="21"/>
  <c r="D128" i="21"/>
  <c r="H128" i="21"/>
  <c r="K128" i="21"/>
  <c r="G128" i="21"/>
  <c r="I128" i="21"/>
  <c r="C128" i="21"/>
  <c r="J128" i="21"/>
  <c r="E128" i="21"/>
  <c r="J94" i="23"/>
  <c r="G94" i="23"/>
  <c r="I94" i="23"/>
  <c r="D94" i="23"/>
  <c r="H94" i="23"/>
  <c r="F94" i="23"/>
  <c r="E94" i="23"/>
  <c r="C94" i="23"/>
  <c r="K94" i="23"/>
  <c r="G30" i="26"/>
  <c r="E30" i="26"/>
  <c r="H30" i="26"/>
  <c r="D30" i="26"/>
  <c r="F30" i="26"/>
  <c r="J30" i="26"/>
  <c r="I30" i="26"/>
  <c r="C30" i="26"/>
  <c r="K30" i="26"/>
  <c r="G159" i="23"/>
  <c r="D159" i="23"/>
  <c r="E159" i="23"/>
  <c r="C159" i="23"/>
  <c r="F159" i="23"/>
  <c r="I159" i="23"/>
  <c r="K159" i="23"/>
  <c r="H159" i="23"/>
  <c r="J159" i="23"/>
  <c r="C4" i="26"/>
  <c r="D4" i="26"/>
  <c r="F4" i="26"/>
  <c r="I4" i="26"/>
  <c r="K4" i="26"/>
  <c r="H4" i="26"/>
  <c r="E4" i="26"/>
  <c r="G4" i="26"/>
  <c r="J4" i="26"/>
  <c r="F140" i="26"/>
  <c r="D140" i="26"/>
  <c r="H140" i="26"/>
  <c r="I140" i="26"/>
  <c r="C140" i="26"/>
  <c r="G140" i="26"/>
  <c r="J140" i="26"/>
  <c r="E140" i="26"/>
  <c r="K140" i="26"/>
  <c r="K11" i="23"/>
  <c r="J11" i="23"/>
  <c r="E11" i="23"/>
  <c r="I11" i="23"/>
  <c r="H11" i="23"/>
  <c r="G11" i="23"/>
  <c r="F11" i="23"/>
  <c r="C11" i="23"/>
  <c r="D11" i="23"/>
  <c r="F172" i="41"/>
  <c r="G172" i="41"/>
  <c r="J172" i="41"/>
  <c r="E172" i="41"/>
  <c r="C172" i="41"/>
  <c r="K172" i="41"/>
  <c r="I172" i="41"/>
  <c r="D172" i="41"/>
  <c r="H172" i="41"/>
  <c r="U69" i="28"/>
  <c r="N69" i="28"/>
  <c r="R69" i="28"/>
  <c r="M69" i="28"/>
  <c r="T69" i="28"/>
  <c r="O69" i="28"/>
  <c r="Q69" i="28"/>
  <c r="S69" i="28"/>
  <c r="P69" i="28"/>
  <c r="AP38" i="28"/>
  <c r="AP150" i="28"/>
  <c r="AP114" i="28"/>
  <c r="AI114" i="28" s="1"/>
  <c r="AP75" i="28"/>
  <c r="AP132" i="28"/>
  <c r="AP33" i="23"/>
  <c r="AO33" i="23" s="1"/>
  <c r="AP40" i="23"/>
  <c r="AP176" i="23"/>
  <c r="AP59" i="23"/>
  <c r="AI59" i="23" s="1"/>
  <c r="AP158" i="23"/>
  <c r="AP169" i="23"/>
  <c r="P136" i="28"/>
  <c r="N136" i="28"/>
  <c r="O136" i="28"/>
  <c r="U136" i="28"/>
  <c r="S136" i="28"/>
  <c r="R136" i="28"/>
  <c r="Q136" i="28"/>
  <c r="T136" i="28"/>
  <c r="M136" i="28"/>
  <c r="O38" i="28"/>
  <c r="R38" i="28"/>
  <c r="T38" i="28"/>
  <c r="P38" i="28"/>
  <c r="N38" i="28"/>
  <c r="U38" i="28"/>
  <c r="S38" i="28"/>
  <c r="Q38" i="28"/>
  <c r="M38" i="28"/>
  <c r="T15" i="28"/>
  <c r="P15" i="28"/>
  <c r="R15" i="28"/>
  <c r="M15" i="28"/>
  <c r="S15" i="28"/>
  <c r="Q15" i="28"/>
  <c r="N15" i="28"/>
  <c r="O15" i="28"/>
  <c r="U15" i="28"/>
  <c r="P72" i="28"/>
  <c r="R72" i="28"/>
  <c r="N72" i="28"/>
  <c r="U72" i="28"/>
  <c r="M72" i="28"/>
  <c r="Q72" i="28"/>
  <c r="S72" i="28"/>
  <c r="T72" i="28"/>
  <c r="O72" i="28"/>
  <c r="U119" i="28"/>
  <c r="O119" i="28"/>
  <c r="T119" i="28"/>
  <c r="R119" i="28"/>
  <c r="M119" i="28"/>
  <c r="Q119" i="28"/>
  <c r="N119" i="28"/>
  <c r="P119" i="28"/>
  <c r="S119" i="28"/>
  <c r="N7" i="28"/>
  <c r="P7" i="28"/>
  <c r="U7" i="28"/>
  <c r="O7" i="28"/>
  <c r="T7" i="28"/>
  <c r="M7" i="28"/>
  <c r="R7" i="28"/>
  <c r="S7" i="28"/>
  <c r="Q7" i="28"/>
  <c r="AP158" i="28"/>
  <c r="AH158" i="28" s="1"/>
  <c r="AP149" i="28"/>
  <c r="Z149" i="28" s="1"/>
  <c r="AP118" i="28"/>
  <c r="AP11" i="28"/>
  <c r="AP153" i="28"/>
  <c r="AE153" i="28" s="1"/>
  <c r="AP87" i="28"/>
  <c r="AK87" i="28" s="1"/>
  <c r="AP30" i="23"/>
  <c r="AP79" i="23"/>
  <c r="AI79" i="23" s="1"/>
  <c r="AP22" i="23"/>
  <c r="AL22" i="23" s="1"/>
  <c r="AP156" i="23"/>
  <c r="AJ156" i="23" s="1"/>
  <c r="AP81" i="23"/>
  <c r="P105" i="28"/>
  <c r="U105" i="28"/>
  <c r="O105" i="28"/>
  <c r="M105" i="28"/>
  <c r="R105" i="28"/>
  <c r="S105" i="28"/>
  <c r="T105" i="28"/>
  <c r="N105" i="28"/>
  <c r="Q105" i="28"/>
  <c r="M62" i="28"/>
  <c r="T62" i="28"/>
  <c r="P62" i="28"/>
  <c r="N62" i="28"/>
  <c r="R62" i="28"/>
  <c r="U62" i="28"/>
  <c r="Q62" i="28"/>
  <c r="O62" i="28"/>
  <c r="S62" i="28"/>
  <c r="S104" i="28"/>
  <c r="T104" i="28"/>
  <c r="M104" i="28"/>
  <c r="O104" i="28"/>
  <c r="P104" i="28"/>
  <c r="N104" i="28"/>
  <c r="U104" i="28"/>
  <c r="Q104" i="28"/>
  <c r="R104" i="28"/>
  <c r="T36" i="28"/>
  <c r="P36" i="28"/>
  <c r="N36" i="28"/>
  <c r="U36" i="28"/>
  <c r="M36" i="28"/>
  <c r="Q36" i="28"/>
  <c r="S36" i="28"/>
  <c r="R36" i="28"/>
  <c r="O36" i="28"/>
  <c r="AP133" i="28"/>
  <c r="AH133" i="28" s="1"/>
  <c r="AP138" i="28"/>
  <c r="AM138" i="28" s="1"/>
  <c r="AP33" i="28"/>
  <c r="AD33" i="28" s="1"/>
  <c r="AP58" i="28"/>
  <c r="AK58" i="28" s="1"/>
  <c r="AP147" i="28"/>
  <c r="AL147" i="28" s="1"/>
  <c r="AP21" i="23"/>
  <c r="AP154" i="23"/>
  <c r="AN154" i="23" s="1"/>
  <c r="AP96" i="23"/>
  <c r="AP38" i="23"/>
  <c r="AP161" i="23"/>
  <c r="AP72" i="23"/>
  <c r="W72" i="23" s="1"/>
  <c r="Q46" i="28"/>
  <c r="U46" i="28"/>
  <c r="P46" i="28"/>
  <c r="M46" i="28"/>
  <c r="O46" i="28"/>
  <c r="R46" i="28"/>
  <c r="N46" i="28"/>
  <c r="S46" i="28"/>
  <c r="T46" i="28"/>
  <c r="P173" i="28"/>
  <c r="U173" i="28"/>
  <c r="T173" i="28"/>
  <c r="O173" i="28"/>
  <c r="R173" i="28"/>
  <c r="M173" i="28"/>
  <c r="S173" i="28"/>
  <c r="N173" i="28"/>
  <c r="Q173" i="28"/>
  <c r="T66" i="28"/>
  <c r="P66" i="28"/>
  <c r="N66" i="28"/>
  <c r="M66" i="28"/>
  <c r="Q66" i="28"/>
  <c r="U66" i="28"/>
  <c r="O66" i="28"/>
  <c r="S66" i="28"/>
  <c r="R66" i="28"/>
  <c r="N174" i="28"/>
  <c r="R174" i="28"/>
  <c r="U174" i="28"/>
  <c r="Q174" i="28"/>
  <c r="O174" i="28"/>
  <c r="S174" i="28"/>
  <c r="T174" i="28"/>
  <c r="P174" i="28"/>
  <c r="M174" i="28"/>
  <c r="S125" i="28"/>
  <c r="Q125" i="28"/>
  <c r="M125" i="28"/>
  <c r="O125" i="28"/>
  <c r="P125" i="28"/>
  <c r="U125" i="28"/>
  <c r="N125" i="28"/>
  <c r="R125" i="28"/>
  <c r="T125" i="28"/>
  <c r="O120" i="28"/>
  <c r="T120" i="28"/>
  <c r="S120" i="28"/>
  <c r="Q120" i="28"/>
  <c r="P120" i="28"/>
  <c r="N120" i="28"/>
  <c r="R120" i="28"/>
  <c r="U120" i="28"/>
  <c r="M120" i="28"/>
  <c r="AP14" i="28"/>
  <c r="AP24" i="28"/>
  <c r="Z24" i="28" s="1"/>
  <c r="AP41" i="28"/>
  <c r="AP16" i="28"/>
  <c r="AG16" i="28" s="1"/>
  <c r="AP18" i="28"/>
  <c r="AD18" i="28" s="1"/>
  <c r="AP88" i="28"/>
  <c r="AA88" i="28" s="1"/>
  <c r="AP31" i="23"/>
  <c r="AE31" i="23" s="1"/>
  <c r="AP152" i="23"/>
  <c r="AP100" i="23"/>
  <c r="AK100" i="23" s="1"/>
  <c r="AP166" i="23"/>
  <c r="AD166" i="23" s="1"/>
  <c r="AP150" i="23"/>
  <c r="AK150" i="23" s="1"/>
  <c r="F44" i="28"/>
  <c r="I44" i="28"/>
  <c r="C44" i="28"/>
  <c r="G44" i="28"/>
  <c r="E44" i="28"/>
  <c r="H44" i="28"/>
  <c r="K44" i="28"/>
  <c r="D44" i="28"/>
  <c r="J44" i="28"/>
  <c r="I142" i="21"/>
  <c r="E142" i="21"/>
  <c r="C142" i="21"/>
  <c r="J142" i="21"/>
  <c r="D142" i="21"/>
  <c r="K142" i="21"/>
  <c r="H142" i="21"/>
  <c r="G142" i="21"/>
  <c r="F142" i="21"/>
  <c r="G68" i="23"/>
  <c r="C68" i="23"/>
  <c r="F68" i="23"/>
  <c r="H68" i="23"/>
  <c r="D68" i="23"/>
  <c r="E68" i="23"/>
  <c r="K68" i="23"/>
  <c r="I68" i="23"/>
  <c r="J68" i="23"/>
  <c r="K35" i="26"/>
  <c r="C35" i="26"/>
  <c r="J35" i="26"/>
  <c r="G35" i="26"/>
  <c r="H35" i="26"/>
  <c r="I35" i="26"/>
  <c r="D35" i="26"/>
  <c r="F35" i="26"/>
  <c r="E35" i="26"/>
  <c r="J114" i="40"/>
  <c r="G114" i="40"/>
  <c r="D114" i="40"/>
  <c r="C114" i="40"/>
  <c r="E114" i="40"/>
  <c r="K114" i="40"/>
  <c r="I114" i="40"/>
  <c r="F114" i="40"/>
  <c r="H114" i="40"/>
  <c r="C117" i="41"/>
  <c r="H117" i="41"/>
  <c r="J117" i="41"/>
  <c r="E117" i="41"/>
  <c r="D117" i="41"/>
  <c r="F117" i="41"/>
  <c r="G117" i="41"/>
  <c r="K117" i="41"/>
  <c r="I117" i="41"/>
  <c r="I137" i="21"/>
  <c r="D137" i="21"/>
  <c r="C137" i="21"/>
  <c r="E137" i="21"/>
  <c r="F137" i="21"/>
  <c r="H137" i="21"/>
  <c r="K137" i="21"/>
  <c r="G137" i="21"/>
  <c r="J137" i="21"/>
  <c r="G166" i="26"/>
  <c r="C166" i="26"/>
  <c r="E166" i="26"/>
  <c r="I166" i="26"/>
  <c r="F166" i="26"/>
  <c r="D166" i="26"/>
  <c r="J166" i="26"/>
  <c r="H166" i="26"/>
  <c r="K166" i="26"/>
  <c r="E89" i="41"/>
  <c r="D89" i="41"/>
  <c r="J89" i="41"/>
  <c r="I89" i="41"/>
  <c r="G89" i="41"/>
  <c r="H89" i="41"/>
  <c r="F89" i="41"/>
  <c r="C89" i="41"/>
  <c r="K89" i="41"/>
  <c r="H29" i="19"/>
  <c r="J29" i="19"/>
  <c r="I29" i="19"/>
  <c r="G29" i="19"/>
  <c r="F29" i="19"/>
  <c r="D29" i="19"/>
  <c r="E29" i="19"/>
  <c r="K29" i="19"/>
  <c r="C29" i="19"/>
  <c r="K121" i="21"/>
  <c r="G121" i="21"/>
  <c r="I121" i="21"/>
  <c r="E121" i="21"/>
  <c r="J121" i="21"/>
  <c r="C121" i="21"/>
  <c r="H121" i="21"/>
  <c r="D121" i="21"/>
  <c r="F121" i="21"/>
  <c r="I26" i="23"/>
  <c r="D26" i="23"/>
  <c r="K26" i="23"/>
  <c r="J26" i="23"/>
  <c r="F26" i="23"/>
  <c r="C26" i="23"/>
  <c r="G26" i="23"/>
  <c r="E26" i="23"/>
  <c r="H26" i="23"/>
  <c r="G2" i="23"/>
  <c r="H2" i="23"/>
  <c r="C2" i="23"/>
  <c r="K2" i="23"/>
  <c r="D2" i="23"/>
  <c r="J2" i="23"/>
  <c r="I2" i="23"/>
  <c r="F2" i="23"/>
  <c r="E2" i="23"/>
  <c r="I77" i="28"/>
  <c r="F77" i="28"/>
  <c r="H77" i="28"/>
  <c r="D77" i="28"/>
  <c r="J77" i="28"/>
  <c r="E77" i="28"/>
  <c r="G77" i="28"/>
  <c r="K77" i="28"/>
  <c r="C77" i="28"/>
  <c r="J130" i="28"/>
  <c r="H130" i="28"/>
  <c r="K130" i="28"/>
  <c r="I130" i="28"/>
  <c r="F130" i="28"/>
  <c r="G130" i="28"/>
  <c r="E130" i="28"/>
  <c r="C130" i="28"/>
  <c r="D130" i="28"/>
  <c r="J51" i="23"/>
  <c r="G51" i="23"/>
  <c r="C51" i="23"/>
  <c r="F51" i="23"/>
  <c r="D51" i="23"/>
  <c r="I51" i="23"/>
  <c r="K51" i="23"/>
  <c r="H51" i="23"/>
  <c r="E51" i="23"/>
  <c r="C93" i="41"/>
  <c r="E93" i="41"/>
  <c r="F93" i="41"/>
  <c r="J93" i="41"/>
  <c r="H93" i="41"/>
  <c r="K93" i="41"/>
  <c r="D93" i="41"/>
  <c r="I93" i="41"/>
  <c r="G93" i="41"/>
  <c r="D47" i="19"/>
  <c r="I47" i="19"/>
  <c r="C47" i="19"/>
  <c r="H47" i="19"/>
  <c r="G47" i="19"/>
  <c r="J47" i="19"/>
  <c r="F47" i="19"/>
  <c r="E47" i="19"/>
  <c r="K47" i="19"/>
  <c r="D81" i="41"/>
  <c r="I81" i="41"/>
  <c r="C81" i="41"/>
  <c r="G81" i="41"/>
  <c r="K81" i="41"/>
  <c r="J81" i="41"/>
  <c r="E81" i="41"/>
  <c r="F81" i="41"/>
  <c r="H81" i="41"/>
  <c r="G116" i="23"/>
  <c r="C116" i="23"/>
  <c r="D116" i="23"/>
  <c r="H116" i="23"/>
  <c r="K116" i="23"/>
  <c r="F116" i="23"/>
  <c r="E116" i="23"/>
  <c r="I116" i="23"/>
  <c r="J116" i="23"/>
  <c r="J125" i="28"/>
  <c r="G125" i="28"/>
  <c r="C125" i="28"/>
  <c r="D125" i="28"/>
  <c r="I125" i="28"/>
  <c r="E125" i="28"/>
  <c r="H125" i="28"/>
  <c r="F125" i="28"/>
  <c r="K125" i="28"/>
  <c r="O77" i="28"/>
  <c r="P77" i="28"/>
  <c r="U77" i="28"/>
  <c r="T77" i="28"/>
  <c r="N77" i="28"/>
  <c r="R77" i="28"/>
  <c r="M77" i="28"/>
  <c r="S77" i="28"/>
  <c r="Q77" i="28"/>
  <c r="AP110" i="28"/>
  <c r="AP43" i="28"/>
  <c r="AP40" i="28"/>
  <c r="AN40" i="28" s="1"/>
  <c r="AP119" i="28"/>
  <c r="AA119" i="28" s="1"/>
  <c r="AP146" i="28"/>
  <c r="AN146" i="28" s="1"/>
  <c r="AP54" i="28"/>
  <c r="AB54" i="28" s="1"/>
  <c r="AP86" i="23"/>
  <c r="AG86" i="23" s="1"/>
  <c r="AP19" i="23"/>
  <c r="AP87" i="23"/>
  <c r="X87" i="23" s="1"/>
  <c r="AP109" i="23"/>
  <c r="AP103" i="23"/>
  <c r="AA103" i="23" s="1"/>
  <c r="U73" i="28"/>
  <c r="N73" i="28"/>
  <c r="S73" i="28"/>
  <c r="T73" i="28"/>
  <c r="M73" i="28"/>
  <c r="Q73" i="28"/>
  <c r="R73" i="28"/>
  <c r="O73" i="28"/>
  <c r="P73" i="28"/>
  <c r="Q4" i="28"/>
  <c r="S4" i="28"/>
  <c r="N4" i="28"/>
  <c r="R4" i="28"/>
  <c r="P4" i="28"/>
  <c r="O4" i="28"/>
  <c r="M4" i="28"/>
  <c r="U4" i="28"/>
  <c r="T4" i="28"/>
  <c r="R124" i="28"/>
  <c r="N124" i="28"/>
  <c r="O124" i="28"/>
  <c r="M124" i="28"/>
  <c r="P124" i="28"/>
  <c r="U124" i="28"/>
  <c r="Q124" i="28"/>
  <c r="T124" i="28"/>
  <c r="S124" i="28"/>
  <c r="Q110" i="28"/>
  <c r="S110" i="28"/>
  <c r="R110" i="28"/>
  <c r="P110" i="28"/>
  <c r="N110" i="28"/>
  <c r="O110" i="28"/>
  <c r="M110" i="28"/>
  <c r="U110" i="28"/>
  <c r="T110" i="28"/>
  <c r="Q68" i="28"/>
  <c r="U68" i="28"/>
  <c r="R68" i="28"/>
  <c r="S68" i="28"/>
  <c r="O68" i="28"/>
  <c r="T68" i="28"/>
  <c r="M68" i="28"/>
  <c r="N68" i="28"/>
  <c r="P68" i="28"/>
  <c r="T96" i="28"/>
  <c r="O96" i="28"/>
  <c r="Q96" i="28"/>
  <c r="S96" i="28"/>
  <c r="N96" i="28"/>
  <c r="R96" i="28"/>
  <c r="M96" i="28"/>
  <c r="U96" i="28"/>
  <c r="P96" i="28"/>
  <c r="N63" i="28"/>
  <c r="P63" i="28"/>
  <c r="U63" i="28"/>
  <c r="O63" i="28"/>
  <c r="T63" i="28"/>
  <c r="M63" i="28"/>
  <c r="R63" i="28"/>
  <c r="Q63" i="28"/>
  <c r="S63" i="28"/>
  <c r="AP90" i="28"/>
  <c r="AI90" i="28" s="1"/>
  <c r="AP83" i="28"/>
  <c r="AP131" i="28"/>
  <c r="AP35" i="28"/>
  <c r="AL35" i="28" s="1"/>
  <c r="AP25" i="28"/>
  <c r="AF25" i="28" s="1"/>
  <c r="AP70" i="23"/>
  <c r="AP105" i="23"/>
  <c r="AB105" i="23" s="1"/>
  <c r="AP146" i="23"/>
  <c r="Z146" i="23" s="1"/>
  <c r="AP11" i="23"/>
  <c r="AL11" i="23" s="1"/>
  <c r="AP67" i="23"/>
  <c r="AE67" i="23" s="1"/>
  <c r="AP6" i="23"/>
  <c r="M88" i="28"/>
  <c r="P88" i="28"/>
  <c r="N88" i="28"/>
  <c r="O88" i="28"/>
  <c r="U88" i="28"/>
  <c r="Q88" i="28"/>
  <c r="R88" i="28"/>
  <c r="T88" i="28"/>
  <c r="S88" i="28"/>
  <c r="Q75" i="28"/>
  <c r="M75" i="28"/>
  <c r="O75" i="28"/>
  <c r="P75" i="28"/>
  <c r="U75" i="28"/>
  <c r="N75" i="28"/>
  <c r="T75" i="28"/>
  <c r="S75" i="28"/>
  <c r="R75" i="28"/>
  <c r="O40" i="28"/>
  <c r="Q40" i="28"/>
  <c r="P40" i="28"/>
  <c r="T40" i="28"/>
  <c r="N40" i="28"/>
  <c r="R40" i="28"/>
  <c r="U40" i="28"/>
  <c r="S40" i="28"/>
  <c r="M40" i="28"/>
  <c r="P114" i="28"/>
  <c r="O114" i="28"/>
  <c r="U114" i="28"/>
  <c r="T114" i="28"/>
  <c r="Q114" i="28"/>
  <c r="S114" i="28"/>
  <c r="R114" i="28"/>
  <c r="M114" i="28"/>
  <c r="N114" i="28"/>
  <c r="AP140" i="28"/>
  <c r="AF140" i="28" s="1"/>
  <c r="AP97" i="28"/>
  <c r="AI97" i="28" s="1"/>
  <c r="AP12" i="28"/>
  <c r="AP7" i="28"/>
  <c r="X7" i="28" s="1"/>
  <c r="AP129" i="28"/>
  <c r="AA129" i="28" s="1"/>
  <c r="AP67" i="28"/>
  <c r="AB67" i="28" s="1"/>
  <c r="AP16" i="23"/>
  <c r="W16" i="23" s="1"/>
  <c r="AP66" i="23"/>
  <c r="AP7" i="23"/>
  <c r="AH7" i="23" s="1"/>
  <c r="AP114" i="23"/>
  <c r="AF114" i="23" s="1"/>
  <c r="AP127" i="23"/>
  <c r="AL127" i="23" s="1"/>
  <c r="O108" i="28"/>
  <c r="T108" i="28"/>
  <c r="R108" i="28"/>
  <c r="Q108" i="28"/>
  <c r="P108" i="28"/>
  <c r="N108" i="28"/>
  <c r="S108" i="28"/>
  <c r="U108" i="28"/>
  <c r="M108" i="28"/>
  <c r="N94" i="28"/>
  <c r="R94" i="28"/>
  <c r="O94" i="28"/>
  <c r="P94" i="28"/>
  <c r="U94" i="28"/>
  <c r="T94" i="28"/>
  <c r="Q94" i="28"/>
  <c r="M94" i="28"/>
  <c r="S94" i="28"/>
  <c r="P159" i="28"/>
  <c r="U159" i="28"/>
  <c r="N159" i="28"/>
  <c r="T159" i="28"/>
  <c r="M159" i="28"/>
  <c r="R159" i="28"/>
  <c r="O159" i="28"/>
  <c r="S159" i="28"/>
  <c r="Q159" i="28"/>
  <c r="N31" i="28"/>
  <c r="T31" i="28"/>
  <c r="R31" i="28"/>
  <c r="M31" i="28"/>
  <c r="Q31" i="28"/>
  <c r="O31" i="28"/>
  <c r="S31" i="28"/>
  <c r="U31" i="28"/>
  <c r="P31" i="28"/>
  <c r="S92" i="28"/>
  <c r="T92" i="28"/>
  <c r="R92" i="28"/>
  <c r="Q92" i="28"/>
  <c r="P92" i="28"/>
  <c r="N92" i="28"/>
  <c r="O92" i="28"/>
  <c r="M92" i="28"/>
  <c r="U92" i="28"/>
  <c r="AP61" i="28"/>
  <c r="AP23" i="28"/>
  <c r="AO23" i="28" s="1"/>
  <c r="AP170" i="28"/>
  <c r="AP166" i="28"/>
  <c r="AP64" i="28"/>
  <c r="AB64" i="28" s="1"/>
  <c r="AP48" i="23"/>
  <c r="AG48" i="23" s="1"/>
  <c r="AP95" i="23"/>
  <c r="Y95" i="23" s="1"/>
  <c r="AP162" i="23"/>
  <c r="AP64" i="23"/>
  <c r="AL64" i="23" s="1"/>
  <c r="AP147" i="23"/>
  <c r="AC147" i="23" s="1"/>
  <c r="AP174" i="23"/>
  <c r="AC174" i="23" s="1"/>
  <c r="C56" i="26"/>
  <c r="G56" i="26"/>
  <c r="F56" i="26"/>
  <c r="J56" i="26"/>
  <c r="K56" i="26"/>
  <c r="E56" i="26"/>
  <c r="I56" i="26"/>
  <c r="D56" i="26"/>
  <c r="H56" i="26"/>
  <c r="E66" i="21"/>
  <c r="J66" i="21"/>
  <c r="C66" i="21"/>
  <c r="F66" i="21"/>
  <c r="D66" i="21"/>
  <c r="H66" i="21"/>
  <c r="I66" i="21"/>
  <c r="K66" i="21"/>
  <c r="G66" i="21"/>
  <c r="G36" i="28"/>
  <c r="H36" i="28"/>
  <c r="D36" i="28"/>
  <c r="F36" i="28"/>
  <c r="E36" i="28"/>
  <c r="J36" i="28"/>
  <c r="K36" i="28"/>
  <c r="C36" i="28"/>
  <c r="I36" i="28"/>
  <c r="D91" i="28"/>
  <c r="F91" i="28"/>
  <c r="I91" i="28"/>
  <c r="J91" i="28"/>
  <c r="E91" i="28"/>
  <c r="C91" i="28"/>
  <c r="H91" i="28"/>
  <c r="G91" i="28"/>
  <c r="K91" i="28"/>
  <c r="F28" i="40"/>
  <c r="D28" i="40"/>
  <c r="H28" i="40"/>
  <c r="I28" i="40"/>
  <c r="G28" i="40"/>
  <c r="C28" i="40"/>
  <c r="J28" i="40"/>
  <c r="K28" i="40"/>
  <c r="E28" i="40"/>
  <c r="K67" i="25"/>
  <c r="F67" i="25"/>
  <c r="C67" i="25"/>
  <c r="I67" i="25"/>
  <c r="E67" i="25"/>
  <c r="D67" i="25"/>
  <c r="H67" i="25"/>
  <c r="G67" i="25"/>
  <c r="J67" i="25"/>
  <c r="F171" i="41"/>
  <c r="H171" i="41"/>
  <c r="K171" i="41"/>
  <c r="G171" i="41"/>
  <c r="J171" i="41"/>
  <c r="D171" i="41"/>
  <c r="C171" i="41"/>
  <c r="I171" i="41"/>
  <c r="E171" i="41"/>
  <c r="K118" i="26"/>
  <c r="I118" i="26"/>
  <c r="H118" i="26"/>
  <c r="E118" i="26"/>
  <c r="G118" i="26"/>
  <c r="F118" i="26"/>
  <c r="J118" i="26"/>
  <c r="C118" i="26"/>
  <c r="D118" i="26"/>
  <c r="J48" i="19"/>
  <c r="G48" i="19"/>
  <c r="D48" i="19"/>
  <c r="F48" i="19"/>
  <c r="I48" i="19"/>
  <c r="C48" i="19"/>
  <c r="K48" i="19"/>
  <c r="E48" i="19"/>
  <c r="H48" i="19"/>
  <c r="F38" i="19"/>
  <c r="H38" i="19"/>
  <c r="K38" i="19"/>
  <c r="J38" i="19"/>
  <c r="G38" i="19"/>
  <c r="D38" i="19"/>
  <c r="I38" i="19"/>
  <c r="C38" i="19"/>
  <c r="E38" i="19"/>
  <c r="F91" i="26"/>
  <c r="G91" i="26"/>
  <c r="I91" i="26"/>
  <c r="E91" i="26"/>
  <c r="K91" i="26"/>
  <c r="H91" i="26"/>
  <c r="D91" i="26"/>
  <c r="J91" i="26"/>
  <c r="C91" i="26"/>
  <c r="K6" i="19"/>
  <c r="C6" i="19"/>
  <c r="G6" i="19"/>
  <c r="I6" i="19"/>
  <c r="E6" i="19"/>
  <c r="F6" i="19"/>
  <c r="J6" i="19"/>
  <c r="D6" i="19"/>
  <c r="H6" i="19"/>
  <c r="J88" i="41"/>
  <c r="I88" i="41"/>
  <c r="H88" i="41"/>
  <c r="D88" i="41"/>
  <c r="G88" i="41"/>
  <c r="C88" i="41"/>
  <c r="F88" i="41"/>
  <c r="K88" i="41"/>
  <c r="E88" i="41"/>
  <c r="H58" i="21"/>
  <c r="J58" i="21"/>
  <c r="F58" i="21"/>
  <c r="G58" i="21"/>
  <c r="D58" i="21"/>
  <c r="E58" i="21"/>
  <c r="K58" i="21"/>
  <c r="I58" i="21"/>
  <c r="C58" i="21"/>
  <c r="G25" i="40"/>
  <c r="C25" i="40"/>
  <c r="H25" i="40"/>
  <c r="D25" i="40"/>
  <c r="K25" i="40"/>
  <c r="F25" i="40"/>
  <c r="E25" i="40"/>
  <c r="J25" i="40"/>
  <c r="I25" i="40"/>
  <c r="D106" i="40"/>
  <c r="C106" i="40"/>
  <c r="E106" i="40"/>
  <c r="F106" i="40"/>
  <c r="H106" i="40"/>
  <c r="K106" i="40"/>
  <c r="G106" i="40"/>
  <c r="I106" i="40"/>
  <c r="J106" i="40"/>
  <c r="H119" i="21"/>
  <c r="J119" i="21"/>
  <c r="E119" i="21"/>
  <c r="K119" i="21"/>
  <c r="G119" i="21"/>
  <c r="D119" i="21"/>
  <c r="I119" i="21"/>
  <c r="F119" i="21"/>
  <c r="C119" i="21"/>
  <c r="K123" i="40"/>
  <c r="F123" i="40"/>
  <c r="C123" i="40"/>
  <c r="G123" i="40"/>
  <c r="H123" i="40"/>
  <c r="I123" i="40"/>
  <c r="E123" i="40"/>
  <c r="D123" i="40"/>
  <c r="J123" i="40"/>
  <c r="D64" i="41"/>
  <c r="C64" i="41"/>
  <c r="E64" i="41"/>
  <c r="H64" i="41"/>
  <c r="J64" i="41"/>
  <c r="K64" i="41"/>
  <c r="F64" i="41"/>
  <c r="G64" i="41"/>
  <c r="I64" i="41"/>
  <c r="G91" i="40"/>
  <c r="C91" i="40"/>
  <c r="E91" i="40"/>
  <c r="I91" i="40"/>
  <c r="K91" i="40"/>
  <c r="F91" i="40"/>
  <c r="D91" i="40"/>
  <c r="H91" i="40"/>
  <c r="J91" i="40"/>
  <c r="E105" i="21"/>
  <c r="F105" i="21"/>
  <c r="J105" i="21"/>
  <c r="D105" i="21"/>
  <c r="K105" i="21"/>
  <c r="G105" i="21"/>
  <c r="I105" i="21"/>
  <c r="H105" i="21"/>
  <c r="C105" i="21"/>
  <c r="F87" i="41"/>
  <c r="I87" i="41"/>
  <c r="J87" i="41"/>
  <c r="G87" i="41"/>
  <c r="K87" i="41"/>
  <c r="C87" i="41"/>
  <c r="D87" i="41"/>
  <c r="E87" i="41"/>
  <c r="H87" i="41"/>
  <c r="G58" i="41"/>
  <c r="F58" i="41"/>
  <c r="I58" i="41"/>
  <c r="C58" i="41"/>
  <c r="E58" i="41"/>
  <c r="D58" i="41"/>
  <c r="H58" i="41"/>
  <c r="J58" i="41"/>
  <c r="K58" i="41"/>
  <c r="G95" i="21"/>
  <c r="E95" i="21"/>
  <c r="D95" i="21"/>
  <c r="C95" i="21"/>
  <c r="I95" i="21"/>
  <c r="F95" i="21"/>
  <c r="H95" i="21"/>
  <c r="J95" i="21"/>
  <c r="K95" i="21"/>
  <c r="N3" i="28"/>
  <c r="M3" i="28"/>
  <c r="Q3" i="28"/>
  <c r="P3" i="28"/>
  <c r="S3" i="28"/>
  <c r="U3" i="28"/>
  <c r="O3" i="28"/>
  <c r="R3" i="28"/>
  <c r="T3" i="28"/>
  <c r="O155" i="28"/>
  <c r="P155" i="28"/>
  <c r="U155" i="28"/>
  <c r="T155" i="28"/>
  <c r="N155" i="28"/>
  <c r="R155" i="28"/>
  <c r="M155" i="28"/>
  <c r="S155" i="28"/>
  <c r="Q155" i="28"/>
  <c r="AP76" i="28"/>
  <c r="Y76" i="28" s="1"/>
  <c r="AP29" i="28"/>
  <c r="AP115" i="28"/>
  <c r="AP174" i="28"/>
  <c r="AP103" i="28"/>
  <c r="AI103" i="28" s="1"/>
  <c r="AP52" i="27"/>
  <c r="AH52" i="27" s="1"/>
  <c r="AP119" i="23"/>
  <c r="AL119" i="23" s="1"/>
  <c r="AP113" i="23"/>
  <c r="AK113" i="23" s="1"/>
  <c r="AP153" i="23"/>
  <c r="AB153" i="23" s="1"/>
  <c r="AP141" i="23"/>
  <c r="AP80" i="23"/>
  <c r="S95" i="28"/>
  <c r="P95" i="28"/>
  <c r="U95" i="28"/>
  <c r="O95" i="28"/>
  <c r="T95" i="28"/>
  <c r="M95" i="28"/>
  <c r="R95" i="28"/>
  <c r="N95" i="28"/>
  <c r="Q95" i="28"/>
  <c r="U5" i="28"/>
  <c r="O5" i="28"/>
  <c r="T5" i="28"/>
  <c r="R5" i="28"/>
  <c r="M5" i="28"/>
  <c r="Q5" i="28"/>
  <c r="S5" i="28"/>
  <c r="N5" i="28"/>
  <c r="P5" i="28"/>
  <c r="O42" i="28"/>
  <c r="U42" i="28"/>
  <c r="M42" i="28"/>
  <c r="T42" i="28"/>
  <c r="S42" i="28"/>
  <c r="R42" i="28"/>
  <c r="N42" i="28"/>
  <c r="P42" i="28"/>
  <c r="Q42" i="28"/>
  <c r="M121" i="28"/>
  <c r="S121" i="28"/>
  <c r="P121" i="28"/>
  <c r="O121" i="28"/>
  <c r="Q121" i="28"/>
  <c r="U121" i="28"/>
  <c r="R121" i="28"/>
  <c r="T121" i="28"/>
  <c r="N121" i="28"/>
  <c r="P175" i="28"/>
  <c r="S175" i="28"/>
  <c r="U175" i="28"/>
  <c r="O175" i="28"/>
  <c r="T175" i="28"/>
  <c r="R175" i="28"/>
  <c r="M175" i="28"/>
  <c r="Q175" i="28"/>
  <c r="N175" i="28"/>
  <c r="N24" i="28"/>
  <c r="Q24" i="28"/>
  <c r="S24" i="28"/>
  <c r="M24" i="28"/>
  <c r="P24" i="28"/>
  <c r="R24" i="28"/>
  <c r="U24" i="28"/>
  <c r="O24" i="28"/>
  <c r="T24" i="28"/>
  <c r="N142" i="28"/>
  <c r="U142" i="28"/>
  <c r="O142" i="28"/>
  <c r="M142" i="28"/>
  <c r="R142" i="28"/>
  <c r="T142" i="28"/>
  <c r="Q142" i="28"/>
  <c r="P142" i="28"/>
  <c r="S142" i="28"/>
  <c r="AP26" i="28"/>
  <c r="AP176" i="28"/>
  <c r="AB176" i="28" s="1"/>
  <c r="AP152" i="28"/>
  <c r="AF152" i="28" s="1"/>
  <c r="AP57" i="28"/>
  <c r="AB57" i="28" s="1"/>
  <c r="AP46" i="28"/>
  <c r="AG46" i="28" s="1"/>
  <c r="AP135" i="23"/>
  <c r="W135" i="23" s="1"/>
  <c r="AP138" i="23"/>
  <c r="X138" i="23" s="1"/>
  <c r="AP136" i="23"/>
  <c r="AH136" i="23" s="1"/>
  <c r="AP68" i="23"/>
  <c r="AN68" i="23" s="1"/>
  <c r="AP41" i="23"/>
  <c r="AN41" i="23" s="1"/>
  <c r="AP13" i="23"/>
  <c r="N139" i="28"/>
  <c r="P139" i="28"/>
  <c r="U139" i="28"/>
  <c r="O139" i="28"/>
  <c r="T139" i="28"/>
  <c r="R139" i="28"/>
  <c r="M139" i="28"/>
  <c r="Q139" i="28"/>
  <c r="S139" i="28"/>
  <c r="Q144" i="28"/>
  <c r="U144" i="28"/>
  <c r="S144" i="28"/>
  <c r="O144" i="28"/>
  <c r="R144" i="28"/>
  <c r="T144" i="28"/>
  <c r="P144" i="28"/>
  <c r="M144" i="28"/>
  <c r="N144" i="28"/>
  <c r="P122" i="28"/>
  <c r="R122" i="28"/>
  <c r="U122" i="28"/>
  <c r="N122" i="28"/>
  <c r="M122" i="28"/>
  <c r="S122" i="28"/>
  <c r="O122" i="28"/>
  <c r="Q122" i="28"/>
  <c r="T122" i="28"/>
  <c r="U65" i="28"/>
  <c r="S65" i="28"/>
  <c r="T65" i="28"/>
  <c r="R65" i="28"/>
  <c r="O65" i="28"/>
  <c r="M65" i="28"/>
  <c r="P65" i="28"/>
  <c r="N65" i="28"/>
  <c r="Q65" i="28"/>
  <c r="S11" i="28"/>
  <c r="P11" i="28"/>
  <c r="U11" i="28"/>
  <c r="O11" i="28"/>
  <c r="N11" i="28"/>
  <c r="T11" i="28"/>
  <c r="M11" i="28"/>
  <c r="Q11" i="28"/>
  <c r="R11" i="28"/>
  <c r="AP109" i="28"/>
  <c r="AP55" i="28"/>
  <c r="Z55" i="28" s="1"/>
  <c r="AP100" i="28"/>
  <c r="AI100" i="28" s="1"/>
  <c r="AP145" i="28"/>
  <c r="Z145" i="28" s="1"/>
  <c r="AP116" i="28"/>
  <c r="AD116" i="28" s="1"/>
  <c r="AP130" i="28"/>
  <c r="AP89" i="23"/>
  <c r="AB89" i="23" s="1"/>
  <c r="AP108" i="23"/>
  <c r="AP98" i="23"/>
  <c r="X98" i="23" s="1"/>
  <c r="AP69" i="23"/>
  <c r="AD69" i="23" s="1"/>
  <c r="AP43" i="23"/>
  <c r="AB43" i="23" s="1"/>
  <c r="M30" i="28"/>
  <c r="R30" i="28"/>
  <c r="N30" i="28"/>
  <c r="U30" i="28"/>
  <c r="Q30" i="28"/>
  <c r="S30" i="28"/>
  <c r="O30" i="28"/>
  <c r="T30" i="28"/>
  <c r="P30" i="28"/>
  <c r="M12" i="28"/>
  <c r="O12" i="28"/>
  <c r="P12" i="28"/>
  <c r="U12" i="28"/>
  <c r="T12" i="28"/>
  <c r="Q12" i="28"/>
  <c r="S12" i="28"/>
  <c r="N12" i="28"/>
  <c r="R12" i="28"/>
  <c r="U20" i="28"/>
  <c r="Q20" i="28"/>
  <c r="R20" i="28"/>
  <c r="S20" i="28"/>
  <c r="T20" i="28"/>
  <c r="M20" i="28"/>
  <c r="P20" i="28"/>
  <c r="O20" i="28"/>
  <c r="N20" i="28"/>
  <c r="M129" i="28"/>
  <c r="Q129" i="28"/>
  <c r="P129" i="28"/>
  <c r="N129" i="28"/>
  <c r="U129" i="28"/>
  <c r="O129" i="28"/>
  <c r="T129" i="28"/>
  <c r="S129" i="28"/>
  <c r="R129" i="28"/>
  <c r="Q21" i="28"/>
  <c r="O21" i="28"/>
  <c r="P21" i="28"/>
  <c r="U21" i="28"/>
  <c r="T21" i="28"/>
  <c r="N21" i="28"/>
  <c r="R21" i="28"/>
  <c r="S21" i="28"/>
  <c r="M21" i="28"/>
  <c r="R149" i="28"/>
  <c r="M149" i="28"/>
  <c r="S149" i="28"/>
  <c r="Q149" i="28"/>
  <c r="P149" i="28"/>
  <c r="O149" i="28"/>
  <c r="U149" i="28"/>
  <c r="T149" i="28"/>
  <c r="N149" i="28"/>
  <c r="S131" i="28"/>
  <c r="P131" i="28"/>
  <c r="Q131" i="28"/>
  <c r="U131" i="28"/>
  <c r="O131" i="28"/>
  <c r="T131" i="28"/>
  <c r="R131" i="28"/>
  <c r="N131" i="28"/>
  <c r="M131" i="28"/>
  <c r="AP59" i="28"/>
  <c r="AP117" i="28"/>
  <c r="AP78" i="28"/>
  <c r="AP151" i="28"/>
  <c r="AM151" i="28" s="1"/>
  <c r="AP5" i="28"/>
  <c r="AM5" i="28" s="1"/>
  <c r="AP118" i="23"/>
  <c r="AG118" i="23" s="1"/>
  <c r="AP126" i="23"/>
  <c r="AP15" i="23"/>
  <c r="AE15" i="23" s="1"/>
  <c r="AP101" i="23"/>
  <c r="Y101" i="23" s="1"/>
  <c r="AP140" i="23"/>
  <c r="AP175" i="23"/>
  <c r="F119" i="40"/>
  <c r="G119" i="40"/>
  <c r="E119" i="40"/>
  <c r="D119" i="40"/>
  <c r="C119" i="40"/>
  <c r="I119" i="40"/>
  <c r="J119" i="40"/>
  <c r="K119" i="40"/>
  <c r="H119" i="40"/>
  <c r="E135" i="26"/>
  <c r="D135" i="26"/>
  <c r="J135" i="26"/>
  <c r="H135" i="26"/>
  <c r="K135" i="26"/>
  <c r="G135" i="26"/>
  <c r="C135" i="26"/>
  <c r="I135" i="26"/>
  <c r="F135" i="26"/>
  <c r="I85" i="23"/>
  <c r="K85" i="23"/>
  <c r="H85" i="23"/>
  <c r="G85" i="23"/>
  <c r="F85" i="23"/>
  <c r="J85" i="23"/>
  <c r="E85" i="23"/>
  <c r="D85" i="23"/>
  <c r="C85" i="23"/>
  <c r="I64" i="23"/>
  <c r="G64" i="23"/>
  <c r="D64" i="23"/>
  <c r="F64" i="23"/>
  <c r="K64" i="23"/>
  <c r="J64" i="23"/>
  <c r="E64" i="23"/>
  <c r="H64" i="23"/>
  <c r="C64" i="23"/>
  <c r="K46" i="23"/>
  <c r="H46" i="23"/>
  <c r="G46" i="23"/>
  <c r="C46" i="23"/>
  <c r="D46" i="23"/>
  <c r="F46" i="23"/>
  <c r="E46" i="23"/>
  <c r="I46" i="23"/>
  <c r="J46" i="23"/>
  <c r="H170" i="26"/>
  <c r="F170" i="26"/>
  <c r="I170" i="26"/>
  <c r="K170" i="26"/>
  <c r="C170" i="26"/>
  <c r="D170" i="26"/>
  <c r="G170" i="26"/>
  <c r="J170" i="26"/>
  <c r="E170" i="26"/>
  <c r="C137" i="40"/>
  <c r="I137" i="40"/>
  <c r="K137" i="40"/>
  <c r="J137" i="40"/>
  <c r="H137" i="40"/>
  <c r="G137" i="40"/>
  <c r="F137" i="40"/>
  <c r="D137" i="40"/>
  <c r="E137" i="40"/>
  <c r="K38" i="41"/>
  <c r="I38" i="41"/>
  <c r="C38" i="41"/>
  <c r="G38" i="41"/>
  <c r="D38" i="41"/>
  <c r="E38" i="41"/>
  <c r="H38" i="41"/>
  <c r="J38" i="41"/>
  <c r="F38" i="41"/>
  <c r="G30" i="19"/>
  <c r="I30" i="19"/>
  <c r="H30" i="19"/>
  <c r="E30" i="19"/>
  <c r="F30" i="19"/>
  <c r="J30" i="19"/>
  <c r="D30" i="19"/>
  <c r="C30" i="19"/>
  <c r="K30" i="19"/>
  <c r="H40" i="19"/>
  <c r="F40" i="19"/>
  <c r="J40" i="19"/>
  <c r="K40" i="19"/>
  <c r="G40" i="19"/>
  <c r="C40" i="19"/>
  <c r="E40" i="19"/>
  <c r="I40" i="19"/>
  <c r="D40" i="19"/>
  <c r="F14" i="26"/>
  <c r="E14" i="26"/>
  <c r="C14" i="26"/>
  <c r="G14" i="26"/>
  <c r="I14" i="26"/>
  <c r="K14" i="26"/>
  <c r="J14" i="26"/>
  <c r="H14" i="26"/>
  <c r="D14" i="26"/>
  <c r="I82" i="21"/>
  <c r="H82" i="21"/>
  <c r="F82" i="21"/>
  <c r="J82" i="21"/>
  <c r="D82" i="21"/>
  <c r="K82" i="21"/>
  <c r="E82" i="21"/>
  <c r="C82" i="21"/>
  <c r="G82" i="21"/>
  <c r="E146" i="40"/>
  <c r="H146" i="40"/>
  <c r="D146" i="40"/>
  <c r="J146" i="40"/>
  <c r="G146" i="40"/>
  <c r="C146" i="40"/>
  <c r="I146" i="40"/>
  <c r="K146" i="40"/>
  <c r="F146" i="40"/>
  <c r="I152" i="40"/>
  <c r="H152" i="40"/>
  <c r="F152" i="40"/>
  <c r="G152" i="40"/>
  <c r="C152" i="40"/>
  <c r="J152" i="40"/>
  <c r="D152" i="40"/>
  <c r="E152" i="40"/>
  <c r="K152" i="40"/>
  <c r="K63" i="28"/>
  <c r="C63" i="28"/>
  <c r="E63" i="28"/>
  <c r="H63" i="28"/>
  <c r="G63" i="28"/>
  <c r="D63" i="28"/>
  <c r="F63" i="28"/>
  <c r="I63" i="28"/>
  <c r="J63" i="28"/>
  <c r="J5" i="26"/>
  <c r="K5" i="26"/>
  <c r="E5" i="26"/>
  <c r="G5" i="26"/>
  <c r="C5" i="26"/>
  <c r="H5" i="26"/>
  <c r="D5" i="26"/>
  <c r="F5" i="26"/>
  <c r="I5" i="26"/>
  <c r="G108" i="23"/>
  <c r="I108" i="23"/>
  <c r="F108" i="23"/>
  <c r="H108" i="23"/>
  <c r="J108" i="23"/>
  <c r="E108" i="23"/>
  <c r="D108" i="23"/>
  <c r="C108" i="23"/>
  <c r="K108" i="23"/>
  <c r="C35" i="40"/>
  <c r="I35" i="40"/>
  <c r="J35" i="40"/>
  <c r="H35" i="40"/>
  <c r="E35" i="40"/>
  <c r="F35" i="40"/>
  <c r="D35" i="40"/>
  <c r="G35" i="40"/>
  <c r="K35" i="40"/>
  <c r="K100" i="28"/>
  <c r="C100" i="28"/>
  <c r="F100" i="28"/>
  <c r="H100" i="28"/>
  <c r="G100" i="28"/>
  <c r="D100" i="28"/>
  <c r="E100" i="28"/>
  <c r="J100" i="28"/>
  <c r="I100" i="28"/>
  <c r="I150" i="21"/>
  <c r="C150" i="21"/>
  <c r="H150" i="21"/>
  <c r="J150" i="21"/>
  <c r="G150" i="21"/>
  <c r="F150" i="21"/>
  <c r="D150" i="21"/>
  <c r="K150" i="21"/>
  <c r="E150" i="21"/>
  <c r="K88" i="26"/>
  <c r="C88" i="26"/>
  <c r="H88" i="26"/>
  <c r="G88" i="26"/>
  <c r="J88" i="26"/>
  <c r="E88" i="26"/>
  <c r="D88" i="26"/>
  <c r="I88" i="26"/>
  <c r="F88" i="26"/>
  <c r="U33" i="28"/>
  <c r="N33" i="28"/>
  <c r="T33" i="28"/>
  <c r="M33" i="28"/>
  <c r="R33" i="28"/>
  <c r="O33" i="28"/>
  <c r="Q33" i="28"/>
  <c r="P33" i="28"/>
  <c r="S33" i="28"/>
  <c r="M53" i="28"/>
  <c r="N53" i="28"/>
  <c r="S53" i="28"/>
  <c r="P53" i="28"/>
  <c r="Q53" i="28"/>
  <c r="U53" i="28"/>
  <c r="O53" i="28"/>
  <c r="T53" i="28"/>
  <c r="R53" i="28"/>
  <c r="AP56" i="28"/>
  <c r="AM56" i="28" s="1"/>
  <c r="AP92" i="28"/>
  <c r="AP136" i="28"/>
  <c r="AJ136" i="28" s="1"/>
  <c r="AP50" i="28"/>
  <c r="AP125" i="28"/>
  <c r="AE125" i="28" s="1"/>
  <c r="AP86" i="28"/>
  <c r="AH86" i="28" s="1"/>
  <c r="AP58" i="24"/>
  <c r="AF58" i="24" s="1"/>
  <c r="AP28" i="23"/>
  <c r="W28" i="23" s="1"/>
  <c r="AP26" i="23"/>
  <c r="AE26" i="23" s="1"/>
  <c r="AP130" i="23"/>
  <c r="AB130" i="23" s="1"/>
  <c r="AP57" i="23"/>
  <c r="T49" i="28"/>
  <c r="R49" i="28"/>
  <c r="M49" i="28"/>
  <c r="S49" i="28"/>
  <c r="Q49" i="28"/>
  <c r="P49" i="28"/>
  <c r="N49" i="28"/>
  <c r="U49" i="28"/>
  <c r="O49" i="28"/>
  <c r="R100" i="28"/>
  <c r="T100" i="28"/>
  <c r="M100" i="28"/>
  <c r="U100" i="28"/>
  <c r="P100" i="28"/>
  <c r="Q100" i="28"/>
  <c r="N100" i="28"/>
  <c r="S100" i="28"/>
  <c r="O100" i="28"/>
  <c r="P137" i="28"/>
  <c r="U137" i="28"/>
  <c r="N137" i="28"/>
  <c r="O137" i="28"/>
  <c r="T137" i="28"/>
  <c r="M137" i="28"/>
  <c r="S137" i="28"/>
  <c r="Q137" i="28"/>
  <c r="R137" i="28"/>
  <c r="O138" i="28"/>
  <c r="R138" i="28"/>
  <c r="T138" i="28"/>
  <c r="P138" i="28"/>
  <c r="N138" i="28"/>
  <c r="M138" i="28"/>
  <c r="S138" i="28"/>
  <c r="Q138" i="28"/>
  <c r="U138" i="28"/>
  <c r="M39" i="28"/>
  <c r="R39" i="28"/>
  <c r="S39" i="28"/>
  <c r="Q39" i="28"/>
  <c r="O39" i="28"/>
  <c r="P39" i="28"/>
  <c r="U39" i="28"/>
  <c r="T39" i="28"/>
  <c r="N39" i="28"/>
  <c r="N27" i="28"/>
  <c r="U27" i="28"/>
  <c r="O27" i="28"/>
  <c r="P27" i="28"/>
  <c r="S27" i="28"/>
  <c r="T27" i="28"/>
  <c r="Q27" i="28"/>
  <c r="R27" i="28"/>
  <c r="M27" i="28"/>
  <c r="AP94" i="28"/>
  <c r="AK94" i="28" s="1"/>
  <c r="AP9" i="28"/>
  <c r="AP79" i="28"/>
  <c r="AL79" i="28" s="1"/>
  <c r="AP32" i="28"/>
  <c r="AN32" i="28" s="1"/>
  <c r="AP137" i="28"/>
  <c r="AC137" i="28" s="1"/>
  <c r="AP53" i="23"/>
  <c r="W53" i="23" s="1"/>
  <c r="AP34" i="23"/>
  <c r="Z34" i="23" s="1"/>
  <c r="AP74" i="23"/>
  <c r="AO74" i="23" s="1"/>
  <c r="AP51" i="23"/>
  <c r="X51" i="23" s="1"/>
  <c r="AP25" i="23"/>
  <c r="AK25" i="23" s="1"/>
  <c r="AP134" i="23"/>
  <c r="AI134" i="23" s="1"/>
  <c r="M32" i="28"/>
  <c r="S32" i="28"/>
  <c r="R32" i="28"/>
  <c r="T32" i="28"/>
  <c r="Q32" i="28"/>
  <c r="N32" i="28"/>
  <c r="O32" i="28"/>
  <c r="U32" i="28"/>
  <c r="P32" i="28"/>
  <c r="R132" i="28"/>
  <c r="S132" i="28"/>
  <c r="T132" i="28"/>
  <c r="P132" i="28"/>
  <c r="Q132" i="28"/>
  <c r="M132" i="28"/>
  <c r="N132" i="28"/>
  <c r="U132" i="28"/>
  <c r="O132" i="28"/>
  <c r="B2" i="22"/>
  <c r="U28" i="28"/>
  <c r="Q28" i="28"/>
  <c r="O28" i="28"/>
  <c r="R28" i="28"/>
  <c r="T28" i="28"/>
  <c r="M28" i="28"/>
  <c r="P28" i="28"/>
  <c r="S28" i="28"/>
  <c r="N28" i="28"/>
  <c r="O18" i="28"/>
  <c r="S18" i="28"/>
  <c r="T18" i="28"/>
  <c r="R18" i="28"/>
  <c r="U18" i="28"/>
  <c r="M18" i="28"/>
  <c r="Q18" i="28"/>
  <c r="N18" i="28"/>
  <c r="P18" i="28"/>
  <c r="S113" i="28"/>
  <c r="Q113" i="28"/>
  <c r="N113" i="28"/>
  <c r="T113" i="28"/>
  <c r="U113" i="28"/>
  <c r="R113" i="28"/>
  <c r="P113" i="28"/>
  <c r="M113" i="28"/>
  <c r="O113" i="28"/>
  <c r="AP177" i="28"/>
  <c r="AN177" i="28" s="1"/>
  <c r="AP95" i="28"/>
  <c r="AO95" i="28" s="1"/>
  <c r="AP13" i="28"/>
  <c r="AP39" i="28"/>
  <c r="AG39" i="28" s="1"/>
  <c r="AP28" i="28"/>
  <c r="AH28" i="28" s="1"/>
  <c r="AP51" i="28"/>
  <c r="Y51" i="28" s="1"/>
  <c r="AP73" i="23"/>
  <c r="AE73" i="23" s="1"/>
  <c r="AP84" i="23"/>
  <c r="AP145" i="23"/>
  <c r="AP5" i="23"/>
  <c r="AM5" i="23" s="1"/>
  <c r="AP52" i="23"/>
  <c r="AN52" i="23" s="1"/>
  <c r="Q44" i="28"/>
  <c r="N44" i="28"/>
  <c r="R44" i="28"/>
  <c r="S44" i="28"/>
  <c r="M44" i="28"/>
  <c r="P44" i="28"/>
  <c r="O44" i="28"/>
  <c r="U44" i="28"/>
  <c r="T44" i="28"/>
  <c r="P109" i="28"/>
  <c r="T109" i="28"/>
  <c r="U109" i="28"/>
  <c r="R109" i="28"/>
  <c r="M109" i="28"/>
  <c r="S109" i="28"/>
  <c r="Q109" i="28"/>
  <c r="N109" i="28"/>
  <c r="O109" i="28"/>
  <c r="O115" i="28"/>
  <c r="T115" i="28"/>
  <c r="M115" i="28"/>
  <c r="R115" i="28"/>
  <c r="S115" i="28"/>
  <c r="Q115" i="28"/>
  <c r="N115" i="28"/>
  <c r="U115" i="28"/>
  <c r="P115" i="28"/>
  <c r="R82" i="28"/>
  <c r="N82" i="28"/>
  <c r="M82" i="28"/>
  <c r="O82" i="28"/>
  <c r="P82" i="28"/>
  <c r="S82" i="28"/>
  <c r="U82" i="28"/>
  <c r="Q82" i="28"/>
  <c r="T82" i="28"/>
  <c r="P101" i="28"/>
  <c r="U101" i="28"/>
  <c r="O101" i="28"/>
  <c r="T101" i="28"/>
  <c r="M101" i="28"/>
  <c r="R101" i="28"/>
  <c r="S101" i="28"/>
  <c r="N101" i="28"/>
  <c r="Q101" i="28"/>
  <c r="P41" i="28"/>
  <c r="T41" i="28"/>
  <c r="U41" i="28"/>
  <c r="R41" i="28"/>
  <c r="M41" i="28"/>
  <c r="S41" i="28"/>
  <c r="Q41" i="28"/>
  <c r="N41" i="28"/>
  <c r="O41" i="28"/>
  <c r="AP2" i="28"/>
  <c r="Z2" i="28" s="1"/>
  <c r="AP104" i="28"/>
  <c r="AL104" i="28" s="1"/>
  <c r="AP160" i="28"/>
  <c r="AP65" i="28"/>
  <c r="AA65" i="28" s="1"/>
  <c r="AP93" i="28"/>
  <c r="AP133" i="23"/>
  <c r="AC133" i="23" s="1"/>
  <c r="AP116" i="23"/>
  <c r="AP62" i="23"/>
  <c r="AN62" i="23" s="1"/>
  <c r="AP35" i="23"/>
  <c r="X35" i="23" s="1"/>
  <c r="AP124" i="23"/>
  <c r="AP137" i="23"/>
  <c r="AH137" i="23" s="1"/>
  <c r="H99" i="40"/>
  <c r="J99" i="40"/>
  <c r="F99" i="40"/>
  <c r="G99" i="40"/>
  <c r="K99" i="40"/>
  <c r="D99" i="40"/>
  <c r="C99" i="40"/>
  <c r="E99" i="40"/>
  <c r="I99" i="40"/>
  <c r="G174" i="23"/>
  <c r="D174" i="23"/>
  <c r="C174" i="23"/>
  <c r="E174" i="23"/>
  <c r="I174" i="23"/>
  <c r="F174" i="23"/>
  <c r="K174" i="23"/>
  <c r="J174" i="23"/>
  <c r="H174" i="23"/>
  <c r="K89" i="28"/>
  <c r="J89" i="28"/>
  <c r="C89" i="28"/>
  <c r="E89" i="28"/>
  <c r="H89" i="28"/>
  <c r="G89" i="28"/>
  <c r="D89" i="28"/>
  <c r="I89" i="28"/>
  <c r="F89" i="28"/>
  <c r="J151" i="41"/>
  <c r="C151" i="41"/>
  <c r="H151" i="41"/>
  <c r="D151" i="41"/>
  <c r="K151" i="41"/>
  <c r="E151" i="41"/>
  <c r="F151" i="41"/>
  <c r="G151" i="41"/>
  <c r="I151" i="41"/>
  <c r="H172" i="26"/>
  <c r="F172" i="26"/>
  <c r="K172" i="26"/>
  <c r="J172" i="26"/>
  <c r="D172" i="26"/>
  <c r="G172" i="26"/>
  <c r="I172" i="26"/>
  <c r="C172" i="26"/>
  <c r="E172" i="26"/>
  <c r="H143" i="40"/>
  <c r="G143" i="40"/>
  <c r="I143" i="40"/>
  <c r="F143" i="40"/>
  <c r="J143" i="40"/>
  <c r="C143" i="40"/>
  <c r="K143" i="40"/>
  <c r="E143" i="40"/>
  <c r="D143" i="40"/>
  <c r="F171" i="28"/>
  <c r="E171" i="28"/>
  <c r="G171" i="28"/>
  <c r="H171" i="28"/>
  <c r="D171" i="28"/>
  <c r="I171" i="28"/>
  <c r="K171" i="28"/>
  <c r="J171" i="28"/>
  <c r="C171" i="28"/>
  <c r="J17" i="26"/>
  <c r="C17" i="26"/>
  <c r="F17" i="26"/>
  <c r="H17" i="26"/>
  <c r="I17" i="26"/>
  <c r="E17" i="26"/>
  <c r="G17" i="26"/>
  <c r="D17" i="26"/>
  <c r="K17" i="26"/>
  <c r="E20" i="26"/>
  <c r="I20" i="26"/>
  <c r="K20" i="26"/>
  <c r="C20" i="26"/>
  <c r="J20" i="26"/>
  <c r="D20" i="26"/>
  <c r="F20" i="26"/>
  <c r="G20" i="26"/>
  <c r="H20" i="26"/>
  <c r="E78" i="40"/>
  <c r="F78" i="40"/>
  <c r="C78" i="40"/>
  <c r="I78" i="40"/>
  <c r="H78" i="40"/>
  <c r="K78" i="40"/>
  <c r="J78" i="40"/>
  <c r="D78" i="40"/>
  <c r="G78" i="40"/>
  <c r="J163" i="40"/>
  <c r="H163" i="40"/>
  <c r="E163" i="40"/>
  <c r="G163" i="40"/>
  <c r="K163" i="40"/>
  <c r="C163" i="40"/>
  <c r="F163" i="40"/>
  <c r="I163" i="40"/>
  <c r="D163" i="40"/>
  <c r="J86" i="40"/>
  <c r="I86" i="40"/>
  <c r="D86" i="40"/>
  <c r="C86" i="40"/>
  <c r="H86" i="40"/>
  <c r="F86" i="40"/>
  <c r="K86" i="40"/>
  <c r="E86" i="40"/>
  <c r="G86" i="40"/>
  <c r="I120" i="41"/>
  <c r="G120" i="41"/>
  <c r="H120" i="41"/>
  <c r="K120" i="41"/>
  <c r="F120" i="41"/>
  <c r="J120" i="41"/>
  <c r="E120" i="41"/>
  <c r="C120" i="41"/>
  <c r="D120" i="41"/>
  <c r="F50" i="23"/>
  <c r="G50" i="23"/>
  <c r="C50" i="23"/>
  <c r="E50" i="23"/>
  <c r="D50" i="23"/>
  <c r="I50" i="23"/>
  <c r="H50" i="23"/>
  <c r="K50" i="23"/>
  <c r="J50" i="23"/>
  <c r="F172" i="23"/>
  <c r="J172" i="23"/>
  <c r="K172" i="23"/>
  <c r="G172" i="23"/>
  <c r="C172" i="23"/>
  <c r="I172" i="23"/>
  <c r="D172" i="23"/>
  <c r="H172" i="23"/>
  <c r="E172" i="23"/>
  <c r="D165" i="21"/>
  <c r="G165" i="21"/>
  <c r="K165" i="21"/>
  <c r="C165" i="21"/>
  <c r="I165" i="21"/>
  <c r="J165" i="21"/>
  <c r="H165" i="21"/>
  <c r="F165" i="21"/>
  <c r="E165" i="21"/>
  <c r="D29" i="23"/>
  <c r="F29" i="23"/>
  <c r="K29" i="23"/>
  <c r="E29" i="23"/>
  <c r="G29" i="23"/>
  <c r="H29" i="23"/>
  <c r="C29" i="23"/>
  <c r="J29" i="23"/>
  <c r="I29" i="23"/>
  <c r="K128" i="28"/>
  <c r="G128" i="28"/>
  <c r="D128" i="28"/>
  <c r="C128" i="28"/>
  <c r="E128" i="28"/>
  <c r="F128" i="28"/>
  <c r="I128" i="28"/>
  <c r="J128" i="28"/>
  <c r="H128" i="28"/>
  <c r="J103" i="26"/>
  <c r="E103" i="26"/>
  <c r="H103" i="26"/>
  <c r="C103" i="26"/>
  <c r="G103" i="26"/>
  <c r="F103" i="26"/>
  <c r="I103" i="26"/>
  <c r="D103" i="26"/>
  <c r="K103" i="26"/>
  <c r="J102" i="21"/>
  <c r="F102" i="21"/>
  <c r="K102" i="21"/>
  <c r="D102" i="21"/>
  <c r="C102" i="21"/>
  <c r="G102" i="21"/>
  <c r="I102" i="21"/>
  <c r="E102" i="21"/>
  <c r="H102" i="21"/>
  <c r="K100" i="40"/>
  <c r="C100" i="40"/>
  <c r="E100" i="40"/>
  <c r="F100" i="40"/>
  <c r="D100" i="40"/>
  <c r="H100" i="40"/>
  <c r="J100" i="40"/>
  <c r="G100" i="40"/>
  <c r="I100" i="40"/>
  <c r="N90" i="28"/>
  <c r="O90" i="28"/>
  <c r="U90" i="28"/>
  <c r="R90" i="28"/>
  <c r="M90" i="28"/>
  <c r="S90" i="28"/>
  <c r="T90" i="28"/>
  <c r="P90" i="28"/>
  <c r="Q90" i="28"/>
  <c r="T37" i="28"/>
  <c r="R37" i="28"/>
  <c r="M37" i="28"/>
  <c r="Q37" i="28"/>
  <c r="S37" i="28"/>
  <c r="N37" i="28"/>
  <c r="P37" i="28"/>
  <c r="U37" i="28"/>
  <c r="O37" i="28"/>
  <c r="AP168" i="28"/>
  <c r="AP6" i="28"/>
  <c r="AP148" i="28"/>
  <c r="AP99" i="28"/>
  <c r="AO99" i="28" s="1"/>
  <c r="AP172" i="28"/>
  <c r="Y172" i="28" s="1"/>
  <c r="AP113" i="28"/>
  <c r="AM113" i="28" s="1"/>
  <c r="AP9" i="23"/>
  <c r="AE9" i="23" s="1"/>
  <c r="AP54" i="23"/>
  <c r="AM54" i="23" s="1"/>
  <c r="AP148" i="23"/>
  <c r="AI148" i="23" s="1"/>
  <c r="AP160" i="23"/>
  <c r="W160" i="23" s="1"/>
  <c r="AP85" i="23"/>
  <c r="AD85" i="23" s="1"/>
  <c r="O126" i="28"/>
  <c r="S126" i="28"/>
  <c r="T126" i="28"/>
  <c r="N126" i="28"/>
  <c r="U126" i="28"/>
  <c r="P126" i="28"/>
  <c r="M126" i="28"/>
  <c r="Q126" i="28"/>
  <c r="R126" i="28"/>
  <c r="P76" i="28"/>
  <c r="N76" i="28"/>
  <c r="S76" i="28"/>
  <c r="U76" i="28"/>
  <c r="M76" i="28"/>
  <c r="R76" i="28"/>
  <c r="Q76" i="28"/>
  <c r="T76" i="28"/>
  <c r="O76" i="28"/>
  <c r="T153" i="28"/>
  <c r="Q153" i="28"/>
  <c r="R153" i="28"/>
  <c r="M153" i="28"/>
  <c r="S153" i="28"/>
  <c r="U153" i="28"/>
  <c r="O153" i="28"/>
  <c r="N153" i="28"/>
  <c r="P153" i="28"/>
  <c r="M34" i="28"/>
  <c r="T34" i="28"/>
  <c r="Q34" i="28"/>
  <c r="S34" i="28"/>
  <c r="O34" i="28"/>
  <c r="P34" i="28"/>
  <c r="R34" i="28"/>
  <c r="N34" i="28"/>
  <c r="U34" i="28"/>
  <c r="AP68" i="28"/>
  <c r="AP142" i="28"/>
  <c r="AP98" i="28"/>
  <c r="AP141" i="28"/>
  <c r="AH141" i="28" s="1"/>
  <c r="AP36" i="28"/>
  <c r="AO36" i="28" s="1"/>
  <c r="AP4" i="23"/>
  <c r="AH4" i="23" s="1"/>
  <c r="AP82" i="23"/>
  <c r="W82" i="23" s="1"/>
  <c r="AP172" i="23"/>
  <c r="AH172" i="23" s="1"/>
  <c r="AP61" i="23"/>
  <c r="AP165" i="23"/>
  <c r="AP90" i="23"/>
  <c r="AB90" i="23" s="1"/>
  <c r="U67" i="28"/>
  <c r="S67" i="28"/>
  <c r="T67" i="28"/>
  <c r="R67" i="28"/>
  <c r="M67" i="28"/>
  <c r="N67" i="28"/>
  <c r="Q67" i="28"/>
  <c r="P67" i="28"/>
  <c r="O67" i="28"/>
  <c r="Q6" i="28"/>
  <c r="M6" i="28"/>
  <c r="S6" i="28"/>
  <c r="O6" i="28"/>
  <c r="R6" i="28"/>
  <c r="T6" i="28"/>
  <c r="P6" i="28"/>
  <c r="U6" i="28"/>
  <c r="N6" i="28"/>
  <c r="R25" i="28"/>
  <c r="M25" i="28"/>
  <c r="Q25" i="28"/>
  <c r="N25" i="28"/>
  <c r="O25" i="28"/>
  <c r="P25" i="28"/>
  <c r="U25" i="28"/>
  <c r="T25" i="28"/>
  <c r="S25" i="28"/>
  <c r="N16" i="28"/>
  <c r="O16" i="28"/>
  <c r="U16" i="28"/>
  <c r="P16" i="28"/>
  <c r="M16" i="28"/>
  <c r="R16" i="28"/>
  <c r="S16" i="28"/>
  <c r="Q16" i="28"/>
  <c r="T16" i="28"/>
  <c r="N164" i="28"/>
  <c r="R164" i="28"/>
  <c r="U164" i="28"/>
  <c r="M164" i="28"/>
  <c r="S164" i="28"/>
  <c r="O164" i="28"/>
  <c r="P164" i="28"/>
  <c r="Q164" i="28"/>
  <c r="T164" i="28"/>
  <c r="R156" i="28"/>
  <c r="O156" i="28"/>
  <c r="S156" i="28"/>
  <c r="T156" i="28"/>
  <c r="P156" i="28"/>
  <c r="N156" i="28"/>
  <c r="U156" i="28"/>
  <c r="Q156" i="28"/>
  <c r="M156" i="28"/>
  <c r="AP154" i="28"/>
  <c r="AO154" i="28" s="1"/>
  <c r="AP47" i="28"/>
  <c r="AO47" i="28" s="1"/>
  <c r="AP107" i="28"/>
  <c r="AC107" i="28" s="1"/>
  <c r="AP108" i="28"/>
  <c r="AP143" i="28"/>
  <c r="AP49" i="28"/>
  <c r="AO49" i="28" s="1"/>
  <c r="AP139" i="23"/>
  <c r="AP24" i="23"/>
  <c r="AP27" i="23"/>
  <c r="AJ27" i="23" s="1"/>
  <c r="AP151" i="23"/>
  <c r="AL151" i="23" s="1"/>
  <c r="AP36" i="23"/>
  <c r="O141" i="28"/>
  <c r="T141" i="28"/>
  <c r="P141" i="28"/>
  <c r="R141" i="28"/>
  <c r="M141" i="28"/>
  <c r="N141" i="28"/>
  <c r="Q141" i="28"/>
  <c r="S141" i="28"/>
  <c r="U141" i="28"/>
  <c r="T83" i="28"/>
  <c r="M83" i="28"/>
  <c r="R83" i="28"/>
  <c r="S83" i="28"/>
  <c r="Q83" i="28"/>
  <c r="O83" i="28"/>
  <c r="P83" i="28"/>
  <c r="U83" i="28"/>
  <c r="N83" i="28"/>
  <c r="S163" i="28"/>
  <c r="Q163" i="28"/>
  <c r="P163" i="28"/>
  <c r="N163" i="28"/>
  <c r="U163" i="28"/>
  <c r="O163" i="28"/>
  <c r="T163" i="28"/>
  <c r="M163" i="28"/>
  <c r="R163" i="28"/>
  <c r="P135" i="28"/>
  <c r="U135" i="28"/>
  <c r="T135" i="28"/>
  <c r="O135" i="28"/>
  <c r="R135" i="28"/>
  <c r="M135" i="28"/>
  <c r="S135" i="28"/>
  <c r="N135" i="28"/>
  <c r="Q135" i="28"/>
  <c r="Q59" i="28"/>
  <c r="N59" i="28"/>
  <c r="O59" i="28"/>
  <c r="P59" i="28"/>
  <c r="T59" i="28"/>
  <c r="U59" i="28"/>
  <c r="R59" i="28"/>
  <c r="S59" i="28"/>
  <c r="M59" i="28"/>
  <c r="R52" i="27"/>
  <c r="Q52" i="27"/>
  <c r="M52" i="27"/>
  <c r="O52" i="27"/>
  <c r="P52" i="27"/>
  <c r="U52" i="27"/>
  <c r="S52" i="27"/>
  <c r="T52" i="27"/>
  <c r="N52" i="27"/>
  <c r="AP105" i="28"/>
  <c r="AE105" i="28" s="1"/>
  <c r="AP120" i="28"/>
  <c r="Y120" i="28" s="1"/>
  <c r="AP81" i="28"/>
  <c r="AP72" i="28"/>
  <c r="AA72" i="28" s="1"/>
  <c r="AP69" i="28"/>
  <c r="AO69" i="28" s="1"/>
  <c r="AP37" i="23"/>
  <c r="Z37" i="23" s="1"/>
  <c r="AP63" i="23"/>
  <c r="AJ63" i="23" s="1"/>
  <c r="AP177" i="23"/>
  <c r="AP120" i="23"/>
  <c r="AL120" i="23" s="1"/>
  <c r="AP170" i="23"/>
  <c r="AP163" i="23"/>
  <c r="G32" i="19"/>
  <c r="E32" i="19"/>
  <c r="I32" i="19"/>
  <c r="C32" i="19"/>
  <c r="J32" i="19"/>
  <c r="F32" i="19"/>
  <c r="D32" i="19"/>
  <c r="K32" i="19"/>
  <c r="H32" i="19"/>
  <c r="H28" i="28"/>
  <c r="K28" i="28"/>
  <c r="J28" i="28"/>
  <c r="G28" i="28"/>
  <c r="F28" i="28"/>
  <c r="I28" i="28"/>
  <c r="C28" i="28"/>
  <c r="D28" i="28"/>
  <c r="E28" i="28"/>
  <c r="G108" i="26"/>
  <c r="J108" i="26"/>
  <c r="E108" i="26"/>
  <c r="H108" i="26"/>
  <c r="D108" i="26"/>
  <c r="K108" i="26"/>
  <c r="F108" i="26"/>
  <c r="C108" i="26"/>
  <c r="I108" i="26"/>
  <c r="D85" i="40"/>
  <c r="F85" i="40"/>
  <c r="E85" i="40"/>
  <c r="J85" i="40"/>
  <c r="G85" i="40"/>
  <c r="C85" i="40"/>
  <c r="K85" i="40"/>
  <c r="I85" i="40"/>
  <c r="H85" i="40"/>
  <c r="K11" i="26"/>
  <c r="G11" i="26"/>
  <c r="J11" i="26"/>
  <c r="D11" i="26"/>
  <c r="I11" i="26"/>
  <c r="F11" i="26"/>
  <c r="E11" i="26"/>
  <c r="H11" i="26"/>
  <c r="C11" i="26"/>
  <c r="E174" i="26"/>
  <c r="H174" i="26"/>
  <c r="I174" i="26"/>
  <c r="J174" i="26"/>
  <c r="C174" i="26"/>
  <c r="D174" i="26"/>
  <c r="K174" i="26"/>
  <c r="G174" i="26"/>
  <c r="F174" i="26"/>
  <c r="H147" i="28"/>
  <c r="J147" i="28"/>
  <c r="E147" i="28"/>
  <c r="F147" i="28"/>
  <c r="K147" i="28"/>
  <c r="G147" i="28"/>
  <c r="D147" i="28"/>
  <c r="C147" i="28"/>
  <c r="I147" i="28"/>
  <c r="E19" i="19"/>
  <c r="J19" i="19"/>
  <c r="C19" i="19"/>
  <c r="F19" i="19"/>
  <c r="K19" i="19"/>
  <c r="G19" i="19"/>
  <c r="I19" i="19"/>
  <c r="H19" i="19"/>
  <c r="D19" i="19"/>
  <c r="D38" i="40"/>
  <c r="J38" i="40"/>
  <c r="E38" i="40"/>
  <c r="F38" i="40"/>
  <c r="K38" i="40"/>
  <c r="C38" i="40"/>
  <c r="G38" i="40"/>
  <c r="H38" i="40"/>
  <c r="I38" i="40"/>
  <c r="K136" i="40"/>
  <c r="C136" i="40"/>
  <c r="H136" i="40"/>
  <c r="D136" i="40"/>
  <c r="F136" i="40"/>
  <c r="I136" i="40"/>
  <c r="G136" i="40"/>
  <c r="E136" i="40"/>
  <c r="J136" i="40"/>
  <c r="H64" i="40"/>
  <c r="K64" i="40"/>
  <c r="F64" i="40"/>
  <c r="G64" i="40"/>
  <c r="E64" i="40"/>
  <c r="C64" i="40"/>
  <c r="I64" i="40"/>
  <c r="J64" i="40"/>
  <c r="D64" i="40"/>
  <c r="K92" i="21"/>
  <c r="E92" i="21"/>
  <c r="C92" i="21"/>
  <c r="I92" i="21"/>
  <c r="H92" i="21"/>
  <c r="J92" i="21"/>
  <c r="G92" i="21"/>
  <c r="D92" i="21"/>
  <c r="F92" i="21"/>
  <c r="I45" i="23"/>
  <c r="E45" i="23"/>
  <c r="H45" i="23"/>
  <c r="J45" i="23"/>
  <c r="F45" i="23"/>
  <c r="K45" i="23"/>
  <c r="G45" i="23"/>
  <c r="C45" i="23"/>
  <c r="D45" i="23"/>
  <c r="F142" i="28"/>
  <c r="C142" i="28"/>
  <c r="G142" i="28"/>
  <c r="D142" i="28"/>
  <c r="H142" i="28"/>
  <c r="E142" i="28"/>
  <c r="K142" i="28"/>
  <c r="I142" i="28"/>
  <c r="J142" i="28"/>
  <c r="H47" i="26"/>
  <c r="J47" i="26"/>
  <c r="G47" i="26"/>
  <c r="C47" i="26"/>
  <c r="I47" i="26"/>
  <c r="E47" i="26"/>
  <c r="K47" i="26"/>
  <c r="F47" i="26"/>
  <c r="D47" i="26"/>
  <c r="E116" i="21"/>
  <c r="C116" i="21"/>
  <c r="H116" i="21"/>
  <c r="K116" i="21"/>
  <c r="I116" i="21"/>
  <c r="J116" i="21"/>
  <c r="G116" i="21"/>
  <c r="D116" i="21"/>
  <c r="F116" i="21"/>
  <c r="H177" i="26"/>
  <c r="J177" i="26"/>
  <c r="G177" i="26"/>
  <c r="C177" i="26"/>
  <c r="D177" i="26"/>
  <c r="F177" i="26"/>
  <c r="E177" i="26"/>
  <c r="I177" i="26"/>
  <c r="K177" i="26"/>
  <c r="J21" i="26"/>
  <c r="I21" i="26"/>
  <c r="F21" i="26"/>
  <c r="H21" i="26"/>
  <c r="E21" i="26"/>
  <c r="G21" i="26"/>
  <c r="D21" i="26"/>
  <c r="K21" i="26"/>
  <c r="C21" i="26"/>
  <c r="E80" i="28"/>
  <c r="H80" i="28"/>
  <c r="D80" i="28"/>
  <c r="K80" i="28"/>
  <c r="J80" i="28"/>
  <c r="I80" i="28"/>
  <c r="G80" i="28"/>
  <c r="F80" i="28"/>
  <c r="C80" i="28"/>
  <c r="H143" i="26"/>
  <c r="I143" i="26"/>
  <c r="K143" i="26"/>
  <c r="J143" i="26"/>
  <c r="E143" i="26"/>
  <c r="G143" i="26"/>
  <c r="F143" i="26"/>
  <c r="C143" i="26"/>
  <c r="D143" i="26"/>
  <c r="D18" i="26"/>
  <c r="K18" i="26"/>
  <c r="F18" i="26"/>
  <c r="G18" i="26"/>
  <c r="E18" i="26"/>
  <c r="H18" i="26"/>
  <c r="C18" i="26"/>
  <c r="J18" i="26"/>
  <c r="I18" i="26"/>
  <c r="G91" i="23"/>
  <c r="K91" i="23"/>
  <c r="F91" i="23"/>
  <c r="J91" i="23"/>
  <c r="H91" i="23"/>
  <c r="C91" i="23"/>
  <c r="D91" i="23"/>
  <c r="I91" i="23"/>
  <c r="E91" i="23"/>
  <c r="C42" i="23"/>
  <c r="E42" i="23"/>
  <c r="F42" i="23"/>
  <c r="K42" i="23"/>
  <c r="J42" i="23"/>
  <c r="I42" i="23"/>
  <c r="H42" i="23"/>
  <c r="D42" i="23"/>
  <c r="G42" i="23"/>
  <c r="C167" i="40"/>
  <c r="J167" i="40"/>
  <c r="G167" i="40"/>
  <c r="H167" i="40"/>
  <c r="D167" i="40"/>
  <c r="F167" i="40"/>
  <c r="E167" i="40"/>
  <c r="K167" i="40"/>
  <c r="I167" i="40"/>
  <c r="M166" i="28"/>
  <c r="P166" i="28"/>
  <c r="U166" i="28"/>
  <c r="T166" i="28"/>
  <c r="R166" i="28"/>
  <c r="Q166" i="28"/>
  <c r="S166" i="28"/>
  <c r="O166" i="28"/>
  <c r="N166" i="28"/>
  <c r="AP10" i="28"/>
  <c r="AJ10" i="28" s="1"/>
  <c r="AP159" i="28"/>
  <c r="AP34" i="28"/>
  <c r="AP121" i="28"/>
  <c r="AD121" i="28" s="1"/>
  <c r="AP15" i="28"/>
  <c r="AC15" i="28" s="1"/>
  <c r="AP44" i="23"/>
  <c r="AP10" i="23"/>
  <c r="AP168" i="23"/>
  <c r="AI168" i="23" s="1"/>
  <c r="AP60" i="23"/>
  <c r="AN60" i="23" s="1"/>
  <c r="AP71" i="23"/>
  <c r="AC71" i="23" s="1"/>
  <c r="AP46" i="23"/>
  <c r="AL46" i="23" s="1"/>
  <c r="O134" i="28"/>
  <c r="M134" i="28"/>
  <c r="P134" i="28"/>
  <c r="S134" i="28"/>
  <c r="T134" i="28"/>
  <c r="U134" i="28"/>
  <c r="Q134" i="28"/>
  <c r="R134" i="28"/>
  <c r="N134" i="28"/>
  <c r="P61" i="28"/>
  <c r="U61" i="28"/>
  <c r="O61" i="28"/>
  <c r="T61" i="28"/>
  <c r="R61" i="28"/>
  <c r="M61" i="28"/>
  <c r="S61" i="28"/>
  <c r="Q61" i="28"/>
  <c r="N61" i="28"/>
  <c r="T162" i="28"/>
  <c r="O162" i="28"/>
  <c r="Q162" i="28"/>
  <c r="S162" i="28"/>
  <c r="N162" i="28"/>
  <c r="R162" i="28"/>
  <c r="M162" i="28"/>
  <c r="U162" i="28"/>
  <c r="P162" i="28"/>
  <c r="N78" i="28"/>
  <c r="O78" i="28"/>
  <c r="S78" i="28"/>
  <c r="R78" i="28"/>
  <c r="U78" i="28"/>
  <c r="T78" i="28"/>
  <c r="M78" i="28"/>
  <c r="Q78" i="28"/>
  <c r="P78" i="28"/>
  <c r="AP156" i="28"/>
  <c r="AP165" i="28"/>
  <c r="AP89" i="28"/>
  <c r="AP84" i="28"/>
  <c r="AP4" i="28"/>
  <c r="AP144" i="28"/>
  <c r="W144" i="28" s="1"/>
  <c r="AP2" i="23"/>
  <c r="X2" i="23" s="1"/>
  <c r="AP78" i="23"/>
  <c r="X78" i="23" s="1"/>
  <c r="AP83" i="23"/>
  <c r="AP93" i="23"/>
  <c r="AL93" i="23" s="1"/>
  <c r="AP99" i="23"/>
  <c r="AF99" i="23" s="1"/>
  <c r="N157" i="28"/>
  <c r="P157" i="28"/>
  <c r="U157" i="28"/>
  <c r="O157" i="28"/>
  <c r="T157" i="28"/>
  <c r="R157" i="28"/>
  <c r="M157" i="28"/>
  <c r="Q157" i="28"/>
  <c r="S157" i="28"/>
  <c r="S147" i="28"/>
  <c r="Q147" i="28"/>
  <c r="N147" i="28"/>
  <c r="P147" i="28"/>
  <c r="U147" i="28"/>
  <c r="O147" i="28"/>
  <c r="R147" i="28"/>
  <c r="T147" i="28"/>
  <c r="M147" i="28"/>
  <c r="Q151" i="28"/>
  <c r="N151" i="28"/>
  <c r="S151" i="28"/>
  <c r="P151" i="28"/>
  <c r="U151" i="28"/>
  <c r="O151" i="28"/>
  <c r="T151" i="28"/>
  <c r="M151" i="28"/>
  <c r="R151" i="28"/>
  <c r="P79" i="28"/>
  <c r="N79" i="28"/>
  <c r="U79" i="28"/>
  <c r="O79" i="28"/>
  <c r="T79" i="28"/>
  <c r="R79" i="28"/>
  <c r="M79" i="28"/>
  <c r="Q79" i="28"/>
  <c r="S79" i="28"/>
  <c r="O172" i="28"/>
  <c r="T172" i="28"/>
  <c r="P172" i="28"/>
  <c r="Q172" i="28"/>
  <c r="N172" i="28"/>
  <c r="R172" i="28"/>
  <c r="U172" i="28"/>
  <c r="S172" i="28"/>
  <c r="M172" i="28"/>
  <c r="O145" i="28"/>
  <c r="T145" i="28"/>
  <c r="M145" i="28"/>
  <c r="U145" i="28"/>
  <c r="S145" i="28"/>
  <c r="Q145" i="28"/>
  <c r="N145" i="28"/>
  <c r="P145" i="28"/>
  <c r="R145" i="28"/>
  <c r="R89" i="28"/>
  <c r="M89" i="28"/>
  <c r="N89" i="28"/>
  <c r="U89" i="28"/>
  <c r="O89" i="28"/>
  <c r="P89" i="28"/>
  <c r="T89" i="28"/>
  <c r="Q89" i="28"/>
  <c r="S89" i="28"/>
  <c r="AP91" i="28"/>
  <c r="AP167" i="28"/>
  <c r="AP21" i="28"/>
  <c r="AO21" i="28" s="1"/>
  <c r="AP175" i="28"/>
  <c r="AP53" i="28"/>
  <c r="Y53" i="28" s="1"/>
  <c r="AP50" i="23"/>
  <c r="AP157" i="23"/>
  <c r="AP42" i="23"/>
  <c r="AK42" i="23" s="1"/>
  <c r="AP173" i="23"/>
  <c r="X173" i="23" s="1"/>
  <c r="AP144" i="23"/>
  <c r="AP155" i="23"/>
  <c r="AH155" i="23" s="1"/>
  <c r="S168" i="28"/>
  <c r="O168" i="28"/>
  <c r="T168" i="28"/>
  <c r="P168" i="28"/>
  <c r="N168" i="28"/>
  <c r="U168" i="28"/>
  <c r="M168" i="28"/>
  <c r="R168" i="28"/>
  <c r="Q168" i="28"/>
  <c r="U58" i="28"/>
  <c r="M58" i="28"/>
  <c r="R58" i="28"/>
  <c r="S58" i="28"/>
  <c r="T58" i="28"/>
  <c r="P58" i="28"/>
  <c r="N58" i="28"/>
  <c r="O58" i="28"/>
  <c r="Q58" i="28"/>
  <c r="N64" i="28"/>
  <c r="S64" i="28"/>
  <c r="U64" i="28"/>
  <c r="Q64" i="28"/>
  <c r="O64" i="28"/>
  <c r="R64" i="28"/>
  <c r="T64" i="28"/>
  <c r="P64" i="28"/>
  <c r="M64" i="28"/>
  <c r="U10" i="28"/>
  <c r="Q10" i="28"/>
  <c r="M10" i="28"/>
  <c r="R10" i="28"/>
  <c r="S10" i="28"/>
  <c r="O10" i="28"/>
  <c r="T10" i="28"/>
  <c r="P10" i="28"/>
  <c r="N10" i="28"/>
  <c r="AP126" i="28"/>
  <c r="AI126" i="28" s="1"/>
  <c r="AP164" i="28"/>
  <c r="AD164" i="28" s="1"/>
  <c r="AP20" i="28"/>
  <c r="AP135" i="28"/>
  <c r="AA135" i="28" s="1"/>
  <c r="AP37" i="28"/>
  <c r="AF37" i="28" s="1"/>
  <c r="AP70" i="28"/>
  <c r="AN70" i="28" s="1"/>
  <c r="AP17" i="23"/>
  <c r="AG17" i="23" s="1"/>
  <c r="AP23" i="23"/>
  <c r="AI23" i="23" s="1"/>
  <c r="AP92" i="23"/>
  <c r="AP94" i="23"/>
  <c r="W94" i="23" s="1"/>
  <c r="AP132" i="23"/>
  <c r="H61" i="40"/>
  <c r="D61" i="40"/>
  <c r="E61" i="40"/>
  <c r="F61" i="40"/>
  <c r="I61" i="40"/>
  <c r="K61" i="40"/>
  <c r="C61" i="40"/>
  <c r="J61" i="40"/>
  <c r="G61" i="40"/>
  <c r="C147" i="40"/>
  <c r="K147" i="40"/>
  <c r="G147" i="40"/>
  <c r="F147" i="40"/>
  <c r="E147" i="40"/>
  <c r="D147" i="40"/>
  <c r="H147" i="40"/>
  <c r="J147" i="40"/>
  <c r="I147" i="40"/>
  <c r="C163" i="21"/>
  <c r="G163" i="21"/>
  <c r="E163" i="21"/>
  <c r="H163" i="21"/>
  <c r="I163" i="21"/>
  <c r="F163" i="21"/>
  <c r="J163" i="21"/>
  <c r="K163" i="21"/>
  <c r="D163" i="21"/>
  <c r="C135" i="21"/>
  <c r="K135" i="21"/>
  <c r="E135" i="21"/>
  <c r="G135" i="21"/>
  <c r="H135" i="21"/>
  <c r="J135" i="21"/>
  <c r="I135" i="21"/>
  <c r="D135" i="21"/>
  <c r="F135" i="21"/>
  <c r="C120" i="26"/>
  <c r="H120" i="26"/>
  <c r="K120" i="26"/>
  <c r="E120" i="26"/>
  <c r="F120" i="26"/>
  <c r="D120" i="26"/>
  <c r="G120" i="26"/>
  <c r="J120" i="26"/>
  <c r="I120" i="26"/>
  <c r="K70" i="28"/>
  <c r="C70" i="28"/>
  <c r="G70" i="28"/>
  <c r="F70" i="28"/>
  <c r="H70" i="28"/>
  <c r="D70" i="28"/>
  <c r="J70" i="28"/>
  <c r="I70" i="28"/>
  <c r="E70" i="28"/>
  <c r="C99" i="23"/>
  <c r="H99" i="23"/>
  <c r="G99" i="23"/>
  <c r="K99" i="23"/>
  <c r="E99" i="23"/>
  <c r="F99" i="23"/>
  <c r="J99" i="23"/>
  <c r="I99" i="23"/>
  <c r="D99" i="23"/>
  <c r="C42" i="28"/>
  <c r="F42" i="28"/>
  <c r="J42" i="28"/>
  <c r="G42" i="28"/>
  <c r="H42" i="28"/>
  <c r="D42" i="28"/>
  <c r="K42" i="28"/>
  <c r="I42" i="28"/>
  <c r="E42" i="28"/>
  <c r="F137" i="23"/>
  <c r="E137" i="23"/>
  <c r="C137" i="23"/>
  <c r="J137" i="23"/>
  <c r="I137" i="23"/>
  <c r="D137" i="23"/>
  <c r="K137" i="23"/>
  <c r="H137" i="23"/>
  <c r="G137" i="23"/>
  <c r="E13" i="40"/>
  <c r="H13" i="40"/>
  <c r="F13" i="40"/>
  <c r="J13" i="40"/>
  <c r="C13" i="40"/>
  <c r="D13" i="40"/>
  <c r="I13" i="40"/>
  <c r="K13" i="40"/>
  <c r="G13" i="40"/>
  <c r="H18" i="28"/>
  <c r="I18" i="28"/>
  <c r="K18" i="28"/>
  <c r="J18" i="28"/>
  <c r="F18" i="28"/>
  <c r="G18" i="28"/>
  <c r="D18" i="28"/>
  <c r="E18" i="28"/>
  <c r="C18" i="28"/>
  <c r="J165" i="28"/>
  <c r="D165" i="28"/>
  <c r="F165" i="28"/>
  <c r="E165" i="28"/>
  <c r="K165" i="28"/>
  <c r="G165" i="28"/>
  <c r="C165" i="28"/>
  <c r="H165" i="28"/>
  <c r="I165" i="28"/>
  <c r="C45" i="41"/>
  <c r="I45" i="41"/>
  <c r="H45" i="41"/>
  <c r="D45" i="41"/>
  <c r="G45" i="41"/>
  <c r="E45" i="41"/>
  <c r="K45" i="41"/>
  <c r="F45" i="41"/>
  <c r="J45" i="41"/>
  <c r="E83" i="40"/>
  <c r="D83" i="40"/>
  <c r="H83" i="40"/>
  <c r="F83" i="40"/>
  <c r="C83" i="40"/>
  <c r="G83" i="40"/>
  <c r="I83" i="40"/>
  <c r="K83" i="40"/>
  <c r="J83" i="40"/>
  <c r="C78" i="28"/>
  <c r="E78" i="28"/>
  <c r="H78" i="28"/>
  <c r="K78" i="28"/>
  <c r="D78" i="28"/>
  <c r="J78" i="28"/>
  <c r="I78" i="28"/>
  <c r="F78" i="28"/>
  <c r="G78" i="28"/>
  <c r="D177" i="40"/>
  <c r="H177" i="40"/>
  <c r="E177" i="40"/>
  <c r="G177" i="40"/>
  <c r="J177" i="40"/>
  <c r="C177" i="40"/>
  <c r="I177" i="40"/>
  <c r="K177" i="40"/>
  <c r="F177" i="40"/>
  <c r="H126" i="23"/>
  <c r="F126" i="23"/>
  <c r="G126" i="23"/>
  <c r="K126" i="23"/>
  <c r="C126" i="23"/>
  <c r="E126" i="23"/>
  <c r="D126" i="23"/>
  <c r="I126" i="23"/>
  <c r="J126" i="23"/>
  <c r="J16" i="19"/>
  <c r="F16" i="19"/>
  <c r="D16" i="19"/>
  <c r="K16" i="19"/>
  <c r="H16" i="19"/>
  <c r="G16" i="19"/>
  <c r="I16" i="19"/>
  <c r="C16" i="19"/>
  <c r="E16" i="19"/>
  <c r="I40" i="28"/>
  <c r="K40" i="28"/>
  <c r="G40" i="28"/>
  <c r="C40" i="28"/>
  <c r="D40" i="28"/>
  <c r="E40" i="28"/>
  <c r="F40" i="28"/>
  <c r="J40" i="28"/>
  <c r="H40" i="28"/>
  <c r="K44" i="40"/>
  <c r="I44" i="40"/>
  <c r="D44" i="40"/>
  <c r="J44" i="40"/>
  <c r="H44" i="40"/>
  <c r="G44" i="40"/>
  <c r="C44" i="40"/>
  <c r="E44" i="40"/>
  <c r="F44" i="40"/>
  <c r="G142" i="40"/>
  <c r="H142" i="40"/>
  <c r="K142" i="40"/>
  <c r="D142" i="40"/>
  <c r="J142" i="40"/>
  <c r="F142" i="40"/>
  <c r="E142" i="40"/>
  <c r="C142" i="40"/>
  <c r="I142" i="40"/>
  <c r="H81" i="26"/>
  <c r="D81" i="26"/>
  <c r="F81" i="26"/>
  <c r="E81" i="26"/>
  <c r="K81" i="26"/>
  <c r="C81" i="26"/>
  <c r="I81" i="26"/>
  <c r="G81" i="26"/>
  <c r="J81" i="26"/>
  <c r="K108" i="41"/>
  <c r="J108" i="41"/>
  <c r="I108" i="41"/>
  <c r="E108" i="41"/>
  <c r="C108" i="41"/>
  <c r="D108" i="41"/>
  <c r="H108" i="41"/>
  <c r="G108" i="41"/>
  <c r="F108" i="41"/>
  <c r="H87" i="40"/>
  <c r="K87" i="40"/>
  <c r="F87" i="40"/>
  <c r="E87" i="40"/>
  <c r="G87" i="40"/>
  <c r="C87" i="40"/>
  <c r="D87" i="40"/>
  <c r="J87" i="40"/>
  <c r="I87" i="40"/>
  <c r="H24" i="28"/>
  <c r="J24" i="28"/>
  <c r="K24" i="28"/>
  <c r="F24" i="28"/>
  <c r="G24" i="28"/>
  <c r="D24" i="28"/>
  <c r="C24" i="28"/>
  <c r="I24" i="28"/>
  <c r="E24" i="28"/>
  <c r="D47" i="41"/>
  <c r="E47" i="41"/>
  <c r="K47" i="41"/>
  <c r="J47" i="41"/>
  <c r="G47" i="41"/>
  <c r="C47" i="41"/>
  <c r="F47" i="41"/>
  <c r="I47" i="41"/>
  <c r="H47" i="41"/>
  <c r="E42" i="19"/>
  <c r="K42" i="19"/>
  <c r="C42" i="19"/>
  <c r="I42" i="19"/>
  <c r="J42" i="19"/>
  <c r="H42" i="19"/>
  <c r="G42" i="19"/>
  <c r="D42" i="19"/>
  <c r="F42" i="19"/>
  <c r="E42" i="41"/>
  <c r="I42" i="41"/>
  <c r="H42" i="41"/>
  <c r="F42" i="41"/>
  <c r="J42" i="41"/>
  <c r="G42" i="41"/>
  <c r="K42" i="41"/>
  <c r="C42" i="41"/>
  <c r="D42" i="41"/>
  <c r="J22" i="26"/>
  <c r="K22" i="26"/>
  <c r="C22" i="26"/>
  <c r="E22" i="26"/>
  <c r="D22" i="26"/>
  <c r="G22" i="26"/>
  <c r="H22" i="26"/>
  <c r="I22" i="26"/>
  <c r="F22" i="26"/>
  <c r="E132" i="26"/>
  <c r="F132" i="26"/>
  <c r="H132" i="26"/>
  <c r="K132" i="26"/>
  <c r="D132" i="26"/>
  <c r="C132" i="26"/>
  <c r="I132" i="26"/>
  <c r="J132" i="26"/>
  <c r="G132" i="26"/>
  <c r="J33" i="26"/>
  <c r="G33" i="26"/>
  <c r="K33" i="26"/>
  <c r="C33" i="26"/>
  <c r="I33" i="26"/>
  <c r="D33" i="26"/>
  <c r="H33" i="26"/>
  <c r="F33" i="26"/>
  <c r="E33" i="26"/>
  <c r="J33" i="23"/>
  <c r="G33" i="23"/>
  <c r="C33" i="23"/>
  <c r="D33" i="23"/>
  <c r="I33" i="23"/>
  <c r="E33" i="23"/>
  <c r="H33" i="23"/>
  <c r="F33" i="23"/>
  <c r="K33" i="23"/>
  <c r="I46" i="28"/>
  <c r="K46" i="28"/>
  <c r="F46" i="28"/>
  <c r="J46" i="28"/>
  <c r="C46" i="28"/>
  <c r="G46" i="28"/>
  <c r="D46" i="28"/>
  <c r="H46" i="28"/>
  <c r="E46" i="28"/>
  <c r="J63" i="41"/>
  <c r="F63" i="41"/>
  <c r="G63" i="41"/>
  <c r="D63" i="41"/>
  <c r="C63" i="41"/>
  <c r="I63" i="41"/>
  <c r="K63" i="41"/>
  <c r="E63" i="41"/>
  <c r="H63" i="41"/>
  <c r="K137" i="41"/>
  <c r="E137" i="41"/>
  <c r="J137" i="41"/>
  <c r="I137" i="41"/>
  <c r="D137" i="41"/>
  <c r="H137" i="41"/>
  <c r="G137" i="41"/>
  <c r="C137" i="41"/>
  <c r="F137" i="41"/>
  <c r="H141" i="41"/>
  <c r="G141" i="41"/>
  <c r="K141" i="41"/>
  <c r="C141" i="41"/>
  <c r="E141" i="41"/>
  <c r="I141" i="41"/>
  <c r="J141" i="41"/>
  <c r="F141" i="41"/>
  <c r="D141" i="41"/>
  <c r="F160" i="26"/>
  <c r="K160" i="26"/>
  <c r="J160" i="26"/>
  <c r="D160" i="26"/>
  <c r="I160" i="26"/>
  <c r="G160" i="26"/>
  <c r="E160" i="26"/>
  <c r="H160" i="26"/>
  <c r="C160" i="26"/>
  <c r="E154" i="21"/>
  <c r="J154" i="21"/>
  <c r="C154" i="21"/>
  <c r="F154" i="21"/>
  <c r="D154" i="21"/>
  <c r="H154" i="21"/>
  <c r="I154" i="21"/>
  <c r="G154" i="21"/>
  <c r="K154" i="21"/>
  <c r="H25" i="19"/>
  <c r="J25" i="19"/>
  <c r="K25" i="19"/>
  <c r="G25" i="19"/>
  <c r="I25" i="19"/>
  <c r="D25" i="19"/>
  <c r="E25" i="19"/>
  <c r="F25" i="19"/>
  <c r="C25" i="19"/>
  <c r="D177" i="23"/>
  <c r="H177" i="23"/>
  <c r="F177" i="23"/>
  <c r="J177" i="23"/>
  <c r="K177" i="23"/>
  <c r="G177" i="23"/>
  <c r="C177" i="23"/>
  <c r="I177" i="23"/>
  <c r="E177" i="23"/>
  <c r="C65" i="21"/>
  <c r="J65" i="21"/>
  <c r="F65" i="21"/>
  <c r="D65" i="21"/>
  <c r="H65" i="21"/>
  <c r="K65" i="21"/>
  <c r="G65" i="21"/>
  <c r="E65" i="21"/>
  <c r="I65" i="21"/>
  <c r="G35" i="23"/>
  <c r="J35" i="23"/>
  <c r="K35" i="23"/>
  <c r="E35" i="23"/>
  <c r="I35" i="23"/>
  <c r="D35" i="23"/>
  <c r="F35" i="23"/>
  <c r="H35" i="23"/>
  <c r="C35" i="23"/>
  <c r="I131" i="28"/>
  <c r="F131" i="28"/>
  <c r="K131" i="28"/>
  <c r="E131" i="28"/>
  <c r="G131" i="28"/>
  <c r="C131" i="28"/>
  <c r="J131" i="28"/>
  <c r="D131" i="28"/>
  <c r="H131" i="28"/>
  <c r="G11" i="28"/>
  <c r="J11" i="28"/>
  <c r="D11" i="28"/>
  <c r="C11" i="28"/>
  <c r="I11" i="28"/>
  <c r="E11" i="28"/>
  <c r="H11" i="28"/>
  <c r="K11" i="28"/>
  <c r="F11" i="28"/>
  <c r="C8" i="19"/>
  <c r="G8" i="19"/>
  <c r="H8" i="19"/>
  <c r="K8" i="19"/>
  <c r="J8" i="19"/>
  <c r="F8" i="19"/>
  <c r="E8" i="19"/>
  <c r="D8" i="19"/>
  <c r="I8" i="19"/>
  <c r="D109" i="26"/>
  <c r="F109" i="26"/>
  <c r="H109" i="26"/>
  <c r="E109" i="26"/>
  <c r="K109" i="26"/>
  <c r="G109" i="26"/>
  <c r="C109" i="26"/>
  <c r="I109" i="26"/>
  <c r="J109" i="26"/>
  <c r="C168" i="41"/>
  <c r="I168" i="41"/>
  <c r="K168" i="41"/>
  <c r="E168" i="41"/>
  <c r="F168" i="41"/>
  <c r="D168" i="41"/>
  <c r="G168" i="41"/>
  <c r="H168" i="41"/>
  <c r="J168" i="41"/>
  <c r="E101" i="26"/>
  <c r="F101" i="26"/>
  <c r="J101" i="26"/>
  <c r="K101" i="26"/>
  <c r="H101" i="26"/>
  <c r="G101" i="26"/>
  <c r="C101" i="26"/>
  <c r="D101" i="26"/>
  <c r="I101" i="26"/>
  <c r="C37" i="23"/>
  <c r="G37" i="23"/>
  <c r="H37" i="23"/>
  <c r="I37" i="23"/>
  <c r="D37" i="23"/>
  <c r="J37" i="23"/>
  <c r="K37" i="23"/>
  <c r="F37" i="23"/>
  <c r="E37" i="23"/>
  <c r="J53" i="21"/>
  <c r="F53" i="21"/>
  <c r="D53" i="21"/>
  <c r="K53" i="21"/>
  <c r="G53" i="21"/>
  <c r="H53" i="21"/>
  <c r="I53" i="21"/>
  <c r="E53" i="21"/>
  <c r="C53" i="21"/>
  <c r="H110" i="28"/>
  <c r="D110" i="28"/>
  <c r="J110" i="28"/>
  <c r="I110" i="28"/>
  <c r="G110" i="28"/>
  <c r="K110" i="28"/>
  <c r="F110" i="28"/>
  <c r="E110" i="28"/>
  <c r="C110" i="28"/>
  <c r="K118" i="21"/>
  <c r="G118" i="21"/>
  <c r="I118" i="21"/>
  <c r="E118" i="21"/>
  <c r="C118" i="21"/>
  <c r="F118" i="21"/>
  <c r="H118" i="21"/>
  <c r="J118" i="21"/>
  <c r="D118" i="21"/>
  <c r="J49" i="25"/>
  <c r="E49" i="25"/>
  <c r="I49" i="25"/>
  <c r="F49" i="25"/>
  <c r="K49" i="25"/>
  <c r="C49" i="25"/>
  <c r="D49" i="25"/>
  <c r="G49" i="25"/>
  <c r="H49" i="25"/>
  <c r="I92" i="26"/>
  <c r="H92" i="26"/>
  <c r="E92" i="26"/>
  <c r="G92" i="26"/>
  <c r="D92" i="26"/>
  <c r="K92" i="26"/>
  <c r="C92" i="26"/>
  <c r="F92" i="26"/>
  <c r="J92" i="26"/>
  <c r="D123" i="21"/>
  <c r="F123" i="21"/>
  <c r="I123" i="21"/>
  <c r="C123" i="21"/>
  <c r="K123" i="21"/>
  <c r="E123" i="21"/>
  <c r="J123" i="21"/>
  <c r="G123" i="21"/>
  <c r="H123" i="21"/>
  <c r="C127" i="41"/>
  <c r="I127" i="41"/>
  <c r="G127" i="41"/>
  <c r="E127" i="41"/>
  <c r="J127" i="41"/>
  <c r="H127" i="41"/>
  <c r="F127" i="41"/>
  <c r="K127" i="41"/>
  <c r="D127" i="41"/>
  <c r="C8" i="41"/>
  <c r="H8" i="41"/>
  <c r="E8" i="41"/>
  <c r="K8" i="41"/>
  <c r="D8" i="41"/>
  <c r="I8" i="41"/>
  <c r="F8" i="41"/>
  <c r="J8" i="41"/>
  <c r="G8" i="41"/>
  <c r="D20" i="28"/>
  <c r="J20" i="28"/>
  <c r="F20" i="28"/>
  <c r="K20" i="28"/>
  <c r="G20" i="28"/>
  <c r="C20" i="28"/>
  <c r="E20" i="28"/>
  <c r="H20" i="28"/>
  <c r="I20" i="28"/>
  <c r="C100" i="41"/>
  <c r="H100" i="41"/>
  <c r="J100" i="41"/>
  <c r="D100" i="41"/>
  <c r="K100" i="41"/>
  <c r="G100" i="41"/>
  <c r="F100" i="41"/>
  <c r="I100" i="41"/>
  <c r="E100" i="41"/>
  <c r="C92" i="28"/>
  <c r="D92" i="28"/>
  <c r="F92" i="28"/>
  <c r="I92" i="28"/>
  <c r="G92" i="28"/>
  <c r="K92" i="28"/>
  <c r="E92" i="28"/>
  <c r="J92" i="28"/>
  <c r="H92" i="28"/>
  <c r="J136" i="28"/>
  <c r="H136" i="28"/>
  <c r="G136" i="28"/>
  <c r="D136" i="28"/>
  <c r="I136" i="28"/>
  <c r="E136" i="28"/>
  <c r="K136" i="28"/>
  <c r="F136" i="28"/>
  <c r="C136" i="28"/>
  <c r="F28" i="19"/>
  <c r="I28" i="19"/>
  <c r="D28" i="19"/>
  <c r="G28" i="19"/>
  <c r="K28" i="19"/>
  <c r="C28" i="19"/>
  <c r="E28" i="19"/>
  <c r="J28" i="19"/>
  <c r="H28" i="19"/>
  <c r="D121" i="26"/>
  <c r="K121" i="26"/>
  <c r="J121" i="26"/>
  <c r="E121" i="26"/>
  <c r="G121" i="26"/>
  <c r="C121" i="26"/>
  <c r="F121" i="26"/>
  <c r="I121" i="26"/>
  <c r="H121" i="26"/>
  <c r="K70" i="40"/>
  <c r="C70" i="40"/>
  <c r="E70" i="40"/>
  <c r="J70" i="40"/>
  <c r="H70" i="40"/>
  <c r="D70" i="40"/>
  <c r="F70" i="40"/>
  <c r="I70" i="40"/>
  <c r="G70" i="40"/>
  <c r="E71" i="26"/>
  <c r="F71" i="26"/>
  <c r="K71" i="26"/>
  <c r="C71" i="26"/>
  <c r="J71" i="26"/>
  <c r="G71" i="26"/>
  <c r="I71" i="26"/>
  <c r="D71" i="26"/>
  <c r="H71" i="26"/>
  <c r="K27" i="26"/>
  <c r="I27" i="26"/>
  <c r="H27" i="26"/>
  <c r="D27" i="26"/>
  <c r="J27" i="26"/>
  <c r="G27" i="26"/>
  <c r="F27" i="26"/>
  <c r="C27" i="26"/>
  <c r="E27" i="26"/>
  <c r="C84" i="23"/>
  <c r="D84" i="23"/>
  <c r="H84" i="23"/>
  <c r="K84" i="23"/>
  <c r="F84" i="23"/>
  <c r="J84" i="23"/>
  <c r="E84" i="23"/>
  <c r="I84" i="23"/>
  <c r="G84" i="23"/>
  <c r="D92" i="41"/>
  <c r="H92" i="41"/>
  <c r="J92" i="41"/>
  <c r="I92" i="41"/>
  <c r="G92" i="41"/>
  <c r="K92" i="41"/>
  <c r="E92" i="41"/>
  <c r="C92" i="41"/>
  <c r="F92" i="41"/>
  <c r="D156" i="28"/>
  <c r="K156" i="28"/>
  <c r="J156" i="28"/>
  <c r="F156" i="28"/>
  <c r="I156" i="28"/>
  <c r="G156" i="28"/>
  <c r="C156" i="28"/>
  <c r="E156" i="28"/>
  <c r="H156" i="28"/>
  <c r="I146" i="26"/>
  <c r="K146" i="26"/>
  <c r="C146" i="26"/>
  <c r="F146" i="26"/>
  <c r="G146" i="26"/>
  <c r="E146" i="26"/>
  <c r="H146" i="26"/>
  <c r="D146" i="26"/>
  <c r="J146" i="26"/>
  <c r="I21" i="28"/>
  <c r="J21" i="28"/>
  <c r="K21" i="28"/>
  <c r="F21" i="28"/>
  <c r="E21" i="28"/>
  <c r="G21" i="28"/>
  <c r="C21" i="28"/>
  <c r="H21" i="28"/>
  <c r="D21" i="28"/>
  <c r="F56" i="23"/>
  <c r="J56" i="23"/>
  <c r="I56" i="23"/>
  <c r="E56" i="23"/>
  <c r="G56" i="23"/>
  <c r="C56" i="23"/>
  <c r="H56" i="23"/>
  <c r="D56" i="23"/>
  <c r="K56" i="23"/>
  <c r="J2" i="42"/>
  <c r="H2" i="42"/>
  <c r="C2" i="42"/>
  <c r="D2" i="42"/>
  <c r="K2" i="42"/>
  <c r="F2" i="42"/>
  <c r="G2" i="42"/>
  <c r="I2" i="42"/>
  <c r="E2" i="42"/>
  <c r="J68" i="41"/>
  <c r="D68" i="41"/>
  <c r="I68" i="41"/>
  <c r="K68" i="41"/>
  <c r="C68" i="41"/>
  <c r="E68" i="41"/>
  <c r="H68" i="41"/>
  <c r="F68" i="41"/>
  <c r="G68" i="41"/>
  <c r="I131" i="26"/>
  <c r="K131" i="26"/>
  <c r="D131" i="26"/>
  <c r="E131" i="26"/>
  <c r="J131" i="26"/>
  <c r="F131" i="26"/>
  <c r="H131" i="26"/>
  <c r="C131" i="26"/>
  <c r="G131" i="26"/>
  <c r="I95" i="40"/>
  <c r="H95" i="40"/>
  <c r="E95" i="40"/>
  <c r="D95" i="40"/>
  <c r="J95" i="40"/>
  <c r="K95" i="40"/>
  <c r="F95" i="40"/>
  <c r="C95" i="40"/>
  <c r="G95" i="40"/>
  <c r="I70" i="23"/>
  <c r="K70" i="23"/>
  <c r="D70" i="23"/>
  <c r="H70" i="23"/>
  <c r="F70" i="23"/>
  <c r="J70" i="23"/>
  <c r="G70" i="23"/>
  <c r="C70" i="23"/>
  <c r="E70" i="23"/>
  <c r="F115" i="28"/>
  <c r="E115" i="28"/>
  <c r="G115" i="28"/>
  <c r="C115" i="28"/>
  <c r="J115" i="28"/>
  <c r="I115" i="28"/>
  <c r="K115" i="28"/>
  <c r="D115" i="28"/>
  <c r="H115" i="28"/>
  <c r="E56" i="21"/>
  <c r="J56" i="21"/>
  <c r="C56" i="21"/>
  <c r="F56" i="21"/>
  <c r="D56" i="21"/>
  <c r="H56" i="21"/>
  <c r="I56" i="21"/>
  <c r="G56" i="21"/>
  <c r="K56" i="21"/>
  <c r="H112" i="23"/>
  <c r="F112" i="23"/>
  <c r="J112" i="23"/>
  <c r="E112" i="23"/>
  <c r="G112" i="23"/>
  <c r="K112" i="23"/>
  <c r="C112" i="23"/>
  <c r="D112" i="23"/>
  <c r="I112" i="23"/>
  <c r="D62" i="41"/>
  <c r="J62" i="41"/>
  <c r="I62" i="41"/>
  <c r="G62" i="41"/>
  <c r="K62" i="41"/>
  <c r="H62" i="41"/>
  <c r="F62" i="41"/>
  <c r="C62" i="41"/>
  <c r="E62" i="41"/>
  <c r="D42" i="26"/>
  <c r="I42" i="26"/>
  <c r="K42" i="26"/>
  <c r="J42" i="26"/>
  <c r="F42" i="26"/>
  <c r="E42" i="26"/>
  <c r="H42" i="26"/>
  <c r="C42" i="26"/>
  <c r="G42" i="26"/>
  <c r="E33" i="28"/>
  <c r="H33" i="28"/>
  <c r="K33" i="28"/>
  <c r="F33" i="28"/>
  <c r="G33" i="28"/>
  <c r="J33" i="28"/>
  <c r="D33" i="28"/>
  <c r="I33" i="28"/>
  <c r="C33" i="28"/>
  <c r="J136" i="21"/>
  <c r="F136" i="21"/>
  <c r="G136" i="21"/>
  <c r="I136" i="21"/>
  <c r="D136" i="21"/>
  <c r="C136" i="21"/>
  <c r="K136" i="21"/>
  <c r="H136" i="21"/>
  <c r="E136" i="21"/>
  <c r="H49" i="23"/>
  <c r="D49" i="23"/>
  <c r="I49" i="23"/>
  <c r="J49" i="23"/>
  <c r="K49" i="23"/>
  <c r="G49" i="23"/>
  <c r="F49" i="23"/>
  <c r="C49" i="23"/>
  <c r="E49" i="23"/>
  <c r="J145" i="23"/>
  <c r="K145" i="23"/>
  <c r="F145" i="23"/>
  <c r="E145" i="23"/>
  <c r="C145" i="23"/>
  <c r="I145" i="23"/>
  <c r="D145" i="23"/>
  <c r="H145" i="23"/>
  <c r="G145" i="23"/>
  <c r="J121" i="28"/>
  <c r="K121" i="28"/>
  <c r="C121" i="28"/>
  <c r="E121" i="28"/>
  <c r="H121" i="28"/>
  <c r="G121" i="28"/>
  <c r="I121" i="28"/>
  <c r="F121" i="28"/>
  <c r="D121" i="28"/>
  <c r="K174" i="21"/>
  <c r="C174" i="21"/>
  <c r="G174" i="21"/>
  <c r="I174" i="21"/>
  <c r="H174" i="21"/>
  <c r="E174" i="21"/>
  <c r="F174" i="21"/>
  <c r="D174" i="21"/>
  <c r="J174" i="21"/>
  <c r="K86" i="21"/>
  <c r="C86" i="21"/>
  <c r="I86" i="21"/>
  <c r="J86" i="21"/>
  <c r="H86" i="21"/>
  <c r="E86" i="21"/>
  <c r="F86" i="21"/>
  <c r="G86" i="21"/>
  <c r="D86" i="21"/>
  <c r="E23" i="40"/>
  <c r="K23" i="40"/>
  <c r="F23" i="40"/>
  <c r="G23" i="40"/>
  <c r="J23" i="40"/>
  <c r="C23" i="40"/>
  <c r="H23" i="40"/>
  <c r="I23" i="40"/>
  <c r="D23" i="40"/>
  <c r="K32" i="40"/>
  <c r="C32" i="40"/>
  <c r="J32" i="40"/>
  <c r="I32" i="40"/>
  <c r="F32" i="40"/>
  <c r="H32" i="40"/>
  <c r="G32" i="40"/>
  <c r="E32" i="40"/>
  <c r="D32" i="40"/>
  <c r="E4" i="19"/>
  <c r="I4" i="19"/>
  <c r="C4" i="19"/>
  <c r="D4" i="19"/>
  <c r="F4" i="19"/>
  <c r="J4" i="19"/>
  <c r="H4" i="19"/>
  <c r="G4" i="19"/>
  <c r="K4" i="19"/>
  <c r="E114" i="21"/>
  <c r="F114" i="21"/>
  <c r="J114" i="21"/>
  <c r="D114" i="21"/>
  <c r="K114" i="21"/>
  <c r="H114" i="21"/>
  <c r="G114" i="21"/>
  <c r="C114" i="21"/>
  <c r="I114" i="21"/>
  <c r="F101" i="28"/>
  <c r="J101" i="28"/>
  <c r="E101" i="28"/>
  <c r="G101" i="28"/>
  <c r="C101" i="28"/>
  <c r="H101" i="28"/>
  <c r="I101" i="28"/>
  <c r="D101" i="28"/>
  <c r="K101" i="28"/>
  <c r="G111" i="23"/>
  <c r="C111" i="23"/>
  <c r="F111" i="23"/>
  <c r="J111" i="23"/>
  <c r="E111" i="23"/>
  <c r="K111" i="23"/>
  <c r="I111" i="23"/>
  <c r="D111" i="23"/>
  <c r="H111" i="23"/>
  <c r="J17" i="40"/>
  <c r="H17" i="40"/>
  <c r="K17" i="40"/>
  <c r="E17" i="40"/>
  <c r="F17" i="40"/>
  <c r="I17" i="40"/>
  <c r="G17" i="40"/>
  <c r="D17" i="40"/>
  <c r="C17" i="40"/>
  <c r="C149" i="28"/>
  <c r="G149" i="28"/>
  <c r="D149" i="28"/>
  <c r="H149" i="28"/>
  <c r="I149" i="28"/>
  <c r="K149" i="28"/>
  <c r="E149" i="28"/>
  <c r="J149" i="28"/>
  <c r="F149" i="28"/>
  <c r="I136" i="23"/>
  <c r="C136" i="23"/>
  <c r="G136" i="23"/>
  <c r="F136" i="23"/>
  <c r="D136" i="23"/>
  <c r="H136" i="23"/>
  <c r="J136" i="23"/>
  <c r="K136" i="23"/>
  <c r="E136" i="23"/>
  <c r="H159" i="28"/>
  <c r="J159" i="28"/>
  <c r="F159" i="28"/>
  <c r="G159" i="28"/>
  <c r="D159" i="28"/>
  <c r="I159" i="28"/>
  <c r="C159" i="28"/>
  <c r="K159" i="28"/>
  <c r="E159" i="28"/>
  <c r="H22" i="19"/>
  <c r="K22" i="19"/>
  <c r="G22" i="19"/>
  <c r="I22" i="19"/>
  <c r="C22" i="19"/>
  <c r="D22" i="19"/>
  <c r="F22" i="19"/>
  <c r="J22" i="19"/>
  <c r="E22" i="19"/>
  <c r="K39" i="28"/>
  <c r="E39" i="28"/>
  <c r="C39" i="28"/>
  <c r="F39" i="28"/>
  <c r="G39" i="28"/>
  <c r="H39" i="28"/>
  <c r="D39" i="28"/>
  <c r="J39" i="28"/>
  <c r="I39" i="28"/>
  <c r="H151" i="26"/>
  <c r="K151" i="26"/>
  <c r="J151" i="26"/>
  <c r="E151" i="26"/>
  <c r="G151" i="26"/>
  <c r="C151" i="26"/>
  <c r="F151" i="26"/>
  <c r="I151" i="26"/>
  <c r="D151" i="26"/>
  <c r="I51" i="25"/>
  <c r="D51" i="25"/>
  <c r="G51" i="25"/>
  <c r="C51" i="25"/>
  <c r="H51" i="25"/>
  <c r="J51" i="25"/>
  <c r="K51" i="25"/>
  <c r="E51" i="25"/>
  <c r="F51" i="25"/>
  <c r="K77" i="41"/>
  <c r="I77" i="41"/>
  <c r="J77" i="41"/>
  <c r="E77" i="41"/>
  <c r="H77" i="41"/>
  <c r="F77" i="41"/>
  <c r="C77" i="41"/>
  <c r="D77" i="41"/>
  <c r="G77" i="41"/>
  <c r="I108" i="28"/>
  <c r="K108" i="28"/>
  <c r="F108" i="28"/>
  <c r="H108" i="28"/>
  <c r="J108" i="28"/>
  <c r="G108" i="28"/>
  <c r="D108" i="28"/>
  <c r="C108" i="28"/>
  <c r="E108" i="28"/>
  <c r="E74" i="40"/>
  <c r="H74" i="40"/>
  <c r="K74" i="40"/>
  <c r="D74" i="40"/>
  <c r="I74" i="40"/>
  <c r="C74" i="40"/>
  <c r="G74" i="40"/>
  <c r="F74" i="40"/>
  <c r="J74" i="40"/>
  <c r="F56" i="41"/>
  <c r="H56" i="41"/>
  <c r="G56" i="41"/>
  <c r="D56" i="41"/>
  <c r="J56" i="41"/>
  <c r="E56" i="41"/>
  <c r="K56" i="41"/>
  <c r="I56" i="41"/>
  <c r="C56" i="41"/>
  <c r="I81" i="23"/>
  <c r="D81" i="23"/>
  <c r="E81" i="23"/>
  <c r="H81" i="23"/>
  <c r="F81" i="23"/>
  <c r="J81" i="23"/>
  <c r="K81" i="23"/>
  <c r="C81" i="23"/>
  <c r="G81" i="23"/>
  <c r="H75" i="21"/>
  <c r="J75" i="21"/>
  <c r="G75" i="21"/>
  <c r="F75" i="21"/>
  <c r="D75" i="21"/>
  <c r="I75" i="21"/>
  <c r="E75" i="21"/>
  <c r="C75" i="21"/>
  <c r="K75" i="21"/>
  <c r="I28" i="23"/>
  <c r="G28" i="23"/>
  <c r="F28" i="23"/>
  <c r="C28" i="23"/>
  <c r="D28" i="23"/>
  <c r="E28" i="23"/>
  <c r="J28" i="23"/>
  <c r="K28" i="23"/>
  <c r="H28" i="23"/>
  <c r="E36" i="40"/>
  <c r="H36" i="40"/>
  <c r="D36" i="40"/>
  <c r="K36" i="40"/>
  <c r="J36" i="40"/>
  <c r="I36" i="40"/>
  <c r="F36" i="40"/>
  <c r="C36" i="40"/>
  <c r="G36" i="40"/>
  <c r="I148" i="41"/>
  <c r="F148" i="41"/>
  <c r="G148" i="41"/>
  <c r="J148" i="41"/>
  <c r="C148" i="41"/>
  <c r="K148" i="41"/>
  <c r="D148" i="41"/>
  <c r="E148" i="41"/>
  <c r="H148" i="41"/>
  <c r="C60" i="21"/>
  <c r="D60" i="21"/>
  <c r="F60" i="21"/>
  <c r="J60" i="21"/>
  <c r="H60" i="21"/>
  <c r="K60" i="21"/>
  <c r="G60" i="21"/>
  <c r="E60" i="21"/>
  <c r="I60" i="21"/>
  <c r="H15" i="41"/>
  <c r="I15" i="41"/>
  <c r="K15" i="41"/>
  <c r="D15" i="41"/>
  <c r="F15" i="41"/>
  <c r="J15" i="41"/>
  <c r="E15" i="41"/>
  <c r="C15" i="41"/>
  <c r="G15" i="41"/>
  <c r="G176" i="21"/>
  <c r="I176" i="21"/>
  <c r="H176" i="21"/>
  <c r="E176" i="21"/>
  <c r="F176" i="21"/>
  <c r="K176" i="21"/>
  <c r="D176" i="21"/>
  <c r="C176" i="21"/>
  <c r="J176" i="21"/>
  <c r="F141" i="23"/>
  <c r="G141" i="23"/>
  <c r="E141" i="23"/>
  <c r="H141" i="23"/>
  <c r="C141" i="23"/>
  <c r="I141" i="23"/>
  <c r="J141" i="23"/>
  <c r="K141" i="23"/>
  <c r="D141" i="23"/>
  <c r="D89" i="40"/>
  <c r="F89" i="40"/>
  <c r="J89" i="40"/>
  <c r="E89" i="40"/>
  <c r="G89" i="40"/>
  <c r="C89" i="40"/>
  <c r="K89" i="40"/>
  <c r="I89" i="40"/>
  <c r="H89" i="40"/>
  <c r="J140" i="21"/>
  <c r="G140" i="21"/>
  <c r="D140" i="21"/>
  <c r="F140" i="21"/>
  <c r="E140" i="21"/>
  <c r="I140" i="21"/>
  <c r="H140" i="21"/>
  <c r="K140" i="21"/>
  <c r="C140" i="21"/>
  <c r="G34" i="40"/>
  <c r="D34" i="40"/>
  <c r="C34" i="40"/>
  <c r="E34" i="40"/>
  <c r="K34" i="40"/>
  <c r="J34" i="40"/>
  <c r="H34" i="40"/>
  <c r="I34" i="40"/>
  <c r="F34" i="40"/>
  <c r="J59" i="25"/>
  <c r="E59" i="25"/>
  <c r="K59" i="25"/>
  <c r="H59" i="25"/>
  <c r="D59" i="25"/>
  <c r="F59" i="25"/>
  <c r="C59" i="25"/>
  <c r="G59" i="25"/>
  <c r="I59" i="25"/>
  <c r="C148" i="26"/>
  <c r="I148" i="26"/>
  <c r="G148" i="26"/>
  <c r="J148" i="26"/>
  <c r="E148" i="26"/>
  <c r="F148" i="26"/>
  <c r="D148" i="26"/>
  <c r="K148" i="26"/>
  <c r="H148" i="26"/>
  <c r="J138" i="41"/>
  <c r="E138" i="41"/>
  <c r="D138" i="41"/>
  <c r="F138" i="41"/>
  <c r="K138" i="41"/>
  <c r="I138" i="41"/>
  <c r="H138" i="41"/>
  <c r="G138" i="41"/>
  <c r="C138" i="41"/>
  <c r="E164" i="42"/>
  <c r="I164" i="42"/>
  <c r="C164" i="42"/>
  <c r="G164" i="42"/>
  <c r="F164" i="42"/>
  <c r="D164" i="42"/>
  <c r="J164" i="42"/>
  <c r="H164" i="42"/>
  <c r="K164" i="42"/>
  <c r="C29" i="42"/>
  <c r="F29" i="42"/>
  <c r="H29" i="42"/>
  <c r="E29" i="42"/>
  <c r="K29" i="42"/>
  <c r="G29" i="42"/>
  <c r="D29" i="42"/>
  <c r="I29" i="42"/>
  <c r="J29" i="42"/>
  <c r="O130" i="23"/>
  <c r="P130" i="23"/>
  <c r="R130" i="23"/>
  <c r="M130" i="23"/>
  <c r="Q130" i="23"/>
  <c r="S130" i="23"/>
  <c r="N130" i="23"/>
  <c r="T130" i="23"/>
  <c r="U130" i="23"/>
  <c r="P95" i="23"/>
  <c r="N95" i="23"/>
  <c r="S95" i="23"/>
  <c r="R95" i="23"/>
  <c r="O95" i="23"/>
  <c r="U95" i="23"/>
  <c r="T95" i="23"/>
  <c r="Q95" i="23"/>
  <c r="M95" i="23"/>
  <c r="J118" i="23"/>
  <c r="I118" i="23"/>
  <c r="G118" i="23"/>
  <c r="D118" i="23"/>
  <c r="H118" i="23"/>
  <c r="E118" i="23"/>
  <c r="C118" i="23"/>
  <c r="K118" i="23"/>
  <c r="F118" i="23"/>
  <c r="K41" i="28"/>
  <c r="F41" i="28"/>
  <c r="C41" i="28"/>
  <c r="G41" i="28"/>
  <c r="I41" i="28"/>
  <c r="H41" i="28"/>
  <c r="J41" i="28"/>
  <c r="D41" i="28"/>
  <c r="E41" i="28"/>
  <c r="E116" i="40"/>
  <c r="H116" i="40"/>
  <c r="F116" i="40"/>
  <c r="D116" i="40"/>
  <c r="J116" i="40"/>
  <c r="K116" i="40"/>
  <c r="I116" i="40"/>
  <c r="G116" i="40"/>
  <c r="C116" i="40"/>
  <c r="H63" i="40"/>
  <c r="D63" i="40"/>
  <c r="K63" i="40"/>
  <c r="F63" i="40"/>
  <c r="J63" i="40"/>
  <c r="E63" i="40"/>
  <c r="G63" i="40"/>
  <c r="I63" i="40"/>
  <c r="C63" i="40"/>
  <c r="H173" i="26"/>
  <c r="K173" i="26"/>
  <c r="G173" i="26"/>
  <c r="C173" i="26"/>
  <c r="E173" i="26"/>
  <c r="D173" i="26"/>
  <c r="J173" i="26"/>
  <c r="I173" i="26"/>
  <c r="F173" i="26"/>
  <c r="F149" i="26"/>
  <c r="K149" i="26"/>
  <c r="H149" i="26"/>
  <c r="J149" i="26"/>
  <c r="E149" i="26"/>
  <c r="G149" i="26"/>
  <c r="C149" i="26"/>
  <c r="I149" i="26"/>
  <c r="D149" i="26"/>
  <c r="D31" i="41"/>
  <c r="H31" i="41"/>
  <c r="I31" i="41"/>
  <c r="J31" i="41"/>
  <c r="K31" i="41"/>
  <c r="E31" i="41"/>
  <c r="F31" i="41"/>
  <c r="C31" i="41"/>
  <c r="G31" i="41"/>
  <c r="C32" i="41"/>
  <c r="E32" i="41"/>
  <c r="J32" i="41"/>
  <c r="H32" i="41"/>
  <c r="D32" i="41"/>
  <c r="F32" i="41"/>
  <c r="I32" i="41"/>
  <c r="G32" i="41"/>
  <c r="K32" i="41"/>
  <c r="G110" i="26"/>
  <c r="C110" i="26"/>
  <c r="J110" i="26"/>
  <c r="E110" i="26"/>
  <c r="H110" i="26"/>
  <c r="K110" i="26"/>
  <c r="I110" i="26"/>
  <c r="D110" i="26"/>
  <c r="F110" i="26"/>
  <c r="C139" i="40"/>
  <c r="H139" i="40"/>
  <c r="I139" i="40"/>
  <c r="J139" i="40"/>
  <c r="D139" i="40"/>
  <c r="F139" i="40"/>
  <c r="G139" i="40"/>
  <c r="E139" i="40"/>
  <c r="K139" i="40"/>
  <c r="I89" i="26"/>
  <c r="C89" i="26"/>
  <c r="F89" i="26"/>
  <c r="J89" i="26"/>
  <c r="E89" i="26"/>
  <c r="G89" i="26"/>
  <c r="K89" i="26"/>
  <c r="D89" i="26"/>
  <c r="H89" i="26"/>
  <c r="D10" i="19"/>
  <c r="C10" i="19"/>
  <c r="F10" i="19"/>
  <c r="H10" i="19"/>
  <c r="J10" i="19"/>
  <c r="K10" i="19"/>
  <c r="G10" i="19"/>
  <c r="E10" i="19"/>
  <c r="I10" i="19"/>
  <c r="D161" i="40"/>
  <c r="E161" i="40"/>
  <c r="J161" i="40"/>
  <c r="K161" i="40"/>
  <c r="G161" i="40"/>
  <c r="C161" i="40"/>
  <c r="I161" i="40"/>
  <c r="F161" i="40"/>
  <c r="H161" i="40"/>
  <c r="D139" i="21"/>
  <c r="K139" i="21"/>
  <c r="I139" i="21"/>
  <c r="C139" i="21"/>
  <c r="E139" i="21"/>
  <c r="H139" i="21"/>
  <c r="J139" i="21"/>
  <c r="F139" i="21"/>
  <c r="G139" i="21"/>
  <c r="G125" i="23"/>
  <c r="D125" i="23"/>
  <c r="H125" i="23"/>
  <c r="F125" i="23"/>
  <c r="I125" i="23"/>
  <c r="J125" i="23"/>
  <c r="K125" i="23"/>
  <c r="C125" i="23"/>
  <c r="E125" i="23"/>
  <c r="F155" i="21"/>
  <c r="K155" i="21"/>
  <c r="D155" i="21"/>
  <c r="C155" i="21"/>
  <c r="G155" i="21"/>
  <c r="H155" i="21"/>
  <c r="I155" i="21"/>
  <c r="J155" i="21"/>
  <c r="E155" i="21"/>
  <c r="E146" i="21"/>
  <c r="C146" i="21"/>
  <c r="K146" i="21"/>
  <c r="H146" i="21"/>
  <c r="J146" i="21"/>
  <c r="I146" i="21"/>
  <c r="G146" i="21"/>
  <c r="D146" i="21"/>
  <c r="F146" i="21"/>
  <c r="G108" i="40"/>
  <c r="C108" i="40"/>
  <c r="H108" i="40"/>
  <c r="E108" i="40"/>
  <c r="F108" i="40"/>
  <c r="D108" i="40"/>
  <c r="J108" i="40"/>
  <c r="K108" i="40"/>
  <c r="I108" i="40"/>
  <c r="E86" i="23"/>
  <c r="K86" i="23"/>
  <c r="F86" i="23"/>
  <c r="C86" i="23"/>
  <c r="J86" i="23"/>
  <c r="I86" i="23"/>
  <c r="G86" i="23"/>
  <c r="D86" i="23"/>
  <c r="H86" i="23"/>
  <c r="I37" i="19"/>
  <c r="E37" i="19"/>
  <c r="H37" i="19"/>
  <c r="J37" i="19"/>
  <c r="K37" i="19"/>
  <c r="D37" i="19"/>
  <c r="F37" i="19"/>
  <c r="G37" i="19"/>
  <c r="C37" i="19"/>
  <c r="I66" i="40"/>
  <c r="F66" i="40"/>
  <c r="G66" i="40"/>
  <c r="C66" i="40"/>
  <c r="D66" i="40"/>
  <c r="H66" i="40"/>
  <c r="E66" i="40"/>
  <c r="J66" i="40"/>
  <c r="K66" i="40"/>
  <c r="G84" i="41"/>
  <c r="J84" i="41"/>
  <c r="C84" i="41"/>
  <c r="K84" i="41"/>
  <c r="E84" i="41"/>
  <c r="H84" i="41"/>
  <c r="D84" i="41"/>
  <c r="I84" i="41"/>
  <c r="F84" i="41"/>
  <c r="G69" i="28"/>
  <c r="C69" i="28"/>
  <c r="I69" i="28"/>
  <c r="H69" i="28"/>
  <c r="D69" i="28"/>
  <c r="K69" i="28"/>
  <c r="F69" i="28"/>
  <c r="E69" i="28"/>
  <c r="J69" i="28"/>
  <c r="D9" i="23"/>
  <c r="F9" i="23"/>
  <c r="K9" i="23"/>
  <c r="E9" i="23"/>
  <c r="G9" i="23"/>
  <c r="H9" i="23"/>
  <c r="C9" i="23"/>
  <c r="I9" i="23"/>
  <c r="J9" i="23"/>
  <c r="I157" i="23"/>
  <c r="K157" i="23"/>
  <c r="C157" i="23"/>
  <c r="G157" i="23"/>
  <c r="E157" i="23"/>
  <c r="H157" i="23"/>
  <c r="D157" i="23"/>
  <c r="F157" i="23"/>
  <c r="J157" i="23"/>
  <c r="J124" i="23"/>
  <c r="K124" i="23"/>
  <c r="I124" i="23"/>
  <c r="G124" i="23"/>
  <c r="E124" i="23"/>
  <c r="C124" i="23"/>
  <c r="D124" i="23"/>
  <c r="F124" i="23"/>
  <c r="H124" i="23"/>
  <c r="C153" i="26"/>
  <c r="I153" i="26"/>
  <c r="H153" i="26"/>
  <c r="D153" i="26"/>
  <c r="J153" i="26"/>
  <c r="K153" i="26"/>
  <c r="E153" i="26"/>
  <c r="G153" i="26"/>
  <c r="F153" i="26"/>
  <c r="K41" i="19"/>
  <c r="C41" i="19"/>
  <c r="I41" i="19"/>
  <c r="H41" i="19"/>
  <c r="J41" i="19"/>
  <c r="F41" i="19"/>
  <c r="E41" i="19"/>
  <c r="G41" i="19"/>
  <c r="D41" i="19"/>
  <c r="J129" i="40"/>
  <c r="E129" i="40"/>
  <c r="G129" i="40"/>
  <c r="C129" i="40"/>
  <c r="I129" i="40"/>
  <c r="H129" i="40"/>
  <c r="K129" i="40"/>
  <c r="D129" i="40"/>
  <c r="F129" i="40"/>
  <c r="G41" i="23"/>
  <c r="H41" i="23"/>
  <c r="C41" i="23"/>
  <c r="I41" i="23"/>
  <c r="K41" i="23"/>
  <c r="F41" i="23"/>
  <c r="D41" i="23"/>
  <c r="E41" i="23"/>
  <c r="J41" i="23"/>
  <c r="I18" i="41"/>
  <c r="G18" i="41"/>
  <c r="D18" i="41"/>
  <c r="C18" i="41"/>
  <c r="E18" i="41"/>
  <c r="J18" i="41"/>
  <c r="F18" i="41"/>
  <c r="K18" i="41"/>
  <c r="H18" i="41"/>
  <c r="I95" i="26"/>
  <c r="D95" i="26"/>
  <c r="H95" i="26"/>
  <c r="F95" i="26"/>
  <c r="E95" i="26"/>
  <c r="K95" i="26"/>
  <c r="C95" i="26"/>
  <c r="J95" i="26"/>
  <c r="G95" i="26"/>
  <c r="H175" i="28"/>
  <c r="D175" i="28"/>
  <c r="K175" i="28"/>
  <c r="E175" i="28"/>
  <c r="F175" i="28"/>
  <c r="J175" i="28"/>
  <c r="G175" i="28"/>
  <c r="I175" i="28"/>
  <c r="C175" i="28"/>
  <c r="H72" i="26"/>
  <c r="D72" i="26"/>
  <c r="G72" i="26"/>
  <c r="C72" i="26"/>
  <c r="J72" i="26"/>
  <c r="F72" i="26"/>
  <c r="K72" i="26"/>
  <c r="E72" i="26"/>
  <c r="I72" i="26"/>
  <c r="I167" i="23"/>
  <c r="D167" i="23"/>
  <c r="K167" i="23"/>
  <c r="G167" i="23"/>
  <c r="C167" i="23"/>
  <c r="F167" i="23"/>
  <c r="H167" i="23"/>
  <c r="J167" i="23"/>
  <c r="E167" i="23"/>
  <c r="D50" i="19"/>
  <c r="E50" i="19"/>
  <c r="K50" i="19"/>
  <c r="C50" i="19"/>
  <c r="J50" i="19"/>
  <c r="H50" i="19"/>
  <c r="G50" i="19"/>
  <c r="F50" i="19"/>
  <c r="I50" i="19"/>
  <c r="C96" i="40"/>
  <c r="F96" i="40"/>
  <c r="E96" i="40"/>
  <c r="J96" i="40"/>
  <c r="K96" i="40"/>
  <c r="D96" i="40"/>
  <c r="G96" i="40"/>
  <c r="H96" i="40"/>
  <c r="I96" i="40"/>
  <c r="H164" i="41"/>
  <c r="K164" i="41"/>
  <c r="I164" i="41"/>
  <c r="D164" i="41"/>
  <c r="F164" i="41"/>
  <c r="J164" i="41"/>
  <c r="G164" i="41"/>
  <c r="E164" i="41"/>
  <c r="C164" i="41"/>
  <c r="G120" i="21"/>
  <c r="E120" i="21"/>
  <c r="I120" i="21"/>
  <c r="J120" i="21"/>
  <c r="C120" i="21"/>
  <c r="F120" i="21"/>
  <c r="D120" i="21"/>
  <c r="K120" i="21"/>
  <c r="H120" i="21"/>
  <c r="F57" i="23"/>
  <c r="J57" i="23"/>
  <c r="K57" i="23"/>
  <c r="G57" i="23"/>
  <c r="C57" i="23"/>
  <c r="I57" i="23"/>
  <c r="E57" i="23"/>
  <c r="D57" i="23"/>
  <c r="H57" i="23"/>
  <c r="G173" i="21"/>
  <c r="I173" i="21"/>
  <c r="D173" i="21"/>
  <c r="C173" i="21"/>
  <c r="E173" i="21"/>
  <c r="H173" i="21"/>
  <c r="K173" i="21"/>
  <c r="J173" i="21"/>
  <c r="F173" i="21"/>
  <c r="I126" i="21"/>
  <c r="D126" i="21"/>
  <c r="E126" i="21"/>
  <c r="F126" i="21"/>
  <c r="H126" i="21"/>
  <c r="J126" i="21"/>
  <c r="K126" i="21"/>
  <c r="G126" i="21"/>
  <c r="C126" i="21"/>
  <c r="C164" i="23"/>
  <c r="D164" i="23"/>
  <c r="E164" i="23"/>
  <c r="K164" i="23"/>
  <c r="H164" i="23"/>
  <c r="I164" i="23"/>
  <c r="G164" i="23"/>
  <c r="J164" i="23"/>
  <c r="F164" i="23"/>
  <c r="D98" i="23"/>
  <c r="H98" i="23"/>
  <c r="E98" i="23"/>
  <c r="F98" i="23"/>
  <c r="J98" i="23"/>
  <c r="C98" i="23"/>
  <c r="I98" i="23"/>
  <c r="G98" i="23"/>
  <c r="K98" i="23"/>
  <c r="E29" i="26"/>
  <c r="G29" i="26"/>
  <c r="K29" i="26"/>
  <c r="C29" i="26"/>
  <c r="I29" i="26"/>
  <c r="D29" i="26"/>
  <c r="H29" i="26"/>
  <c r="F29" i="26"/>
  <c r="J29" i="26"/>
  <c r="C95" i="41"/>
  <c r="J95" i="41"/>
  <c r="D95" i="41"/>
  <c r="E95" i="41"/>
  <c r="G95" i="41"/>
  <c r="H95" i="41"/>
  <c r="F95" i="41"/>
  <c r="I95" i="41"/>
  <c r="K95" i="41"/>
  <c r="E156" i="25"/>
  <c r="F156" i="25"/>
  <c r="C156" i="25"/>
  <c r="K156" i="25"/>
  <c r="G156" i="25"/>
  <c r="J156" i="25"/>
  <c r="H156" i="25"/>
  <c r="I156" i="25"/>
  <c r="D156" i="25"/>
  <c r="F155" i="40"/>
  <c r="K155" i="40"/>
  <c r="D155" i="40"/>
  <c r="J155" i="40"/>
  <c r="H155" i="40"/>
  <c r="G155" i="40"/>
  <c r="C155" i="40"/>
  <c r="I155" i="40"/>
  <c r="E155" i="40"/>
  <c r="E30" i="23"/>
  <c r="J30" i="23"/>
  <c r="I30" i="23"/>
  <c r="D30" i="23"/>
  <c r="F30" i="23"/>
  <c r="H30" i="23"/>
  <c r="G30" i="23"/>
  <c r="K30" i="23"/>
  <c r="C30" i="23"/>
  <c r="K97" i="40"/>
  <c r="G97" i="40"/>
  <c r="C97" i="40"/>
  <c r="I97" i="40"/>
  <c r="E97" i="40"/>
  <c r="H97" i="40"/>
  <c r="D97" i="40"/>
  <c r="J97" i="40"/>
  <c r="F97" i="40"/>
  <c r="E54" i="28"/>
  <c r="I54" i="28"/>
  <c r="K54" i="28"/>
  <c r="F54" i="28"/>
  <c r="C54" i="28"/>
  <c r="H54" i="28"/>
  <c r="G54" i="28"/>
  <c r="J54" i="28"/>
  <c r="D54" i="28"/>
  <c r="D37" i="28"/>
  <c r="E37" i="28"/>
  <c r="K37" i="28"/>
  <c r="J37" i="28"/>
  <c r="C37" i="28"/>
  <c r="G37" i="28"/>
  <c r="I37" i="28"/>
  <c r="H37" i="28"/>
  <c r="F37" i="28"/>
  <c r="G54" i="40"/>
  <c r="D54" i="40"/>
  <c r="E54" i="40"/>
  <c r="H54" i="40"/>
  <c r="I54" i="40"/>
  <c r="K54" i="40"/>
  <c r="J54" i="40"/>
  <c r="F54" i="40"/>
  <c r="C54" i="40"/>
  <c r="E19" i="41"/>
  <c r="G19" i="41"/>
  <c r="F19" i="41"/>
  <c r="C19" i="41"/>
  <c r="I19" i="41"/>
  <c r="H19" i="41"/>
  <c r="K19" i="41"/>
  <c r="D19" i="41"/>
  <c r="J19" i="41"/>
  <c r="E100" i="23"/>
  <c r="K100" i="23"/>
  <c r="I100" i="23"/>
  <c r="C100" i="23"/>
  <c r="H100" i="23"/>
  <c r="G100" i="23"/>
  <c r="F100" i="23"/>
  <c r="J100" i="23"/>
  <c r="D100" i="23"/>
  <c r="I79" i="21"/>
  <c r="E79" i="21"/>
  <c r="D79" i="21"/>
  <c r="C79" i="21"/>
  <c r="F79" i="21"/>
  <c r="J79" i="21"/>
  <c r="H79" i="21"/>
  <c r="G79" i="21"/>
  <c r="K79" i="21"/>
  <c r="J83" i="21"/>
  <c r="G83" i="21"/>
  <c r="F83" i="21"/>
  <c r="D83" i="21"/>
  <c r="C83" i="21"/>
  <c r="E83" i="21"/>
  <c r="H83" i="21"/>
  <c r="I83" i="21"/>
  <c r="K83" i="21"/>
  <c r="D57" i="28"/>
  <c r="C57" i="28"/>
  <c r="I57" i="28"/>
  <c r="K57" i="28"/>
  <c r="J57" i="28"/>
  <c r="H57" i="28"/>
  <c r="E57" i="28"/>
  <c r="G57" i="28"/>
  <c r="F57" i="28"/>
  <c r="C41" i="40"/>
  <c r="E41" i="40"/>
  <c r="H41" i="40"/>
  <c r="G41" i="40"/>
  <c r="D41" i="40"/>
  <c r="K41" i="40"/>
  <c r="I41" i="40"/>
  <c r="J41" i="40"/>
  <c r="F41" i="40"/>
  <c r="G158" i="23"/>
  <c r="K158" i="23"/>
  <c r="C158" i="23"/>
  <c r="E158" i="23"/>
  <c r="J158" i="23"/>
  <c r="F158" i="23"/>
  <c r="H158" i="23"/>
  <c r="I158" i="23"/>
  <c r="D158" i="23"/>
  <c r="E150" i="26"/>
  <c r="H150" i="26"/>
  <c r="D150" i="26"/>
  <c r="I150" i="26"/>
  <c r="G150" i="26"/>
  <c r="F150" i="26"/>
  <c r="J150" i="26"/>
  <c r="K150" i="26"/>
  <c r="C150" i="26"/>
  <c r="D109" i="23"/>
  <c r="K109" i="23"/>
  <c r="H109" i="23"/>
  <c r="F109" i="23"/>
  <c r="E109" i="23"/>
  <c r="I109" i="23"/>
  <c r="J109" i="23"/>
  <c r="G109" i="23"/>
  <c r="C109" i="23"/>
  <c r="C111" i="21"/>
  <c r="E111" i="21"/>
  <c r="J111" i="21"/>
  <c r="H111" i="21"/>
  <c r="G111" i="21"/>
  <c r="F111" i="21"/>
  <c r="D111" i="21"/>
  <c r="K111" i="21"/>
  <c r="I111" i="21"/>
  <c r="D19" i="26"/>
  <c r="H19" i="26"/>
  <c r="G19" i="26"/>
  <c r="F19" i="26"/>
  <c r="K19" i="26"/>
  <c r="J19" i="26"/>
  <c r="I19" i="26"/>
  <c r="C19" i="26"/>
  <c r="E19" i="26"/>
  <c r="K90" i="23"/>
  <c r="E90" i="23"/>
  <c r="J90" i="23"/>
  <c r="I90" i="23"/>
  <c r="C90" i="23"/>
  <c r="D90" i="23"/>
  <c r="G90" i="23"/>
  <c r="H90" i="23"/>
  <c r="F90" i="23"/>
  <c r="I66" i="26"/>
  <c r="F66" i="26"/>
  <c r="J66" i="26"/>
  <c r="K66" i="26"/>
  <c r="C66" i="26"/>
  <c r="E66" i="26"/>
  <c r="H66" i="26"/>
  <c r="D66" i="26"/>
  <c r="G66" i="26"/>
  <c r="G71" i="23"/>
  <c r="K71" i="23"/>
  <c r="C71" i="23"/>
  <c r="F71" i="23"/>
  <c r="H71" i="23"/>
  <c r="D71" i="23"/>
  <c r="E71" i="23"/>
  <c r="I71" i="23"/>
  <c r="J71" i="23"/>
  <c r="J10" i="23"/>
  <c r="G10" i="23"/>
  <c r="I10" i="23"/>
  <c r="D10" i="23"/>
  <c r="H10" i="23"/>
  <c r="E10" i="23"/>
  <c r="C10" i="23"/>
  <c r="F10" i="23"/>
  <c r="K10" i="23"/>
  <c r="F164" i="28"/>
  <c r="E164" i="28"/>
  <c r="H164" i="28"/>
  <c r="D164" i="28"/>
  <c r="J164" i="28"/>
  <c r="I164" i="28"/>
  <c r="G164" i="28"/>
  <c r="C164" i="28"/>
  <c r="K164" i="28"/>
  <c r="E22" i="28"/>
  <c r="J22" i="28"/>
  <c r="K22" i="28"/>
  <c r="D22" i="28"/>
  <c r="F22" i="28"/>
  <c r="G22" i="28"/>
  <c r="H22" i="28"/>
  <c r="C22" i="28"/>
  <c r="I22" i="28"/>
  <c r="I58" i="28"/>
  <c r="E58" i="28"/>
  <c r="F58" i="28"/>
  <c r="C58" i="28"/>
  <c r="J58" i="28"/>
  <c r="G58" i="28"/>
  <c r="H58" i="28"/>
  <c r="D58" i="28"/>
  <c r="K58" i="28"/>
  <c r="K140" i="40"/>
  <c r="F140" i="40"/>
  <c r="C140" i="40"/>
  <c r="J140" i="40"/>
  <c r="G140" i="40"/>
  <c r="H140" i="40"/>
  <c r="I140" i="40"/>
  <c r="D140" i="40"/>
  <c r="E140" i="40"/>
  <c r="D55" i="40"/>
  <c r="C55" i="40"/>
  <c r="I55" i="40"/>
  <c r="E55" i="40"/>
  <c r="H55" i="40"/>
  <c r="G55" i="40"/>
  <c r="F55" i="40"/>
  <c r="J55" i="40"/>
  <c r="K55" i="40"/>
  <c r="E127" i="40"/>
  <c r="J127" i="40"/>
  <c r="F127" i="40"/>
  <c r="C127" i="40"/>
  <c r="G127" i="40"/>
  <c r="I127" i="40"/>
  <c r="D127" i="40"/>
  <c r="H127" i="40"/>
  <c r="K127" i="40"/>
  <c r="H127" i="28"/>
  <c r="I127" i="28"/>
  <c r="E127" i="28"/>
  <c r="K127" i="28"/>
  <c r="J127" i="28"/>
  <c r="F127" i="28"/>
  <c r="C127" i="28"/>
  <c r="G127" i="28"/>
  <c r="D127" i="28"/>
  <c r="J115" i="41"/>
  <c r="H115" i="41"/>
  <c r="C115" i="41"/>
  <c r="D115" i="41"/>
  <c r="E115" i="41"/>
  <c r="K115" i="41"/>
  <c r="G115" i="41"/>
  <c r="F115" i="41"/>
  <c r="I115" i="41"/>
  <c r="I169" i="23"/>
  <c r="H169" i="23"/>
  <c r="J169" i="23"/>
  <c r="K169" i="23"/>
  <c r="C169" i="23"/>
  <c r="E169" i="23"/>
  <c r="D169" i="23"/>
  <c r="G169" i="23"/>
  <c r="F169" i="23"/>
  <c r="K133" i="21"/>
  <c r="G133" i="21"/>
  <c r="I133" i="21"/>
  <c r="E133" i="21"/>
  <c r="J133" i="21"/>
  <c r="C133" i="21"/>
  <c r="H133" i="21"/>
  <c r="D133" i="21"/>
  <c r="F133" i="21"/>
  <c r="D52" i="40"/>
  <c r="H52" i="40"/>
  <c r="I52" i="40"/>
  <c r="K52" i="40"/>
  <c r="J52" i="40"/>
  <c r="G52" i="40"/>
  <c r="E52" i="40"/>
  <c r="F52" i="40"/>
  <c r="C52" i="40"/>
  <c r="H34" i="26"/>
  <c r="F34" i="26"/>
  <c r="E34" i="26"/>
  <c r="J34" i="26"/>
  <c r="G34" i="26"/>
  <c r="K34" i="26"/>
  <c r="D34" i="26"/>
  <c r="I34" i="26"/>
  <c r="C34" i="26"/>
  <c r="D130" i="21"/>
  <c r="H130" i="21"/>
  <c r="K130" i="21"/>
  <c r="G130" i="21"/>
  <c r="E130" i="21"/>
  <c r="C130" i="21"/>
  <c r="J130" i="21"/>
  <c r="F130" i="21"/>
  <c r="I130" i="21"/>
  <c r="K24" i="40"/>
  <c r="F24" i="40"/>
  <c r="C24" i="40"/>
  <c r="J24" i="40"/>
  <c r="H24" i="40"/>
  <c r="G24" i="40"/>
  <c r="E24" i="40"/>
  <c r="D24" i="40"/>
  <c r="I24" i="40"/>
  <c r="G152" i="26"/>
  <c r="E152" i="26"/>
  <c r="C152" i="26"/>
  <c r="H152" i="26"/>
  <c r="K152" i="26"/>
  <c r="F152" i="26"/>
  <c r="I152" i="26"/>
  <c r="J152" i="26"/>
  <c r="D152" i="26"/>
  <c r="E43" i="19"/>
  <c r="C43" i="19"/>
  <c r="D43" i="19"/>
  <c r="F43" i="19"/>
  <c r="J43" i="19"/>
  <c r="H43" i="19"/>
  <c r="K43" i="19"/>
  <c r="I43" i="19"/>
  <c r="G43" i="19"/>
  <c r="H107" i="26"/>
  <c r="G107" i="26"/>
  <c r="J107" i="26"/>
  <c r="C107" i="26"/>
  <c r="F107" i="26"/>
  <c r="E107" i="26"/>
  <c r="I107" i="26"/>
  <c r="D107" i="26"/>
  <c r="K107" i="26"/>
  <c r="C10" i="41"/>
  <c r="H10" i="41"/>
  <c r="E10" i="41"/>
  <c r="K10" i="41"/>
  <c r="D10" i="41"/>
  <c r="J10" i="41"/>
  <c r="F10" i="41"/>
  <c r="I10" i="41"/>
  <c r="G10" i="41"/>
  <c r="H5" i="28"/>
  <c r="K5" i="28"/>
  <c r="D5" i="28"/>
  <c r="E5" i="28"/>
  <c r="F5" i="28"/>
  <c r="J5" i="28"/>
  <c r="C5" i="28"/>
  <c r="G5" i="28"/>
  <c r="I5" i="28"/>
  <c r="F36" i="19"/>
  <c r="G36" i="19"/>
  <c r="D36" i="19"/>
  <c r="I36" i="19"/>
  <c r="K36" i="19"/>
  <c r="C36" i="19"/>
  <c r="E36" i="19"/>
  <c r="J36" i="19"/>
  <c r="H36" i="19"/>
  <c r="C140" i="28"/>
  <c r="F140" i="28"/>
  <c r="E140" i="28"/>
  <c r="I140" i="28"/>
  <c r="K140" i="28"/>
  <c r="J140" i="28"/>
  <c r="D140" i="28"/>
  <c r="G140" i="28"/>
  <c r="H140" i="28"/>
  <c r="E49" i="41"/>
  <c r="F49" i="41"/>
  <c r="G49" i="41"/>
  <c r="K49" i="41"/>
  <c r="C49" i="41"/>
  <c r="I49" i="41"/>
  <c r="D49" i="41"/>
  <c r="J49" i="41"/>
  <c r="H49" i="41"/>
  <c r="F144" i="21"/>
  <c r="H144" i="21"/>
  <c r="I144" i="21"/>
  <c r="J144" i="21"/>
  <c r="K144" i="21"/>
  <c r="D144" i="21"/>
  <c r="C144" i="21"/>
  <c r="E144" i="21"/>
  <c r="G144" i="21"/>
  <c r="K50" i="25"/>
  <c r="H50" i="25"/>
  <c r="C50" i="25"/>
  <c r="E50" i="25"/>
  <c r="D50" i="25"/>
  <c r="G50" i="25"/>
  <c r="F50" i="25"/>
  <c r="I50" i="25"/>
  <c r="J50" i="25"/>
  <c r="E134" i="40"/>
  <c r="I134" i="40"/>
  <c r="H134" i="40"/>
  <c r="J134" i="40"/>
  <c r="K134" i="40"/>
  <c r="F134" i="40"/>
  <c r="G134" i="40"/>
  <c r="C134" i="40"/>
  <c r="D134" i="40"/>
  <c r="H124" i="26"/>
  <c r="J124" i="26"/>
  <c r="I124" i="26"/>
  <c r="C124" i="26"/>
  <c r="E124" i="26"/>
  <c r="F124" i="26"/>
  <c r="K124" i="26"/>
  <c r="G124" i="26"/>
  <c r="D124" i="26"/>
  <c r="F75" i="28"/>
  <c r="G75" i="28"/>
  <c r="H75" i="28"/>
  <c r="C75" i="28"/>
  <c r="J75" i="28"/>
  <c r="I75" i="28"/>
  <c r="E75" i="28"/>
  <c r="D75" i="28"/>
  <c r="K75" i="28"/>
  <c r="J59" i="28"/>
  <c r="K59" i="28"/>
  <c r="C59" i="28"/>
  <c r="I59" i="28"/>
  <c r="H59" i="28"/>
  <c r="D59" i="28"/>
  <c r="F59" i="28"/>
  <c r="G59" i="28"/>
  <c r="E59" i="28"/>
  <c r="I123" i="26"/>
  <c r="H123" i="26"/>
  <c r="C123" i="26"/>
  <c r="D123" i="26"/>
  <c r="J123" i="26"/>
  <c r="E123" i="26"/>
  <c r="G123" i="26"/>
  <c r="F123" i="26"/>
  <c r="K123" i="26"/>
  <c r="F53" i="41"/>
  <c r="J53" i="41"/>
  <c r="G53" i="41"/>
  <c r="C53" i="41"/>
  <c r="D53" i="41"/>
  <c r="H53" i="41"/>
  <c r="I53" i="41"/>
  <c r="K53" i="41"/>
  <c r="E53" i="41"/>
  <c r="D69" i="23"/>
  <c r="G69" i="23"/>
  <c r="H69" i="23"/>
  <c r="F69" i="23"/>
  <c r="I69" i="23"/>
  <c r="J69" i="23"/>
  <c r="E69" i="23"/>
  <c r="C69" i="23"/>
  <c r="K69" i="23"/>
  <c r="E93" i="23"/>
  <c r="G93" i="23"/>
  <c r="H93" i="23"/>
  <c r="C93" i="23"/>
  <c r="I93" i="23"/>
  <c r="D93" i="23"/>
  <c r="J93" i="23"/>
  <c r="F93" i="23"/>
  <c r="K93" i="23"/>
  <c r="J51" i="28"/>
  <c r="E51" i="28"/>
  <c r="C51" i="28"/>
  <c r="G51" i="28"/>
  <c r="I51" i="28"/>
  <c r="H51" i="28"/>
  <c r="K51" i="28"/>
  <c r="F51" i="28"/>
  <c r="D51" i="28"/>
  <c r="I72" i="23"/>
  <c r="C72" i="23"/>
  <c r="H72" i="23"/>
  <c r="G72" i="23"/>
  <c r="F72" i="23"/>
  <c r="J72" i="23"/>
  <c r="D72" i="23"/>
  <c r="K72" i="23"/>
  <c r="E72" i="23"/>
  <c r="D124" i="40"/>
  <c r="F124" i="40"/>
  <c r="E124" i="40"/>
  <c r="K124" i="40"/>
  <c r="J124" i="40"/>
  <c r="C124" i="40"/>
  <c r="I124" i="40"/>
  <c r="G124" i="40"/>
  <c r="H124" i="40"/>
  <c r="C143" i="28"/>
  <c r="I143" i="28"/>
  <c r="H143" i="28"/>
  <c r="D143" i="28"/>
  <c r="J143" i="28"/>
  <c r="F143" i="28"/>
  <c r="K143" i="28"/>
  <c r="E143" i="28"/>
  <c r="G143" i="28"/>
  <c r="D19" i="42"/>
  <c r="F19" i="42"/>
  <c r="C19" i="42"/>
  <c r="E19" i="42"/>
  <c r="J19" i="42"/>
  <c r="G19" i="42"/>
  <c r="I19" i="42"/>
  <c r="K19" i="42"/>
  <c r="H19" i="42"/>
  <c r="G25" i="42"/>
  <c r="I25" i="42"/>
  <c r="E25" i="42"/>
  <c r="K25" i="42"/>
  <c r="H25" i="42"/>
  <c r="C25" i="42"/>
  <c r="D25" i="42"/>
  <c r="F25" i="42"/>
  <c r="J25" i="42"/>
  <c r="K118" i="41"/>
  <c r="E118" i="41"/>
  <c r="J118" i="41"/>
  <c r="F118" i="41"/>
  <c r="D118" i="41"/>
  <c r="G118" i="41"/>
  <c r="H118" i="41"/>
  <c r="I118" i="41"/>
  <c r="C118" i="41"/>
  <c r="O126" i="23"/>
  <c r="T126" i="23"/>
  <c r="U126" i="23"/>
  <c r="P126" i="23"/>
  <c r="Q126" i="23"/>
  <c r="R126" i="23"/>
  <c r="N126" i="23"/>
  <c r="S126" i="23"/>
  <c r="M126" i="23"/>
  <c r="AP32" i="26"/>
  <c r="X32" i="26" s="1"/>
  <c r="G102" i="26"/>
  <c r="K102" i="26"/>
  <c r="C102" i="26"/>
  <c r="J102" i="26"/>
  <c r="D102" i="26"/>
  <c r="E102" i="26"/>
  <c r="F102" i="26"/>
  <c r="I102" i="26"/>
  <c r="H102" i="26"/>
  <c r="G12" i="19"/>
  <c r="D12" i="19"/>
  <c r="E12" i="19"/>
  <c r="I12" i="19"/>
  <c r="C12" i="19"/>
  <c r="F12" i="19"/>
  <c r="H12" i="19"/>
  <c r="J12" i="19"/>
  <c r="K12" i="19"/>
  <c r="H144" i="28"/>
  <c r="I144" i="28"/>
  <c r="D144" i="28"/>
  <c r="J144" i="28"/>
  <c r="G144" i="28"/>
  <c r="F144" i="28"/>
  <c r="C144" i="28"/>
  <c r="K144" i="28"/>
  <c r="E144" i="28"/>
  <c r="I33" i="40"/>
  <c r="J33" i="40"/>
  <c r="D33" i="40"/>
  <c r="H33" i="40"/>
  <c r="F33" i="40"/>
  <c r="E33" i="40"/>
  <c r="G33" i="40"/>
  <c r="C33" i="40"/>
  <c r="K33" i="40"/>
  <c r="K112" i="28"/>
  <c r="F112" i="28"/>
  <c r="D112" i="28"/>
  <c r="I112" i="28"/>
  <c r="H112" i="28"/>
  <c r="G112" i="28"/>
  <c r="C112" i="28"/>
  <c r="J112" i="28"/>
  <c r="E112" i="28"/>
  <c r="E5" i="41"/>
  <c r="C5" i="41"/>
  <c r="G5" i="41"/>
  <c r="I5" i="41"/>
  <c r="H5" i="41"/>
  <c r="K5" i="41"/>
  <c r="D5" i="41"/>
  <c r="F5" i="41"/>
  <c r="J5" i="41"/>
  <c r="D98" i="26"/>
  <c r="H98" i="26"/>
  <c r="F98" i="26"/>
  <c r="J98" i="26"/>
  <c r="K98" i="26"/>
  <c r="G98" i="26"/>
  <c r="C98" i="26"/>
  <c r="I98" i="26"/>
  <c r="E98" i="26"/>
  <c r="F40" i="41"/>
  <c r="K40" i="41"/>
  <c r="G40" i="41"/>
  <c r="C40" i="41"/>
  <c r="E40" i="41"/>
  <c r="H40" i="41"/>
  <c r="J40" i="41"/>
  <c r="D40" i="41"/>
  <c r="I40" i="41"/>
  <c r="G55" i="23"/>
  <c r="E55" i="23"/>
  <c r="C55" i="23"/>
  <c r="F55" i="23"/>
  <c r="D55" i="23"/>
  <c r="J55" i="23"/>
  <c r="I55" i="23"/>
  <c r="K55" i="23"/>
  <c r="H55" i="23"/>
  <c r="K170" i="28"/>
  <c r="C170" i="28"/>
  <c r="J170" i="28"/>
  <c r="E170" i="28"/>
  <c r="H170" i="28"/>
  <c r="D170" i="28"/>
  <c r="I170" i="28"/>
  <c r="F170" i="28"/>
  <c r="G170" i="28"/>
  <c r="J74" i="23"/>
  <c r="G74" i="23"/>
  <c r="C74" i="23"/>
  <c r="F74" i="23"/>
  <c r="E74" i="23"/>
  <c r="K74" i="23"/>
  <c r="I74" i="23"/>
  <c r="D74" i="23"/>
  <c r="H74" i="23"/>
  <c r="E3" i="41"/>
  <c r="G3" i="41"/>
  <c r="K3" i="41"/>
  <c r="I3" i="41"/>
  <c r="J3" i="41"/>
  <c r="H3" i="41"/>
  <c r="C3" i="41"/>
  <c r="D3" i="41"/>
  <c r="F3" i="41"/>
  <c r="K46" i="40"/>
  <c r="J46" i="40"/>
  <c r="G46" i="40"/>
  <c r="F46" i="40"/>
  <c r="D46" i="40"/>
  <c r="C46" i="40"/>
  <c r="E46" i="40"/>
  <c r="I46" i="40"/>
  <c r="H46" i="40"/>
  <c r="D151" i="28"/>
  <c r="E151" i="28"/>
  <c r="F151" i="28"/>
  <c r="G151" i="28"/>
  <c r="K151" i="28"/>
  <c r="C151" i="28"/>
  <c r="I151" i="28"/>
  <c r="H151" i="28"/>
  <c r="J151" i="28"/>
  <c r="D77" i="40"/>
  <c r="C77" i="40"/>
  <c r="I77" i="40"/>
  <c r="F77" i="40"/>
  <c r="H77" i="40"/>
  <c r="E77" i="40"/>
  <c r="K77" i="40"/>
  <c r="J77" i="40"/>
  <c r="G77" i="40"/>
  <c r="E115" i="26"/>
  <c r="G115" i="26"/>
  <c r="I115" i="26"/>
  <c r="F115" i="26"/>
  <c r="D115" i="26"/>
  <c r="J115" i="26"/>
  <c r="K115" i="26"/>
  <c r="C115" i="26"/>
  <c r="H115" i="26"/>
  <c r="K25" i="28"/>
  <c r="F25" i="28"/>
  <c r="J25" i="28"/>
  <c r="G25" i="28"/>
  <c r="C25" i="28"/>
  <c r="D25" i="28"/>
  <c r="H25" i="28"/>
  <c r="E25" i="28"/>
  <c r="I25" i="28"/>
  <c r="H88" i="40"/>
  <c r="K88" i="40"/>
  <c r="D88" i="40"/>
  <c r="J88" i="40"/>
  <c r="I88" i="40"/>
  <c r="E88" i="40"/>
  <c r="F88" i="40"/>
  <c r="C88" i="40"/>
  <c r="G88" i="40"/>
  <c r="J57" i="21"/>
  <c r="C57" i="21"/>
  <c r="F57" i="21"/>
  <c r="D57" i="21"/>
  <c r="H57" i="21"/>
  <c r="G57" i="21"/>
  <c r="K57" i="21"/>
  <c r="E57" i="21"/>
  <c r="I57" i="21"/>
  <c r="C39" i="23"/>
  <c r="J39" i="23"/>
  <c r="H39" i="23"/>
  <c r="D39" i="23"/>
  <c r="I39" i="23"/>
  <c r="G39" i="23"/>
  <c r="K39" i="23"/>
  <c r="E39" i="23"/>
  <c r="F39" i="23"/>
  <c r="D93" i="26"/>
  <c r="I93" i="26"/>
  <c r="F93" i="26"/>
  <c r="H93" i="26"/>
  <c r="J93" i="26"/>
  <c r="E93" i="26"/>
  <c r="G93" i="26"/>
  <c r="K93" i="26"/>
  <c r="C93" i="26"/>
  <c r="D105" i="25"/>
  <c r="C105" i="25"/>
  <c r="F105" i="25"/>
  <c r="E105" i="25"/>
  <c r="J105" i="25"/>
  <c r="I105" i="25"/>
  <c r="K105" i="25"/>
  <c r="H105" i="25"/>
  <c r="G105" i="25"/>
  <c r="E85" i="26"/>
  <c r="K85" i="26"/>
  <c r="I85" i="26"/>
  <c r="H85" i="26"/>
  <c r="J85" i="26"/>
  <c r="G85" i="26"/>
  <c r="F85" i="26"/>
  <c r="C85" i="26"/>
  <c r="D85" i="26"/>
  <c r="F30" i="40"/>
  <c r="J30" i="40"/>
  <c r="G30" i="40"/>
  <c r="H30" i="40"/>
  <c r="D30" i="40"/>
  <c r="E30" i="40"/>
  <c r="K30" i="40"/>
  <c r="I30" i="40"/>
  <c r="C30" i="40"/>
  <c r="C161" i="28"/>
  <c r="I161" i="28"/>
  <c r="H161" i="28"/>
  <c r="J161" i="28"/>
  <c r="K161" i="28"/>
  <c r="E161" i="28"/>
  <c r="F161" i="28"/>
  <c r="D161" i="28"/>
  <c r="G161" i="28"/>
  <c r="I141" i="21"/>
  <c r="E141" i="21"/>
  <c r="H141" i="21"/>
  <c r="J141" i="21"/>
  <c r="F141" i="21"/>
  <c r="D141" i="21"/>
  <c r="K141" i="21"/>
  <c r="G141" i="21"/>
  <c r="C141" i="21"/>
  <c r="C153" i="21"/>
  <c r="I153" i="21"/>
  <c r="H153" i="21"/>
  <c r="J153" i="21"/>
  <c r="E153" i="21"/>
  <c r="F153" i="21"/>
  <c r="K153" i="21"/>
  <c r="G153" i="21"/>
  <c r="D153" i="21"/>
  <c r="K61" i="41"/>
  <c r="F61" i="41"/>
  <c r="J61" i="41"/>
  <c r="G61" i="41"/>
  <c r="D61" i="41"/>
  <c r="C61" i="41"/>
  <c r="H61" i="41"/>
  <c r="E61" i="41"/>
  <c r="I61" i="41"/>
  <c r="G157" i="26"/>
  <c r="E157" i="26"/>
  <c r="C157" i="26"/>
  <c r="I157" i="26"/>
  <c r="F157" i="26"/>
  <c r="D157" i="26"/>
  <c r="H157" i="26"/>
  <c r="K157" i="26"/>
  <c r="J157" i="26"/>
  <c r="H129" i="28"/>
  <c r="K129" i="28"/>
  <c r="E129" i="28"/>
  <c r="G129" i="28"/>
  <c r="J129" i="28"/>
  <c r="D129" i="28"/>
  <c r="C129" i="28"/>
  <c r="F129" i="28"/>
  <c r="I129" i="28"/>
  <c r="F132" i="28"/>
  <c r="K132" i="28"/>
  <c r="E132" i="28"/>
  <c r="C132" i="28"/>
  <c r="G132" i="28"/>
  <c r="I132" i="28"/>
  <c r="H132" i="28"/>
  <c r="J132" i="28"/>
  <c r="D132" i="28"/>
  <c r="C8" i="23"/>
  <c r="G8" i="23"/>
  <c r="F8" i="23"/>
  <c r="H8" i="23"/>
  <c r="D8" i="23"/>
  <c r="K8" i="23"/>
  <c r="E8" i="23"/>
  <c r="J8" i="23"/>
  <c r="I8" i="23"/>
  <c r="C120" i="23"/>
  <c r="D120" i="23"/>
  <c r="H120" i="23"/>
  <c r="F120" i="23"/>
  <c r="I120" i="23"/>
  <c r="J120" i="23"/>
  <c r="K120" i="23"/>
  <c r="E120" i="23"/>
  <c r="G120" i="23"/>
  <c r="D150" i="40"/>
  <c r="H150" i="40"/>
  <c r="J150" i="40"/>
  <c r="F150" i="40"/>
  <c r="G150" i="40"/>
  <c r="K150" i="40"/>
  <c r="C150" i="40"/>
  <c r="E150" i="40"/>
  <c r="I150" i="40"/>
  <c r="D60" i="28"/>
  <c r="J60" i="28"/>
  <c r="I60" i="28"/>
  <c r="G60" i="28"/>
  <c r="F60" i="28"/>
  <c r="C60" i="28"/>
  <c r="H60" i="28"/>
  <c r="K60" i="28"/>
  <c r="E60" i="28"/>
  <c r="I17" i="23"/>
  <c r="C17" i="23"/>
  <c r="J17" i="23"/>
  <c r="K17" i="23"/>
  <c r="D17" i="23"/>
  <c r="F17" i="23"/>
  <c r="G17" i="23"/>
  <c r="E17" i="23"/>
  <c r="H17" i="23"/>
  <c r="G149" i="41"/>
  <c r="D149" i="41"/>
  <c r="C149" i="41"/>
  <c r="H149" i="41"/>
  <c r="K149" i="41"/>
  <c r="E149" i="41"/>
  <c r="I149" i="41"/>
  <c r="J149" i="41"/>
  <c r="F149" i="41"/>
  <c r="F116" i="28"/>
  <c r="H116" i="28"/>
  <c r="D116" i="28"/>
  <c r="I116" i="28"/>
  <c r="J116" i="28"/>
  <c r="K116" i="28"/>
  <c r="E116" i="28"/>
  <c r="G116" i="28"/>
  <c r="C116" i="28"/>
  <c r="I51" i="40"/>
  <c r="H51" i="40"/>
  <c r="F51" i="40"/>
  <c r="C51" i="40"/>
  <c r="D51" i="40"/>
  <c r="J51" i="40"/>
  <c r="E51" i="40"/>
  <c r="G51" i="40"/>
  <c r="K51" i="40"/>
  <c r="E104" i="25"/>
  <c r="D104" i="25"/>
  <c r="I104" i="25"/>
  <c r="H104" i="25"/>
  <c r="K104" i="25"/>
  <c r="J104" i="25"/>
  <c r="G104" i="25"/>
  <c r="F104" i="25"/>
  <c r="C104" i="25"/>
  <c r="G42" i="40"/>
  <c r="K42" i="40"/>
  <c r="C42" i="40"/>
  <c r="I42" i="40"/>
  <c r="E42" i="40"/>
  <c r="H42" i="40"/>
  <c r="D42" i="40"/>
  <c r="J42" i="40"/>
  <c r="F42" i="40"/>
  <c r="I51" i="19"/>
  <c r="H51" i="19"/>
  <c r="J51" i="19"/>
  <c r="E51" i="19"/>
  <c r="F51" i="19"/>
  <c r="D51" i="19"/>
  <c r="C51" i="19"/>
  <c r="G51" i="19"/>
  <c r="K51" i="19"/>
  <c r="H144" i="26"/>
  <c r="J144" i="26"/>
  <c r="D144" i="26"/>
  <c r="C144" i="26"/>
  <c r="E144" i="26"/>
  <c r="F144" i="26"/>
  <c r="I144" i="26"/>
  <c r="G144" i="26"/>
  <c r="K144" i="26"/>
  <c r="K87" i="26"/>
  <c r="C87" i="26"/>
  <c r="J87" i="26"/>
  <c r="G87" i="26"/>
  <c r="I87" i="26"/>
  <c r="D87" i="26"/>
  <c r="H87" i="26"/>
  <c r="E87" i="26"/>
  <c r="F87" i="26"/>
  <c r="G168" i="40"/>
  <c r="D168" i="40"/>
  <c r="C168" i="40"/>
  <c r="E168" i="40"/>
  <c r="F168" i="40"/>
  <c r="H168" i="40"/>
  <c r="I168" i="40"/>
  <c r="K168" i="40"/>
  <c r="J168" i="40"/>
  <c r="J136" i="26"/>
  <c r="I136" i="26"/>
  <c r="K136" i="26"/>
  <c r="D136" i="26"/>
  <c r="G136" i="26"/>
  <c r="E136" i="26"/>
  <c r="C136" i="26"/>
  <c r="H136" i="26"/>
  <c r="F136" i="26"/>
  <c r="H15" i="28"/>
  <c r="F15" i="28"/>
  <c r="E15" i="28"/>
  <c r="K15" i="28"/>
  <c r="G15" i="28"/>
  <c r="D15" i="28"/>
  <c r="C15" i="28"/>
  <c r="J15" i="28"/>
  <c r="I15" i="28"/>
  <c r="D174" i="40"/>
  <c r="I174" i="40"/>
  <c r="H174" i="40"/>
  <c r="G174" i="40"/>
  <c r="C174" i="40"/>
  <c r="F174" i="40"/>
  <c r="E174" i="40"/>
  <c r="K174" i="40"/>
  <c r="J174" i="40"/>
  <c r="G122" i="21"/>
  <c r="F122" i="21"/>
  <c r="D122" i="21"/>
  <c r="E122" i="21"/>
  <c r="K122" i="21"/>
  <c r="C122" i="21"/>
  <c r="J122" i="21"/>
  <c r="H122" i="21"/>
  <c r="I122" i="21"/>
  <c r="C112" i="41"/>
  <c r="K112" i="41"/>
  <c r="G112" i="41"/>
  <c r="E112" i="41"/>
  <c r="I112" i="41"/>
  <c r="F112" i="41"/>
  <c r="H112" i="41"/>
  <c r="D112" i="41"/>
  <c r="J112" i="41"/>
  <c r="D106" i="21"/>
  <c r="C106" i="21"/>
  <c r="E106" i="21"/>
  <c r="K106" i="21"/>
  <c r="H106" i="21"/>
  <c r="I106" i="21"/>
  <c r="J106" i="21"/>
  <c r="F106" i="21"/>
  <c r="G106" i="21"/>
  <c r="G147" i="23"/>
  <c r="J147" i="23"/>
  <c r="E147" i="23"/>
  <c r="F147" i="23"/>
  <c r="D147" i="23"/>
  <c r="K147" i="23"/>
  <c r="H147" i="23"/>
  <c r="C147" i="23"/>
  <c r="I147" i="23"/>
  <c r="E15" i="40"/>
  <c r="G15" i="40"/>
  <c r="H15" i="40"/>
  <c r="D15" i="40"/>
  <c r="F15" i="40"/>
  <c r="I15" i="40"/>
  <c r="J15" i="40"/>
  <c r="K15" i="40"/>
  <c r="C15" i="40"/>
  <c r="K177" i="21"/>
  <c r="G177" i="21"/>
  <c r="C177" i="21"/>
  <c r="I177" i="21"/>
  <c r="H177" i="21"/>
  <c r="E177" i="21"/>
  <c r="J177" i="21"/>
  <c r="D177" i="21"/>
  <c r="F177" i="21"/>
  <c r="C31" i="19"/>
  <c r="J31" i="19"/>
  <c r="I31" i="19"/>
  <c r="H31" i="19"/>
  <c r="G31" i="19"/>
  <c r="K31" i="19"/>
  <c r="D31" i="19"/>
  <c r="F31" i="19"/>
  <c r="E31" i="19"/>
  <c r="G53" i="26"/>
  <c r="E53" i="26"/>
  <c r="I53" i="26"/>
  <c r="H53" i="26"/>
  <c r="F53" i="26"/>
  <c r="J53" i="26"/>
  <c r="D53" i="26"/>
  <c r="C53" i="26"/>
  <c r="K53" i="26"/>
  <c r="F62" i="21"/>
  <c r="D62" i="21"/>
  <c r="K62" i="21"/>
  <c r="H62" i="21"/>
  <c r="G62" i="21"/>
  <c r="I62" i="21"/>
  <c r="C62" i="21"/>
  <c r="E62" i="21"/>
  <c r="J62" i="21"/>
  <c r="F168" i="28"/>
  <c r="G168" i="28"/>
  <c r="H168" i="28"/>
  <c r="D168" i="28"/>
  <c r="J168" i="28"/>
  <c r="E168" i="28"/>
  <c r="I168" i="28"/>
  <c r="C168" i="28"/>
  <c r="K168" i="28"/>
  <c r="K133" i="40"/>
  <c r="H133" i="40"/>
  <c r="J133" i="40"/>
  <c r="G133" i="40"/>
  <c r="F133" i="40"/>
  <c r="D133" i="40"/>
  <c r="C133" i="40"/>
  <c r="E133" i="40"/>
  <c r="I133" i="40"/>
  <c r="D34" i="41"/>
  <c r="C34" i="41"/>
  <c r="E34" i="41"/>
  <c r="F34" i="41"/>
  <c r="K34" i="41"/>
  <c r="J34" i="41"/>
  <c r="H34" i="41"/>
  <c r="I34" i="41"/>
  <c r="G34" i="41"/>
  <c r="C40" i="23"/>
  <c r="I40" i="23"/>
  <c r="H40" i="23"/>
  <c r="G40" i="23"/>
  <c r="F40" i="23"/>
  <c r="J40" i="23"/>
  <c r="D40" i="23"/>
  <c r="K40" i="23"/>
  <c r="E40" i="23"/>
  <c r="C15" i="26"/>
  <c r="E15" i="26"/>
  <c r="J15" i="26"/>
  <c r="D15" i="26"/>
  <c r="I15" i="26"/>
  <c r="H15" i="26"/>
  <c r="F15" i="26"/>
  <c r="G15" i="26"/>
  <c r="K15" i="26"/>
  <c r="F128" i="26"/>
  <c r="K128" i="26"/>
  <c r="C128" i="26"/>
  <c r="D128" i="26"/>
  <c r="I128" i="26"/>
  <c r="G128" i="26"/>
  <c r="J128" i="26"/>
  <c r="H128" i="26"/>
  <c r="E128" i="26"/>
  <c r="E167" i="28"/>
  <c r="G167" i="28"/>
  <c r="F167" i="28"/>
  <c r="D167" i="28"/>
  <c r="C167" i="28"/>
  <c r="I167" i="28"/>
  <c r="J167" i="28"/>
  <c r="K167" i="28"/>
  <c r="H167" i="28"/>
  <c r="C75" i="40"/>
  <c r="I75" i="40"/>
  <c r="H75" i="40"/>
  <c r="D75" i="40"/>
  <c r="J75" i="40"/>
  <c r="F75" i="40"/>
  <c r="K75" i="40"/>
  <c r="E75" i="40"/>
  <c r="G75" i="40"/>
  <c r="F94" i="21"/>
  <c r="E94" i="21"/>
  <c r="D94" i="21"/>
  <c r="C94" i="21"/>
  <c r="I94" i="21"/>
  <c r="G94" i="21"/>
  <c r="H94" i="21"/>
  <c r="J94" i="21"/>
  <c r="K94" i="21"/>
  <c r="E139" i="28"/>
  <c r="D139" i="28"/>
  <c r="H139" i="28"/>
  <c r="G139" i="28"/>
  <c r="C139" i="28"/>
  <c r="F139" i="28"/>
  <c r="I139" i="28"/>
  <c r="J139" i="28"/>
  <c r="K139" i="28"/>
  <c r="C149" i="21"/>
  <c r="F149" i="21"/>
  <c r="H149" i="21"/>
  <c r="J149" i="21"/>
  <c r="K149" i="21"/>
  <c r="G149" i="21"/>
  <c r="I149" i="21"/>
  <c r="E149" i="21"/>
  <c r="D149" i="21"/>
  <c r="G24" i="26"/>
  <c r="K24" i="26"/>
  <c r="C24" i="26"/>
  <c r="F24" i="26"/>
  <c r="H24" i="26"/>
  <c r="D24" i="26"/>
  <c r="I24" i="26"/>
  <c r="J24" i="26"/>
  <c r="E24" i="26"/>
  <c r="H6" i="40"/>
  <c r="K6" i="40"/>
  <c r="J6" i="40"/>
  <c r="G6" i="40"/>
  <c r="F6" i="40"/>
  <c r="D6" i="40"/>
  <c r="I6" i="40"/>
  <c r="C6" i="40"/>
  <c r="E6" i="40"/>
  <c r="H162" i="23"/>
  <c r="F162" i="23"/>
  <c r="E162" i="23"/>
  <c r="J162" i="23"/>
  <c r="C162" i="23"/>
  <c r="G162" i="23"/>
  <c r="D162" i="23"/>
  <c r="I162" i="23"/>
  <c r="K162" i="23"/>
  <c r="G25" i="41"/>
  <c r="D25" i="41"/>
  <c r="F25" i="41"/>
  <c r="I25" i="41"/>
  <c r="E25" i="41"/>
  <c r="H25" i="41"/>
  <c r="J25" i="41"/>
  <c r="C25" i="41"/>
  <c r="K25" i="41"/>
  <c r="F14" i="28"/>
  <c r="H14" i="28"/>
  <c r="G14" i="28"/>
  <c r="D14" i="28"/>
  <c r="E14" i="28"/>
  <c r="J14" i="28"/>
  <c r="I14" i="28"/>
  <c r="K14" i="28"/>
  <c r="C14" i="28"/>
  <c r="I69" i="26"/>
  <c r="H69" i="26"/>
  <c r="F69" i="26"/>
  <c r="J69" i="26"/>
  <c r="E69" i="26"/>
  <c r="G69" i="26"/>
  <c r="K69" i="26"/>
  <c r="C69" i="26"/>
  <c r="D69" i="26"/>
  <c r="J4" i="40"/>
  <c r="I4" i="40"/>
  <c r="F4" i="40"/>
  <c r="G4" i="40"/>
  <c r="C4" i="40"/>
  <c r="E4" i="40"/>
  <c r="D4" i="40"/>
  <c r="K4" i="40"/>
  <c r="H4" i="40"/>
  <c r="H115" i="40"/>
  <c r="J115" i="40"/>
  <c r="C115" i="40"/>
  <c r="D115" i="40"/>
  <c r="F115" i="40"/>
  <c r="I115" i="40"/>
  <c r="K115" i="40"/>
  <c r="E115" i="40"/>
  <c r="G115" i="40"/>
  <c r="J149" i="40"/>
  <c r="C149" i="40"/>
  <c r="G149" i="40"/>
  <c r="I149" i="40"/>
  <c r="H149" i="40"/>
  <c r="K149" i="40"/>
  <c r="E149" i="40"/>
  <c r="D149" i="40"/>
  <c r="F149" i="40"/>
  <c r="D117" i="40"/>
  <c r="E117" i="40"/>
  <c r="K117" i="40"/>
  <c r="F117" i="40"/>
  <c r="G117" i="40"/>
  <c r="J117" i="40"/>
  <c r="H117" i="40"/>
  <c r="C117" i="40"/>
  <c r="I117" i="40"/>
  <c r="F109" i="21"/>
  <c r="H109" i="21"/>
  <c r="K109" i="21"/>
  <c r="J109" i="21"/>
  <c r="G109" i="21"/>
  <c r="D109" i="21"/>
  <c r="I109" i="21"/>
  <c r="C109" i="21"/>
  <c r="E109" i="21"/>
  <c r="G52" i="26"/>
  <c r="E52" i="26"/>
  <c r="J52" i="26"/>
  <c r="F52" i="26"/>
  <c r="I52" i="26"/>
  <c r="C52" i="26"/>
  <c r="H52" i="26"/>
  <c r="D52" i="26"/>
  <c r="K52" i="26"/>
  <c r="C26" i="26"/>
  <c r="H26" i="26"/>
  <c r="F26" i="26"/>
  <c r="J26" i="26"/>
  <c r="K26" i="26"/>
  <c r="G26" i="26"/>
  <c r="E26" i="26"/>
  <c r="I26" i="26"/>
  <c r="D26" i="26"/>
  <c r="D131" i="40"/>
  <c r="E131" i="40"/>
  <c r="J131" i="40"/>
  <c r="G131" i="40"/>
  <c r="F131" i="40"/>
  <c r="H131" i="40"/>
  <c r="K131" i="40"/>
  <c r="C131" i="40"/>
  <c r="I131" i="40"/>
  <c r="F156" i="21"/>
  <c r="D156" i="21"/>
  <c r="E156" i="21"/>
  <c r="K156" i="21"/>
  <c r="C156" i="21"/>
  <c r="I156" i="21"/>
  <c r="G156" i="21"/>
  <c r="J156" i="21"/>
  <c r="H156" i="21"/>
  <c r="H67" i="40"/>
  <c r="D67" i="40"/>
  <c r="F67" i="40"/>
  <c r="J67" i="40"/>
  <c r="G67" i="40"/>
  <c r="K67" i="40"/>
  <c r="C67" i="40"/>
  <c r="I67" i="40"/>
  <c r="E67" i="40"/>
  <c r="C102" i="23"/>
  <c r="E102" i="23"/>
  <c r="I102" i="23"/>
  <c r="D102" i="23"/>
  <c r="K102" i="23"/>
  <c r="H102" i="23"/>
  <c r="G102" i="23"/>
  <c r="F102" i="23"/>
  <c r="J102" i="23"/>
  <c r="G59" i="23"/>
  <c r="I59" i="23"/>
  <c r="H59" i="23"/>
  <c r="J59" i="23"/>
  <c r="E59" i="23"/>
  <c r="K59" i="23"/>
  <c r="C59" i="23"/>
  <c r="F59" i="23"/>
  <c r="D59" i="23"/>
  <c r="J57" i="40"/>
  <c r="E57" i="40"/>
  <c r="G57" i="40"/>
  <c r="C57" i="40"/>
  <c r="H57" i="40"/>
  <c r="I57" i="40"/>
  <c r="F57" i="40"/>
  <c r="K57" i="40"/>
  <c r="D57" i="40"/>
  <c r="G43" i="25"/>
  <c r="C43" i="25"/>
  <c r="H43" i="25"/>
  <c r="J43" i="25"/>
  <c r="F43" i="25"/>
  <c r="E43" i="25"/>
  <c r="K43" i="25"/>
  <c r="D43" i="25"/>
  <c r="I43" i="25"/>
  <c r="K165" i="41"/>
  <c r="J165" i="41"/>
  <c r="I165" i="41"/>
  <c r="E165" i="41"/>
  <c r="D165" i="41"/>
  <c r="H165" i="41"/>
  <c r="G165" i="41"/>
  <c r="F165" i="41"/>
  <c r="C165" i="41"/>
  <c r="E3" i="23"/>
  <c r="H3" i="23"/>
  <c r="I3" i="23"/>
  <c r="G3" i="23"/>
  <c r="D3" i="23"/>
  <c r="K3" i="23"/>
  <c r="J3" i="23"/>
  <c r="F3" i="23"/>
  <c r="C3" i="23"/>
  <c r="D9" i="41"/>
  <c r="F9" i="41"/>
  <c r="E9" i="41"/>
  <c r="J9" i="41"/>
  <c r="G9" i="41"/>
  <c r="K9" i="41"/>
  <c r="H9" i="41"/>
  <c r="C9" i="41"/>
  <c r="I9" i="41"/>
  <c r="D35" i="19"/>
  <c r="E35" i="19"/>
  <c r="C35" i="19"/>
  <c r="H35" i="19"/>
  <c r="F35" i="19"/>
  <c r="K35" i="19"/>
  <c r="J35" i="19"/>
  <c r="I35" i="19"/>
  <c r="G35" i="19"/>
  <c r="I64" i="25"/>
  <c r="H64" i="25"/>
  <c r="K64" i="25"/>
  <c r="J64" i="25"/>
  <c r="G64" i="25"/>
  <c r="D64" i="25"/>
  <c r="E64" i="25"/>
  <c r="C64" i="25"/>
  <c r="F64" i="25"/>
  <c r="K113" i="28"/>
  <c r="I113" i="28"/>
  <c r="C113" i="28"/>
  <c r="G113" i="28"/>
  <c r="E113" i="28"/>
  <c r="H113" i="28"/>
  <c r="D113" i="28"/>
  <c r="F113" i="28"/>
  <c r="J113" i="28"/>
  <c r="D39" i="26"/>
  <c r="E39" i="26"/>
  <c r="H39" i="26"/>
  <c r="F39" i="26"/>
  <c r="K39" i="26"/>
  <c r="C39" i="26"/>
  <c r="G39" i="26"/>
  <c r="I39" i="26"/>
  <c r="J39" i="26"/>
  <c r="K26" i="41"/>
  <c r="C26" i="41"/>
  <c r="H26" i="41"/>
  <c r="E26" i="41"/>
  <c r="J26" i="41"/>
  <c r="D26" i="41"/>
  <c r="I26" i="41"/>
  <c r="F26" i="41"/>
  <c r="G26" i="41"/>
  <c r="J129" i="41"/>
  <c r="H129" i="41"/>
  <c r="D129" i="41"/>
  <c r="C129" i="41"/>
  <c r="G129" i="41"/>
  <c r="K129" i="41"/>
  <c r="I129" i="41"/>
  <c r="E129" i="41"/>
  <c r="F129" i="41"/>
  <c r="J101" i="21"/>
  <c r="F101" i="21"/>
  <c r="G101" i="21"/>
  <c r="D101" i="21"/>
  <c r="E101" i="21"/>
  <c r="K101" i="21"/>
  <c r="C101" i="21"/>
  <c r="H101" i="21"/>
  <c r="I101" i="21"/>
  <c r="I156" i="41"/>
  <c r="E156" i="41"/>
  <c r="K156" i="41"/>
  <c r="D156" i="41"/>
  <c r="F156" i="41"/>
  <c r="G156" i="41"/>
  <c r="H156" i="41"/>
  <c r="C156" i="41"/>
  <c r="J156" i="41"/>
  <c r="D158" i="26"/>
  <c r="G158" i="26"/>
  <c r="E158" i="26"/>
  <c r="H158" i="26"/>
  <c r="I158" i="26"/>
  <c r="F158" i="26"/>
  <c r="J158" i="26"/>
  <c r="C158" i="26"/>
  <c r="K158" i="26"/>
  <c r="D13" i="19"/>
  <c r="H13" i="19"/>
  <c r="G13" i="19"/>
  <c r="K13" i="19"/>
  <c r="I13" i="19"/>
  <c r="E13" i="19"/>
  <c r="J13" i="19"/>
  <c r="F13" i="19"/>
  <c r="C13" i="19"/>
  <c r="E71" i="21"/>
  <c r="I71" i="21"/>
  <c r="C71" i="21"/>
  <c r="J71" i="21"/>
  <c r="G71" i="21"/>
  <c r="F71" i="21"/>
  <c r="D71" i="21"/>
  <c r="K71" i="21"/>
  <c r="H71" i="21"/>
  <c r="I129" i="26"/>
  <c r="H129" i="26"/>
  <c r="K129" i="26"/>
  <c r="D129" i="26"/>
  <c r="E129" i="26"/>
  <c r="G129" i="26"/>
  <c r="J129" i="26"/>
  <c r="C129" i="26"/>
  <c r="F129" i="26"/>
  <c r="F85" i="41"/>
  <c r="C85" i="41"/>
  <c r="G85" i="41"/>
  <c r="I85" i="41"/>
  <c r="H85" i="41"/>
  <c r="K85" i="41"/>
  <c r="J85" i="41"/>
  <c r="D85" i="41"/>
  <c r="E85" i="41"/>
  <c r="I19" i="28"/>
  <c r="H19" i="28"/>
  <c r="J19" i="28"/>
  <c r="D19" i="28"/>
  <c r="F19" i="28"/>
  <c r="K19" i="28"/>
  <c r="C19" i="28"/>
  <c r="G19" i="28"/>
  <c r="E19" i="28"/>
  <c r="G106" i="28"/>
  <c r="K106" i="28"/>
  <c r="C106" i="28"/>
  <c r="E106" i="28"/>
  <c r="I106" i="28"/>
  <c r="H106" i="28"/>
  <c r="F106" i="28"/>
  <c r="J106" i="28"/>
  <c r="D106" i="28"/>
  <c r="J99" i="28"/>
  <c r="C99" i="28"/>
  <c r="D99" i="28"/>
  <c r="F99" i="28"/>
  <c r="E99" i="28"/>
  <c r="K99" i="28"/>
  <c r="G99" i="28"/>
  <c r="H99" i="28"/>
  <c r="I99" i="28"/>
  <c r="J158" i="40"/>
  <c r="G158" i="40"/>
  <c r="C158" i="40"/>
  <c r="D158" i="40"/>
  <c r="E158" i="40"/>
  <c r="F158" i="40"/>
  <c r="H158" i="40"/>
  <c r="I158" i="40"/>
  <c r="K158" i="40"/>
  <c r="G153" i="42"/>
  <c r="D153" i="42"/>
  <c r="H153" i="42"/>
  <c r="I153" i="42"/>
  <c r="F153" i="42"/>
  <c r="C153" i="42"/>
  <c r="J153" i="42"/>
  <c r="E153" i="42"/>
  <c r="K153" i="42"/>
  <c r="H70" i="41"/>
  <c r="G70" i="41"/>
  <c r="I70" i="41"/>
  <c r="F70" i="41"/>
  <c r="D70" i="41"/>
  <c r="E70" i="41"/>
  <c r="J70" i="41"/>
  <c r="K70" i="41"/>
  <c r="C70" i="41"/>
  <c r="H126" i="42"/>
  <c r="D126" i="42"/>
  <c r="K126" i="42"/>
  <c r="J126" i="42"/>
  <c r="I126" i="42"/>
  <c r="C126" i="42"/>
  <c r="G126" i="42"/>
  <c r="F126" i="42"/>
  <c r="E126" i="42"/>
  <c r="AP36" i="26"/>
  <c r="AK36" i="26" s="1"/>
  <c r="AP78" i="25"/>
  <c r="AD78" i="25" s="1"/>
  <c r="H16" i="26"/>
  <c r="D16" i="26"/>
  <c r="C16" i="26"/>
  <c r="G16" i="26"/>
  <c r="E16" i="26"/>
  <c r="J16" i="26"/>
  <c r="F16" i="26"/>
  <c r="K16" i="26"/>
  <c r="I16" i="26"/>
  <c r="F97" i="28"/>
  <c r="C97" i="28"/>
  <c r="I97" i="28"/>
  <c r="D97" i="28"/>
  <c r="H97" i="28"/>
  <c r="J97" i="28"/>
  <c r="K97" i="28"/>
  <c r="G97" i="28"/>
  <c r="E97" i="28"/>
  <c r="I63" i="21"/>
  <c r="H63" i="21"/>
  <c r="J63" i="21"/>
  <c r="F63" i="21"/>
  <c r="D63" i="21"/>
  <c r="K63" i="21"/>
  <c r="C63" i="21"/>
  <c r="E63" i="21"/>
  <c r="G63" i="21"/>
  <c r="G138" i="21"/>
  <c r="I138" i="21"/>
  <c r="H138" i="21"/>
  <c r="E138" i="21"/>
  <c r="J138" i="21"/>
  <c r="F138" i="21"/>
  <c r="C138" i="21"/>
  <c r="K138" i="21"/>
  <c r="D138" i="21"/>
  <c r="D123" i="41"/>
  <c r="F123" i="41"/>
  <c r="J123" i="41"/>
  <c r="E123" i="41"/>
  <c r="I123" i="41"/>
  <c r="G123" i="41"/>
  <c r="K123" i="41"/>
  <c r="C123" i="41"/>
  <c r="H123" i="41"/>
  <c r="J59" i="41"/>
  <c r="F59" i="41"/>
  <c r="C59" i="41"/>
  <c r="G59" i="41"/>
  <c r="H59" i="41"/>
  <c r="D59" i="41"/>
  <c r="K59" i="41"/>
  <c r="E59" i="41"/>
  <c r="I59" i="41"/>
  <c r="C138" i="26"/>
  <c r="E138" i="26"/>
  <c r="J138" i="26"/>
  <c r="K138" i="26"/>
  <c r="H138" i="26"/>
  <c r="D138" i="26"/>
  <c r="F138" i="26"/>
  <c r="I138" i="26"/>
  <c r="G138" i="26"/>
  <c r="G155" i="26"/>
  <c r="E155" i="26"/>
  <c r="H155" i="26"/>
  <c r="I155" i="26"/>
  <c r="D155" i="26"/>
  <c r="F155" i="26"/>
  <c r="J155" i="26"/>
  <c r="K155" i="26"/>
  <c r="C155" i="26"/>
  <c r="H62" i="26"/>
  <c r="C62" i="26"/>
  <c r="I62" i="26"/>
  <c r="J62" i="26"/>
  <c r="D62" i="26"/>
  <c r="F62" i="26"/>
  <c r="K62" i="26"/>
  <c r="E62" i="26"/>
  <c r="G62" i="26"/>
  <c r="J24" i="19"/>
  <c r="G24" i="19"/>
  <c r="F24" i="19"/>
  <c r="D24" i="19"/>
  <c r="H24" i="19"/>
  <c r="K24" i="19"/>
  <c r="C24" i="19"/>
  <c r="E24" i="19"/>
  <c r="I24" i="19"/>
  <c r="K11" i="19"/>
  <c r="G11" i="19"/>
  <c r="C11" i="19"/>
  <c r="I11" i="19"/>
  <c r="H11" i="19"/>
  <c r="J11" i="19"/>
  <c r="E11" i="19"/>
  <c r="D11" i="19"/>
  <c r="F11" i="19"/>
  <c r="H70" i="26"/>
  <c r="F70" i="26"/>
  <c r="E70" i="26"/>
  <c r="G70" i="26"/>
  <c r="J70" i="26"/>
  <c r="C70" i="26"/>
  <c r="I70" i="26"/>
  <c r="D70" i="26"/>
  <c r="K70" i="26"/>
  <c r="K9" i="19"/>
  <c r="G9" i="19"/>
  <c r="I9" i="19"/>
  <c r="E9" i="19"/>
  <c r="D9" i="19"/>
  <c r="C9" i="19"/>
  <c r="H9" i="19"/>
  <c r="J9" i="19"/>
  <c r="F9" i="19"/>
  <c r="C40" i="40"/>
  <c r="E40" i="40"/>
  <c r="K40" i="40"/>
  <c r="H40" i="40"/>
  <c r="D40" i="40"/>
  <c r="J40" i="40"/>
  <c r="G40" i="40"/>
  <c r="I40" i="40"/>
  <c r="F40" i="40"/>
  <c r="H79" i="23"/>
  <c r="I79" i="23"/>
  <c r="G79" i="23"/>
  <c r="C79" i="23"/>
  <c r="J79" i="23"/>
  <c r="F79" i="23"/>
  <c r="K79" i="23"/>
  <c r="E79" i="23"/>
  <c r="D79" i="23"/>
  <c r="D69" i="40"/>
  <c r="F69" i="40"/>
  <c r="I69" i="40"/>
  <c r="E69" i="40"/>
  <c r="K69" i="40"/>
  <c r="J69" i="40"/>
  <c r="C69" i="40"/>
  <c r="H69" i="40"/>
  <c r="G69" i="40"/>
  <c r="D60" i="23"/>
  <c r="E60" i="23"/>
  <c r="H60" i="23"/>
  <c r="K60" i="23"/>
  <c r="J60" i="23"/>
  <c r="I60" i="23"/>
  <c r="G60" i="23"/>
  <c r="C60" i="23"/>
  <c r="F60" i="23"/>
  <c r="I35" i="28"/>
  <c r="K35" i="28"/>
  <c r="J35" i="28"/>
  <c r="H35" i="28"/>
  <c r="F35" i="28"/>
  <c r="E35" i="28"/>
  <c r="G35" i="28"/>
  <c r="C35" i="28"/>
  <c r="D35" i="28"/>
  <c r="C107" i="23"/>
  <c r="F107" i="23"/>
  <c r="H107" i="23"/>
  <c r="J107" i="23"/>
  <c r="D107" i="23"/>
  <c r="I107" i="23"/>
  <c r="G107" i="23"/>
  <c r="K107" i="23"/>
  <c r="E107" i="23"/>
  <c r="E139" i="26"/>
  <c r="K139" i="26"/>
  <c r="G139" i="26"/>
  <c r="C139" i="26"/>
  <c r="D139" i="26"/>
  <c r="F139" i="26"/>
  <c r="H139" i="26"/>
  <c r="I139" i="26"/>
  <c r="J139" i="26"/>
  <c r="G173" i="28"/>
  <c r="K173" i="28"/>
  <c r="C173" i="28"/>
  <c r="E173" i="28"/>
  <c r="I173" i="28"/>
  <c r="H173" i="28"/>
  <c r="D173" i="28"/>
  <c r="F173" i="28"/>
  <c r="J173" i="28"/>
  <c r="F87" i="28"/>
  <c r="H87" i="28"/>
  <c r="D87" i="28"/>
  <c r="J87" i="28"/>
  <c r="E87" i="28"/>
  <c r="I87" i="28"/>
  <c r="K87" i="28"/>
  <c r="G87" i="28"/>
  <c r="C87" i="28"/>
  <c r="K127" i="21"/>
  <c r="C127" i="21"/>
  <c r="G127" i="21"/>
  <c r="E127" i="21"/>
  <c r="I127" i="21"/>
  <c r="H127" i="21"/>
  <c r="J127" i="21"/>
  <c r="D127" i="21"/>
  <c r="F127" i="21"/>
  <c r="E161" i="23"/>
  <c r="J161" i="23"/>
  <c r="C161" i="23"/>
  <c r="G161" i="23"/>
  <c r="I161" i="23"/>
  <c r="D161" i="23"/>
  <c r="K161" i="23"/>
  <c r="H161" i="23"/>
  <c r="F161" i="23"/>
  <c r="J126" i="26"/>
  <c r="F126" i="26"/>
  <c r="E126" i="26"/>
  <c r="K126" i="26"/>
  <c r="I126" i="26"/>
  <c r="D126" i="26"/>
  <c r="G126" i="26"/>
  <c r="C126" i="26"/>
  <c r="H126" i="26"/>
  <c r="G175" i="40"/>
  <c r="D175" i="40"/>
  <c r="F175" i="40"/>
  <c r="I175" i="40"/>
  <c r="E175" i="40"/>
  <c r="K175" i="40"/>
  <c r="J175" i="40"/>
  <c r="C175" i="40"/>
  <c r="H175" i="40"/>
  <c r="D124" i="21"/>
  <c r="H124" i="21"/>
  <c r="K124" i="21"/>
  <c r="G124" i="21"/>
  <c r="I124" i="21"/>
  <c r="E124" i="21"/>
  <c r="F124" i="21"/>
  <c r="C124" i="21"/>
  <c r="J124" i="21"/>
  <c r="G28" i="41"/>
  <c r="C28" i="41"/>
  <c r="D28" i="41"/>
  <c r="E28" i="41"/>
  <c r="I28" i="41"/>
  <c r="K28" i="41"/>
  <c r="J28" i="41"/>
  <c r="H28" i="41"/>
  <c r="F28" i="41"/>
  <c r="C176" i="23"/>
  <c r="G176" i="23"/>
  <c r="I176" i="23"/>
  <c r="H176" i="23"/>
  <c r="J176" i="23"/>
  <c r="E176" i="23"/>
  <c r="D176" i="23"/>
  <c r="K176" i="23"/>
  <c r="F176" i="23"/>
  <c r="F169" i="26"/>
  <c r="D169" i="26"/>
  <c r="J169" i="26"/>
  <c r="H169" i="26"/>
  <c r="G169" i="26"/>
  <c r="K169" i="26"/>
  <c r="C169" i="26"/>
  <c r="I169" i="26"/>
  <c r="E169" i="26"/>
  <c r="C125" i="41"/>
  <c r="J125" i="41"/>
  <c r="F125" i="41"/>
  <c r="I125" i="41"/>
  <c r="H125" i="41"/>
  <c r="E125" i="41"/>
  <c r="D125" i="41"/>
  <c r="G125" i="41"/>
  <c r="K125" i="41"/>
  <c r="F165" i="23"/>
  <c r="E165" i="23"/>
  <c r="G165" i="23"/>
  <c r="J165" i="23"/>
  <c r="C165" i="23"/>
  <c r="I165" i="23"/>
  <c r="D165" i="23"/>
  <c r="H165" i="23"/>
  <c r="K165" i="23"/>
  <c r="D80" i="23"/>
  <c r="I80" i="23"/>
  <c r="H80" i="23"/>
  <c r="F80" i="23"/>
  <c r="J80" i="23"/>
  <c r="E80" i="23"/>
  <c r="G80" i="23"/>
  <c r="K80" i="23"/>
  <c r="C80" i="23"/>
  <c r="G25" i="26"/>
  <c r="H25" i="26"/>
  <c r="F25" i="26"/>
  <c r="J25" i="26"/>
  <c r="D25" i="26"/>
  <c r="E25" i="26"/>
  <c r="K25" i="26"/>
  <c r="C25" i="26"/>
  <c r="I25" i="26"/>
  <c r="K57" i="26"/>
  <c r="C57" i="26"/>
  <c r="D57" i="26"/>
  <c r="I57" i="26"/>
  <c r="F57" i="26"/>
  <c r="H57" i="26"/>
  <c r="J57" i="26"/>
  <c r="E57" i="26"/>
  <c r="G57" i="26"/>
  <c r="H176" i="26"/>
  <c r="K176" i="26"/>
  <c r="F176" i="26"/>
  <c r="C176" i="26"/>
  <c r="I176" i="26"/>
  <c r="J176" i="26"/>
  <c r="E176" i="26"/>
  <c r="D176" i="26"/>
  <c r="G176" i="26"/>
  <c r="J164" i="40"/>
  <c r="E164" i="40"/>
  <c r="K164" i="40"/>
  <c r="C164" i="40"/>
  <c r="G164" i="40"/>
  <c r="F164" i="40"/>
  <c r="D164" i="40"/>
  <c r="H164" i="40"/>
  <c r="I164" i="40"/>
  <c r="G20" i="23"/>
  <c r="C20" i="23"/>
  <c r="D20" i="23"/>
  <c r="H20" i="23"/>
  <c r="F20" i="23"/>
  <c r="K20" i="23"/>
  <c r="J20" i="23"/>
  <c r="I20" i="23"/>
  <c r="E20" i="23"/>
  <c r="F163" i="28"/>
  <c r="C163" i="28"/>
  <c r="D163" i="28"/>
  <c r="J163" i="28"/>
  <c r="E163" i="28"/>
  <c r="G163" i="28"/>
  <c r="K163" i="28"/>
  <c r="H163" i="28"/>
  <c r="I163" i="28"/>
  <c r="I77" i="26"/>
  <c r="E77" i="26"/>
  <c r="C77" i="26"/>
  <c r="G77" i="26"/>
  <c r="D77" i="26"/>
  <c r="H77" i="26"/>
  <c r="K77" i="26"/>
  <c r="F77" i="26"/>
  <c r="J77" i="26"/>
  <c r="F36" i="23"/>
  <c r="C36" i="23"/>
  <c r="D36" i="23"/>
  <c r="E36" i="23"/>
  <c r="K36" i="23"/>
  <c r="H36" i="23"/>
  <c r="I36" i="23"/>
  <c r="G36" i="23"/>
  <c r="J36" i="23"/>
  <c r="K20" i="41"/>
  <c r="C20" i="41"/>
  <c r="I20" i="41"/>
  <c r="E20" i="41"/>
  <c r="H20" i="41"/>
  <c r="D20" i="41"/>
  <c r="F20" i="41"/>
  <c r="J20" i="41"/>
  <c r="G20" i="41"/>
  <c r="H24" i="41"/>
  <c r="J24" i="41"/>
  <c r="K24" i="41"/>
  <c r="I24" i="41"/>
  <c r="F24" i="41"/>
  <c r="G24" i="41"/>
  <c r="D24" i="41"/>
  <c r="C24" i="41"/>
  <c r="E24" i="41"/>
  <c r="G111" i="41"/>
  <c r="H111" i="41"/>
  <c r="E111" i="41"/>
  <c r="D111" i="41"/>
  <c r="K111" i="41"/>
  <c r="C111" i="41"/>
  <c r="F111" i="41"/>
  <c r="J111" i="41"/>
  <c r="I111" i="41"/>
  <c r="F5" i="40"/>
  <c r="G5" i="40"/>
  <c r="D5" i="40"/>
  <c r="I5" i="40"/>
  <c r="C5" i="40"/>
  <c r="E5" i="40"/>
  <c r="K5" i="40"/>
  <c r="H5" i="40"/>
  <c r="J5" i="40"/>
  <c r="J121" i="41"/>
  <c r="D121" i="41"/>
  <c r="I121" i="41"/>
  <c r="H121" i="41"/>
  <c r="K121" i="41"/>
  <c r="E121" i="41"/>
  <c r="G121" i="41"/>
  <c r="C121" i="41"/>
  <c r="F121" i="41"/>
  <c r="D168" i="23"/>
  <c r="E168" i="23"/>
  <c r="K168" i="23"/>
  <c r="C168" i="23"/>
  <c r="I168" i="23"/>
  <c r="G168" i="23"/>
  <c r="H168" i="23"/>
  <c r="F168" i="23"/>
  <c r="J168" i="23"/>
  <c r="G109" i="40"/>
  <c r="C109" i="40"/>
  <c r="D109" i="40"/>
  <c r="I109" i="40"/>
  <c r="E109" i="40"/>
  <c r="H109" i="40"/>
  <c r="K109" i="40"/>
  <c r="F109" i="40"/>
  <c r="J109" i="40"/>
  <c r="J83" i="23"/>
  <c r="E83" i="23"/>
  <c r="F83" i="23"/>
  <c r="D83" i="23"/>
  <c r="K83" i="23"/>
  <c r="C83" i="23"/>
  <c r="H83" i="23"/>
  <c r="G83" i="23"/>
  <c r="I83" i="23"/>
  <c r="K54" i="41"/>
  <c r="C54" i="41"/>
  <c r="I54" i="41"/>
  <c r="E54" i="41"/>
  <c r="H54" i="41"/>
  <c r="D54" i="41"/>
  <c r="J54" i="41"/>
  <c r="F54" i="41"/>
  <c r="G54" i="41"/>
  <c r="C53" i="40"/>
  <c r="G53" i="40"/>
  <c r="I53" i="40"/>
  <c r="H53" i="40"/>
  <c r="K53" i="40"/>
  <c r="D53" i="40"/>
  <c r="E53" i="40"/>
  <c r="F53" i="40"/>
  <c r="J53" i="40"/>
  <c r="E155" i="41"/>
  <c r="F155" i="41"/>
  <c r="C155" i="41"/>
  <c r="D155" i="41"/>
  <c r="J155" i="41"/>
  <c r="H155" i="41"/>
  <c r="G155" i="41"/>
  <c r="I155" i="41"/>
  <c r="K155" i="41"/>
  <c r="D155" i="23"/>
  <c r="K155" i="23"/>
  <c r="G155" i="23"/>
  <c r="F155" i="23"/>
  <c r="J155" i="23"/>
  <c r="H155" i="23"/>
  <c r="C155" i="23"/>
  <c r="E155" i="23"/>
  <c r="I155" i="23"/>
  <c r="E90" i="21"/>
  <c r="J90" i="21"/>
  <c r="C90" i="21"/>
  <c r="F90" i="21"/>
  <c r="D90" i="21"/>
  <c r="H90" i="21"/>
  <c r="I90" i="21"/>
  <c r="G90" i="21"/>
  <c r="K90" i="21"/>
  <c r="H13" i="41"/>
  <c r="D13" i="41"/>
  <c r="E13" i="41"/>
  <c r="J13" i="41"/>
  <c r="I13" i="41"/>
  <c r="K13" i="41"/>
  <c r="C13" i="41"/>
  <c r="F13" i="41"/>
  <c r="G13" i="41"/>
  <c r="I102" i="40"/>
  <c r="K102" i="40"/>
  <c r="E102" i="40"/>
  <c r="C102" i="40"/>
  <c r="G102" i="40"/>
  <c r="F102" i="40"/>
  <c r="H102" i="40"/>
  <c r="J102" i="40"/>
  <c r="D102" i="40"/>
  <c r="G72" i="41"/>
  <c r="F72" i="41"/>
  <c r="C72" i="41"/>
  <c r="E72" i="41"/>
  <c r="I72" i="41"/>
  <c r="K72" i="41"/>
  <c r="H72" i="41"/>
  <c r="D72" i="41"/>
  <c r="J72" i="41"/>
  <c r="I43" i="28"/>
  <c r="E43" i="28"/>
  <c r="H43" i="28"/>
  <c r="K43" i="28"/>
  <c r="F43" i="28"/>
  <c r="J43" i="28"/>
  <c r="C43" i="28"/>
  <c r="D43" i="28"/>
  <c r="G43" i="28"/>
  <c r="H157" i="28"/>
  <c r="F157" i="28"/>
  <c r="K157" i="28"/>
  <c r="E157" i="28"/>
  <c r="J157" i="28"/>
  <c r="G157" i="28"/>
  <c r="D157" i="28"/>
  <c r="C157" i="28"/>
  <c r="I157" i="28"/>
  <c r="G80" i="25"/>
  <c r="I80" i="25"/>
  <c r="F80" i="25"/>
  <c r="C80" i="25"/>
  <c r="H80" i="25"/>
  <c r="D80" i="25"/>
  <c r="E80" i="25"/>
  <c r="K80" i="25"/>
  <c r="J80" i="25"/>
  <c r="E50" i="41"/>
  <c r="D50" i="41"/>
  <c r="H50" i="41"/>
  <c r="K50" i="41"/>
  <c r="J50" i="41"/>
  <c r="C50" i="41"/>
  <c r="I50" i="41"/>
  <c r="G50" i="41"/>
  <c r="F50" i="41"/>
  <c r="C143" i="41"/>
  <c r="D143" i="41"/>
  <c r="G143" i="41"/>
  <c r="K143" i="41"/>
  <c r="H143" i="41"/>
  <c r="F143" i="41"/>
  <c r="J143" i="41"/>
  <c r="I143" i="41"/>
  <c r="E143" i="41"/>
  <c r="J137" i="26"/>
  <c r="H137" i="26"/>
  <c r="K137" i="26"/>
  <c r="G137" i="26"/>
  <c r="C137" i="26"/>
  <c r="I137" i="26"/>
  <c r="F137" i="26"/>
  <c r="D137" i="26"/>
  <c r="E137" i="26"/>
  <c r="D90" i="26"/>
  <c r="H90" i="26"/>
  <c r="F90" i="26"/>
  <c r="J90" i="26"/>
  <c r="I90" i="26"/>
  <c r="E90" i="26"/>
  <c r="G90" i="26"/>
  <c r="K90" i="26"/>
  <c r="C90" i="26"/>
  <c r="D4" i="41"/>
  <c r="E4" i="41"/>
  <c r="J4" i="41"/>
  <c r="I4" i="41"/>
  <c r="K4" i="41"/>
  <c r="C4" i="41"/>
  <c r="G4" i="41"/>
  <c r="H4" i="41"/>
  <c r="F4" i="41"/>
  <c r="H115" i="23"/>
  <c r="E115" i="23"/>
  <c r="J115" i="23"/>
  <c r="G115" i="23"/>
  <c r="C115" i="23"/>
  <c r="D115" i="23"/>
  <c r="K115" i="23"/>
  <c r="I115" i="23"/>
  <c r="F115" i="23"/>
  <c r="H104" i="28"/>
  <c r="K104" i="28"/>
  <c r="J104" i="28"/>
  <c r="G104" i="28"/>
  <c r="F104" i="28"/>
  <c r="I104" i="28"/>
  <c r="C104" i="28"/>
  <c r="D104" i="28"/>
  <c r="E104" i="28"/>
  <c r="I7" i="40"/>
  <c r="J7" i="40"/>
  <c r="D7" i="40"/>
  <c r="H7" i="40"/>
  <c r="F7" i="40"/>
  <c r="E7" i="40"/>
  <c r="C7" i="40"/>
  <c r="G7" i="40"/>
  <c r="K7" i="40"/>
  <c r="J7" i="23"/>
  <c r="E7" i="23"/>
  <c r="I7" i="23"/>
  <c r="D7" i="23"/>
  <c r="G7" i="23"/>
  <c r="H7" i="23"/>
  <c r="F7" i="23"/>
  <c r="K7" i="23"/>
  <c r="C7" i="23"/>
  <c r="C75" i="41"/>
  <c r="I75" i="41"/>
  <c r="F75" i="41"/>
  <c r="E75" i="41"/>
  <c r="H75" i="41"/>
  <c r="G75" i="41"/>
  <c r="D75" i="41"/>
  <c r="K75" i="41"/>
  <c r="J75" i="41"/>
  <c r="H82" i="26"/>
  <c r="D82" i="26"/>
  <c r="F82" i="26"/>
  <c r="K82" i="26"/>
  <c r="E82" i="26"/>
  <c r="G82" i="26"/>
  <c r="I82" i="26"/>
  <c r="J82" i="26"/>
  <c r="C82" i="26"/>
  <c r="I77" i="23"/>
  <c r="E77" i="23"/>
  <c r="H77" i="23"/>
  <c r="D77" i="23"/>
  <c r="F77" i="23"/>
  <c r="J77" i="23"/>
  <c r="C77" i="23"/>
  <c r="G77" i="23"/>
  <c r="K77" i="23"/>
  <c r="H48" i="28"/>
  <c r="E48" i="28"/>
  <c r="F48" i="28"/>
  <c r="D48" i="28"/>
  <c r="J48" i="28"/>
  <c r="K48" i="28"/>
  <c r="I48" i="28"/>
  <c r="G48" i="28"/>
  <c r="C48" i="28"/>
  <c r="K153" i="23"/>
  <c r="J153" i="23"/>
  <c r="C153" i="23"/>
  <c r="G153" i="23"/>
  <c r="I153" i="23"/>
  <c r="D153" i="23"/>
  <c r="F153" i="23"/>
  <c r="E153" i="23"/>
  <c r="H153" i="23"/>
  <c r="I62" i="23"/>
  <c r="D62" i="23"/>
  <c r="H62" i="23"/>
  <c r="F62" i="23"/>
  <c r="G62" i="23"/>
  <c r="J62" i="23"/>
  <c r="E62" i="23"/>
  <c r="K62" i="23"/>
  <c r="C62" i="23"/>
  <c r="C83" i="41"/>
  <c r="I83" i="41"/>
  <c r="J83" i="41"/>
  <c r="G83" i="41"/>
  <c r="E83" i="41"/>
  <c r="F83" i="41"/>
  <c r="D83" i="41"/>
  <c r="K83" i="41"/>
  <c r="H83" i="41"/>
  <c r="I30" i="41"/>
  <c r="G30" i="41"/>
  <c r="K30" i="41"/>
  <c r="C30" i="41"/>
  <c r="E30" i="41"/>
  <c r="H30" i="41"/>
  <c r="J30" i="41"/>
  <c r="F30" i="41"/>
  <c r="D30" i="41"/>
  <c r="J174" i="28"/>
  <c r="G174" i="28"/>
  <c r="D174" i="28"/>
  <c r="C174" i="28"/>
  <c r="E174" i="28"/>
  <c r="H174" i="28"/>
  <c r="F174" i="28"/>
  <c r="I174" i="28"/>
  <c r="K174" i="28"/>
  <c r="F17" i="28"/>
  <c r="D17" i="28"/>
  <c r="H17" i="28"/>
  <c r="E17" i="28"/>
  <c r="J17" i="28"/>
  <c r="G17" i="28"/>
  <c r="K17" i="28"/>
  <c r="I17" i="28"/>
  <c r="C17" i="28"/>
  <c r="C19" i="23"/>
  <c r="H19" i="23"/>
  <c r="I19" i="23"/>
  <c r="J19" i="23"/>
  <c r="E19" i="23"/>
  <c r="K19" i="23"/>
  <c r="F19" i="23"/>
  <c r="G19" i="23"/>
  <c r="D19" i="23"/>
  <c r="C128" i="23"/>
  <c r="D128" i="23"/>
  <c r="J128" i="23"/>
  <c r="H128" i="23"/>
  <c r="E128" i="23"/>
  <c r="K128" i="23"/>
  <c r="F128" i="23"/>
  <c r="I128" i="23"/>
  <c r="G128" i="23"/>
  <c r="E73" i="26"/>
  <c r="J73" i="26"/>
  <c r="G73" i="26"/>
  <c r="K73" i="26"/>
  <c r="C73" i="26"/>
  <c r="D73" i="26"/>
  <c r="F73" i="26"/>
  <c r="I73" i="26"/>
  <c r="H73" i="26"/>
  <c r="I72" i="40"/>
  <c r="G72" i="40"/>
  <c r="C72" i="40"/>
  <c r="E72" i="40"/>
  <c r="H72" i="40"/>
  <c r="F72" i="40"/>
  <c r="D72" i="40"/>
  <c r="J72" i="40"/>
  <c r="K72" i="40"/>
  <c r="H139" i="41"/>
  <c r="F139" i="41"/>
  <c r="I139" i="41"/>
  <c r="E139" i="41"/>
  <c r="G139" i="41"/>
  <c r="K139" i="41"/>
  <c r="D139" i="41"/>
  <c r="J139" i="41"/>
  <c r="C139" i="41"/>
  <c r="E154" i="40"/>
  <c r="F154" i="40"/>
  <c r="H154" i="40"/>
  <c r="K154" i="40"/>
  <c r="J154" i="40"/>
  <c r="C154" i="40"/>
  <c r="I154" i="40"/>
  <c r="D154" i="40"/>
  <c r="G154" i="40"/>
  <c r="C171" i="25"/>
  <c r="E171" i="25"/>
  <c r="I171" i="25"/>
  <c r="D171" i="25"/>
  <c r="H171" i="25"/>
  <c r="F171" i="25"/>
  <c r="K171" i="25"/>
  <c r="J171" i="25"/>
  <c r="G171" i="25"/>
  <c r="C146" i="23"/>
  <c r="J146" i="23"/>
  <c r="H146" i="23"/>
  <c r="G146" i="23"/>
  <c r="I146" i="23"/>
  <c r="K146" i="23"/>
  <c r="F146" i="23"/>
  <c r="E146" i="23"/>
  <c r="D146" i="23"/>
  <c r="E58" i="40"/>
  <c r="H58" i="40"/>
  <c r="D58" i="40"/>
  <c r="I58" i="40"/>
  <c r="J58" i="40"/>
  <c r="G58" i="40"/>
  <c r="C58" i="40"/>
  <c r="F58" i="40"/>
  <c r="K58" i="40"/>
  <c r="H159" i="21"/>
  <c r="F159" i="21"/>
  <c r="J159" i="21"/>
  <c r="G159" i="21"/>
  <c r="I159" i="21"/>
  <c r="C159" i="21"/>
  <c r="E159" i="21"/>
  <c r="D159" i="21"/>
  <c r="K159" i="21"/>
  <c r="F84" i="26"/>
  <c r="D84" i="26"/>
  <c r="K84" i="26"/>
  <c r="I84" i="26"/>
  <c r="G84" i="26"/>
  <c r="C84" i="26"/>
  <c r="E84" i="26"/>
  <c r="J84" i="26"/>
  <c r="H84" i="26"/>
  <c r="F75" i="23"/>
  <c r="K75" i="23"/>
  <c r="J75" i="23"/>
  <c r="E75" i="23"/>
  <c r="I75" i="23"/>
  <c r="C75" i="23"/>
  <c r="G75" i="23"/>
  <c r="D75" i="23"/>
  <c r="H75" i="23"/>
  <c r="F47" i="40"/>
  <c r="I47" i="40"/>
  <c r="K47" i="40"/>
  <c r="E47" i="40"/>
  <c r="C47" i="40"/>
  <c r="J47" i="40"/>
  <c r="D47" i="40"/>
  <c r="H47" i="40"/>
  <c r="G47" i="40"/>
  <c r="E94" i="26"/>
  <c r="J94" i="26"/>
  <c r="G94" i="26"/>
  <c r="C94" i="26"/>
  <c r="I94" i="26"/>
  <c r="D94" i="26"/>
  <c r="F94" i="26"/>
  <c r="H94" i="26"/>
  <c r="K94" i="26"/>
  <c r="F45" i="19"/>
  <c r="D45" i="19"/>
  <c r="K45" i="19"/>
  <c r="G45" i="19"/>
  <c r="C45" i="19"/>
  <c r="H45" i="19"/>
  <c r="J45" i="19"/>
  <c r="E45" i="19"/>
  <c r="I45" i="19"/>
  <c r="K104" i="21"/>
  <c r="G104" i="21"/>
  <c r="H104" i="21"/>
  <c r="I104" i="21"/>
  <c r="C104" i="21"/>
  <c r="E104" i="21"/>
  <c r="J104" i="21"/>
  <c r="D104" i="21"/>
  <c r="F104" i="21"/>
  <c r="H141" i="28"/>
  <c r="D141" i="28"/>
  <c r="J141" i="28"/>
  <c r="E141" i="28"/>
  <c r="G141" i="28"/>
  <c r="K141" i="28"/>
  <c r="C141" i="28"/>
  <c r="I141" i="28"/>
  <c r="F141" i="28"/>
  <c r="J120" i="40"/>
  <c r="F120" i="40"/>
  <c r="G120" i="40"/>
  <c r="K120" i="40"/>
  <c r="C120" i="40"/>
  <c r="E120" i="40"/>
  <c r="H120" i="40"/>
  <c r="D120" i="40"/>
  <c r="I120" i="40"/>
  <c r="E2" i="40"/>
  <c r="I2" i="40"/>
  <c r="F2" i="40"/>
  <c r="D2" i="40"/>
  <c r="H2" i="40"/>
  <c r="C2" i="40"/>
  <c r="J2" i="40"/>
  <c r="G2" i="40"/>
  <c r="K2" i="40"/>
  <c r="H5" i="23"/>
  <c r="I5" i="23"/>
  <c r="C5" i="23"/>
  <c r="J5" i="23"/>
  <c r="K5" i="23"/>
  <c r="D5" i="23"/>
  <c r="E5" i="23"/>
  <c r="G5" i="23"/>
  <c r="F5" i="23"/>
  <c r="D92" i="40"/>
  <c r="I92" i="40"/>
  <c r="F92" i="40"/>
  <c r="K92" i="40"/>
  <c r="E92" i="40"/>
  <c r="C92" i="40"/>
  <c r="G92" i="40"/>
  <c r="H92" i="40"/>
  <c r="J92" i="40"/>
  <c r="C156" i="23"/>
  <c r="F156" i="23"/>
  <c r="D156" i="23"/>
  <c r="E156" i="23"/>
  <c r="H156" i="23"/>
  <c r="K156" i="23"/>
  <c r="J156" i="23"/>
  <c r="G156" i="23"/>
  <c r="I156" i="23"/>
  <c r="K37" i="41"/>
  <c r="D37" i="41"/>
  <c r="F37" i="41"/>
  <c r="E37" i="41"/>
  <c r="J37" i="41"/>
  <c r="G37" i="41"/>
  <c r="H37" i="41"/>
  <c r="I37" i="41"/>
  <c r="C37" i="41"/>
  <c r="G43" i="41"/>
  <c r="C43" i="41"/>
  <c r="J43" i="41"/>
  <c r="I43" i="41"/>
  <c r="K43" i="41"/>
  <c r="F43" i="41"/>
  <c r="D43" i="41"/>
  <c r="H43" i="41"/>
  <c r="E43" i="41"/>
  <c r="J48" i="40"/>
  <c r="K48" i="40"/>
  <c r="G48" i="40"/>
  <c r="C48" i="40"/>
  <c r="E48" i="40"/>
  <c r="F48" i="40"/>
  <c r="H48" i="40"/>
  <c r="I48" i="40"/>
  <c r="D48" i="40"/>
  <c r="G104" i="40"/>
  <c r="D104" i="40"/>
  <c r="J104" i="40"/>
  <c r="E104" i="40"/>
  <c r="K104" i="40"/>
  <c r="I104" i="40"/>
  <c r="C104" i="40"/>
  <c r="H104" i="40"/>
  <c r="F104" i="40"/>
  <c r="F31" i="40"/>
  <c r="E31" i="40"/>
  <c r="J31" i="40"/>
  <c r="C31" i="40"/>
  <c r="G31" i="40"/>
  <c r="I31" i="40"/>
  <c r="H31" i="40"/>
  <c r="D31" i="40"/>
  <c r="K31" i="40"/>
  <c r="C82" i="42"/>
  <c r="K82" i="42"/>
  <c r="H82" i="42"/>
  <c r="I82" i="42"/>
  <c r="J82" i="42"/>
  <c r="D82" i="42"/>
  <c r="G82" i="42"/>
  <c r="F82" i="42"/>
  <c r="E82" i="42"/>
  <c r="I173" i="42"/>
  <c r="G173" i="42"/>
  <c r="K173" i="42"/>
  <c r="H173" i="42"/>
  <c r="E173" i="42"/>
  <c r="D173" i="42"/>
  <c r="C173" i="42"/>
  <c r="F173" i="42"/>
  <c r="J173" i="42"/>
  <c r="F81" i="42"/>
  <c r="D81" i="42"/>
  <c r="E81" i="42"/>
  <c r="K81" i="42"/>
  <c r="J81" i="42"/>
  <c r="I81" i="42"/>
  <c r="C81" i="42"/>
  <c r="H81" i="42"/>
  <c r="G81" i="42"/>
  <c r="Q45" i="26"/>
  <c r="U45" i="26"/>
  <c r="T45" i="26"/>
  <c r="M45" i="26"/>
  <c r="P45" i="26"/>
  <c r="O45" i="26"/>
  <c r="S45" i="26"/>
  <c r="R45" i="26"/>
  <c r="N45" i="26"/>
  <c r="AP162" i="26"/>
  <c r="W162" i="26" s="1"/>
  <c r="D12" i="26"/>
  <c r="K12" i="26"/>
  <c r="C12" i="26"/>
  <c r="G12" i="26"/>
  <c r="I12" i="26"/>
  <c r="H12" i="26"/>
  <c r="J12" i="26"/>
  <c r="F12" i="26"/>
  <c r="E12" i="26"/>
  <c r="K47" i="28"/>
  <c r="H47" i="28"/>
  <c r="F47" i="28"/>
  <c r="D47" i="28"/>
  <c r="J47" i="28"/>
  <c r="G47" i="28"/>
  <c r="E47" i="28"/>
  <c r="C47" i="28"/>
  <c r="I47" i="28"/>
  <c r="G88" i="23"/>
  <c r="C88" i="23"/>
  <c r="D88" i="23"/>
  <c r="H88" i="23"/>
  <c r="K88" i="23"/>
  <c r="F88" i="23"/>
  <c r="E88" i="23"/>
  <c r="I88" i="23"/>
  <c r="J88" i="23"/>
  <c r="C138" i="23"/>
  <c r="E138" i="23"/>
  <c r="K138" i="23"/>
  <c r="I138" i="23"/>
  <c r="D138" i="23"/>
  <c r="H138" i="23"/>
  <c r="F138" i="23"/>
  <c r="G138" i="23"/>
  <c r="J138" i="23"/>
  <c r="K29" i="41"/>
  <c r="G29" i="41"/>
  <c r="C29" i="41"/>
  <c r="H29" i="41"/>
  <c r="I29" i="41"/>
  <c r="E29" i="41"/>
  <c r="F29" i="41"/>
  <c r="J29" i="41"/>
  <c r="D29" i="41"/>
  <c r="G133" i="23"/>
  <c r="C133" i="23"/>
  <c r="D133" i="23"/>
  <c r="I133" i="23"/>
  <c r="K133" i="23"/>
  <c r="H133" i="23"/>
  <c r="F133" i="23"/>
  <c r="E133" i="23"/>
  <c r="J133" i="23"/>
  <c r="J73" i="28"/>
  <c r="E73" i="28"/>
  <c r="G73" i="28"/>
  <c r="C73" i="28"/>
  <c r="I73" i="28"/>
  <c r="H73" i="28"/>
  <c r="D73" i="28"/>
  <c r="K73" i="28"/>
  <c r="F73" i="28"/>
  <c r="I22" i="40"/>
  <c r="J22" i="40"/>
  <c r="G22" i="40"/>
  <c r="C22" i="40"/>
  <c r="D22" i="40"/>
  <c r="H22" i="40"/>
  <c r="E22" i="40"/>
  <c r="F22" i="40"/>
  <c r="K22" i="40"/>
  <c r="I110" i="23"/>
  <c r="D110" i="23"/>
  <c r="K110" i="23"/>
  <c r="H110" i="23"/>
  <c r="J110" i="23"/>
  <c r="G110" i="23"/>
  <c r="F110" i="23"/>
  <c r="C110" i="23"/>
  <c r="E110" i="23"/>
  <c r="F9" i="26"/>
  <c r="J9" i="26"/>
  <c r="I9" i="26"/>
  <c r="E9" i="26"/>
  <c r="G9" i="26"/>
  <c r="C9" i="26"/>
  <c r="H9" i="26"/>
  <c r="D9" i="26"/>
  <c r="K9" i="26"/>
  <c r="E81" i="28"/>
  <c r="G81" i="28"/>
  <c r="K81" i="28"/>
  <c r="C81" i="28"/>
  <c r="J81" i="28"/>
  <c r="I81" i="28"/>
  <c r="H81" i="28"/>
  <c r="D81" i="28"/>
  <c r="F81" i="28"/>
  <c r="I32" i="26"/>
  <c r="H32" i="26"/>
  <c r="G32" i="26"/>
  <c r="C32" i="26"/>
  <c r="F32" i="26"/>
  <c r="J32" i="26"/>
  <c r="K32" i="26"/>
  <c r="E32" i="26"/>
  <c r="D32" i="26"/>
  <c r="E153" i="28"/>
  <c r="G153" i="28"/>
  <c r="C153" i="28"/>
  <c r="D153" i="28"/>
  <c r="H153" i="28"/>
  <c r="I153" i="28"/>
  <c r="J153" i="28"/>
  <c r="F153" i="28"/>
  <c r="K153" i="28"/>
  <c r="I154" i="26"/>
  <c r="C154" i="26"/>
  <c r="J154" i="26"/>
  <c r="H154" i="26"/>
  <c r="E154" i="26"/>
  <c r="K154" i="26"/>
  <c r="D154" i="26"/>
  <c r="G154" i="26"/>
  <c r="F154" i="26"/>
  <c r="K170" i="23"/>
  <c r="G170" i="23"/>
  <c r="D170" i="23"/>
  <c r="C170" i="23"/>
  <c r="E170" i="23"/>
  <c r="I170" i="23"/>
  <c r="J170" i="23"/>
  <c r="F170" i="23"/>
  <c r="H170" i="23"/>
  <c r="C133" i="41"/>
  <c r="D133" i="41"/>
  <c r="H133" i="41"/>
  <c r="E133" i="41"/>
  <c r="I133" i="41"/>
  <c r="F133" i="41"/>
  <c r="K133" i="41"/>
  <c r="J133" i="41"/>
  <c r="G133" i="41"/>
  <c r="K169" i="28"/>
  <c r="E169" i="28"/>
  <c r="G169" i="28"/>
  <c r="C169" i="28"/>
  <c r="H169" i="28"/>
  <c r="I169" i="28"/>
  <c r="J169" i="28"/>
  <c r="D169" i="28"/>
  <c r="F169" i="28"/>
  <c r="F146" i="28"/>
  <c r="G146" i="28"/>
  <c r="D146" i="28"/>
  <c r="C146" i="28"/>
  <c r="E146" i="28"/>
  <c r="H146" i="28"/>
  <c r="I146" i="28"/>
  <c r="J146" i="28"/>
  <c r="K146" i="28"/>
  <c r="C119" i="23"/>
  <c r="F119" i="23"/>
  <c r="E119" i="23"/>
  <c r="J119" i="23"/>
  <c r="I119" i="23"/>
  <c r="K119" i="23"/>
  <c r="H119" i="23"/>
  <c r="G119" i="23"/>
  <c r="D119" i="23"/>
  <c r="E53" i="28"/>
  <c r="K53" i="28"/>
  <c r="H53" i="28"/>
  <c r="J53" i="28"/>
  <c r="G53" i="28"/>
  <c r="F53" i="28"/>
  <c r="D53" i="28"/>
  <c r="C53" i="28"/>
  <c r="I53" i="28"/>
  <c r="D141" i="26"/>
  <c r="F141" i="26"/>
  <c r="H141" i="26"/>
  <c r="E141" i="26"/>
  <c r="I141" i="26"/>
  <c r="K141" i="26"/>
  <c r="C141" i="26"/>
  <c r="J141" i="26"/>
  <c r="G141" i="26"/>
  <c r="F71" i="41"/>
  <c r="C71" i="41"/>
  <c r="I71" i="41"/>
  <c r="G71" i="41"/>
  <c r="K71" i="41"/>
  <c r="J71" i="41"/>
  <c r="H71" i="41"/>
  <c r="D71" i="41"/>
  <c r="E71" i="41"/>
  <c r="I167" i="26"/>
  <c r="D167" i="26"/>
  <c r="H167" i="26"/>
  <c r="E167" i="26"/>
  <c r="G167" i="26"/>
  <c r="K167" i="26"/>
  <c r="C167" i="26"/>
  <c r="J167" i="26"/>
  <c r="F167" i="26"/>
  <c r="H162" i="28"/>
  <c r="D162" i="28"/>
  <c r="J162" i="28"/>
  <c r="I162" i="28"/>
  <c r="G162" i="28"/>
  <c r="F162" i="28"/>
  <c r="K162" i="28"/>
  <c r="E162" i="28"/>
  <c r="C162" i="28"/>
  <c r="K67" i="28"/>
  <c r="C67" i="28"/>
  <c r="G67" i="28"/>
  <c r="F67" i="28"/>
  <c r="J67" i="28"/>
  <c r="H67" i="28"/>
  <c r="D67" i="28"/>
  <c r="I67" i="28"/>
  <c r="E67" i="28"/>
  <c r="E130" i="26"/>
  <c r="H130" i="26"/>
  <c r="K130" i="26"/>
  <c r="D130" i="26"/>
  <c r="F130" i="26"/>
  <c r="G130" i="26"/>
  <c r="I130" i="26"/>
  <c r="C130" i="26"/>
  <c r="J130" i="26"/>
  <c r="D99" i="21"/>
  <c r="K99" i="21"/>
  <c r="C99" i="21"/>
  <c r="G99" i="21"/>
  <c r="E99" i="21"/>
  <c r="H99" i="21"/>
  <c r="F99" i="21"/>
  <c r="J99" i="21"/>
  <c r="I99" i="21"/>
  <c r="J107" i="41"/>
  <c r="E107" i="41"/>
  <c r="I107" i="41"/>
  <c r="C107" i="41"/>
  <c r="G107" i="41"/>
  <c r="F107" i="41"/>
  <c r="H107" i="41"/>
  <c r="K107" i="41"/>
  <c r="D107" i="41"/>
  <c r="D31" i="23"/>
  <c r="K31" i="23"/>
  <c r="J31" i="23"/>
  <c r="H31" i="23"/>
  <c r="I31" i="23"/>
  <c r="G31" i="23"/>
  <c r="E31" i="23"/>
  <c r="C31" i="23"/>
  <c r="F31" i="23"/>
  <c r="G128" i="40"/>
  <c r="F128" i="40"/>
  <c r="C128" i="40"/>
  <c r="E128" i="40"/>
  <c r="H128" i="40"/>
  <c r="D128" i="40"/>
  <c r="K128" i="40"/>
  <c r="J128" i="40"/>
  <c r="I128" i="40"/>
  <c r="G59" i="21"/>
  <c r="K59" i="21"/>
  <c r="D59" i="21"/>
  <c r="C59" i="21"/>
  <c r="I59" i="21"/>
  <c r="E59" i="21"/>
  <c r="H59" i="21"/>
  <c r="J59" i="21"/>
  <c r="F59" i="21"/>
  <c r="F173" i="40"/>
  <c r="E173" i="40"/>
  <c r="G173" i="40"/>
  <c r="J173" i="40"/>
  <c r="I173" i="40"/>
  <c r="H173" i="40"/>
  <c r="D173" i="40"/>
  <c r="K173" i="40"/>
  <c r="C173" i="40"/>
  <c r="G167" i="21"/>
  <c r="D167" i="21"/>
  <c r="I167" i="21"/>
  <c r="F167" i="21"/>
  <c r="J167" i="21"/>
  <c r="H167" i="21"/>
  <c r="E167" i="21"/>
  <c r="K167" i="21"/>
  <c r="C167" i="21"/>
  <c r="D171" i="40"/>
  <c r="F171" i="40"/>
  <c r="E171" i="40"/>
  <c r="I171" i="40"/>
  <c r="J171" i="40"/>
  <c r="C171" i="40"/>
  <c r="G171" i="40"/>
  <c r="H171" i="40"/>
  <c r="K171" i="40"/>
  <c r="K159" i="41"/>
  <c r="D159" i="41"/>
  <c r="J159" i="41"/>
  <c r="C159" i="41"/>
  <c r="E159" i="41"/>
  <c r="I159" i="41"/>
  <c r="G159" i="41"/>
  <c r="H159" i="41"/>
  <c r="F159" i="41"/>
  <c r="J95" i="23"/>
  <c r="G95" i="23"/>
  <c r="E95" i="23"/>
  <c r="D95" i="23"/>
  <c r="F95" i="23"/>
  <c r="K95" i="23"/>
  <c r="I95" i="23"/>
  <c r="C95" i="23"/>
  <c r="H95" i="23"/>
  <c r="J175" i="26"/>
  <c r="C175" i="26"/>
  <c r="G175" i="26"/>
  <c r="F175" i="26"/>
  <c r="I175" i="26"/>
  <c r="K175" i="26"/>
  <c r="D175" i="26"/>
  <c r="E175" i="26"/>
  <c r="H175" i="26"/>
  <c r="C100" i="21"/>
  <c r="F100" i="21"/>
  <c r="D100" i="21"/>
  <c r="K100" i="21"/>
  <c r="G100" i="21"/>
  <c r="I100" i="21"/>
  <c r="E100" i="21"/>
  <c r="H100" i="21"/>
  <c r="J100" i="21"/>
  <c r="D124" i="41"/>
  <c r="F124" i="41"/>
  <c r="E124" i="41"/>
  <c r="C124" i="41"/>
  <c r="G124" i="41"/>
  <c r="K124" i="41"/>
  <c r="I124" i="41"/>
  <c r="H124" i="41"/>
  <c r="J124" i="41"/>
  <c r="C72" i="28"/>
  <c r="F72" i="28"/>
  <c r="E72" i="28"/>
  <c r="H72" i="28"/>
  <c r="D72" i="28"/>
  <c r="J72" i="28"/>
  <c r="I72" i="28"/>
  <c r="K72" i="28"/>
  <c r="G72" i="28"/>
  <c r="I161" i="26"/>
  <c r="H161" i="26"/>
  <c r="K161" i="26"/>
  <c r="J161" i="26"/>
  <c r="E161" i="26"/>
  <c r="G161" i="26"/>
  <c r="C161" i="26"/>
  <c r="F161" i="26"/>
  <c r="D161" i="26"/>
  <c r="E160" i="21"/>
  <c r="F160" i="21"/>
  <c r="D160" i="21"/>
  <c r="G160" i="21"/>
  <c r="K160" i="21"/>
  <c r="C160" i="21"/>
  <c r="J160" i="21"/>
  <c r="H160" i="21"/>
  <c r="I160" i="21"/>
  <c r="H83" i="28"/>
  <c r="F83" i="28"/>
  <c r="J83" i="28"/>
  <c r="K83" i="28"/>
  <c r="G83" i="28"/>
  <c r="D83" i="28"/>
  <c r="C83" i="28"/>
  <c r="I83" i="28"/>
  <c r="E83" i="28"/>
  <c r="D126" i="40"/>
  <c r="C126" i="40"/>
  <c r="E126" i="40"/>
  <c r="J126" i="40"/>
  <c r="H126" i="40"/>
  <c r="I126" i="40"/>
  <c r="F126" i="40"/>
  <c r="K126" i="40"/>
  <c r="G126" i="40"/>
  <c r="F147" i="26"/>
  <c r="K147" i="26"/>
  <c r="E147" i="26"/>
  <c r="D147" i="26"/>
  <c r="H147" i="26"/>
  <c r="I147" i="26"/>
  <c r="G147" i="26"/>
  <c r="C147" i="26"/>
  <c r="J147" i="26"/>
  <c r="G113" i="21"/>
  <c r="C113" i="21"/>
  <c r="I113" i="21"/>
  <c r="H113" i="21"/>
  <c r="E113" i="21"/>
  <c r="J113" i="21"/>
  <c r="F113" i="21"/>
  <c r="K113" i="21"/>
  <c r="D113" i="21"/>
  <c r="C114" i="26"/>
  <c r="E114" i="26"/>
  <c r="J114" i="26"/>
  <c r="K114" i="26"/>
  <c r="H114" i="26"/>
  <c r="D114" i="26"/>
  <c r="F114" i="26"/>
  <c r="I114" i="26"/>
  <c r="G114" i="26"/>
  <c r="C32" i="28"/>
  <c r="D32" i="28"/>
  <c r="E32" i="28"/>
  <c r="I32" i="28"/>
  <c r="H32" i="28"/>
  <c r="K32" i="28"/>
  <c r="J32" i="28"/>
  <c r="F32" i="28"/>
  <c r="G32" i="28"/>
  <c r="J112" i="26"/>
  <c r="E112" i="26"/>
  <c r="I112" i="26"/>
  <c r="G112" i="26"/>
  <c r="D112" i="26"/>
  <c r="F112" i="26"/>
  <c r="C112" i="26"/>
  <c r="H112" i="26"/>
  <c r="K112" i="26"/>
  <c r="I2" i="26"/>
  <c r="H2" i="26"/>
  <c r="K2" i="26"/>
  <c r="J2" i="26"/>
  <c r="C2" i="26"/>
  <c r="F2" i="26"/>
  <c r="G2" i="26"/>
  <c r="E2" i="26"/>
  <c r="D2" i="26"/>
  <c r="D147" i="21"/>
  <c r="K147" i="21"/>
  <c r="G147" i="21"/>
  <c r="C147" i="21"/>
  <c r="E147" i="21"/>
  <c r="H147" i="21"/>
  <c r="J147" i="21"/>
  <c r="F147" i="21"/>
  <c r="I147" i="21"/>
  <c r="H80" i="21"/>
  <c r="J80" i="21"/>
  <c r="I80" i="21"/>
  <c r="G80" i="21"/>
  <c r="F80" i="21"/>
  <c r="D80" i="21"/>
  <c r="E80" i="21"/>
  <c r="K80" i="21"/>
  <c r="C80" i="21"/>
  <c r="I31" i="28"/>
  <c r="H31" i="28"/>
  <c r="J31" i="28"/>
  <c r="C31" i="28"/>
  <c r="D31" i="28"/>
  <c r="E31" i="28"/>
  <c r="F31" i="28"/>
  <c r="K31" i="28"/>
  <c r="G31" i="28"/>
  <c r="G109" i="28"/>
  <c r="J109" i="28"/>
  <c r="D109" i="28"/>
  <c r="H109" i="28"/>
  <c r="F109" i="28"/>
  <c r="E109" i="28"/>
  <c r="I109" i="28"/>
  <c r="K109" i="28"/>
  <c r="C109" i="28"/>
  <c r="H163" i="23"/>
  <c r="C163" i="23"/>
  <c r="G163" i="23"/>
  <c r="J163" i="23"/>
  <c r="K163" i="23"/>
  <c r="E163" i="23"/>
  <c r="I163" i="23"/>
  <c r="D163" i="23"/>
  <c r="F163" i="23"/>
  <c r="E8" i="28"/>
  <c r="H8" i="28"/>
  <c r="F8" i="28"/>
  <c r="D8" i="28"/>
  <c r="C8" i="28"/>
  <c r="J8" i="28"/>
  <c r="I8" i="28"/>
  <c r="K8" i="28"/>
  <c r="G8" i="28"/>
  <c r="E39" i="41"/>
  <c r="H39" i="41"/>
  <c r="K39" i="41"/>
  <c r="F39" i="41"/>
  <c r="J39" i="41"/>
  <c r="G39" i="41"/>
  <c r="C39" i="41"/>
  <c r="D39" i="41"/>
  <c r="I39" i="41"/>
  <c r="D163" i="41"/>
  <c r="H163" i="41"/>
  <c r="J163" i="41"/>
  <c r="E163" i="41"/>
  <c r="C163" i="41"/>
  <c r="I163" i="41"/>
  <c r="G163" i="41"/>
  <c r="F163" i="41"/>
  <c r="K163" i="41"/>
  <c r="C118" i="28"/>
  <c r="G118" i="28"/>
  <c r="D118" i="28"/>
  <c r="H118" i="28"/>
  <c r="E118" i="28"/>
  <c r="J118" i="28"/>
  <c r="F118" i="28"/>
  <c r="I118" i="28"/>
  <c r="K118" i="28"/>
  <c r="F68" i="26"/>
  <c r="J68" i="26"/>
  <c r="D68" i="26"/>
  <c r="K68" i="26"/>
  <c r="I68" i="26"/>
  <c r="H68" i="26"/>
  <c r="G68" i="26"/>
  <c r="E68" i="26"/>
  <c r="C68" i="26"/>
  <c r="D107" i="21"/>
  <c r="H107" i="21"/>
  <c r="G107" i="21"/>
  <c r="K107" i="21"/>
  <c r="E107" i="21"/>
  <c r="I107" i="21"/>
  <c r="J107" i="21"/>
  <c r="F107" i="21"/>
  <c r="C107" i="21"/>
  <c r="F9" i="40"/>
  <c r="E9" i="40"/>
  <c r="G9" i="40"/>
  <c r="D9" i="40"/>
  <c r="I9" i="40"/>
  <c r="C9" i="40"/>
  <c r="H9" i="40"/>
  <c r="J9" i="40"/>
  <c r="K9" i="40"/>
  <c r="G96" i="23"/>
  <c r="I96" i="23"/>
  <c r="F96" i="23"/>
  <c r="C96" i="23"/>
  <c r="D96" i="23"/>
  <c r="J96" i="23"/>
  <c r="E96" i="23"/>
  <c r="H96" i="23"/>
  <c r="K96" i="23"/>
  <c r="H109" i="41"/>
  <c r="F109" i="41"/>
  <c r="D109" i="41"/>
  <c r="G109" i="41"/>
  <c r="J109" i="41"/>
  <c r="I109" i="41"/>
  <c r="C109" i="41"/>
  <c r="K109" i="41"/>
  <c r="E109" i="41"/>
  <c r="G54" i="23"/>
  <c r="D54" i="23"/>
  <c r="E54" i="23"/>
  <c r="C54" i="23"/>
  <c r="F54" i="23"/>
  <c r="K54" i="23"/>
  <c r="H54" i="23"/>
  <c r="I54" i="23"/>
  <c r="J54" i="23"/>
  <c r="C135" i="23"/>
  <c r="H135" i="23"/>
  <c r="F135" i="23"/>
  <c r="J135" i="23"/>
  <c r="E135" i="23"/>
  <c r="I135" i="23"/>
  <c r="K135" i="23"/>
  <c r="D135" i="23"/>
  <c r="G135" i="23"/>
  <c r="E44" i="23"/>
  <c r="G44" i="23"/>
  <c r="K44" i="23"/>
  <c r="C44" i="23"/>
  <c r="I44" i="23"/>
  <c r="D44" i="23"/>
  <c r="J44" i="23"/>
  <c r="F44" i="23"/>
  <c r="H44" i="23"/>
  <c r="D79" i="40"/>
  <c r="H79" i="40"/>
  <c r="I79" i="40"/>
  <c r="K79" i="40"/>
  <c r="E79" i="40"/>
  <c r="F79" i="40"/>
  <c r="G79" i="40"/>
  <c r="C79" i="40"/>
  <c r="J79" i="40"/>
  <c r="F158" i="21"/>
  <c r="H158" i="21"/>
  <c r="J158" i="21"/>
  <c r="I158" i="21"/>
  <c r="K158" i="21"/>
  <c r="G158" i="21"/>
  <c r="D158" i="21"/>
  <c r="C158" i="21"/>
  <c r="E158" i="21"/>
  <c r="F173" i="23"/>
  <c r="I173" i="23"/>
  <c r="K173" i="23"/>
  <c r="J173" i="23"/>
  <c r="C173" i="23"/>
  <c r="E173" i="23"/>
  <c r="H173" i="23"/>
  <c r="G173" i="23"/>
  <c r="D173" i="23"/>
  <c r="F69" i="21"/>
  <c r="D69" i="21"/>
  <c r="H69" i="21"/>
  <c r="G69" i="21"/>
  <c r="K69" i="21"/>
  <c r="I69" i="21"/>
  <c r="E69" i="21"/>
  <c r="C69" i="21"/>
  <c r="J69" i="21"/>
  <c r="D46" i="19"/>
  <c r="H46" i="19"/>
  <c r="K46" i="19"/>
  <c r="G46" i="19"/>
  <c r="I46" i="19"/>
  <c r="E46" i="19"/>
  <c r="F46" i="19"/>
  <c r="J46" i="19"/>
  <c r="C46" i="19"/>
  <c r="G44" i="41"/>
  <c r="K44" i="41"/>
  <c r="C44" i="41"/>
  <c r="E44" i="41"/>
  <c r="F44" i="41"/>
  <c r="I44" i="41"/>
  <c r="J44" i="41"/>
  <c r="D44" i="41"/>
  <c r="H44" i="41"/>
  <c r="C74" i="21"/>
  <c r="E74" i="21"/>
  <c r="J74" i="21"/>
  <c r="F74" i="21"/>
  <c r="K74" i="21"/>
  <c r="D74" i="21"/>
  <c r="H74" i="21"/>
  <c r="I74" i="21"/>
  <c r="G74" i="21"/>
  <c r="E173" i="41"/>
  <c r="I173" i="41"/>
  <c r="F173" i="41"/>
  <c r="J173" i="41"/>
  <c r="D173" i="41"/>
  <c r="K173" i="41"/>
  <c r="C173" i="41"/>
  <c r="H173" i="41"/>
  <c r="G173" i="41"/>
  <c r="K30" i="28"/>
  <c r="G30" i="28"/>
  <c r="D30" i="28"/>
  <c r="E30" i="28"/>
  <c r="F30" i="28"/>
  <c r="C30" i="28"/>
  <c r="H30" i="28"/>
  <c r="J30" i="28"/>
  <c r="I30" i="28"/>
  <c r="E76" i="26"/>
  <c r="I76" i="26"/>
  <c r="F76" i="26"/>
  <c r="D76" i="26"/>
  <c r="K76" i="26"/>
  <c r="G76" i="26"/>
  <c r="C76" i="26"/>
  <c r="J76" i="26"/>
  <c r="H76" i="26"/>
  <c r="C144" i="40"/>
  <c r="H144" i="40"/>
  <c r="E144" i="40"/>
  <c r="K144" i="40"/>
  <c r="D144" i="40"/>
  <c r="J144" i="40"/>
  <c r="G144" i="40"/>
  <c r="I144" i="40"/>
  <c r="F144" i="40"/>
  <c r="D124" i="28"/>
  <c r="C124" i="28"/>
  <c r="E124" i="28"/>
  <c r="I124" i="28"/>
  <c r="H124" i="28"/>
  <c r="K124" i="28"/>
  <c r="G124" i="28"/>
  <c r="F124" i="28"/>
  <c r="J124" i="28"/>
  <c r="I145" i="21"/>
  <c r="D145" i="21"/>
  <c r="E145" i="21"/>
  <c r="C145" i="21"/>
  <c r="H145" i="21"/>
  <c r="F145" i="21"/>
  <c r="K145" i="21"/>
  <c r="G145" i="21"/>
  <c r="J145" i="21"/>
  <c r="F151" i="21"/>
  <c r="D151" i="21"/>
  <c r="K151" i="21"/>
  <c r="G151" i="21"/>
  <c r="H151" i="21"/>
  <c r="E151" i="21"/>
  <c r="J151" i="21"/>
  <c r="C151" i="21"/>
  <c r="I151" i="21"/>
  <c r="F119" i="28"/>
  <c r="G119" i="28"/>
  <c r="K119" i="28"/>
  <c r="C119" i="28"/>
  <c r="I119" i="28"/>
  <c r="J119" i="28"/>
  <c r="E119" i="28"/>
  <c r="H119" i="28"/>
  <c r="D119" i="28"/>
  <c r="I148" i="21"/>
  <c r="H148" i="21"/>
  <c r="E148" i="21"/>
  <c r="J148" i="21"/>
  <c r="F148" i="21"/>
  <c r="D148" i="21"/>
  <c r="C148" i="21"/>
  <c r="G148" i="21"/>
  <c r="K148" i="21"/>
  <c r="K129" i="21"/>
  <c r="G129" i="21"/>
  <c r="I129" i="21"/>
  <c r="E129" i="21"/>
  <c r="C129" i="21"/>
  <c r="F129" i="21"/>
  <c r="H129" i="21"/>
  <c r="D129" i="21"/>
  <c r="J129" i="21"/>
  <c r="C85" i="28"/>
  <c r="E85" i="28"/>
  <c r="G85" i="28"/>
  <c r="H85" i="28"/>
  <c r="D85" i="28"/>
  <c r="F85" i="28"/>
  <c r="I85" i="28"/>
  <c r="J85" i="28"/>
  <c r="K85" i="28"/>
  <c r="F75" i="26"/>
  <c r="I75" i="26"/>
  <c r="K75" i="26"/>
  <c r="H75" i="26"/>
  <c r="G75" i="26"/>
  <c r="J75" i="26"/>
  <c r="E75" i="26"/>
  <c r="D75" i="26"/>
  <c r="C75" i="26"/>
  <c r="J119" i="26"/>
  <c r="G119" i="26"/>
  <c r="D119" i="26"/>
  <c r="F119" i="26"/>
  <c r="C119" i="26"/>
  <c r="H119" i="26"/>
  <c r="E119" i="26"/>
  <c r="K119" i="26"/>
  <c r="I119" i="26"/>
  <c r="E114" i="28"/>
  <c r="J114" i="28"/>
  <c r="F114" i="28"/>
  <c r="K114" i="28"/>
  <c r="C114" i="28"/>
  <c r="I114" i="28"/>
  <c r="H114" i="28"/>
  <c r="G114" i="28"/>
  <c r="D114" i="28"/>
  <c r="E160" i="41"/>
  <c r="D160" i="41"/>
  <c r="G160" i="41"/>
  <c r="H160" i="41"/>
  <c r="F160" i="41"/>
  <c r="J160" i="41"/>
  <c r="I160" i="41"/>
  <c r="C160" i="41"/>
  <c r="K160" i="41"/>
  <c r="C93" i="40"/>
  <c r="I93" i="40"/>
  <c r="J93" i="40"/>
  <c r="D93" i="40"/>
  <c r="H93" i="40"/>
  <c r="F93" i="40"/>
  <c r="E93" i="40"/>
  <c r="K93" i="40"/>
  <c r="G93" i="40"/>
  <c r="I21" i="40"/>
  <c r="H21" i="40"/>
  <c r="K21" i="40"/>
  <c r="D21" i="40"/>
  <c r="E21" i="40"/>
  <c r="F21" i="40"/>
  <c r="C21" i="40"/>
  <c r="G21" i="40"/>
  <c r="J21" i="40"/>
  <c r="F52" i="41"/>
  <c r="H52" i="41"/>
  <c r="D52" i="41"/>
  <c r="I52" i="41"/>
  <c r="E52" i="41"/>
  <c r="C52" i="41"/>
  <c r="K52" i="41"/>
  <c r="J52" i="41"/>
  <c r="G52" i="41"/>
  <c r="G55" i="21"/>
  <c r="H55" i="21"/>
  <c r="K55" i="21"/>
  <c r="J55" i="21"/>
  <c r="F55" i="21"/>
  <c r="I55" i="21"/>
  <c r="C55" i="21"/>
  <c r="E55" i="21"/>
  <c r="D55" i="21"/>
  <c r="I161" i="41"/>
  <c r="C161" i="41"/>
  <c r="F161" i="41"/>
  <c r="J161" i="41"/>
  <c r="H161" i="41"/>
  <c r="G161" i="41"/>
  <c r="K161" i="41"/>
  <c r="E161" i="41"/>
  <c r="D161" i="41"/>
  <c r="H169" i="41"/>
  <c r="D169" i="41"/>
  <c r="C169" i="41"/>
  <c r="E169" i="41"/>
  <c r="F169" i="41"/>
  <c r="K169" i="41"/>
  <c r="J169" i="41"/>
  <c r="I169" i="41"/>
  <c r="G169" i="41"/>
  <c r="I169" i="21"/>
  <c r="H169" i="21"/>
  <c r="E169" i="21"/>
  <c r="J169" i="21"/>
  <c r="D169" i="21"/>
  <c r="K169" i="21"/>
  <c r="G169" i="21"/>
  <c r="C169" i="21"/>
  <c r="F169" i="21"/>
  <c r="J98" i="21"/>
  <c r="H98" i="21"/>
  <c r="G98" i="21"/>
  <c r="F98" i="21"/>
  <c r="D98" i="21"/>
  <c r="E98" i="21"/>
  <c r="K98" i="21"/>
  <c r="I98" i="21"/>
  <c r="C98" i="21"/>
  <c r="H159" i="25"/>
  <c r="F159" i="25"/>
  <c r="K159" i="25"/>
  <c r="J159" i="25"/>
  <c r="G159" i="25"/>
  <c r="C159" i="25"/>
  <c r="E159" i="25"/>
  <c r="D159" i="25"/>
  <c r="I159" i="25"/>
  <c r="D44" i="26"/>
  <c r="G44" i="26"/>
  <c r="K44" i="26"/>
  <c r="F44" i="26"/>
  <c r="H44" i="26"/>
  <c r="J44" i="26"/>
  <c r="C44" i="26"/>
  <c r="I44" i="26"/>
  <c r="E44" i="26"/>
  <c r="H127" i="23"/>
  <c r="G127" i="23"/>
  <c r="J127" i="23"/>
  <c r="E127" i="23"/>
  <c r="D127" i="23"/>
  <c r="F127" i="23"/>
  <c r="I127" i="23"/>
  <c r="C127" i="23"/>
  <c r="K127" i="23"/>
  <c r="H33" i="41"/>
  <c r="J33" i="41"/>
  <c r="K33" i="41"/>
  <c r="E33" i="41"/>
  <c r="F33" i="41"/>
  <c r="G33" i="41"/>
  <c r="D33" i="41"/>
  <c r="I33" i="41"/>
  <c r="C33" i="41"/>
  <c r="E79" i="28"/>
  <c r="C79" i="28"/>
  <c r="G79" i="28"/>
  <c r="I79" i="28"/>
  <c r="H79" i="28"/>
  <c r="K79" i="28"/>
  <c r="D79" i="28"/>
  <c r="J79" i="28"/>
  <c r="F79" i="28"/>
  <c r="G101" i="23"/>
  <c r="E101" i="23"/>
  <c r="H101" i="23"/>
  <c r="D101" i="23"/>
  <c r="F101" i="23"/>
  <c r="J101" i="23"/>
  <c r="I101" i="23"/>
  <c r="C101" i="23"/>
  <c r="K101" i="23"/>
  <c r="E140" i="41"/>
  <c r="J140" i="41"/>
  <c r="C140" i="41"/>
  <c r="K140" i="41"/>
  <c r="I140" i="41"/>
  <c r="D140" i="41"/>
  <c r="H140" i="41"/>
  <c r="G140" i="41"/>
  <c r="F140" i="41"/>
  <c r="J54" i="21"/>
  <c r="C54" i="21"/>
  <c r="F54" i="21"/>
  <c r="D54" i="21"/>
  <c r="H54" i="21"/>
  <c r="K54" i="21"/>
  <c r="E54" i="21"/>
  <c r="I54" i="21"/>
  <c r="G54" i="21"/>
  <c r="K106" i="42"/>
  <c r="I106" i="42"/>
  <c r="E106" i="42"/>
  <c r="G106" i="42"/>
  <c r="H106" i="42"/>
  <c r="J106" i="42"/>
  <c r="F106" i="42"/>
  <c r="C106" i="42"/>
  <c r="D106" i="42"/>
  <c r="H17" i="42"/>
  <c r="E17" i="42"/>
  <c r="D17" i="42"/>
  <c r="K17" i="42"/>
  <c r="J17" i="42"/>
  <c r="G17" i="42"/>
  <c r="C17" i="42"/>
  <c r="I17" i="42"/>
  <c r="F17" i="42"/>
  <c r="I137" i="42"/>
  <c r="H137" i="42"/>
  <c r="E137" i="42"/>
  <c r="K137" i="42"/>
  <c r="F137" i="42"/>
  <c r="D137" i="42"/>
  <c r="G137" i="42"/>
  <c r="C137" i="42"/>
  <c r="J137" i="42"/>
  <c r="Q28" i="26"/>
  <c r="U28" i="26"/>
  <c r="S28" i="26"/>
  <c r="P28" i="26"/>
  <c r="T28" i="26"/>
  <c r="M28" i="26"/>
  <c r="O28" i="26"/>
  <c r="N28" i="26"/>
  <c r="R28" i="26"/>
  <c r="AP136" i="26"/>
  <c r="AD136" i="26" s="1"/>
  <c r="I41" i="26"/>
  <c r="E41" i="26"/>
  <c r="C41" i="26"/>
  <c r="G41" i="26"/>
  <c r="D41" i="26"/>
  <c r="H41" i="26"/>
  <c r="K41" i="26"/>
  <c r="J41" i="26"/>
  <c r="F41" i="26"/>
  <c r="K107" i="40"/>
  <c r="D107" i="40"/>
  <c r="F107" i="40"/>
  <c r="I107" i="40"/>
  <c r="J107" i="40"/>
  <c r="C107" i="40"/>
  <c r="E107" i="40"/>
  <c r="H107" i="40"/>
  <c r="G107" i="40"/>
  <c r="H59" i="40"/>
  <c r="D59" i="40"/>
  <c r="I59" i="40"/>
  <c r="J59" i="40"/>
  <c r="K59" i="40"/>
  <c r="C59" i="40"/>
  <c r="G59" i="40"/>
  <c r="F59" i="40"/>
  <c r="E59" i="40"/>
  <c r="K151" i="40"/>
  <c r="F151" i="40"/>
  <c r="E151" i="40"/>
  <c r="G151" i="40"/>
  <c r="C151" i="40"/>
  <c r="J151" i="40"/>
  <c r="I151" i="40"/>
  <c r="D151" i="40"/>
  <c r="H151" i="40"/>
  <c r="I112" i="40"/>
  <c r="G112" i="40"/>
  <c r="K112" i="40"/>
  <c r="C112" i="40"/>
  <c r="F112" i="40"/>
  <c r="E112" i="40"/>
  <c r="H112" i="40"/>
  <c r="D112" i="40"/>
  <c r="J112" i="40"/>
  <c r="I73" i="21"/>
  <c r="J73" i="21"/>
  <c r="G73" i="21"/>
  <c r="F73" i="21"/>
  <c r="D73" i="21"/>
  <c r="E73" i="21"/>
  <c r="H73" i="21"/>
  <c r="K73" i="21"/>
  <c r="C73" i="21"/>
  <c r="F27" i="40"/>
  <c r="K27" i="40"/>
  <c r="D27" i="40"/>
  <c r="J27" i="40"/>
  <c r="H27" i="40"/>
  <c r="G27" i="40"/>
  <c r="C27" i="40"/>
  <c r="I27" i="40"/>
  <c r="E27" i="40"/>
  <c r="E172" i="28"/>
  <c r="J172" i="28"/>
  <c r="H172" i="28"/>
  <c r="I172" i="28"/>
  <c r="F172" i="28"/>
  <c r="K172" i="28"/>
  <c r="G172" i="28"/>
  <c r="C172" i="28"/>
  <c r="D172" i="28"/>
  <c r="F44" i="19"/>
  <c r="K44" i="19"/>
  <c r="D44" i="19"/>
  <c r="C44" i="19"/>
  <c r="G44" i="19"/>
  <c r="H44" i="19"/>
  <c r="I44" i="19"/>
  <c r="J44" i="19"/>
  <c r="E44" i="19"/>
  <c r="F105" i="23"/>
  <c r="J105" i="23"/>
  <c r="G105" i="23"/>
  <c r="K105" i="23"/>
  <c r="C105" i="23"/>
  <c r="I105" i="23"/>
  <c r="D105" i="23"/>
  <c r="E105" i="23"/>
  <c r="H105" i="23"/>
  <c r="G152" i="41"/>
  <c r="F152" i="41"/>
  <c r="E152" i="41"/>
  <c r="J152" i="41"/>
  <c r="I152" i="41"/>
  <c r="K152" i="41"/>
  <c r="C152" i="41"/>
  <c r="H152" i="41"/>
  <c r="D152" i="41"/>
  <c r="J15" i="23"/>
  <c r="K15" i="23"/>
  <c r="E15" i="23"/>
  <c r="I15" i="23"/>
  <c r="H15" i="23"/>
  <c r="D15" i="23"/>
  <c r="C15" i="23"/>
  <c r="G15" i="23"/>
  <c r="F15" i="23"/>
  <c r="K100" i="26"/>
  <c r="G100" i="26"/>
  <c r="C100" i="26"/>
  <c r="E100" i="26"/>
  <c r="H100" i="26"/>
  <c r="D100" i="26"/>
  <c r="J100" i="26"/>
  <c r="F100" i="26"/>
  <c r="I100" i="26"/>
  <c r="C34" i="28"/>
  <c r="E34" i="28"/>
  <c r="D34" i="28"/>
  <c r="H34" i="28"/>
  <c r="K34" i="28"/>
  <c r="I34" i="28"/>
  <c r="G34" i="28"/>
  <c r="J34" i="28"/>
  <c r="F34" i="28"/>
  <c r="D86" i="26"/>
  <c r="I86" i="26"/>
  <c r="E86" i="26"/>
  <c r="H86" i="26"/>
  <c r="F86" i="26"/>
  <c r="G86" i="26"/>
  <c r="J86" i="26"/>
  <c r="K86" i="26"/>
  <c r="C86" i="26"/>
  <c r="K79" i="41"/>
  <c r="D79" i="41"/>
  <c r="J79" i="41"/>
  <c r="G79" i="41"/>
  <c r="F79" i="41"/>
  <c r="H79" i="41"/>
  <c r="I79" i="41"/>
  <c r="E79" i="41"/>
  <c r="C79" i="41"/>
  <c r="E104" i="41"/>
  <c r="G104" i="41"/>
  <c r="K104" i="41"/>
  <c r="H104" i="41"/>
  <c r="I104" i="41"/>
  <c r="J104" i="41"/>
  <c r="D104" i="41"/>
  <c r="F104" i="41"/>
  <c r="C104" i="41"/>
  <c r="D167" i="41"/>
  <c r="H167" i="41"/>
  <c r="J167" i="41"/>
  <c r="E167" i="41"/>
  <c r="C167" i="41"/>
  <c r="I167" i="41"/>
  <c r="G167" i="41"/>
  <c r="F167" i="41"/>
  <c r="K167" i="41"/>
  <c r="J162" i="21"/>
  <c r="H162" i="21"/>
  <c r="G162" i="21"/>
  <c r="F162" i="21"/>
  <c r="D162" i="21"/>
  <c r="E162" i="21"/>
  <c r="K162" i="21"/>
  <c r="I162" i="21"/>
  <c r="C162" i="21"/>
  <c r="D64" i="28"/>
  <c r="C64" i="28"/>
  <c r="E64" i="28"/>
  <c r="F64" i="28"/>
  <c r="H64" i="28"/>
  <c r="J64" i="28"/>
  <c r="K64" i="28"/>
  <c r="G64" i="28"/>
  <c r="I64" i="28"/>
  <c r="H17" i="19"/>
  <c r="J17" i="19"/>
  <c r="K17" i="19"/>
  <c r="G17" i="19"/>
  <c r="I17" i="19"/>
  <c r="E17" i="19"/>
  <c r="D17" i="19"/>
  <c r="F17" i="19"/>
  <c r="C17" i="19"/>
  <c r="D22" i="23"/>
  <c r="H22" i="23"/>
  <c r="E22" i="23"/>
  <c r="F22" i="23"/>
  <c r="K22" i="23"/>
  <c r="J22" i="23"/>
  <c r="C22" i="23"/>
  <c r="I22" i="23"/>
  <c r="G22" i="23"/>
  <c r="F55" i="41"/>
  <c r="E55" i="41"/>
  <c r="G55" i="41"/>
  <c r="K55" i="41"/>
  <c r="C55" i="41"/>
  <c r="I55" i="41"/>
  <c r="J55" i="41"/>
  <c r="D55" i="41"/>
  <c r="H55" i="41"/>
  <c r="D112" i="21"/>
  <c r="K112" i="21"/>
  <c r="C112" i="21"/>
  <c r="G112" i="21"/>
  <c r="I112" i="21"/>
  <c r="E112" i="21"/>
  <c r="H112" i="21"/>
  <c r="F112" i="21"/>
  <c r="J112" i="21"/>
  <c r="F166" i="23"/>
  <c r="C166" i="23"/>
  <c r="G166" i="23"/>
  <c r="E166" i="23"/>
  <c r="I166" i="23"/>
  <c r="J166" i="23"/>
  <c r="D166" i="23"/>
  <c r="H166" i="23"/>
  <c r="K166" i="23"/>
  <c r="F87" i="23"/>
  <c r="D87" i="23"/>
  <c r="J87" i="23"/>
  <c r="K87" i="23"/>
  <c r="I87" i="23"/>
  <c r="G87" i="23"/>
  <c r="H87" i="23"/>
  <c r="E87" i="23"/>
  <c r="C87" i="23"/>
  <c r="K37" i="40"/>
  <c r="J37" i="40"/>
  <c r="C37" i="40"/>
  <c r="E37" i="40"/>
  <c r="H37" i="40"/>
  <c r="G37" i="40"/>
  <c r="D37" i="40"/>
  <c r="F37" i="40"/>
  <c r="I37" i="40"/>
  <c r="E96" i="41"/>
  <c r="D96" i="41"/>
  <c r="C96" i="41"/>
  <c r="K96" i="41"/>
  <c r="F96" i="41"/>
  <c r="I96" i="41"/>
  <c r="G96" i="41"/>
  <c r="J96" i="41"/>
  <c r="H96" i="41"/>
  <c r="C91" i="21"/>
  <c r="I91" i="21"/>
  <c r="J91" i="21"/>
  <c r="F91" i="21"/>
  <c r="K91" i="21"/>
  <c r="D91" i="21"/>
  <c r="H91" i="21"/>
  <c r="E91" i="21"/>
  <c r="G91" i="21"/>
  <c r="K21" i="23"/>
  <c r="J21" i="23"/>
  <c r="G21" i="23"/>
  <c r="C21" i="23"/>
  <c r="I21" i="23"/>
  <c r="D21" i="23"/>
  <c r="H21" i="23"/>
  <c r="E21" i="23"/>
  <c r="F21" i="23"/>
  <c r="K7" i="41"/>
  <c r="F7" i="41"/>
  <c r="G7" i="41"/>
  <c r="J7" i="41"/>
  <c r="D7" i="41"/>
  <c r="C7" i="41"/>
  <c r="I7" i="41"/>
  <c r="H7" i="41"/>
  <c r="E7" i="41"/>
  <c r="G26" i="28"/>
  <c r="C26" i="28"/>
  <c r="F26" i="28"/>
  <c r="E26" i="28"/>
  <c r="K26" i="28"/>
  <c r="H26" i="28"/>
  <c r="D26" i="28"/>
  <c r="J26" i="28"/>
  <c r="I26" i="28"/>
  <c r="F123" i="23"/>
  <c r="D123" i="23"/>
  <c r="C123" i="23"/>
  <c r="K123" i="23"/>
  <c r="G123" i="23"/>
  <c r="I123" i="23"/>
  <c r="H123" i="23"/>
  <c r="E123" i="23"/>
  <c r="J123" i="23"/>
  <c r="H117" i="21"/>
  <c r="E117" i="21"/>
  <c r="F117" i="21"/>
  <c r="J117" i="21"/>
  <c r="D117" i="21"/>
  <c r="K117" i="21"/>
  <c r="C117" i="21"/>
  <c r="I117" i="21"/>
  <c r="G117" i="21"/>
  <c r="F21" i="19"/>
  <c r="J21" i="19"/>
  <c r="G21" i="19"/>
  <c r="K21" i="19"/>
  <c r="I21" i="19"/>
  <c r="C21" i="19"/>
  <c r="H21" i="19"/>
  <c r="E21" i="19"/>
  <c r="D21" i="19"/>
  <c r="J103" i="40"/>
  <c r="H103" i="40"/>
  <c r="D103" i="40"/>
  <c r="E103" i="40"/>
  <c r="F103" i="40"/>
  <c r="G103" i="40"/>
  <c r="K103" i="40"/>
  <c r="C103" i="40"/>
  <c r="I103" i="40"/>
  <c r="G3" i="26"/>
  <c r="I3" i="26"/>
  <c r="C3" i="26"/>
  <c r="F3" i="26"/>
  <c r="E3" i="26"/>
  <c r="H3" i="26"/>
  <c r="K3" i="26"/>
  <c r="D3" i="26"/>
  <c r="J3" i="26"/>
  <c r="E99" i="41"/>
  <c r="K99" i="41"/>
  <c r="C99" i="41"/>
  <c r="J99" i="41"/>
  <c r="D99" i="41"/>
  <c r="F99" i="41"/>
  <c r="H99" i="41"/>
  <c r="I99" i="41"/>
  <c r="G99" i="41"/>
  <c r="I121" i="23"/>
  <c r="E121" i="23"/>
  <c r="H121" i="23"/>
  <c r="D121" i="23"/>
  <c r="F121" i="23"/>
  <c r="J121" i="23"/>
  <c r="G121" i="23"/>
  <c r="K121" i="23"/>
  <c r="C121" i="23"/>
  <c r="F14" i="41"/>
  <c r="K14" i="41"/>
  <c r="G14" i="41"/>
  <c r="C14" i="41"/>
  <c r="E14" i="41"/>
  <c r="H14" i="41"/>
  <c r="I14" i="41"/>
  <c r="D14" i="41"/>
  <c r="J14" i="41"/>
  <c r="G113" i="23"/>
  <c r="H113" i="23"/>
  <c r="C113" i="23"/>
  <c r="I113" i="23"/>
  <c r="D113" i="23"/>
  <c r="J113" i="23"/>
  <c r="K113" i="23"/>
  <c r="F113" i="23"/>
  <c r="E113" i="23"/>
  <c r="D114" i="23"/>
  <c r="J114" i="23"/>
  <c r="G114" i="23"/>
  <c r="I114" i="23"/>
  <c r="C114" i="23"/>
  <c r="F114" i="23"/>
  <c r="E114" i="23"/>
  <c r="H114" i="23"/>
  <c r="K114" i="23"/>
  <c r="I122" i="40"/>
  <c r="E122" i="40"/>
  <c r="F122" i="40"/>
  <c r="K122" i="40"/>
  <c r="C122" i="40"/>
  <c r="J122" i="40"/>
  <c r="G122" i="40"/>
  <c r="H122" i="40"/>
  <c r="D122" i="40"/>
  <c r="D80" i="41"/>
  <c r="K80" i="41"/>
  <c r="F80" i="41"/>
  <c r="C80" i="41"/>
  <c r="E80" i="41"/>
  <c r="I80" i="41"/>
  <c r="G80" i="41"/>
  <c r="H80" i="41"/>
  <c r="J80" i="41"/>
  <c r="K31" i="26"/>
  <c r="H31" i="26"/>
  <c r="J31" i="26"/>
  <c r="G31" i="26"/>
  <c r="C31" i="26"/>
  <c r="D31" i="26"/>
  <c r="E31" i="26"/>
  <c r="F31" i="26"/>
  <c r="I31" i="26"/>
  <c r="C18" i="40"/>
  <c r="J18" i="40"/>
  <c r="G18" i="40"/>
  <c r="H18" i="40"/>
  <c r="D18" i="40"/>
  <c r="I18" i="40"/>
  <c r="E18" i="40"/>
  <c r="F18" i="40"/>
  <c r="K18" i="40"/>
  <c r="G122" i="26"/>
  <c r="F122" i="26"/>
  <c r="E122" i="26"/>
  <c r="H122" i="26"/>
  <c r="D122" i="26"/>
  <c r="I122" i="26"/>
  <c r="K122" i="26"/>
  <c r="J122" i="26"/>
  <c r="C122" i="26"/>
  <c r="I160" i="23"/>
  <c r="G160" i="23"/>
  <c r="C160" i="23"/>
  <c r="F160" i="23"/>
  <c r="D160" i="23"/>
  <c r="J160" i="23"/>
  <c r="H160" i="23"/>
  <c r="K160" i="23"/>
  <c r="E160" i="23"/>
  <c r="G128" i="41"/>
  <c r="C128" i="41"/>
  <c r="H128" i="41"/>
  <c r="E128" i="41"/>
  <c r="D128" i="41"/>
  <c r="K128" i="41"/>
  <c r="I128" i="41"/>
  <c r="F128" i="41"/>
  <c r="J128" i="41"/>
  <c r="G125" i="40"/>
  <c r="K125" i="40"/>
  <c r="C125" i="40"/>
  <c r="J125" i="40"/>
  <c r="I125" i="40"/>
  <c r="H125" i="40"/>
  <c r="D125" i="40"/>
  <c r="F125" i="40"/>
  <c r="E125" i="40"/>
  <c r="F36" i="26"/>
  <c r="E36" i="26"/>
  <c r="D36" i="26"/>
  <c r="K36" i="26"/>
  <c r="C36" i="26"/>
  <c r="H36" i="26"/>
  <c r="I36" i="26"/>
  <c r="G36" i="26"/>
  <c r="J36" i="26"/>
  <c r="E82" i="28"/>
  <c r="F82" i="28"/>
  <c r="K82" i="28"/>
  <c r="I82" i="28"/>
  <c r="C82" i="28"/>
  <c r="H82" i="28"/>
  <c r="G82" i="28"/>
  <c r="J82" i="28"/>
  <c r="D82" i="28"/>
  <c r="D132" i="21"/>
  <c r="F132" i="21"/>
  <c r="G132" i="21"/>
  <c r="J132" i="21"/>
  <c r="E132" i="21"/>
  <c r="C132" i="21"/>
  <c r="I132" i="21"/>
  <c r="H132" i="21"/>
  <c r="K132" i="21"/>
  <c r="C2" i="41"/>
  <c r="D2" i="41"/>
  <c r="G2" i="41"/>
  <c r="F2" i="41"/>
  <c r="E2" i="41"/>
  <c r="J2" i="41"/>
  <c r="H2" i="41"/>
  <c r="I2" i="41"/>
  <c r="K2" i="41"/>
  <c r="D105" i="41"/>
  <c r="E105" i="41"/>
  <c r="K105" i="41"/>
  <c r="C105" i="41"/>
  <c r="I105" i="41"/>
  <c r="F105" i="41"/>
  <c r="G105" i="41"/>
  <c r="J105" i="41"/>
  <c r="H105" i="41"/>
  <c r="F55" i="28"/>
  <c r="I55" i="28"/>
  <c r="H55" i="28"/>
  <c r="D55" i="28"/>
  <c r="E55" i="28"/>
  <c r="J55" i="28"/>
  <c r="G55" i="28"/>
  <c r="K55" i="28"/>
  <c r="C55" i="28"/>
  <c r="I135" i="28"/>
  <c r="E135" i="28"/>
  <c r="H135" i="28"/>
  <c r="F135" i="28"/>
  <c r="K135" i="28"/>
  <c r="J135" i="28"/>
  <c r="G135" i="28"/>
  <c r="C135" i="28"/>
  <c r="D135" i="28"/>
  <c r="J96" i="28"/>
  <c r="C96" i="28"/>
  <c r="G96" i="28"/>
  <c r="E96" i="28"/>
  <c r="H96" i="28"/>
  <c r="K96" i="28"/>
  <c r="D96" i="28"/>
  <c r="I96" i="28"/>
  <c r="F96" i="28"/>
  <c r="D99" i="26"/>
  <c r="I99" i="26"/>
  <c r="K99" i="26"/>
  <c r="H99" i="26"/>
  <c r="G99" i="26"/>
  <c r="J99" i="26"/>
  <c r="E99" i="26"/>
  <c r="F99" i="26"/>
  <c r="C99" i="26"/>
  <c r="J148" i="28"/>
  <c r="F148" i="28"/>
  <c r="I148" i="28"/>
  <c r="G148" i="28"/>
  <c r="C148" i="28"/>
  <c r="E148" i="28"/>
  <c r="D148" i="28"/>
  <c r="K148" i="28"/>
  <c r="H148" i="28"/>
  <c r="G26" i="19"/>
  <c r="I26" i="19"/>
  <c r="D26" i="19"/>
  <c r="E26" i="19"/>
  <c r="H26" i="19"/>
  <c r="F26" i="19"/>
  <c r="K26" i="19"/>
  <c r="J26" i="19"/>
  <c r="C26" i="19"/>
  <c r="G81" i="21"/>
  <c r="F81" i="21"/>
  <c r="D81" i="21"/>
  <c r="E81" i="21"/>
  <c r="C81" i="21"/>
  <c r="H81" i="21"/>
  <c r="K81" i="21"/>
  <c r="J81" i="21"/>
  <c r="I81" i="21"/>
  <c r="C12" i="28"/>
  <c r="I12" i="28"/>
  <c r="G12" i="28"/>
  <c r="J12" i="28"/>
  <c r="H12" i="28"/>
  <c r="D12" i="28"/>
  <c r="E12" i="28"/>
  <c r="F12" i="28"/>
  <c r="K12" i="28"/>
  <c r="I6" i="28"/>
  <c r="F6" i="28"/>
  <c r="J6" i="28"/>
  <c r="G6" i="28"/>
  <c r="C6" i="28"/>
  <c r="E6" i="28"/>
  <c r="H6" i="28"/>
  <c r="D6" i="28"/>
  <c r="K6" i="28"/>
  <c r="I65" i="41"/>
  <c r="F65" i="41"/>
  <c r="H65" i="41"/>
  <c r="J65" i="41"/>
  <c r="K65" i="41"/>
  <c r="E65" i="41"/>
  <c r="C65" i="41"/>
  <c r="G65" i="41"/>
  <c r="D65" i="41"/>
  <c r="F8" i="26"/>
  <c r="D8" i="26"/>
  <c r="J8" i="26"/>
  <c r="K8" i="26"/>
  <c r="I8" i="26"/>
  <c r="C8" i="26"/>
  <c r="E8" i="26"/>
  <c r="H8" i="26"/>
  <c r="G8" i="26"/>
  <c r="J72" i="21"/>
  <c r="G72" i="21"/>
  <c r="K72" i="21"/>
  <c r="D72" i="21"/>
  <c r="C72" i="21"/>
  <c r="E72" i="21"/>
  <c r="I72" i="21"/>
  <c r="F72" i="21"/>
  <c r="H72" i="21"/>
  <c r="K142" i="23"/>
  <c r="H142" i="23"/>
  <c r="J142" i="23"/>
  <c r="G142" i="23"/>
  <c r="D142" i="23"/>
  <c r="I142" i="23"/>
  <c r="F142" i="23"/>
  <c r="C142" i="23"/>
  <c r="E142" i="23"/>
  <c r="F104" i="23"/>
  <c r="C104" i="23"/>
  <c r="D104" i="23"/>
  <c r="K104" i="23"/>
  <c r="E104" i="23"/>
  <c r="H104" i="23"/>
  <c r="G104" i="23"/>
  <c r="I104" i="23"/>
  <c r="J104" i="23"/>
  <c r="J84" i="21"/>
  <c r="F84" i="21"/>
  <c r="D84" i="21"/>
  <c r="I84" i="21"/>
  <c r="H84" i="21"/>
  <c r="G84" i="21"/>
  <c r="E84" i="21"/>
  <c r="C84" i="21"/>
  <c r="K84" i="21"/>
  <c r="H98" i="28"/>
  <c r="D98" i="28"/>
  <c r="E98" i="28"/>
  <c r="F98" i="28"/>
  <c r="K98" i="28"/>
  <c r="J98" i="28"/>
  <c r="G98" i="28"/>
  <c r="I98" i="28"/>
  <c r="C98" i="28"/>
  <c r="F76" i="23"/>
  <c r="E76" i="23"/>
  <c r="J76" i="23"/>
  <c r="G76" i="23"/>
  <c r="K76" i="23"/>
  <c r="C76" i="23"/>
  <c r="H76" i="23"/>
  <c r="D76" i="23"/>
  <c r="I76" i="23"/>
  <c r="F43" i="40"/>
  <c r="J43" i="40"/>
  <c r="I43" i="40"/>
  <c r="E43" i="40"/>
  <c r="C43" i="40"/>
  <c r="G43" i="40"/>
  <c r="D43" i="40"/>
  <c r="K43" i="40"/>
  <c r="H43" i="40"/>
  <c r="K28" i="26"/>
  <c r="J28" i="26"/>
  <c r="E28" i="26"/>
  <c r="I28" i="26"/>
  <c r="H28" i="26"/>
  <c r="F28" i="26"/>
  <c r="C28" i="26"/>
  <c r="G28" i="26"/>
  <c r="D28" i="26"/>
  <c r="H38" i="26"/>
  <c r="D38" i="26"/>
  <c r="F38" i="26"/>
  <c r="K38" i="26"/>
  <c r="E38" i="26"/>
  <c r="G38" i="26"/>
  <c r="I38" i="26"/>
  <c r="J38" i="26"/>
  <c r="C38" i="26"/>
  <c r="F91" i="41"/>
  <c r="C91" i="41"/>
  <c r="D91" i="41"/>
  <c r="J91" i="41"/>
  <c r="G91" i="41"/>
  <c r="E91" i="41"/>
  <c r="K91" i="41"/>
  <c r="I91" i="41"/>
  <c r="H91" i="41"/>
  <c r="C133" i="26"/>
  <c r="J133" i="26"/>
  <c r="D133" i="26"/>
  <c r="G133" i="26"/>
  <c r="F133" i="26"/>
  <c r="K133" i="26"/>
  <c r="I133" i="26"/>
  <c r="E133" i="26"/>
  <c r="H133" i="26"/>
  <c r="I171" i="23"/>
  <c r="G171" i="23"/>
  <c r="K171" i="23"/>
  <c r="E171" i="23"/>
  <c r="C171" i="23"/>
  <c r="F171" i="23"/>
  <c r="D171" i="23"/>
  <c r="H171" i="23"/>
  <c r="J171" i="23"/>
  <c r="G176" i="40"/>
  <c r="H176" i="40"/>
  <c r="D176" i="40"/>
  <c r="E176" i="40"/>
  <c r="F176" i="40"/>
  <c r="J176" i="40"/>
  <c r="K176" i="40"/>
  <c r="C176" i="40"/>
  <c r="I176" i="40"/>
  <c r="F86" i="28"/>
  <c r="I86" i="28"/>
  <c r="G86" i="28"/>
  <c r="C86" i="28"/>
  <c r="H86" i="28"/>
  <c r="E86" i="28"/>
  <c r="K86" i="28"/>
  <c r="D86" i="28"/>
  <c r="J86" i="28"/>
  <c r="F95" i="28"/>
  <c r="H95" i="28"/>
  <c r="G95" i="28"/>
  <c r="D95" i="28"/>
  <c r="E95" i="28"/>
  <c r="I95" i="28"/>
  <c r="K95" i="28"/>
  <c r="J95" i="28"/>
  <c r="C95" i="28"/>
  <c r="E94" i="40"/>
  <c r="H94" i="40"/>
  <c r="J94" i="40"/>
  <c r="K94" i="40"/>
  <c r="F94" i="40"/>
  <c r="I94" i="40"/>
  <c r="D94" i="40"/>
  <c r="C94" i="40"/>
  <c r="G94" i="40"/>
  <c r="C14" i="19"/>
  <c r="I14" i="19"/>
  <c r="J14" i="19"/>
  <c r="H14" i="19"/>
  <c r="G14" i="19"/>
  <c r="D14" i="19"/>
  <c r="E14" i="19"/>
  <c r="K14" i="19"/>
  <c r="F14" i="19"/>
  <c r="H23" i="26"/>
  <c r="J23" i="26"/>
  <c r="F23" i="26"/>
  <c r="G23" i="26"/>
  <c r="C23" i="26"/>
  <c r="D23" i="26"/>
  <c r="I23" i="26"/>
  <c r="K23" i="26"/>
  <c r="E23" i="26"/>
  <c r="F15" i="19"/>
  <c r="C15" i="19"/>
  <c r="D15" i="19"/>
  <c r="K15" i="19"/>
  <c r="H15" i="19"/>
  <c r="I15" i="19"/>
  <c r="J15" i="19"/>
  <c r="E15" i="19"/>
  <c r="G15" i="19"/>
  <c r="D155" i="28"/>
  <c r="F155" i="28"/>
  <c r="I155" i="28"/>
  <c r="E155" i="28"/>
  <c r="C155" i="28"/>
  <c r="J155" i="28"/>
  <c r="G155" i="28"/>
  <c r="H155" i="28"/>
  <c r="K155" i="28"/>
  <c r="H60" i="26"/>
  <c r="F60" i="26"/>
  <c r="J60" i="26"/>
  <c r="E60" i="26"/>
  <c r="I60" i="26"/>
  <c r="D60" i="26"/>
  <c r="G60" i="26"/>
  <c r="C60" i="26"/>
  <c r="K60" i="26"/>
  <c r="K131" i="23"/>
  <c r="C131" i="23"/>
  <c r="F131" i="23"/>
  <c r="J131" i="23"/>
  <c r="E131" i="23"/>
  <c r="H131" i="23"/>
  <c r="I131" i="23"/>
  <c r="D131" i="23"/>
  <c r="G131" i="23"/>
  <c r="C62" i="40"/>
  <c r="D62" i="40"/>
  <c r="E62" i="40"/>
  <c r="F62" i="40"/>
  <c r="H62" i="40"/>
  <c r="I62" i="40"/>
  <c r="J62" i="40"/>
  <c r="G62" i="40"/>
  <c r="K62" i="40"/>
  <c r="F41" i="41"/>
  <c r="J41" i="41"/>
  <c r="G41" i="41"/>
  <c r="C41" i="41"/>
  <c r="H41" i="41"/>
  <c r="I41" i="41"/>
  <c r="K41" i="41"/>
  <c r="E41" i="41"/>
  <c r="D41" i="41"/>
  <c r="D20" i="19"/>
  <c r="C20" i="19"/>
  <c r="I20" i="19"/>
  <c r="F20" i="19"/>
  <c r="H20" i="19"/>
  <c r="J20" i="19"/>
  <c r="G20" i="19"/>
  <c r="E20" i="19"/>
  <c r="K20" i="19"/>
  <c r="K46" i="25"/>
  <c r="F46" i="25"/>
  <c r="E46" i="25"/>
  <c r="J46" i="25"/>
  <c r="H46" i="25"/>
  <c r="G46" i="25"/>
  <c r="C46" i="25"/>
  <c r="D46" i="25"/>
  <c r="I46" i="25"/>
  <c r="C171" i="21"/>
  <c r="F171" i="21"/>
  <c r="H171" i="21"/>
  <c r="D171" i="21"/>
  <c r="K171" i="21"/>
  <c r="G171" i="21"/>
  <c r="E171" i="21"/>
  <c r="J171" i="21"/>
  <c r="I171" i="21"/>
  <c r="E36" i="41"/>
  <c r="H36" i="41"/>
  <c r="D36" i="41"/>
  <c r="K36" i="41"/>
  <c r="J36" i="41"/>
  <c r="F36" i="41"/>
  <c r="I36" i="41"/>
  <c r="C36" i="41"/>
  <c r="G36" i="41"/>
  <c r="G37" i="26"/>
  <c r="C37" i="26"/>
  <c r="D37" i="26"/>
  <c r="H37" i="26"/>
  <c r="K37" i="26"/>
  <c r="F37" i="26"/>
  <c r="E37" i="26"/>
  <c r="I37" i="26"/>
  <c r="J37" i="26"/>
  <c r="K92" i="23"/>
  <c r="J92" i="23"/>
  <c r="G92" i="23"/>
  <c r="I92" i="23"/>
  <c r="F92" i="23"/>
  <c r="C92" i="23"/>
  <c r="D92" i="23"/>
  <c r="H92" i="23"/>
  <c r="E92" i="23"/>
  <c r="E60" i="41"/>
  <c r="K60" i="41"/>
  <c r="I60" i="41"/>
  <c r="J60" i="41"/>
  <c r="F60" i="41"/>
  <c r="C60" i="41"/>
  <c r="G60" i="41"/>
  <c r="H60" i="41"/>
  <c r="D60" i="41"/>
  <c r="D134" i="28"/>
  <c r="C134" i="28"/>
  <c r="E134" i="28"/>
  <c r="I134" i="28"/>
  <c r="H134" i="28"/>
  <c r="J134" i="28"/>
  <c r="K134" i="28"/>
  <c r="G134" i="28"/>
  <c r="F134" i="28"/>
  <c r="D8" i="40"/>
  <c r="I8" i="40"/>
  <c r="F8" i="40"/>
  <c r="G8" i="40"/>
  <c r="K8" i="40"/>
  <c r="C8" i="40"/>
  <c r="H8" i="40"/>
  <c r="J8" i="40"/>
  <c r="E8" i="40"/>
  <c r="J133" i="42"/>
  <c r="D133" i="42"/>
  <c r="K133" i="42"/>
  <c r="I133" i="42"/>
  <c r="E133" i="42"/>
  <c r="H133" i="42"/>
  <c r="F133" i="42"/>
  <c r="C133" i="42"/>
  <c r="G133" i="42"/>
  <c r="H31" i="42"/>
  <c r="I31" i="42"/>
  <c r="F31" i="42"/>
  <c r="E31" i="42"/>
  <c r="J31" i="42"/>
  <c r="K31" i="42"/>
  <c r="C31" i="42"/>
  <c r="D31" i="42"/>
  <c r="G31" i="42"/>
  <c r="C141" i="42"/>
  <c r="I141" i="42"/>
  <c r="F141" i="42"/>
  <c r="E141" i="42"/>
  <c r="H141" i="42"/>
  <c r="D141" i="42"/>
  <c r="K141" i="42"/>
  <c r="J141" i="42"/>
  <c r="G141" i="42"/>
  <c r="AP73" i="26"/>
  <c r="Q85" i="26"/>
  <c r="U85" i="26"/>
  <c r="S85" i="26"/>
  <c r="M85" i="26"/>
  <c r="P85" i="26"/>
  <c r="T85" i="26"/>
  <c r="R85" i="26"/>
  <c r="N85" i="26"/>
  <c r="O85" i="26"/>
  <c r="M104" i="23"/>
  <c r="P104" i="23"/>
  <c r="O104" i="23"/>
  <c r="S104" i="23"/>
  <c r="N104" i="23"/>
  <c r="Q104" i="23"/>
  <c r="U104" i="23"/>
  <c r="T104" i="23"/>
  <c r="R104" i="23"/>
  <c r="E168" i="21"/>
  <c r="J168" i="21"/>
  <c r="F168" i="21"/>
  <c r="K168" i="21"/>
  <c r="D168" i="21"/>
  <c r="C168" i="21"/>
  <c r="G168" i="21"/>
  <c r="H168" i="21"/>
  <c r="I168" i="21"/>
  <c r="F117" i="23"/>
  <c r="I117" i="23"/>
  <c r="J117" i="23"/>
  <c r="K117" i="23"/>
  <c r="E117" i="23"/>
  <c r="C117" i="23"/>
  <c r="D117" i="23"/>
  <c r="H117" i="23"/>
  <c r="G117" i="23"/>
  <c r="H143" i="21"/>
  <c r="D143" i="21"/>
  <c r="K143" i="21"/>
  <c r="G143" i="21"/>
  <c r="E143" i="21"/>
  <c r="I143" i="21"/>
  <c r="J143" i="21"/>
  <c r="F143" i="21"/>
  <c r="C143" i="21"/>
  <c r="G147" i="41"/>
  <c r="C147" i="41"/>
  <c r="K147" i="41"/>
  <c r="H147" i="41"/>
  <c r="J147" i="41"/>
  <c r="I147" i="41"/>
  <c r="D147" i="41"/>
  <c r="F147" i="41"/>
  <c r="E147" i="41"/>
  <c r="K152" i="23"/>
  <c r="F152" i="23"/>
  <c r="J152" i="23"/>
  <c r="I152" i="23"/>
  <c r="E152" i="23"/>
  <c r="C152" i="23"/>
  <c r="G152" i="23"/>
  <c r="D152" i="23"/>
  <c r="H152" i="23"/>
  <c r="C145" i="28"/>
  <c r="I145" i="28"/>
  <c r="F145" i="28"/>
  <c r="D145" i="28"/>
  <c r="H145" i="28"/>
  <c r="E145" i="28"/>
  <c r="J145" i="28"/>
  <c r="K145" i="28"/>
  <c r="G145" i="28"/>
  <c r="C34" i="19"/>
  <c r="F34" i="19"/>
  <c r="H34" i="19"/>
  <c r="J34" i="19"/>
  <c r="K34" i="19"/>
  <c r="G34" i="19"/>
  <c r="I34" i="19"/>
  <c r="E34" i="19"/>
  <c r="D34" i="19"/>
  <c r="J177" i="28"/>
  <c r="F177" i="28"/>
  <c r="G177" i="28"/>
  <c r="K177" i="28"/>
  <c r="C177" i="28"/>
  <c r="I177" i="28"/>
  <c r="E177" i="28"/>
  <c r="H177" i="28"/>
  <c r="D177" i="28"/>
  <c r="F122" i="23"/>
  <c r="K122" i="23"/>
  <c r="C122" i="23"/>
  <c r="G122" i="23"/>
  <c r="H122" i="23"/>
  <c r="J122" i="23"/>
  <c r="I122" i="23"/>
  <c r="D122" i="23"/>
  <c r="E122" i="23"/>
  <c r="K4" i="23"/>
  <c r="E4" i="23"/>
  <c r="C4" i="23"/>
  <c r="I4" i="23"/>
  <c r="H4" i="23"/>
  <c r="G4" i="23"/>
  <c r="F4" i="23"/>
  <c r="J4" i="23"/>
  <c r="D4" i="23"/>
  <c r="C170" i="40"/>
  <c r="E170" i="40"/>
  <c r="I170" i="40"/>
  <c r="H170" i="40"/>
  <c r="D170" i="40"/>
  <c r="F170" i="40"/>
  <c r="J170" i="40"/>
  <c r="G170" i="40"/>
  <c r="K170" i="40"/>
  <c r="H143" i="23"/>
  <c r="I143" i="23"/>
  <c r="C143" i="23"/>
  <c r="G143" i="23"/>
  <c r="F143" i="23"/>
  <c r="J143" i="23"/>
  <c r="K143" i="23"/>
  <c r="E143" i="23"/>
  <c r="D143" i="23"/>
  <c r="D142" i="26"/>
  <c r="G142" i="26"/>
  <c r="E142" i="26"/>
  <c r="H142" i="26"/>
  <c r="I142" i="26"/>
  <c r="J142" i="26"/>
  <c r="F142" i="26"/>
  <c r="K142" i="26"/>
  <c r="C142" i="26"/>
  <c r="G4" i="28"/>
  <c r="D4" i="28"/>
  <c r="H4" i="28"/>
  <c r="E4" i="28"/>
  <c r="F4" i="28"/>
  <c r="K4" i="28"/>
  <c r="J4" i="28"/>
  <c r="I4" i="28"/>
  <c r="C4" i="28"/>
  <c r="E116" i="41"/>
  <c r="D116" i="41"/>
  <c r="F116" i="41"/>
  <c r="K116" i="41"/>
  <c r="G116" i="41"/>
  <c r="J116" i="41"/>
  <c r="C116" i="41"/>
  <c r="I116" i="41"/>
  <c r="H116" i="41"/>
  <c r="F27" i="23"/>
  <c r="H27" i="23"/>
  <c r="J27" i="23"/>
  <c r="C27" i="23"/>
  <c r="E27" i="23"/>
  <c r="I27" i="23"/>
  <c r="D27" i="23"/>
  <c r="G27" i="23"/>
  <c r="K27" i="23"/>
  <c r="H161" i="21"/>
  <c r="J161" i="21"/>
  <c r="E161" i="21"/>
  <c r="F161" i="21"/>
  <c r="D161" i="21"/>
  <c r="K161" i="21"/>
  <c r="G161" i="21"/>
  <c r="I161" i="21"/>
  <c r="C161" i="21"/>
  <c r="C50" i="40"/>
  <c r="D50" i="40"/>
  <c r="E50" i="40"/>
  <c r="I50" i="40"/>
  <c r="H50" i="40"/>
  <c r="K50" i="40"/>
  <c r="J50" i="40"/>
  <c r="F50" i="40"/>
  <c r="G50" i="40"/>
  <c r="G78" i="25"/>
  <c r="K78" i="25"/>
  <c r="C78" i="25"/>
  <c r="E78" i="25"/>
  <c r="J78" i="25"/>
  <c r="I78" i="25"/>
  <c r="D78" i="25"/>
  <c r="H78" i="25"/>
  <c r="F78" i="25"/>
  <c r="D78" i="21"/>
  <c r="E78" i="21"/>
  <c r="C78" i="21"/>
  <c r="F78" i="21"/>
  <c r="J78" i="21"/>
  <c r="I78" i="21"/>
  <c r="H78" i="21"/>
  <c r="G78" i="21"/>
  <c r="K78" i="21"/>
  <c r="F66" i="23"/>
  <c r="G66" i="23"/>
  <c r="K66" i="23"/>
  <c r="C66" i="23"/>
  <c r="E66" i="23"/>
  <c r="I66" i="23"/>
  <c r="J66" i="23"/>
  <c r="D66" i="23"/>
  <c r="H66" i="23"/>
  <c r="F32" i="23"/>
  <c r="C32" i="23"/>
  <c r="D32" i="23"/>
  <c r="H32" i="23"/>
  <c r="E32" i="23"/>
  <c r="K32" i="23"/>
  <c r="J32" i="23"/>
  <c r="I32" i="23"/>
  <c r="G32" i="23"/>
  <c r="E145" i="41"/>
  <c r="C145" i="41"/>
  <c r="F145" i="41"/>
  <c r="G145" i="41"/>
  <c r="D145" i="41"/>
  <c r="H145" i="41"/>
  <c r="J145" i="41"/>
  <c r="I145" i="41"/>
  <c r="K145" i="41"/>
  <c r="K175" i="23"/>
  <c r="I175" i="23"/>
  <c r="G175" i="23"/>
  <c r="C175" i="23"/>
  <c r="F175" i="23"/>
  <c r="J175" i="23"/>
  <c r="E175" i="23"/>
  <c r="H175" i="23"/>
  <c r="D175" i="23"/>
  <c r="F123" i="28"/>
  <c r="K123" i="28"/>
  <c r="C123" i="28"/>
  <c r="H123" i="28"/>
  <c r="I123" i="28"/>
  <c r="J123" i="28"/>
  <c r="D123" i="28"/>
  <c r="E123" i="28"/>
  <c r="G123" i="28"/>
  <c r="J53" i="23"/>
  <c r="C53" i="23"/>
  <c r="G53" i="23"/>
  <c r="I53" i="23"/>
  <c r="D53" i="23"/>
  <c r="K53" i="23"/>
  <c r="H53" i="23"/>
  <c r="F53" i="23"/>
  <c r="E53" i="23"/>
  <c r="F26" i="40"/>
  <c r="H26" i="40"/>
  <c r="D26" i="40"/>
  <c r="J26" i="40"/>
  <c r="I26" i="40"/>
  <c r="K26" i="40"/>
  <c r="G26" i="40"/>
  <c r="C26" i="40"/>
  <c r="E26" i="40"/>
  <c r="G73" i="41"/>
  <c r="K73" i="41"/>
  <c r="E73" i="41"/>
  <c r="I73" i="41"/>
  <c r="F73" i="41"/>
  <c r="D73" i="41"/>
  <c r="J73" i="41"/>
  <c r="C73" i="41"/>
  <c r="H73" i="41"/>
  <c r="E2" i="19"/>
  <c r="F2" i="19"/>
  <c r="H2" i="19"/>
  <c r="D2" i="19"/>
  <c r="G2" i="19"/>
  <c r="J2" i="19"/>
  <c r="C2" i="19"/>
  <c r="K2" i="19"/>
  <c r="I2" i="19"/>
  <c r="F12" i="41"/>
  <c r="G12" i="41"/>
  <c r="C12" i="41"/>
  <c r="D12" i="41"/>
  <c r="H12" i="41"/>
  <c r="I12" i="41"/>
  <c r="K12" i="41"/>
  <c r="E12" i="41"/>
  <c r="J12" i="41"/>
  <c r="J125" i="21"/>
  <c r="E125" i="21"/>
  <c r="F125" i="21"/>
  <c r="D125" i="21"/>
  <c r="G125" i="21"/>
  <c r="K125" i="21"/>
  <c r="H125" i="21"/>
  <c r="C125" i="21"/>
  <c r="I125" i="21"/>
  <c r="D66" i="28"/>
  <c r="C66" i="28"/>
  <c r="E66" i="28"/>
  <c r="I66" i="28"/>
  <c r="H66" i="28"/>
  <c r="J66" i="28"/>
  <c r="K66" i="28"/>
  <c r="G66" i="28"/>
  <c r="F66" i="28"/>
  <c r="I139" i="23"/>
  <c r="E139" i="23"/>
  <c r="H139" i="23"/>
  <c r="G139" i="23"/>
  <c r="D139" i="23"/>
  <c r="C139" i="23"/>
  <c r="F139" i="23"/>
  <c r="K139" i="23"/>
  <c r="J139" i="23"/>
  <c r="I76" i="41"/>
  <c r="G76" i="41"/>
  <c r="C76" i="41"/>
  <c r="H76" i="41"/>
  <c r="D76" i="41"/>
  <c r="F76" i="41"/>
  <c r="K76" i="41"/>
  <c r="J76" i="41"/>
  <c r="E76" i="41"/>
  <c r="D166" i="28"/>
  <c r="H166" i="28"/>
  <c r="K166" i="28"/>
  <c r="J166" i="28"/>
  <c r="G166" i="28"/>
  <c r="F166" i="28"/>
  <c r="I166" i="28"/>
  <c r="E166" i="28"/>
  <c r="C166" i="28"/>
  <c r="J83" i="25"/>
  <c r="K83" i="25"/>
  <c r="I83" i="25"/>
  <c r="F83" i="25"/>
  <c r="G83" i="25"/>
  <c r="C83" i="25"/>
  <c r="E83" i="25"/>
  <c r="D83" i="25"/>
  <c r="H83" i="25"/>
  <c r="I148" i="40"/>
  <c r="H148" i="40"/>
  <c r="D148" i="40"/>
  <c r="F148" i="40"/>
  <c r="E148" i="40"/>
  <c r="C148" i="40"/>
  <c r="K148" i="40"/>
  <c r="G148" i="40"/>
  <c r="J148" i="40"/>
  <c r="D130" i="23"/>
  <c r="J130" i="23"/>
  <c r="H130" i="23"/>
  <c r="G130" i="23"/>
  <c r="F130" i="23"/>
  <c r="K130" i="23"/>
  <c r="C130" i="23"/>
  <c r="E130" i="23"/>
  <c r="I130" i="23"/>
  <c r="K160" i="28"/>
  <c r="D160" i="28"/>
  <c r="I160" i="28"/>
  <c r="F160" i="28"/>
  <c r="J160" i="28"/>
  <c r="C160" i="28"/>
  <c r="G160" i="28"/>
  <c r="H160" i="28"/>
  <c r="E160" i="28"/>
  <c r="G73" i="23"/>
  <c r="F73" i="23"/>
  <c r="E73" i="23"/>
  <c r="D73" i="23"/>
  <c r="H73" i="23"/>
  <c r="I73" i="23"/>
  <c r="J73" i="23"/>
  <c r="K73" i="23"/>
  <c r="C73" i="23"/>
  <c r="K56" i="40"/>
  <c r="J56" i="40"/>
  <c r="F56" i="40"/>
  <c r="G56" i="40"/>
  <c r="C56" i="40"/>
  <c r="I56" i="40"/>
  <c r="E56" i="40"/>
  <c r="D56" i="40"/>
  <c r="H56" i="40"/>
  <c r="F55" i="26"/>
  <c r="C55" i="26"/>
  <c r="J55" i="26"/>
  <c r="G55" i="26"/>
  <c r="I55" i="26"/>
  <c r="K55" i="26"/>
  <c r="D55" i="26"/>
  <c r="H55" i="26"/>
  <c r="E55" i="26"/>
  <c r="E18" i="23"/>
  <c r="J18" i="23"/>
  <c r="I18" i="23"/>
  <c r="D18" i="23"/>
  <c r="F18" i="23"/>
  <c r="H18" i="23"/>
  <c r="G18" i="23"/>
  <c r="K18" i="23"/>
  <c r="C18" i="23"/>
  <c r="D76" i="40"/>
  <c r="C76" i="40"/>
  <c r="E76" i="40"/>
  <c r="H76" i="40"/>
  <c r="F76" i="40"/>
  <c r="K76" i="40"/>
  <c r="I76" i="40"/>
  <c r="J76" i="40"/>
  <c r="G76" i="40"/>
  <c r="I106" i="23"/>
  <c r="H106" i="23"/>
  <c r="F106" i="23"/>
  <c r="K106" i="23"/>
  <c r="G106" i="23"/>
  <c r="D106" i="23"/>
  <c r="C106" i="23"/>
  <c r="E106" i="23"/>
  <c r="J106" i="23"/>
  <c r="K148" i="23"/>
  <c r="F148" i="23"/>
  <c r="J148" i="23"/>
  <c r="I148" i="23"/>
  <c r="E148" i="23"/>
  <c r="C148" i="23"/>
  <c r="G148" i="23"/>
  <c r="D148" i="23"/>
  <c r="H148" i="23"/>
  <c r="H134" i="21"/>
  <c r="K134" i="21"/>
  <c r="J134" i="21"/>
  <c r="G134" i="21"/>
  <c r="I134" i="21"/>
  <c r="D134" i="21"/>
  <c r="F134" i="21"/>
  <c r="C134" i="21"/>
  <c r="E134" i="21"/>
  <c r="K51" i="41"/>
  <c r="G51" i="41"/>
  <c r="D51" i="41"/>
  <c r="C51" i="41"/>
  <c r="I51" i="41"/>
  <c r="J51" i="41"/>
  <c r="H51" i="41"/>
  <c r="F51" i="41"/>
  <c r="E51" i="41"/>
  <c r="J67" i="41"/>
  <c r="G67" i="41"/>
  <c r="I67" i="41"/>
  <c r="F67" i="41"/>
  <c r="K67" i="41"/>
  <c r="H67" i="41"/>
  <c r="C67" i="41"/>
  <c r="D67" i="41"/>
  <c r="E67" i="41"/>
  <c r="C12" i="40"/>
  <c r="D12" i="40"/>
  <c r="E12" i="40"/>
  <c r="I12" i="40"/>
  <c r="H12" i="40"/>
  <c r="K12" i="40"/>
  <c r="J12" i="40"/>
  <c r="F12" i="40"/>
  <c r="G12" i="40"/>
  <c r="F43" i="23"/>
  <c r="H43" i="23"/>
  <c r="J43" i="23"/>
  <c r="D43" i="23"/>
  <c r="I43" i="23"/>
  <c r="G43" i="23"/>
  <c r="K43" i="23"/>
  <c r="E43" i="23"/>
  <c r="C43" i="23"/>
  <c r="K111" i="28"/>
  <c r="D111" i="28"/>
  <c r="F111" i="28"/>
  <c r="J111" i="28"/>
  <c r="E111" i="28"/>
  <c r="C111" i="28"/>
  <c r="G111" i="28"/>
  <c r="H111" i="28"/>
  <c r="I111" i="28"/>
  <c r="F165" i="40"/>
  <c r="K165" i="40"/>
  <c r="C165" i="40"/>
  <c r="J165" i="40"/>
  <c r="H165" i="40"/>
  <c r="G165" i="40"/>
  <c r="D165" i="40"/>
  <c r="I165" i="40"/>
  <c r="E165" i="40"/>
  <c r="K49" i="28"/>
  <c r="C49" i="28"/>
  <c r="I49" i="28"/>
  <c r="J49" i="28"/>
  <c r="H49" i="28"/>
  <c r="D49" i="28"/>
  <c r="F49" i="28"/>
  <c r="E49" i="28"/>
  <c r="G49" i="28"/>
  <c r="J11" i="41"/>
  <c r="F11" i="41"/>
  <c r="G11" i="41"/>
  <c r="H11" i="41"/>
  <c r="D11" i="41"/>
  <c r="I11" i="41"/>
  <c r="K11" i="41"/>
  <c r="E11" i="41"/>
  <c r="C11" i="41"/>
  <c r="F162" i="40"/>
  <c r="D162" i="40"/>
  <c r="C162" i="40"/>
  <c r="I162" i="40"/>
  <c r="J162" i="40"/>
  <c r="G162" i="40"/>
  <c r="K162" i="40"/>
  <c r="E162" i="40"/>
  <c r="H162" i="40"/>
  <c r="J27" i="41"/>
  <c r="G27" i="41"/>
  <c r="F27" i="41"/>
  <c r="C27" i="41"/>
  <c r="K27" i="41"/>
  <c r="I27" i="41"/>
  <c r="H27" i="41"/>
  <c r="D27" i="41"/>
  <c r="E27" i="41"/>
  <c r="K97" i="21"/>
  <c r="I97" i="21"/>
  <c r="C97" i="21"/>
  <c r="H97" i="21"/>
  <c r="J97" i="21"/>
  <c r="G97" i="21"/>
  <c r="F97" i="21"/>
  <c r="E97" i="21"/>
  <c r="D97" i="21"/>
  <c r="E40" i="26"/>
  <c r="C40" i="26"/>
  <c r="F40" i="26"/>
  <c r="J40" i="26"/>
  <c r="D40" i="26"/>
  <c r="K40" i="26"/>
  <c r="I40" i="26"/>
  <c r="H40" i="26"/>
  <c r="G40" i="26"/>
  <c r="H50" i="28"/>
  <c r="G50" i="28"/>
  <c r="D50" i="28"/>
  <c r="J50" i="28"/>
  <c r="E50" i="28"/>
  <c r="I50" i="28"/>
  <c r="F50" i="28"/>
  <c r="C50" i="28"/>
  <c r="K50" i="28"/>
  <c r="I34" i="23"/>
  <c r="H34" i="23"/>
  <c r="K34" i="23"/>
  <c r="J34" i="23"/>
  <c r="G34" i="23"/>
  <c r="D34" i="23"/>
  <c r="C34" i="23"/>
  <c r="E34" i="23"/>
  <c r="F34" i="23"/>
  <c r="I39" i="40"/>
  <c r="K39" i="40"/>
  <c r="C39" i="40"/>
  <c r="G39" i="40"/>
  <c r="E39" i="40"/>
  <c r="D39" i="40"/>
  <c r="H39" i="40"/>
  <c r="F39" i="40"/>
  <c r="J39" i="40"/>
  <c r="C116" i="26"/>
  <c r="E116" i="26"/>
  <c r="H116" i="26"/>
  <c r="D116" i="26"/>
  <c r="J116" i="26"/>
  <c r="K116" i="26"/>
  <c r="G116" i="26"/>
  <c r="F116" i="26"/>
  <c r="I116" i="26"/>
  <c r="H136" i="41"/>
  <c r="J136" i="41"/>
  <c r="G136" i="41"/>
  <c r="F136" i="41"/>
  <c r="E136" i="41"/>
  <c r="C136" i="41"/>
  <c r="D136" i="41"/>
  <c r="K136" i="41"/>
  <c r="I136" i="41"/>
  <c r="E61" i="21"/>
  <c r="K61" i="21"/>
  <c r="C61" i="21"/>
  <c r="I61" i="21"/>
  <c r="J61" i="21"/>
  <c r="H61" i="21"/>
  <c r="G61" i="21"/>
  <c r="D61" i="21"/>
  <c r="F61" i="21"/>
  <c r="D119" i="41"/>
  <c r="H119" i="41"/>
  <c r="E119" i="41"/>
  <c r="I119" i="41"/>
  <c r="C119" i="41"/>
  <c r="G119" i="41"/>
  <c r="F119" i="41"/>
  <c r="J119" i="41"/>
  <c r="K119" i="41"/>
  <c r="F20" i="40"/>
  <c r="G20" i="40"/>
  <c r="C20" i="40"/>
  <c r="E20" i="40"/>
  <c r="H20" i="40"/>
  <c r="J20" i="40"/>
  <c r="D20" i="40"/>
  <c r="I20" i="40"/>
  <c r="K20" i="40"/>
  <c r="I93" i="28"/>
  <c r="D93" i="28"/>
  <c r="H93" i="28"/>
  <c r="K93" i="28"/>
  <c r="F93" i="28"/>
  <c r="J93" i="28"/>
  <c r="C93" i="28"/>
  <c r="E93" i="28"/>
  <c r="G93" i="28"/>
  <c r="G7" i="19"/>
  <c r="K7" i="19"/>
  <c r="I7" i="19"/>
  <c r="E7" i="19"/>
  <c r="J7" i="19"/>
  <c r="C7" i="19"/>
  <c r="F7" i="19"/>
  <c r="H7" i="19"/>
  <c r="D7" i="19"/>
  <c r="K76" i="28"/>
  <c r="D76" i="28"/>
  <c r="I76" i="28"/>
  <c r="J76" i="28"/>
  <c r="F76" i="28"/>
  <c r="G76" i="28"/>
  <c r="H76" i="28"/>
  <c r="E76" i="28"/>
  <c r="C76" i="28"/>
  <c r="H129" i="23"/>
  <c r="F129" i="23"/>
  <c r="J129" i="23"/>
  <c r="K129" i="23"/>
  <c r="G129" i="23"/>
  <c r="C129" i="23"/>
  <c r="D129" i="23"/>
  <c r="I129" i="23"/>
  <c r="E129" i="23"/>
  <c r="F21" i="41"/>
  <c r="I21" i="41"/>
  <c r="J21" i="41"/>
  <c r="K21" i="41"/>
  <c r="E21" i="41"/>
  <c r="C21" i="41"/>
  <c r="D21" i="41"/>
  <c r="G21" i="41"/>
  <c r="H21" i="41"/>
  <c r="E58" i="26"/>
  <c r="I58" i="26"/>
  <c r="D58" i="26"/>
  <c r="H58" i="26"/>
  <c r="F58" i="26"/>
  <c r="J58" i="26"/>
  <c r="C58" i="26"/>
  <c r="G58" i="26"/>
  <c r="K58" i="26"/>
  <c r="D27" i="19"/>
  <c r="K27" i="19"/>
  <c r="C27" i="19"/>
  <c r="G27" i="19"/>
  <c r="I27" i="19"/>
  <c r="H27" i="19"/>
  <c r="F27" i="19"/>
  <c r="J27" i="19"/>
  <c r="E27" i="19"/>
  <c r="K152" i="28"/>
  <c r="I152" i="28"/>
  <c r="G152" i="28"/>
  <c r="C152" i="28"/>
  <c r="H152" i="28"/>
  <c r="E152" i="28"/>
  <c r="F152" i="28"/>
  <c r="D152" i="28"/>
  <c r="J152" i="28"/>
  <c r="C110" i="40"/>
  <c r="D110" i="40"/>
  <c r="I110" i="40"/>
  <c r="J110" i="40"/>
  <c r="G110" i="40"/>
  <c r="K110" i="40"/>
  <c r="F110" i="40"/>
  <c r="E110" i="40"/>
  <c r="H110" i="40"/>
  <c r="D110" i="21"/>
  <c r="H110" i="21"/>
  <c r="K110" i="21"/>
  <c r="E110" i="21"/>
  <c r="I110" i="21"/>
  <c r="C110" i="21"/>
  <c r="F110" i="21"/>
  <c r="G110" i="21"/>
  <c r="J110" i="21"/>
  <c r="F52" i="27"/>
  <c r="H52" i="27"/>
  <c r="J52" i="27"/>
  <c r="K52" i="27"/>
  <c r="I52" i="27"/>
  <c r="G52" i="27"/>
  <c r="D52" i="27"/>
  <c r="C52" i="27"/>
  <c r="E52" i="27"/>
  <c r="D101" i="41"/>
  <c r="H101" i="41"/>
  <c r="G101" i="41"/>
  <c r="I101" i="41"/>
  <c r="F101" i="41"/>
  <c r="K101" i="41"/>
  <c r="J101" i="41"/>
  <c r="E101" i="41"/>
  <c r="C101" i="41"/>
  <c r="F158" i="28"/>
  <c r="G158" i="28"/>
  <c r="D158" i="28"/>
  <c r="C158" i="28"/>
  <c r="E158" i="28"/>
  <c r="H158" i="28"/>
  <c r="I158" i="28"/>
  <c r="J158" i="28"/>
  <c r="K158" i="28"/>
  <c r="I164" i="25"/>
  <c r="J164" i="25"/>
  <c r="G164" i="25"/>
  <c r="H164" i="25"/>
  <c r="D164" i="25"/>
  <c r="C164" i="25"/>
  <c r="K164" i="25"/>
  <c r="F164" i="25"/>
  <c r="E164" i="25"/>
  <c r="G88" i="21"/>
  <c r="F88" i="21"/>
  <c r="D88" i="21"/>
  <c r="E88" i="21"/>
  <c r="K88" i="21"/>
  <c r="I88" i="21"/>
  <c r="C88" i="21"/>
  <c r="J88" i="21"/>
  <c r="H88" i="21"/>
  <c r="I90" i="40"/>
  <c r="G90" i="40"/>
  <c r="C90" i="40"/>
  <c r="H90" i="40"/>
  <c r="E90" i="40"/>
  <c r="K90" i="40"/>
  <c r="F90" i="40"/>
  <c r="D90" i="40"/>
  <c r="J90" i="40"/>
  <c r="E67" i="23"/>
  <c r="I67" i="23"/>
  <c r="G67" i="23"/>
  <c r="D67" i="23"/>
  <c r="K67" i="23"/>
  <c r="H67" i="23"/>
  <c r="J67" i="23"/>
  <c r="C67" i="23"/>
  <c r="F67" i="23"/>
  <c r="E10" i="26"/>
  <c r="G10" i="26"/>
  <c r="C10" i="26"/>
  <c r="H10" i="26"/>
  <c r="I10" i="26"/>
  <c r="J10" i="26"/>
  <c r="F10" i="26"/>
  <c r="D10" i="26"/>
  <c r="K10" i="26"/>
  <c r="F141" i="40"/>
  <c r="G141" i="40"/>
  <c r="J141" i="40"/>
  <c r="D141" i="40"/>
  <c r="C141" i="40"/>
  <c r="I141" i="40"/>
  <c r="E141" i="40"/>
  <c r="K141" i="40"/>
  <c r="H141" i="40"/>
  <c r="G3" i="28"/>
  <c r="D3" i="28"/>
  <c r="H3" i="28"/>
  <c r="I3" i="28"/>
  <c r="K3" i="28"/>
  <c r="J3" i="28"/>
  <c r="E3" i="28"/>
  <c r="C3" i="28"/>
  <c r="F3" i="28"/>
  <c r="C6" i="23"/>
  <c r="E6" i="23"/>
  <c r="I6" i="23"/>
  <c r="K6" i="23"/>
  <c r="D6" i="23"/>
  <c r="G6" i="23"/>
  <c r="F6" i="23"/>
  <c r="J6" i="23"/>
  <c r="H6" i="23"/>
  <c r="G82" i="23"/>
  <c r="I82" i="23"/>
  <c r="D82" i="23"/>
  <c r="E82" i="23"/>
  <c r="K82" i="23"/>
  <c r="F82" i="23"/>
  <c r="H82" i="23"/>
  <c r="C82" i="23"/>
  <c r="J82" i="23"/>
  <c r="J27" i="28"/>
  <c r="G27" i="28"/>
  <c r="K27" i="28"/>
  <c r="C27" i="28"/>
  <c r="I27" i="28"/>
  <c r="F27" i="28"/>
  <c r="D27" i="28"/>
  <c r="H27" i="28"/>
  <c r="E27" i="28"/>
  <c r="C138" i="28"/>
  <c r="G138" i="28"/>
  <c r="J138" i="28"/>
  <c r="H138" i="28"/>
  <c r="D138" i="28"/>
  <c r="I138" i="28"/>
  <c r="K138" i="28"/>
  <c r="E138" i="28"/>
  <c r="F138" i="28"/>
  <c r="F94" i="28"/>
  <c r="K94" i="28"/>
  <c r="G94" i="28"/>
  <c r="I94" i="28"/>
  <c r="C94" i="28"/>
  <c r="H94" i="28"/>
  <c r="D94" i="28"/>
  <c r="J94" i="28"/>
  <c r="E94" i="28"/>
  <c r="F13" i="23"/>
  <c r="J13" i="23"/>
  <c r="G13" i="23"/>
  <c r="K13" i="23"/>
  <c r="C13" i="23"/>
  <c r="E13" i="23"/>
  <c r="I13" i="23"/>
  <c r="H13" i="23"/>
  <c r="D13" i="23"/>
  <c r="K6" i="41"/>
  <c r="F6" i="41"/>
  <c r="C6" i="41"/>
  <c r="H6" i="41"/>
  <c r="G6" i="41"/>
  <c r="D6" i="41"/>
  <c r="J6" i="41"/>
  <c r="I6" i="41"/>
  <c r="E6" i="41"/>
  <c r="G48" i="26"/>
  <c r="E48" i="26"/>
  <c r="I48" i="26"/>
  <c r="F48" i="26"/>
  <c r="K48" i="26"/>
  <c r="D48" i="26"/>
  <c r="C48" i="26"/>
  <c r="J48" i="26"/>
  <c r="H48" i="26"/>
  <c r="G49" i="40"/>
  <c r="F49" i="40"/>
  <c r="C49" i="40"/>
  <c r="I49" i="40"/>
  <c r="D49" i="40"/>
  <c r="H49" i="40"/>
  <c r="J49" i="40"/>
  <c r="E49" i="40"/>
  <c r="K49" i="40"/>
  <c r="C153" i="40"/>
  <c r="I153" i="40"/>
  <c r="H153" i="40"/>
  <c r="D153" i="40"/>
  <c r="K153" i="40"/>
  <c r="F153" i="40"/>
  <c r="J153" i="40"/>
  <c r="G153" i="40"/>
  <c r="E153" i="40"/>
  <c r="D47" i="23"/>
  <c r="G47" i="23"/>
  <c r="J47" i="23"/>
  <c r="H47" i="23"/>
  <c r="C47" i="23"/>
  <c r="E47" i="23"/>
  <c r="F47" i="23"/>
  <c r="K47" i="23"/>
  <c r="I47" i="23"/>
  <c r="F63" i="23"/>
  <c r="D63" i="23"/>
  <c r="K63" i="23"/>
  <c r="H63" i="23"/>
  <c r="I63" i="23"/>
  <c r="C63" i="23"/>
  <c r="G63" i="23"/>
  <c r="J63" i="23"/>
  <c r="E63" i="23"/>
  <c r="D149" i="23"/>
  <c r="H149" i="23"/>
  <c r="J149" i="23"/>
  <c r="F149" i="23"/>
  <c r="I149" i="23"/>
  <c r="K149" i="23"/>
  <c r="C149" i="23"/>
  <c r="E149" i="23"/>
  <c r="G149" i="23"/>
  <c r="I54" i="26"/>
  <c r="J54" i="26"/>
  <c r="K54" i="26"/>
  <c r="C54" i="26"/>
  <c r="E54" i="26"/>
  <c r="G54" i="26"/>
  <c r="D54" i="26"/>
  <c r="F54" i="26"/>
  <c r="H54" i="26"/>
  <c r="G23" i="28"/>
  <c r="H23" i="28"/>
  <c r="K23" i="28"/>
  <c r="D23" i="28"/>
  <c r="F23" i="28"/>
  <c r="I23" i="28"/>
  <c r="C23" i="28"/>
  <c r="J23" i="28"/>
  <c r="E23" i="28"/>
  <c r="F132" i="41"/>
  <c r="H132" i="41"/>
  <c r="J132" i="41"/>
  <c r="D132" i="41"/>
  <c r="C132" i="41"/>
  <c r="K132" i="41"/>
  <c r="I132" i="41"/>
  <c r="E132" i="41"/>
  <c r="G132" i="41"/>
  <c r="I128" i="42"/>
  <c r="D128" i="42"/>
  <c r="C128" i="42"/>
  <c r="E128" i="42"/>
  <c r="J128" i="42"/>
  <c r="F128" i="42"/>
  <c r="H128" i="42"/>
  <c r="G128" i="42"/>
  <c r="K128" i="42"/>
  <c r="F161" i="42"/>
  <c r="D161" i="42"/>
  <c r="K161" i="42"/>
  <c r="G161" i="42"/>
  <c r="J161" i="42"/>
  <c r="E161" i="42"/>
  <c r="H161" i="42"/>
  <c r="I161" i="42"/>
  <c r="C161" i="42"/>
  <c r="E146" i="42"/>
  <c r="J146" i="42"/>
  <c r="K146" i="42"/>
  <c r="I146" i="42"/>
  <c r="D146" i="42"/>
  <c r="G146" i="42"/>
  <c r="H146" i="42"/>
  <c r="F146" i="42"/>
  <c r="C146" i="42"/>
  <c r="Q166" i="23"/>
  <c r="S166" i="23"/>
  <c r="O166" i="23"/>
  <c r="N166" i="23"/>
  <c r="R166" i="23"/>
  <c r="U166" i="23"/>
  <c r="P166" i="23"/>
  <c r="M166" i="23"/>
  <c r="T166" i="23"/>
  <c r="AP31" i="26"/>
  <c r="AP169" i="26"/>
  <c r="AK169" i="26" s="1"/>
  <c r="I172" i="40"/>
  <c r="H172" i="40"/>
  <c r="D172" i="40"/>
  <c r="J172" i="40"/>
  <c r="F172" i="40"/>
  <c r="G172" i="40"/>
  <c r="K172" i="40"/>
  <c r="E172" i="40"/>
  <c r="C172" i="40"/>
  <c r="J16" i="41"/>
  <c r="G16" i="41"/>
  <c r="F16" i="41"/>
  <c r="C16" i="41"/>
  <c r="E16" i="41"/>
  <c r="H16" i="41"/>
  <c r="K16" i="41"/>
  <c r="I16" i="41"/>
  <c r="D16" i="41"/>
  <c r="K105" i="40"/>
  <c r="E105" i="40"/>
  <c r="F105" i="40"/>
  <c r="J105" i="40"/>
  <c r="C105" i="40"/>
  <c r="G105" i="40"/>
  <c r="D105" i="40"/>
  <c r="I105" i="40"/>
  <c r="H105" i="40"/>
  <c r="I97" i="26"/>
  <c r="C97" i="26"/>
  <c r="G97" i="26"/>
  <c r="H97" i="26"/>
  <c r="F97" i="26"/>
  <c r="K97" i="26"/>
  <c r="J97" i="26"/>
  <c r="E97" i="26"/>
  <c r="D97" i="26"/>
  <c r="E138" i="40"/>
  <c r="H138" i="40"/>
  <c r="F138" i="40"/>
  <c r="K138" i="40"/>
  <c r="J138" i="40"/>
  <c r="C138" i="40"/>
  <c r="D138" i="40"/>
  <c r="I138" i="40"/>
  <c r="G138" i="40"/>
  <c r="D97" i="41"/>
  <c r="G97" i="41"/>
  <c r="J97" i="41"/>
  <c r="I97" i="41"/>
  <c r="F97" i="41"/>
  <c r="E97" i="41"/>
  <c r="H97" i="41"/>
  <c r="C97" i="41"/>
  <c r="K97" i="41"/>
  <c r="F113" i="41"/>
  <c r="D113" i="41"/>
  <c r="E113" i="41"/>
  <c r="G113" i="41"/>
  <c r="C113" i="41"/>
  <c r="K113" i="41"/>
  <c r="J113" i="41"/>
  <c r="I113" i="41"/>
  <c r="H113" i="41"/>
  <c r="G82" i="40"/>
  <c r="F82" i="40"/>
  <c r="I82" i="40"/>
  <c r="D82" i="40"/>
  <c r="H82" i="40"/>
  <c r="E82" i="40"/>
  <c r="J82" i="40"/>
  <c r="C82" i="40"/>
  <c r="K82" i="40"/>
  <c r="G7" i="26"/>
  <c r="D7" i="26"/>
  <c r="E7" i="26"/>
  <c r="I7" i="26"/>
  <c r="F7" i="26"/>
  <c r="K7" i="26"/>
  <c r="H7" i="26"/>
  <c r="J7" i="26"/>
  <c r="C7" i="26"/>
  <c r="D153" i="41"/>
  <c r="G153" i="41"/>
  <c r="C153" i="41"/>
  <c r="H153" i="41"/>
  <c r="K153" i="41"/>
  <c r="J153" i="41"/>
  <c r="F153" i="41"/>
  <c r="E153" i="41"/>
  <c r="I153" i="41"/>
  <c r="H64" i="21"/>
  <c r="K64" i="21"/>
  <c r="G64" i="21"/>
  <c r="I64" i="21"/>
  <c r="E64" i="21"/>
  <c r="C64" i="21"/>
  <c r="J64" i="21"/>
  <c r="D64" i="21"/>
  <c r="F64" i="21"/>
  <c r="K107" i="28"/>
  <c r="E107" i="28"/>
  <c r="C107" i="28"/>
  <c r="F107" i="28"/>
  <c r="G107" i="28"/>
  <c r="H107" i="28"/>
  <c r="D107" i="28"/>
  <c r="J107" i="28"/>
  <c r="I107" i="28"/>
  <c r="G103" i="21"/>
  <c r="E103" i="21"/>
  <c r="I103" i="21"/>
  <c r="C103" i="21"/>
  <c r="J103" i="21"/>
  <c r="D103" i="21"/>
  <c r="K103" i="21"/>
  <c r="F103" i="21"/>
  <c r="H103" i="21"/>
  <c r="F115" i="21"/>
  <c r="D115" i="21"/>
  <c r="H115" i="21"/>
  <c r="G115" i="21"/>
  <c r="K115" i="21"/>
  <c r="I115" i="21"/>
  <c r="J115" i="21"/>
  <c r="C115" i="21"/>
  <c r="E115" i="21"/>
  <c r="D79" i="26"/>
  <c r="H79" i="26"/>
  <c r="F79" i="26"/>
  <c r="K79" i="26"/>
  <c r="E79" i="26"/>
  <c r="C79" i="26"/>
  <c r="G79" i="26"/>
  <c r="J79" i="26"/>
  <c r="I79" i="26"/>
  <c r="F150" i="28"/>
  <c r="E150" i="28"/>
  <c r="J150" i="28"/>
  <c r="I150" i="28"/>
  <c r="C150" i="28"/>
  <c r="G150" i="28"/>
  <c r="D150" i="28"/>
  <c r="K150" i="28"/>
  <c r="H150" i="28"/>
  <c r="H14" i="23"/>
  <c r="G14" i="23"/>
  <c r="J14" i="23"/>
  <c r="F14" i="23"/>
  <c r="C14" i="23"/>
  <c r="E14" i="23"/>
  <c r="D14" i="23"/>
  <c r="I14" i="23"/>
  <c r="K14" i="23"/>
  <c r="J150" i="23"/>
  <c r="I150" i="23"/>
  <c r="H150" i="23"/>
  <c r="G150" i="23"/>
  <c r="D150" i="23"/>
  <c r="C150" i="23"/>
  <c r="E150" i="23"/>
  <c r="F150" i="23"/>
  <c r="K150" i="23"/>
  <c r="D68" i="21"/>
  <c r="G68" i="21"/>
  <c r="K68" i="21"/>
  <c r="C68" i="21"/>
  <c r="I68" i="21"/>
  <c r="J68" i="21"/>
  <c r="H68" i="21"/>
  <c r="F68" i="21"/>
  <c r="E68" i="21"/>
  <c r="G117" i="28"/>
  <c r="D117" i="28"/>
  <c r="E117" i="28"/>
  <c r="I117" i="28"/>
  <c r="K117" i="28"/>
  <c r="F117" i="28"/>
  <c r="C117" i="28"/>
  <c r="J117" i="28"/>
  <c r="H117" i="28"/>
  <c r="D13" i="26"/>
  <c r="H13" i="26"/>
  <c r="E13" i="26"/>
  <c r="K13" i="26"/>
  <c r="J13" i="26"/>
  <c r="I13" i="26"/>
  <c r="G13" i="26"/>
  <c r="F13" i="26"/>
  <c r="C13" i="26"/>
  <c r="G74" i="26"/>
  <c r="J74" i="26"/>
  <c r="C74" i="26"/>
  <c r="I74" i="26"/>
  <c r="H74" i="26"/>
  <c r="D74" i="26"/>
  <c r="F74" i="26"/>
  <c r="K74" i="26"/>
  <c r="E74" i="26"/>
  <c r="G120" i="28"/>
  <c r="C120" i="28"/>
  <c r="H120" i="28"/>
  <c r="E120" i="28"/>
  <c r="K120" i="28"/>
  <c r="D120" i="28"/>
  <c r="J120" i="28"/>
  <c r="F120" i="28"/>
  <c r="I120" i="28"/>
  <c r="I77" i="21"/>
  <c r="H77" i="21"/>
  <c r="E77" i="21"/>
  <c r="F77" i="21"/>
  <c r="J77" i="21"/>
  <c r="D77" i="21"/>
  <c r="K77" i="21"/>
  <c r="G77" i="21"/>
  <c r="C77" i="21"/>
  <c r="J151" i="23"/>
  <c r="K151" i="23"/>
  <c r="I151" i="23"/>
  <c r="G151" i="23"/>
  <c r="H151" i="23"/>
  <c r="E151" i="23"/>
  <c r="C151" i="23"/>
  <c r="F151" i="23"/>
  <c r="D151" i="23"/>
  <c r="H61" i="23"/>
  <c r="E61" i="23"/>
  <c r="G61" i="23"/>
  <c r="D61" i="23"/>
  <c r="C61" i="23"/>
  <c r="J61" i="23"/>
  <c r="I61" i="23"/>
  <c r="F61" i="23"/>
  <c r="K61" i="23"/>
  <c r="E16" i="40"/>
  <c r="H16" i="40"/>
  <c r="D16" i="40"/>
  <c r="I16" i="40"/>
  <c r="F16" i="40"/>
  <c r="K16" i="40"/>
  <c r="J16" i="40"/>
  <c r="G16" i="40"/>
  <c r="C16" i="40"/>
  <c r="E65" i="40"/>
  <c r="I65" i="40"/>
  <c r="K65" i="40"/>
  <c r="C65" i="40"/>
  <c r="G65" i="40"/>
  <c r="J65" i="40"/>
  <c r="D65" i="40"/>
  <c r="H65" i="40"/>
  <c r="F65" i="40"/>
  <c r="K122" i="28"/>
  <c r="C122" i="28"/>
  <c r="J122" i="28"/>
  <c r="G122" i="28"/>
  <c r="I122" i="28"/>
  <c r="H122" i="28"/>
  <c r="D122" i="28"/>
  <c r="F122" i="28"/>
  <c r="E122" i="28"/>
  <c r="J56" i="28"/>
  <c r="K56" i="28"/>
  <c r="I56" i="28"/>
  <c r="G56" i="28"/>
  <c r="D56" i="28"/>
  <c r="C56" i="28"/>
  <c r="E56" i="28"/>
  <c r="F56" i="28"/>
  <c r="H56" i="28"/>
  <c r="J29" i="28"/>
  <c r="G29" i="28"/>
  <c r="D29" i="28"/>
  <c r="C29" i="28"/>
  <c r="I29" i="28"/>
  <c r="H29" i="28"/>
  <c r="E29" i="28"/>
  <c r="F29" i="28"/>
  <c r="K29" i="28"/>
  <c r="K63" i="26"/>
  <c r="D63" i="26"/>
  <c r="H63" i="26"/>
  <c r="F63" i="26"/>
  <c r="J63" i="26"/>
  <c r="G63" i="26"/>
  <c r="C63" i="26"/>
  <c r="E63" i="26"/>
  <c r="I63" i="26"/>
  <c r="F103" i="28"/>
  <c r="H103" i="28"/>
  <c r="K103" i="28"/>
  <c r="E103" i="28"/>
  <c r="G103" i="28"/>
  <c r="J103" i="28"/>
  <c r="D103" i="28"/>
  <c r="C103" i="28"/>
  <c r="I103" i="28"/>
  <c r="F65" i="26"/>
  <c r="C65" i="26"/>
  <c r="D65" i="26"/>
  <c r="E65" i="26"/>
  <c r="K65" i="26"/>
  <c r="H65" i="26"/>
  <c r="I65" i="26"/>
  <c r="G65" i="26"/>
  <c r="J65" i="26"/>
  <c r="I71" i="40"/>
  <c r="F71" i="40"/>
  <c r="D71" i="40"/>
  <c r="H71" i="40"/>
  <c r="E71" i="40"/>
  <c r="J71" i="40"/>
  <c r="G71" i="40"/>
  <c r="K71" i="40"/>
  <c r="C71" i="40"/>
  <c r="E45" i="40"/>
  <c r="F45" i="40"/>
  <c r="G45" i="40"/>
  <c r="J45" i="40"/>
  <c r="C45" i="40"/>
  <c r="I45" i="40"/>
  <c r="H45" i="40"/>
  <c r="D45" i="40"/>
  <c r="K45" i="40"/>
  <c r="G81" i="40"/>
  <c r="D81" i="40"/>
  <c r="C81" i="40"/>
  <c r="I81" i="40"/>
  <c r="H81" i="40"/>
  <c r="J81" i="40"/>
  <c r="K81" i="40"/>
  <c r="E81" i="40"/>
  <c r="F81" i="40"/>
  <c r="K144" i="41"/>
  <c r="F144" i="41"/>
  <c r="J144" i="41"/>
  <c r="E144" i="41"/>
  <c r="I144" i="41"/>
  <c r="C144" i="41"/>
  <c r="H144" i="41"/>
  <c r="G144" i="41"/>
  <c r="D144" i="41"/>
  <c r="D23" i="41"/>
  <c r="E23" i="41"/>
  <c r="F23" i="41"/>
  <c r="G23" i="41"/>
  <c r="K23" i="41"/>
  <c r="C23" i="41"/>
  <c r="I23" i="41"/>
  <c r="H23" i="41"/>
  <c r="J23" i="41"/>
  <c r="J23" i="23"/>
  <c r="D23" i="23"/>
  <c r="K23" i="23"/>
  <c r="I23" i="23"/>
  <c r="H23" i="23"/>
  <c r="G23" i="23"/>
  <c r="E23" i="23"/>
  <c r="C23" i="23"/>
  <c r="F23" i="23"/>
  <c r="H126" i="28"/>
  <c r="I126" i="28"/>
  <c r="J126" i="28"/>
  <c r="G126" i="28"/>
  <c r="D126" i="28"/>
  <c r="E126" i="28"/>
  <c r="C126" i="28"/>
  <c r="F126" i="28"/>
  <c r="K126" i="28"/>
  <c r="F131" i="41"/>
  <c r="I131" i="41"/>
  <c r="D131" i="41"/>
  <c r="G131" i="41"/>
  <c r="K131" i="41"/>
  <c r="H131" i="41"/>
  <c r="C131" i="41"/>
  <c r="E131" i="41"/>
  <c r="J131" i="41"/>
  <c r="C132" i="23"/>
  <c r="I132" i="23"/>
  <c r="H132" i="23"/>
  <c r="G132" i="23"/>
  <c r="F132" i="23"/>
  <c r="D132" i="23"/>
  <c r="J132" i="23"/>
  <c r="E132" i="23"/>
  <c r="K132" i="23"/>
  <c r="F145" i="26"/>
  <c r="J145" i="26"/>
  <c r="K145" i="26"/>
  <c r="H145" i="26"/>
  <c r="C145" i="26"/>
  <c r="G145" i="26"/>
  <c r="I145" i="26"/>
  <c r="D145" i="26"/>
  <c r="E145" i="26"/>
  <c r="D133" i="28"/>
  <c r="E133" i="28"/>
  <c r="J133" i="28"/>
  <c r="F133" i="28"/>
  <c r="G133" i="28"/>
  <c r="C133" i="28"/>
  <c r="H133" i="28"/>
  <c r="I133" i="28"/>
  <c r="K133" i="28"/>
  <c r="G76" i="21"/>
  <c r="K76" i="21"/>
  <c r="D76" i="21"/>
  <c r="C76" i="21"/>
  <c r="E76" i="21"/>
  <c r="I76" i="21"/>
  <c r="H76" i="21"/>
  <c r="J76" i="21"/>
  <c r="F76" i="21"/>
  <c r="C166" i="21"/>
  <c r="G166" i="21"/>
  <c r="I166" i="21"/>
  <c r="H166" i="21"/>
  <c r="E166" i="21"/>
  <c r="J166" i="21"/>
  <c r="K166" i="21"/>
  <c r="D166" i="21"/>
  <c r="F166" i="21"/>
  <c r="E13" i="28"/>
  <c r="H13" i="28"/>
  <c r="D13" i="28"/>
  <c r="F13" i="28"/>
  <c r="J13" i="28"/>
  <c r="K13" i="28"/>
  <c r="G13" i="28"/>
  <c r="I13" i="28"/>
  <c r="C13" i="28"/>
  <c r="K176" i="28"/>
  <c r="E176" i="28"/>
  <c r="H176" i="28"/>
  <c r="I176" i="28"/>
  <c r="C176" i="28"/>
  <c r="D176" i="28"/>
  <c r="G176" i="28"/>
  <c r="F176" i="28"/>
  <c r="J176" i="28"/>
  <c r="E17" i="41"/>
  <c r="H17" i="41"/>
  <c r="D17" i="41"/>
  <c r="F17" i="41"/>
  <c r="J17" i="41"/>
  <c r="I17" i="41"/>
  <c r="K17" i="41"/>
  <c r="C17" i="41"/>
  <c r="G17" i="41"/>
  <c r="G105" i="28"/>
  <c r="C105" i="28"/>
  <c r="I105" i="28"/>
  <c r="H105" i="28"/>
  <c r="K105" i="28"/>
  <c r="D105" i="28"/>
  <c r="J105" i="28"/>
  <c r="F105" i="28"/>
  <c r="E105" i="28"/>
  <c r="C93" i="21"/>
  <c r="F93" i="21"/>
  <c r="D93" i="21"/>
  <c r="H93" i="21"/>
  <c r="J93" i="21"/>
  <c r="G93" i="21"/>
  <c r="I93" i="21"/>
  <c r="E93" i="21"/>
  <c r="K93" i="21"/>
  <c r="I137" i="28"/>
  <c r="H137" i="28"/>
  <c r="K137" i="28"/>
  <c r="D137" i="28"/>
  <c r="E137" i="28"/>
  <c r="J137" i="28"/>
  <c r="C137" i="28"/>
  <c r="G137" i="28"/>
  <c r="F137" i="28"/>
  <c r="E135" i="41"/>
  <c r="C135" i="41"/>
  <c r="F135" i="41"/>
  <c r="D135" i="41"/>
  <c r="J135" i="41"/>
  <c r="G135" i="41"/>
  <c r="H135" i="41"/>
  <c r="I135" i="41"/>
  <c r="K135" i="41"/>
  <c r="H130" i="40"/>
  <c r="D130" i="40"/>
  <c r="I130" i="40"/>
  <c r="J130" i="40"/>
  <c r="K130" i="40"/>
  <c r="G130" i="40"/>
  <c r="C130" i="40"/>
  <c r="E130" i="40"/>
  <c r="F130" i="40"/>
  <c r="I87" i="21"/>
  <c r="H87" i="21"/>
  <c r="F87" i="21"/>
  <c r="J87" i="21"/>
  <c r="K87" i="21"/>
  <c r="G87" i="21"/>
  <c r="C87" i="21"/>
  <c r="D87" i="21"/>
  <c r="E87" i="21"/>
  <c r="E140" i="23"/>
  <c r="G140" i="23"/>
  <c r="K140" i="23"/>
  <c r="C140" i="23"/>
  <c r="D140" i="23"/>
  <c r="I140" i="23"/>
  <c r="F140" i="23"/>
  <c r="H140" i="23"/>
  <c r="J140" i="23"/>
  <c r="C16" i="23"/>
  <c r="D16" i="23"/>
  <c r="I16" i="23"/>
  <c r="H16" i="23"/>
  <c r="F16" i="23"/>
  <c r="K16" i="23"/>
  <c r="E16" i="23"/>
  <c r="G16" i="23"/>
  <c r="J16" i="23"/>
  <c r="E135" i="40"/>
  <c r="D135" i="40"/>
  <c r="H135" i="40"/>
  <c r="F135" i="40"/>
  <c r="J135" i="40"/>
  <c r="G135" i="40"/>
  <c r="I135" i="40"/>
  <c r="K135" i="40"/>
  <c r="C135" i="40"/>
  <c r="I96" i="21"/>
  <c r="J96" i="21"/>
  <c r="H96" i="21"/>
  <c r="G96" i="21"/>
  <c r="F96" i="21"/>
  <c r="D96" i="21"/>
  <c r="E96" i="21"/>
  <c r="C96" i="21"/>
  <c r="K96" i="21"/>
  <c r="K89" i="21"/>
  <c r="E89" i="21"/>
  <c r="C89" i="21"/>
  <c r="I89" i="21"/>
  <c r="H89" i="21"/>
  <c r="J89" i="21"/>
  <c r="G89" i="21"/>
  <c r="D89" i="21"/>
  <c r="F89" i="21"/>
  <c r="C68" i="28"/>
  <c r="H68" i="28"/>
  <c r="E68" i="28"/>
  <c r="I68" i="28"/>
  <c r="D68" i="28"/>
  <c r="J68" i="28"/>
  <c r="G68" i="28"/>
  <c r="K68" i="28"/>
  <c r="F68" i="28"/>
  <c r="J113" i="40"/>
  <c r="G113" i="40"/>
  <c r="D113" i="40"/>
  <c r="C113" i="40"/>
  <c r="I113" i="40"/>
  <c r="F113" i="40"/>
  <c r="H113" i="40"/>
  <c r="K113" i="40"/>
  <c r="E113" i="40"/>
  <c r="F144" i="23"/>
  <c r="H144" i="23"/>
  <c r="E144" i="23"/>
  <c r="J144" i="23"/>
  <c r="G144" i="23"/>
  <c r="K144" i="23"/>
  <c r="I144" i="23"/>
  <c r="C144" i="23"/>
  <c r="D144" i="23"/>
  <c r="C111" i="26"/>
  <c r="F111" i="26"/>
  <c r="H111" i="26"/>
  <c r="I111" i="26"/>
  <c r="J111" i="26"/>
  <c r="K111" i="26"/>
  <c r="D111" i="26"/>
  <c r="E111" i="26"/>
  <c r="G111" i="26"/>
  <c r="K134" i="26"/>
  <c r="G134" i="26"/>
  <c r="I134" i="26"/>
  <c r="D134" i="26"/>
  <c r="E134" i="26"/>
  <c r="C134" i="26"/>
  <c r="F134" i="26"/>
  <c r="H134" i="26"/>
  <c r="J134" i="26"/>
  <c r="E113" i="26"/>
  <c r="H113" i="26"/>
  <c r="G113" i="26"/>
  <c r="C113" i="26"/>
  <c r="D113" i="26"/>
  <c r="I113" i="26"/>
  <c r="J113" i="26"/>
  <c r="K113" i="26"/>
  <c r="F113" i="26"/>
  <c r="H160" i="40"/>
  <c r="E160" i="40"/>
  <c r="K160" i="40"/>
  <c r="D160" i="40"/>
  <c r="I160" i="40"/>
  <c r="J160" i="40"/>
  <c r="C160" i="40"/>
  <c r="F160" i="40"/>
  <c r="G160" i="40"/>
  <c r="D157" i="41"/>
  <c r="J157" i="41"/>
  <c r="I157" i="41"/>
  <c r="C157" i="41"/>
  <c r="E157" i="41"/>
  <c r="F157" i="41"/>
  <c r="K157" i="41"/>
  <c r="G157" i="41"/>
  <c r="H157" i="41"/>
  <c r="G73" i="40"/>
  <c r="D73" i="40"/>
  <c r="F73" i="40"/>
  <c r="H73" i="40"/>
  <c r="I73" i="40"/>
  <c r="J73" i="40"/>
  <c r="C73" i="40"/>
  <c r="E73" i="40"/>
  <c r="K73" i="40"/>
  <c r="C78" i="23"/>
  <c r="D78" i="23"/>
  <c r="E78" i="23"/>
  <c r="F78" i="23"/>
  <c r="I78" i="23"/>
  <c r="K78" i="23"/>
  <c r="G78" i="23"/>
  <c r="J78" i="23"/>
  <c r="H78" i="23"/>
  <c r="J6" i="26"/>
  <c r="G6" i="26"/>
  <c r="C6" i="26"/>
  <c r="I6" i="26"/>
  <c r="D6" i="26"/>
  <c r="E6" i="26"/>
  <c r="H6" i="26"/>
  <c r="F6" i="26"/>
  <c r="K6" i="26"/>
  <c r="K39" i="19"/>
  <c r="C39" i="19"/>
  <c r="I39" i="19"/>
  <c r="H39" i="19"/>
  <c r="J39" i="19"/>
  <c r="F39" i="19"/>
  <c r="G39" i="19"/>
  <c r="E39" i="19"/>
  <c r="D39" i="19"/>
  <c r="I48" i="23"/>
  <c r="H48" i="23"/>
  <c r="F48" i="23"/>
  <c r="E48" i="23"/>
  <c r="J48" i="23"/>
  <c r="D48" i="23"/>
  <c r="G48" i="23"/>
  <c r="C48" i="23"/>
  <c r="K48" i="23"/>
  <c r="C154" i="23"/>
  <c r="D154" i="23"/>
  <c r="F154" i="23"/>
  <c r="H154" i="23"/>
  <c r="G154" i="23"/>
  <c r="K154" i="23"/>
  <c r="J154" i="23"/>
  <c r="I154" i="23"/>
  <c r="E154" i="23"/>
  <c r="F33" i="19"/>
  <c r="D33" i="19"/>
  <c r="E33" i="19"/>
  <c r="C33" i="19"/>
  <c r="I33" i="19"/>
  <c r="J33" i="19"/>
  <c r="G33" i="19"/>
  <c r="H33" i="19"/>
  <c r="K33" i="19"/>
  <c r="C48" i="41"/>
  <c r="E48" i="41"/>
  <c r="H48" i="41"/>
  <c r="D48" i="41"/>
  <c r="K48" i="41"/>
  <c r="J48" i="41"/>
  <c r="G48" i="41"/>
  <c r="F48" i="41"/>
  <c r="I48" i="41"/>
  <c r="G52" i="23"/>
  <c r="C52" i="23"/>
  <c r="D52" i="23"/>
  <c r="H52" i="23"/>
  <c r="I52" i="23"/>
  <c r="E52" i="23"/>
  <c r="K52" i="23"/>
  <c r="F52" i="23"/>
  <c r="J52" i="23"/>
  <c r="K97" i="23"/>
  <c r="F97" i="23"/>
  <c r="E97" i="23"/>
  <c r="G97" i="23"/>
  <c r="C97" i="23"/>
  <c r="H97" i="23"/>
  <c r="J97" i="23"/>
  <c r="D97" i="23"/>
  <c r="I97" i="23"/>
  <c r="H159" i="40"/>
  <c r="D159" i="40"/>
  <c r="K159" i="40"/>
  <c r="E159" i="40"/>
  <c r="F159" i="40"/>
  <c r="J159" i="40"/>
  <c r="I159" i="40"/>
  <c r="G159" i="40"/>
  <c r="C159" i="40"/>
  <c r="K90" i="28"/>
  <c r="C90" i="28"/>
  <c r="E90" i="28"/>
  <c r="I90" i="28"/>
  <c r="D90" i="28"/>
  <c r="H90" i="28"/>
  <c r="J90" i="28"/>
  <c r="G90" i="28"/>
  <c r="F90" i="28"/>
  <c r="J45" i="26"/>
  <c r="I45" i="26"/>
  <c r="G45" i="26"/>
  <c r="C45" i="26"/>
  <c r="F45" i="26"/>
  <c r="D45" i="26"/>
  <c r="K45" i="26"/>
  <c r="E45" i="26"/>
  <c r="H45" i="26"/>
  <c r="K11" i="40"/>
  <c r="C11" i="40"/>
  <c r="I11" i="40"/>
  <c r="H11" i="40"/>
  <c r="J11" i="40"/>
  <c r="E11" i="40"/>
  <c r="G11" i="40"/>
  <c r="D11" i="40"/>
  <c r="F11" i="40"/>
  <c r="J132" i="40"/>
  <c r="I132" i="40"/>
  <c r="F132" i="40"/>
  <c r="G132" i="40"/>
  <c r="C132" i="40"/>
  <c r="H132" i="40"/>
  <c r="E132" i="40"/>
  <c r="D132" i="40"/>
  <c r="K132" i="40"/>
  <c r="I162" i="26"/>
  <c r="J162" i="26"/>
  <c r="F162" i="26"/>
  <c r="D162" i="26"/>
  <c r="C162" i="26"/>
  <c r="H162" i="26"/>
  <c r="K162" i="26"/>
  <c r="G162" i="26"/>
  <c r="E162" i="26"/>
  <c r="C25" i="23"/>
  <c r="I25" i="23"/>
  <c r="E25" i="23"/>
  <c r="H25" i="23"/>
  <c r="D25" i="23"/>
  <c r="F25" i="23"/>
  <c r="K25" i="23"/>
  <c r="J25" i="23"/>
  <c r="G25" i="23"/>
  <c r="G98" i="40"/>
  <c r="C98" i="40"/>
  <c r="F98" i="40"/>
  <c r="E98" i="40"/>
  <c r="K98" i="40"/>
  <c r="H98" i="40"/>
  <c r="I98" i="40"/>
  <c r="D98" i="40"/>
  <c r="J98" i="40"/>
  <c r="E103" i="41"/>
  <c r="F103" i="41"/>
  <c r="I103" i="41"/>
  <c r="G103" i="41"/>
  <c r="C103" i="41"/>
  <c r="K103" i="41"/>
  <c r="J103" i="41"/>
  <c r="D103" i="41"/>
  <c r="H103" i="41"/>
  <c r="G134" i="23"/>
  <c r="C134" i="23"/>
  <c r="E134" i="23"/>
  <c r="I134" i="23"/>
  <c r="K134" i="23"/>
  <c r="F134" i="23"/>
  <c r="J134" i="23"/>
  <c r="D134" i="23"/>
  <c r="H134" i="23"/>
  <c r="K165" i="26"/>
  <c r="C165" i="26"/>
  <c r="H165" i="26"/>
  <c r="D165" i="26"/>
  <c r="G165" i="26"/>
  <c r="J165" i="26"/>
  <c r="F165" i="26"/>
  <c r="E165" i="26"/>
  <c r="I165" i="26"/>
  <c r="K101" i="40"/>
  <c r="J101" i="40"/>
  <c r="F101" i="40"/>
  <c r="C101" i="40"/>
  <c r="G101" i="40"/>
  <c r="D101" i="40"/>
  <c r="H101" i="40"/>
  <c r="E101" i="40"/>
  <c r="I101" i="40"/>
  <c r="F152" i="21"/>
  <c r="D152" i="21"/>
  <c r="E152" i="21"/>
  <c r="K152" i="21"/>
  <c r="C152" i="21"/>
  <c r="I152" i="21"/>
  <c r="G152" i="21"/>
  <c r="J152" i="21"/>
  <c r="H152" i="21"/>
  <c r="H68" i="40"/>
  <c r="D68" i="40"/>
  <c r="J68" i="40"/>
  <c r="I68" i="40"/>
  <c r="K68" i="40"/>
  <c r="F68" i="40"/>
  <c r="G68" i="40"/>
  <c r="E68" i="40"/>
  <c r="C68" i="40"/>
  <c r="G65" i="23"/>
  <c r="H65" i="23"/>
  <c r="C65" i="23"/>
  <c r="I65" i="23"/>
  <c r="J65" i="23"/>
  <c r="D65" i="23"/>
  <c r="E65" i="23"/>
  <c r="F65" i="23"/>
  <c r="K65" i="23"/>
  <c r="E16" i="28"/>
  <c r="K16" i="28"/>
  <c r="C16" i="28"/>
  <c r="F16" i="28"/>
  <c r="G16" i="28"/>
  <c r="H16" i="28"/>
  <c r="D16" i="28"/>
  <c r="I16" i="28"/>
  <c r="J16" i="28"/>
  <c r="J46" i="41"/>
  <c r="H46" i="41"/>
  <c r="D46" i="41"/>
  <c r="E46" i="41"/>
  <c r="F46" i="41"/>
  <c r="K46" i="41"/>
  <c r="C46" i="41"/>
  <c r="I46" i="41"/>
  <c r="G46" i="41"/>
  <c r="F7" i="28"/>
  <c r="I7" i="28"/>
  <c r="J7" i="28"/>
  <c r="K7" i="28"/>
  <c r="D7" i="28"/>
  <c r="E7" i="28"/>
  <c r="G7" i="28"/>
  <c r="H7" i="28"/>
  <c r="C7" i="28"/>
  <c r="E57" i="41"/>
  <c r="K57" i="41"/>
  <c r="F57" i="41"/>
  <c r="J57" i="41"/>
  <c r="C57" i="41"/>
  <c r="G57" i="41"/>
  <c r="I57" i="41"/>
  <c r="H57" i="41"/>
  <c r="D57" i="41"/>
  <c r="C14" i="40"/>
  <c r="G14" i="40"/>
  <c r="H14" i="40"/>
  <c r="D14" i="40"/>
  <c r="K14" i="40"/>
  <c r="J14" i="40"/>
  <c r="E14" i="40"/>
  <c r="I14" i="40"/>
  <c r="F14" i="40"/>
  <c r="H118" i="40"/>
  <c r="F118" i="40"/>
  <c r="K118" i="40"/>
  <c r="J118" i="40"/>
  <c r="I118" i="40"/>
  <c r="G118" i="40"/>
  <c r="D118" i="40"/>
  <c r="E118" i="40"/>
  <c r="C118" i="40"/>
  <c r="J157" i="21"/>
  <c r="H157" i="21"/>
  <c r="K157" i="21"/>
  <c r="G157" i="21"/>
  <c r="I157" i="21"/>
  <c r="E157" i="21"/>
  <c r="F157" i="21"/>
  <c r="C157" i="21"/>
  <c r="D157" i="21"/>
  <c r="E19" i="40"/>
  <c r="C19" i="40"/>
  <c r="K19" i="40"/>
  <c r="G19" i="40"/>
  <c r="J19" i="40"/>
  <c r="F19" i="40"/>
  <c r="H19" i="40"/>
  <c r="I19" i="40"/>
  <c r="D19" i="40"/>
  <c r="K169" i="40"/>
  <c r="C169" i="40"/>
  <c r="J169" i="40"/>
  <c r="G169" i="40"/>
  <c r="H169" i="40"/>
  <c r="D169" i="40"/>
  <c r="F169" i="40"/>
  <c r="E169" i="40"/>
  <c r="I169" i="40"/>
  <c r="K111" i="40"/>
  <c r="H111" i="40"/>
  <c r="J111" i="40"/>
  <c r="F111" i="40"/>
  <c r="G111" i="40"/>
  <c r="D111" i="40"/>
  <c r="E111" i="40"/>
  <c r="I111" i="40"/>
  <c r="C111" i="40"/>
  <c r="H166" i="40"/>
  <c r="F166" i="40"/>
  <c r="J166" i="40"/>
  <c r="G166" i="40"/>
  <c r="D166" i="40"/>
  <c r="C166" i="40"/>
  <c r="K166" i="40"/>
  <c r="I166" i="40"/>
  <c r="E166" i="40"/>
  <c r="E80" i="40"/>
  <c r="C80" i="40"/>
  <c r="I80" i="40"/>
  <c r="K80" i="40"/>
  <c r="H80" i="40"/>
  <c r="F80" i="40"/>
  <c r="J80" i="40"/>
  <c r="D80" i="40"/>
  <c r="G80" i="40"/>
  <c r="D42" i="42"/>
  <c r="E42" i="42"/>
  <c r="H42" i="42"/>
  <c r="G42" i="42"/>
  <c r="J42" i="42"/>
  <c r="F42" i="42"/>
  <c r="I42" i="42"/>
  <c r="K42" i="42"/>
  <c r="C42" i="42"/>
  <c r="D63" i="42"/>
  <c r="K63" i="42"/>
  <c r="J63" i="42"/>
  <c r="F63" i="42"/>
  <c r="C63" i="42"/>
  <c r="E63" i="42"/>
  <c r="I63" i="42"/>
  <c r="G63" i="42"/>
  <c r="H63" i="42"/>
  <c r="C71" i="42"/>
  <c r="G71" i="42"/>
  <c r="F71" i="42"/>
  <c r="E71" i="42"/>
  <c r="H71" i="42"/>
  <c r="I71" i="42"/>
  <c r="D71" i="42"/>
  <c r="J71" i="42"/>
  <c r="K71" i="42"/>
  <c r="P8" i="23"/>
  <c r="T8" i="23"/>
  <c r="O8" i="23"/>
  <c r="R8" i="23"/>
  <c r="N8" i="23"/>
  <c r="U8" i="23"/>
  <c r="S8" i="23"/>
  <c r="M8" i="23"/>
  <c r="Q8" i="23"/>
  <c r="R5" i="26"/>
  <c r="S5" i="26"/>
  <c r="P5" i="26"/>
  <c r="U5" i="26"/>
  <c r="M5" i="26"/>
  <c r="N5" i="26"/>
  <c r="O5" i="26"/>
  <c r="T5" i="26"/>
  <c r="Q5" i="26"/>
  <c r="U6" i="23"/>
  <c r="Q6" i="23"/>
  <c r="S6" i="23"/>
  <c r="M6" i="23"/>
  <c r="N6" i="23"/>
  <c r="O6" i="23"/>
  <c r="P6" i="23"/>
  <c r="T6" i="23"/>
  <c r="R6" i="23"/>
  <c r="AP164" i="25"/>
  <c r="AG164" i="25" s="1"/>
  <c r="C26" i="42"/>
  <c r="J26" i="42"/>
  <c r="G26" i="42"/>
  <c r="D26" i="42"/>
  <c r="H26" i="42"/>
  <c r="E26" i="42"/>
  <c r="F26" i="42"/>
  <c r="I26" i="42"/>
  <c r="K26" i="42"/>
  <c r="AP2" i="26"/>
  <c r="AK2" i="26" s="1"/>
  <c r="N49" i="25"/>
  <c r="U49" i="25"/>
  <c r="T49" i="25"/>
  <c r="O49" i="25"/>
  <c r="R49" i="25"/>
  <c r="P49" i="25"/>
  <c r="M49" i="25"/>
  <c r="S49" i="25"/>
  <c r="Q49" i="25"/>
  <c r="R164" i="25"/>
  <c r="M164" i="25"/>
  <c r="U164" i="25"/>
  <c r="S164" i="25"/>
  <c r="T164" i="25"/>
  <c r="O164" i="25"/>
  <c r="P164" i="25"/>
  <c r="N164" i="25"/>
  <c r="Q164" i="25"/>
  <c r="AP132" i="26"/>
  <c r="AP149" i="26"/>
  <c r="AM149" i="26" s="1"/>
  <c r="J166" i="41"/>
  <c r="F166" i="41"/>
  <c r="I166" i="41"/>
  <c r="D166" i="41"/>
  <c r="C166" i="41"/>
  <c r="H166" i="41"/>
  <c r="K166" i="41"/>
  <c r="E166" i="41"/>
  <c r="G166" i="41"/>
  <c r="N27" i="23"/>
  <c r="S27" i="23"/>
  <c r="R27" i="23"/>
  <c r="U27" i="23"/>
  <c r="Q27" i="23"/>
  <c r="O27" i="23"/>
  <c r="P27" i="23"/>
  <c r="T27" i="23"/>
  <c r="M27" i="23"/>
  <c r="C45" i="28"/>
  <c r="I45" i="28"/>
  <c r="J45" i="28"/>
  <c r="H45" i="28"/>
  <c r="D45" i="28"/>
  <c r="E45" i="28"/>
  <c r="F45" i="28"/>
  <c r="K45" i="28"/>
  <c r="G45" i="28"/>
  <c r="K107" i="42"/>
  <c r="I107" i="42"/>
  <c r="J107" i="42"/>
  <c r="D107" i="42"/>
  <c r="G107" i="42"/>
  <c r="C107" i="42"/>
  <c r="F107" i="42"/>
  <c r="E107" i="42"/>
  <c r="H107" i="42"/>
  <c r="J68" i="42"/>
  <c r="E68" i="42"/>
  <c r="K68" i="42"/>
  <c r="G68" i="42"/>
  <c r="I68" i="42"/>
  <c r="F68" i="42"/>
  <c r="C68" i="42"/>
  <c r="D68" i="42"/>
  <c r="H68" i="42"/>
  <c r="J170" i="42"/>
  <c r="F170" i="42"/>
  <c r="E170" i="42"/>
  <c r="G170" i="42"/>
  <c r="I170" i="42"/>
  <c r="K170" i="42"/>
  <c r="C170" i="42"/>
  <c r="H170" i="42"/>
  <c r="D170" i="42"/>
  <c r="U117" i="26"/>
  <c r="O117" i="26"/>
  <c r="R117" i="26"/>
  <c r="M117" i="26"/>
  <c r="S117" i="26"/>
  <c r="N117" i="26"/>
  <c r="Q117" i="26"/>
  <c r="P117" i="26"/>
  <c r="T117" i="26"/>
  <c r="T51" i="23"/>
  <c r="M51" i="23"/>
  <c r="R51" i="23"/>
  <c r="N51" i="23"/>
  <c r="U51" i="23"/>
  <c r="S51" i="23"/>
  <c r="P51" i="23"/>
  <c r="Q51" i="23"/>
  <c r="O51" i="23"/>
  <c r="M77" i="26"/>
  <c r="Q77" i="26"/>
  <c r="O77" i="26"/>
  <c r="T77" i="26"/>
  <c r="P77" i="26"/>
  <c r="U77" i="26"/>
  <c r="S77" i="26"/>
  <c r="N77" i="26"/>
  <c r="R77" i="26"/>
  <c r="R129" i="23"/>
  <c r="M129" i="23"/>
  <c r="T129" i="23"/>
  <c r="N129" i="23"/>
  <c r="Q129" i="23"/>
  <c r="U129" i="23"/>
  <c r="O129" i="23"/>
  <c r="S129" i="23"/>
  <c r="P129" i="23"/>
  <c r="I139" i="42"/>
  <c r="C139" i="42"/>
  <c r="K139" i="42"/>
  <c r="H139" i="42"/>
  <c r="G139" i="42"/>
  <c r="D139" i="42"/>
  <c r="E139" i="42"/>
  <c r="F139" i="42"/>
  <c r="J139" i="42"/>
  <c r="U88" i="23"/>
  <c r="N88" i="23"/>
  <c r="Q88" i="23"/>
  <c r="M88" i="23"/>
  <c r="O88" i="23"/>
  <c r="R88" i="23"/>
  <c r="P88" i="23"/>
  <c r="S88" i="23"/>
  <c r="T88" i="23"/>
  <c r="R97" i="23"/>
  <c r="N97" i="23"/>
  <c r="M97" i="23"/>
  <c r="P97" i="23"/>
  <c r="T97" i="23"/>
  <c r="Q97" i="23"/>
  <c r="O97" i="23"/>
  <c r="S97" i="23"/>
  <c r="U97" i="23"/>
  <c r="AP15" i="26"/>
  <c r="AI15" i="26" s="1"/>
  <c r="AP85" i="26"/>
  <c r="F74" i="41"/>
  <c r="C74" i="41"/>
  <c r="K74" i="41"/>
  <c r="G74" i="41"/>
  <c r="H74" i="41"/>
  <c r="J74" i="41"/>
  <c r="I74" i="41"/>
  <c r="D74" i="41"/>
  <c r="E74" i="41"/>
  <c r="G57" i="42"/>
  <c r="K57" i="42"/>
  <c r="H57" i="42"/>
  <c r="J57" i="42"/>
  <c r="D57" i="42"/>
  <c r="F57" i="42"/>
  <c r="I57" i="42"/>
  <c r="C57" i="42"/>
  <c r="E57" i="42"/>
  <c r="AP67" i="25"/>
  <c r="AG67" i="25" s="1"/>
  <c r="C136" i="42"/>
  <c r="F136" i="42"/>
  <c r="I136" i="42"/>
  <c r="K136" i="42"/>
  <c r="E136" i="42"/>
  <c r="D136" i="42"/>
  <c r="J136" i="42"/>
  <c r="G136" i="42"/>
  <c r="H136" i="42"/>
  <c r="E131" i="42"/>
  <c r="I131" i="42"/>
  <c r="K131" i="42"/>
  <c r="J131" i="42"/>
  <c r="F131" i="42"/>
  <c r="C131" i="42"/>
  <c r="G131" i="42"/>
  <c r="H131" i="42"/>
  <c r="D131" i="42"/>
  <c r="F159" i="42"/>
  <c r="D159" i="42"/>
  <c r="H159" i="42"/>
  <c r="E159" i="42"/>
  <c r="K159" i="42"/>
  <c r="G159" i="42"/>
  <c r="J159" i="42"/>
  <c r="C159" i="42"/>
  <c r="I159" i="42"/>
  <c r="AP126" i="26"/>
  <c r="AA126" i="26" s="1"/>
  <c r="N55" i="23"/>
  <c r="O55" i="23"/>
  <c r="Q55" i="23"/>
  <c r="P55" i="23"/>
  <c r="T55" i="23"/>
  <c r="S55" i="23"/>
  <c r="R55" i="23"/>
  <c r="M55" i="23"/>
  <c r="U55" i="23"/>
  <c r="P15" i="26"/>
  <c r="R15" i="26"/>
  <c r="U15" i="26"/>
  <c r="N15" i="26"/>
  <c r="M15" i="26"/>
  <c r="S15" i="26"/>
  <c r="T15" i="26"/>
  <c r="O15" i="26"/>
  <c r="Q15" i="26"/>
  <c r="AP88" i="26"/>
  <c r="K125" i="42"/>
  <c r="C125" i="42"/>
  <c r="I125" i="42"/>
  <c r="D125" i="42"/>
  <c r="H125" i="42"/>
  <c r="E125" i="42"/>
  <c r="G125" i="42"/>
  <c r="J125" i="42"/>
  <c r="F125" i="42"/>
  <c r="N136" i="26"/>
  <c r="M136" i="26"/>
  <c r="R136" i="26"/>
  <c r="U136" i="26"/>
  <c r="T136" i="26"/>
  <c r="P136" i="26"/>
  <c r="S136" i="26"/>
  <c r="O136" i="26"/>
  <c r="Q136" i="26"/>
  <c r="S24" i="23"/>
  <c r="R24" i="23"/>
  <c r="N24" i="23"/>
  <c r="M24" i="23"/>
  <c r="T24" i="23"/>
  <c r="Q24" i="23"/>
  <c r="U24" i="23"/>
  <c r="O24" i="23"/>
  <c r="P24" i="23"/>
  <c r="AP19" i="26"/>
  <c r="AH19" i="26" s="1"/>
  <c r="U23" i="23"/>
  <c r="O23" i="23"/>
  <c r="T23" i="23"/>
  <c r="Q23" i="23"/>
  <c r="S23" i="23"/>
  <c r="R23" i="23"/>
  <c r="P23" i="23"/>
  <c r="M23" i="23"/>
  <c r="N23" i="23"/>
  <c r="H134" i="41"/>
  <c r="I134" i="41"/>
  <c r="G134" i="41"/>
  <c r="D134" i="41"/>
  <c r="K134" i="41"/>
  <c r="J134" i="41"/>
  <c r="E134" i="41"/>
  <c r="C134" i="41"/>
  <c r="F134" i="41"/>
  <c r="I166" i="42"/>
  <c r="G166" i="42"/>
  <c r="C166" i="42"/>
  <c r="E166" i="42"/>
  <c r="K166" i="42"/>
  <c r="F166" i="42"/>
  <c r="H166" i="42"/>
  <c r="D166" i="42"/>
  <c r="J166" i="42"/>
  <c r="AP119" i="26"/>
  <c r="AF119" i="26" s="1"/>
  <c r="H154" i="28"/>
  <c r="G154" i="28"/>
  <c r="D154" i="28"/>
  <c r="E154" i="28"/>
  <c r="J154" i="28"/>
  <c r="F154" i="28"/>
  <c r="K154" i="28"/>
  <c r="C154" i="28"/>
  <c r="I154" i="28"/>
  <c r="K127" i="42"/>
  <c r="J127" i="42"/>
  <c r="G127" i="42"/>
  <c r="H127" i="42"/>
  <c r="D127" i="42"/>
  <c r="C127" i="42"/>
  <c r="E127" i="42"/>
  <c r="F127" i="42"/>
  <c r="I127" i="42"/>
  <c r="K37" i="42"/>
  <c r="C37" i="42"/>
  <c r="H37" i="42"/>
  <c r="D37" i="42"/>
  <c r="E37" i="42"/>
  <c r="I37" i="42"/>
  <c r="G37" i="42"/>
  <c r="F37" i="42"/>
  <c r="J37" i="42"/>
  <c r="J66" i="42"/>
  <c r="F66" i="42"/>
  <c r="K66" i="42"/>
  <c r="C66" i="42"/>
  <c r="H66" i="42"/>
  <c r="D66" i="42"/>
  <c r="I66" i="42"/>
  <c r="E66" i="42"/>
  <c r="G66" i="42"/>
  <c r="R91" i="26"/>
  <c r="U91" i="26"/>
  <c r="Q91" i="26"/>
  <c r="S91" i="26"/>
  <c r="N91" i="26"/>
  <c r="T91" i="26"/>
  <c r="O91" i="26"/>
  <c r="P91" i="26"/>
  <c r="M91" i="26"/>
  <c r="R118" i="23"/>
  <c r="Q118" i="23"/>
  <c r="N118" i="23"/>
  <c r="S118" i="23"/>
  <c r="O118" i="23"/>
  <c r="U118" i="23"/>
  <c r="P118" i="23"/>
  <c r="M118" i="23"/>
  <c r="T118" i="23"/>
  <c r="O144" i="23"/>
  <c r="U144" i="23"/>
  <c r="T144" i="23"/>
  <c r="S144" i="23"/>
  <c r="R144" i="23"/>
  <c r="N144" i="23"/>
  <c r="Q144" i="23"/>
  <c r="M144" i="23"/>
  <c r="P144" i="23"/>
  <c r="T138" i="26"/>
  <c r="U138" i="26"/>
  <c r="M138" i="26"/>
  <c r="P138" i="26"/>
  <c r="R138" i="26"/>
  <c r="N138" i="26"/>
  <c r="Q138" i="26"/>
  <c r="S138" i="26"/>
  <c r="O138" i="26"/>
  <c r="K90" i="41"/>
  <c r="E90" i="41"/>
  <c r="D90" i="41"/>
  <c r="H90" i="41"/>
  <c r="C90" i="41"/>
  <c r="J90" i="41"/>
  <c r="G90" i="41"/>
  <c r="I90" i="41"/>
  <c r="F90" i="41"/>
  <c r="AP17" i="26"/>
  <c r="AO17" i="26" s="1"/>
  <c r="AP170" i="26"/>
  <c r="AP94" i="26"/>
  <c r="AO94" i="26" s="1"/>
  <c r="M20" i="23"/>
  <c r="U20" i="23"/>
  <c r="P20" i="23"/>
  <c r="O20" i="23"/>
  <c r="N20" i="23"/>
  <c r="R20" i="23"/>
  <c r="Q20" i="23"/>
  <c r="S20" i="23"/>
  <c r="T20" i="23"/>
  <c r="P170" i="23"/>
  <c r="M170" i="23"/>
  <c r="Q170" i="23"/>
  <c r="U170" i="23"/>
  <c r="O170" i="23"/>
  <c r="R170" i="23"/>
  <c r="T170" i="23"/>
  <c r="N170" i="23"/>
  <c r="S170" i="23"/>
  <c r="C43" i="42"/>
  <c r="J43" i="42"/>
  <c r="K43" i="42"/>
  <c r="G43" i="42"/>
  <c r="F43" i="42"/>
  <c r="H43" i="42"/>
  <c r="D43" i="42"/>
  <c r="I43" i="42"/>
  <c r="E43" i="42"/>
  <c r="G5" i="19"/>
  <c r="K5" i="19"/>
  <c r="D5" i="19"/>
  <c r="H5" i="19"/>
  <c r="E5" i="19"/>
  <c r="F5" i="19"/>
  <c r="C5" i="19"/>
  <c r="J5" i="19"/>
  <c r="I5" i="19"/>
  <c r="Q41" i="26"/>
  <c r="T41" i="26"/>
  <c r="O41" i="26"/>
  <c r="R41" i="26"/>
  <c r="P41" i="26"/>
  <c r="S41" i="26"/>
  <c r="U41" i="26"/>
  <c r="N41" i="26"/>
  <c r="M41" i="26"/>
  <c r="M77" i="23"/>
  <c r="S77" i="23"/>
  <c r="T77" i="23"/>
  <c r="P77" i="23"/>
  <c r="U77" i="23"/>
  <c r="N77" i="23"/>
  <c r="R77" i="23"/>
  <c r="Q77" i="23"/>
  <c r="O77" i="23"/>
  <c r="M16" i="23"/>
  <c r="Q16" i="23"/>
  <c r="U16" i="23"/>
  <c r="R16" i="23"/>
  <c r="T16" i="23"/>
  <c r="O16" i="23"/>
  <c r="S16" i="23"/>
  <c r="N16" i="23"/>
  <c r="P16" i="23"/>
  <c r="F66" i="41"/>
  <c r="J66" i="41"/>
  <c r="C66" i="41"/>
  <c r="H66" i="41"/>
  <c r="G66" i="41"/>
  <c r="E66" i="41"/>
  <c r="K66" i="41"/>
  <c r="D66" i="41"/>
  <c r="I66" i="41"/>
  <c r="N158" i="23"/>
  <c r="M158" i="23"/>
  <c r="S158" i="23"/>
  <c r="U158" i="23"/>
  <c r="Q158" i="23"/>
  <c r="T158" i="23"/>
  <c r="P158" i="23"/>
  <c r="R158" i="23"/>
  <c r="O158" i="23"/>
  <c r="P153" i="26"/>
  <c r="R153" i="26"/>
  <c r="U153" i="26"/>
  <c r="S153" i="26"/>
  <c r="O153" i="26"/>
  <c r="M153" i="26"/>
  <c r="N153" i="26"/>
  <c r="Q153" i="26"/>
  <c r="T153" i="26"/>
  <c r="AP46" i="25"/>
  <c r="AJ46" i="25" s="1"/>
  <c r="M134" i="26"/>
  <c r="Q134" i="26"/>
  <c r="N134" i="26"/>
  <c r="S134" i="26"/>
  <c r="U134" i="26"/>
  <c r="R134" i="26"/>
  <c r="O134" i="26"/>
  <c r="T134" i="26"/>
  <c r="P134" i="26"/>
  <c r="AP157" i="26"/>
  <c r="AB157" i="26" s="1"/>
  <c r="AP168" i="26"/>
  <c r="AP75" i="26"/>
  <c r="Z75" i="26" s="1"/>
  <c r="H142" i="42"/>
  <c r="D142" i="42"/>
  <c r="F142" i="42"/>
  <c r="I142" i="42"/>
  <c r="C142" i="42"/>
  <c r="J142" i="42"/>
  <c r="K142" i="42"/>
  <c r="E142" i="42"/>
  <c r="G142" i="42"/>
  <c r="AP117" i="26"/>
  <c r="AF117" i="26" s="1"/>
  <c r="AP12" i="26"/>
  <c r="X12" i="26" s="1"/>
  <c r="T62" i="23"/>
  <c r="P62" i="23"/>
  <c r="Q62" i="23"/>
  <c r="M62" i="23"/>
  <c r="N62" i="23"/>
  <c r="R62" i="23"/>
  <c r="O62" i="23"/>
  <c r="U62" i="23"/>
  <c r="S62" i="23"/>
  <c r="U120" i="26"/>
  <c r="Q120" i="26"/>
  <c r="R120" i="26"/>
  <c r="P120" i="26"/>
  <c r="S120" i="26"/>
  <c r="T120" i="26"/>
  <c r="N120" i="26"/>
  <c r="M120" i="26"/>
  <c r="O120" i="26"/>
  <c r="N65" i="26"/>
  <c r="Q65" i="26"/>
  <c r="U65" i="26"/>
  <c r="M65" i="26"/>
  <c r="T65" i="26"/>
  <c r="R65" i="26"/>
  <c r="P65" i="26"/>
  <c r="S65" i="26"/>
  <c r="O65" i="26"/>
  <c r="M141" i="26"/>
  <c r="T141" i="26"/>
  <c r="P141" i="26"/>
  <c r="U141" i="26"/>
  <c r="N141" i="26"/>
  <c r="O141" i="26"/>
  <c r="R141" i="26"/>
  <c r="S141" i="26"/>
  <c r="Q141" i="26"/>
  <c r="E154" i="42"/>
  <c r="H154" i="42"/>
  <c r="C154" i="42"/>
  <c r="K154" i="42"/>
  <c r="F154" i="42"/>
  <c r="J154" i="42"/>
  <c r="G154" i="42"/>
  <c r="D154" i="42"/>
  <c r="I154" i="42"/>
  <c r="E171" i="42"/>
  <c r="D171" i="42"/>
  <c r="J171" i="42"/>
  <c r="I171" i="42"/>
  <c r="K171" i="42"/>
  <c r="H171" i="42"/>
  <c r="G171" i="42"/>
  <c r="F171" i="42"/>
  <c r="C171" i="42"/>
  <c r="R33" i="26"/>
  <c r="Q33" i="26"/>
  <c r="U33" i="26"/>
  <c r="M33" i="26"/>
  <c r="T33" i="26"/>
  <c r="P33" i="26"/>
  <c r="S33" i="26"/>
  <c r="N33" i="26"/>
  <c r="O33" i="26"/>
  <c r="AP63" i="26"/>
  <c r="AA63" i="26" s="1"/>
  <c r="Q131" i="26"/>
  <c r="S131" i="26"/>
  <c r="T131" i="26"/>
  <c r="U131" i="26"/>
  <c r="P131" i="26"/>
  <c r="R131" i="26"/>
  <c r="M131" i="26"/>
  <c r="N131" i="26"/>
  <c r="O131" i="26"/>
  <c r="O145" i="26"/>
  <c r="R145" i="26"/>
  <c r="N145" i="26"/>
  <c r="S145" i="26"/>
  <c r="M145" i="26"/>
  <c r="T145" i="26"/>
  <c r="P145" i="26"/>
  <c r="U145" i="26"/>
  <c r="Q145" i="26"/>
  <c r="T44" i="26"/>
  <c r="Q44" i="26"/>
  <c r="N44" i="26"/>
  <c r="S44" i="26"/>
  <c r="R44" i="26"/>
  <c r="P44" i="26"/>
  <c r="M44" i="26"/>
  <c r="O44" i="26"/>
  <c r="U44" i="26"/>
  <c r="T44" i="23"/>
  <c r="R44" i="23"/>
  <c r="P44" i="23"/>
  <c r="M44" i="23"/>
  <c r="S44" i="23"/>
  <c r="Q44" i="23"/>
  <c r="O44" i="23"/>
  <c r="N44" i="23"/>
  <c r="U44" i="23"/>
  <c r="G41" i="42"/>
  <c r="D41" i="42"/>
  <c r="J41" i="42"/>
  <c r="E41" i="42"/>
  <c r="I41" i="42"/>
  <c r="F41" i="42"/>
  <c r="K41" i="42"/>
  <c r="H41" i="42"/>
  <c r="C41" i="42"/>
  <c r="M21" i="23"/>
  <c r="O21" i="23"/>
  <c r="R21" i="23"/>
  <c r="N21" i="23"/>
  <c r="Q21" i="23"/>
  <c r="S21" i="23"/>
  <c r="P21" i="23"/>
  <c r="U21" i="23"/>
  <c r="T21" i="23"/>
  <c r="N143" i="23"/>
  <c r="M143" i="23"/>
  <c r="R143" i="23"/>
  <c r="U143" i="23"/>
  <c r="Q143" i="23"/>
  <c r="T143" i="23"/>
  <c r="O143" i="23"/>
  <c r="P143" i="23"/>
  <c r="S143" i="23"/>
  <c r="P131" i="23"/>
  <c r="R131" i="23"/>
  <c r="N131" i="23"/>
  <c r="Q131" i="23"/>
  <c r="M131" i="23"/>
  <c r="U131" i="23"/>
  <c r="T131" i="23"/>
  <c r="O131" i="23"/>
  <c r="S131" i="23"/>
  <c r="AP122" i="26"/>
  <c r="R114" i="41"/>
  <c r="O114" i="41"/>
  <c r="S114" i="41"/>
  <c r="T114" i="41"/>
  <c r="P114" i="41"/>
  <c r="U114" i="41"/>
  <c r="M114" i="41"/>
  <c r="Q114" i="41"/>
  <c r="N114" i="41"/>
  <c r="U81" i="41"/>
  <c r="T81" i="41"/>
  <c r="N81" i="41"/>
  <c r="R81" i="41"/>
  <c r="S81" i="41"/>
  <c r="Q81" i="41"/>
  <c r="O81" i="41"/>
  <c r="M81" i="41"/>
  <c r="P81" i="41"/>
  <c r="R131" i="41"/>
  <c r="S131" i="41"/>
  <c r="Q131" i="41"/>
  <c r="N131" i="41"/>
  <c r="M131" i="41"/>
  <c r="T131" i="41"/>
  <c r="U131" i="41"/>
  <c r="P131" i="41"/>
  <c r="O131" i="41"/>
  <c r="U148" i="41"/>
  <c r="O148" i="41"/>
  <c r="S148" i="41"/>
  <c r="R148" i="41"/>
  <c r="Q148" i="41"/>
  <c r="N148" i="41"/>
  <c r="P148" i="41"/>
  <c r="M148" i="41"/>
  <c r="T148" i="41"/>
  <c r="N101" i="41"/>
  <c r="U101" i="41"/>
  <c r="O101" i="41"/>
  <c r="M101" i="41"/>
  <c r="R101" i="41"/>
  <c r="T101" i="41"/>
  <c r="S101" i="41"/>
  <c r="P101" i="41"/>
  <c r="Q101" i="41"/>
  <c r="U54" i="41"/>
  <c r="T54" i="41"/>
  <c r="M54" i="41"/>
  <c r="Q54" i="41"/>
  <c r="R54" i="41"/>
  <c r="P54" i="41"/>
  <c r="S54" i="41"/>
  <c r="O54" i="41"/>
  <c r="N54" i="41"/>
  <c r="AP3" i="41"/>
  <c r="AP131" i="41"/>
  <c r="AF131" i="41" s="1"/>
  <c r="AP28" i="41"/>
  <c r="AP156" i="41"/>
  <c r="AD156" i="41" s="1"/>
  <c r="AP53" i="41"/>
  <c r="AP6" i="41"/>
  <c r="R128" i="41"/>
  <c r="N128" i="41"/>
  <c r="O128" i="41"/>
  <c r="U128" i="41"/>
  <c r="T128" i="41"/>
  <c r="P128" i="41"/>
  <c r="Q128" i="41"/>
  <c r="M128" i="41"/>
  <c r="S128" i="41"/>
  <c r="S146" i="41"/>
  <c r="U146" i="41"/>
  <c r="N146" i="41"/>
  <c r="T146" i="41"/>
  <c r="M146" i="41"/>
  <c r="P146" i="41"/>
  <c r="R146" i="41"/>
  <c r="O146" i="41"/>
  <c r="Q146" i="41"/>
  <c r="AP24" i="41"/>
  <c r="AP65" i="41"/>
  <c r="M99" i="41"/>
  <c r="N99" i="41"/>
  <c r="U99" i="41"/>
  <c r="R99" i="41"/>
  <c r="T99" i="41"/>
  <c r="Q99" i="41"/>
  <c r="O99" i="41"/>
  <c r="S99" i="41"/>
  <c r="P99" i="41"/>
  <c r="N103" i="41"/>
  <c r="T103" i="41"/>
  <c r="O103" i="41"/>
  <c r="S103" i="41"/>
  <c r="R103" i="41"/>
  <c r="U103" i="41"/>
  <c r="Q103" i="41"/>
  <c r="P103" i="41"/>
  <c r="M103" i="41"/>
  <c r="T90" i="41"/>
  <c r="S90" i="41"/>
  <c r="U90" i="41"/>
  <c r="R90" i="41"/>
  <c r="Q90" i="41"/>
  <c r="N90" i="41"/>
  <c r="P90" i="41"/>
  <c r="M90" i="41"/>
  <c r="O90" i="41"/>
  <c r="AP46" i="41"/>
  <c r="AI46" i="41" s="1"/>
  <c r="T130" i="41"/>
  <c r="S130" i="41"/>
  <c r="Q130" i="41"/>
  <c r="O130" i="41"/>
  <c r="M130" i="41"/>
  <c r="P130" i="41"/>
  <c r="R130" i="41"/>
  <c r="U130" i="41"/>
  <c r="N130" i="41"/>
  <c r="N91" i="41"/>
  <c r="O91" i="41"/>
  <c r="T91" i="41"/>
  <c r="M91" i="41"/>
  <c r="R91" i="41"/>
  <c r="P91" i="41"/>
  <c r="U91" i="41"/>
  <c r="Q91" i="41"/>
  <c r="S91" i="41"/>
  <c r="Q78" i="41"/>
  <c r="U78" i="41"/>
  <c r="P78" i="41"/>
  <c r="M78" i="41"/>
  <c r="T78" i="41"/>
  <c r="S78" i="41"/>
  <c r="N78" i="41"/>
  <c r="R78" i="41"/>
  <c r="O78" i="41"/>
  <c r="AP14" i="41"/>
  <c r="T98" i="42"/>
  <c r="Q98" i="42"/>
  <c r="N98" i="42"/>
  <c r="R98" i="42"/>
  <c r="O98" i="42"/>
  <c r="S98" i="42"/>
  <c r="U98" i="42"/>
  <c r="P98" i="42"/>
  <c r="M98" i="42"/>
  <c r="P36" i="40"/>
  <c r="T36" i="40"/>
  <c r="U36" i="40"/>
  <c r="M36" i="40"/>
  <c r="N36" i="40"/>
  <c r="Q36" i="40"/>
  <c r="O36" i="40"/>
  <c r="R36" i="40"/>
  <c r="S36" i="40"/>
  <c r="Q94" i="42"/>
  <c r="R94" i="42"/>
  <c r="U94" i="42"/>
  <c r="O94" i="42"/>
  <c r="N94" i="42"/>
  <c r="S94" i="42"/>
  <c r="M94" i="42"/>
  <c r="T94" i="42"/>
  <c r="P94" i="42"/>
  <c r="N126" i="40"/>
  <c r="R126" i="40"/>
  <c r="U126" i="40"/>
  <c r="Q126" i="40"/>
  <c r="S126" i="40"/>
  <c r="O126" i="40"/>
  <c r="T126" i="40"/>
  <c r="M126" i="40"/>
  <c r="P126" i="40"/>
  <c r="O24" i="42"/>
  <c r="T24" i="42"/>
  <c r="U24" i="42"/>
  <c r="S24" i="42"/>
  <c r="P24" i="42"/>
  <c r="M24" i="42"/>
  <c r="N24" i="42"/>
  <c r="Q24" i="42"/>
  <c r="R24" i="42"/>
  <c r="U92" i="40"/>
  <c r="P92" i="40"/>
  <c r="O92" i="40"/>
  <c r="M92" i="40"/>
  <c r="Q92" i="40"/>
  <c r="R92" i="40"/>
  <c r="T92" i="40"/>
  <c r="N92" i="40"/>
  <c r="S92" i="40"/>
  <c r="AP109" i="42"/>
  <c r="AP59" i="40"/>
  <c r="AC59" i="40" s="1"/>
  <c r="AP172" i="42"/>
  <c r="AN172" i="42" s="1"/>
  <c r="AP57" i="40"/>
  <c r="AO57" i="40" s="1"/>
  <c r="AP4" i="40"/>
  <c r="AB4" i="40" s="1"/>
  <c r="AP23" i="26"/>
  <c r="AF23" i="26" s="1"/>
  <c r="AP68" i="26"/>
  <c r="AL68" i="26" s="1"/>
  <c r="I122" i="41"/>
  <c r="G122" i="41"/>
  <c r="F122" i="41"/>
  <c r="E122" i="41"/>
  <c r="K122" i="41"/>
  <c r="D122" i="41"/>
  <c r="H122" i="41"/>
  <c r="J122" i="41"/>
  <c r="C122" i="41"/>
  <c r="R71" i="26"/>
  <c r="S71" i="26"/>
  <c r="T71" i="26"/>
  <c r="P71" i="26"/>
  <c r="M71" i="26"/>
  <c r="Q71" i="26"/>
  <c r="N71" i="26"/>
  <c r="U71" i="26"/>
  <c r="O71" i="26"/>
  <c r="AP60" i="26"/>
  <c r="Z60" i="26" s="1"/>
  <c r="S142" i="26"/>
  <c r="P142" i="26"/>
  <c r="M142" i="26"/>
  <c r="R142" i="26"/>
  <c r="Q142" i="26"/>
  <c r="N142" i="26"/>
  <c r="T142" i="26"/>
  <c r="O142" i="26"/>
  <c r="U142" i="26"/>
  <c r="M19" i="23"/>
  <c r="P19" i="23"/>
  <c r="N19" i="23"/>
  <c r="O19" i="23"/>
  <c r="R19" i="23"/>
  <c r="S19" i="23"/>
  <c r="T19" i="23"/>
  <c r="U19" i="23"/>
  <c r="Q19" i="23"/>
  <c r="AP163" i="26"/>
  <c r="AG163" i="26" s="1"/>
  <c r="D55" i="42"/>
  <c r="G55" i="42"/>
  <c r="K55" i="42"/>
  <c r="C55" i="42"/>
  <c r="H55" i="42"/>
  <c r="E55" i="42"/>
  <c r="F55" i="42"/>
  <c r="I55" i="42"/>
  <c r="J55" i="42"/>
  <c r="O13" i="26"/>
  <c r="S13" i="26"/>
  <c r="N13" i="26"/>
  <c r="R13" i="26"/>
  <c r="Q13" i="26"/>
  <c r="U13" i="26"/>
  <c r="T13" i="26"/>
  <c r="P13" i="26"/>
  <c r="M13" i="26"/>
  <c r="D84" i="40"/>
  <c r="J84" i="40"/>
  <c r="F84" i="40"/>
  <c r="K84" i="40"/>
  <c r="G84" i="40"/>
  <c r="C84" i="40"/>
  <c r="E84" i="40"/>
  <c r="H84" i="40"/>
  <c r="I84" i="40"/>
  <c r="E6" i="42"/>
  <c r="F6" i="42"/>
  <c r="D6" i="42"/>
  <c r="C6" i="42"/>
  <c r="I6" i="42"/>
  <c r="G6" i="42"/>
  <c r="K6" i="42"/>
  <c r="J6" i="42"/>
  <c r="H6" i="42"/>
  <c r="I85" i="42"/>
  <c r="H85" i="42"/>
  <c r="F85" i="42"/>
  <c r="G85" i="42"/>
  <c r="K85" i="42"/>
  <c r="J85" i="42"/>
  <c r="D85" i="42"/>
  <c r="E85" i="42"/>
  <c r="C85" i="42"/>
  <c r="U60" i="26"/>
  <c r="S60" i="26"/>
  <c r="O60" i="26"/>
  <c r="T60" i="26"/>
  <c r="P60" i="26"/>
  <c r="N60" i="26"/>
  <c r="M60" i="26"/>
  <c r="Q60" i="26"/>
  <c r="R60" i="26"/>
  <c r="AP129" i="26"/>
  <c r="AO129" i="26" s="1"/>
  <c r="AP152" i="26"/>
  <c r="AP123" i="26"/>
  <c r="AI123" i="26" s="1"/>
  <c r="AP54" i="26"/>
  <c r="AF54" i="26" s="1"/>
  <c r="G112" i="42"/>
  <c r="C112" i="42"/>
  <c r="J112" i="42"/>
  <c r="E112" i="42"/>
  <c r="I112" i="42"/>
  <c r="D112" i="42"/>
  <c r="F112" i="42"/>
  <c r="H112" i="42"/>
  <c r="K112" i="42"/>
  <c r="M55" i="26"/>
  <c r="O55" i="26"/>
  <c r="N55" i="26"/>
  <c r="S55" i="26"/>
  <c r="R55" i="26"/>
  <c r="P55" i="26"/>
  <c r="T55" i="26"/>
  <c r="Q55" i="26"/>
  <c r="U55" i="26"/>
  <c r="S171" i="23"/>
  <c r="U171" i="23"/>
  <c r="T171" i="23"/>
  <c r="O171" i="23"/>
  <c r="P171" i="23"/>
  <c r="Q171" i="23"/>
  <c r="R171" i="23"/>
  <c r="N171" i="23"/>
  <c r="M171" i="23"/>
  <c r="R168" i="23"/>
  <c r="U168" i="23"/>
  <c r="Q168" i="23"/>
  <c r="T168" i="23"/>
  <c r="M168" i="23"/>
  <c r="S168" i="23"/>
  <c r="O168" i="23"/>
  <c r="N168" i="23"/>
  <c r="P168" i="23"/>
  <c r="AP156" i="25"/>
  <c r="AF156" i="25" s="1"/>
  <c r="E150" i="41"/>
  <c r="K150" i="41"/>
  <c r="H150" i="41"/>
  <c r="C150" i="41"/>
  <c r="F150" i="41"/>
  <c r="G150" i="41"/>
  <c r="I150" i="41"/>
  <c r="J150" i="41"/>
  <c r="D150" i="41"/>
  <c r="H58" i="42"/>
  <c r="K58" i="42"/>
  <c r="J58" i="42"/>
  <c r="F58" i="42"/>
  <c r="C58" i="42"/>
  <c r="G58" i="42"/>
  <c r="E58" i="42"/>
  <c r="I58" i="42"/>
  <c r="D58" i="42"/>
  <c r="Q9" i="23"/>
  <c r="S9" i="23"/>
  <c r="R9" i="23"/>
  <c r="N9" i="23"/>
  <c r="T9" i="23"/>
  <c r="P9" i="23"/>
  <c r="O9" i="23"/>
  <c r="U9" i="23"/>
  <c r="M9" i="23"/>
  <c r="H70" i="21"/>
  <c r="K70" i="21"/>
  <c r="J70" i="21"/>
  <c r="G70" i="21"/>
  <c r="D70" i="21"/>
  <c r="I70" i="21"/>
  <c r="E70" i="21"/>
  <c r="F70" i="21"/>
  <c r="C70" i="21"/>
  <c r="C88" i="42"/>
  <c r="E88" i="42"/>
  <c r="F88" i="42"/>
  <c r="I88" i="42"/>
  <c r="K88" i="42"/>
  <c r="G88" i="42"/>
  <c r="H88" i="42"/>
  <c r="D88" i="42"/>
  <c r="J88" i="42"/>
  <c r="K152" i="42"/>
  <c r="C152" i="42"/>
  <c r="F152" i="42"/>
  <c r="G152" i="42"/>
  <c r="D152" i="42"/>
  <c r="H152" i="42"/>
  <c r="E152" i="42"/>
  <c r="I152" i="42"/>
  <c r="J152" i="42"/>
  <c r="T121" i="26"/>
  <c r="M121" i="26"/>
  <c r="U121" i="26"/>
  <c r="Q121" i="26"/>
  <c r="O121" i="26"/>
  <c r="S121" i="26"/>
  <c r="N121" i="26"/>
  <c r="P121" i="26"/>
  <c r="R121" i="26"/>
  <c r="N128" i="23"/>
  <c r="T128" i="23"/>
  <c r="R128" i="23"/>
  <c r="Q128" i="23"/>
  <c r="U128" i="23"/>
  <c r="M128" i="23"/>
  <c r="O128" i="23"/>
  <c r="P128" i="23"/>
  <c r="S128" i="23"/>
  <c r="AP29" i="26"/>
  <c r="AK29" i="26" s="1"/>
  <c r="R146" i="26"/>
  <c r="M146" i="26"/>
  <c r="P146" i="26"/>
  <c r="U146" i="26"/>
  <c r="T146" i="26"/>
  <c r="O146" i="26"/>
  <c r="S146" i="26"/>
  <c r="Q146" i="26"/>
  <c r="N146" i="26"/>
  <c r="U4" i="23"/>
  <c r="O4" i="23"/>
  <c r="T4" i="23"/>
  <c r="P4" i="23"/>
  <c r="S4" i="23"/>
  <c r="M4" i="23"/>
  <c r="R4" i="23"/>
  <c r="Q4" i="23"/>
  <c r="N4" i="23"/>
  <c r="D100" i="42"/>
  <c r="I100" i="42"/>
  <c r="H100" i="42"/>
  <c r="J100" i="42"/>
  <c r="E100" i="42"/>
  <c r="G100" i="42"/>
  <c r="C100" i="42"/>
  <c r="K100" i="42"/>
  <c r="F100" i="42"/>
  <c r="M106" i="26"/>
  <c r="O106" i="26"/>
  <c r="N106" i="26"/>
  <c r="T106" i="26"/>
  <c r="S106" i="26"/>
  <c r="P106" i="26"/>
  <c r="R106" i="26"/>
  <c r="Q106" i="26"/>
  <c r="U106" i="26"/>
  <c r="S133" i="23"/>
  <c r="M133" i="23"/>
  <c r="R133" i="23"/>
  <c r="N133" i="23"/>
  <c r="T133" i="23"/>
  <c r="U133" i="23"/>
  <c r="Q133" i="23"/>
  <c r="O133" i="23"/>
  <c r="P133" i="23"/>
  <c r="M172" i="23"/>
  <c r="Q172" i="23"/>
  <c r="O172" i="23"/>
  <c r="S172" i="23"/>
  <c r="R172" i="23"/>
  <c r="U172" i="23"/>
  <c r="N172" i="23"/>
  <c r="T172" i="23"/>
  <c r="P172" i="23"/>
  <c r="T164" i="23"/>
  <c r="P164" i="23"/>
  <c r="S164" i="23"/>
  <c r="N164" i="23"/>
  <c r="R164" i="23"/>
  <c r="Q164" i="23"/>
  <c r="U164" i="23"/>
  <c r="O164" i="23"/>
  <c r="M164" i="23"/>
  <c r="E11" i="42"/>
  <c r="K11" i="42"/>
  <c r="J11" i="42"/>
  <c r="D11" i="42"/>
  <c r="G11" i="42"/>
  <c r="I11" i="42"/>
  <c r="C11" i="42"/>
  <c r="F11" i="42"/>
  <c r="H11" i="42"/>
  <c r="C60" i="42"/>
  <c r="D60" i="42"/>
  <c r="I60" i="42"/>
  <c r="J60" i="42"/>
  <c r="K60" i="42"/>
  <c r="H60" i="42"/>
  <c r="E60" i="42"/>
  <c r="F60" i="42"/>
  <c r="G60" i="42"/>
  <c r="O81" i="23"/>
  <c r="S81" i="23"/>
  <c r="N81" i="23"/>
  <c r="R81" i="23"/>
  <c r="Q81" i="23"/>
  <c r="M81" i="23"/>
  <c r="P81" i="23"/>
  <c r="U81" i="23"/>
  <c r="T81" i="23"/>
  <c r="K60" i="40"/>
  <c r="D60" i="40"/>
  <c r="I60" i="40"/>
  <c r="J60" i="40"/>
  <c r="F60" i="40"/>
  <c r="G60" i="40"/>
  <c r="C60" i="40"/>
  <c r="E60" i="40"/>
  <c r="H60" i="40"/>
  <c r="J103" i="42"/>
  <c r="E103" i="42"/>
  <c r="I103" i="42"/>
  <c r="D103" i="42"/>
  <c r="C103" i="42"/>
  <c r="H103" i="42"/>
  <c r="G103" i="42"/>
  <c r="K103" i="42"/>
  <c r="F103" i="42"/>
  <c r="E135" i="42"/>
  <c r="K135" i="42"/>
  <c r="J135" i="42"/>
  <c r="C135" i="42"/>
  <c r="H135" i="42"/>
  <c r="G135" i="42"/>
  <c r="F135" i="42"/>
  <c r="I135" i="42"/>
  <c r="D135" i="42"/>
  <c r="H122" i="42"/>
  <c r="K122" i="42"/>
  <c r="G122" i="42"/>
  <c r="I122" i="42"/>
  <c r="C122" i="42"/>
  <c r="F122" i="42"/>
  <c r="D122" i="42"/>
  <c r="E122" i="42"/>
  <c r="J122" i="42"/>
  <c r="P59" i="25"/>
  <c r="U59" i="25"/>
  <c r="S59" i="25"/>
  <c r="Q59" i="25"/>
  <c r="R59" i="25"/>
  <c r="M59" i="25"/>
  <c r="O59" i="25"/>
  <c r="N59" i="25"/>
  <c r="T59" i="25"/>
  <c r="P102" i="23"/>
  <c r="M102" i="23"/>
  <c r="U102" i="23"/>
  <c r="N102" i="23"/>
  <c r="R102" i="23"/>
  <c r="T102" i="23"/>
  <c r="O102" i="23"/>
  <c r="S102" i="23"/>
  <c r="Q102" i="23"/>
  <c r="Q19" i="26"/>
  <c r="S19" i="26"/>
  <c r="O19" i="26"/>
  <c r="R19" i="26"/>
  <c r="T19" i="26"/>
  <c r="U19" i="26"/>
  <c r="P19" i="26"/>
  <c r="M19" i="26"/>
  <c r="N19" i="26"/>
  <c r="AP26" i="26"/>
  <c r="AB26" i="26" s="1"/>
  <c r="K79" i="42"/>
  <c r="F79" i="42"/>
  <c r="E79" i="42"/>
  <c r="C79" i="42"/>
  <c r="D79" i="42"/>
  <c r="I79" i="42"/>
  <c r="G79" i="42"/>
  <c r="J79" i="42"/>
  <c r="H79" i="42"/>
  <c r="O28" i="23"/>
  <c r="S28" i="23"/>
  <c r="N28" i="23"/>
  <c r="R28" i="23"/>
  <c r="Q28" i="23"/>
  <c r="T28" i="23"/>
  <c r="M28" i="23"/>
  <c r="P28" i="23"/>
  <c r="U28" i="23"/>
  <c r="AP22" i="26"/>
  <c r="AH22" i="26" s="1"/>
  <c r="T155" i="26"/>
  <c r="M155" i="26"/>
  <c r="U155" i="26"/>
  <c r="O155" i="26"/>
  <c r="Q155" i="26"/>
  <c r="R155" i="26"/>
  <c r="N155" i="26"/>
  <c r="S155" i="26"/>
  <c r="P155" i="26"/>
  <c r="AP89" i="26"/>
  <c r="H65" i="42"/>
  <c r="F65" i="42"/>
  <c r="D65" i="42"/>
  <c r="C65" i="42"/>
  <c r="E65" i="42"/>
  <c r="G65" i="42"/>
  <c r="K65" i="42"/>
  <c r="I65" i="42"/>
  <c r="J65" i="42"/>
  <c r="K21" i="42"/>
  <c r="J21" i="42"/>
  <c r="E21" i="42"/>
  <c r="I21" i="42"/>
  <c r="D21" i="42"/>
  <c r="C21" i="42"/>
  <c r="H21" i="42"/>
  <c r="F21" i="42"/>
  <c r="G21" i="42"/>
  <c r="R107" i="23"/>
  <c r="T107" i="23"/>
  <c r="M107" i="23"/>
  <c r="N107" i="23"/>
  <c r="U107" i="23"/>
  <c r="Q107" i="23"/>
  <c r="P107" i="23"/>
  <c r="S107" i="23"/>
  <c r="O107" i="23"/>
  <c r="T115" i="26"/>
  <c r="P115" i="26"/>
  <c r="M115" i="26"/>
  <c r="R115" i="26"/>
  <c r="O115" i="26"/>
  <c r="U115" i="26"/>
  <c r="Q115" i="26"/>
  <c r="S115" i="26"/>
  <c r="N115" i="26"/>
  <c r="R162" i="26"/>
  <c r="P162" i="26"/>
  <c r="T162" i="26"/>
  <c r="Q162" i="26"/>
  <c r="N162" i="26"/>
  <c r="S162" i="26"/>
  <c r="M162" i="26"/>
  <c r="U162" i="26"/>
  <c r="O162" i="26"/>
  <c r="S54" i="23"/>
  <c r="R54" i="23"/>
  <c r="N54" i="23"/>
  <c r="U54" i="23"/>
  <c r="T54" i="23"/>
  <c r="M54" i="23"/>
  <c r="Q54" i="23"/>
  <c r="O54" i="23"/>
  <c r="P54" i="23"/>
  <c r="H115" i="42"/>
  <c r="C115" i="42"/>
  <c r="G115" i="42"/>
  <c r="J115" i="42"/>
  <c r="K115" i="42"/>
  <c r="I115" i="42"/>
  <c r="E115" i="42"/>
  <c r="D115" i="42"/>
  <c r="F115" i="42"/>
  <c r="T31" i="26"/>
  <c r="Q31" i="26"/>
  <c r="U31" i="26"/>
  <c r="S31" i="26"/>
  <c r="M31" i="26"/>
  <c r="N31" i="26"/>
  <c r="O31" i="26"/>
  <c r="P31" i="26"/>
  <c r="R31" i="26"/>
  <c r="S102" i="26"/>
  <c r="U102" i="26"/>
  <c r="M102" i="26"/>
  <c r="T102" i="26"/>
  <c r="N102" i="26"/>
  <c r="P102" i="26"/>
  <c r="O102" i="26"/>
  <c r="R102" i="26"/>
  <c r="Q102" i="26"/>
  <c r="S145" i="23"/>
  <c r="O145" i="23"/>
  <c r="N145" i="23"/>
  <c r="U145" i="23"/>
  <c r="Q145" i="23"/>
  <c r="P145" i="23"/>
  <c r="T145" i="23"/>
  <c r="M145" i="23"/>
  <c r="R145" i="23"/>
  <c r="U132" i="23"/>
  <c r="S132" i="23"/>
  <c r="R132" i="23"/>
  <c r="M132" i="23"/>
  <c r="Q132" i="23"/>
  <c r="N132" i="23"/>
  <c r="P132" i="23"/>
  <c r="T132" i="23"/>
  <c r="O132" i="23"/>
  <c r="T25" i="26"/>
  <c r="M25" i="26"/>
  <c r="P25" i="26"/>
  <c r="O25" i="26"/>
  <c r="S25" i="26"/>
  <c r="N25" i="26"/>
  <c r="R25" i="26"/>
  <c r="Q25" i="26"/>
  <c r="U25" i="26"/>
  <c r="T36" i="23"/>
  <c r="P36" i="23"/>
  <c r="N36" i="23"/>
  <c r="S36" i="23"/>
  <c r="M36" i="23"/>
  <c r="Q36" i="23"/>
  <c r="O36" i="23"/>
  <c r="U36" i="23"/>
  <c r="R36" i="23"/>
  <c r="O95" i="26"/>
  <c r="P95" i="26"/>
  <c r="M95" i="26"/>
  <c r="R95" i="26"/>
  <c r="U95" i="26"/>
  <c r="Q95" i="26"/>
  <c r="N95" i="26"/>
  <c r="S95" i="26"/>
  <c r="T95" i="26"/>
  <c r="E3" i="42"/>
  <c r="I3" i="42"/>
  <c r="G3" i="42"/>
  <c r="F3" i="42"/>
  <c r="J3" i="42"/>
  <c r="D3" i="42"/>
  <c r="H3" i="42"/>
  <c r="K3" i="42"/>
  <c r="C3" i="42"/>
  <c r="AP80" i="25"/>
  <c r="AH80" i="25" s="1"/>
  <c r="O125" i="26"/>
  <c r="N125" i="26"/>
  <c r="S125" i="26"/>
  <c r="T125" i="26"/>
  <c r="R125" i="26"/>
  <c r="P125" i="26"/>
  <c r="U125" i="26"/>
  <c r="Q125" i="26"/>
  <c r="M125" i="26"/>
  <c r="S175" i="26"/>
  <c r="M175" i="26"/>
  <c r="T175" i="26"/>
  <c r="U175" i="26"/>
  <c r="R175" i="26"/>
  <c r="Q175" i="26"/>
  <c r="N175" i="26"/>
  <c r="O175" i="26"/>
  <c r="P175" i="26"/>
  <c r="AP8" i="26"/>
  <c r="AD8" i="26" s="1"/>
  <c r="AP69" i="26"/>
  <c r="M32" i="23"/>
  <c r="P32" i="23"/>
  <c r="O32" i="23"/>
  <c r="T32" i="23"/>
  <c r="S32" i="23"/>
  <c r="R32" i="23"/>
  <c r="U32" i="23"/>
  <c r="Q32" i="23"/>
  <c r="N32" i="23"/>
  <c r="G113" i="42"/>
  <c r="J113" i="42"/>
  <c r="K113" i="42"/>
  <c r="E113" i="42"/>
  <c r="H113" i="42"/>
  <c r="I113" i="42"/>
  <c r="C113" i="42"/>
  <c r="F113" i="42"/>
  <c r="D113" i="42"/>
  <c r="AP33" i="26"/>
  <c r="AP48" i="26"/>
  <c r="AD48" i="26" s="1"/>
  <c r="AP20" i="26"/>
  <c r="AP27" i="26"/>
  <c r="R68" i="26"/>
  <c r="O68" i="26"/>
  <c r="U68" i="26"/>
  <c r="Q68" i="26"/>
  <c r="T68" i="26"/>
  <c r="P68" i="26"/>
  <c r="M68" i="26"/>
  <c r="N68" i="26"/>
  <c r="S68" i="26"/>
  <c r="T150" i="26"/>
  <c r="S150" i="26"/>
  <c r="U150" i="26"/>
  <c r="M150" i="26"/>
  <c r="N150" i="26"/>
  <c r="R150" i="26"/>
  <c r="P150" i="26"/>
  <c r="O150" i="26"/>
  <c r="Q150" i="26"/>
  <c r="M46" i="23"/>
  <c r="R46" i="23"/>
  <c r="Q46" i="23"/>
  <c r="U46" i="23"/>
  <c r="N46" i="23"/>
  <c r="O46" i="23"/>
  <c r="T46" i="23"/>
  <c r="P46" i="23"/>
  <c r="S46" i="23"/>
  <c r="K96" i="42"/>
  <c r="H96" i="42"/>
  <c r="C96" i="42"/>
  <c r="F96" i="42"/>
  <c r="J96" i="42"/>
  <c r="I96" i="42"/>
  <c r="G96" i="42"/>
  <c r="E96" i="42"/>
  <c r="D96" i="42"/>
  <c r="S58" i="26"/>
  <c r="U58" i="26"/>
  <c r="M58" i="26"/>
  <c r="R58" i="26"/>
  <c r="N58" i="26"/>
  <c r="P58" i="26"/>
  <c r="Q58" i="26"/>
  <c r="O58" i="26"/>
  <c r="T58" i="26"/>
  <c r="I3" i="19"/>
  <c r="H3" i="19"/>
  <c r="E3" i="19"/>
  <c r="G3" i="19"/>
  <c r="J3" i="19"/>
  <c r="D3" i="19"/>
  <c r="K3" i="19"/>
  <c r="C3" i="19"/>
  <c r="F3" i="19"/>
  <c r="O73" i="26"/>
  <c r="R73" i="26"/>
  <c r="N73" i="26"/>
  <c r="T73" i="26"/>
  <c r="P73" i="26"/>
  <c r="U73" i="26"/>
  <c r="S73" i="26"/>
  <c r="Q73" i="26"/>
  <c r="M73" i="26"/>
  <c r="AP81" i="26"/>
  <c r="M111" i="41"/>
  <c r="Q111" i="41"/>
  <c r="S111" i="41"/>
  <c r="R111" i="41"/>
  <c r="U111" i="41"/>
  <c r="T111" i="41"/>
  <c r="N111" i="41"/>
  <c r="O111" i="41"/>
  <c r="P111" i="41"/>
  <c r="R161" i="41"/>
  <c r="O161" i="41"/>
  <c r="P161" i="41"/>
  <c r="S161" i="41"/>
  <c r="M161" i="41"/>
  <c r="T161" i="41"/>
  <c r="N161" i="41"/>
  <c r="U161" i="41"/>
  <c r="Q161" i="41"/>
  <c r="Q4" i="41"/>
  <c r="N4" i="41"/>
  <c r="R4" i="41"/>
  <c r="U4" i="41"/>
  <c r="T4" i="41"/>
  <c r="M4" i="41"/>
  <c r="O4" i="41"/>
  <c r="P4" i="41"/>
  <c r="S4" i="41"/>
  <c r="N164" i="41"/>
  <c r="T164" i="41"/>
  <c r="S164" i="41"/>
  <c r="R164" i="41"/>
  <c r="M164" i="41"/>
  <c r="Q164" i="41"/>
  <c r="P164" i="41"/>
  <c r="O164" i="41"/>
  <c r="U164" i="41"/>
  <c r="P117" i="41"/>
  <c r="S117" i="41"/>
  <c r="M117" i="41"/>
  <c r="O117" i="41"/>
  <c r="Q117" i="41"/>
  <c r="N117" i="41"/>
  <c r="R117" i="41"/>
  <c r="T117" i="41"/>
  <c r="U117" i="41"/>
  <c r="M70" i="41"/>
  <c r="R70" i="41"/>
  <c r="T70" i="41"/>
  <c r="P70" i="41"/>
  <c r="U70" i="41"/>
  <c r="O70" i="41"/>
  <c r="Q70" i="41"/>
  <c r="N70" i="41"/>
  <c r="S70" i="41"/>
  <c r="AP19" i="41"/>
  <c r="AP147" i="41"/>
  <c r="AK147" i="41" s="1"/>
  <c r="AP44" i="41"/>
  <c r="AP172" i="41"/>
  <c r="AB172" i="41" s="1"/>
  <c r="AP69" i="41"/>
  <c r="AP58" i="41"/>
  <c r="AG58" i="41" s="1"/>
  <c r="N176" i="41"/>
  <c r="M176" i="41"/>
  <c r="S176" i="41"/>
  <c r="P176" i="41"/>
  <c r="T176" i="41"/>
  <c r="Q176" i="41"/>
  <c r="R176" i="41"/>
  <c r="O176" i="41"/>
  <c r="U176" i="41"/>
  <c r="AP15" i="41"/>
  <c r="AP72" i="41"/>
  <c r="AP97" i="41"/>
  <c r="Y97" i="41" s="1"/>
  <c r="S147" i="41"/>
  <c r="P147" i="41"/>
  <c r="R147" i="41"/>
  <c r="M147" i="41"/>
  <c r="O147" i="41"/>
  <c r="Q147" i="41"/>
  <c r="U147" i="41"/>
  <c r="N147" i="41"/>
  <c r="T147" i="41"/>
  <c r="R151" i="41"/>
  <c r="O151" i="41"/>
  <c r="S151" i="41"/>
  <c r="T151" i="41"/>
  <c r="U151" i="41"/>
  <c r="P151" i="41"/>
  <c r="M151" i="41"/>
  <c r="N151" i="41"/>
  <c r="Q151" i="41"/>
  <c r="O138" i="41"/>
  <c r="S138" i="41"/>
  <c r="R138" i="41"/>
  <c r="Q138" i="41"/>
  <c r="N138" i="41"/>
  <c r="T138" i="41"/>
  <c r="M138" i="41"/>
  <c r="P138" i="41"/>
  <c r="U138" i="41"/>
  <c r="AP9" i="41"/>
  <c r="AI9" i="41" s="1"/>
  <c r="AP111" i="41"/>
  <c r="Z111" i="41" s="1"/>
  <c r="R139" i="41"/>
  <c r="P139" i="41"/>
  <c r="Q139" i="41"/>
  <c r="S139" i="41"/>
  <c r="U139" i="41"/>
  <c r="N139" i="41"/>
  <c r="O139" i="41"/>
  <c r="M139" i="41"/>
  <c r="T139" i="41"/>
  <c r="P126" i="41"/>
  <c r="O126" i="41"/>
  <c r="S126" i="41"/>
  <c r="N126" i="41"/>
  <c r="T126" i="41"/>
  <c r="R126" i="41"/>
  <c r="Q126" i="41"/>
  <c r="U126" i="41"/>
  <c r="M126" i="41"/>
  <c r="AP77" i="41"/>
  <c r="X77" i="41" s="1"/>
  <c r="M172" i="42"/>
  <c r="Q172" i="42"/>
  <c r="N172" i="42"/>
  <c r="T172" i="42"/>
  <c r="R172" i="42"/>
  <c r="S172" i="42"/>
  <c r="P172" i="42"/>
  <c r="O172" i="42"/>
  <c r="U172" i="42"/>
  <c r="M106" i="42"/>
  <c r="P106" i="42"/>
  <c r="N106" i="42"/>
  <c r="S106" i="42"/>
  <c r="Q106" i="42"/>
  <c r="T106" i="42"/>
  <c r="U106" i="42"/>
  <c r="O106" i="42"/>
  <c r="R106" i="42"/>
  <c r="Q141" i="40"/>
  <c r="O141" i="40"/>
  <c r="S141" i="40"/>
  <c r="P141" i="40"/>
  <c r="U141" i="40"/>
  <c r="N141" i="40"/>
  <c r="T141" i="40"/>
  <c r="M141" i="40"/>
  <c r="R141" i="40"/>
  <c r="Q129" i="42"/>
  <c r="U129" i="42"/>
  <c r="N129" i="42"/>
  <c r="S129" i="42"/>
  <c r="O129" i="42"/>
  <c r="T129" i="42"/>
  <c r="P129" i="42"/>
  <c r="R129" i="42"/>
  <c r="M129" i="42"/>
  <c r="R65" i="40"/>
  <c r="S65" i="40"/>
  <c r="P65" i="40"/>
  <c r="M65" i="40"/>
  <c r="T65" i="40"/>
  <c r="O65" i="40"/>
  <c r="N65" i="40"/>
  <c r="Q65" i="40"/>
  <c r="U65" i="40"/>
  <c r="T27" i="40"/>
  <c r="P27" i="40"/>
  <c r="R27" i="40"/>
  <c r="U27" i="40"/>
  <c r="O27" i="40"/>
  <c r="S27" i="40"/>
  <c r="M27" i="40"/>
  <c r="N27" i="40"/>
  <c r="Q27" i="40"/>
  <c r="AP156" i="42"/>
  <c r="AG156" i="42" s="1"/>
  <c r="AP86" i="42"/>
  <c r="AF86" i="42" s="1"/>
  <c r="AP46" i="42"/>
  <c r="AP124" i="40"/>
  <c r="AP159" i="40"/>
  <c r="AD159" i="40" s="1"/>
  <c r="Q94" i="23"/>
  <c r="T94" i="23"/>
  <c r="O94" i="23"/>
  <c r="U94" i="23"/>
  <c r="S94" i="23"/>
  <c r="N94" i="23"/>
  <c r="R94" i="23"/>
  <c r="P94" i="23"/>
  <c r="M94" i="23"/>
  <c r="U72" i="26"/>
  <c r="P72" i="26"/>
  <c r="N72" i="26"/>
  <c r="M72" i="26"/>
  <c r="R72" i="26"/>
  <c r="Q72" i="26"/>
  <c r="T72" i="26"/>
  <c r="S72" i="26"/>
  <c r="O72" i="26"/>
  <c r="K51" i="42"/>
  <c r="D51" i="42"/>
  <c r="H51" i="42"/>
  <c r="C51" i="42"/>
  <c r="E51" i="42"/>
  <c r="F51" i="42"/>
  <c r="J51" i="42"/>
  <c r="I51" i="42"/>
  <c r="G51" i="42"/>
  <c r="U79" i="23"/>
  <c r="S79" i="23"/>
  <c r="T79" i="23"/>
  <c r="P79" i="23"/>
  <c r="M79" i="23"/>
  <c r="O79" i="23"/>
  <c r="R79" i="23"/>
  <c r="Q79" i="23"/>
  <c r="N79" i="23"/>
  <c r="T152" i="23"/>
  <c r="M152" i="23"/>
  <c r="U152" i="23"/>
  <c r="P152" i="23"/>
  <c r="R152" i="23"/>
  <c r="Q152" i="23"/>
  <c r="O152" i="23"/>
  <c r="N152" i="23"/>
  <c r="S152" i="23"/>
  <c r="AP142" i="26"/>
  <c r="W142" i="26" s="1"/>
  <c r="M14" i="26"/>
  <c r="T14" i="26"/>
  <c r="N14" i="26"/>
  <c r="U14" i="26"/>
  <c r="O14" i="26"/>
  <c r="Q14" i="26"/>
  <c r="R14" i="26"/>
  <c r="S14" i="26"/>
  <c r="P14" i="26"/>
  <c r="G5" i="42"/>
  <c r="I5" i="42"/>
  <c r="J5" i="42"/>
  <c r="E5" i="42"/>
  <c r="H5" i="42"/>
  <c r="D5" i="42"/>
  <c r="K5" i="42"/>
  <c r="C5" i="42"/>
  <c r="F5" i="42"/>
  <c r="C8" i="42"/>
  <c r="J8" i="42"/>
  <c r="D8" i="42"/>
  <c r="F8" i="42"/>
  <c r="K8" i="42"/>
  <c r="I8" i="42"/>
  <c r="E8" i="42"/>
  <c r="G8" i="42"/>
  <c r="H8" i="42"/>
  <c r="P5" i="23"/>
  <c r="U5" i="23"/>
  <c r="Q5" i="23"/>
  <c r="O5" i="23"/>
  <c r="R5" i="23"/>
  <c r="M5" i="23"/>
  <c r="N5" i="23"/>
  <c r="T5" i="23"/>
  <c r="S5" i="23"/>
  <c r="K114" i="42"/>
  <c r="J114" i="42"/>
  <c r="H114" i="42"/>
  <c r="C114" i="42"/>
  <c r="F114" i="42"/>
  <c r="I114" i="42"/>
  <c r="E114" i="42"/>
  <c r="D114" i="42"/>
  <c r="G114" i="42"/>
  <c r="D67" i="42"/>
  <c r="H67" i="42"/>
  <c r="K67" i="42"/>
  <c r="E67" i="42"/>
  <c r="C67" i="42"/>
  <c r="I67" i="42"/>
  <c r="G67" i="42"/>
  <c r="F67" i="42"/>
  <c r="J67" i="42"/>
  <c r="F110" i="42"/>
  <c r="H110" i="42"/>
  <c r="C110" i="42"/>
  <c r="E110" i="42"/>
  <c r="G110" i="42"/>
  <c r="K110" i="42"/>
  <c r="D110" i="42"/>
  <c r="I110" i="42"/>
  <c r="J110" i="42"/>
  <c r="U25" i="23"/>
  <c r="M25" i="23"/>
  <c r="N25" i="23"/>
  <c r="R25" i="23"/>
  <c r="T25" i="23"/>
  <c r="P25" i="23"/>
  <c r="S25" i="23"/>
  <c r="O25" i="23"/>
  <c r="Q25" i="23"/>
  <c r="T99" i="23"/>
  <c r="M99" i="23"/>
  <c r="P99" i="23"/>
  <c r="O99" i="23"/>
  <c r="U99" i="23"/>
  <c r="R99" i="23"/>
  <c r="S99" i="23"/>
  <c r="Q99" i="23"/>
  <c r="N99" i="23"/>
  <c r="M108" i="23"/>
  <c r="Q108" i="23"/>
  <c r="O108" i="23"/>
  <c r="T108" i="23"/>
  <c r="S108" i="23"/>
  <c r="U108" i="23"/>
  <c r="N108" i="23"/>
  <c r="P108" i="23"/>
  <c r="R108" i="23"/>
  <c r="P101" i="26"/>
  <c r="U101" i="26"/>
  <c r="O101" i="26"/>
  <c r="M101" i="26"/>
  <c r="R101" i="26"/>
  <c r="S101" i="26"/>
  <c r="T101" i="26"/>
  <c r="Q101" i="26"/>
  <c r="N101" i="26"/>
  <c r="H94" i="42"/>
  <c r="G94" i="42"/>
  <c r="E94" i="42"/>
  <c r="F94" i="42"/>
  <c r="D94" i="42"/>
  <c r="J94" i="42"/>
  <c r="K94" i="42"/>
  <c r="C94" i="42"/>
  <c r="I94" i="42"/>
  <c r="K28" i="42"/>
  <c r="H28" i="42"/>
  <c r="J28" i="42"/>
  <c r="D28" i="42"/>
  <c r="I28" i="42"/>
  <c r="F28" i="42"/>
  <c r="G28" i="42"/>
  <c r="E28" i="42"/>
  <c r="C28" i="42"/>
  <c r="P127" i="23"/>
  <c r="S127" i="23"/>
  <c r="T127" i="23"/>
  <c r="R127" i="23"/>
  <c r="M127" i="23"/>
  <c r="O127" i="23"/>
  <c r="N127" i="23"/>
  <c r="Q127" i="23"/>
  <c r="U127" i="23"/>
  <c r="R161" i="26"/>
  <c r="S161" i="26"/>
  <c r="N161" i="26"/>
  <c r="T161" i="26"/>
  <c r="Q161" i="26"/>
  <c r="P161" i="26"/>
  <c r="O161" i="26"/>
  <c r="M161" i="26"/>
  <c r="U161" i="26"/>
  <c r="O168" i="26"/>
  <c r="N168" i="26"/>
  <c r="U168" i="26"/>
  <c r="R168" i="26"/>
  <c r="T168" i="26"/>
  <c r="Q168" i="26"/>
  <c r="P168" i="26"/>
  <c r="S168" i="26"/>
  <c r="M168" i="26"/>
  <c r="O3" i="23"/>
  <c r="U3" i="23"/>
  <c r="T3" i="23"/>
  <c r="S3" i="23"/>
  <c r="P3" i="23"/>
  <c r="N3" i="23"/>
  <c r="Q3" i="23"/>
  <c r="M3" i="23"/>
  <c r="R3" i="23"/>
  <c r="K130" i="42"/>
  <c r="J130" i="42"/>
  <c r="H130" i="42"/>
  <c r="E130" i="42"/>
  <c r="G130" i="42"/>
  <c r="C130" i="42"/>
  <c r="D130" i="42"/>
  <c r="F130" i="42"/>
  <c r="I130" i="42"/>
  <c r="T155" i="23"/>
  <c r="P155" i="23"/>
  <c r="R155" i="23"/>
  <c r="N155" i="23"/>
  <c r="Q155" i="23"/>
  <c r="U155" i="23"/>
  <c r="S155" i="23"/>
  <c r="O155" i="23"/>
  <c r="M155" i="23"/>
  <c r="O75" i="23"/>
  <c r="Q75" i="23"/>
  <c r="U75" i="23"/>
  <c r="S75" i="23"/>
  <c r="M75" i="23"/>
  <c r="R75" i="23"/>
  <c r="N75" i="23"/>
  <c r="T75" i="23"/>
  <c r="P75" i="23"/>
  <c r="J147" i="42"/>
  <c r="K147" i="42"/>
  <c r="H147" i="42"/>
  <c r="F147" i="42"/>
  <c r="E147" i="42"/>
  <c r="C147" i="42"/>
  <c r="I147" i="42"/>
  <c r="G147" i="42"/>
  <c r="D147" i="42"/>
  <c r="I73" i="42"/>
  <c r="D73" i="42"/>
  <c r="F73" i="42"/>
  <c r="E73" i="42"/>
  <c r="H73" i="42"/>
  <c r="J73" i="42"/>
  <c r="K73" i="42"/>
  <c r="C73" i="42"/>
  <c r="G73" i="42"/>
  <c r="H35" i="42"/>
  <c r="D35" i="42"/>
  <c r="G35" i="42"/>
  <c r="I35" i="42"/>
  <c r="K35" i="42"/>
  <c r="J35" i="42"/>
  <c r="C35" i="42"/>
  <c r="E35" i="42"/>
  <c r="F35" i="42"/>
  <c r="AP139" i="26"/>
  <c r="AE139" i="26" s="1"/>
  <c r="Q103" i="23"/>
  <c r="M103" i="23"/>
  <c r="U103" i="23"/>
  <c r="O103" i="23"/>
  <c r="P103" i="23"/>
  <c r="N103" i="23"/>
  <c r="R103" i="23"/>
  <c r="T103" i="23"/>
  <c r="S103" i="23"/>
  <c r="T48" i="23"/>
  <c r="P48" i="23"/>
  <c r="N48" i="23"/>
  <c r="S48" i="23"/>
  <c r="M48" i="23"/>
  <c r="Q48" i="23"/>
  <c r="O48" i="23"/>
  <c r="U48" i="23"/>
  <c r="R48" i="23"/>
  <c r="Q23" i="26"/>
  <c r="M23" i="26"/>
  <c r="O23" i="26"/>
  <c r="N23" i="26"/>
  <c r="R23" i="26"/>
  <c r="U23" i="26"/>
  <c r="T23" i="26"/>
  <c r="S23" i="26"/>
  <c r="P23" i="26"/>
  <c r="D12" i="42"/>
  <c r="J12" i="42"/>
  <c r="H12" i="42"/>
  <c r="K12" i="42"/>
  <c r="C12" i="42"/>
  <c r="F12" i="42"/>
  <c r="I12" i="42"/>
  <c r="E12" i="42"/>
  <c r="G12" i="42"/>
  <c r="E76" i="42"/>
  <c r="C76" i="42"/>
  <c r="F76" i="42"/>
  <c r="G76" i="42"/>
  <c r="H76" i="42"/>
  <c r="K76" i="42"/>
  <c r="I76" i="42"/>
  <c r="J76" i="42"/>
  <c r="D76" i="42"/>
  <c r="P124" i="26"/>
  <c r="T124" i="26"/>
  <c r="U124" i="26"/>
  <c r="S124" i="26"/>
  <c r="Q124" i="26"/>
  <c r="N124" i="26"/>
  <c r="R124" i="26"/>
  <c r="M124" i="26"/>
  <c r="O124" i="26"/>
  <c r="O35" i="23"/>
  <c r="P35" i="23"/>
  <c r="T35" i="23"/>
  <c r="N35" i="23"/>
  <c r="R35" i="23"/>
  <c r="M35" i="23"/>
  <c r="U35" i="23"/>
  <c r="Q35" i="23"/>
  <c r="S35" i="23"/>
  <c r="P69" i="23"/>
  <c r="U69" i="23"/>
  <c r="Q69" i="23"/>
  <c r="O69" i="23"/>
  <c r="M69" i="23"/>
  <c r="R69" i="23"/>
  <c r="N69" i="23"/>
  <c r="T69" i="23"/>
  <c r="S69" i="23"/>
  <c r="AP45" i="26"/>
  <c r="AI45" i="26" s="1"/>
  <c r="J177" i="41"/>
  <c r="H177" i="41"/>
  <c r="D177" i="41"/>
  <c r="F177" i="41"/>
  <c r="K177" i="41"/>
  <c r="I177" i="41"/>
  <c r="G177" i="41"/>
  <c r="C177" i="41"/>
  <c r="E177" i="41"/>
  <c r="AP40" i="26"/>
  <c r="AE40" i="26" s="1"/>
  <c r="U114" i="23"/>
  <c r="S114" i="23"/>
  <c r="M114" i="23"/>
  <c r="N114" i="23"/>
  <c r="Q114" i="23"/>
  <c r="P114" i="23"/>
  <c r="O114" i="23"/>
  <c r="T114" i="23"/>
  <c r="R114" i="23"/>
  <c r="C156" i="40"/>
  <c r="E156" i="40"/>
  <c r="F156" i="40"/>
  <c r="K156" i="40"/>
  <c r="J156" i="40"/>
  <c r="H156" i="40"/>
  <c r="I156" i="40"/>
  <c r="G156" i="40"/>
  <c r="D156" i="40"/>
  <c r="C151" i="42"/>
  <c r="E151" i="42"/>
  <c r="H151" i="42"/>
  <c r="J151" i="42"/>
  <c r="G151" i="42"/>
  <c r="D151" i="42"/>
  <c r="K151" i="42"/>
  <c r="F151" i="42"/>
  <c r="I151" i="42"/>
  <c r="E97" i="42"/>
  <c r="K97" i="42"/>
  <c r="I97" i="42"/>
  <c r="C97" i="42"/>
  <c r="H97" i="42"/>
  <c r="G97" i="42"/>
  <c r="J97" i="42"/>
  <c r="D97" i="42"/>
  <c r="F97" i="42"/>
  <c r="P30" i="26"/>
  <c r="U30" i="26"/>
  <c r="Q30" i="26"/>
  <c r="O30" i="26"/>
  <c r="R30" i="26"/>
  <c r="M30" i="26"/>
  <c r="N30" i="26"/>
  <c r="T30" i="26"/>
  <c r="S30" i="26"/>
  <c r="U21" i="26"/>
  <c r="T21" i="26"/>
  <c r="P21" i="26"/>
  <c r="N21" i="26"/>
  <c r="S21" i="26"/>
  <c r="O21" i="26"/>
  <c r="R21" i="26"/>
  <c r="Q21" i="26"/>
  <c r="M21" i="26"/>
  <c r="P11" i="23"/>
  <c r="N11" i="23"/>
  <c r="O11" i="23"/>
  <c r="R11" i="23"/>
  <c r="S11" i="23"/>
  <c r="T11" i="23"/>
  <c r="M11" i="23"/>
  <c r="U11" i="23"/>
  <c r="Q11" i="23"/>
  <c r="R75" i="26"/>
  <c r="P75" i="26"/>
  <c r="Q75" i="26"/>
  <c r="T75" i="26"/>
  <c r="O75" i="26"/>
  <c r="U75" i="26"/>
  <c r="S75" i="26"/>
  <c r="M75" i="26"/>
  <c r="N75" i="26"/>
  <c r="T42" i="26"/>
  <c r="S42" i="26"/>
  <c r="U42" i="26"/>
  <c r="R42" i="26"/>
  <c r="M42" i="26"/>
  <c r="N42" i="26"/>
  <c r="P42" i="26"/>
  <c r="Q42" i="26"/>
  <c r="O42" i="26"/>
  <c r="D78" i="42"/>
  <c r="J78" i="42"/>
  <c r="F78" i="42"/>
  <c r="E78" i="42"/>
  <c r="I78" i="42"/>
  <c r="K78" i="42"/>
  <c r="H78" i="42"/>
  <c r="C78" i="42"/>
  <c r="G78" i="42"/>
  <c r="AP58" i="26"/>
  <c r="N137" i="23"/>
  <c r="M137" i="23"/>
  <c r="T137" i="23"/>
  <c r="P137" i="23"/>
  <c r="Q137" i="23"/>
  <c r="S137" i="23"/>
  <c r="R137" i="23"/>
  <c r="O137" i="23"/>
  <c r="U137" i="23"/>
  <c r="O80" i="23"/>
  <c r="R80" i="23"/>
  <c r="Q80" i="23"/>
  <c r="M80" i="23"/>
  <c r="P80" i="23"/>
  <c r="T80" i="23"/>
  <c r="S80" i="23"/>
  <c r="N80" i="23"/>
  <c r="U80" i="23"/>
  <c r="U52" i="23"/>
  <c r="M52" i="23"/>
  <c r="O52" i="23"/>
  <c r="N52" i="23"/>
  <c r="Q52" i="23"/>
  <c r="R52" i="23"/>
  <c r="P52" i="23"/>
  <c r="S52" i="23"/>
  <c r="T52" i="23"/>
  <c r="C106" i="41"/>
  <c r="I106" i="41"/>
  <c r="H106" i="41"/>
  <c r="G106" i="41"/>
  <c r="J106" i="41"/>
  <c r="K106" i="41"/>
  <c r="D106" i="41"/>
  <c r="F106" i="41"/>
  <c r="E106" i="41"/>
  <c r="P54" i="26"/>
  <c r="U54" i="26"/>
  <c r="O54" i="26"/>
  <c r="M54" i="26"/>
  <c r="N54" i="26"/>
  <c r="R54" i="26"/>
  <c r="Q54" i="26"/>
  <c r="T54" i="26"/>
  <c r="S54" i="26"/>
  <c r="AP66" i="26"/>
  <c r="AJ66" i="26" s="1"/>
  <c r="Q45" i="23"/>
  <c r="S45" i="23"/>
  <c r="R45" i="23"/>
  <c r="M45" i="23"/>
  <c r="N45" i="23"/>
  <c r="P45" i="23"/>
  <c r="U45" i="23"/>
  <c r="O45" i="23"/>
  <c r="T45" i="23"/>
  <c r="M52" i="26"/>
  <c r="R52" i="26"/>
  <c r="U52" i="26"/>
  <c r="O52" i="26"/>
  <c r="T52" i="26"/>
  <c r="Q52" i="26"/>
  <c r="P52" i="26"/>
  <c r="N52" i="26"/>
  <c r="S52" i="26"/>
  <c r="P113" i="23"/>
  <c r="T113" i="23"/>
  <c r="U113" i="23"/>
  <c r="S113" i="23"/>
  <c r="M113" i="23"/>
  <c r="N113" i="23"/>
  <c r="R113" i="23"/>
  <c r="Q113" i="23"/>
  <c r="O113" i="23"/>
  <c r="E59" i="42"/>
  <c r="J59" i="42"/>
  <c r="I59" i="42"/>
  <c r="F59" i="42"/>
  <c r="C59" i="42"/>
  <c r="K59" i="42"/>
  <c r="G59" i="42"/>
  <c r="H59" i="42"/>
  <c r="D59" i="42"/>
  <c r="U173" i="26"/>
  <c r="O173" i="26"/>
  <c r="Q173" i="26"/>
  <c r="S173" i="26"/>
  <c r="N173" i="26"/>
  <c r="M173" i="26"/>
  <c r="T173" i="26"/>
  <c r="R173" i="26"/>
  <c r="P173" i="26"/>
  <c r="AP91" i="26"/>
  <c r="O157" i="26"/>
  <c r="S157" i="26"/>
  <c r="Q157" i="26"/>
  <c r="M157" i="26"/>
  <c r="T157" i="26"/>
  <c r="R157" i="26"/>
  <c r="P157" i="26"/>
  <c r="U157" i="26"/>
  <c r="N157" i="26"/>
  <c r="AP160" i="26"/>
  <c r="AL160" i="26" s="1"/>
  <c r="Q117" i="23"/>
  <c r="T117" i="23"/>
  <c r="R117" i="23"/>
  <c r="O117" i="23"/>
  <c r="U117" i="23"/>
  <c r="N117" i="23"/>
  <c r="S117" i="23"/>
  <c r="M117" i="23"/>
  <c r="P117" i="23"/>
  <c r="P50" i="23"/>
  <c r="T50" i="23"/>
  <c r="M50" i="23"/>
  <c r="U50" i="23"/>
  <c r="R50" i="23"/>
  <c r="N50" i="23"/>
  <c r="S50" i="23"/>
  <c r="O50" i="23"/>
  <c r="Q50" i="23"/>
  <c r="F143" i="42"/>
  <c r="I143" i="42"/>
  <c r="C143" i="42"/>
  <c r="D143" i="42"/>
  <c r="K143" i="42"/>
  <c r="J143" i="42"/>
  <c r="G143" i="42"/>
  <c r="H143" i="42"/>
  <c r="E143" i="42"/>
  <c r="C72" i="42"/>
  <c r="F72" i="42"/>
  <c r="I72" i="42"/>
  <c r="D72" i="42"/>
  <c r="E72" i="42"/>
  <c r="H72" i="42"/>
  <c r="K72" i="42"/>
  <c r="G72" i="42"/>
  <c r="J72" i="42"/>
  <c r="R30" i="23"/>
  <c r="T30" i="23"/>
  <c r="S30" i="23"/>
  <c r="N30" i="23"/>
  <c r="P30" i="23"/>
  <c r="U30" i="23"/>
  <c r="Q30" i="23"/>
  <c r="O30" i="23"/>
  <c r="M30" i="23"/>
  <c r="AP55" i="26"/>
  <c r="W55" i="26" s="1"/>
  <c r="U143" i="26"/>
  <c r="P143" i="26"/>
  <c r="R143" i="26"/>
  <c r="Q143" i="26"/>
  <c r="M143" i="26"/>
  <c r="S143" i="26"/>
  <c r="O143" i="26"/>
  <c r="N143" i="26"/>
  <c r="T143" i="26"/>
  <c r="U176" i="23"/>
  <c r="N176" i="23"/>
  <c r="R176" i="23"/>
  <c r="T176" i="23"/>
  <c r="Q176" i="23"/>
  <c r="M176" i="23"/>
  <c r="P176" i="23"/>
  <c r="S176" i="23"/>
  <c r="O176" i="23"/>
  <c r="M40" i="26"/>
  <c r="R40" i="26"/>
  <c r="N40" i="26"/>
  <c r="Q40" i="26"/>
  <c r="U40" i="26"/>
  <c r="O40" i="26"/>
  <c r="S40" i="26"/>
  <c r="P40" i="26"/>
  <c r="T40" i="26"/>
  <c r="Q40" i="23"/>
  <c r="O40" i="23"/>
  <c r="U40" i="23"/>
  <c r="T40" i="23"/>
  <c r="M40" i="23"/>
  <c r="S40" i="23"/>
  <c r="R40" i="23"/>
  <c r="N40" i="23"/>
  <c r="P40" i="23"/>
  <c r="I86" i="41"/>
  <c r="K86" i="41"/>
  <c r="H86" i="41"/>
  <c r="J86" i="41"/>
  <c r="F86" i="41"/>
  <c r="E86" i="41"/>
  <c r="D86" i="41"/>
  <c r="C86" i="41"/>
  <c r="G86" i="41"/>
  <c r="O92" i="23"/>
  <c r="R92" i="23"/>
  <c r="N92" i="23"/>
  <c r="Q92" i="23"/>
  <c r="U92" i="23"/>
  <c r="M92" i="23"/>
  <c r="P92" i="23"/>
  <c r="S92" i="23"/>
  <c r="T92" i="23"/>
  <c r="AP116" i="26"/>
  <c r="AE116" i="26" s="1"/>
  <c r="U113" i="26"/>
  <c r="R113" i="26"/>
  <c r="O113" i="26"/>
  <c r="N113" i="26"/>
  <c r="M113" i="26"/>
  <c r="Q113" i="26"/>
  <c r="T113" i="26"/>
  <c r="S113" i="26"/>
  <c r="P113" i="26"/>
  <c r="AP44" i="26"/>
  <c r="Y44" i="26" s="1"/>
  <c r="U110" i="26"/>
  <c r="O110" i="26"/>
  <c r="T110" i="26"/>
  <c r="S110" i="26"/>
  <c r="P110" i="26"/>
  <c r="M110" i="26"/>
  <c r="Q110" i="26"/>
  <c r="R110" i="26"/>
  <c r="N110" i="26"/>
  <c r="AP124" i="26"/>
  <c r="AG124" i="26" s="1"/>
  <c r="U18" i="26"/>
  <c r="N18" i="26"/>
  <c r="P18" i="26"/>
  <c r="Q18" i="26"/>
  <c r="T18" i="26"/>
  <c r="O18" i="26"/>
  <c r="S18" i="26"/>
  <c r="R18" i="26"/>
  <c r="M18" i="26"/>
  <c r="H176" i="41"/>
  <c r="J176" i="41"/>
  <c r="C176" i="41"/>
  <c r="I176" i="41"/>
  <c r="G176" i="41"/>
  <c r="D176" i="41"/>
  <c r="E176" i="41"/>
  <c r="F176" i="41"/>
  <c r="K176" i="41"/>
  <c r="N98" i="23"/>
  <c r="O98" i="23"/>
  <c r="Q98" i="23"/>
  <c r="R98" i="23"/>
  <c r="T98" i="23"/>
  <c r="U98" i="23"/>
  <c r="M98" i="23"/>
  <c r="P98" i="23"/>
  <c r="S98" i="23"/>
  <c r="M48" i="26"/>
  <c r="O48" i="26"/>
  <c r="U48" i="26"/>
  <c r="Q48" i="26"/>
  <c r="N48" i="26"/>
  <c r="P48" i="26"/>
  <c r="T48" i="26"/>
  <c r="S48" i="26"/>
  <c r="R48" i="26"/>
  <c r="T110" i="23"/>
  <c r="M110" i="23"/>
  <c r="R110" i="23"/>
  <c r="Q110" i="23"/>
  <c r="S110" i="23"/>
  <c r="O110" i="23"/>
  <c r="P110" i="23"/>
  <c r="U110" i="23"/>
  <c r="N110" i="23"/>
  <c r="O11" i="26"/>
  <c r="U11" i="26"/>
  <c r="S11" i="26"/>
  <c r="R11" i="26"/>
  <c r="N11" i="26"/>
  <c r="T11" i="26"/>
  <c r="P11" i="26"/>
  <c r="Q11" i="26"/>
  <c r="M11" i="26"/>
  <c r="O159" i="41"/>
  <c r="U159" i="41"/>
  <c r="P159" i="41"/>
  <c r="T159" i="41"/>
  <c r="S159" i="41"/>
  <c r="N159" i="41"/>
  <c r="M159" i="41"/>
  <c r="Q159" i="41"/>
  <c r="R159" i="41"/>
  <c r="AP31" i="41"/>
  <c r="AM31" i="41" s="1"/>
  <c r="P52" i="41"/>
  <c r="R52" i="41"/>
  <c r="N52" i="41"/>
  <c r="O52" i="41"/>
  <c r="T52" i="41"/>
  <c r="S52" i="41"/>
  <c r="U52" i="41"/>
  <c r="M52" i="41"/>
  <c r="Q52" i="41"/>
  <c r="N5" i="41"/>
  <c r="T5" i="41"/>
  <c r="P5" i="41"/>
  <c r="S5" i="41"/>
  <c r="R5" i="41"/>
  <c r="U5" i="41"/>
  <c r="Q5" i="41"/>
  <c r="O5" i="41"/>
  <c r="M5" i="41"/>
  <c r="M133" i="41"/>
  <c r="Q133" i="41"/>
  <c r="N133" i="41"/>
  <c r="R133" i="41"/>
  <c r="P133" i="41"/>
  <c r="O133" i="41"/>
  <c r="U133" i="41"/>
  <c r="T133" i="41"/>
  <c r="S133" i="41"/>
  <c r="Q86" i="41"/>
  <c r="S86" i="41"/>
  <c r="R86" i="41"/>
  <c r="U86" i="41"/>
  <c r="P86" i="41"/>
  <c r="M86" i="41"/>
  <c r="O86" i="41"/>
  <c r="T86" i="41"/>
  <c r="N86" i="41"/>
  <c r="AP35" i="41"/>
  <c r="AE35" i="41" s="1"/>
  <c r="AP163" i="41"/>
  <c r="AG163" i="41" s="1"/>
  <c r="AP60" i="41"/>
  <c r="AP34" i="41"/>
  <c r="Y34" i="41" s="1"/>
  <c r="AP85" i="41"/>
  <c r="AN85" i="41" s="1"/>
  <c r="AP106" i="41"/>
  <c r="O49" i="41"/>
  <c r="N49" i="41"/>
  <c r="T49" i="41"/>
  <c r="M49" i="41"/>
  <c r="R49" i="41"/>
  <c r="U49" i="41"/>
  <c r="S49" i="41"/>
  <c r="Q49" i="41"/>
  <c r="P49" i="41"/>
  <c r="AP63" i="41"/>
  <c r="AC63" i="41" s="1"/>
  <c r="AP104" i="41"/>
  <c r="AB104" i="41" s="1"/>
  <c r="AP129" i="41"/>
  <c r="AH129" i="41" s="1"/>
  <c r="R36" i="41"/>
  <c r="P36" i="41"/>
  <c r="M36" i="41"/>
  <c r="Q36" i="41"/>
  <c r="T36" i="41"/>
  <c r="N36" i="41"/>
  <c r="S36" i="41"/>
  <c r="U36" i="41"/>
  <c r="O36" i="41"/>
  <c r="R56" i="41"/>
  <c r="T56" i="41"/>
  <c r="U56" i="41"/>
  <c r="P56" i="41"/>
  <c r="N56" i="41"/>
  <c r="Q56" i="41"/>
  <c r="M56" i="41"/>
  <c r="S56" i="41"/>
  <c r="O56" i="41"/>
  <c r="AP39" i="41"/>
  <c r="AM39" i="41" s="1"/>
  <c r="AP89" i="41"/>
  <c r="AP40" i="41"/>
  <c r="AL40" i="41" s="1"/>
  <c r="T44" i="41"/>
  <c r="U44" i="41"/>
  <c r="M44" i="41"/>
  <c r="P44" i="41"/>
  <c r="Q44" i="41"/>
  <c r="S44" i="41"/>
  <c r="N44" i="41"/>
  <c r="R44" i="41"/>
  <c r="O44" i="41"/>
  <c r="AP27" i="41"/>
  <c r="Z27" i="41" s="1"/>
  <c r="AP82" i="41"/>
  <c r="Q131" i="42"/>
  <c r="T131" i="42"/>
  <c r="M131" i="42"/>
  <c r="N131" i="42"/>
  <c r="R131" i="42"/>
  <c r="U131" i="42"/>
  <c r="P131" i="42"/>
  <c r="S131" i="42"/>
  <c r="O131" i="42"/>
  <c r="P41" i="42"/>
  <c r="U41" i="42"/>
  <c r="O41" i="42"/>
  <c r="N41" i="42"/>
  <c r="M41" i="42"/>
  <c r="R41" i="42"/>
  <c r="Q41" i="42"/>
  <c r="S41" i="42"/>
  <c r="T41" i="42"/>
  <c r="T125" i="40"/>
  <c r="Q125" i="40"/>
  <c r="R125" i="40"/>
  <c r="S125" i="40"/>
  <c r="O125" i="40"/>
  <c r="M125" i="40"/>
  <c r="P125" i="40"/>
  <c r="U125" i="40"/>
  <c r="N125" i="40"/>
  <c r="M89" i="42"/>
  <c r="O89" i="42"/>
  <c r="P89" i="42"/>
  <c r="R89" i="42"/>
  <c r="S89" i="42"/>
  <c r="T89" i="42"/>
  <c r="U89" i="42"/>
  <c r="Q89" i="42"/>
  <c r="N89" i="42"/>
  <c r="N41" i="40"/>
  <c r="U41" i="40"/>
  <c r="T41" i="40"/>
  <c r="R41" i="40"/>
  <c r="Q41" i="40"/>
  <c r="S41" i="40"/>
  <c r="M41" i="40"/>
  <c r="O41" i="40"/>
  <c r="P41" i="40"/>
  <c r="AP116" i="42"/>
  <c r="AE116" i="42" s="1"/>
  <c r="AP108" i="42"/>
  <c r="AH108" i="42" s="1"/>
  <c r="AP138" i="42"/>
  <c r="AB138" i="42" s="1"/>
  <c r="AP4" i="42"/>
  <c r="AL4" i="42" s="1"/>
  <c r="AP25" i="40"/>
  <c r="AP71" i="40"/>
  <c r="X71" i="40" s="1"/>
  <c r="R97" i="26"/>
  <c r="N97" i="26"/>
  <c r="Q97" i="26"/>
  <c r="U97" i="26"/>
  <c r="S97" i="26"/>
  <c r="M97" i="26"/>
  <c r="P97" i="26"/>
  <c r="O97" i="26"/>
  <c r="T97" i="26"/>
  <c r="C98" i="42"/>
  <c r="I98" i="42"/>
  <c r="K98" i="42"/>
  <c r="J98" i="42"/>
  <c r="F98" i="42"/>
  <c r="G98" i="42"/>
  <c r="D98" i="42"/>
  <c r="H98" i="42"/>
  <c r="E98" i="42"/>
  <c r="D101" i="42"/>
  <c r="G101" i="42"/>
  <c r="H101" i="42"/>
  <c r="J101" i="42"/>
  <c r="I101" i="42"/>
  <c r="K101" i="42"/>
  <c r="F101" i="42"/>
  <c r="C101" i="42"/>
  <c r="E101" i="42"/>
  <c r="M86" i="26"/>
  <c r="P86" i="26"/>
  <c r="U86" i="26"/>
  <c r="S86" i="26"/>
  <c r="O86" i="26"/>
  <c r="N86" i="26"/>
  <c r="T86" i="26"/>
  <c r="Q86" i="26"/>
  <c r="R86" i="26"/>
  <c r="R34" i="23"/>
  <c r="U34" i="23"/>
  <c r="P34" i="23"/>
  <c r="S34" i="23"/>
  <c r="N34" i="23"/>
  <c r="O34" i="23"/>
  <c r="M34" i="23"/>
  <c r="Q34" i="23"/>
  <c r="T34" i="23"/>
  <c r="U50" i="25"/>
  <c r="M50" i="25"/>
  <c r="Q50" i="25"/>
  <c r="P50" i="25"/>
  <c r="N50" i="25"/>
  <c r="S50" i="25"/>
  <c r="T50" i="25"/>
  <c r="R50" i="25"/>
  <c r="O50" i="25"/>
  <c r="P43" i="25"/>
  <c r="M43" i="25"/>
  <c r="R43" i="25"/>
  <c r="O43" i="25"/>
  <c r="N43" i="25"/>
  <c r="S43" i="25"/>
  <c r="T43" i="25"/>
  <c r="Q43" i="25"/>
  <c r="U43" i="25"/>
  <c r="K30" i="42"/>
  <c r="D30" i="42"/>
  <c r="H30" i="42"/>
  <c r="F30" i="42"/>
  <c r="E30" i="42"/>
  <c r="G30" i="42"/>
  <c r="J30" i="42"/>
  <c r="C30" i="42"/>
  <c r="I30" i="42"/>
  <c r="AP144" i="26"/>
  <c r="AF144" i="26" s="1"/>
  <c r="AP35" i="26"/>
  <c r="AC35" i="26" s="1"/>
  <c r="H94" i="41"/>
  <c r="D94" i="41"/>
  <c r="E94" i="41"/>
  <c r="C94" i="41"/>
  <c r="I94" i="41"/>
  <c r="K94" i="41"/>
  <c r="J94" i="41"/>
  <c r="G94" i="41"/>
  <c r="F94" i="41"/>
  <c r="G84" i="42"/>
  <c r="D84" i="42"/>
  <c r="K84" i="42"/>
  <c r="E84" i="42"/>
  <c r="C84" i="42"/>
  <c r="H84" i="42"/>
  <c r="J84" i="42"/>
  <c r="F84" i="42"/>
  <c r="I84" i="42"/>
  <c r="G56" i="42"/>
  <c r="C56" i="42"/>
  <c r="E56" i="42"/>
  <c r="J56" i="42"/>
  <c r="D56" i="42"/>
  <c r="I56" i="42"/>
  <c r="F56" i="42"/>
  <c r="H56" i="42"/>
  <c r="K56" i="42"/>
  <c r="T70" i="26"/>
  <c r="Q70" i="26"/>
  <c r="R70" i="26"/>
  <c r="P70" i="26"/>
  <c r="U70" i="26"/>
  <c r="N70" i="26"/>
  <c r="O70" i="26"/>
  <c r="M70" i="26"/>
  <c r="S70" i="26"/>
  <c r="AP141" i="26"/>
  <c r="U43" i="23"/>
  <c r="T43" i="23"/>
  <c r="S43" i="23"/>
  <c r="M43" i="23"/>
  <c r="P43" i="23"/>
  <c r="O43" i="23"/>
  <c r="R43" i="23"/>
  <c r="Q43" i="23"/>
  <c r="N43" i="23"/>
  <c r="T159" i="25"/>
  <c r="P159" i="25"/>
  <c r="U159" i="25"/>
  <c r="O159" i="25"/>
  <c r="Q159" i="25"/>
  <c r="S159" i="25"/>
  <c r="M159" i="25"/>
  <c r="N159" i="25"/>
  <c r="R159" i="25"/>
  <c r="E45" i="42"/>
  <c r="D45" i="42"/>
  <c r="K45" i="42"/>
  <c r="G45" i="42"/>
  <c r="H45" i="42"/>
  <c r="J45" i="42"/>
  <c r="F45" i="42"/>
  <c r="C45" i="42"/>
  <c r="I45" i="42"/>
  <c r="H104" i="42"/>
  <c r="G104" i="42"/>
  <c r="C104" i="42"/>
  <c r="J104" i="42"/>
  <c r="E104" i="42"/>
  <c r="F104" i="42"/>
  <c r="D104" i="42"/>
  <c r="K104" i="42"/>
  <c r="I104" i="42"/>
  <c r="AP131" i="26"/>
  <c r="AL131" i="26" s="1"/>
  <c r="R70" i="23"/>
  <c r="N70" i="23"/>
  <c r="T70" i="23"/>
  <c r="U70" i="23"/>
  <c r="M70" i="23"/>
  <c r="O70" i="23"/>
  <c r="S70" i="23"/>
  <c r="Q70" i="23"/>
  <c r="P70" i="23"/>
  <c r="AP39" i="26"/>
  <c r="O160" i="26"/>
  <c r="N160" i="26"/>
  <c r="U160" i="26"/>
  <c r="R160" i="26"/>
  <c r="Q160" i="26"/>
  <c r="T160" i="26"/>
  <c r="P160" i="26"/>
  <c r="S160" i="26"/>
  <c r="M160" i="26"/>
  <c r="D160" i="42"/>
  <c r="K160" i="42"/>
  <c r="E160" i="42"/>
  <c r="C160" i="42"/>
  <c r="G160" i="42"/>
  <c r="H160" i="42"/>
  <c r="J160" i="42"/>
  <c r="F160" i="42"/>
  <c r="I160" i="42"/>
  <c r="S22" i="26"/>
  <c r="N22" i="26"/>
  <c r="M22" i="26"/>
  <c r="U22" i="26"/>
  <c r="R22" i="26"/>
  <c r="Q22" i="26"/>
  <c r="P22" i="26"/>
  <c r="O22" i="26"/>
  <c r="T22" i="26"/>
  <c r="AP118" i="26"/>
  <c r="X118" i="26" s="1"/>
  <c r="G158" i="41"/>
  <c r="D158" i="41"/>
  <c r="J158" i="41"/>
  <c r="H158" i="41"/>
  <c r="K158" i="41"/>
  <c r="C158" i="41"/>
  <c r="E158" i="41"/>
  <c r="I158" i="41"/>
  <c r="F158" i="41"/>
  <c r="C154" i="41"/>
  <c r="H154" i="41"/>
  <c r="F154" i="41"/>
  <c r="K154" i="41"/>
  <c r="G154" i="41"/>
  <c r="I154" i="41"/>
  <c r="D154" i="41"/>
  <c r="E154" i="41"/>
  <c r="J154" i="41"/>
  <c r="J18" i="42"/>
  <c r="D18" i="42"/>
  <c r="C18" i="42"/>
  <c r="K18" i="42"/>
  <c r="G18" i="42"/>
  <c r="E18" i="42"/>
  <c r="I18" i="42"/>
  <c r="F18" i="42"/>
  <c r="H18" i="42"/>
  <c r="T15" i="23"/>
  <c r="U15" i="23"/>
  <c r="R15" i="23"/>
  <c r="M15" i="23"/>
  <c r="N15" i="23"/>
  <c r="Q15" i="23"/>
  <c r="P15" i="23"/>
  <c r="S15" i="23"/>
  <c r="O15" i="23"/>
  <c r="AP84" i="26"/>
  <c r="AL84" i="26" s="1"/>
  <c r="M136" i="23"/>
  <c r="P136" i="23"/>
  <c r="T136" i="23"/>
  <c r="O136" i="23"/>
  <c r="Q136" i="23"/>
  <c r="U136" i="23"/>
  <c r="S136" i="23"/>
  <c r="R136" i="23"/>
  <c r="N136" i="23"/>
  <c r="U171" i="25"/>
  <c r="O171" i="25"/>
  <c r="P171" i="25"/>
  <c r="S171" i="25"/>
  <c r="R171" i="25"/>
  <c r="N171" i="25"/>
  <c r="T171" i="25"/>
  <c r="Q171" i="25"/>
  <c r="M171" i="25"/>
  <c r="K172" i="42"/>
  <c r="E172" i="42"/>
  <c r="J172" i="42"/>
  <c r="D172" i="42"/>
  <c r="H172" i="42"/>
  <c r="G172" i="42"/>
  <c r="F172" i="42"/>
  <c r="C172" i="42"/>
  <c r="I172" i="42"/>
  <c r="I93" i="42"/>
  <c r="G93" i="42"/>
  <c r="C93" i="42"/>
  <c r="E93" i="42"/>
  <c r="H93" i="42"/>
  <c r="F93" i="42"/>
  <c r="K93" i="42"/>
  <c r="D93" i="42"/>
  <c r="J93" i="42"/>
  <c r="AP135" i="26"/>
  <c r="M24" i="26"/>
  <c r="O24" i="26"/>
  <c r="Q24" i="26"/>
  <c r="U24" i="26"/>
  <c r="T24" i="26"/>
  <c r="P24" i="26"/>
  <c r="R24" i="26"/>
  <c r="N24" i="26"/>
  <c r="S24" i="26"/>
  <c r="U93" i="26"/>
  <c r="T93" i="26"/>
  <c r="P93" i="26"/>
  <c r="N93" i="26"/>
  <c r="S93" i="26"/>
  <c r="M93" i="26"/>
  <c r="R93" i="26"/>
  <c r="Q93" i="26"/>
  <c r="O93" i="26"/>
  <c r="AP50" i="25"/>
  <c r="Z50" i="25" s="1"/>
  <c r="C70" i="42"/>
  <c r="D70" i="42"/>
  <c r="G70" i="42"/>
  <c r="I70" i="42"/>
  <c r="F70" i="42"/>
  <c r="E70" i="42"/>
  <c r="J70" i="42"/>
  <c r="K70" i="42"/>
  <c r="H70" i="42"/>
  <c r="S81" i="26"/>
  <c r="U81" i="26"/>
  <c r="N81" i="26"/>
  <c r="M81" i="26"/>
  <c r="Q81" i="26"/>
  <c r="T81" i="26"/>
  <c r="O81" i="26"/>
  <c r="R81" i="26"/>
  <c r="P81" i="26"/>
  <c r="R132" i="26"/>
  <c r="T132" i="26"/>
  <c r="M132" i="26"/>
  <c r="N132" i="26"/>
  <c r="P132" i="26"/>
  <c r="U132" i="26"/>
  <c r="O132" i="26"/>
  <c r="S132" i="26"/>
  <c r="Q132" i="26"/>
  <c r="F22" i="42"/>
  <c r="K22" i="42"/>
  <c r="H22" i="42"/>
  <c r="D22" i="42"/>
  <c r="J22" i="42"/>
  <c r="G22" i="42"/>
  <c r="I22" i="42"/>
  <c r="C22" i="42"/>
  <c r="E22" i="42"/>
  <c r="K61" i="42"/>
  <c r="E61" i="42"/>
  <c r="I61" i="42"/>
  <c r="H61" i="42"/>
  <c r="G61" i="42"/>
  <c r="F61" i="42"/>
  <c r="J61" i="42"/>
  <c r="D61" i="42"/>
  <c r="C61" i="42"/>
  <c r="G53" i="42"/>
  <c r="F53" i="42"/>
  <c r="J53" i="42"/>
  <c r="K53" i="42"/>
  <c r="C53" i="42"/>
  <c r="D53" i="42"/>
  <c r="I53" i="42"/>
  <c r="H53" i="42"/>
  <c r="E53" i="42"/>
  <c r="R162" i="23"/>
  <c r="U162" i="23"/>
  <c r="S162" i="23"/>
  <c r="O162" i="23"/>
  <c r="T162" i="23"/>
  <c r="P162" i="23"/>
  <c r="Q162" i="23"/>
  <c r="M162" i="23"/>
  <c r="N162" i="23"/>
  <c r="Q151" i="26"/>
  <c r="T151" i="26"/>
  <c r="O151" i="26"/>
  <c r="P151" i="26"/>
  <c r="N151" i="26"/>
  <c r="R151" i="26"/>
  <c r="M151" i="26"/>
  <c r="U151" i="26"/>
  <c r="S151" i="26"/>
  <c r="P92" i="26"/>
  <c r="N92" i="26"/>
  <c r="S92" i="26"/>
  <c r="R92" i="26"/>
  <c r="M92" i="26"/>
  <c r="U92" i="26"/>
  <c r="O92" i="26"/>
  <c r="Q92" i="26"/>
  <c r="T92" i="26"/>
  <c r="AP176" i="26"/>
  <c r="K46" i="42"/>
  <c r="E46" i="42"/>
  <c r="J46" i="42"/>
  <c r="F46" i="42"/>
  <c r="H46" i="42"/>
  <c r="C46" i="42"/>
  <c r="D46" i="42"/>
  <c r="I46" i="42"/>
  <c r="G46" i="42"/>
  <c r="H36" i="42"/>
  <c r="J36" i="42"/>
  <c r="E36" i="42"/>
  <c r="C36" i="42"/>
  <c r="I36" i="42"/>
  <c r="G36" i="42"/>
  <c r="F36" i="42"/>
  <c r="D36" i="42"/>
  <c r="K36" i="42"/>
  <c r="AP173" i="26"/>
  <c r="AB173" i="26" s="1"/>
  <c r="S39" i="23"/>
  <c r="R39" i="23"/>
  <c r="O39" i="23"/>
  <c r="U39" i="23"/>
  <c r="P39" i="23"/>
  <c r="T39" i="23"/>
  <c r="N39" i="23"/>
  <c r="M39" i="23"/>
  <c r="Q39" i="23"/>
  <c r="P73" i="23"/>
  <c r="U73" i="23"/>
  <c r="O73" i="23"/>
  <c r="S73" i="23"/>
  <c r="N73" i="23"/>
  <c r="Q73" i="23"/>
  <c r="M73" i="23"/>
  <c r="T73" i="23"/>
  <c r="R73" i="23"/>
  <c r="Q7" i="23"/>
  <c r="R7" i="23"/>
  <c r="M7" i="23"/>
  <c r="S7" i="23"/>
  <c r="P7" i="23"/>
  <c r="T7" i="23"/>
  <c r="N7" i="23"/>
  <c r="O7" i="23"/>
  <c r="U7" i="23"/>
  <c r="G13" i="42"/>
  <c r="E13" i="42"/>
  <c r="C13" i="42"/>
  <c r="I13" i="42"/>
  <c r="J13" i="42"/>
  <c r="D13" i="42"/>
  <c r="K13" i="42"/>
  <c r="H13" i="42"/>
  <c r="F13" i="42"/>
  <c r="M156" i="25"/>
  <c r="N156" i="25"/>
  <c r="Q156" i="25"/>
  <c r="S156" i="25"/>
  <c r="O156" i="25"/>
  <c r="R156" i="25"/>
  <c r="T156" i="25"/>
  <c r="U156" i="25"/>
  <c r="P156" i="25"/>
  <c r="Q122" i="23"/>
  <c r="T122" i="23"/>
  <c r="U122" i="23"/>
  <c r="S122" i="23"/>
  <c r="O122" i="23"/>
  <c r="N122" i="23"/>
  <c r="P122" i="23"/>
  <c r="R122" i="23"/>
  <c r="M122" i="23"/>
  <c r="AP153" i="26"/>
  <c r="Y153" i="26" s="1"/>
  <c r="AP161" i="26"/>
  <c r="M57" i="26"/>
  <c r="P57" i="26"/>
  <c r="T57" i="26"/>
  <c r="O57" i="26"/>
  <c r="R57" i="26"/>
  <c r="N57" i="26"/>
  <c r="Q57" i="26"/>
  <c r="U57" i="26"/>
  <c r="S57" i="26"/>
  <c r="I121" i="42"/>
  <c r="F121" i="42"/>
  <c r="C121" i="42"/>
  <c r="K121" i="42"/>
  <c r="J121" i="42"/>
  <c r="E121" i="42"/>
  <c r="G121" i="42"/>
  <c r="H121" i="42"/>
  <c r="D121" i="42"/>
  <c r="S149" i="23"/>
  <c r="P149" i="23"/>
  <c r="U149" i="23"/>
  <c r="R149" i="23"/>
  <c r="M149" i="23"/>
  <c r="N149" i="23"/>
  <c r="Q149" i="23"/>
  <c r="T149" i="23"/>
  <c r="O149" i="23"/>
  <c r="O74" i="26"/>
  <c r="N74" i="26"/>
  <c r="R74" i="26"/>
  <c r="T74" i="26"/>
  <c r="Q74" i="26"/>
  <c r="S74" i="26"/>
  <c r="P74" i="26"/>
  <c r="U74" i="26"/>
  <c r="M74" i="26"/>
  <c r="M169" i="23"/>
  <c r="T169" i="23"/>
  <c r="P169" i="23"/>
  <c r="R169" i="23"/>
  <c r="U169" i="23"/>
  <c r="O169" i="23"/>
  <c r="Q169" i="23"/>
  <c r="N169" i="23"/>
  <c r="S169" i="23"/>
  <c r="T53" i="26"/>
  <c r="N53" i="26"/>
  <c r="M53" i="26"/>
  <c r="R53" i="26"/>
  <c r="Q53" i="26"/>
  <c r="S53" i="26"/>
  <c r="U53" i="26"/>
  <c r="P53" i="26"/>
  <c r="O53" i="26"/>
  <c r="AP102" i="26"/>
  <c r="AK102" i="26" s="1"/>
  <c r="R76" i="23"/>
  <c r="P76" i="23"/>
  <c r="S76" i="23"/>
  <c r="U76" i="23"/>
  <c r="M76" i="23"/>
  <c r="O76" i="23"/>
  <c r="T76" i="23"/>
  <c r="Q76" i="23"/>
  <c r="N76" i="23"/>
  <c r="I142" i="41"/>
  <c r="C142" i="41"/>
  <c r="K142" i="41"/>
  <c r="H142" i="41"/>
  <c r="F142" i="41"/>
  <c r="G142" i="41"/>
  <c r="E142" i="41"/>
  <c r="J142" i="41"/>
  <c r="D142" i="41"/>
  <c r="R114" i="26"/>
  <c r="O114" i="26"/>
  <c r="N114" i="26"/>
  <c r="S114" i="26"/>
  <c r="U114" i="26"/>
  <c r="T114" i="26"/>
  <c r="Q114" i="26"/>
  <c r="P114" i="26"/>
  <c r="M114" i="26"/>
  <c r="Q125" i="23"/>
  <c r="N125" i="23"/>
  <c r="O125" i="23"/>
  <c r="T125" i="23"/>
  <c r="S125" i="23"/>
  <c r="U125" i="23"/>
  <c r="M125" i="23"/>
  <c r="P125" i="23"/>
  <c r="R125" i="23"/>
  <c r="AP64" i="25"/>
  <c r="AF64" i="25" s="1"/>
  <c r="AP38" i="26"/>
  <c r="AP96" i="26"/>
  <c r="AP74" i="26"/>
  <c r="U20" i="26"/>
  <c r="T20" i="26"/>
  <c r="S20" i="26"/>
  <c r="M20" i="26"/>
  <c r="P20" i="26"/>
  <c r="N20" i="26"/>
  <c r="O20" i="26"/>
  <c r="R20" i="26"/>
  <c r="Q20" i="26"/>
  <c r="H52" i="42"/>
  <c r="G52" i="42"/>
  <c r="I52" i="42"/>
  <c r="J52" i="42"/>
  <c r="D52" i="42"/>
  <c r="K52" i="42"/>
  <c r="E52" i="42"/>
  <c r="F52" i="42"/>
  <c r="C52" i="42"/>
  <c r="AP109" i="26"/>
  <c r="Y109" i="26" s="1"/>
  <c r="Q119" i="23"/>
  <c r="P119" i="23"/>
  <c r="S119" i="23"/>
  <c r="T119" i="23"/>
  <c r="N119" i="23"/>
  <c r="M119" i="23"/>
  <c r="U119" i="23"/>
  <c r="O119" i="23"/>
  <c r="R119" i="23"/>
  <c r="AP49" i="25"/>
  <c r="AI49" i="25" s="1"/>
  <c r="P163" i="26"/>
  <c r="M163" i="26"/>
  <c r="R163" i="26"/>
  <c r="O163" i="26"/>
  <c r="U163" i="26"/>
  <c r="N163" i="26"/>
  <c r="Q163" i="26"/>
  <c r="S163" i="26"/>
  <c r="T163" i="26"/>
  <c r="N105" i="25"/>
  <c r="R105" i="25"/>
  <c r="Q105" i="25"/>
  <c r="M105" i="25"/>
  <c r="U105" i="25"/>
  <c r="S105" i="25"/>
  <c r="O105" i="25"/>
  <c r="P105" i="25"/>
  <c r="T105" i="25"/>
  <c r="Q16" i="26"/>
  <c r="P16" i="26"/>
  <c r="N16" i="26"/>
  <c r="S16" i="26"/>
  <c r="R16" i="26"/>
  <c r="M16" i="26"/>
  <c r="O16" i="26"/>
  <c r="U16" i="26"/>
  <c r="T16" i="26"/>
  <c r="AP16" i="26"/>
  <c r="AK16" i="26" s="1"/>
  <c r="F91" i="42"/>
  <c r="C91" i="42"/>
  <c r="E91" i="42"/>
  <c r="D91" i="42"/>
  <c r="H91" i="42"/>
  <c r="J91" i="42"/>
  <c r="I91" i="42"/>
  <c r="K91" i="42"/>
  <c r="G91" i="42"/>
  <c r="O63" i="26"/>
  <c r="P63" i="26"/>
  <c r="Q63" i="26"/>
  <c r="M63" i="26"/>
  <c r="R63" i="26"/>
  <c r="U63" i="26"/>
  <c r="S63" i="26"/>
  <c r="T63" i="26"/>
  <c r="N63" i="26"/>
  <c r="AP125" i="26"/>
  <c r="W125" i="26" s="1"/>
  <c r="AM125" i="26"/>
  <c r="O165" i="23"/>
  <c r="R165" i="23"/>
  <c r="S165" i="23"/>
  <c r="P165" i="23"/>
  <c r="N165" i="23"/>
  <c r="Q165" i="23"/>
  <c r="T165" i="23"/>
  <c r="M165" i="23"/>
  <c r="U165" i="23"/>
  <c r="AP83" i="25"/>
  <c r="O32" i="41"/>
  <c r="P32" i="41"/>
  <c r="M32" i="41"/>
  <c r="R32" i="41"/>
  <c r="N32" i="41"/>
  <c r="T32" i="41"/>
  <c r="Q32" i="41"/>
  <c r="S32" i="41"/>
  <c r="U32" i="41"/>
  <c r="N162" i="41"/>
  <c r="O162" i="41"/>
  <c r="R162" i="41"/>
  <c r="T162" i="41"/>
  <c r="Q162" i="41"/>
  <c r="U162" i="41"/>
  <c r="P162" i="41"/>
  <c r="S162" i="41"/>
  <c r="M162" i="41"/>
  <c r="M68" i="41"/>
  <c r="S68" i="41"/>
  <c r="T68" i="41"/>
  <c r="N68" i="41"/>
  <c r="Q68" i="41"/>
  <c r="U68" i="41"/>
  <c r="O68" i="41"/>
  <c r="P68" i="41"/>
  <c r="R68" i="41"/>
  <c r="U21" i="41"/>
  <c r="M21" i="41"/>
  <c r="S21" i="41"/>
  <c r="N21" i="41"/>
  <c r="P21" i="41"/>
  <c r="O21" i="41"/>
  <c r="T21" i="41"/>
  <c r="Q21" i="41"/>
  <c r="R21" i="41"/>
  <c r="T149" i="41"/>
  <c r="O149" i="41"/>
  <c r="Q149" i="41"/>
  <c r="P149" i="41"/>
  <c r="U149" i="41"/>
  <c r="N149" i="41"/>
  <c r="R149" i="41"/>
  <c r="S149" i="41"/>
  <c r="M149" i="41"/>
  <c r="R102" i="41"/>
  <c r="T102" i="41"/>
  <c r="P102" i="41"/>
  <c r="Q102" i="41"/>
  <c r="O102" i="41"/>
  <c r="N102" i="41"/>
  <c r="S102" i="41"/>
  <c r="M102" i="41"/>
  <c r="U102" i="41"/>
  <c r="AP51" i="41"/>
  <c r="AO51" i="41" s="1"/>
  <c r="AP10" i="41"/>
  <c r="AD10" i="41" s="1"/>
  <c r="AP76" i="41"/>
  <c r="AC76" i="41" s="1"/>
  <c r="AP78" i="41"/>
  <c r="AG78" i="41" s="1"/>
  <c r="AP101" i="41"/>
  <c r="AP150" i="41"/>
  <c r="AK150" i="41" s="1"/>
  <c r="N113" i="41"/>
  <c r="O113" i="41"/>
  <c r="S113" i="41"/>
  <c r="R113" i="41"/>
  <c r="T113" i="41"/>
  <c r="P113" i="41"/>
  <c r="U113" i="41"/>
  <c r="Q113" i="41"/>
  <c r="M113" i="41"/>
  <c r="AP95" i="41"/>
  <c r="AP136" i="41"/>
  <c r="AP161" i="41"/>
  <c r="AB161" i="41" s="1"/>
  <c r="U7" i="41"/>
  <c r="T7" i="41"/>
  <c r="S7" i="41"/>
  <c r="R7" i="41"/>
  <c r="M7" i="41"/>
  <c r="N7" i="41"/>
  <c r="Q7" i="41"/>
  <c r="P7" i="41"/>
  <c r="O7" i="41"/>
  <c r="N104" i="41"/>
  <c r="R104" i="41"/>
  <c r="O104" i="41"/>
  <c r="T104" i="41"/>
  <c r="Q104" i="41"/>
  <c r="P104" i="41"/>
  <c r="S104" i="41"/>
  <c r="M104" i="41"/>
  <c r="U104" i="41"/>
  <c r="AP87" i="41"/>
  <c r="AP137" i="41"/>
  <c r="AE137" i="41" s="1"/>
  <c r="AP120" i="41"/>
  <c r="AJ120" i="41" s="1"/>
  <c r="R92" i="41"/>
  <c r="U92" i="41"/>
  <c r="N92" i="41"/>
  <c r="M92" i="41"/>
  <c r="T92" i="41"/>
  <c r="P92" i="41"/>
  <c r="Q92" i="41"/>
  <c r="O92" i="41"/>
  <c r="S92" i="41"/>
  <c r="AP75" i="41"/>
  <c r="T146" i="42"/>
  <c r="Q146" i="42"/>
  <c r="M146" i="42"/>
  <c r="O146" i="42"/>
  <c r="U146" i="42"/>
  <c r="S146" i="42"/>
  <c r="P146" i="42"/>
  <c r="N146" i="42"/>
  <c r="R146" i="42"/>
  <c r="O109" i="42"/>
  <c r="T109" i="42"/>
  <c r="S109" i="42"/>
  <c r="N109" i="42"/>
  <c r="Q109" i="42"/>
  <c r="M109" i="42"/>
  <c r="R109" i="42"/>
  <c r="U109" i="42"/>
  <c r="P109" i="42"/>
  <c r="O33" i="40"/>
  <c r="Q33" i="40"/>
  <c r="U33" i="40"/>
  <c r="R33" i="40"/>
  <c r="M33" i="40"/>
  <c r="S33" i="40"/>
  <c r="P33" i="40"/>
  <c r="N33" i="40"/>
  <c r="T33" i="40"/>
  <c r="N157" i="42"/>
  <c r="O157" i="42"/>
  <c r="M157" i="42"/>
  <c r="Q157" i="42"/>
  <c r="R157" i="42"/>
  <c r="S157" i="42"/>
  <c r="P157" i="42"/>
  <c r="U157" i="42"/>
  <c r="T157" i="42"/>
  <c r="R73" i="40"/>
  <c r="Q73" i="40"/>
  <c r="M73" i="40"/>
  <c r="S73" i="40"/>
  <c r="O73" i="40"/>
  <c r="N73" i="40"/>
  <c r="T73" i="40"/>
  <c r="U73" i="40"/>
  <c r="P73" i="40"/>
  <c r="AP115" i="42"/>
  <c r="AP127" i="42"/>
  <c r="AP36" i="42"/>
  <c r="AP29" i="40"/>
  <c r="AP98" i="40"/>
  <c r="AD98" i="40" s="1"/>
  <c r="AP33" i="40"/>
  <c r="AO33" i="40" s="1"/>
  <c r="AP25" i="26"/>
  <c r="AK25" i="26" s="1"/>
  <c r="D87" i="42"/>
  <c r="F87" i="42"/>
  <c r="E87" i="42"/>
  <c r="J87" i="42"/>
  <c r="I87" i="42"/>
  <c r="K87" i="42"/>
  <c r="C87" i="42"/>
  <c r="H87" i="42"/>
  <c r="G87" i="42"/>
  <c r="C80" i="42"/>
  <c r="H80" i="42"/>
  <c r="I80" i="42"/>
  <c r="D80" i="42"/>
  <c r="F80" i="42"/>
  <c r="E80" i="42"/>
  <c r="K80" i="42"/>
  <c r="J80" i="42"/>
  <c r="G80" i="42"/>
  <c r="P56" i="26"/>
  <c r="M56" i="26"/>
  <c r="N56" i="26"/>
  <c r="O56" i="26"/>
  <c r="R56" i="26"/>
  <c r="Q56" i="26"/>
  <c r="U56" i="26"/>
  <c r="T56" i="26"/>
  <c r="S56" i="26"/>
  <c r="AP61" i="25"/>
  <c r="S160" i="23"/>
  <c r="U160" i="23"/>
  <c r="M160" i="23"/>
  <c r="O160" i="23"/>
  <c r="P160" i="23"/>
  <c r="T160" i="23"/>
  <c r="R160" i="23"/>
  <c r="Q160" i="23"/>
  <c r="N160" i="23"/>
  <c r="AP53" i="26"/>
  <c r="AI53" i="26" s="1"/>
  <c r="H14" i="42"/>
  <c r="G14" i="42"/>
  <c r="J14" i="42"/>
  <c r="K14" i="42"/>
  <c r="E14" i="42"/>
  <c r="D14" i="42"/>
  <c r="F14" i="42"/>
  <c r="I14" i="42"/>
  <c r="C14" i="42"/>
  <c r="U79" i="26"/>
  <c r="S79" i="26"/>
  <c r="N79" i="26"/>
  <c r="T79" i="26"/>
  <c r="O79" i="26"/>
  <c r="P79" i="26"/>
  <c r="Q79" i="26"/>
  <c r="R79" i="26"/>
  <c r="M79" i="26"/>
  <c r="P111" i="23"/>
  <c r="N111" i="23"/>
  <c r="O111" i="23"/>
  <c r="R111" i="23"/>
  <c r="U111" i="23"/>
  <c r="T111" i="23"/>
  <c r="S111" i="23"/>
  <c r="M111" i="23"/>
  <c r="Q111" i="23"/>
  <c r="J102" i="41"/>
  <c r="H102" i="41"/>
  <c r="F102" i="41"/>
  <c r="D102" i="41"/>
  <c r="C102" i="41"/>
  <c r="E102" i="41"/>
  <c r="K102" i="41"/>
  <c r="G102" i="41"/>
  <c r="I102" i="41"/>
  <c r="I89" i="42"/>
  <c r="C89" i="42"/>
  <c r="F89" i="42"/>
  <c r="H89" i="42"/>
  <c r="G89" i="42"/>
  <c r="J89" i="42"/>
  <c r="K89" i="42"/>
  <c r="E89" i="42"/>
  <c r="D89" i="42"/>
  <c r="K47" i="42"/>
  <c r="G47" i="42"/>
  <c r="C47" i="42"/>
  <c r="I47" i="42"/>
  <c r="H47" i="42"/>
  <c r="J47" i="42"/>
  <c r="D47" i="42"/>
  <c r="F47" i="42"/>
  <c r="E47" i="42"/>
  <c r="R26" i="26"/>
  <c r="M26" i="26"/>
  <c r="Q26" i="26"/>
  <c r="T26" i="26"/>
  <c r="P26" i="26"/>
  <c r="U26" i="26"/>
  <c r="O26" i="26"/>
  <c r="S26" i="26"/>
  <c r="N26" i="26"/>
  <c r="AP3" i="26"/>
  <c r="N112" i="26"/>
  <c r="S112" i="26"/>
  <c r="M112" i="26"/>
  <c r="Q112" i="26"/>
  <c r="R112" i="26"/>
  <c r="T112" i="26"/>
  <c r="U112" i="26"/>
  <c r="O112" i="26"/>
  <c r="P112" i="26"/>
  <c r="AP6" i="26"/>
  <c r="H54" i="42"/>
  <c r="D54" i="42"/>
  <c r="F54" i="42"/>
  <c r="G54" i="42"/>
  <c r="E54" i="42"/>
  <c r="K54" i="42"/>
  <c r="C54" i="42"/>
  <c r="I54" i="42"/>
  <c r="J54" i="42"/>
  <c r="AP5" i="26"/>
  <c r="AI5" i="26" s="1"/>
  <c r="AP7" i="26"/>
  <c r="Y7" i="26" s="1"/>
  <c r="O12" i="26"/>
  <c r="Q12" i="26"/>
  <c r="T12" i="26"/>
  <c r="P12" i="26"/>
  <c r="N12" i="26"/>
  <c r="R12" i="26"/>
  <c r="S12" i="26"/>
  <c r="U12" i="26"/>
  <c r="M12" i="26"/>
  <c r="U62" i="26"/>
  <c r="O62" i="26"/>
  <c r="Q62" i="26"/>
  <c r="S62" i="26"/>
  <c r="R62" i="26"/>
  <c r="M62" i="26"/>
  <c r="T62" i="26"/>
  <c r="P62" i="26"/>
  <c r="N62" i="26"/>
  <c r="AP62" i="26"/>
  <c r="I176" i="42"/>
  <c r="E176" i="42"/>
  <c r="G176" i="42"/>
  <c r="J176" i="42"/>
  <c r="D176" i="42"/>
  <c r="H176" i="42"/>
  <c r="F176" i="42"/>
  <c r="K176" i="42"/>
  <c r="C176" i="42"/>
  <c r="AP148" i="26"/>
  <c r="W148" i="26" s="1"/>
  <c r="O153" i="23"/>
  <c r="N153" i="23"/>
  <c r="U153" i="23"/>
  <c r="R153" i="23"/>
  <c r="M153" i="23"/>
  <c r="P153" i="23"/>
  <c r="T153" i="23"/>
  <c r="S153" i="23"/>
  <c r="Q153" i="23"/>
  <c r="I150" i="42"/>
  <c r="C150" i="42"/>
  <c r="D150" i="42"/>
  <c r="H150" i="42"/>
  <c r="J150" i="42"/>
  <c r="G150" i="42"/>
  <c r="F150" i="42"/>
  <c r="K150" i="42"/>
  <c r="E150" i="42"/>
  <c r="K165" i="42"/>
  <c r="E165" i="42"/>
  <c r="D165" i="42"/>
  <c r="H165" i="42"/>
  <c r="F165" i="42"/>
  <c r="G165" i="42"/>
  <c r="C165" i="42"/>
  <c r="I165" i="42"/>
  <c r="J165" i="42"/>
  <c r="F149" i="42"/>
  <c r="C149" i="42"/>
  <c r="I149" i="42"/>
  <c r="H149" i="42"/>
  <c r="E149" i="42"/>
  <c r="J149" i="42"/>
  <c r="D149" i="42"/>
  <c r="K149" i="42"/>
  <c r="G149" i="42"/>
  <c r="S57" i="23"/>
  <c r="R57" i="23"/>
  <c r="U57" i="23"/>
  <c r="M57" i="23"/>
  <c r="Q57" i="23"/>
  <c r="P57" i="23"/>
  <c r="O57" i="23"/>
  <c r="T57" i="23"/>
  <c r="N57" i="23"/>
  <c r="AP151" i="26"/>
  <c r="AB151" i="26" s="1"/>
  <c r="AI151" i="26"/>
  <c r="T67" i="23"/>
  <c r="M67" i="23"/>
  <c r="P67" i="23"/>
  <c r="Q67" i="23"/>
  <c r="O67" i="23"/>
  <c r="U67" i="23"/>
  <c r="S67" i="23"/>
  <c r="R67" i="23"/>
  <c r="N67" i="23"/>
  <c r="O90" i="26"/>
  <c r="N90" i="26"/>
  <c r="R90" i="26"/>
  <c r="Q90" i="26"/>
  <c r="T90" i="26"/>
  <c r="P90" i="26"/>
  <c r="S90" i="26"/>
  <c r="U90" i="26"/>
  <c r="M90" i="26"/>
  <c r="H48" i="42"/>
  <c r="I48" i="42"/>
  <c r="K48" i="42"/>
  <c r="G48" i="42"/>
  <c r="C48" i="42"/>
  <c r="J48" i="42"/>
  <c r="E48" i="42"/>
  <c r="D48" i="42"/>
  <c r="F48" i="42"/>
  <c r="T85" i="23"/>
  <c r="S85" i="23"/>
  <c r="P85" i="23"/>
  <c r="U85" i="23"/>
  <c r="O85" i="23"/>
  <c r="M85" i="23"/>
  <c r="N85" i="23"/>
  <c r="Q85" i="23"/>
  <c r="R85" i="23"/>
  <c r="AP59" i="25"/>
  <c r="Q61" i="23"/>
  <c r="P61" i="23"/>
  <c r="T61" i="23"/>
  <c r="M61" i="23"/>
  <c r="O61" i="23"/>
  <c r="N61" i="23"/>
  <c r="R61" i="23"/>
  <c r="S61" i="23"/>
  <c r="U61" i="23"/>
  <c r="P141" i="23"/>
  <c r="U141" i="23"/>
  <c r="S141" i="23"/>
  <c r="O141" i="23"/>
  <c r="R141" i="23"/>
  <c r="N141" i="23"/>
  <c r="M141" i="23"/>
  <c r="T141" i="23"/>
  <c r="Q141" i="23"/>
  <c r="N87" i="23"/>
  <c r="U87" i="23"/>
  <c r="S87" i="23"/>
  <c r="Q87" i="23"/>
  <c r="P87" i="23"/>
  <c r="O87" i="23"/>
  <c r="T87" i="23"/>
  <c r="M87" i="23"/>
  <c r="R87" i="23"/>
  <c r="H138" i="42"/>
  <c r="G138" i="42"/>
  <c r="C138" i="42"/>
  <c r="E138" i="42"/>
  <c r="I138" i="42"/>
  <c r="F138" i="42"/>
  <c r="K138" i="42"/>
  <c r="J138" i="42"/>
  <c r="D138" i="42"/>
  <c r="P159" i="23"/>
  <c r="S159" i="23"/>
  <c r="N159" i="23"/>
  <c r="R159" i="23"/>
  <c r="M159" i="23"/>
  <c r="O159" i="23"/>
  <c r="T159" i="23"/>
  <c r="Q159" i="23"/>
  <c r="U159" i="23"/>
  <c r="O18" i="23"/>
  <c r="S18" i="23"/>
  <c r="Q18" i="23"/>
  <c r="R18" i="23"/>
  <c r="U18" i="23"/>
  <c r="N18" i="23"/>
  <c r="P18" i="23"/>
  <c r="M18" i="23"/>
  <c r="T18" i="23"/>
  <c r="C126" i="41"/>
  <c r="H126" i="41"/>
  <c r="D126" i="41"/>
  <c r="G126" i="41"/>
  <c r="E126" i="41"/>
  <c r="F126" i="41"/>
  <c r="K126" i="41"/>
  <c r="I126" i="41"/>
  <c r="J126" i="41"/>
  <c r="D77" i="42"/>
  <c r="E77" i="42"/>
  <c r="F77" i="42"/>
  <c r="H77" i="42"/>
  <c r="K77" i="42"/>
  <c r="I77" i="42"/>
  <c r="C77" i="42"/>
  <c r="G77" i="42"/>
  <c r="J77" i="42"/>
  <c r="D83" i="42"/>
  <c r="K83" i="42"/>
  <c r="C83" i="42"/>
  <c r="E83" i="42"/>
  <c r="I83" i="42"/>
  <c r="G83" i="42"/>
  <c r="F83" i="42"/>
  <c r="J83" i="42"/>
  <c r="H83" i="42"/>
  <c r="N80" i="25"/>
  <c r="T80" i="25"/>
  <c r="P80" i="25"/>
  <c r="Q80" i="25"/>
  <c r="U80" i="25"/>
  <c r="M80" i="25"/>
  <c r="S80" i="25"/>
  <c r="R80" i="25"/>
  <c r="O80" i="25"/>
  <c r="R112" i="23"/>
  <c r="Q112" i="23"/>
  <c r="U112" i="23"/>
  <c r="O112" i="23"/>
  <c r="T112" i="23"/>
  <c r="S112" i="23"/>
  <c r="N112" i="23"/>
  <c r="M112" i="23"/>
  <c r="P112" i="23"/>
  <c r="N140" i="23"/>
  <c r="S140" i="23"/>
  <c r="M140" i="23"/>
  <c r="R140" i="23"/>
  <c r="Q140" i="23"/>
  <c r="O140" i="23"/>
  <c r="T140" i="23"/>
  <c r="U140" i="23"/>
  <c r="P140" i="23"/>
  <c r="U123" i="26"/>
  <c r="R123" i="26"/>
  <c r="N123" i="26"/>
  <c r="O123" i="26"/>
  <c r="S123" i="26"/>
  <c r="P123" i="26"/>
  <c r="Q123" i="26"/>
  <c r="T123" i="26"/>
  <c r="M123" i="26"/>
  <c r="C148" i="42"/>
  <c r="H148" i="42"/>
  <c r="E148" i="42"/>
  <c r="I148" i="42"/>
  <c r="G148" i="42"/>
  <c r="F148" i="42"/>
  <c r="K148" i="42"/>
  <c r="J148" i="42"/>
  <c r="D148" i="42"/>
  <c r="U2" i="23"/>
  <c r="S2" i="23"/>
  <c r="R2" i="23"/>
  <c r="T2" i="23"/>
  <c r="Q2" i="23"/>
  <c r="M2" i="23"/>
  <c r="N2" i="23"/>
  <c r="P2" i="23"/>
  <c r="O2" i="23"/>
  <c r="O96" i="26"/>
  <c r="U96" i="26"/>
  <c r="T96" i="26"/>
  <c r="Q96" i="26"/>
  <c r="P96" i="26"/>
  <c r="N96" i="26"/>
  <c r="R96" i="26"/>
  <c r="S96" i="26"/>
  <c r="M96" i="26"/>
  <c r="P120" i="23"/>
  <c r="T120" i="23"/>
  <c r="S120" i="23"/>
  <c r="R120" i="23"/>
  <c r="U120" i="23"/>
  <c r="N120" i="23"/>
  <c r="Q120" i="23"/>
  <c r="O120" i="23"/>
  <c r="M120" i="23"/>
  <c r="T177" i="23"/>
  <c r="R177" i="23"/>
  <c r="S177" i="23"/>
  <c r="Q177" i="23"/>
  <c r="P177" i="23"/>
  <c r="M177" i="23"/>
  <c r="O177" i="23"/>
  <c r="N177" i="23"/>
  <c r="U177" i="23"/>
  <c r="M148" i="23"/>
  <c r="P148" i="23"/>
  <c r="O148" i="23"/>
  <c r="T148" i="23"/>
  <c r="N148" i="23"/>
  <c r="Q148" i="23"/>
  <c r="S148" i="23"/>
  <c r="U148" i="23"/>
  <c r="R148" i="23"/>
  <c r="G23" i="42"/>
  <c r="I23" i="42"/>
  <c r="K23" i="42"/>
  <c r="H23" i="42"/>
  <c r="C23" i="42"/>
  <c r="F23" i="42"/>
  <c r="J23" i="42"/>
  <c r="E23" i="42"/>
  <c r="D23" i="42"/>
  <c r="O84" i="23"/>
  <c r="P84" i="23"/>
  <c r="T84" i="23"/>
  <c r="U84" i="23"/>
  <c r="N84" i="23"/>
  <c r="M84" i="23"/>
  <c r="Q84" i="23"/>
  <c r="R84" i="23"/>
  <c r="S84" i="23"/>
  <c r="AP167" i="26"/>
  <c r="AC167" i="26" s="1"/>
  <c r="AG167" i="26"/>
  <c r="Q53" i="23"/>
  <c r="O53" i="23"/>
  <c r="T53" i="23"/>
  <c r="N53" i="23"/>
  <c r="S53" i="23"/>
  <c r="U53" i="23"/>
  <c r="M53" i="23"/>
  <c r="R53" i="23"/>
  <c r="P53" i="23"/>
  <c r="AP130" i="26"/>
  <c r="X130" i="26" s="1"/>
  <c r="AP146" i="26"/>
  <c r="AE146" i="26" s="1"/>
  <c r="G167" i="42"/>
  <c r="K167" i="42"/>
  <c r="H167" i="42"/>
  <c r="I167" i="42"/>
  <c r="F167" i="42"/>
  <c r="C167" i="42"/>
  <c r="J167" i="42"/>
  <c r="D167" i="42"/>
  <c r="E167" i="42"/>
  <c r="O63" i="23"/>
  <c r="T63" i="23"/>
  <c r="Q63" i="23"/>
  <c r="P63" i="23"/>
  <c r="S63" i="23"/>
  <c r="M63" i="23"/>
  <c r="R63" i="23"/>
  <c r="U63" i="23"/>
  <c r="N63" i="23"/>
  <c r="AP72" i="26"/>
  <c r="N167" i="26"/>
  <c r="Q167" i="26"/>
  <c r="P167" i="26"/>
  <c r="T167" i="26"/>
  <c r="R167" i="26"/>
  <c r="M167" i="26"/>
  <c r="O167" i="26"/>
  <c r="U167" i="26"/>
  <c r="S167" i="26"/>
  <c r="U105" i="23"/>
  <c r="M105" i="23"/>
  <c r="S105" i="23"/>
  <c r="T105" i="23"/>
  <c r="Q105" i="23"/>
  <c r="O105" i="23"/>
  <c r="P105" i="23"/>
  <c r="R105" i="23"/>
  <c r="N105" i="23"/>
  <c r="S67" i="25"/>
  <c r="U67" i="25"/>
  <c r="M67" i="25"/>
  <c r="Q67" i="25"/>
  <c r="O67" i="25"/>
  <c r="T67" i="25"/>
  <c r="N67" i="25"/>
  <c r="R67" i="25"/>
  <c r="P67" i="25"/>
  <c r="N49" i="23"/>
  <c r="T49" i="23"/>
  <c r="R49" i="23"/>
  <c r="S49" i="23"/>
  <c r="Q49" i="23"/>
  <c r="U49" i="23"/>
  <c r="M49" i="23"/>
  <c r="O49" i="23"/>
  <c r="P49" i="23"/>
  <c r="I177" i="42"/>
  <c r="G177" i="42"/>
  <c r="C177" i="42"/>
  <c r="K177" i="42"/>
  <c r="E177" i="42"/>
  <c r="F177" i="42"/>
  <c r="H177" i="42"/>
  <c r="J177" i="42"/>
  <c r="D177" i="42"/>
  <c r="U165" i="26"/>
  <c r="S165" i="26"/>
  <c r="O165" i="26"/>
  <c r="R165" i="26"/>
  <c r="Q165" i="26"/>
  <c r="N165" i="26"/>
  <c r="M165" i="26"/>
  <c r="T165" i="26"/>
  <c r="P165" i="26"/>
  <c r="O91" i="23"/>
  <c r="P91" i="23"/>
  <c r="T91" i="23"/>
  <c r="N91" i="23"/>
  <c r="R91" i="23"/>
  <c r="M91" i="23"/>
  <c r="U91" i="23"/>
  <c r="S91" i="23"/>
  <c r="Q91" i="23"/>
  <c r="AP177" i="26"/>
  <c r="AJ177" i="26" s="1"/>
  <c r="M93" i="23"/>
  <c r="T93" i="23"/>
  <c r="R93" i="23"/>
  <c r="N93" i="23"/>
  <c r="Q93" i="23"/>
  <c r="P93" i="23"/>
  <c r="O93" i="23"/>
  <c r="U93" i="23"/>
  <c r="S93" i="23"/>
  <c r="P98" i="26"/>
  <c r="T98" i="26"/>
  <c r="S98" i="26"/>
  <c r="O98" i="26"/>
  <c r="U98" i="26"/>
  <c r="N98" i="26"/>
  <c r="M98" i="26"/>
  <c r="R98" i="26"/>
  <c r="Q98" i="26"/>
  <c r="AP120" i="26"/>
  <c r="W120" i="26" s="1"/>
  <c r="P104" i="25"/>
  <c r="M104" i="25"/>
  <c r="O104" i="25"/>
  <c r="N104" i="25"/>
  <c r="Q104" i="25"/>
  <c r="R104" i="25"/>
  <c r="S104" i="25"/>
  <c r="T104" i="25"/>
  <c r="U104" i="25"/>
  <c r="E92" i="42"/>
  <c r="J92" i="42"/>
  <c r="F92" i="42"/>
  <c r="G92" i="42"/>
  <c r="H92" i="42"/>
  <c r="K92" i="42"/>
  <c r="D92" i="42"/>
  <c r="I92" i="42"/>
  <c r="C92" i="42"/>
  <c r="M87" i="26"/>
  <c r="Q87" i="26"/>
  <c r="O87" i="26"/>
  <c r="U87" i="26"/>
  <c r="S87" i="26"/>
  <c r="R87" i="26"/>
  <c r="N87" i="26"/>
  <c r="P87" i="26"/>
  <c r="T87" i="26"/>
  <c r="AP56" i="26"/>
  <c r="AM56" i="26" s="1"/>
  <c r="T90" i="23"/>
  <c r="R90" i="23"/>
  <c r="U90" i="23"/>
  <c r="Q90" i="23"/>
  <c r="O90" i="23"/>
  <c r="N90" i="23"/>
  <c r="S90" i="23"/>
  <c r="M90" i="23"/>
  <c r="P90" i="23"/>
  <c r="AP140" i="26"/>
  <c r="AF140" i="26" s="1"/>
  <c r="S64" i="25"/>
  <c r="O64" i="25"/>
  <c r="N64" i="25"/>
  <c r="T64" i="25"/>
  <c r="U64" i="25"/>
  <c r="P64" i="25"/>
  <c r="R64" i="25"/>
  <c r="Q64" i="25"/>
  <c r="M64" i="25"/>
  <c r="S108" i="26"/>
  <c r="T108" i="26"/>
  <c r="N108" i="26"/>
  <c r="R108" i="26"/>
  <c r="U108" i="26"/>
  <c r="O108" i="26"/>
  <c r="Q108" i="26"/>
  <c r="M108" i="26"/>
  <c r="P108" i="26"/>
  <c r="AP95" i="26"/>
  <c r="AK95" i="26" s="1"/>
  <c r="F95" i="42"/>
  <c r="I95" i="42"/>
  <c r="G95" i="42"/>
  <c r="H95" i="42"/>
  <c r="D95" i="42"/>
  <c r="J95" i="42"/>
  <c r="K95" i="42"/>
  <c r="E95" i="42"/>
  <c r="C95" i="42"/>
  <c r="S100" i="23"/>
  <c r="N100" i="23"/>
  <c r="P100" i="23"/>
  <c r="M100" i="23"/>
  <c r="R100" i="23"/>
  <c r="O100" i="23"/>
  <c r="U100" i="23"/>
  <c r="T100" i="23"/>
  <c r="Q100" i="23"/>
  <c r="O109" i="26"/>
  <c r="M109" i="26"/>
  <c r="S109" i="26"/>
  <c r="N109" i="26"/>
  <c r="T109" i="26"/>
  <c r="P109" i="26"/>
  <c r="R109" i="26"/>
  <c r="U109" i="26"/>
  <c r="Q109" i="26"/>
  <c r="N94" i="26"/>
  <c r="Q94" i="26"/>
  <c r="P94" i="26"/>
  <c r="O94" i="26"/>
  <c r="T94" i="26"/>
  <c r="S94" i="26"/>
  <c r="M94" i="26"/>
  <c r="U94" i="26"/>
  <c r="R94" i="26"/>
  <c r="Q47" i="41"/>
  <c r="P47" i="41"/>
  <c r="R47" i="41"/>
  <c r="N47" i="41"/>
  <c r="S47" i="41"/>
  <c r="U47" i="41"/>
  <c r="O47" i="41"/>
  <c r="T47" i="41"/>
  <c r="M47" i="41"/>
  <c r="T64" i="41"/>
  <c r="R64" i="41"/>
  <c r="P64" i="41"/>
  <c r="S64" i="41"/>
  <c r="N64" i="41"/>
  <c r="O64" i="41"/>
  <c r="U64" i="41"/>
  <c r="Q64" i="41"/>
  <c r="M64" i="41"/>
  <c r="AP79" i="41"/>
  <c r="AJ79" i="41" s="1"/>
  <c r="P84" i="41"/>
  <c r="M84" i="41"/>
  <c r="O84" i="41"/>
  <c r="T84" i="41"/>
  <c r="R84" i="41"/>
  <c r="S84" i="41"/>
  <c r="N84" i="41"/>
  <c r="U84" i="41"/>
  <c r="Q84" i="41"/>
  <c r="T37" i="41"/>
  <c r="M37" i="41"/>
  <c r="P37" i="41"/>
  <c r="S37" i="41"/>
  <c r="U37" i="41"/>
  <c r="O37" i="41"/>
  <c r="N37" i="41"/>
  <c r="Q37" i="41"/>
  <c r="R37" i="41"/>
  <c r="U165" i="41"/>
  <c r="N165" i="41"/>
  <c r="S165" i="41"/>
  <c r="R165" i="41"/>
  <c r="T165" i="41"/>
  <c r="M165" i="41"/>
  <c r="O165" i="41"/>
  <c r="P165" i="41"/>
  <c r="Q165" i="41"/>
  <c r="T118" i="41"/>
  <c r="O118" i="41"/>
  <c r="R118" i="41"/>
  <c r="M118" i="41"/>
  <c r="S118" i="41"/>
  <c r="Q118" i="41"/>
  <c r="U118" i="41"/>
  <c r="P118" i="41"/>
  <c r="N118" i="41"/>
  <c r="AP67" i="41"/>
  <c r="AP62" i="41"/>
  <c r="AP92" i="41"/>
  <c r="AP130" i="41"/>
  <c r="AD130" i="41" s="1"/>
  <c r="AP117" i="41"/>
  <c r="M95" i="41"/>
  <c r="N95" i="41"/>
  <c r="O95" i="41"/>
  <c r="P95" i="41"/>
  <c r="R95" i="41"/>
  <c r="S95" i="41"/>
  <c r="T95" i="41"/>
  <c r="U95" i="41"/>
  <c r="Q95" i="41"/>
  <c r="N129" i="41"/>
  <c r="S129" i="41"/>
  <c r="U129" i="41"/>
  <c r="Q129" i="41"/>
  <c r="T129" i="41"/>
  <c r="O129" i="41"/>
  <c r="R129" i="41"/>
  <c r="P129" i="41"/>
  <c r="M129" i="41"/>
  <c r="AP127" i="41"/>
  <c r="X127" i="41" s="1"/>
  <c r="AP168" i="41"/>
  <c r="AI168" i="41" s="1"/>
  <c r="AP42" i="41"/>
  <c r="Q23" i="41"/>
  <c r="S23" i="41"/>
  <c r="O23" i="41"/>
  <c r="P23" i="41"/>
  <c r="U23" i="41"/>
  <c r="N23" i="41"/>
  <c r="T23" i="41"/>
  <c r="M23" i="41"/>
  <c r="R23" i="41"/>
  <c r="S9" i="41"/>
  <c r="U9" i="41"/>
  <c r="R9" i="41"/>
  <c r="O9" i="41"/>
  <c r="Q9" i="41"/>
  <c r="M9" i="41"/>
  <c r="N9" i="41"/>
  <c r="P9" i="41"/>
  <c r="T9" i="41"/>
  <c r="AP167" i="41"/>
  <c r="AD167" i="41" s="1"/>
  <c r="AP114" i="41"/>
  <c r="AP49" i="41"/>
  <c r="AM49" i="41" s="1"/>
  <c r="M172" i="41"/>
  <c r="N172" i="41"/>
  <c r="R172" i="41"/>
  <c r="T172" i="41"/>
  <c r="O172" i="41"/>
  <c r="U172" i="41"/>
  <c r="S172" i="41"/>
  <c r="Q172" i="41"/>
  <c r="P172" i="41"/>
  <c r="AP155" i="41"/>
  <c r="AO155" i="41" s="1"/>
  <c r="P96" i="40"/>
  <c r="N96" i="40"/>
  <c r="U96" i="40"/>
  <c r="M96" i="40"/>
  <c r="S96" i="40"/>
  <c r="R96" i="40"/>
  <c r="T96" i="40"/>
  <c r="O96" i="40"/>
  <c r="Q96" i="40"/>
  <c r="P154" i="40"/>
  <c r="R154" i="40"/>
  <c r="T154" i="40"/>
  <c r="N154" i="40"/>
  <c r="U154" i="40"/>
  <c r="S154" i="40"/>
  <c r="M154" i="40"/>
  <c r="Q154" i="40"/>
  <c r="O154" i="40"/>
  <c r="P50" i="40"/>
  <c r="M50" i="40"/>
  <c r="T50" i="40"/>
  <c r="Q50" i="40"/>
  <c r="S50" i="40"/>
  <c r="R50" i="40"/>
  <c r="O50" i="40"/>
  <c r="U50" i="40"/>
  <c r="N50" i="40"/>
  <c r="Q136" i="40"/>
  <c r="N136" i="40"/>
  <c r="O136" i="40"/>
  <c r="S136" i="40"/>
  <c r="R136" i="40"/>
  <c r="U136" i="40"/>
  <c r="M136" i="40"/>
  <c r="P136" i="40"/>
  <c r="T136" i="40"/>
  <c r="T98" i="40"/>
  <c r="N98" i="40"/>
  <c r="O98" i="40"/>
  <c r="Q98" i="40"/>
  <c r="M98" i="40"/>
  <c r="P98" i="40"/>
  <c r="R98" i="40"/>
  <c r="U98" i="40"/>
  <c r="S98" i="40"/>
  <c r="AP9" i="42"/>
  <c r="AG9" i="42" s="1"/>
  <c r="AP171" i="42"/>
  <c r="AI171" i="42" s="1"/>
  <c r="AP55" i="42"/>
  <c r="AD55" i="42" s="1"/>
  <c r="AP7" i="40"/>
  <c r="AP167" i="40"/>
  <c r="AP48" i="40"/>
  <c r="AL48" i="40" s="1"/>
  <c r="T64" i="23"/>
  <c r="Q64" i="23"/>
  <c r="R64" i="23"/>
  <c r="P64" i="23"/>
  <c r="S64" i="23"/>
  <c r="M64" i="23"/>
  <c r="N64" i="23"/>
  <c r="O64" i="23"/>
  <c r="U64" i="23"/>
  <c r="AP37" i="26"/>
  <c r="AG37" i="26" s="1"/>
  <c r="I169" i="42"/>
  <c r="G169" i="42"/>
  <c r="D169" i="42"/>
  <c r="E169" i="42"/>
  <c r="J169" i="42"/>
  <c r="K169" i="42"/>
  <c r="F169" i="42"/>
  <c r="H169" i="42"/>
  <c r="C169" i="42"/>
  <c r="R74" i="23"/>
  <c r="Q74" i="23"/>
  <c r="T74" i="23"/>
  <c r="N74" i="23"/>
  <c r="S74" i="23"/>
  <c r="O74" i="23"/>
  <c r="P74" i="23"/>
  <c r="M74" i="23"/>
  <c r="U74" i="23"/>
  <c r="U86" i="23"/>
  <c r="N86" i="23"/>
  <c r="M86" i="23"/>
  <c r="S86" i="23"/>
  <c r="P86" i="23"/>
  <c r="Q86" i="23"/>
  <c r="T86" i="23"/>
  <c r="O86" i="23"/>
  <c r="R86" i="23"/>
  <c r="O8" i="26"/>
  <c r="T8" i="26"/>
  <c r="M8" i="26"/>
  <c r="P8" i="26"/>
  <c r="N8" i="26"/>
  <c r="Q8" i="26"/>
  <c r="U8" i="26"/>
  <c r="S8" i="26"/>
  <c r="R8" i="26"/>
  <c r="R38" i="26"/>
  <c r="U38" i="26"/>
  <c r="N38" i="26"/>
  <c r="M38" i="26"/>
  <c r="S38" i="26"/>
  <c r="Q38" i="26"/>
  <c r="O38" i="26"/>
  <c r="P38" i="26"/>
  <c r="T38" i="26"/>
  <c r="U83" i="23"/>
  <c r="O83" i="23"/>
  <c r="T83" i="23"/>
  <c r="Q83" i="23"/>
  <c r="S83" i="23"/>
  <c r="N83" i="23"/>
  <c r="R83" i="23"/>
  <c r="M83" i="23"/>
  <c r="P83" i="23"/>
  <c r="H75" i="42"/>
  <c r="G75" i="42"/>
  <c r="C75" i="42"/>
  <c r="F75" i="42"/>
  <c r="D75" i="42"/>
  <c r="I75" i="42"/>
  <c r="E75" i="42"/>
  <c r="J75" i="42"/>
  <c r="K75" i="42"/>
  <c r="Q60" i="23"/>
  <c r="M60" i="23"/>
  <c r="U60" i="23"/>
  <c r="P60" i="23"/>
  <c r="T60" i="23"/>
  <c r="O60" i="23"/>
  <c r="N60" i="23"/>
  <c r="R60" i="23"/>
  <c r="S60" i="23"/>
  <c r="AP175" i="26"/>
  <c r="AB175" i="26" s="1"/>
  <c r="E7" i="42"/>
  <c r="C7" i="42"/>
  <c r="F7" i="42"/>
  <c r="J7" i="42"/>
  <c r="D7" i="42"/>
  <c r="G7" i="42"/>
  <c r="I7" i="42"/>
  <c r="H7" i="42"/>
  <c r="K7" i="42"/>
  <c r="D74" i="42"/>
  <c r="I74" i="42"/>
  <c r="F74" i="42"/>
  <c r="H74" i="42"/>
  <c r="E74" i="42"/>
  <c r="K74" i="42"/>
  <c r="G74" i="42"/>
  <c r="J74" i="42"/>
  <c r="C74" i="42"/>
  <c r="U89" i="23"/>
  <c r="M89" i="23"/>
  <c r="N89" i="23"/>
  <c r="Q89" i="23"/>
  <c r="P89" i="23"/>
  <c r="T89" i="23"/>
  <c r="S89" i="23"/>
  <c r="R89" i="23"/>
  <c r="O89" i="23"/>
  <c r="P166" i="26"/>
  <c r="U166" i="26"/>
  <c r="Q166" i="26"/>
  <c r="N166" i="26"/>
  <c r="S166" i="26"/>
  <c r="R166" i="26"/>
  <c r="T166" i="26"/>
  <c r="O166" i="26"/>
  <c r="M166" i="26"/>
  <c r="AP18" i="26"/>
  <c r="AL18" i="26" s="1"/>
  <c r="R107" i="26"/>
  <c r="M107" i="26"/>
  <c r="O107" i="26"/>
  <c r="U107" i="26"/>
  <c r="Q107" i="26"/>
  <c r="S107" i="26"/>
  <c r="T107" i="26"/>
  <c r="P107" i="26"/>
  <c r="N107" i="26"/>
  <c r="F98" i="41"/>
  <c r="G98" i="41"/>
  <c r="I98" i="41"/>
  <c r="J98" i="41"/>
  <c r="D98" i="41"/>
  <c r="K98" i="41"/>
  <c r="C98" i="41"/>
  <c r="E98" i="41"/>
  <c r="H98" i="41"/>
  <c r="T99" i="26"/>
  <c r="Q99" i="26"/>
  <c r="U99" i="26"/>
  <c r="S99" i="26"/>
  <c r="M99" i="26"/>
  <c r="N99" i="26"/>
  <c r="O99" i="26"/>
  <c r="R99" i="26"/>
  <c r="P99" i="26"/>
  <c r="AP166" i="26"/>
  <c r="M167" i="23"/>
  <c r="O167" i="23"/>
  <c r="U167" i="23"/>
  <c r="S167" i="23"/>
  <c r="T167" i="23"/>
  <c r="N167" i="23"/>
  <c r="R167" i="23"/>
  <c r="Q167" i="23"/>
  <c r="P167" i="23"/>
  <c r="T133" i="26"/>
  <c r="R133" i="26"/>
  <c r="P133" i="26"/>
  <c r="U133" i="26"/>
  <c r="Q133" i="26"/>
  <c r="O133" i="26"/>
  <c r="N133" i="26"/>
  <c r="S133" i="26"/>
  <c r="M133" i="26"/>
  <c r="U33" i="23"/>
  <c r="Q33" i="23"/>
  <c r="O33" i="23"/>
  <c r="S33" i="23"/>
  <c r="M33" i="23"/>
  <c r="N33" i="23"/>
  <c r="T33" i="23"/>
  <c r="P33" i="23"/>
  <c r="R33" i="23"/>
  <c r="G64" i="42"/>
  <c r="K64" i="42"/>
  <c r="I64" i="42"/>
  <c r="D64" i="42"/>
  <c r="H64" i="42"/>
  <c r="C64" i="42"/>
  <c r="F64" i="42"/>
  <c r="E64" i="42"/>
  <c r="J64" i="42"/>
  <c r="AP97" i="26"/>
  <c r="AN97" i="26" s="1"/>
  <c r="E38" i="28"/>
  <c r="H38" i="28"/>
  <c r="K38" i="28"/>
  <c r="D38" i="28"/>
  <c r="J38" i="28"/>
  <c r="I38" i="28"/>
  <c r="C38" i="28"/>
  <c r="G38" i="28"/>
  <c r="F38" i="28"/>
  <c r="C32" i="42"/>
  <c r="E32" i="42"/>
  <c r="G32" i="42"/>
  <c r="J32" i="42"/>
  <c r="I32" i="42"/>
  <c r="D32" i="42"/>
  <c r="F32" i="42"/>
  <c r="K32" i="42"/>
  <c r="H32" i="42"/>
  <c r="H69" i="42"/>
  <c r="E69" i="42"/>
  <c r="G69" i="42"/>
  <c r="I69" i="42"/>
  <c r="C69" i="42"/>
  <c r="F69" i="42"/>
  <c r="D69" i="42"/>
  <c r="J69" i="42"/>
  <c r="K69" i="42"/>
  <c r="E24" i="42"/>
  <c r="D24" i="42"/>
  <c r="C24" i="42"/>
  <c r="K24" i="42"/>
  <c r="J24" i="42"/>
  <c r="F24" i="42"/>
  <c r="H24" i="42"/>
  <c r="G24" i="42"/>
  <c r="I24" i="42"/>
  <c r="AP155" i="26"/>
  <c r="U172" i="26"/>
  <c r="S172" i="26"/>
  <c r="M172" i="26"/>
  <c r="R172" i="26"/>
  <c r="T172" i="26"/>
  <c r="O172" i="26"/>
  <c r="P172" i="26"/>
  <c r="Q172" i="26"/>
  <c r="N172" i="26"/>
  <c r="N174" i="26"/>
  <c r="O174" i="26"/>
  <c r="M174" i="26"/>
  <c r="P174" i="26"/>
  <c r="R174" i="26"/>
  <c r="Q174" i="26"/>
  <c r="S174" i="26"/>
  <c r="U174" i="26"/>
  <c r="T174" i="26"/>
  <c r="AP21" i="26"/>
  <c r="W21" i="26" s="1"/>
  <c r="K90" i="42"/>
  <c r="J90" i="42"/>
  <c r="D90" i="42"/>
  <c r="C90" i="42"/>
  <c r="E90" i="42"/>
  <c r="I90" i="42"/>
  <c r="H90" i="42"/>
  <c r="F90" i="42"/>
  <c r="G90" i="42"/>
  <c r="U142" i="23"/>
  <c r="Q142" i="23"/>
  <c r="S142" i="23"/>
  <c r="O142" i="23"/>
  <c r="R142" i="23"/>
  <c r="N142" i="23"/>
  <c r="P142" i="23"/>
  <c r="M142" i="23"/>
  <c r="T142" i="23"/>
  <c r="M3" i="26"/>
  <c r="S3" i="26"/>
  <c r="O3" i="26"/>
  <c r="R3" i="26"/>
  <c r="U3" i="26"/>
  <c r="Q3" i="26"/>
  <c r="T3" i="26"/>
  <c r="P3" i="26"/>
  <c r="N3" i="26"/>
  <c r="Q27" i="26"/>
  <c r="T27" i="26"/>
  <c r="U27" i="26"/>
  <c r="S27" i="26"/>
  <c r="M27" i="26"/>
  <c r="N27" i="26"/>
  <c r="O27" i="26"/>
  <c r="R27" i="26"/>
  <c r="P27" i="26"/>
  <c r="O137" i="26"/>
  <c r="M137" i="26"/>
  <c r="R137" i="26"/>
  <c r="N137" i="26"/>
  <c r="S137" i="26"/>
  <c r="Q137" i="26"/>
  <c r="T137" i="26"/>
  <c r="P137" i="26"/>
  <c r="U137" i="26"/>
  <c r="R116" i="23"/>
  <c r="Q116" i="23"/>
  <c r="S116" i="23"/>
  <c r="U116" i="23"/>
  <c r="O116" i="23"/>
  <c r="P116" i="23"/>
  <c r="N116" i="23"/>
  <c r="T116" i="23"/>
  <c r="M116" i="23"/>
  <c r="G123" i="42"/>
  <c r="E123" i="42"/>
  <c r="J123" i="42"/>
  <c r="H123" i="42"/>
  <c r="K123" i="42"/>
  <c r="C123" i="42"/>
  <c r="I123" i="42"/>
  <c r="F123" i="42"/>
  <c r="D123" i="42"/>
  <c r="M121" i="23"/>
  <c r="N121" i="23"/>
  <c r="O121" i="23"/>
  <c r="S121" i="23"/>
  <c r="R121" i="23"/>
  <c r="P121" i="23"/>
  <c r="U121" i="23"/>
  <c r="T121" i="23"/>
  <c r="Q121" i="23"/>
  <c r="H69" i="41"/>
  <c r="D69" i="41"/>
  <c r="I69" i="41"/>
  <c r="E69" i="41"/>
  <c r="G69" i="41"/>
  <c r="K69" i="41"/>
  <c r="J69" i="41"/>
  <c r="F69" i="41"/>
  <c r="C69" i="41"/>
  <c r="J162" i="41"/>
  <c r="K162" i="41"/>
  <c r="C162" i="41"/>
  <c r="H162" i="41"/>
  <c r="G162" i="41"/>
  <c r="E162" i="41"/>
  <c r="F162" i="41"/>
  <c r="I162" i="41"/>
  <c r="D162" i="41"/>
  <c r="J16" i="42"/>
  <c r="I16" i="42"/>
  <c r="H16" i="42"/>
  <c r="D16" i="42"/>
  <c r="F16" i="42"/>
  <c r="K16" i="42"/>
  <c r="E16" i="42"/>
  <c r="C16" i="42"/>
  <c r="G16" i="42"/>
  <c r="G82" i="41"/>
  <c r="H82" i="41"/>
  <c r="K82" i="41"/>
  <c r="C82" i="41"/>
  <c r="E82" i="41"/>
  <c r="F82" i="41"/>
  <c r="J82" i="41"/>
  <c r="I82" i="41"/>
  <c r="D82" i="41"/>
  <c r="AP101" i="26"/>
  <c r="AP106" i="26"/>
  <c r="W106" i="26" s="1"/>
  <c r="AP14" i="26"/>
  <c r="P158" i="26"/>
  <c r="T158" i="26"/>
  <c r="O158" i="26"/>
  <c r="Q158" i="26"/>
  <c r="S158" i="26"/>
  <c r="R158" i="26"/>
  <c r="U158" i="26"/>
  <c r="M158" i="26"/>
  <c r="N158" i="26"/>
  <c r="J49" i="42"/>
  <c r="K49" i="42"/>
  <c r="G49" i="42"/>
  <c r="C49" i="42"/>
  <c r="F49" i="42"/>
  <c r="H49" i="42"/>
  <c r="E49" i="42"/>
  <c r="I49" i="42"/>
  <c r="D49" i="42"/>
  <c r="U154" i="23"/>
  <c r="S154" i="23"/>
  <c r="N154" i="23"/>
  <c r="O154" i="23"/>
  <c r="M154" i="23"/>
  <c r="T154" i="23"/>
  <c r="R154" i="23"/>
  <c r="Q154" i="23"/>
  <c r="P154" i="23"/>
  <c r="AP79" i="26"/>
  <c r="AP127" i="26"/>
  <c r="AP100" i="26"/>
  <c r="AP70" i="26"/>
  <c r="Y70" i="26" s="1"/>
  <c r="C155" i="42"/>
  <c r="E155" i="42"/>
  <c r="F155" i="42"/>
  <c r="H155" i="42"/>
  <c r="G155" i="42"/>
  <c r="K155" i="42"/>
  <c r="I155" i="42"/>
  <c r="J155" i="42"/>
  <c r="D155" i="42"/>
  <c r="M140" i="26"/>
  <c r="R140" i="26"/>
  <c r="T140" i="26"/>
  <c r="N140" i="26"/>
  <c r="U140" i="26"/>
  <c r="P140" i="26"/>
  <c r="O140" i="26"/>
  <c r="Q140" i="26"/>
  <c r="S140" i="26"/>
  <c r="Q116" i="26"/>
  <c r="T116" i="26"/>
  <c r="P116" i="26"/>
  <c r="U116" i="26"/>
  <c r="M116" i="26"/>
  <c r="S116" i="26"/>
  <c r="N116" i="26"/>
  <c r="R116" i="26"/>
  <c r="O116" i="26"/>
  <c r="AP10" i="26"/>
  <c r="R42" i="23"/>
  <c r="P42" i="23"/>
  <c r="T42" i="23"/>
  <c r="Q42" i="23"/>
  <c r="U42" i="23"/>
  <c r="M42" i="23"/>
  <c r="N42" i="23"/>
  <c r="S42" i="23"/>
  <c r="O42" i="23"/>
  <c r="F145" i="42"/>
  <c r="C145" i="42"/>
  <c r="J145" i="42"/>
  <c r="K145" i="42"/>
  <c r="I145" i="42"/>
  <c r="G145" i="42"/>
  <c r="D145" i="42"/>
  <c r="H145" i="42"/>
  <c r="E145" i="42"/>
  <c r="E38" i="42"/>
  <c r="C38" i="42"/>
  <c r="G38" i="42"/>
  <c r="I38" i="42"/>
  <c r="F38" i="42"/>
  <c r="H38" i="42"/>
  <c r="D38" i="42"/>
  <c r="K38" i="42"/>
  <c r="J38" i="42"/>
  <c r="AP51" i="25"/>
  <c r="AP77" i="26"/>
  <c r="AN77" i="26" s="1"/>
  <c r="AP47" i="26"/>
  <c r="W47" i="26" s="1"/>
  <c r="AP92" i="26"/>
  <c r="AE92" i="26" s="1"/>
  <c r="AA92" i="26"/>
  <c r="AP28" i="26"/>
  <c r="O82" i="26"/>
  <c r="S82" i="26"/>
  <c r="Q82" i="26"/>
  <c r="R82" i="26"/>
  <c r="N82" i="26"/>
  <c r="M82" i="26"/>
  <c r="T82" i="26"/>
  <c r="P82" i="26"/>
  <c r="U82" i="26"/>
  <c r="I124" i="42"/>
  <c r="D124" i="42"/>
  <c r="H124" i="42"/>
  <c r="K124" i="42"/>
  <c r="E124" i="42"/>
  <c r="F124" i="42"/>
  <c r="C124" i="42"/>
  <c r="G124" i="42"/>
  <c r="J124" i="42"/>
  <c r="M103" i="26"/>
  <c r="T103" i="26"/>
  <c r="U103" i="26"/>
  <c r="N103" i="26"/>
  <c r="R103" i="26"/>
  <c r="S103" i="26"/>
  <c r="O103" i="26"/>
  <c r="Q103" i="26"/>
  <c r="P103" i="26"/>
  <c r="M115" i="23"/>
  <c r="U115" i="23"/>
  <c r="R115" i="23"/>
  <c r="O115" i="23"/>
  <c r="S115" i="23"/>
  <c r="N115" i="23"/>
  <c r="Q115" i="23"/>
  <c r="P115" i="23"/>
  <c r="T115" i="23"/>
  <c r="S135" i="23"/>
  <c r="Q135" i="23"/>
  <c r="P135" i="23"/>
  <c r="N135" i="23"/>
  <c r="R135" i="23"/>
  <c r="M135" i="23"/>
  <c r="T135" i="23"/>
  <c r="O135" i="23"/>
  <c r="U135" i="23"/>
  <c r="AP65" i="26"/>
  <c r="AP76" i="26"/>
  <c r="AP150" i="26"/>
  <c r="AA150" i="26" s="1"/>
  <c r="T65" i="23"/>
  <c r="Q65" i="23"/>
  <c r="N65" i="23"/>
  <c r="O65" i="23"/>
  <c r="S65" i="23"/>
  <c r="M65" i="23"/>
  <c r="U65" i="23"/>
  <c r="P65" i="23"/>
  <c r="R65" i="23"/>
  <c r="K117" i="42"/>
  <c r="I117" i="42"/>
  <c r="E117" i="42"/>
  <c r="D117" i="42"/>
  <c r="H117" i="42"/>
  <c r="G117" i="42"/>
  <c r="J117" i="42"/>
  <c r="F117" i="42"/>
  <c r="C117" i="42"/>
  <c r="R66" i="23"/>
  <c r="N66" i="23"/>
  <c r="T66" i="23"/>
  <c r="P66" i="23"/>
  <c r="O66" i="23"/>
  <c r="U66" i="23"/>
  <c r="S66" i="23"/>
  <c r="Q66" i="23"/>
  <c r="M66" i="23"/>
  <c r="AP121" i="26"/>
  <c r="AA121" i="26" s="1"/>
  <c r="S138" i="23"/>
  <c r="Q138" i="23"/>
  <c r="U138" i="23"/>
  <c r="O138" i="23"/>
  <c r="M138" i="23"/>
  <c r="T138" i="23"/>
  <c r="P138" i="23"/>
  <c r="R138" i="23"/>
  <c r="N138" i="23"/>
  <c r="M144" i="26"/>
  <c r="R144" i="26"/>
  <c r="T144" i="26"/>
  <c r="P144" i="26"/>
  <c r="N144" i="26"/>
  <c r="O144" i="26"/>
  <c r="U144" i="26"/>
  <c r="S144" i="26"/>
  <c r="Q144" i="26"/>
  <c r="N173" i="23"/>
  <c r="P173" i="23"/>
  <c r="S173" i="23"/>
  <c r="R173" i="23"/>
  <c r="Q173" i="23"/>
  <c r="T173" i="23"/>
  <c r="U173" i="23"/>
  <c r="M173" i="23"/>
  <c r="O173" i="23"/>
  <c r="U177" i="26"/>
  <c r="Q177" i="26"/>
  <c r="S177" i="26"/>
  <c r="M177" i="26"/>
  <c r="R177" i="26"/>
  <c r="N177" i="26"/>
  <c r="O177" i="26"/>
  <c r="T177" i="26"/>
  <c r="P177" i="26"/>
  <c r="I4" i="42"/>
  <c r="C4" i="42"/>
  <c r="G4" i="42"/>
  <c r="F4" i="42"/>
  <c r="D4" i="42"/>
  <c r="K4" i="42"/>
  <c r="J4" i="42"/>
  <c r="H4" i="42"/>
  <c r="E4" i="42"/>
  <c r="G86" i="42"/>
  <c r="H86" i="42"/>
  <c r="E86" i="42"/>
  <c r="J86" i="42"/>
  <c r="K86" i="42"/>
  <c r="F86" i="42"/>
  <c r="D86" i="42"/>
  <c r="C86" i="42"/>
  <c r="I86" i="42"/>
  <c r="M22" i="23"/>
  <c r="Q22" i="23"/>
  <c r="O22" i="23"/>
  <c r="U22" i="23"/>
  <c r="N22" i="23"/>
  <c r="R22" i="23"/>
  <c r="T22" i="23"/>
  <c r="P22" i="23"/>
  <c r="S22" i="23"/>
  <c r="U59" i="23"/>
  <c r="Q59" i="23"/>
  <c r="T59" i="23"/>
  <c r="P59" i="23"/>
  <c r="O59" i="23"/>
  <c r="R59" i="23"/>
  <c r="S59" i="23"/>
  <c r="M59" i="23"/>
  <c r="N59" i="23"/>
  <c r="AP110" i="26"/>
  <c r="O63" i="41"/>
  <c r="Q63" i="41"/>
  <c r="P63" i="41"/>
  <c r="N63" i="41"/>
  <c r="S63" i="41"/>
  <c r="T63" i="41"/>
  <c r="U63" i="41"/>
  <c r="M63" i="41"/>
  <c r="R63" i="41"/>
  <c r="M112" i="41"/>
  <c r="R112" i="41"/>
  <c r="Q112" i="41"/>
  <c r="U112" i="41"/>
  <c r="T112" i="41"/>
  <c r="P112" i="41"/>
  <c r="O112" i="41"/>
  <c r="N112" i="41"/>
  <c r="S112" i="41"/>
  <c r="AP94" i="41"/>
  <c r="T100" i="41"/>
  <c r="S100" i="41"/>
  <c r="O100" i="41"/>
  <c r="P100" i="41"/>
  <c r="M100" i="41"/>
  <c r="Q100" i="41"/>
  <c r="R100" i="41"/>
  <c r="N100" i="41"/>
  <c r="U100" i="41"/>
  <c r="T53" i="41"/>
  <c r="Q53" i="41"/>
  <c r="O53" i="41"/>
  <c r="N53" i="41"/>
  <c r="R53" i="41"/>
  <c r="P53" i="41"/>
  <c r="U53" i="41"/>
  <c r="S53" i="41"/>
  <c r="M53" i="41"/>
  <c r="S6" i="41"/>
  <c r="Q6" i="41"/>
  <c r="O6" i="41"/>
  <c r="N6" i="41"/>
  <c r="M6" i="41"/>
  <c r="R6" i="41"/>
  <c r="T6" i="41"/>
  <c r="U6" i="41"/>
  <c r="P6" i="41"/>
  <c r="S134" i="41"/>
  <c r="N134" i="41"/>
  <c r="U134" i="41"/>
  <c r="P134" i="41"/>
  <c r="T134" i="41"/>
  <c r="M134" i="41"/>
  <c r="R134" i="41"/>
  <c r="Q134" i="41"/>
  <c r="O134" i="41"/>
  <c r="AP83" i="41"/>
  <c r="AP110" i="41"/>
  <c r="AP108" i="41"/>
  <c r="AH108" i="41" s="1"/>
  <c r="AP5" i="41"/>
  <c r="AP133" i="41"/>
  <c r="AF133" i="41" s="1"/>
  <c r="Q143" i="41"/>
  <c r="R143" i="41"/>
  <c r="U143" i="41"/>
  <c r="T143" i="41"/>
  <c r="M143" i="41"/>
  <c r="N143" i="41"/>
  <c r="O143" i="41"/>
  <c r="P143" i="41"/>
  <c r="S143" i="41"/>
  <c r="P177" i="41"/>
  <c r="R177" i="41"/>
  <c r="T177" i="41"/>
  <c r="U177" i="41"/>
  <c r="Q177" i="41"/>
  <c r="S177" i="41"/>
  <c r="N177" i="41"/>
  <c r="M177" i="41"/>
  <c r="O177" i="41"/>
  <c r="AP159" i="41"/>
  <c r="AP66" i="41"/>
  <c r="AM66" i="41" s="1"/>
  <c r="AP138" i="41"/>
  <c r="P39" i="41"/>
  <c r="T39" i="41"/>
  <c r="Q39" i="41"/>
  <c r="R39" i="41"/>
  <c r="O39" i="41"/>
  <c r="M39" i="41"/>
  <c r="N39" i="41"/>
  <c r="U39" i="41"/>
  <c r="S39" i="41"/>
  <c r="P57" i="41"/>
  <c r="S57" i="41"/>
  <c r="U57" i="41"/>
  <c r="O57" i="41"/>
  <c r="N57" i="41"/>
  <c r="T57" i="41"/>
  <c r="Q57" i="41"/>
  <c r="M57" i="41"/>
  <c r="R57" i="41"/>
  <c r="AP122" i="41"/>
  <c r="U127" i="41"/>
  <c r="M127" i="41"/>
  <c r="P127" i="41"/>
  <c r="S127" i="41"/>
  <c r="T127" i="41"/>
  <c r="O127" i="41"/>
  <c r="Q127" i="41"/>
  <c r="R127" i="41"/>
  <c r="N127" i="41"/>
  <c r="AP145" i="41"/>
  <c r="R45" i="41"/>
  <c r="Q45" i="41"/>
  <c r="S45" i="41"/>
  <c r="M45" i="41"/>
  <c r="U45" i="41"/>
  <c r="O45" i="41"/>
  <c r="N45" i="41"/>
  <c r="T45" i="41"/>
  <c r="P45" i="41"/>
  <c r="AP86" i="41"/>
  <c r="M103" i="42"/>
  <c r="N103" i="42"/>
  <c r="R103" i="42"/>
  <c r="S103" i="42"/>
  <c r="O103" i="42"/>
  <c r="U103" i="42"/>
  <c r="P103" i="42"/>
  <c r="Q103" i="42"/>
  <c r="T103" i="42"/>
  <c r="N54" i="40"/>
  <c r="S54" i="40"/>
  <c r="T54" i="40"/>
  <c r="M54" i="40"/>
  <c r="U54" i="40"/>
  <c r="P54" i="40"/>
  <c r="R54" i="40"/>
  <c r="Q54" i="40"/>
  <c r="O54" i="40"/>
  <c r="N74" i="42"/>
  <c r="S74" i="42"/>
  <c r="T74" i="42"/>
  <c r="O74" i="42"/>
  <c r="U74" i="42"/>
  <c r="R74" i="42"/>
  <c r="M74" i="42"/>
  <c r="Q74" i="42"/>
  <c r="P74" i="42"/>
  <c r="M165" i="40"/>
  <c r="P165" i="40"/>
  <c r="N165" i="40"/>
  <c r="O165" i="40"/>
  <c r="Q165" i="40"/>
  <c r="T165" i="40"/>
  <c r="R165" i="40"/>
  <c r="U165" i="40"/>
  <c r="S165" i="40"/>
  <c r="U121" i="42"/>
  <c r="Q121" i="42"/>
  <c r="S121" i="42"/>
  <c r="R121" i="42"/>
  <c r="T121" i="42"/>
  <c r="P121" i="42"/>
  <c r="M121" i="42"/>
  <c r="N121" i="42"/>
  <c r="O121" i="42"/>
  <c r="AP13" i="40"/>
  <c r="Y13" i="40" s="1"/>
  <c r="AP57" i="42"/>
  <c r="AP35" i="42"/>
  <c r="AN35" i="42" s="1"/>
  <c r="AP134" i="40"/>
  <c r="X134" i="40" s="1"/>
  <c r="AP166" i="40"/>
  <c r="AH166" i="40" s="1"/>
  <c r="AP168" i="40"/>
  <c r="N71" i="23"/>
  <c r="M71" i="23"/>
  <c r="R71" i="23"/>
  <c r="O71" i="23"/>
  <c r="S71" i="23"/>
  <c r="U71" i="23"/>
  <c r="T71" i="23"/>
  <c r="P71" i="23"/>
  <c r="Q71" i="23"/>
  <c r="O170" i="26"/>
  <c r="R170" i="26"/>
  <c r="Q170" i="26"/>
  <c r="M170" i="26"/>
  <c r="U170" i="26"/>
  <c r="N170" i="26"/>
  <c r="T170" i="26"/>
  <c r="P170" i="26"/>
  <c r="S170" i="26"/>
  <c r="J102" i="42"/>
  <c r="H102" i="42"/>
  <c r="I102" i="42"/>
  <c r="E102" i="42"/>
  <c r="C102" i="42"/>
  <c r="F102" i="42"/>
  <c r="D102" i="42"/>
  <c r="G102" i="42"/>
  <c r="K102" i="42"/>
  <c r="N26" i="23"/>
  <c r="O26" i="23"/>
  <c r="R26" i="23"/>
  <c r="P26" i="23"/>
  <c r="S26" i="23"/>
  <c r="Q26" i="23"/>
  <c r="U26" i="23"/>
  <c r="M26" i="23"/>
  <c r="T26" i="23"/>
  <c r="AP154" i="26"/>
  <c r="AD154" i="26" s="1"/>
  <c r="O163" i="23"/>
  <c r="R163" i="23"/>
  <c r="Q163" i="23"/>
  <c r="U163" i="23"/>
  <c r="M163" i="23"/>
  <c r="P163" i="23"/>
  <c r="N163" i="23"/>
  <c r="T163" i="23"/>
  <c r="S163" i="23"/>
  <c r="AP108" i="26"/>
  <c r="R17" i="26"/>
  <c r="S17" i="26"/>
  <c r="P17" i="26"/>
  <c r="U17" i="26"/>
  <c r="M17" i="26"/>
  <c r="N17" i="26"/>
  <c r="O17" i="26"/>
  <c r="T17" i="26"/>
  <c r="Q17" i="26"/>
  <c r="D174" i="41"/>
  <c r="F174" i="41"/>
  <c r="G174" i="41"/>
  <c r="J174" i="41"/>
  <c r="K174" i="41"/>
  <c r="C174" i="41"/>
  <c r="I174" i="41"/>
  <c r="E174" i="41"/>
  <c r="H174" i="41"/>
  <c r="O58" i="24"/>
  <c r="P58" i="24"/>
  <c r="N58" i="24"/>
  <c r="M58" i="24"/>
  <c r="Q58" i="24"/>
  <c r="U58" i="24"/>
  <c r="T58" i="24"/>
  <c r="S58" i="24"/>
  <c r="R58" i="24"/>
  <c r="G18" i="19"/>
  <c r="I18" i="19"/>
  <c r="E18" i="19"/>
  <c r="D18" i="19"/>
  <c r="C18" i="19"/>
  <c r="F18" i="19"/>
  <c r="K18" i="19"/>
  <c r="H18" i="19"/>
  <c r="J18" i="19"/>
  <c r="J44" i="42"/>
  <c r="I44" i="42"/>
  <c r="F44" i="42"/>
  <c r="G44" i="42"/>
  <c r="H44" i="42"/>
  <c r="K44" i="42"/>
  <c r="C44" i="42"/>
  <c r="E44" i="42"/>
  <c r="D44" i="42"/>
  <c r="D34" i="42"/>
  <c r="G34" i="42"/>
  <c r="J34" i="42"/>
  <c r="F34" i="42"/>
  <c r="C34" i="42"/>
  <c r="K34" i="42"/>
  <c r="E34" i="42"/>
  <c r="H34" i="42"/>
  <c r="I34" i="42"/>
  <c r="H9" i="42"/>
  <c r="G9" i="42"/>
  <c r="I9" i="42"/>
  <c r="E9" i="42"/>
  <c r="K9" i="42"/>
  <c r="C9" i="42"/>
  <c r="D9" i="42"/>
  <c r="J9" i="42"/>
  <c r="F9" i="42"/>
  <c r="U31" i="23"/>
  <c r="N31" i="23"/>
  <c r="O31" i="23"/>
  <c r="S31" i="23"/>
  <c r="R31" i="23"/>
  <c r="T31" i="23"/>
  <c r="Q31" i="23"/>
  <c r="M31" i="23"/>
  <c r="P31" i="23"/>
  <c r="AP147" i="26"/>
  <c r="AG147" i="26" s="1"/>
  <c r="S151" i="23"/>
  <c r="R151" i="23"/>
  <c r="T151" i="23"/>
  <c r="M151" i="23"/>
  <c r="Q151" i="23"/>
  <c r="N151" i="23"/>
  <c r="P151" i="23"/>
  <c r="U151" i="23"/>
  <c r="O151" i="23"/>
  <c r="AP103" i="26"/>
  <c r="X103" i="26" s="1"/>
  <c r="F33" i="42"/>
  <c r="D33" i="42"/>
  <c r="K33" i="42"/>
  <c r="I33" i="42"/>
  <c r="H33" i="42"/>
  <c r="G33" i="42"/>
  <c r="C33" i="42"/>
  <c r="E33" i="42"/>
  <c r="J33" i="42"/>
  <c r="R12" i="23"/>
  <c r="N12" i="23"/>
  <c r="M12" i="23"/>
  <c r="Q12" i="23"/>
  <c r="U12" i="23"/>
  <c r="P12" i="23"/>
  <c r="S12" i="23"/>
  <c r="T12" i="23"/>
  <c r="O12" i="23"/>
  <c r="R148" i="26"/>
  <c r="O148" i="26"/>
  <c r="T148" i="26"/>
  <c r="Q148" i="26"/>
  <c r="P148" i="26"/>
  <c r="M148" i="26"/>
  <c r="U148" i="26"/>
  <c r="N148" i="26"/>
  <c r="S148" i="26"/>
  <c r="U14" i="23"/>
  <c r="S14" i="23"/>
  <c r="N14" i="23"/>
  <c r="O14" i="23"/>
  <c r="R14" i="23"/>
  <c r="P14" i="23"/>
  <c r="Q14" i="23"/>
  <c r="T14" i="23"/>
  <c r="M14" i="23"/>
  <c r="AP41" i="26"/>
  <c r="AE41" i="26" s="1"/>
  <c r="P83" i="25"/>
  <c r="O83" i="25"/>
  <c r="N83" i="25"/>
  <c r="R83" i="25"/>
  <c r="Q83" i="25"/>
  <c r="U83" i="25"/>
  <c r="M83" i="25"/>
  <c r="T83" i="25"/>
  <c r="S83" i="25"/>
  <c r="J163" i="42"/>
  <c r="H163" i="42"/>
  <c r="F163" i="42"/>
  <c r="G163" i="42"/>
  <c r="E163" i="42"/>
  <c r="K163" i="42"/>
  <c r="C163" i="42"/>
  <c r="I163" i="42"/>
  <c r="D163" i="42"/>
  <c r="N78" i="25"/>
  <c r="P78" i="25"/>
  <c r="M78" i="25"/>
  <c r="R78" i="25"/>
  <c r="U78" i="25"/>
  <c r="O78" i="25"/>
  <c r="Q78" i="25"/>
  <c r="T78" i="25"/>
  <c r="S78" i="25"/>
  <c r="I175" i="21"/>
  <c r="K175" i="21"/>
  <c r="C175" i="21"/>
  <c r="E175" i="21"/>
  <c r="J175" i="21"/>
  <c r="F175" i="21"/>
  <c r="G175" i="21"/>
  <c r="D175" i="21"/>
  <c r="H175" i="21"/>
  <c r="D105" i="42"/>
  <c r="J105" i="42"/>
  <c r="F105" i="42"/>
  <c r="C105" i="42"/>
  <c r="K105" i="42"/>
  <c r="E105" i="42"/>
  <c r="I105" i="42"/>
  <c r="H105" i="42"/>
  <c r="G105" i="42"/>
  <c r="K111" i="42"/>
  <c r="F111" i="42"/>
  <c r="C111" i="42"/>
  <c r="D111" i="42"/>
  <c r="H111" i="42"/>
  <c r="J111" i="42"/>
  <c r="I111" i="42"/>
  <c r="E111" i="42"/>
  <c r="G111" i="42"/>
  <c r="J129" i="42"/>
  <c r="K129" i="42"/>
  <c r="G129" i="42"/>
  <c r="E129" i="42"/>
  <c r="D129" i="42"/>
  <c r="H129" i="42"/>
  <c r="C129" i="42"/>
  <c r="F129" i="42"/>
  <c r="I129" i="42"/>
  <c r="S47" i="23"/>
  <c r="R47" i="23"/>
  <c r="T47" i="23"/>
  <c r="P47" i="23"/>
  <c r="N47" i="23"/>
  <c r="Q47" i="23"/>
  <c r="U47" i="23"/>
  <c r="M47" i="23"/>
  <c r="O47" i="23"/>
  <c r="AP159" i="25"/>
  <c r="R89" i="26"/>
  <c r="Q89" i="26"/>
  <c r="M89" i="26"/>
  <c r="U89" i="26"/>
  <c r="P89" i="26"/>
  <c r="O89" i="26"/>
  <c r="T89" i="26"/>
  <c r="N89" i="26"/>
  <c r="S89" i="26"/>
  <c r="M66" i="26"/>
  <c r="Q66" i="26"/>
  <c r="R66" i="26"/>
  <c r="T66" i="26"/>
  <c r="P66" i="26"/>
  <c r="U66" i="26"/>
  <c r="O66" i="26"/>
  <c r="S66" i="26"/>
  <c r="N66" i="26"/>
  <c r="K78" i="41"/>
  <c r="J78" i="41"/>
  <c r="I78" i="41"/>
  <c r="F78" i="41"/>
  <c r="C78" i="41"/>
  <c r="H78" i="41"/>
  <c r="D78" i="41"/>
  <c r="G78" i="41"/>
  <c r="E78" i="41"/>
  <c r="AP87" i="26"/>
  <c r="AG87" i="26" s="1"/>
  <c r="U152" i="26"/>
  <c r="Q152" i="26"/>
  <c r="S152" i="26"/>
  <c r="R152" i="26"/>
  <c r="T152" i="26"/>
  <c r="M152" i="26"/>
  <c r="N152" i="26"/>
  <c r="P152" i="26"/>
  <c r="O152" i="26"/>
  <c r="R47" i="26"/>
  <c r="S47" i="26"/>
  <c r="Q47" i="26"/>
  <c r="U47" i="26"/>
  <c r="O47" i="26"/>
  <c r="P47" i="26"/>
  <c r="M47" i="26"/>
  <c r="N47" i="26"/>
  <c r="T47" i="26"/>
  <c r="M128" i="26"/>
  <c r="U128" i="26"/>
  <c r="T128" i="26"/>
  <c r="Q128" i="26"/>
  <c r="P128" i="26"/>
  <c r="R128" i="26"/>
  <c r="O128" i="26"/>
  <c r="S128" i="26"/>
  <c r="N128" i="26"/>
  <c r="AP133" i="26"/>
  <c r="J99" i="42"/>
  <c r="E99" i="42"/>
  <c r="K99" i="42"/>
  <c r="D99" i="42"/>
  <c r="H99" i="42"/>
  <c r="F99" i="42"/>
  <c r="I99" i="42"/>
  <c r="G99" i="42"/>
  <c r="C99" i="42"/>
  <c r="AP138" i="26"/>
  <c r="AB138" i="26" s="1"/>
  <c r="C62" i="28"/>
  <c r="F62" i="28"/>
  <c r="E62" i="28"/>
  <c r="H62" i="28"/>
  <c r="D62" i="28"/>
  <c r="J62" i="28"/>
  <c r="I62" i="28"/>
  <c r="K62" i="28"/>
  <c r="G62" i="28"/>
  <c r="J170" i="41"/>
  <c r="F170" i="41"/>
  <c r="C170" i="41"/>
  <c r="I170" i="41"/>
  <c r="H170" i="41"/>
  <c r="E170" i="41"/>
  <c r="G170" i="41"/>
  <c r="K170" i="41"/>
  <c r="D170" i="41"/>
  <c r="G15" i="42"/>
  <c r="K15" i="42"/>
  <c r="E15" i="42"/>
  <c r="C15" i="42"/>
  <c r="J15" i="42"/>
  <c r="D15" i="42"/>
  <c r="I15" i="42"/>
  <c r="F15" i="42"/>
  <c r="H15" i="42"/>
  <c r="H110" i="41"/>
  <c r="F110" i="41"/>
  <c r="G110" i="41"/>
  <c r="D110" i="41"/>
  <c r="I110" i="41"/>
  <c r="C110" i="41"/>
  <c r="E110" i="41"/>
  <c r="J110" i="41"/>
  <c r="K110" i="41"/>
  <c r="N119" i="26"/>
  <c r="T119" i="26"/>
  <c r="U119" i="26"/>
  <c r="P119" i="26"/>
  <c r="R119" i="26"/>
  <c r="Q119" i="26"/>
  <c r="M119" i="26"/>
  <c r="S119" i="26"/>
  <c r="O119" i="26"/>
  <c r="U109" i="23"/>
  <c r="O109" i="23"/>
  <c r="S109" i="23"/>
  <c r="N109" i="23"/>
  <c r="R109" i="23"/>
  <c r="M109" i="23"/>
  <c r="T109" i="23"/>
  <c r="P109" i="23"/>
  <c r="Q109" i="23"/>
  <c r="P17" i="23"/>
  <c r="U17" i="23"/>
  <c r="M17" i="23"/>
  <c r="O17" i="23"/>
  <c r="Q17" i="23"/>
  <c r="T17" i="23"/>
  <c r="S17" i="23"/>
  <c r="R17" i="23"/>
  <c r="N17" i="23"/>
  <c r="AP165" i="26"/>
  <c r="Z165" i="26" s="1"/>
  <c r="E40" i="42"/>
  <c r="C40" i="42"/>
  <c r="F40" i="42"/>
  <c r="I40" i="42"/>
  <c r="K40" i="42"/>
  <c r="D40" i="42"/>
  <c r="H40" i="42"/>
  <c r="J40" i="42"/>
  <c r="G40" i="42"/>
  <c r="Q154" i="26"/>
  <c r="U154" i="26"/>
  <c r="P154" i="26"/>
  <c r="S154" i="26"/>
  <c r="M154" i="26"/>
  <c r="O154" i="26"/>
  <c r="T154" i="26"/>
  <c r="N154" i="26"/>
  <c r="R154" i="26"/>
  <c r="T35" i="26"/>
  <c r="S35" i="26"/>
  <c r="R35" i="26"/>
  <c r="U35" i="26"/>
  <c r="Q35" i="26"/>
  <c r="M35" i="26"/>
  <c r="N35" i="26"/>
  <c r="P35" i="26"/>
  <c r="O35" i="26"/>
  <c r="AP115" i="26"/>
  <c r="AH115" i="26" s="1"/>
  <c r="O39" i="26"/>
  <c r="P39" i="26"/>
  <c r="M39" i="26"/>
  <c r="Q39" i="26"/>
  <c r="U39" i="26"/>
  <c r="R39" i="26"/>
  <c r="N39" i="26"/>
  <c r="T39" i="26"/>
  <c r="S39" i="26"/>
  <c r="T61" i="25"/>
  <c r="P61" i="25"/>
  <c r="N61" i="25"/>
  <c r="S61" i="25"/>
  <c r="R61" i="25"/>
  <c r="M61" i="25"/>
  <c r="Q61" i="25"/>
  <c r="O61" i="25"/>
  <c r="U61" i="25"/>
  <c r="D140" i="42"/>
  <c r="J140" i="42"/>
  <c r="K140" i="42"/>
  <c r="H140" i="42"/>
  <c r="C140" i="42"/>
  <c r="F140" i="42"/>
  <c r="I140" i="42"/>
  <c r="E140" i="42"/>
  <c r="G140" i="42"/>
  <c r="U34" i="26"/>
  <c r="S34" i="26"/>
  <c r="O34" i="26"/>
  <c r="N34" i="26"/>
  <c r="R34" i="26"/>
  <c r="T34" i="26"/>
  <c r="Q34" i="26"/>
  <c r="M34" i="26"/>
  <c r="P34" i="26"/>
  <c r="Q106" i="23"/>
  <c r="U106" i="23"/>
  <c r="S106" i="23"/>
  <c r="N106" i="23"/>
  <c r="P106" i="23"/>
  <c r="T106" i="23"/>
  <c r="R106" i="23"/>
  <c r="O106" i="23"/>
  <c r="M106" i="23"/>
  <c r="R7" i="26"/>
  <c r="Q7" i="26"/>
  <c r="U7" i="26"/>
  <c r="M7" i="26"/>
  <c r="S7" i="26"/>
  <c r="O7" i="26"/>
  <c r="P7" i="26"/>
  <c r="T7" i="26"/>
  <c r="N7" i="26"/>
  <c r="Q72" i="23"/>
  <c r="U72" i="23"/>
  <c r="M72" i="23"/>
  <c r="T72" i="23"/>
  <c r="P72" i="23"/>
  <c r="O72" i="23"/>
  <c r="N72" i="23"/>
  <c r="R72" i="23"/>
  <c r="S72" i="23"/>
  <c r="K174" i="42"/>
  <c r="H174" i="42"/>
  <c r="J174" i="42"/>
  <c r="D174" i="42"/>
  <c r="F174" i="42"/>
  <c r="C174" i="42"/>
  <c r="E174" i="42"/>
  <c r="G174" i="42"/>
  <c r="I174" i="42"/>
  <c r="D162" i="42"/>
  <c r="K162" i="42"/>
  <c r="C162" i="42"/>
  <c r="J162" i="42"/>
  <c r="F162" i="42"/>
  <c r="H162" i="42"/>
  <c r="G162" i="42"/>
  <c r="E162" i="42"/>
  <c r="I162" i="42"/>
  <c r="T149" i="26"/>
  <c r="Q149" i="26"/>
  <c r="R149" i="26"/>
  <c r="P149" i="26"/>
  <c r="U149" i="26"/>
  <c r="M149" i="26"/>
  <c r="O149" i="26"/>
  <c r="N149" i="26"/>
  <c r="S149" i="26"/>
  <c r="AP93" i="26"/>
  <c r="AE93" i="26" s="1"/>
  <c r="M13" i="23"/>
  <c r="P13" i="23"/>
  <c r="T13" i="23"/>
  <c r="O13" i="23"/>
  <c r="N13" i="23"/>
  <c r="U13" i="23"/>
  <c r="S13" i="23"/>
  <c r="Q13" i="23"/>
  <c r="R13" i="23"/>
  <c r="S56" i="23"/>
  <c r="U56" i="23"/>
  <c r="R56" i="23"/>
  <c r="N56" i="23"/>
  <c r="Q56" i="23"/>
  <c r="O56" i="23"/>
  <c r="M56" i="23"/>
  <c r="P56" i="23"/>
  <c r="T56" i="23"/>
  <c r="S157" i="23"/>
  <c r="P157" i="23"/>
  <c r="M157" i="23"/>
  <c r="N157" i="23"/>
  <c r="U157" i="23"/>
  <c r="Q157" i="23"/>
  <c r="R157" i="23"/>
  <c r="T157" i="23"/>
  <c r="O157" i="23"/>
  <c r="U96" i="23"/>
  <c r="M96" i="23"/>
  <c r="Q96" i="23"/>
  <c r="O96" i="23"/>
  <c r="N96" i="23"/>
  <c r="T96" i="23"/>
  <c r="S96" i="23"/>
  <c r="R96" i="23"/>
  <c r="P96" i="23"/>
  <c r="I109" i="42"/>
  <c r="F109" i="42"/>
  <c r="H109" i="42"/>
  <c r="J109" i="42"/>
  <c r="D109" i="42"/>
  <c r="E109" i="42"/>
  <c r="K109" i="42"/>
  <c r="C109" i="42"/>
  <c r="G109" i="42"/>
  <c r="AP13" i="26"/>
  <c r="AP52" i="26"/>
  <c r="AB52" i="26" s="1"/>
  <c r="N82" i="23"/>
  <c r="U82" i="23"/>
  <c r="T82" i="23"/>
  <c r="S82" i="23"/>
  <c r="R82" i="23"/>
  <c r="M82" i="23"/>
  <c r="Q82" i="23"/>
  <c r="P82" i="23"/>
  <c r="O82" i="23"/>
  <c r="AP11" i="26"/>
  <c r="AE11" i="26" s="1"/>
  <c r="T126" i="26"/>
  <c r="N126" i="26"/>
  <c r="P126" i="26"/>
  <c r="M126" i="26"/>
  <c r="O126" i="26"/>
  <c r="Q126" i="26"/>
  <c r="S126" i="26"/>
  <c r="U126" i="26"/>
  <c r="R126" i="26"/>
  <c r="AP172" i="26"/>
  <c r="AC172" i="26" s="1"/>
  <c r="U38" i="23"/>
  <c r="S38" i="23"/>
  <c r="M38" i="23"/>
  <c r="N38" i="23"/>
  <c r="P38" i="23"/>
  <c r="R38" i="23"/>
  <c r="T38" i="23"/>
  <c r="Q38" i="23"/>
  <c r="O38" i="23"/>
  <c r="C168" i="42"/>
  <c r="F168" i="42"/>
  <c r="H168" i="42"/>
  <c r="I168" i="42"/>
  <c r="D168" i="42"/>
  <c r="E168" i="42"/>
  <c r="K168" i="42"/>
  <c r="G168" i="42"/>
  <c r="J168" i="42"/>
  <c r="M118" i="26"/>
  <c r="Q118" i="26"/>
  <c r="R118" i="26"/>
  <c r="N118" i="26"/>
  <c r="U118" i="26"/>
  <c r="O118" i="26"/>
  <c r="P118" i="26"/>
  <c r="T118" i="26"/>
  <c r="S118" i="26"/>
  <c r="AP4" i="26"/>
  <c r="AN4" i="26" s="1"/>
  <c r="AP107" i="26"/>
  <c r="U78" i="23"/>
  <c r="M78" i="23"/>
  <c r="S78" i="23"/>
  <c r="N78" i="23"/>
  <c r="O78" i="23"/>
  <c r="R78" i="23"/>
  <c r="Q78" i="23"/>
  <c r="T78" i="23"/>
  <c r="P78" i="23"/>
  <c r="Q69" i="26"/>
  <c r="U69" i="26"/>
  <c r="O69" i="26"/>
  <c r="T69" i="26"/>
  <c r="P69" i="26"/>
  <c r="S69" i="26"/>
  <c r="N69" i="26"/>
  <c r="M69" i="26"/>
  <c r="R69" i="26"/>
  <c r="U111" i="26"/>
  <c r="Q111" i="26"/>
  <c r="S111" i="26"/>
  <c r="T111" i="26"/>
  <c r="O111" i="26"/>
  <c r="P111" i="26"/>
  <c r="R111" i="26"/>
  <c r="N111" i="26"/>
  <c r="M111" i="26"/>
  <c r="E175" i="42"/>
  <c r="H175" i="42"/>
  <c r="D175" i="42"/>
  <c r="I175" i="42"/>
  <c r="K175" i="42"/>
  <c r="J175" i="42"/>
  <c r="C175" i="42"/>
  <c r="G175" i="42"/>
  <c r="F175" i="42"/>
  <c r="J20" i="42"/>
  <c r="E20" i="42"/>
  <c r="F20" i="42"/>
  <c r="G20" i="42"/>
  <c r="D20" i="42"/>
  <c r="K20" i="42"/>
  <c r="H20" i="42"/>
  <c r="C20" i="42"/>
  <c r="I20" i="42"/>
  <c r="M124" i="23"/>
  <c r="P124" i="23"/>
  <c r="O124" i="23"/>
  <c r="T124" i="23"/>
  <c r="N124" i="23"/>
  <c r="Q124" i="23"/>
  <c r="U124" i="23"/>
  <c r="S124" i="23"/>
  <c r="R124" i="23"/>
  <c r="N10" i="26"/>
  <c r="P10" i="26"/>
  <c r="Q10" i="26"/>
  <c r="O10" i="26"/>
  <c r="T10" i="26"/>
  <c r="S10" i="26"/>
  <c r="U10" i="26"/>
  <c r="R10" i="26"/>
  <c r="M10" i="26"/>
  <c r="O135" i="26"/>
  <c r="M135" i="26"/>
  <c r="N135" i="26"/>
  <c r="T135" i="26"/>
  <c r="S135" i="26"/>
  <c r="U135" i="26"/>
  <c r="P135" i="26"/>
  <c r="R135" i="26"/>
  <c r="Q135" i="26"/>
  <c r="Q31" i="41"/>
  <c r="O31" i="41"/>
  <c r="S31" i="41"/>
  <c r="T31" i="41"/>
  <c r="U31" i="41"/>
  <c r="M31" i="41"/>
  <c r="N31" i="41"/>
  <c r="R31" i="41"/>
  <c r="P31" i="41"/>
  <c r="U160" i="41"/>
  <c r="T160" i="41"/>
  <c r="Q160" i="41"/>
  <c r="N160" i="41"/>
  <c r="M160" i="41"/>
  <c r="R160" i="41"/>
  <c r="S160" i="41"/>
  <c r="P160" i="41"/>
  <c r="O160" i="41"/>
  <c r="O3" i="41"/>
  <c r="U3" i="41"/>
  <c r="M3" i="41"/>
  <c r="N3" i="41"/>
  <c r="T3" i="41"/>
  <c r="S3" i="41"/>
  <c r="Q3" i="41"/>
  <c r="P3" i="41"/>
  <c r="R3" i="41"/>
  <c r="Q116" i="41"/>
  <c r="S116" i="41"/>
  <c r="O116" i="41"/>
  <c r="R116" i="41"/>
  <c r="U116" i="41"/>
  <c r="N116" i="41"/>
  <c r="T116" i="41"/>
  <c r="M116" i="41"/>
  <c r="P116" i="41"/>
  <c r="S69" i="41"/>
  <c r="M69" i="41"/>
  <c r="P69" i="41"/>
  <c r="U69" i="41"/>
  <c r="T69" i="41"/>
  <c r="Q69" i="41"/>
  <c r="R69" i="41"/>
  <c r="N69" i="41"/>
  <c r="O69" i="41"/>
  <c r="S22" i="41"/>
  <c r="U22" i="41"/>
  <c r="P22" i="41"/>
  <c r="T22" i="41"/>
  <c r="M22" i="41"/>
  <c r="N22" i="41"/>
  <c r="R22" i="41"/>
  <c r="O22" i="41"/>
  <c r="Q22" i="41"/>
  <c r="M150" i="41"/>
  <c r="P150" i="41"/>
  <c r="N150" i="41"/>
  <c r="U150" i="41"/>
  <c r="R150" i="41"/>
  <c r="S150" i="41"/>
  <c r="O150" i="41"/>
  <c r="Q150" i="41"/>
  <c r="T150" i="41"/>
  <c r="AP99" i="41"/>
  <c r="AP158" i="41"/>
  <c r="AP124" i="41"/>
  <c r="AB124" i="41" s="1"/>
  <c r="AP21" i="41"/>
  <c r="AB21" i="41" s="1"/>
  <c r="AP149" i="41"/>
  <c r="R16" i="41"/>
  <c r="N16" i="41"/>
  <c r="T16" i="41"/>
  <c r="M16" i="41"/>
  <c r="S16" i="41"/>
  <c r="U16" i="41"/>
  <c r="Q16" i="41"/>
  <c r="P16" i="41"/>
  <c r="O16" i="41"/>
  <c r="Q66" i="41"/>
  <c r="U66" i="41"/>
  <c r="S66" i="41"/>
  <c r="M66" i="41"/>
  <c r="N66" i="41"/>
  <c r="P66" i="41"/>
  <c r="T66" i="41"/>
  <c r="O66" i="41"/>
  <c r="R66" i="41"/>
  <c r="AP50" i="41"/>
  <c r="AN50" i="41" s="1"/>
  <c r="AP166" i="41"/>
  <c r="S19" i="41"/>
  <c r="T19" i="41"/>
  <c r="O19" i="41"/>
  <c r="P19" i="41"/>
  <c r="U19" i="41"/>
  <c r="M19" i="41"/>
  <c r="Q19" i="41"/>
  <c r="R19" i="41"/>
  <c r="N19" i="41"/>
  <c r="U55" i="41"/>
  <c r="Q55" i="41"/>
  <c r="T55" i="41"/>
  <c r="N55" i="41"/>
  <c r="S55" i="41"/>
  <c r="R55" i="41"/>
  <c r="P55" i="41"/>
  <c r="M55" i="41"/>
  <c r="O55" i="41"/>
  <c r="T137" i="41"/>
  <c r="N137" i="41"/>
  <c r="U137" i="41"/>
  <c r="M137" i="41"/>
  <c r="S137" i="41"/>
  <c r="O137" i="41"/>
  <c r="Q137" i="41"/>
  <c r="R137" i="41"/>
  <c r="P137" i="41"/>
  <c r="AP64" i="41"/>
  <c r="O17" i="41"/>
  <c r="U17" i="41"/>
  <c r="R17" i="41"/>
  <c r="P17" i="41"/>
  <c r="M17" i="41"/>
  <c r="T17" i="41"/>
  <c r="N17" i="41"/>
  <c r="S17" i="41"/>
  <c r="Q17" i="41"/>
  <c r="S115" i="41"/>
  <c r="N115" i="41"/>
  <c r="P115" i="41"/>
  <c r="T115" i="41"/>
  <c r="O115" i="41"/>
  <c r="U115" i="41"/>
  <c r="R115" i="41"/>
  <c r="M115" i="41"/>
  <c r="Q115" i="41"/>
  <c r="R125" i="41"/>
  <c r="U125" i="41"/>
  <c r="T125" i="41"/>
  <c r="S125" i="41"/>
  <c r="Q125" i="41"/>
  <c r="M125" i="41"/>
  <c r="N125" i="41"/>
  <c r="O125" i="41"/>
  <c r="P125" i="41"/>
  <c r="AP52" i="41"/>
  <c r="U90" i="42"/>
  <c r="O90" i="42"/>
  <c r="M90" i="42"/>
  <c r="N90" i="42"/>
  <c r="P90" i="42"/>
  <c r="R90" i="42"/>
  <c r="T90" i="42"/>
  <c r="S90" i="42"/>
  <c r="Q90" i="42"/>
  <c r="O147" i="40"/>
  <c r="T147" i="40"/>
  <c r="Q147" i="40"/>
  <c r="R147" i="40"/>
  <c r="S147" i="40"/>
  <c r="M147" i="40"/>
  <c r="N147" i="40"/>
  <c r="U147" i="40"/>
  <c r="P147" i="40"/>
  <c r="O91" i="42"/>
  <c r="S91" i="42"/>
  <c r="N91" i="42"/>
  <c r="T91" i="42"/>
  <c r="P91" i="42"/>
  <c r="Q91" i="42"/>
  <c r="R91" i="42"/>
  <c r="M91" i="42"/>
  <c r="U91" i="42"/>
  <c r="T71" i="42"/>
  <c r="P71" i="42"/>
  <c r="U71" i="42"/>
  <c r="N71" i="42"/>
  <c r="M71" i="42"/>
  <c r="R71" i="42"/>
  <c r="Q71" i="42"/>
  <c r="O71" i="42"/>
  <c r="S71" i="42"/>
  <c r="T130" i="42"/>
  <c r="M130" i="42"/>
  <c r="R130" i="42"/>
  <c r="N130" i="42"/>
  <c r="O130" i="42"/>
  <c r="Q130" i="42"/>
  <c r="S130" i="42"/>
  <c r="U130" i="42"/>
  <c r="P130" i="42"/>
  <c r="U38" i="42"/>
  <c r="T38" i="42"/>
  <c r="O38" i="42"/>
  <c r="R38" i="42"/>
  <c r="P38" i="42"/>
  <c r="N38" i="42"/>
  <c r="Q38" i="42"/>
  <c r="M38" i="42"/>
  <c r="S38" i="42"/>
  <c r="AP128" i="42"/>
  <c r="AG128" i="42" s="1"/>
  <c r="AP161" i="42"/>
  <c r="AP48" i="42"/>
  <c r="AP163" i="40"/>
  <c r="AA163" i="40" s="1"/>
  <c r="AP162" i="40"/>
  <c r="AF162" i="40" s="1"/>
  <c r="O147" i="23"/>
  <c r="M147" i="23"/>
  <c r="T147" i="23"/>
  <c r="U147" i="23"/>
  <c r="Q147" i="23"/>
  <c r="P147" i="23"/>
  <c r="S147" i="23"/>
  <c r="R147" i="23"/>
  <c r="N147" i="23"/>
  <c r="AP99" i="26"/>
  <c r="AC99" i="26" s="1"/>
  <c r="K146" i="41"/>
  <c r="G146" i="41"/>
  <c r="I146" i="41"/>
  <c r="D146" i="41"/>
  <c r="C146" i="41"/>
  <c r="H146" i="41"/>
  <c r="E146" i="41"/>
  <c r="F146" i="41"/>
  <c r="J146" i="41"/>
  <c r="P9" i="26"/>
  <c r="S9" i="26"/>
  <c r="U9" i="26"/>
  <c r="N9" i="26"/>
  <c r="Q9" i="26"/>
  <c r="M9" i="26"/>
  <c r="O9" i="26"/>
  <c r="R9" i="26"/>
  <c r="T9" i="26"/>
  <c r="R146" i="23"/>
  <c r="Q146" i="23"/>
  <c r="T146" i="23"/>
  <c r="N146" i="23"/>
  <c r="O146" i="23"/>
  <c r="P146" i="23"/>
  <c r="M146" i="23"/>
  <c r="U146" i="23"/>
  <c r="S146" i="23"/>
  <c r="R10" i="23"/>
  <c r="U10" i="23"/>
  <c r="S10" i="23"/>
  <c r="T10" i="23"/>
  <c r="O10" i="23"/>
  <c r="P10" i="23"/>
  <c r="Q10" i="23"/>
  <c r="M10" i="23"/>
  <c r="N10" i="23"/>
  <c r="AP90" i="26"/>
  <c r="U68" i="23"/>
  <c r="T68" i="23"/>
  <c r="P68" i="23"/>
  <c r="S68" i="23"/>
  <c r="Q68" i="23"/>
  <c r="O68" i="23"/>
  <c r="M68" i="23"/>
  <c r="R68" i="23"/>
  <c r="N68" i="23"/>
  <c r="K157" i="42"/>
  <c r="H157" i="42"/>
  <c r="G157" i="42"/>
  <c r="C157" i="42"/>
  <c r="E157" i="42"/>
  <c r="J157" i="42"/>
  <c r="D157" i="42"/>
  <c r="F157" i="42"/>
  <c r="I157" i="42"/>
  <c r="AP98" i="26"/>
  <c r="AM98" i="26" s="1"/>
  <c r="D102" i="28"/>
  <c r="J102" i="28"/>
  <c r="I102" i="28"/>
  <c r="G102" i="28"/>
  <c r="K102" i="28"/>
  <c r="C102" i="28"/>
  <c r="E102" i="28"/>
  <c r="H102" i="28"/>
  <c r="F102" i="28"/>
  <c r="J132" i="42"/>
  <c r="G132" i="42"/>
  <c r="H132" i="42"/>
  <c r="I132" i="42"/>
  <c r="F132" i="42"/>
  <c r="K132" i="42"/>
  <c r="E132" i="42"/>
  <c r="C132" i="42"/>
  <c r="D132" i="42"/>
  <c r="J27" i="42"/>
  <c r="D27" i="42"/>
  <c r="G27" i="42"/>
  <c r="F27" i="42"/>
  <c r="C27" i="42"/>
  <c r="H27" i="42"/>
  <c r="K27" i="42"/>
  <c r="E27" i="42"/>
  <c r="I27" i="42"/>
  <c r="J156" i="42"/>
  <c r="K156" i="42"/>
  <c r="H156" i="42"/>
  <c r="C156" i="42"/>
  <c r="F156" i="42"/>
  <c r="D156" i="42"/>
  <c r="E156" i="42"/>
  <c r="I156" i="42"/>
  <c r="G156" i="42"/>
  <c r="P134" i="23"/>
  <c r="T134" i="23"/>
  <c r="M134" i="23"/>
  <c r="Q134" i="23"/>
  <c r="R134" i="23"/>
  <c r="N134" i="23"/>
  <c r="O134" i="23"/>
  <c r="S134" i="23"/>
  <c r="U134" i="23"/>
  <c r="AP71" i="26"/>
  <c r="AH71" i="26" s="1"/>
  <c r="N37" i="23"/>
  <c r="P37" i="23"/>
  <c r="U37" i="23"/>
  <c r="Q37" i="23"/>
  <c r="R37" i="23"/>
  <c r="M37" i="23"/>
  <c r="T37" i="23"/>
  <c r="S37" i="23"/>
  <c r="O37" i="23"/>
  <c r="P37" i="26"/>
  <c r="T37" i="26"/>
  <c r="R37" i="26"/>
  <c r="S37" i="26"/>
  <c r="N37" i="26"/>
  <c r="U37" i="26"/>
  <c r="M37" i="26"/>
  <c r="O37" i="26"/>
  <c r="Q37" i="26"/>
  <c r="K134" i="42"/>
  <c r="J134" i="42"/>
  <c r="C134" i="42"/>
  <c r="H134" i="42"/>
  <c r="G134" i="42"/>
  <c r="I134" i="42"/>
  <c r="F134" i="42"/>
  <c r="D134" i="42"/>
  <c r="E134" i="42"/>
  <c r="Q175" i="23"/>
  <c r="U175" i="23"/>
  <c r="S175" i="23"/>
  <c r="T175" i="23"/>
  <c r="N175" i="23"/>
  <c r="O175" i="23"/>
  <c r="R175" i="23"/>
  <c r="P175" i="23"/>
  <c r="M175" i="23"/>
  <c r="S100" i="26"/>
  <c r="Q100" i="26"/>
  <c r="N100" i="26"/>
  <c r="U100" i="26"/>
  <c r="O100" i="26"/>
  <c r="R100" i="26"/>
  <c r="M100" i="26"/>
  <c r="P100" i="26"/>
  <c r="T100" i="26"/>
  <c r="N46" i="25"/>
  <c r="P46" i="25"/>
  <c r="M46" i="25"/>
  <c r="U46" i="25"/>
  <c r="O46" i="25"/>
  <c r="S46" i="25"/>
  <c r="Q46" i="25"/>
  <c r="T46" i="25"/>
  <c r="R46" i="25"/>
  <c r="M88" i="26"/>
  <c r="R88" i="26"/>
  <c r="N88" i="26"/>
  <c r="O88" i="26"/>
  <c r="U88" i="26"/>
  <c r="Q88" i="26"/>
  <c r="T88" i="26"/>
  <c r="S88" i="26"/>
  <c r="P88" i="26"/>
  <c r="T129" i="26"/>
  <c r="R129" i="26"/>
  <c r="N129" i="26"/>
  <c r="U129" i="26"/>
  <c r="S129" i="26"/>
  <c r="M129" i="26"/>
  <c r="O129" i="26"/>
  <c r="Q129" i="26"/>
  <c r="P129" i="26"/>
  <c r="D144" i="42"/>
  <c r="K144" i="42"/>
  <c r="J144" i="42"/>
  <c r="H144" i="42"/>
  <c r="C144" i="42"/>
  <c r="E144" i="42"/>
  <c r="G144" i="42"/>
  <c r="I144" i="42"/>
  <c r="F144" i="42"/>
  <c r="AP104" i="25"/>
  <c r="Y104" i="25" s="1"/>
  <c r="K22" i="41"/>
  <c r="D22" i="41"/>
  <c r="J22" i="41"/>
  <c r="F22" i="41"/>
  <c r="I22" i="41"/>
  <c r="G22" i="41"/>
  <c r="H22" i="41"/>
  <c r="E22" i="41"/>
  <c r="C22" i="41"/>
  <c r="E158" i="42"/>
  <c r="C158" i="42"/>
  <c r="G158" i="42"/>
  <c r="I158" i="42"/>
  <c r="F158" i="42"/>
  <c r="D158" i="42"/>
  <c r="H158" i="42"/>
  <c r="J158" i="42"/>
  <c r="K158" i="42"/>
  <c r="D39" i="42"/>
  <c r="H39" i="42"/>
  <c r="I39" i="42"/>
  <c r="F39" i="42"/>
  <c r="J39" i="42"/>
  <c r="K39" i="42"/>
  <c r="E39" i="42"/>
  <c r="G39" i="42"/>
  <c r="C39" i="42"/>
  <c r="H119" i="42"/>
  <c r="G119" i="42"/>
  <c r="F119" i="42"/>
  <c r="J119" i="42"/>
  <c r="I119" i="42"/>
  <c r="D119" i="42"/>
  <c r="E119" i="42"/>
  <c r="C119" i="42"/>
  <c r="K119" i="42"/>
  <c r="AP34" i="26"/>
  <c r="AP42" i="26"/>
  <c r="AE42" i="26" s="1"/>
  <c r="M41" i="23"/>
  <c r="T41" i="23"/>
  <c r="P41" i="23"/>
  <c r="S41" i="23"/>
  <c r="O41" i="23"/>
  <c r="R41" i="23"/>
  <c r="N41" i="23"/>
  <c r="Q41" i="23"/>
  <c r="U41" i="23"/>
  <c r="AP105" i="25"/>
  <c r="AO105" i="25" s="1"/>
  <c r="K114" i="41"/>
  <c r="D114" i="41"/>
  <c r="E114" i="41"/>
  <c r="I114" i="41"/>
  <c r="H114" i="41"/>
  <c r="C114" i="41"/>
  <c r="J114" i="41"/>
  <c r="G114" i="41"/>
  <c r="F114" i="41"/>
  <c r="M6" i="26"/>
  <c r="T6" i="26"/>
  <c r="O6" i="26"/>
  <c r="S6" i="26"/>
  <c r="U6" i="26"/>
  <c r="N6" i="26"/>
  <c r="R6" i="26"/>
  <c r="P6" i="26"/>
  <c r="Q6" i="26"/>
  <c r="AP145" i="26"/>
  <c r="N139" i="26"/>
  <c r="S139" i="26"/>
  <c r="M139" i="26"/>
  <c r="P139" i="26"/>
  <c r="R139" i="26"/>
  <c r="O139" i="26"/>
  <c r="Q139" i="26"/>
  <c r="U139" i="26"/>
  <c r="T139" i="26"/>
  <c r="AP82" i="26"/>
  <c r="AP143" i="26"/>
  <c r="AM143" i="26" s="1"/>
  <c r="I130" i="41"/>
  <c r="J130" i="41"/>
  <c r="E130" i="41"/>
  <c r="F130" i="41"/>
  <c r="C130" i="41"/>
  <c r="G130" i="41"/>
  <c r="H130" i="41"/>
  <c r="D130" i="41"/>
  <c r="K130" i="41"/>
  <c r="AP114" i="26"/>
  <c r="X114" i="26" s="1"/>
  <c r="E74" i="28"/>
  <c r="H74" i="28"/>
  <c r="K74" i="28"/>
  <c r="D74" i="28"/>
  <c r="I74" i="28"/>
  <c r="J74" i="28"/>
  <c r="F74" i="28"/>
  <c r="C74" i="28"/>
  <c r="G74" i="28"/>
  <c r="C108" i="42"/>
  <c r="D108" i="42"/>
  <c r="H108" i="42"/>
  <c r="E108" i="42"/>
  <c r="F108" i="42"/>
  <c r="G108" i="42"/>
  <c r="K108" i="42"/>
  <c r="J108" i="42"/>
  <c r="I108" i="42"/>
  <c r="F120" i="42"/>
  <c r="K120" i="42"/>
  <c r="C120" i="42"/>
  <c r="H120" i="42"/>
  <c r="I120" i="42"/>
  <c r="G120" i="42"/>
  <c r="D120" i="42"/>
  <c r="J120" i="42"/>
  <c r="E120" i="42"/>
  <c r="J175" i="41"/>
  <c r="F175" i="41"/>
  <c r="D175" i="41"/>
  <c r="H175" i="41"/>
  <c r="K175" i="41"/>
  <c r="C175" i="41"/>
  <c r="I175" i="41"/>
  <c r="G175" i="41"/>
  <c r="E175" i="41"/>
  <c r="AP86" i="26"/>
  <c r="X86" i="26" s="1"/>
  <c r="AP171" i="25"/>
  <c r="R161" i="23"/>
  <c r="O161" i="23"/>
  <c r="M161" i="23"/>
  <c r="T161" i="23"/>
  <c r="N161" i="23"/>
  <c r="U161" i="23"/>
  <c r="S161" i="23"/>
  <c r="Q161" i="23"/>
  <c r="P161" i="23"/>
  <c r="AP113" i="26"/>
  <c r="AA113" i="26" s="1"/>
  <c r="F50" i="42"/>
  <c r="D50" i="42"/>
  <c r="K50" i="42"/>
  <c r="I50" i="42"/>
  <c r="E50" i="42"/>
  <c r="C50" i="42"/>
  <c r="J50" i="42"/>
  <c r="H50" i="42"/>
  <c r="G50" i="42"/>
  <c r="O176" i="26"/>
  <c r="T176" i="26"/>
  <c r="P176" i="26"/>
  <c r="U176" i="26"/>
  <c r="S176" i="26"/>
  <c r="N176" i="26"/>
  <c r="M176" i="26"/>
  <c r="R176" i="26"/>
  <c r="Q176" i="26"/>
  <c r="Q156" i="23"/>
  <c r="U156" i="23"/>
  <c r="T156" i="23"/>
  <c r="M156" i="23"/>
  <c r="O156" i="23"/>
  <c r="S156" i="23"/>
  <c r="N156" i="23"/>
  <c r="R156" i="23"/>
  <c r="P156" i="23"/>
  <c r="T147" i="26"/>
  <c r="O147" i="26"/>
  <c r="U147" i="26"/>
  <c r="Q147" i="26"/>
  <c r="S147" i="26"/>
  <c r="N147" i="26"/>
  <c r="P147" i="26"/>
  <c r="R147" i="26"/>
  <c r="M147" i="26"/>
  <c r="AP128" i="26"/>
  <c r="Z128" i="26" s="1"/>
  <c r="P4" i="26"/>
  <c r="S4" i="26"/>
  <c r="N4" i="26"/>
  <c r="R4" i="26"/>
  <c r="M4" i="26"/>
  <c r="U4" i="26"/>
  <c r="O4" i="26"/>
  <c r="T4" i="26"/>
  <c r="Q4" i="26"/>
  <c r="C62" i="42"/>
  <c r="J62" i="42"/>
  <c r="K62" i="42"/>
  <c r="I62" i="42"/>
  <c r="G62" i="42"/>
  <c r="E62" i="42"/>
  <c r="D62" i="42"/>
  <c r="F62" i="42"/>
  <c r="H62" i="42"/>
  <c r="U174" i="23"/>
  <c r="Q174" i="23"/>
  <c r="O174" i="23"/>
  <c r="S174" i="23"/>
  <c r="N174" i="23"/>
  <c r="P174" i="23"/>
  <c r="M174" i="23"/>
  <c r="T174" i="23"/>
  <c r="R174" i="23"/>
  <c r="S101" i="23"/>
  <c r="U101" i="23"/>
  <c r="M101" i="23"/>
  <c r="Q101" i="23"/>
  <c r="N101" i="23"/>
  <c r="T101" i="23"/>
  <c r="R101" i="23"/>
  <c r="O101" i="23"/>
  <c r="P101" i="23"/>
  <c r="AP137" i="26"/>
  <c r="T36" i="26"/>
  <c r="Q36" i="26"/>
  <c r="P36" i="26"/>
  <c r="S36" i="26"/>
  <c r="N36" i="26"/>
  <c r="R36" i="26"/>
  <c r="M36" i="26"/>
  <c r="U36" i="26"/>
  <c r="O36" i="26"/>
  <c r="C2" i="28"/>
  <c r="H2" i="28"/>
  <c r="D2" i="28"/>
  <c r="K2" i="28"/>
  <c r="G2" i="28"/>
  <c r="I2" i="28"/>
  <c r="F2" i="28"/>
  <c r="J2" i="28"/>
  <c r="E2" i="28"/>
  <c r="AP112" i="26"/>
  <c r="Z112" i="26" s="1"/>
  <c r="AP30" i="26"/>
  <c r="W30" i="26" s="1"/>
  <c r="N32" i="26"/>
  <c r="O32" i="26"/>
  <c r="R32" i="26"/>
  <c r="Q32" i="26"/>
  <c r="U32" i="26"/>
  <c r="S32" i="26"/>
  <c r="T32" i="26"/>
  <c r="P32" i="26"/>
  <c r="M32" i="26"/>
  <c r="O84" i="26"/>
  <c r="Q84" i="26"/>
  <c r="P84" i="26"/>
  <c r="S84" i="26"/>
  <c r="T84" i="26"/>
  <c r="R84" i="26"/>
  <c r="M84" i="26"/>
  <c r="U84" i="26"/>
  <c r="N84" i="26"/>
  <c r="AP111" i="26"/>
  <c r="AP134" i="26"/>
  <c r="AI134" i="26" s="1"/>
  <c r="AP174" i="26"/>
  <c r="AB174" i="26" s="1"/>
  <c r="C118" i="42"/>
  <c r="E118" i="42"/>
  <c r="D118" i="42"/>
  <c r="F118" i="42"/>
  <c r="G118" i="42"/>
  <c r="H118" i="42"/>
  <c r="K118" i="42"/>
  <c r="J118" i="42"/>
  <c r="I118" i="42"/>
  <c r="AP158" i="26"/>
  <c r="AG158" i="26" s="1"/>
  <c r="S51" i="25"/>
  <c r="P51" i="25"/>
  <c r="O51" i="25"/>
  <c r="U51" i="25"/>
  <c r="Q51" i="25"/>
  <c r="M51" i="25"/>
  <c r="N51" i="25"/>
  <c r="R51" i="25"/>
  <c r="T51" i="25"/>
  <c r="O127" i="26"/>
  <c r="U127" i="26"/>
  <c r="S127" i="26"/>
  <c r="Q127" i="26"/>
  <c r="N127" i="26"/>
  <c r="T127" i="26"/>
  <c r="P127" i="26"/>
  <c r="R127" i="26"/>
  <c r="M127" i="26"/>
  <c r="AP43" i="25"/>
  <c r="AK43" i="25" s="1"/>
  <c r="P29" i="26"/>
  <c r="R29" i="26"/>
  <c r="S29" i="26"/>
  <c r="U29" i="26"/>
  <c r="N29" i="26"/>
  <c r="M29" i="26"/>
  <c r="Q29" i="26"/>
  <c r="O29" i="26"/>
  <c r="T29" i="26"/>
  <c r="S150" i="23"/>
  <c r="M150" i="23"/>
  <c r="N150" i="23"/>
  <c r="O150" i="23"/>
  <c r="Q150" i="23"/>
  <c r="T150" i="23"/>
  <c r="P150" i="23"/>
  <c r="R150" i="23"/>
  <c r="U150" i="23"/>
  <c r="AP9" i="26"/>
  <c r="AI9" i="26" s="1"/>
  <c r="F10" i="42"/>
  <c r="C10" i="42"/>
  <c r="K10" i="42"/>
  <c r="I10" i="42"/>
  <c r="E10" i="42"/>
  <c r="H10" i="42"/>
  <c r="D10" i="42"/>
  <c r="G10" i="42"/>
  <c r="J10" i="42"/>
  <c r="S122" i="26"/>
  <c r="M122" i="26"/>
  <c r="R122" i="26"/>
  <c r="P122" i="26"/>
  <c r="N122" i="26"/>
  <c r="T122" i="26"/>
  <c r="O122" i="26"/>
  <c r="U122" i="26"/>
  <c r="Q122" i="26"/>
  <c r="AP57" i="26"/>
  <c r="AN57" i="26" s="1"/>
  <c r="R29" i="23"/>
  <c r="U29" i="23"/>
  <c r="M29" i="23"/>
  <c r="S29" i="23"/>
  <c r="N29" i="23"/>
  <c r="T29" i="23"/>
  <c r="Q29" i="23"/>
  <c r="P29" i="23"/>
  <c r="O29" i="23"/>
  <c r="P139" i="23"/>
  <c r="T139" i="23"/>
  <c r="S139" i="23"/>
  <c r="U139" i="23"/>
  <c r="N139" i="23"/>
  <c r="O139" i="23"/>
  <c r="M139" i="23"/>
  <c r="R139" i="23"/>
  <c r="Q139" i="23"/>
  <c r="T2" i="26"/>
  <c r="N2" i="26"/>
  <c r="R2" i="26"/>
  <c r="U2" i="26"/>
  <c r="S2" i="26"/>
  <c r="Q2" i="26"/>
  <c r="M2" i="26"/>
  <c r="P2" i="26"/>
  <c r="O2" i="26"/>
  <c r="T130" i="26"/>
  <c r="M130" i="26"/>
  <c r="P130" i="26"/>
  <c r="N130" i="26"/>
  <c r="R130" i="26"/>
  <c r="Q130" i="26"/>
  <c r="U130" i="26"/>
  <c r="S130" i="26"/>
  <c r="O130" i="26"/>
  <c r="C116" i="42"/>
  <c r="F116" i="42"/>
  <c r="K116" i="42"/>
  <c r="G116" i="42"/>
  <c r="D116" i="42"/>
  <c r="H116" i="42"/>
  <c r="E116" i="42"/>
  <c r="J116" i="42"/>
  <c r="I116" i="42"/>
  <c r="P169" i="26"/>
  <c r="T169" i="26"/>
  <c r="U169" i="26"/>
  <c r="O169" i="26"/>
  <c r="M169" i="26"/>
  <c r="R169" i="26"/>
  <c r="S169" i="26"/>
  <c r="N169" i="26"/>
  <c r="Q169" i="26"/>
  <c r="Q123" i="23"/>
  <c r="M123" i="23"/>
  <c r="U123" i="23"/>
  <c r="S123" i="23"/>
  <c r="T123" i="23"/>
  <c r="P123" i="23"/>
  <c r="R123" i="23"/>
  <c r="N123" i="23"/>
  <c r="O123" i="23"/>
  <c r="AP24" i="26"/>
  <c r="AD24" i="26" s="1"/>
  <c r="S76" i="26"/>
  <c r="R76" i="26"/>
  <c r="T76" i="26"/>
  <c r="P76" i="26"/>
  <c r="N76" i="26"/>
  <c r="O76" i="26"/>
  <c r="U76" i="26"/>
  <c r="Q76" i="26"/>
  <c r="M76" i="26"/>
  <c r="N15" i="41"/>
  <c r="P15" i="41"/>
  <c r="O15" i="41"/>
  <c r="R15" i="41"/>
  <c r="S15" i="41"/>
  <c r="U15" i="41"/>
  <c r="M15" i="41"/>
  <c r="T15" i="41"/>
  <c r="Q15" i="41"/>
  <c r="U33" i="41"/>
  <c r="S33" i="41"/>
  <c r="N33" i="41"/>
  <c r="T33" i="41"/>
  <c r="M33" i="41"/>
  <c r="P33" i="41"/>
  <c r="Q33" i="41"/>
  <c r="O33" i="41"/>
  <c r="R33" i="41"/>
  <c r="Q51" i="41"/>
  <c r="T51" i="41"/>
  <c r="P51" i="41"/>
  <c r="U51" i="41"/>
  <c r="N51" i="41"/>
  <c r="O51" i="41"/>
  <c r="S51" i="41"/>
  <c r="M51" i="41"/>
  <c r="R51" i="41"/>
  <c r="R132" i="41"/>
  <c r="Q132" i="41"/>
  <c r="M132" i="41"/>
  <c r="O132" i="41"/>
  <c r="P132" i="41"/>
  <c r="S132" i="41"/>
  <c r="T132" i="41"/>
  <c r="U132" i="41"/>
  <c r="N132" i="41"/>
  <c r="O85" i="41"/>
  <c r="N85" i="41"/>
  <c r="U85" i="41"/>
  <c r="P85" i="41"/>
  <c r="S85" i="41"/>
  <c r="M85" i="41"/>
  <c r="Q85" i="41"/>
  <c r="R85" i="41"/>
  <c r="T85" i="41"/>
  <c r="T38" i="41"/>
  <c r="N38" i="41"/>
  <c r="M38" i="41"/>
  <c r="O38" i="41"/>
  <c r="R38" i="41"/>
  <c r="P38" i="41"/>
  <c r="U38" i="41"/>
  <c r="S38" i="41"/>
  <c r="Q38" i="41"/>
  <c r="N166" i="41"/>
  <c r="M166" i="41"/>
  <c r="R166" i="41"/>
  <c r="U166" i="41"/>
  <c r="O166" i="41"/>
  <c r="T166" i="41"/>
  <c r="P166" i="41"/>
  <c r="Q166" i="41"/>
  <c r="S166" i="41"/>
  <c r="AP115" i="41"/>
  <c r="AK115" i="41" s="1"/>
  <c r="AP12" i="41"/>
  <c r="AL12" i="41" s="1"/>
  <c r="AP140" i="41"/>
  <c r="AP37" i="41"/>
  <c r="AK37" i="41" s="1"/>
  <c r="AP165" i="41"/>
  <c r="AI165" i="41" s="1"/>
  <c r="M80" i="41"/>
  <c r="U80" i="41"/>
  <c r="R80" i="41"/>
  <c r="S80" i="41"/>
  <c r="N80" i="41"/>
  <c r="T80" i="41"/>
  <c r="P80" i="41"/>
  <c r="O80" i="41"/>
  <c r="Q80" i="41"/>
  <c r="T98" i="41"/>
  <c r="R98" i="41"/>
  <c r="Q98" i="41"/>
  <c r="U98" i="41"/>
  <c r="P98" i="41"/>
  <c r="S98" i="41"/>
  <c r="O98" i="41"/>
  <c r="M98" i="41"/>
  <c r="N98" i="41"/>
  <c r="AP146" i="41"/>
  <c r="AL146" i="41" s="1"/>
  <c r="AP33" i="41"/>
  <c r="T67" i="41"/>
  <c r="M67" i="41"/>
  <c r="U67" i="41"/>
  <c r="R67" i="41"/>
  <c r="S67" i="41"/>
  <c r="Q67" i="41"/>
  <c r="N67" i="41"/>
  <c r="P67" i="41"/>
  <c r="O67" i="41"/>
  <c r="S71" i="41"/>
  <c r="M71" i="41"/>
  <c r="N71" i="41"/>
  <c r="Q71" i="41"/>
  <c r="T71" i="41"/>
  <c r="O71" i="41"/>
  <c r="R71" i="41"/>
  <c r="U71" i="41"/>
  <c r="P71" i="41"/>
  <c r="U10" i="41"/>
  <c r="S10" i="41"/>
  <c r="M10" i="41"/>
  <c r="R10" i="41"/>
  <c r="O10" i="41"/>
  <c r="T10" i="41"/>
  <c r="Q10" i="41"/>
  <c r="P10" i="41"/>
  <c r="N10" i="41"/>
  <c r="AP112" i="41"/>
  <c r="AK112" i="41" s="1"/>
  <c r="O145" i="41"/>
  <c r="Q145" i="41"/>
  <c r="M145" i="41"/>
  <c r="T145" i="41"/>
  <c r="P145" i="41"/>
  <c r="R145" i="41"/>
  <c r="N145" i="41"/>
  <c r="U145" i="41"/>
  <c r="S145" i="41"/>
  <c r="R11" i="41"/>
  <c r="Q11" i="41"/>
  <c r="S11" i="41"/>
  <c r="O11" i="41"/>
  <c r="M11" i="41"/>
  <c r="N11" i="41"/>
  <c r="U11" i="41"/>
  <c r="T11" i="41"/>
  <c r="P11" i="41"/>
  <c r="R173" i="41"/>
  <c r="N173" i="41"/>
  <c r="S173" i="41"/>
  <c r="Q173" i="41"/>
  <c r="M173" i="41"/>
  <c r="T173" i="41"/>
  <c r="P173" i="41"/>
  <c r="U173" i="41"/>
  <c r="O173" i="41"/>
  <c r="AP100" i="41"/>
  <c r="AE100" i="41" s="1"/>
  <c r="P124" i="42"/>
  <c r="T124" i="42"/>
  <c r="N124" i="42"/>
  <c r="U124" i="42"/>
  <c r="M124" i="42"/>
  <c r="S124" i="42"/>
  <c r="R124" i="42"/>
  <c r="O124" i="42"/>
  <c r="Q124" i="42"/>
  <c r="O62" i="40"/>
  <c r="P62" i="40"/>
  <c r="Q62" i="40"/>
  <c r="M62" i="40"/>
  <c r="R62" i="40"/>
  <c r="S62" i="40"/>
  <c r="U62" i="40"/>
  <c r="T62" i="40"/>
  <c r="N62" i="40"/>
  <c r="T139" i="42"/>
  <c r="S139" i="42"/>
  <c r="M139" i="42"/>
  <c r="R139" i="42"/>
  <c r="N139" i="42"/>
  <c r="P139" i="42"/>
  <c r="U139" i="42"/>
  <c r="Q139" i="42"/>
  <c r="O139" i="42"/>
  <c r="N133" i="40"/>
  <c r="S133" i="40"/>
  <c r="P133" i="40"/>
  <c r="Q133" i="40"/>
  <c r="U133" i="40"/>
  <c r="O133" i="40"/>
  <c r="T133" i="40"/>
  <c r="M133" i="40"/>
  <c r="R133" i="40"/>
  <c r="T34" i="42"/>
  <c r="R34" i="42"/>
  <c r="S34" i="42"/>
  <c r="N34" i="42"/>
  <c r="Q34" i="42"/>
  <c r="O34" i="42"/>
  <c r="M34" i="42"/>
  <c r="U34" i="42"/>
  <c r="P34" i="42"/>
  <c r="O110" i="40"/>
  <c r="U110" i="40"/>
  <c r="M110" i="40"/>
  <c r="P110" i="40"/>
  <c r="R110" i="40"/>
  <c r="S110" i="40"/>
  <c r="T110" i="40"/>
  <c r="N110" i="40"/>
  <c r="Q110" i="40"/>
  <c r="AP65" i="42"/>
  <c r="AJ65" i="42" s="1"/>
  <c r="AP82" i="42"/>
  <c r="AP14" i="40"/>
  <c r="AP63" i="40"/>
  <c r="AN63" i="40" s="1"/>
  <c r="AP8" i="40"/>
  <c r="AI8" i="40" s="1"/>
  <c r="P119" i="41"/>
  <c r="O119" i="41"/>
  <c r="N119" i="41"/>
  <c r="U119" i="41"/>
  <c r="T119" i="41"/>
  <c r="M119" i="41"/>
  <c r="Q119" i="41"/>
  <c r="S119" i="41"/>
  <c r="R119" i="41"/>
  <c r="P72" i="41"/>
  <c r="T72" i="41"/>
  <c r="O72" i="41"/>
  <c r="R72" i="41"/>
  <c r="M72" i="41"/>
  <c r="S72" i="41"/>
  <c r="N72" i="41"/>
  <c r="Q72" i="41"/>
  <c r="U72" i="41"/>
  <c r="R25" i="41"/>
  <c r="M25" i="41"/>
  <c r="P25" i="41"/>
  <c r="Q25" i="41"/>
  <c r="S25" i="41"/>
  <c r="U25" i="41"/>
  <c r="T25" i="41"/>
  <c r="O25" i="41"/>
  <c r="N25" i="41"/>
  <c r="U153" i="41"/>
  <c r="S153" i="41"/>
  <c r="M153" i="41"/>
  <c r="P153" i="41"/>
  <c r="R153" i="41"/>
  <c r="T153" i="41"/>
  <c r="N153" i="41"/>
  <c r="Q153" i="41"/>
  <c r="O153" i="41"/>
  <c r="U106" i="41"/>
  <c r="S106" i="41"/>
  <c r="N106" i="41"/>
  <c r="T106" i="41"/>
  <c r="P106" i="41"/>
  <c r="M106" i="41"/>
  <c r="Q106" i="41"/>
  <c r="O106" i="41"/>
  <c r="R106" i="41"/>
  <c r="AP55" i="41"/>
  <c r="AP18" i="41"/>
  <c r="AL18" i="41" s="1"/>
  <c r="AP80" i="41"/>
  <c r="AL80" i="41" s="1"/>
  <c r="AP90" i="41"/>
  <c r="AP105" i="41"/>
  <c r="AP162" i="41"/>
  <c r="AF162" i="41" s="1"/>
  <c r="M65" i="41"/>
  <c r="P65" i="41"/>
  <c r="N65" i="41"/>
  <c r="O65" i="41"/>
  <c r="Q65" i="41"/>
  <c r="R65" i="41"/>
  <c r="U65" i="41"/>
  <c r="T65" i="41"/>
  <c r="S65" i="41"/>
  <c r="N2" i="41"/>
  <c r="P2" i="41"/>
  <c r="M2" i="41"/>
  <c r="R2" i="41"/>
  <c r="S2" i="41"/>
  <c r="O2" i="41"/>
  <c r="U2" i="41"/>
  <c r="T2" i="41"/>
  <c r="Q2" i="41"/>
  <c r="AP56" i="41"/>
  <c r="AN56" i="41" s="1"/>
  <c r="AP81" i="41"/>
  <c r="AO81" i="41" s="1"/>
  <c r="Q163" i="41"/>
  <c r="M163" i="41"/>
  <c r="U163" i="41"/>
  <c r="O163" i="41"/>
  <c r="P163" i="41"/>
  <c r="S163" i="41"/>
  <c r="R163" i="41"/>
  <c r="N163" i="41"/>
  <c r="T163" i="41"/>
  <c r="T107" i="41"/>
  <c r="M107" i="41"/>
  <c r="R107" i="41"/>
  <c r="S107" i="41"/>
  <c r="P107" i="41"/>
  <c r="Q107" i="41"/>
  <c r="N107" i="41"/>
  <c r="O107" i="41"/>
  <c r="U107" i="41"/>
  <c r="Q60" i="41"/>
  <c r="M60" i="41"/>
  <c r="T60" i="41"/>
  <c r="P60" i="41"/>
  <c r="S60" i="41"/>
  <c r="N60" i="41"/>
  <c r="U60" i="41"/>
  <c r="O60" i="41"/>
  <c r="R60" i="41"/>
  <c r="U13" i="41"/>
  <c r="M13" i="41"/>
  <c r="R13" i="41"/>
  <c r="O13" i="41"/>
  <c r="S13" i="41"/>
  <c r="P13" i="41"/>
  <c r="Q13" i="41"/>
  <c r="N13" i="41"/>
  <c r="T13" i="41"/>
  <c r="M141" i="41"/>
  <c r="Q141" i="41"/>
  <c r="U141" i="41"/>
  <c r="R141" i="41"/>
  <c r="O141" i="41"/>
  <c r="T141" i="41"/>
  <c r="S141" i="41"/>
  <c r="N141" i="41"/>
  <c r="P141" i="41"/>
  <c r="R94" i="41"/>
  <c r="P94" i="41"/>
  <c r="U94" i="41"/>
  <c r="Q94" i="41"/>
  <c r="T94" i="41"/>
  <c r="O94" i="41"/>
  <c r="M94" i="41"/>
  <c r="N94" i="41"/>
  <c r="S94" i="41"/>
  <c r="AP43" i="41"/>
  <c r="AP171" i="41"/>
  <c r="AP68" i="41"/>
  <c r="Y68" i="41" s="1"/>
  <c r="AP54" i="41"/>
  <c r="AP93" i="41"/>
  <c r="AC93" i="41" s="1"/>
  <c r="AP126" i="41"/>
  <c r="AF126" i="41" s="1"/>
  <c r="T161" i="42"/>
  <c r="P161" i="42"/>
  <c r="Q161" i="42"/>
  <c r="M161" i="42"/>
  <c r="R161" i="42"/>
  <c r="S161" i="42"/>
  <c r="U161" i="42"/>
  <c r="O161" i="42"/>
  <c r="N161" i="42"/>
  <c r="O19" i="42"/>
  <c r="M19" i="42"/>
  <c r="Q19" i="42"/>
  <c r="N19" i="42"/>
  <c r="P19" i="42"/>
  <c r="R19" i="42"/>
  <c r="T19" i="42"/>
  <c r="S19" i="42"/>
  <c r="U19" i="42"/>
  <c r="O65" i="42"/>
  <c r="T65" i="42"/>
  <c r="P65" i="42"/>
  <c r="U65" i="42"/>
  <c r="Q65" i="42"/>
  <c r="R65" i="42"/>
  <c r="S65" i="42"/>
  <c r="M65" i="42"/>
  <c r="N65" i="42"/>
  <c r="N28" i="42"/>
  <c r="S28" i="42"/>
  <c r="T28" i="42"/>
  <c r="U28" i="42"/>
  <c r="O28" i="42"/>
  <c r="P28" i="42"/>
  <c r="Q28" i="42"/>
  <c r="M28" i="42"/>
  <c r="R28" i="42"/>
  <c r="S110" i="42"/>
  <c r="M110" i="42"/>
  <c r="P110" i="42"/>
  <c r="T110" i="42"/>
  <c r="N110" i="42"/>
  <c r="R110" i="42"/>
  <c r="O110" i="42"/>
  <c r="U110" i="42"/>
  <c r="Q110" i="42"/>
  <c r="U87" i="42"/>
  <c r="M87" i="42"/>
  <c r="R87" i="42"/>
  <c r="P87" i="42"/>
  <c r="O87" i="42"/>
  <c r="S87" i="42"/>
  <c r="T87" i="42"/>
  <c r="Q87" i="42"/>
  <c r="N87" i="42"/>
  <c r="M135" i="42"/>
  <c r="R135" i="42"/>
  <c r="S135" i="42"/>
  <c r="Q135" i="42"/>
  <c r="P135" i="42"/>
  <c r="N135" i="42"/>
  <c r="U135" i="42"/>
  <c r="T135" i="42"/>
  <c r="O135" i="42"/>
  <c r="O138" i="42"/>
  <c r="T138" i="42"/>
  <c r="P138" i="42"/>
  <c r="N138" i="42"/>
  <c r="Q138" i="42"/>
  <c r="M138" i="42"/>
  <c r="R138" i="42"/>
  <c r="S138" i="42"/>
  <c r="U138" i="42"/>
  <c r="M142" i="40"/>
  <c r="U142" i="40"/>
  <c r="N142" i="40"/>
  <c r="O142" i="40"/>
  <c r="Q142" i="40"/>
  <c r="S142" i="40"/>
  <c r="P142" i="40"/>
  <c r="R142" i="40"/>
  <c r="T142" i="40"/>
  <c r="O103" i="40"/>
  <c r="S103" i="40"/>
  <c r="N103" i="40"/>
  <c r="Q103" i="40"/>
  <c r="T103" i="40"/>
  <c r="P103" i="40"/>
  <c r="R103" i="40"/>
  <c r="U103" i="40"/>
  <c r="M103" i="40"/>
  <c r="M56" i="40"/>
  <c r="T56" i="40"/>
  <c r="Q56" i="40"/>
  <c r="N56" i="40"/>
  <c r="U56" i="40"/>
  <c r="P56" i="40"/>
  <c r="R56" i="40"/>
  <c r="S56" i="40"/>
  <c r="O56" i="40"/>
  <c r="U137" i="40"/>
  <c r="S137" i="40"/>
  <c r="T137" i="40"/>
  <c r="R137" i="40"/>
  <c r="P137" i="40"/>
  <c r="N137" i="40"/>
  <c r="M137" i="40"/>
  <c r="Q137" i="40"/>
  <c r="O137" i="40"/>
  <c r="R169" i="42"/>
  <c r="N169" i="42"/>
  <c r="M169" i="42"/>
  <c r="S169" i="42"/>
  <c r="O169" i="42"/>
  <c r="U169" i="42"/>
  <c r="T169" i="42"/>
  <c r="P169" i="42"/>
  <c r="Q169" i="42"/>
  <c r="O2" i="42"/>
  <c r="N2" i="42"/>
  <c r="M2" i="42"/>
  <c r="S2" i="42"/>
  <c r="U2" i="42"/>
  <c r="T2" i="42"/>
  <c r="P2" i="42"/>
  <c r="Q2" i="42"/>
  <c r="R2" i="42"/>
  <c r="P149" i="40"/>
  <c r="T149" i="40"/>
  <c r="O149" i="40"/>
  <c r="S149" i="40"/>
  <c r="U149" i="40"/>
  <c r="M149" i="40"/>
  <c r="N149" i="40"/>
  <c r="Q149" i="40"/>
  <c r="R149" i="40"/>
  <c r="Q15" i="40"/>
  <c r="S15" i="40"/>
  <c r="N15" i="40"/>
  <c r="T15" i="40"/>
  <c r="R15" i="40"/>
  <c r="O15" i="40"/>
  <c r="U15" i="40"/>
  <c r="M15" i="40"/>
  <c r="P15" i="40"/>
  <c r="Q42" i="42"/>
  <c r="R42" i="42"/>
  <c r="P42" i="42"/>
  <c r="O42" i="42"/>
  <c r="U42" i="42"/>
  <c r="M42" i="42"/>
  <c r="T42" i="42"/>
  <c r="S42" i="42"/>
  <c r="N42" i="42"/>
  <c r="M36" i="42"/>
  <c r="U36" i="42"/>
  <c r="R36" i="42"/>
  <c r="Q36" i="42"/>
  <c r="T36" i="42"/>
  <c r="O36" i="42"/>
  <c r="S36" i="42"/>
  <c r="P36" i="42"/>
  <c r="N36" i="42"/>
  <c r="N104" i="42"/>
  <c r="Q104" i="42"/>
  <c r="R104" i="42"/>
  <c r="U104" i="42"/>
  <c r="S104" i="42"/>
  <c r="O104" i="42"/>
  <c r="P104" i="42"/>
  <c r="M104" i="42"/>
  <c r="T104" i="42"/>
  <c r="O55" i="40"/>
  <c r="S55" i="40"/>
  <c r="P55" i="40"/>
  <c r="U55" i="40"/>
  <c r="T55" i="40"/>
  <c r="M55" i="40"/>
  <c r="Q55" i="40"/>
  <c r="R55" i="40"/>
  <c r="N55" i="40"/>
  <c r="N119" i="40"/>
  <c r="M119" i="40"/>
  <c r="O119" i="40"/>
  <c r="S119" i="40"/>
  <c r="T119" i="40"/>
  <c r="P119" i="40"/>
  <c r="Q119" i="40"/>
  <c r="U119" i="40"/>
  <c r="R119" i="40"/>
  <c r="M151" i="40"/>
  <c r="N151" i="40"/>
  <c r="U151" i="40"/>
  <c r="R151" i="40"/>
  <c r="S151" i="40"/>
  <c r="O151" i="40"/>
  <c r="T151" i="40"/>
  <c r="Q151" i="40"/>
  <c r="P151" i="40"/>
  <c r="M60" i="40"/>
  <c r="T60" i="40"/>
  <c r="R60" i="40"/>
  <c r="N60" i="40"/>
  <c r="P60" i="40"/>
  <c r="Q60" i="40"/>
  <c r="S60" i="40"/>
  <c r="U60" i="40"/>
  <c r="O60" i="40"/>
  <c r="Q166" i="42"/>
  <c r="T166" i="42"/>
  <c r="U166" i="42"/>
  <c r="P166" i="42"/>
  <c r="N166" i="42"/>
  <c r="M166" i="42"/>
  <c r="S166" i="42"/>
  <c r="O166" i="42"/>
  <c r="R166" i="42"/>
  <c r="U84" i="40"/>
  <c r="Q84" i="40"/>
  <c r="S84" i="40"/>
  <c r="N84" i="40"/>
  <c r="T84" i="40"/>
  <c r="O84" i="40"/>
  <c r="M84" i="40"/>
  <c r="R84" i="40"/>
  <c r="P84" i="40"/>
  <c r="P31" i="40"/>
  <c r="Q31" i="40"/>
  <c r="R31" i="40"/>
  <c r="S31" i="40"/>
  <c r="U31" i="40"/>
  <c r="M31" i="40"/>
  <c r="N31" i="40"/>
  <c r="O31" i="40"/>
  <c r="T31" i="40"/>
  <c r="N18" i="40"/>
  <c r="R18" i="40"/>
  <c r="O18" i="40"/>
  <c r="U18" i="40"/>
  <c r="Q18" i="40"/>
  <c r="M18" i="40"/>
  <c r="P18" i="40"/>
  <c r="S18" i="40"/>
  <c r="T18" i="40"/>
  <c r="U28" i="40"/>
  <c r="M28" i="40"/>
  <c r="O28" i="40"/>
  <c r="P28" i="40"/>
  <c r="S28" i="40"/>
  <c r="R28" i="40"/>
  <c r="N28" i="40"/>
  <c r="Q28" i="40"/>
  <c r="T28" i="40"/>
  <c r="M122" i="42"/>
  <c r="S122" i="42"/>
  <c r="Q122" i="42"/>
  <c r="R122" i="42"/>
  <c r="O122" i="42"/>
  <c r="U122" i="42"/>
  <c r="T122" i="42"/>
  <c r="N122" i="42"/>
  <c r="P122" i="42"/>
  <c r="N119" i="42"/>
  <c r="T119" i="42"/>
  <c r="Q119" i="42"/>
  <c r="O119" i="42"/>
  <c r="S119" i="42"/>
  <c r="P119" i="42"/>
  <c r="R119" i="42"/>
  <c r="U119" i="42"/>
  <c r="M119" i="42"/>
  <c r="N59" i="40"/>
  <c r="S59" i="40"/>
  <c r="P59" i="40"/>
  <c r="U59" i="40"/>
  <c r="Q59" i="40"/>
  <c r="M59" i="40"/>
  <c r="O59" i="40"/>
  <c r="T59" i="40"/>
  <c r="R59" i="40"/>
  <c r="S48" i="40"/>
  <c r="P48" i="40"/>
  <c r="M48" i="40"/>
  <c r="R48" i="40"/>
  <c r="N48" i="40"/>
  <c r="O48" i="40"/>
  <c r="U48" i="40"/>
  <c r="Q48" i="40"/>
  <c r="T48" i="40"/>
  <c r="M159" i="42"/>
  <c r="S159" i="42"/>
  <c r="O159" i="42"/>
  <c r="T159" i="42"/>
  <c r="P159" i="42"/>
  <c r="N159" i="42"/>
  <c r="R159" i="42"/>
  <c r="Q159" i="42"/>
  <c r="U159" i="42"/>
  <c r="O84" i="42"/>
  <c r="T84" i="42"/>
  <c r="R84" i="42"/>
  <c r="M84" i="42"/>
  <c r="Q84" i="42"/>
  <c r="P84" i="42"/>
  <c r="S84" i="42"/>
  <c r="U84" i="42"/>
  <c r="N84" i="42"/>
  <c r="Q152" i="42"/>
  <c r="M152" i="42"/>
  <c r="O152" i="42"/>
  <c r="S152" i="42"/>
  <c r="P152" i="42"/>
  <c r="T152" i="42"/>
  <c r="N152" i="42"/>
  <c r="U152" i="42"/>
  <c r="R152" i="42"/>
  <c r="Q116" i="40"/>
  <c r="S116" i="40"/>
  <c r="O116" i="40"/>
  <c r="T116" i="40"/>
  <c r="M116" i="40"/>
  <c r="P116" i="40"/>
  <c r="R116" i="40"/>
  <c r="U116" i="40"/>
  <c r="N116" i="40"/>
  <c r="R30" i="40"/>
  <c r="Q30" i="40"/>
  <c r="O30" i="40"/>
  <c r="U30" i="40"/>
  <c r="P30" i="40"/>
  <c r="M30" i="40"/>
  <c r="N30" i="40"/>
  <c r="S30" i="40"/>
  <c r="T30" i="40"/>
  <c r="O93" i="40"/>
  <c r="M93" i="40"/>
  <c r="U93" i="40"/>
  <c r="T93" i="40"/>
  <c r="S93" i="40"/>
  <c r="Q93" i="40"/>
  <c r="N93" i="40"/>
  <c r="P93" i="40"/>
  <c r="R93" i="40"/>
  <c r="N95" i="40"/>
  <c r="T95" i="40"/>
  <c r="R95" i="40"/>
  <c r="M95" i="40"/>
  <c r="O95" i="40"/>
  <c r="Q95" i="40"/>
  <c r="P95" i="40"/>
  <c r="S95" i="40"/>
  <c r="U95" i="40"/>
  <c r="S7" i="42"/>
  <c r="O7" i="42"/>
  <c r="M7" i="42"/>
  <c r="P7" i="42"/>
  <c r="R7" i="42"/>
  <c r="T7" i="42"/>
  <c r="U7" i="42"/>
  <c r="N7" i="42"/>
  <c r="Q7" i="42"/>
  <c r="M118" i="42"/>
  <c r="S118" i="42"/>
  <c r="T118" i="42"/>
  <c r="P118" i="42"/>
  <c r="O118" i="42"/>
  <c r="Q118" i="42"/>
  <c r="R118" i="42"/>
  <c r="N118" i="42"/>
  <c r="U118" i="42"/>
  <c r="U106" i="40"/>
  <c r="T106" i="40"/>
  <c r="Q106" i="40"/>
  <c r="P106" i="40"/>
  <c r="N106" i="40"/>
  <c r="O106" i="40"/>
  <c r="S106" i="40"/>
  <c r="R106" i="40"/>
  <c r="M106" i="40"/>
  <c r="T123" i="40"/>
  <c r="P123" i="40"/>
  <c r="U123" i="40"/>
  <c r="R123" i="40"/>
  <c r="M123" i="40"/>
  <c r="Q123" i="40"/>
  <c r="O123" i="40"/>
  <c r="S123" i="40"/>
  <c r="N123" i="40"/>
  <c r="S39" i="40"/>
  <c r="P39" i="40"/>
  <c r="T39" i="40"/>
  <c r="U39" i="40"/>
  <c r="M39" i="40"/>
  <c r="Q39" i="40"/>
  <c r="O39" i="40"/>
  <c r="R39" i="40"/>
  <c r="N39" i="40"/>
  <c r="AP46" i="40"/>
  <c r="AP151" i="42"/>
  <c r="AA151" i="42" s="1"/>
  <c r="AP162" i="42"/>
  <c r="AP62" i="40"/>
  <c r="AN62" i="40" s="1"/>
  <c r="AP149" i="42"/>
  <c r="W149" i="42" s="1"/>
  <c r="AP168" i="42"/>
  <c r="AN168" i="42" s="1"/>
  <c r="AP110" i="42"/>
  <c r="AP72" i="42"/>
  <c r="W72" i="42" s="1"/>
  <c r="AP106" i="42"/>
  <c r="AO106" i="42" s="1"/>
  <c r="AP118" i="42"/>
  <c r="AD118" i="42" s="1"/>
  <c r="AP43" i="42"/>
  <c r="AL43" i="42" s="1"/>
  <c r="AP64" i="42"/>
  <c r="AN64" i="42" s="1"/>
  <c r="AP33" i="42"/>
  <c r="Y33" i="42" s="1"/>
  <c r="AP77" i="42"/>
  <c r="AP176" i="42"/>
  <c r="AG176" i="42" s="1"/>
  <c r="AP76" i="42"/>
  <c r="AL76" i="42" s="1"/>
  <c r="AP95" i="42"/>
  <c r="AG95" i="42" s="1"/>
  <c r="AP139" i="42"/>
  <c r="AP166" i="42"/>
  <c r="AP23" i="42"/>
  <c r="Y23" i="42" s="1"/>
  <c r="AP135" i="42"/>
  <c r="AP28" i="42"/>
  <c r="AD28" i="42" s="1"/>
  <c r="AP44" i="42"/>
  <c r="Y44" i="42" s="1"/>
  <c r="AP63" i="42"/>
  <c r="AI63" i="42" s="1"/>
  <c r="AP107" i="42"/>
  <c r="AE107" i="42" s="1"/>
  <c r="AP81" i="40"/>
  <c r="AK81" i="40" s="1"/>
  <c r="AP135" i="40"/>
  <c r="Y135" i="40" s="1"/>
  <c r="AP27" i="40"/>
  <c r="AO27" i="40" s="1"/>
  <c r="AP11" i="40"/>
  <c r="AL11" i="40" s="1"/>
  <c r="AP50" i="40"/>
  <c r="Z50" i="40" s="1"/>
  <c r="AP10" i="40"/>
  <c r="X10" i="40" s="1"/>
  <c r="AP77" i="40"/>
  <c r="AF77" i="40" s="1"/>
  <c r="AP53" i="40"/>
  <c r="X53" i="40" s="1"/>
  <c r="AP32" i="40"/>
  <c r="AP120" i="40"/>
  <c r="AP112" i="40"/>
  <c r="AE112" i="40" s="1"/>
  <c r="AP49" i="40"/>
  <c r="AK49" i="40" s="1"/>
  <c r="AP136" i="40"/>
  <c r="AP9" i="40"/>
  <c r="AB9" i="40" s="1"/>
  <c r="AP146" i="40"/>
  <c r="X146" i="40" s="1"/>
  <c r="AP24" i="40"/>
  <c r="Z24" i="40" s="1"/>
  <c r="AP90" i="40"/>
  <c r="AA90" i="40" s="1"/>
  <c r="AP177" i="40"/>
  <c r="AJ177" i="40" s="1"/>
  <c r="AP121" i="40"/>
  <c r="S135" i="41"/>
  <c r="N135" i="41"/>
  <c r="T135" i="41"/>
  <c r="Q135" i="41"/>
  <c r="U135" i="41"/>
  <c r="R135" i="41"/>
  <c r="O135" i="41"/>
  <c r="M135" i="41"/>
  <c r="P135" i="41"/>
  <c r="S88" i="41"/>
  <c r="O88" i="41"/>
  <c r="N88" i="41"/>
  <c r="U88" i="41"/>
  <c r="R88" i="41"/>
  <c r="Q88" i="41"/>
  <c r="T88" i="41"/>
  <c r="P88" i="41"/>
  <c r="M88" i="41"/>
  <c r="R41" i="41"/>
  <c r="U41" i="41"/>
  <c r="N41" i="41"/>
  <c r="Q41" i="41"/>
  <c r="P41" i="41"/>
  <c r="M41" i="41"/>
  <c r="T41" i="41"/>
  <c r="O41" i="41"/>
  <c r="S41" i="41"/>
  <c r="Q169" i="41"/>
  <c r="S169" i="41"/>
  <c r="O169" i="41"/>
  <c r="M169" i="41"/>
  <c r="T169" i="41"/>
  <c r="P169" i="41"/>
  <c r="N169" i="41"/>
  <c r="U169" i="41"/>
  <c r="R169" i="41"/>
  <c r="U122" i="41"/>
  <c r="Q122" i="41"/>
  <c r="M122" i="41"/>
  <c r="N122" i="41"/>
  <c r="O122" i="41"/>
  <c r="T122" i="41"/>
  <c r="S122" i="41"/>
  <c r="R122" i="41"/>
  <c r="P122" i="41"/>
  <c r="AP71" i="41"/>
  <c r="AP74" i="41"/>
  <c r="AI74" i="41" s="1"/>
  <c r="AP96" i="41"/>
  <c r="AL96" i="41" s="1"/>
  <c r="AP142" i="41"/>
  <c r="W142" i="41" s="1"/>
  <c r="AP121" i="41"/>
  <c r="N79" i="41"/>
  <c r="O79" i="41"/>
  <c r="Q79" i="41"/>
  <c r="T79" i="41"/>
  <c r="M79" i="41"/>
  <c r="R79" i="41"/>
  <c r="S79" i="41"/>
  <c r="U79" i="41"/>
  <c r="P79" i="41"/>
  <c r="M97" i="41"/>
  <c r="T97" i="41"/>
  <c r="U97" i="41"/>
  <c r="O97" i="41"/>
  <c r="Q97" i="41"/>
  <c r="P97" i="41"/>
  <c r="S97" i="41"/>
  <c r="R97" i="41"/>
  <c r="N97" i="41"/>
  <c r="AP47" i="41"/>
  <c r="AM47" i="41" s="1"/>
  <c r="AP88" i="41"/>
  <c r="AP113" i="41"/>
  <c r="AF113" i="41" s="1"/>
  <c r="Q20" i="41"/>
  <c r="R20" i="41"/>
  <c r="U20" i="41"/>
  <c r="T20" i="41"/>
  <c r="P20" i="41"/>
  <c r="O20" i="41"/>
  <c r="S20" i="41"/>
  <c r="N20" i="41"/>
  <c r="M20" i="41"/>
  <c r="M123" i="41"/>
  <c r="R123" i="41"/>
  <c r="P123" i="41"/>
  <c r="T123" i="41"/>
  <c r="U123" i="41"/>
  <c r="O123" i="41"/>
  <c r="S123" i="41"/>
  <c r="Q123" i="41"/>
  <c r="N123" i="41"/>
  <c r="P76" i="41"/>
  <c r="S76" i="41"/>
  <c r="N76" i="41"/>
  <c r="O76" i="41"/>
  <c r="Q76" i="41"/>
  <c r="M76" i="41"/>
  <c r="T76" i="41"/>
  <c r="R76" i="41"/>
  <c r="U76" i="41"/>
  <c r="Q29" i="41"/>
  <c r="S29" i="41"/>
  <c r="O29" i="41"/>
  <c r="M29" i="41"/>
  <c r="N29" i="41"/>
  <c r="T29" i="41"/>
  <c r="P29" i="41"/>
  <c r="R29" i="41"/>
  <c r="U29" i="41"/>
  <c r="Q157" i="41"/>
  <c r="N157" i="41"/>
  <c r="R157" i="41"/>
  <c r="O157" i="41"/>
  <c r="T157" i="41"/>
  <c r="S157" i="41"/>
  <c r="M157" i="41"/>
  <c r="U157" i="41"/>
  <c r="P157" i="41"/>
  <c r="N110" i="41"/>
  <c r="R110" i="41"/>
  <c r="T110" i="41"/>
  <c r="Q110" i="41"/>
  <c r="U110" i="41"/>
  <c r="P110" i="41"/>
  <c r="O110" i="41"/>
  <c r="M110" i="41"/>
  <c r="S110" i="41"/>
  <c r="AP59" i="41"/>
  <c r="AM59" i="41" s="1"/>
  <c r="AP30" i="41"/>
  <c r="AL30" i="41" s="1"/>
  <c r="AP84" i="41"/>
  <c r="AP102" i="41"/>
  <c r="AG102" i="41" s="1"/>
  <c r="AP109" i="41"/>
  <c r="X109" i="41" s="1"/>
  <c r="AP174" i="41"/>
  <c r="O17" i="42"/>
  <c r="S17" i="42"/>
  <c r="M17" i="42"/>
  <c r="R17" i="42"/>
  <c r="T17" i="42"/>
  <c r="U17" i="42"/>
  <c r="N17" i="42"/>
  <c r="Q17" i="42"/>
  <c r="P17" i="42"/>
  <c r="N167" i="42"/>
  <c r="R167" i="42"/>
  <c r="Q167" i="42"/>
  <c r="M167" i="42"/>
  <c r="O167" i="42"/>
  <c r="S167" i="42"/>
  <c r="T167" i="42"/>
  <c r="U167" i="42"/>
  <c r="P167" i="42"/>
  <c r="U156" i="42"/>
  <c r="N156" i="42"/>
  <c r="Q156" i="42"/>
  <c r="S156" i="42"/>
  <c r="R156" i="42"/>
  <c r="O156" i="42"/>
  <c r="T156" i="42"/>
  <c r="M156" i="42"/>
  <c r="P156" i="42"/>
  <c r="N115" i="42"/>
  <c r="P115" i="42"/>
  <c r="T115" i="42"/>
  <c r="M115" i="42"/>
  <c r="R115" i="42"/>
  <c r="S115" i="42"/>
  <c r="O115" i="42"/>
  <c r="Q115" i="42"/>
  <c r="U115" i="42"/>
  <c r="Q64" i="42"/>
  <c r="O64" i="42"/>
  <c r="P64" i="42"/>
  <c r="N64" i="42"/>
  <c r="S64" i="42"/>
  <c r="U64" i="42"/>
  <c r="T64" i="42"/>
  <c r="M64" i="42"/>
  <c r="R64" i="42"/>
  <c r="P137" i="42"/>
  <c r="M137" i="42"/>
  <c r="T137" i="42"/>
  <c r="O137" i="42"/>
  <c r="N137" i="42"/>
  <c r="Q137" i="42"/>
  <c r="U137" i="42"/>
  <c r="S137" i="42"/>
  <c r="R137" i="42"/>
  <c r="Q117" i="42"/>
  <c r="N117" i="42"/>
  <c r="O117" i="42"/>
  <c r="S117" i="42"/>
  <c r="M117" i="42"/>
  <c r="U117" i="42"/>
  <c r="R117" i="42"/>
  <c r="P117" i="42"/>
  <c r="T117" i="42"/>
  <c r="R47" i="42"/>
  <c r="U47" i="42"/>
  <c r="M47" i="42"/>
  <c r="S47" i="42"/>
  <c r="N47" i="42"/>
  <c r="Q47" i="42"/>
  <c r="O47" i="42"/>
  <c r="P47" i="42"/>
  <c r="T47" i="42"/>
  <c r="S74" i="40"/>
  <c r="R74" i="40"/>
  <c r="Q74" i="40"/>
  <c r="M74" i="40"/>
  <c r="T74" i="40"/>
  <c r="N74" i="40"/>
  <c r="U74" i="40"/>
  <c r="P74" i="40"/>
  <c r="O74" i="40"/>
  <c r="N152" i="40"/>
  <c r="R152" i="40"/>
  <c r="U152" i="40"/>
  <c r="O152" i="40"/>
  <c r="T152" i="40"/>
  <c r="P152" i="40"/>
  <c r="M152" i="40"/>
  <c r="Q152" i="40"/>
  <c r="S152" i="40"/>
  <c r="R109" i="40"/>
  <c r="U109" i="40"/>
  <c r="S109" i="40"/>
  <c r="N109" i="40"/>
  <c r="O109" i="40"/>
  <c r="T109" i="40"/>
  <c r="Q109" i="40"/>
  <c r="P109" i="40"/>
  <c r="M109" i="40"/>
  <c r="S155" i="40"/>
  <c r="P155" i="40"/>
  <c r="T155" i="40"/>
  <c r="O155" i="40"/>
  <c r="Q155" i="40"/>
  <c r="R155" i="40"/>
  <c r="U155" i="40"/>
  <c r="N155" i="40"/>
  <c r="M155" i="40"/>
  <c r="U151" i="42"/>
  <c r="T151" i="42"/>
  <c r="O151" i="42"/>
  <c r="M151" i="42"/>
  <c r="P151" i="42"/>
  <c r="N151" i="42"/>
  <c r="Q151" i="42"/>
  <c r="R151" i="42"/>
  <c r="S151" i="42"/>
  <c r="P89" i="40"/>
  <c r="R89" i="40"/>
  <c r="Q89" i="40"/>
  <c r="U89" i="40"/>
  <c r="S89" i="40"/>
  <c r="M89" i="40"/>
  <c r="O89" i="40"/>
  <c r="T89" i="40"/>
  <c r="N89" i="40"/>
  <c r="O102" i="40"/>
  <c r="M102" i="40"/>
  <c r="U102" i="40"/>
  <c r="T102" i="40"/>
  <c r="Q102" i="40"/>
  <c r="S102" i="40"/>
  <c r="N102" i="40"/>
  <c r="P102" i="40"/>
  <c r="R102" i="40"/>
  <c r="R164" i="40"/>
  <c r="P164" i="40"/>
  <c r="U164" i="40"/>
  <c r="T164" i="40"/>
  <c r="N164" i="40"/>
  <c r="M164" i="40"/>
  <c r="S164" i="40"/>
  <c r="Q164" i="40"/>
  <c r="O164" i="40"/>
  <c r="R32" i="42"/>
  <c r="Q32" i="42"/>
  <c r="S32" i="42"/>
  <c r="U32" i="42"/>
  <c r="O32" i="42"/>
  <c r="N32" i="42"/>
  <c r="P32" i="42"/>
  <c r="T32" i="42"/>
  <c r="M32" i="42"/>
  <c r="M164" i="42"/>
  <c r="R164" i="42"/>
  <c r="U164" i="42"/>
  <c r="S164" i="42"/>
  <c r="P164" i="42"/>
  <c r="T164" i="42"/>
  <c r="Q164" i="42"/>
  <c r="O164" i="42"/>
  <c r="N164" i="42"/>
  <c r="O162" i="42"/>
  <c r="T162" i="42"/>
  <c r="Q162" i="42"/>
  <c r="S162" i="42"/>
  <c r="N162" i="42"/>
  <c r="U162" i="42"/>
  <c r="P162" i="42"/>
  <c r="R162" i="42"/>
  <c r="M162" i="42"/>
  <c r="Q90" i="40"/>
  <c r="O90" i="40"/>
  <c r="N90" i="40"/>
  <c r="S90" i="40"/>
  <c r="R90" i="40"/>
  <c r="P90" i="40"/>
  <c r="M90" i="40"/>
  <c r="T90" i="40"/>
  <c r="U90" i="40"/>
  <c r="N40" i="40"/>
  <c r="S40" i="40"/>
  <c r="O40" i="40"/>
  <c r="Q40" i="40"/>
  <c r="U40" i="40"/>
  <c r="M40" i="40"/>
  <c r="T40" i="40"/>
  <c r="P40" i="40"/>
  <c r="R40" i="40"/>
  <c r="U171" i="40"/>
  <c r="N171" i="40"/>
  <c r="T171" i="40"/>
  <c r="S171" i="40"/>
  <c r="Q171" i="40"/>
  <c r="P171" i="40"/>
  <c r="R171" i="40"/>
  <c r="O171" i="40"/>
  <c r="M171" i="40"/>
  <c r="N80" i="42"/>
  <c r="T80" i="42"/>
  <c r="M80" i="42"/>
  <c r="S80" i="42"/>
  <c r="U80" i="42"/>
  <c r="P80" i="42"/>
  <c r="O80" i="42"/>
  <c r="R80" i="42"/>
  <c r="Q80" i="42"/>
  <c r="O133" i="42"/>
  <c r="Q133" i="42"/>
  <c r="M133" i="42"/>
  <c r="P133" i="42"/>
  <c r="S133" i="42"/>
  <c r="R133" i="42"/>
  <c r="N133" i="42"/>
  <c r="T133" i="42"/>
  <c r="U133" i="42"/>
  <c r="P162" i="40"/>
  <c r="N162" i="40"/>
  <c r="T162" i="40"/>
  <c r="Q162" i="40"/>
  <c r="O162" i="40"/>
  <c r="M162" i="40"/>
  <c r="R162" i="40"/>
  <c r="U162" i="40"/>
  <c r="S162" i="40"/>
  <c r="R25" i="40"/>
  <c r="N25" i="40"/>
  <c r="P25" i="40"/>
  <c r="S25" i="40"/>
  <c r="U25" i="40"/>
  <c r="T25" i="40"/>
  <c r="M25" i="40"/>
  <c r="Q25" i="40"/>
  <c r="O25" i="40"/>
  <c r="M82" i="40"/>
  <c r="R82" i="40"/>
  <c r="N82" i="40"/>
  <c r="P82" i="40"/>
  <c r="O82" i="40"/>
  <c r="S82" i="40"/>
  <c r="U82" i="40"/>
  <c r="T82" i="40"/>
  <c r="Q82" i="40"/>
  <c r="Q118" i="40"/>
  <c r="T118" i="40"/>
  <c r="M118" i="40"/>
  <c r="R118" i="40"/>
  <c r="O118" i="40"/>
  <c r="N118" i="40"/>
  <c r="P118" i="40"/>
  <c r="S118" i="40"/>
  <c r="U118" i="40"/>
  <c r="Q48" i="42"/>
  <c r="R48" i="42"/>
  <c r="U48" i="42"/>
  <c r="S48" i="42"/>
  <c r="O48" i="42"/>
  <c r="M48" i="42"/>
  <c r="T48" i="42"/>
  <c r="P48" i="42"/>
  <c r="N48" i="42"/>
  <c r="P145" i="40"/>
  <c r="S145" i="40"/>
  <c r="U145" i="40"/>
  <c r="O145" i="40"/>
  <c r="T145" i="40"/>
  <c r="R145" i="40"/>
  <c r="N145" i="40"/>
  <c r="M145" i="40"/>
  <c r="Q145" i="40"/>
  <c r="Q76" i="40"/>
  <c r="N76" i="40"/>
  <c r="S76" i="40"/>
  <c r="M76" i="40"/>
  <c r="O76" i="40"/>
  <c r="R76" i="40"/>
  <c r="T76" i="40"/>
  <c r="U76" i="40"/>
  <c r="P76" i="40"/>
  <c r="Q64" i="40"/>
  <c r="O64" i="40"/>
  <c r="S64" i="40"/>
  <c r="P64" i="40"/>
  <c r="R64" i="40"/>
  <c r="T64" i="40"/>
  <c r="M64" i="40"/>
  <c r="N64" i="40"/>
  <c r="U64" i="40"/>
  <c r="Q149" i="42"/>
  <c r="O149" i="42"/>
  <c r="N149" i="42"/>
  <c r="S149" i="42"/>
  <c r="P149" i="42"/>
  <c r="T149" i="42"/>
  <c r="U149" i="42"/>
  <c r="M149" i="42"/>
  <c r="R149" i="42"/>
  <c r="T102" i="42"/>
  <c r="U102" i="42"/>
  <c r="R102" i="42"/>
  <c r="P102" i="42"/>
  <c r="N102" i="42"/>
  <c r="Q102" i="42"/>
  <c r="O102" i="42"/>
  <c r="M102" i="42"/>
  <c r="S102" i="42"/>
  <c r="U45" i="42"/>
  <c r="T45" i="42"/>
  <c r="P45" i="42"/>
  <c r="N45" i="42"/>
  <c r="R45" i="42"/>
  <c r="S45" i="42"/>
  <c r="O45" i="42"/>
  <c r="Q45" i="42"/>
  <c r="M45" i="42"/>
  <c r="R29" i="40"/>
  <c r="O29" i="40"/>
  <c r="N29" i="40"/>
  <c r="M29" i="40"/>
  <c r="P29" i="40"/>
  <c r="S29" i="40"/>
  <c r="U29" i="40"/>
  <c r="Q29" i="40"/>
  <c r="T29" i="40"/>
  <c r="Q175" i="40"/>
  <c r="O175" i="40"/>
  <c r="N175" i="40"/>
  <c r="P175" i="40"/>
  <c r="T175" i="40"/>
  <c r="R175" i="40"/>
  <c r="S175" i="40"/>
  <c r="U175" i="40"/>
  <c r="M175" i="40"/>
  <c r="R9" i="42"/>
  <c r="S9" i="42"/>
  <c r="M9" i="42"/>
  <c r="P9" i="42"/>
  <c r="N9" i="42"/>
  <c r="Q9" i="42"/>
  <c r="U9" i="42"/>
  <c r="T9" i="42"/>
  <c r="O9" i="42"/>
  <c r="S23" i="42"/>
  <c r="Q23" i="42"/>
  <c r="P23" i="42"/>
  <c r="U23" i="42"/>
  <c r="M23" i="42"/>
  <c r="O23" i="42"/>
  <c r="T23" i="42"/>
  <c r="N23" i="42"/>
  <c r="R23" i="42"/>
  <c r="T144" i="42"/>
  <c r="M144" i="42"/>
  <c r="P144" i="42"/>
  <c r="Q144" i="42"/>
  <c r="U144" i="42"/>
  <c r="S144" i="42"/>
  <c r="O144" i="42"/>
  <c r="N144" i="42"/>
  <c r="R144" i="42"/>
  <c r="U101" i="42"/>
  <c r="R101" i="42"/>
  <c r="T101" i="42"/>
  <c r="S101" i="42"/>
  <c r="P101" i="42"/>
  <c r="N101" i="42"/>
  <c r="Q101" i="42"/>
  <c r="M101" i="42"/>
  <c r="O101" i="42"/>
  <c r="U91" i="40"/>
  <c r="M91" i="40"/>
  <c r="Q91" i="40"/>
  <c r="S91" i="40"/>
  <c r="N91" i="40"/>
  <c r="O91" i="40"/>
  <c r="P91" i="40"/>
  <c r="T91" i="40"/>
  <c r="R91" i="40"/>
  <c r="S26" i="40"/>
  <c r="Q26" i="40"/>
  <c r="P26" i="40"/>
  <c r="O26" i="40"/>
  <c r="N26" i="40"/>
  <c r="M26" i="40"/>
  <c r="R26" i="40"/>
  <c r="T26" i="40"/>
  <c r="U26" i="40"/>
  <c r="Q44" i="40"/>
  <c r="P44" i="40"/>
  <c r="S44" i="40"/>
  <c r="M44" i="40"/>
  <c r="R44" i="40"/>
  <c r="T44" i="40"/>
  <c r="U44" i="40"/>
  <c r="N44" i="40"/>
  <c r="O44" i="40"/>
  <c r="AP153" i="42"/>
  <c r="AA153" i="42" s="1"/>
  <c r="AP90" i="42"/>
  <c r="AB90" i="42" s="1"/>
  <c r="AP7" i="42"/>
  <c r="AA7" i="42" s="1"/>
  <c r="AP93" i="40"/>
  <c r="Z93" i="40" s="1"/>
  <c r="AP21" i="42"/>
  <c r="AL21" i="42" s="1"/>
  <c r="AP40" i="42"/>
  <c r="Y40" i="42" s="1"/>
  <c r="AP84" i="42"/>
  <c r="AP126" i="42"/>
  <c r="AP83" i="42"/>
  <c r="AN83" i="42" s="1"/>
  <c r="AP160" i="42"/>
  <c r="W160" i="42" s="1"/>
  <c r="AP107" i="40"/>
  <c r="AG107" i="40" s="1"/>
  <c r="AP117" i="42"/>
  <c r="AP136" i="42"/>
  <c r="AP14" i="42"/>
  <c r="AN14" i="42" s="1"/>
  <c r="AP3" i="42"/>
  <c r="Y3" i="42" s="1"/>
  <c r="AP10" i="42"/>
  <c r="AO10" i="42" s="1"/>
  <c r="AP137" i="42"/>
  <c r="AD137" i="42" s="1"/>
  <c r="AP11" i="42"/>
  <c r="W11" i="42" s="1"/>
  <c r="AP146" i="42"/>
  <c r="AF146" i="42" s="1"/>
  <c r="AP129" i="42"/>
  <c r="AP173" i="42"/>
  <c r="AD173" i="42" s="1"/>
  <c r="AP41" i="42"/>
  <c r="AG41" i="42" s="1"/>
  <c r="AP147" i="42"/>
  <c r="AL147" i="42" s="1"/>
  <c r="AP73" i="42"/>
  <c r="AP44" i="40"/>
  <c r="AP96" i="40"/>
  <c r="AE96" i="40" s="1"/>
  <c r="AP88" i="40"/>
  <c r="AO88" i="40" s="1"/>
  <c r="AP155" i="40"/>
  <c r="AP173" i="40"/>
  <c r="AC173" i="40" s="1"/>
  <c r="AP3" i="40"/>
  <c r="AO3" i="40" s="1"/>
  <c r="AP138" i="40"/>
  <c r="AG138" i="40" s="1"/>
  <c r="AP30" i="40"/>
  <c r="AP126" i="40"/>
  <c r="AP127" i="40"/>
  <c r="AP73" i="40"/>
  <c r="AP153" i="40"/>
  <c r="AP16" i="40"/>
  <c r="AB16" i="40" s="1"/>
  <c r="AP89" i="40"/>
  <c r="AB89" i="40" s="1"/>
  <c r="AP131" i="40"/>
  <c r="AP160" i="40"/>
  <c r="AP152" i="40"/>
  <c r="AC152" i="40" s="1"/>
  <c r="AP86" i="40"/>
  <c r="AO86" i="40" s="1"/>
  <c r="AP128" i="40"/>
  <c r="Y128" i="40" s="1"/>
  <c r="AP74" i="40"/>
  <c r="AL74" i="40" s="1"/>
  <c r="AP154" i="41"/>
  <c r="AP125" i="41"/>
  <c r="AG125" i="41" s="1"/>
  <c r="O145" i="42"/>
  <c r="R145" i="42"/>
  <c r="P145" i="42"/>
  <c r="M145" i="42"/>
  <c r="T145" i="42"/>
  <c r="N145" i="42"/>
  <c r="S145" i="42"/>
  <c r="Q145" i="42"/>
  <c r="U145" i="42"/>
  <c r="Q50" i="42"/>
  <c r="M50" i="42"/>
  <c r="O50" i="42"/>
  <c r="N50" i="42"/>
  <c r="U50" i="42"/>
  <c r="P50" i="42"/>
  <c r="S50" i="42"/>
  <c r="T50" i="42"/>
  <c r="R50" i="42"/>
  <c r="N12" i="42"/>
  <c r="S12" i="42"/>
  <c r="O12" i="42"/>
  <c r="R12" i="42"/>
  <c r="T12" i="42"/>
  <c r="M12" i="42"/>
  <c r="P12" i="42"/>
  <c r="Q12" i="42"/>
  <c r="U12" i="42"/>
  <c r="U10" i="42"/>
  <c r="O10" i="42"/>
  <c r="Q10" i="42"/>
  <c r="M10" i="42"/>
  <c r="P10" i="42"/>
  <c r="T10" i="42"/>
  <c r="R10" i="42"/>
  <c r="N10" i="42"/>
  <c r="S10" i="42"/>
  <c r="S76" i="42"/>
  <c r="Q76" i="42"/>
  <c r="T76" i="42"/>
  <c r="O76" i="42"/>
  <c r="U76" i="42"/>
  <c r="R76" i="42"/>
  <c r="M76" i="42"/>
  <c r="P76" i="42"/>
  <c r="N76" i="42"/>
  <c r="Q77" i="42"/>
  <c r="O77" i="42"/>
  <c r="R77" i="42"/>
  <c r="S77" i="42"/>
  <c r="T77" i="42"/>
  <c r="P77" i="42"/>
  <c r="N77" i="42"/>
  <c r="U77" i="42"/>
  <c r="M77" i="42"/>
  <c r="M107" i="42"/>
  <c r="R107" i="42"/>
  <c r="Q107" i="42"/>
  <c r="U107" i="42"/>
  <c r="O107" i="42"/>
  <c r="N107" i="42"/>
  <c r="S107" i="42"/>
  <c r="T107" i="42"/>
  <c r="P107" i="42"/>
  <c r="M175" i="42"/>
  <c r="O175" i="42"/>
  <c r="Q175" i="42"/>
  <c r="T175" i="42"/>
  <c r="P175" i="42"/>
  <c r="U175" i="42"/>
  <c r="R175" i="42"/>
  <c r="S175" i="42"/>
  <c r="N175" i="42"/>
  <c r="O120" i="40"/>
  <c r="R120" i="40"/>
  <c r="Q120" i="40"/>
  <c r="T120" i="40"/>
  <c r="U120" i="40"/>
  <c r="M120" i="40"/>
  <c r="P120" i="40"/>
  <c r="S120" i="40"/>
  <c r="N120" i="40"/>
  <c r="P160" i="40"/>
  <c r="N160" i="40"/>
  <c r="R160" i="40"/>
  <c r="Q160" i="40"/>
  <c r="O160" i="40"/>
  <c r="U160" i="40"/>
  <c r="S160" i="40"/>
  <c r="T160" i="40"/>
  <c r="M160" i="40"/>
  <c r="N47" i="40"/>
  <c r="O47" i="40"/>
  <c r="Q47" i="40"/>
  <c r="R47" i="40"/>
  <c r="M47" i="40"/>
  <c r="P47" i="40"/>
  <c r="S47" i="40"/>
  <c r="U47" i="40"/>
  <c r="T47" i="40"/>
  <c r="R70" i="42"/>
  <c r="S70" i="42"/>
  <c r="U70" i="42"/>
  <c r="M70" i="42"/>
  <c r="O70" i="42"/>
  <c r="P70" i="42"/>
  <c r="T70" i="42"/>
  <c r="N70" i="42"/>
  <c r="Q70" i="42"/>
  <c r="S37" i="42"/>
  <c r="M37" i="42"/>
  <c r="Q37" i="42"/>
  <c r="T37" i="42"/>
  <c r="N37" i="42"/>
  <c r="P37" i="42"/>
  <c r="O37" i="42"/>
  <c r="R37" i="42"/>
  <c r="U37" i="42"/>
  <c r="P129" i="40"/>
  <c r="N129" i="40"/>
  <c r="Q129" i="40"/>
  <c r="U129" i="40"/>
  <c r="S129" i="40"/>
  <c r="O129" i="40"/>
  <c r="R129" i="40"/>
  <c r="M129" i="40"/>
  <c r="T129" i="40"/>
  <c r="Q4" i="40"/>
  <c r="T4" i="40"/>
  <c r="O4" i="40"/>
  <c r="N4" i="40"/>
  <c r="R4" i="40"/>
  <c r="U4" i="40"/>
  <c r="M4" i="40"/>
  <c r="P4" i="40"/>
  <c r="S4" i="40"/>
  <c r="U22" i="40"/>
  <c r="S22" i="40"/>
  <c r="O22" i="40"/>
  <c r="P22" i="40"/>
  <c r="N22" i="40"/>
  <c r="M22" i="40"/>
  <c r="R22" i="40"/>
  <c r="Q22" i="40"/>
  <c r="T22" i="40"/>
  <c r="P38" i="40"/>
  <c r="N38" i="40"/>
  <c r="R38" i="40"/>
  <c r="U38" i="40"/>
  <c r="M38" i="40"/>
  <c r="O38" i="40"/>
  <c r="Q38" i="40"/>
  <c r="T38" i="40"/>
  <c r="S38" i="40"/>
  <c r="N57" i="42"/>
  <c r="O57" i="42"/>
  <c r="T57" i="42"/>
  <c r="S57" i="42"/>
  <c r="P57" i="42"/>
  <c r="R57" i="42"/>
  <c r="U57" i="42"/>
  <c r="M57" i="42"/>
  <c r="Q57" i="42"/>
  <c r="U125" i="42"/>
  <c r="M125" i="42"/>
  <c r="Q125" i="42"/>
  <c r="P125" i="42"/>
  <c r="S125" i="42"/>
  <c r="N125" i="42"/>
  <c r="O125" i="42"/>
  <c r="T125" i="42"/>
  <c r="R125" i="42"/>
  <c r="Q107" i="40"/>
  <c r="S107" i="40"/>
  <c r="P107" i="40"/>
  <c r="U107" i="40"/>
  <c r="T107" i="40"/>
  <c r="N107" i="40"/>
  <c r="R107" i="40"/>
  <c r="O107" i="40"/>
  <c r="M107" i="40"/>
  <c r="U88" i="40"/>
  <c r="R88" i="40"/>
  <c r="S88" i="40"/>
  <c r="O88" i="40"/>
  <c r="T88" i="40"/>
  <c r="Q88" i="40"/>
  <c r="M88" i="40"/>
  <c r="P88" i="40"/>
  <c r="N88" i="40"/>
  <c r="U53" i="42"/>
  <c r="M53" i="42"/>
  <c r="S53" i="42"/>
  <c r="R53" i="42"/>
  <c r="Q53" i="42"/>
  <c r="O53" i="42"/>
  <c r="P53" i="42"/>
  <c r="T53" i="42"/>
  <c r="N53" i="42"/>
  <c r="O27" i="42"/>
  <c r="Q27" i="42"/>
  <c r="S27" i="42"/>
  <c r="U27" i="42"/>
  <c r="P27" i="42"/>
  <c r="M27" i="42"/>
  <c r="T27" i="42"/>
  <c r="N27" i="42"/>
  <c r="R27" i="42"/>
  <c r="P95" i="42"/>
  <c r="T95" i="42"/>
  <c r="Q95" i="42"/>
  <c r="R95" i="42"/>
  <c r="M95" i="42"/>
  <c r="U95" i="42"/>
  <c r="S95" i="42"/>
  <c r="N95" i="42"/>
  <c r="O95" i="42"/>
  <c r="O121" i="40"/>
  <c r="T121" i="40"/>
  <c r="S121" i="40"/>
  <c r="M121" i="40"/>
  <c r="P121" i="40"/>
  <c r="R121" i="40"/>
  <c r="Q121" i="40"/>
  <c r="N121" i="40"/>
  <c r="U121" i="40"/>
  <c r="P12" i="40"/>
  <c r="R12" i="40"/>
  <c r="S12" i="40"/>
  <c r="N12" i="40"/>
  <c r="U12" i="40"/>
  <c r="T12" i="40"/>
  <c r="O12" i="40"/>
  <c r="M12" i="40"/>
  <c r="Q12" i="40"/>
  <c r="P6" i="40"/>
  <c r="T6" i="40"/>
  <c r="Q6" i="40"/>
  <c r="M6" i="40"/>
  <c r="U6" i="40"/>
  <c r="N6" i="40"/>
  <c r="O6" i="40"/>
  <c r="R6" i="40"/>
  <c r="S6" i="40"/>
  <c r="U128" i="42"/>
  <c r="Q128" i="42"/>
  <c r="O128" i="42"/>
  <c r="T128" i="42"/>
  <c r="M128" i="42"/>
  <c r="P128" i="42"/>
  <c r="N128" i="42"/>
  <c r="S128" i="42"/>
  <c r="R128" i="42"/>
  <c r="T165" i="42"/>
  <c r="R165" i="42"/>
  <c r="U165" i="42"/>
  <c r="M165" i="42"/>
  <c r="O165" i="42"/>
  <c r="S165" i="42"/>
  <c r="N165" i="42"/>
  <c r="P165" i="42"/>
  <c r="Q165" i="42"/>
  <c r="N2" i="40"/>
  <c r="T2" i="40"/>
  <c r="U2" i="40"/>
  <c r="S2" i="40"/>
  <c r="R2" i="40"/>
  <c r="O2" i="40"/>
  <c r="Q2" i="40"/>
  <c r="P2" i="40"/>
  <c r="M2" i="40"/>
  <c r="T153" i="40"/>
  <c r="M153" i="40"/>
  <c r="Q153" i="40"/>
  <c r="R153" i="40"/>
  <c r="N153" i="40"/>
  <c r="P153" i="40"/>
  <c r="U153" i="40"/>
  <c r="O153" i="40"/>
  <c r="S153" i="40"/>
  <c r="S17" i="40"/>
  <c r="N17" i="40"/>
  <c r="R17" i="40"/>
  <c r="U17" i="40"/>
  <c r="O17" i="40"/>
  <c r="M17" i="40"/>
  <c r="Q17" i="40"/>
  <c r="T17" i="40"/>
  <c r="P17" i="40"/>
  <c r="N51" i="40"/>
  <c r="U51" i="40"/>
  <c r="M51" i="40"/>
  <c r="S51" i="40"/>
  <c r="T51" i="40"/>
  <c r="O51" i="40"/>
  <c r="Q51" i="40"/>
  <c r="P51" i="40"/>
  <c r="R51" i="40"/>
  <c r="O105" i="42"/>
  <c r="U105" i="42"/>
  <c r="P105" i="42"/>
  <c r="T105" i="42"/>
  <c r="R105" i="42"/>
  <c r="Q105" i="42"/>
  <c r="M105" i="42"/>
  <c r="N105" i="42"/>
  <c r="S105" i="42"/>
  <c r="U173" i="42"/>
  <c r="T173" i="42"/>
  <c r="P173" i="42"/>
  <c r="R173" i="42"/>
  <c r="M173" i="42"/>
  <c r="S173" i="42"/>
  <c r="N173" i="42"/>
  <c r="Q173" i="42"/>
  <c r="O173" i="42"/>
  <c r="M174" i="40"/>
  <c r="U174" i="40"/>
  <c r="P174" i="40"/>
  <c r="S174" i="40"/>
  <c r="N174" i="40"/>
  <c r="Q174" i="40"/>
  <c r="T174" i="40"/>
  <c r="R174" i="40"/>
  <c r="O174" i="40"/>
  <c r="T69" i="40"/>
  <c r="S69" i="40"/>
  <c r="R69" i="40"/>
  <c r="P69" i="40"/>
  <c r="N69" i="40"/>
  <c r="U69" i="40"/>
  <c r="O69" i="40"/>
  <c r="M69" i="40"/>
  <c r="Q69" i="40"/>
  <c r="S18" i="42"/>
  <c r="P18" i="42"/>
  <c r="R18" i="42"/>
  <c r="M18" i="42"/>
  <c r="T18" i="42"/>
  <c r="N18" i="42"/>
  <c r="Q18" i="42"/>
  <c r="O18" i="42"/>
  <c r="U18" i="42"/>
  <c r="T5" i="42"/>
  <c r="N5" i="42"/>
  <c r="P5" i="42"/>
  <c r="M5" i="42"/>
  <c r="R5" i="42"/>
  <c r="Q5" i="42"/>
  <c r="S5" i="42"/>
  <c r="O5" i="42"/>
  <c r="U5" i="42"/>
  <c r="S15" i="42"/>
  <c r="T15" i="42"/>
  <c r="M15" i="42"/>
  <c r="R15" i="42"/>
  <c r="U15" i="42"/>
  <c r="P15" i="42"/>
  <c r="Q15" i="42"/>
  <c r="N15" i="42"/>
  <c r="O15" i="42"/>
  <c r="M67" i="42"/>
  <c r="Q67" i="42"/>
  <c r="P67" i="42"/>
  <c r="S67" i="42"/>
  <c r="T67" i="42"/>
  <c r="O67" i="42"/>
  <c r="N67" i="42"/>
  <c r="R67" i="42"/>
  <c r="U67" i="42"/>
  <c r="Q128" i="40"/>
  <c r="O128" i="40"/>
  <c r="S128" i="40"/>
  <c r="M128" i="40"/>
  <c r="U128" i="40"/>
  <c r="P128" i="40"/>
  <c r="T128" i="40"/>
  <c r="N128" i="40"/>
  <c r="R128" i="40"/>
  <c r="Q140" i="40"/>
  <c r="R140" i="40"/>
  <c r="M140" i="40"/>
  <c r="N140" i="40"/>
  <c r="P140" i="40"/>
  <c r="U140" i="40"/>
  <c r="T140" i="40"/>
  <c r="O140" i="40"/>
  <c r="S140" i="40"/>
  <c r="S49" i="40"/>
  <c r="T49" i="40"/>
  <c r="N49" i="40"/>
  <c r="O49" i="40"/>
  <c r="P49" i="40"/>
  <c r="R49" i="40"/>
  <c r="M49" i="40"/>
  <c r="U49" i="40"/>
  <c r="Q49" i="40"/>
  <c r="AP144" i="42"/>
  <c r="AG144" i="42" s="1"/>
  <c r="AP81" i="42"/>
  <c r="AF81" i="42" s="1"/>
  <c r="AP125" i="42"/>
  <c r="AD125" i="42" s="1"/>
  <c r="AP6" i="42"/>
  <c r="AP124" i="42"/>
  <c r="AH124" i="42" s="1"/>
  <c r="AP143" i="42"/>
  <c r="AH143" i="42" s="1"/>
  <c r="AP34" i="42"/>
  <c r="AI34" i="42" s="1"/>
  <c r="AP91" i="40"/>
  <c r="AP87" i="42"/>
  <c r="AP66" i="42"/>
  <c r="AO66" i="42" s="1"/>
  <c r="AP156" i="40"/>
  <c r="AF156" i="40" s="1"/>
  <c r="AP134" i="42"/>
  <c r="AP8" i="42"/>
  <c r="AP52" i="42"/>
  <c r="AG52" i="42" s="1"/>
  <c r="AP47" i="42"/>
  <c r="AC47" i="42" s="1"/>
  <c r="AP51" i="42"/>
  <c r="AP80" i="42"/>
  <c r="AP125" i="40"/>
  <c r="AP102" i="42"/>
  <c r="AE102" i="42" s="1"/>
  <c r="AP170" i="42"/>
  <c r="AP45" i="42"/>
  <c r="AP91" i="42"/>
  <c r="AF91" i="42" s="1"/>
  <c r="AP19" i="42"/>
  <c r="AJ19" i="42" s="1"/>
  <c r="AP32" i="42"/>
  <c r="AP174" i="40"/>
  <c r="AC174" i="40" s="1"/>
  <c r="AP65" i="40"/>
  <c r="AG65" i="40" s="1"/>
  <c r="AP41" i="40"/>
  <c r="AK41" i="40" s="1"/>
  <c r="AP108" i="40"/>
  <c r="AP113" i="40"/>
  <c r="AK113" i="40" s="1"/>
  <c r="AP100" i="40"/>
  <c r="AP52" i="40"/>
  <c r="AP158" i="40"/>
  <c r="AP130" i="40"/>
  <c r="X130" i="40" s="1"/>
  <c r="AP114" i="40"/>
  <c r="AE114" i="40" s="1"/>
  <c r="AP26" i="40"/>
  <c r="AJ26" i="40" s="1"/>
  <c r="AP92" i="40"/>
  <c r="AP2" i="40"/>
  <c r="AP42" i="40"/>
  <c r="AJ42" i="40" s="1"/>
  <c r="AP123" i="40"/>
  <c r="AP64" i="40"/>
  <c r="AP105" i="40"/>
  <c r="AI105" i="40" s="1"/>
  <c r="AP76" i="40"/>
  <c r="AN76" i="40" s="1"/>
  <c r="AP144" i="40"/>
  <c r="AP99" i="40"/>
  <c r="R167" i="41"/>
  <c r="M167" i="41"/>
  <c r="O167" i="41"/>
  <c r="N167" i="41"/>
  <c r="P167" i="41"/>
  <c r="S167" i="41"/>
  <c r="Q167" i="41"/>
  <c r="U167" i="41"/>
  <c r="T167" i="41"/>
  <c r="Q120" i="41"/>
  <c r="P120" i="41"/>
  <c r="T120" i="41"/>
  <c r="U120" i="41"/>
  <c r="S120" i="41"/>
  <c r="R120" i="41"/>
  <c r="O120" i="41"/>
  <c r="M120" i="41"/>
  <c r="N120" i="41"/>
  <c r="N73" i="41"/>
  <c r="M73" i="41"/>
  <c r="T73" i="41"/>
  <c r="Q73" i="41"/>
  <c r="R73" i="41"/>
  <c r="U73" i="41"/>
  <c r="P73" i="41"/>
  <c r="O73" i="41"/>
  <c r="S73" i="41"/>
  <c r="M26" i="41"/>
  <c r="Q26" i="41"/>
  <c r="P26" i="41"/>
  <c r="R26" i="41"/>
  <c r="N26" i="41"/>
  <c r="S26" i="41"/>
  <c r="T26" i="41"/>
  <c r="U26" i="41"/>
  <c r="O26" i="41"/>
  <c r="T154" i="41"/>
  <c r="S154" i="41"/>
  <c r="P154" i="41"/>
  <c r="R154" i="41"/>
  <c r="U154" i="41"/>
  <c r="N154" i="41"/>
  <c r="M154" i="41"/>
  <c r="Q154" i="41"/>
  <c r="O154" i="41"/>
  <c r="AP103" i="41"/>
  <c r="AM103" i="41" s="1"/>
  <c r="AP170" i="41"/>
  <c r="AP128" i="41"/>
  <c r="AP25" i="41"/>
  <c r="AO25" i="41" s="1"/>
  <c r="AP153" i="41"/>
  <c r="AD153" i="41" s="1"/>
  <c r="O175" i="41"/>
  <c r="P175" i="41"/>
  <c r="S175" i="41"/>
  <c r="M175" i="41"/>
  <c r="U175" i="41"/>
  <c r="Q175" i="41"/>
  <c r="R175" i="41"/>
  <c r="N175" i="41"/>
  <c r="T175" i="41"/>
  <c r="P18" i="41"/>
  <c r="N18" i="41"/>
  <c r="U18" i="41"/>
  <c r="M18" i="41"/>
  <c r="Q18" i="41"/>
  <c r="R18" i="41"/>
  <c r="T18" i="41"/>
  <c r="S18" i="41"/>
  <c r="O18" i="41"/>
  <c r="AP143" i="41"/>
  <c r="AN143" i="41" s="1"/>
  <c r="AP152" i="41"/>
  <c r="AG152" i="41" s="1"/>
  <c r="AP177" i="41"/>
  <c r="AI177" i="41" s="1"/>
  <c r="P27" i="41"/>
  <c r="U27" i="41"/>
  <c r="T27" i="41"/>
  <c r="O27" i="41"/>
  <c r="R27" i="41"/>
  <c r="M27" i="41"/>
  <c r="S27" i="41"/>
  <c r="N27" i="41"/>
  <c r="Q27" i="41"/>
  <c r="Q155" i="41"/>
  <c r="R155" i="41"/>
  <c r="O155" i="41"/>
  <c r="N155" i="41"/>
  <c r="T155" i="41"/>
  <c r="M155" i="41"/>
  <c r="U155" i="41"/>
  <c r="P155" i="41"/>
  <c r="S155" i="41"/>
  <c r="N108" i="41"/>
  <c r="Q108" i="41"/>
  <c r="T108" i="41"/>
  <c r="O108" i="41"/>
  <c r="U108" i="41"/>
  <c r="M108" i="41"/>
  <c r="S108" i="41"/>
  <c r="P108" i="41"/>
  <c r="R108" i="41"/>
  <c r="P61" i="41"/>
  <c r="U61" i="41"/>
  <c r="O61" i="41"/>
  <c r="T61" i="41"/>
  <c r="R61" i="41"/>
  <c r="M61" i="41"/>
  <c r="N61" i="41"/>
  <c r="Q61" i="41"/>
  <c r="S61" i="41"/>
  <c r="M14" i="41"/>
  <c r="U14" i="41"/>
  <c r="R14" i="41"/>
  <c r="T14" i="41"/>
  <c r="Q14" i="41"/>
  <c r="P14" i="41"/>
  <c r="O14" i="41"/>
  <c r="N14" i="41"/>
  <c r="S14" i="41"/>
  <c r="T142" i="41"/>
  <c r="S142" i="41"/>
  <c r="N142" i="41"/>
  <c r="R142" i="41"/>
  <c r="P142" i="41"/>
  <c r="U142" i="41"/>
  <c r="Q142" i="41"/>
  <c r="M142" i="41"/>
  <c r="O142" i="41"/>
  <c r="AP91" i="41"/>
  <c r="AE91" i="41" s="1"/>
  <c r="AP134" i="41"/>
  <c r="AP116" i="41"/>
  <c r="AP13" i="41"/>
  <c r="AP141" i="41"/>
  <c r="AK141" i="41" s="1"/>
  <c r="Q69" i="42"/>
  <c r="R69" i="42"/>
  <c r="U69" i="42"/>
  <c r="N69" i="42"/>
  <c r="O69" i="42"/>
  <c r="P69" i="42"/>
  <c r="T69" i="42"/>
  <c r="S69" i="42"/>
  <c r="M69" i="42"/>
  <c r="O49" i="42"/>
  <c r="U49" i="42"/>
  <c r="S49" i="42"/>
  <c r="P49" i="42"/>
  <c r="R49" i="42"/>
  <c r="T49" i="42"/>
  <c r="N49" i="42"/>
  <c r="M49" i="42"/>
  <c r="Q49" i="42"/>
  <c r="M99" i="42"/>
  <c r="T99" i="42"/>
  <c r="Q99" i="42"/>
  <c r="N99" i="42"/>
  <c r="R99" i="42"/>
  <c r="O99" i="42"/>
  <c r="P99" i="42"/>
  <c r="U99" i="42"/>
  <c r="S99" i="42"/>
  <c r="U160" i="42"/>
  <c r="N160" i="42"/>
  <c r="T160" i="42"/>
  <c r="O160" i="42"/>
  <c r="P160" i="42"/>
  <c r="S160" i="42"/>
  <c r="M160" i="42"/>
  <c r="R160" i="42"/>
  <c r="Q160" i="42"/>
  <c r="U60" i="42"/>
  <c r="P60" i="42"/>
  <c r="R60" i="42"/>
  <c r="T60" i="42"/>
  <c r="O60" i="42"/>
  <c r="Q60" i="42"/>
  <c r="M60" i="42"/>
  <c r="S60" i="42"/>
  <c r="N60" i="42"/>
  <c r="M83" i="42"/>
  <c r="P83" i="42"/>
  <c r="S83" i="42"/>
  <c r="O83" i="42"/>
  <c r="Q83" i="42"/>
  <c r="U83" i="42"/>
  <c r="T83" i="42"/>
  <c r="N83" i="42"/>
  <c r="R83" i="42"/>
  <c r="U4" i="42"/>
  <c r="M4" i="42"/>
  <c r="S4" i="42"/>
  <c r="Q4" i="42"/>
  <c r="O4" i="42"/>
  <c r="P4" i="42"/>
  <c r="T4" i="42"/>
  <c r="N4" i="42"/>
  <c r="R4" i="42"/>
  <c r="N72" i="42"/>
  <c r="Q72" i="42"/>
  <c r="T72" i="42"/>
  <c r="S72" i="42"/>
  <c r="M72" i="42"/>
  <c r="O72" i="42"/>
  <c r="P72" i="42"/>
  <c r="R72" i="42"/>
  <c r="U72" i="42"/>
  <c r="N115" i="40"/>
  <c r="S115" i="40"/>
  <c r="T115" i="40"/>
  <c r="O115" i="40"/>
  <c r="R115" i="40"/>
  <c r="P115" i="40"/>
  <c r="M115" i="40"/>
  <c r="U115" i="40"/>
  <c r="Q115" i="40"/>
  <c r="P156" i="40"/>
  <c r="N156" i="40"/>
  <c r="S156" i="40"/>
  <c r="R156" i="40"/>
  <c r="O156" i="40"/>
  <c r="U156" i="40"/>
  <c r="Q156" i="40"/>
  <c r="T156" i="40"/>
  <c r="M156" i="40"/>
  <c r="R117" i="40"/>
  <c r="N117" i="40"/>
  <c r="Q117" i="40"/>
  <c r="U117" i="40"/>
  <c r="O117" i="40"/>
  <c r="S117" i="40"/>
  <c r="T117" i="40"/>
  <c r="M117" i="40"/>
  <c r="P117" i="40"/>
  <c r="O62" i="42"/>
  <c r="T62" i="42"/>
  <c r="M62" i="42"/>
  <c r="P62" i="42"/>
  <c r="R62" i="42"/>
  <c r="U62" i="42"/>
  <c r="Q62" i="42"/>
  <c r="S62" i="42"/>
  <c r="N62" i="42"/>
  <c r="S63" i="42"/>
  <c r="O63" i="42"/>
  <c r="T63" i="42"/>
  <c r="P63" i="42"/>
  <c r="U63" i="42"/>
  <c r="N63" i="42"/>
  <c r="Q63" i="42"/>
  <c r="M63" i="42"/>
  <c r="R63" i="42"/>
  <c r="O100" i="40"/>
  <c r="S100" i="40"/>
  <c r="Q100" i="40"/>
  <c r="N100" i="40"/>
  <c r="U100" i="40"/>
  <c r="M100" i="40"/>
  <c r="T100" i="40"/>
  <c r="R100" i="40"/>
  <c r="P100" i="40"/>
  <c r="N45" i="40"/>
  <c r="T45" i="40"/>
  <c r="P45" i="40"/>
  <c r="R45" i="40"/>
  <c r="U45" i="40"/>
  <c r="Q45" i="40"/>
  <c r="M45" i="40"/>
  <c r="S45" i="40"/>
  <c r="O45" i="40"/>
  <c r="R81" i="40"/>
  <c r="N81" i="40"/>
  <c r="U81" i="40"/>
  <c r="M81" i="40"/>
  <c r="T81" i="40"/>
  <c r="O81" i="40"/>
  <c r="Q81" i="40"/>
  <c r="P81" i="40"/>
  <c r="S81" i="40"/>
  <c r="P166" i="40"/>
  <c r="N166" i="40"/>
  <c r="O166" i="40"/>
  <c r="U166" i="40"/>
  <c r="M166" i="40"/>
  <c r="S166" i="40"/>
  <c r="T166" i="40"/>
  <c r="Q166" i="40"/>
  <c r="R166" i="40"/>
  <c r="U26" i="42"/>
  <c r="Q26" i="42"/>
  <c r="P26" i="42"/>
  <c r="N26" i="42"/>
  <c r="O26" i="42"/>
  <c r="M26" i="42"/>
  <c r="S26" i="42"/>
  <c r="T26" i="42"/>
  <c r="R26" i="42"/>
  <c r="P39" i="42"/>
  <c r="R39" i="42"/>
  <c r="U39" i="42"/>
  <c r="Q39" i="42"/>
  <c r="N39" i="42"/>
  <c r="T39" i="42"/>
  <c r="S39" i="42"/>
  <c r="O39" i="42"/>
  <c r="M39" i="42"/>
  <c r="M68" i="40"/>
  <c r="U68" i="40"/>
  <c r="O68" i="40"/>
  <c r="P68" i="40"/>
  <c r="R68" i="40"/>
  <c r="N68" i="40"/>
  <c r="S68" i="40"/>
  <c r="Q68" i="40"/>
  <c r="T68" i="40"/>
  <c r="O99" i="40"/>
  <c r="R99" i="40"/>
  <c r="M99" i="40"/>
  <c r="T99" i="40"/>
  <c r="S99" i="40"/>
  <c r="Q99" i="40"/>
  <c r="N99" i="40"/>
  <c r="U99" i="40"/>
  <c r="P99" i="40"/>
  <c r="O55" i="42"/>
  <c r="Q55" i="42"/>
  <c r="S55" i="42"/>
  <c r="N55" i="42"/>
  <c r="R55" i="42"/>
  <c r="T55" i="42"/>
  <c r="P55" i="42"/>
  <c r="U55" i="42"/>
  <c r="M55" i="42"/>
  <c r="Q155" i="42"/>
  <c r="U155" i="42"/>
  <c r="O155" i="42"/>
  <c r="N155" i="42"/>
  <c r="S155" i="42"/>
  <c r="M155" i="42"/>
  <c r="P155" i="42"/>
  <c r="R155" i="42"/>
  <c r="T155" i="42"/>
  <c r="T142" i="42"/>
  <c r="O142" i="42"/>
  <c r="Q142" i="42"/>
  <c r="R142" i="42"/>
  <c r="M142" i="42"/>
  <c r="U142" i="42"/>
  <c r="S142" i="42"/>
  <c r="N142" i="42"/>
  <c r="P142" i="42"/>
  <c r="N159" i="40"/>
  <c r="R159" i="40"/>
  <c r="S159" i="40"/>
  <c r="T159" i="40"/>
  <c r="O159" i="40"/>
  <c r="Q159" i="40"/>
  <c r="P159" i="40"/>
  <c r="M159" i="40"/>
  <c r="U159" i="40"/>
  <c r="U79" i="40"/>
  <c r="Q79" i="40"/>
  <c r="S79" i="40"/>
  <c r="O79" i="40"/>
  <c r="R79" i="40"/>
  <c r="M79" i="40"/>
  <c r="T79" i="40"/>
  <c r="P79" i="40"/>
  <c r="N79" i="40"/>
  <c r="O111" i="40"/>
  <c r="P111" i="40"/>
  <c r="S111" i="40"/>
  <c r="M111" i="40"/>
  <c r="U111" i="40"/>
  <c r="Q111" i="40"/>
  <c r="T111" i="40"/>
  <c r="R111" i="40"/>
  <c r="N111" i="40"/>
  <c r="O43" i="42"/>
  <c r="S43" i="42"/>
  <c r="T43" i="42"/>
  <c r="P43" i="42"/>
  <c r="N43" i="42"/>
  <c r="U43" i="42"/>
  <c r="M43" i="42"/>
  <c r="Q43" i="42"/>
  <c r="R43" i="42"/>
  <c r="N111" i="42"/>
  <c r="M111" i="42"/>
  <c r="O111" i="42"/>
  <c r="P111" i="42"/>
  <c r="T111" i="42"/>
  <c r="U111" i="42"/>
  <c r="R111" i="42"/>
  <c r="Q111" i="42"/>
  <c r="S111" i="42"/>
  <c r="P46" i="40"/>
  <c r="R46" i="40"/>
  <c r="M46" i="40"/>
  <c r="U46" i="40"/>
  <c r="T46" i="40"/>
  <c r="Q46" i="40"/>
  <c r="S46" i="40"/>
  <c r="N46" i="40"/>
  <c r="O46" i="40"/>
  <c r="R172" i="40"/>
  <c r="M172" i="40"/>
  <c r="P172" i="40"/>
  <c r="S172" i="40"/>
  <c r="T172" i="40"/>
  <c r="Q172" i="40"/>
  <c r="U172" i="40"/>
  <c r="O172" i="40"/>
  <c r="N172" i="40"/>
  <c r="O105" i="40"/>
  <c r="P105" i="40"/>
  <c r="N105" i="40"/>
  <c r="T105" i="40"/>
  <c r="U105" i="40"/>
  <c r="Q105" i="40"/>
  <c r="R105" i="40"/>
  <c r="M105" i="40"/>
  <c r="S105" i="40"/>
  <c r="S170" i="40"/>
  <c r="R170" i="40"/>
  <c r="M170" i="40"/>
  <c r="P170" i="40"/>
  <c r="O170" i="40"/>
  <c r="T170" i="40"/>
  <c r="Q170" i="40"/>
  <c r="U170" i="40"/>
  <c r="N170" i="40"/>
  <c r="M170" i="42"/>
  <c r="R170" i="42"/>
  <c r="T170" i="42"/>
  <c r="N170" i="42"/>
  <c r="Q170" i="42"/>
  <c r="S170" i="42"/>
  <c r="U170" i="42"/>
  <c r="O170" i="42"/>
  <c r="P170" i="42"/>
  <c r="O108" i="40"/>
  <c r="Q108" i="40"/>
  <c r="U108" i="40"/>
  <c r="P108" i="40"/>
  <c r="R108" i="40"/>
  <c r="M108" i="40"/>
  <c r="T108" i="40"/>
  <c r="N108" i="40"/>
  <c r="S108" i="40"/>
  <c r="P35" i="40"/>
  <c r="N35" i="40"/>
  <c r="U35" i="40"/>
  <c r="M35" i="40"/>
  <c r="Q35" i="40"/>
  <c r="T35" i="40"/>
  <c r="O35" i="40"/>
  <c r="R35" i="40"/>
  <c r="S35" i="40"/>
  <c r="N85" i="40"/>
  <c r="O85" i="40"/>
  <c r="P85" i="40"/>
  <c r="T85" i="40"/>
  <c r="M85" i="40"/>
  <c r="S85" i="40"/>
  <c r="R85" i="40"/>
  <c r="U85" i="40"/>
  <c r="Q85" i="40"/>
  <c r="R108" i="42"/>
  <c r="O108" i="42"/>
  <c r="P108" i="42"/>
  <c r="M108" i="42"/>
  <c r="N108" i="42"/>
  <c r="T108" i="42"/>
  <c r="Q108" i="42"/>
  <c r="S108" i="42"/>
  <c r="U108" i="42"/>
  <c r="S75" i="42"/>
  <c r="T75" i="42"/>
  <c r="P75" i="42"/>
  <c r="Q75" i="42"/>
  <c r="U75" i="42"/>
  <c r="O75" i="42"/>
  <c r="M75" i="42"/>
  <c r="R75" i="42"/>
  <c r="N75" i="42"/>
  <c r="N143" i="42"/>
  <c r="S143" i="42"/>
  <c r="P143" i="42"/>
  <c r="R143" i="42"/>
  <c r="Q143" i="42"/>
  <c r="M143" i="42"/>
  <c r="U143" i="42"/>
  <c r="O143" i="42"/>
  <c r="T143" i="42"/>
  <c r="O58" i="42"/>
  <c r="U58" i="42"/>
  <c r="T58" i="42"/>
  <c r="S58" i="42"/>
  <c r="R58" i="42"/>
  <c r="Q58" i="42"/>
  <c r="P58" i="42"/>
  <c r="M58" i="42"/>
  <c r="N58" i="42"/>
  <c r="T124" i="40"/>
  <c r="P124" i="40"/>
  <c r="Q124" i="40"/>
  <c r="N124" i="40"/>
  <c r="M124" i="40"/>
  <c r="S124" i="40"/>
  <c r="O124" i="40"/>
  <c r="R124" i="40"/>
  <c r="U124" i="40"/>
  <c r="S169" i="40"/>
  <c r="Q169" i="40"/>
  <c r="R169" i="40"/>
  <c r="M169" i="40"/>
  <c r="O169" i="40"/>
  <c r="P169" i="40"/>
  <c r="N169" i="40"/>
  <c r="U169" i="40"/>
  <c r="T169" i="40"/>
  <c r="R70" i="40"/>
  <c r="S70" i="40"/>
  <c r="M70" i="40"/>
  <c r="T70" i="40"/>
  <c r="U70" i="40"/>
  <c r="O70" i="40"/>
  <c r="Q70" i="40"/>
  <c r="P70" i="40"/>
  <c r="N70" i="40"/>
  <c r="AP165" i="42"/>
  <c r="Y165" i="42" s="1"/>
  <c r="AP26" i="42"/>
  <c r="AP158" i="42"/>
  <c r="AP97" i="42"/>
  <c r="AN97" i="42" s="1"/>
  <c r="AP150" i="42"/>
  <c r="AG150" i="42" s="1"/>
  <c r="AP15" i="42"/>
  <c r="AP59" i="42"/>
  <c r="AN59" i="42" s="1"/>
  <c r="AP89" i="42"/>
  <c r="AI89" i="42" s="1"/>
  <c r="AP177" i="42"/>
  <c r="AH177" i="42" s="1"/>
  <c r="AP130" i="42"/>
  <c r="AP12" i="40"/>
  <c r="AP92" i="42"/>
  <c r="AB92" i="42" s="1"/>
  <c r="AP111" i="42"/>
  <c r="AA111" i="42" s="1"/>
  <c r="AP155" i="42"/>
  <c r="AP13" i="42"/>
  <c r="AP39" i="42"/>
  <c r="AE39" i="42" s="1"/>
  <c r="AP167" i="42"/>
  <c r="AG167" i="42" s="1"/>
  <c r="AP75" i="40"/>
  <c r="AP85" i="42"/>
  <c r="Z85" i="42" s="1"/>
  <c r="AP104" i="42"/>
  <c r="W104" i="42" s="1"/>
  <c r="AP148" i="42"/>
  <c r="Y148" i="42" s="1"/>
  <c r="AP70" i="42"/>
  <c r="AI70" i="42" s="1"/>
  <c r="AP2" i="42"/>
  <c r="AP103" i="42"/>
  <c r="AB103" i="42" s="1"/>
  <c r="AP94" i="40"/>
  <c r="AM94" i="40" s="1"/>
  <c r="AP145" i="40"/>
  <c r="AP169" i="40"/>
  <c r="AK169" i="40" s="1"/>
  <c r="AP61" i="40"/>
  <c r="AO61" i="40" s="1"/>
  <c r="AP129" i="40"/>
  <c r="AP22" i="40"/>
  <c r="AP117" i="40"/>
  <c r="AP17" i="40"/>
  <c r="AE17" i="40" s="1"/>
  <c r="AP31" i="40"/>
  <c r="Z31" i="40" s="1"/>
  <c r="AP51" i="40"/>
  <c r="AP154" i="40"/>
  <c r="AP95" i="40"/>
  <c r="AI95" i="40" s="1"/>
  <c r="AP83" i="40"/>
  <c r="X83" i="40" s="1"/>
  <c r="AP170" i="40"/>
  <c r="AH170" i="40" s="1"/>
  <c r="AP176" i="40"/>
  <c r="AP66" i="40"/>
  <c r="AH66" i="40" s="1"/>
  <c r="AP58" i="40"/>
  <c r="AA58" i="40" s="1"/>
  <c r="AP97" i="40"/>
  <c r="AP147" i="40"/>
  <c r="AK147" i="40" s="1"/>
  <c r="AP164" i="40"/>
  <c r="AB164" i="40" s="1"/>
  <c r="Q8" i="41"/>
  <c r="M8" i="41"/>
  <c r="O8" i="41"/>
  <c r="N8" i="41"/>
  <c r="R8" i="41"/>
  <c r="P8" i="41"/>
  <c r="T8" i="41"/>
  <c r="U8" i="41"/>
  <c r="S8" i="41"/>
  <c r="N136" i="41"/>
  <c r="T136" i="41"/>
  <c r="S136" i="41"/>
  <c r="Q136" i="41"/>
  <c r="M136" i="41"/>
  <c r="R136" i="41"/>
  <c r="U136" i="41"/>
  <c r="O136" i="41"/>
  <c r="P136" i="41"/>
  <c r="N89" i="41"/>
  <c r="P89" i="41"/>
  <c r="S89" i="41"/>
  <c r="R89" i="41"/>
  <c r="T89" i="41"/>
  <c r="U89" i="41"/>
  <c r="O89" i="41"/>
  <c r="M89" i="41"/>
  <c r="Q89" i="41"/>
  <c r="T42" i="41"/>
  <c r="Q42" i="41"/>
  <c r="N42" i="41"/>
  <c r="P42" i="41"/>
  <c r="O42" i="41"/>
  <c r="R42" i="41"/>
  <c r="S42" i="41"/>
  <c r="U42" i="41"/>
  <c r="M42" i="41"/>
  <c r="Q170" i="41"/>
  <c r="T170" i="41"/>
  <c r="M170" i="41"/>
  <c r="P170" i="41"/>
  <c r="S170" i="41"/>
  <c r="U170" i="41"/>
  <c r="N170" i="41"/>
  <c r="R170" i="41"/>
  <c r="O170" i="41"/>
  <c r="AP119" i="41"/>
  <c r="AP16" i="41"/>
  <c r="AP144" i="41"/>
  <c r="Z144" i="41" s="1"/>
  <c r="AP41" i="41"/>
  <c r="AD41" i="41" s="1"/>
  <c r="AP169" i="41"/>
  <c r="AN169" i="41" s="1"/>
  <c r="O48" i="41"/>
  <c r="U48" i="41"/>
  <c r="Q48" i="41"/>
  <c r="S48" i="41"/>
  <c r="P48" i="41"/>
  <c r="M48" i="41"/>
  <c r="R48" i="41"/>
  <c r="T48" i="41"/>
  <c r="N48" i="41"/>
  <c r="N34" i="41"/>
  <c r="O34" i="41"/>
  <c r="U34" i="41"/>
  <c r="Q34" i="41"/>
  <c r="T34" i="41"/>
  <c r="S34" i="41"/>
  <c r="M34" i="41"/>
  <c r="P34" i="41"/>
  <c r="R34" i="41"/>
  <c r="AP175" i="41"/>
  <c r="AJ175" i="41" s="1"/>
  <c r="AP22" i="41"/>
  <c r="AP2" i="41"/>
  <c r="T43" i="41"/>
  <c r="R43" i="41"/>
  <c r="M43" i="41"/>
  <c r="Q43" i="41"/>
  <c r="S43" i="41"/>
  <c r="N43" i="41"/>
  <c r="P43" i="41"/>
  <c r="O43" i="41"/>
  <c r="U43" i="41"/>
  <c r="M171" i="41"/>
  <c r="P171" i="41"/>
  <c r="O171" i="41"/>
  <c r="T171" i="41"/>
  <c r="N171" i="41"/>
  <c r="R171" i="41"/>
  <c r="U171" i="41"/>
  <c r="Q171" i="41"/>
  <c r="S171" i="41"/>
  <c r="N124" i="41"/>
  <c r="R124" i="41"/>
  <c r="P124" i="41"/>
  <c r="Q124" i="41"/>
  <c r="U124" i="41"/>
  <c r="M124" i="41"/>
  <c r="T124" i="41"/>
  <c r="S124" i="41"/>
  <c r="O124" i="41"/>
  <c r="P77" i="41"/>
  <c r="Q77" i="41"/>
  <c r="O77" i="41"/>
  <c r="M77" i="41"/>
  <c r="T77" i="41"/>
  <c r="U77" i="41"/>
  <c r="S77" i="41"/>
  <c r="R77" i="41"/>
  <c r="N77" i="41"/>
  <c r="P30" i="41"/>
  <c r="Q30" i="41"/>
  <c r="M30" i="41"/>
  <c r="N30" i="41"/>
  <c r="O30" i="41"/>
  <c r="R30" i="41"/>
  <c r="S30" i="41"/>
  <c r="T30" i="41"/>
  <c r="U30" i="41"/>
  <c r="M158" i="41"/>
  <c r="S158" i="41"/>
  <c r="P158" i="41"/>
  <c r="U158" i="41"/>
  <c r="N158" i="41"/>
  <c r="R158" i="41"/>
  <c r="O158" i="41"/>
  <c r="Q158" i="41"/>
  <c r="T158" i="41"/>
  <c r="AP107" i="41"/>
  <c r="AP4" i="41"/>
  <c r="AP132" i="41"/>
  <c r="AD132" i="41" s="1"/>
  <c r="AP29" i="41"/>
  <c r="AL29" i="41" s="1"/>
  <c r="AP157" i="41"/>
  <c r="M21" i="42"/>
  <c r="O21" i="42"/>
  <c r="U21" i="42"/>
  <c r="S21" i="42"/>
  <c r="P21" i="42"/>
  <c r="T21" i="42"/>
  <c r="Q21" i="42"/>
  <c r="R21" i="42"/>
  <c r="N21" i="42"/>
  <c r="Q140" i="42"/>
  <c r="R140" i="42"/>
  <c r="T140" i="42"/>
  <c r="S140" i="42"/>
  <c r="O140" i="42"/>
  <c r="N140" i="42"/>
  <c r="P140" i="42"/>
  <c r="M140" i="42"/>
  <c r="U140" i="42"/>
  <c r="O14" i="42"/>
  <c r="Q14" i="42"/>
  <c r="R14" i="42"/>
  <c r="N14" i="42"/>
  <c r="P14" i="42"/>
  <c r="T14" i="42"/>
  <c r="U14" i="42"/>
  <c r="M14" i="42"/>
  <c r="S14" i="42"/>
  <c r="M78" i="42"/>
  <c r="Q78" i="42"/>
  <c r="P78" i="42"/>
  <c r="U78" i="42"/>
  <c r="T78" i="42"/>
  <c r="N78" i="42"/>
  <c r="R78" i="42"/>
  <c r="S78" i="42"/>
  <c r="O78" i="42"/>
  <c r="P147" i="42"/>
  <c r="S147" i="42"/>
  <c r="O147" i="42"/>
  <c r="T147" i="42"/>
  <c r="U147" i="42"/>
  <c r="R147" i="42"/>
  <c r="Q147" i="42"/>
  <c r="N147" i="42"/>
  <c r="M147" i="42"/>
  <c r="S71" i="40"/>
  <c r="O71" i="40"/>
  <c r="P71" i="40"/>
  <c r="T71" i="40"/>
  <c r="U71" i="40"/>
  <c r="R71" i="40"/>
  <c r="M71" i="40"/>
  <c r="Q71" i="40"/>
  <c r="N71" i="40"/>
  <c r="N132" i="42"/>
  <c r="U132" i="42"/>
  <c r="T132" i="42"/>
  <c r="R132" i="42"/>
  <c r="O132" i="42"/>
  <c r="P132" i="42"/>
  <c r="M132" i="42"/>
  <c r="Q132" i="42"/>
  <c r="S132" i="42"/>
  <c r="T66" i="42"/>
  <c r="R66" i="42"/>
  <c r="M66" i="42"/>
  <c r="S66" i="42"/>
  <c r="O66" i="42"/>
  <c r="N66" i="42"/>
  <c r="P66" i="42"/>
  <c r="Q66" i="42"/>
  <c r="U66" i="42"/>
  <c r="S3" i="40"/>
  <c r="U3" i="40"/>
  <c r="Q3" i="40"/>
  <c r="M3" i="40"/>
  <c r="P3" i="40"/>
  <c r="R3" i="40"/>
  <c r="N3" i="40"/>
  <c r="T3" i="40"/>
  <c r="O3" i="40"/>
  <c r="R11" i="40"/>
  <c r="T11" i="40"/>
  <c r="O11" i="40"/>
  <c r="M11" i="40"/>
  <c r="N11" i="40"/>
  <c r="S11" i="40"/>
  <c r="Q11" i="40"/>
  <c r="P11" i="40"/>
  <c r="U11" i="40"/>
  <c r="Q101" i="40"/>
  <c r="P101" i="40"/>
  <c r="R101" i="40"/>
  <c r="N101" i="40"/>
  <c r="M101" i="40"/>
  <c r="O101" i="40"/>
  <c r="U101" i="40"/>
  <c r="S101" i="40"/>
  <c r="T101" i="40"/>
  <c r="S123" i="42"/>
  <c r="N123" i="42"/>
  <c r="T123" i="42"/>
  <c r="R123" i="42"/>
  <c r="P123" i="42"/>
  <c r="M123" i="42"/>
  <c r="Q123" i="42"/>
  <c r="U123" i="42"/>
  <c r="O123" i="42"/>
  <c r="Q46" i="42"/>
  <c r="U46" i="42"/>
  <c r="S46" i="42"/>
  <c r="P46" i="42"/>
  <c r="T46" i="42"/>
  <c r="M46" i="42"/>
  <c r="R46" i="42"/>
  <c r="N46" i="42"/>
  <c r="O46" i="42"/>
  <c r="T13" i="40"/>
  <c r="P13" i="40"/>
  <c r="M13" i="40"/>
  <c r="U13" i="40"/>
  <c r="O13" i="40"/>
  <c r="Q13" i="40"/>
  <c r="N13" i="40"/>
  <c r="S13" i="40"/>
  <c r="R13" i="40"/>
  <c r="M75" i="40"/>
  <c r="O75" i="40"/>
  <c r="P75" i="40"/>
  <c r="S75" i="40"/>
  <c r="R75" i="40"/>
  <c r="U75" i="40"/>
  <c r="T75" i="40"/>
  <c r="Q75" i="40"/>
  <c r="N75" i="40"/>
  <c r="O127" i="40"/>
  <c r="T127" i="40"/>
  <c r="M127" i="40"/>
  <c r="Q127" i="40"/>
  <c r="U127" i="40"/>
  <c r="S127" i="40"/>
  <c r="P127" i="40"/>
  <c r="N127" i="40"/>
  <c r="R127" i="40"/>
  <c r="T135" i="40"/>
  <c r="P135" i="40"/>
  <c r="R135" i="40"/>
  <c r="U135" i="40"/>
  <c r="Q135" i="40"/>
  <c r="S135" i="40"/>
  <c r="O135" i="40"/>
  <c r="M135" i="40"/>
  <c r="N135" i="40"/>
  <c r="Q22" i="42"/>
  <c r="T22" i="42"/>
  <c r="N22" i="42"/>
  <c r="M22" i="42"/>
  <c r="P22" i="42"/>
  <c r="R22" i="42"/>
  <c r="U22" i="42"/>
  <c r="O22" i="42"/>
  <c r="S22" i="42"/>
  <c r="M114" i="40"/>
  <c r="T114" i="40"/>
  <c r="Q114" i="40"/>
  <c r="R114" i="40"/>
  <c r="P114" i="40"/>
  <c r="O114" i="40"/>
  <c r="N114" i="40"/>
  <c r="U114" i="40"/>
  <c r="S114" i="40"/>
  <c r="T104" i="40"/>
  <c r="N104" i="40"/>
  <c r="P104" i="40"/>
  <c r="R104" i="40"/>
  <c r="Q104" i="40"/>
  <c r="O104" i="40"/>
  <c r="U104" i="40"/>
  <c r="S104" i="40"/>
  <c r="M104" i="40"/>
  <c r="P57" i="40"/>
  <c r="M57" i="40"/>
  <c r="R57" i="40"/>
  <c r="U57" i="40"/>
  <c r="T57" i="40"/>
  <c r="Q57" i="40"/>
  <c r="S57" i="40"/>
  <c r="O57" i="40"/>
  <c r="N57" i="40"/>
  <c r="S86" i="42"/>
  <c r="T86" i="42"/>
  <c r="M86" i="42"/>
  <c r="O86" i="42"/>
  <c r="N86" i="42"/>
  <c r="P86" i="42"/>
  <c r="R86" i="42"/>
  <c r="Q86" i="42"/>
  <c r="U86" i="42"/>
  <c r="P52" i="42"/>
  <c r="U52" i="42"/>
  <c r="S52" i="42"/>
  <c r="N52" i="42"/>
  <c r="T52" i="42"/>
  <c r="Q52" i="42"/>
  <c r="O52" i="42"/>
  <c r="R52" i="42"/>
  <c r="M52" i="42"/>
  <c r="Q120" i="42"/>
  <c r="O120" i="42"/>
  <c r="N120" i="42"/>
  <c r="S120" i="42"/>
  <c r="U120" i="42"/>
  <c r="M120" i="42"/>
  <c r="R120" i="42"/>
  <c r="T120" i="42"/>
  <c r="P120" i="42"/>
  <c r="O86" i="40"/>
  <c r="S86" i="40"/>
  <c r="U86" i="40"/>
  <c r="N86" i="40"/>
  <c r="M86" i="40"/>
  <c r="Q86" i="40"/>
  <c r="P86" i="40"/>
  <c r="T86" i="40"/>
  <c r="R86" i="40"/>
  <c r="P20" i="40"/>
  <c r="T20" i="40"/>
  <c r="M20" i="40"/>
  <c r="N20" i="40"/>
  <c r="Q20" i="40"/>
  <c r="R20" i="40"/>
  <c r="S20" i="40"/>
  <c r="O20" i="40"/>
  <c r="U20" i="40"/>
  <c r="N52" i="40"/>
  <c r="O52" i="40"/>
  <c r="R52" i="40"/>
  <c r="T52" i="40"/>
  <c r="S52" i="40"/>
  <c r="U52" i="40"/>
  <c r="M52" i="40"/>
  <c r="Q52" i="40"/>
  <c r="P52" i="40"/>
  <c r="U171" i="42"/>
  <c r="M171" i="42"/>
  <c r="O171" i="42"/>
  <c r="N171" i="42"/>
  <c r="T171" i="42"/>
  <c r="R171" i="42"/>
  <c r="S171" i="42"/>
  <c r="Q171" i="42"/>
  <c r="P171" i="42"/>
  <c r="U8" i="42"/>
  <c r="T8" i="42"/>
  <c r="S8" i="42"/>
  <c r="N8" i="42"/>
  <c r="P8" i="42"/>
  <c r="M8" i="42"/>
  <c r="O8" i="42"/>
  <c r="Q8" i="42"/>
  <c r="R8" i="42"/>
  <c r="O113" i="40"/>
  <c r="T113" i="40"/>
  <c r="Q113" i="40"/>
  <c r="U113" i="40"/>
  <c r="P113" i="40"/>
  <c r="S113" i="40"/>
  <c r="R113" i="40"/>
  <c r="M113" i="40"/>
  <c r="N113" i="40"/>
  <c r="N83" i="40"/>
  <c r="P83" i="40"/>
  <c r="O83" i="40"/>
  <c r="R83" i="40"/>
  <c r="Q83" i="40"/>
  <c r="M83" i="40"/>
  <c r="U83" i="40"/>
  <c r="S83" i="40"/>
  <c r="T83" i="40"/>
  <c r="M19" i="40"/>
  <c r="S19" i="40"/>
  <c r="N19" i="40"/>
  <c r="Q19" i="40"/>
  <c r="P19" i="40"/>
  <c r="T19" i="40"/>
  <c r="R19" i="40"/>
  <c r="O19" i="40"/>
  <c r="U19" i="40"/>
  <c r="Q80" i="40"/>
  <c r="T80" i="40"/>
  <c r="U80" i="40"/>
  <c r="M80" i="40"/>
  <c r="P80" i="40"/>
  <c r="O80" i="40"/>
  <c r="S80" i="40"/>
  <c r="N80" i="40"/>
  <c r="R80" i="40"/>
  <c r="M96" i="42"/>
  <c r="T96" i="42"/>
  <c r="O96" i="42"/>
  <c r="U96" i="42"/>
  <c r="P96" i="42"/>
  <c r="Q96" i="42"/>
  <c r="N96" i="42"/>
  <c r="S96" i="42"/>
  <c r="R96" i="42"/>
  <c r="T176" i="40"/>
  <c r="Q176" i="40"/>
  <c r="U176" i="40"/>
  <c r="M176" i="40"/>
  <c r="S176" i="40"/>
  <c r="P176" i="40"/>
  <c r="R176" i="40"/>
  <c r="O176" i="40"/>
  <c r="N176" i="40"/>
  <c r="R21" i="40"/>
  <c r="M21" i="40"/>
  <c r="P21" i="40"/>
  <c r="N21" i="40"/>
  <c r="Q21" i="40"/>
  <c r="U21" i="40"/>
  <c r="O21" i="40"/>
  <c r="S21" i="40"/>
  <c r="T21" i="40"/>
  <c r="Q97" i="40"/>
  <c r="O97" i="40"/>
  <c r="N97" i="40"/>
  <c r="T97" i="40"/>
  <c r="U97" i="40"/>
  <c r="M97" i="40"/>
  <c r="S97" i="40"/>
  <c r="R97" i="40"/>
  <c r="P97" i="40"/>
  <c r="P138" i="40"/>
  <c r="Q138" i="40"/>
  <c r="U138" i="40"/>
  <c r="O138" i="40"/>
  <c r="S138" i="40"/>
  <c r="N138" i="40"/>
  <c r="R138" i="40"/>
  <c r="T138" i="40"/>
  <c r="M138" i="40"/>
  <c r="M82" i="42"/>
  <c r="U82" i="42"/>
  <c r="Q82" i="42"/>
  <c r="T82" i="42"/>
  <c r="O82" i="42"/>
  <c r="R82" i="42"/>
  <c r="P82" i="42"/>
  <c r="S82" i="42"/>
  <c r="N82" i="42"/>
  <c r="P40" i="42"/>
  <c r="N40" i="42"/>
  <c r="U40" i="42"/>
  <c r="R40" i="42"/>
  <c r="S40" i="42"/>
  <c r="M40" i="42"/>
  <c r="O40" i="42"/>
  <c r="T40" i="42"/>
  <c r="Q40" i="42"/>
  <c r="P92" i="42"/>
  <c r="T92" i="42"/>
  <c r="M92" i="42"/>
  <c r="N92" i="42"/>
  <c r="R92" i="42"/>
  <c r="U92" i="42"/>
  <c r="Q92" i="42"/>
  <c r="S92" i="42"/>
  <c r="O92" i="42"/>
  <c r="T9" i="40"/>
  <c r="U9" i="40"/>
  <c r="P9" i="40"/>
  <c r="N9" i="40"/>
  <c r="O9" i="40"/>
  <c r="R9" i="40"/>
  <c r="Q9" i="40"/>
  <c r="M9" i="40"/>
  <c r="S9" i="40"/>
  <c r="R143" i="40"/>
  <c r="S143" i="40"/>
  <c r="U143" i="40"/>
  <c r="N143" i="40"/>
  <c r="O143" i="40"/>
  <c r="T143" i="40"/>
  <c r="Q143" i="40"/>
  <c r="M143" i="40"/>
  <c r="P143" i="40"/>
  <c r="R130" i="40"/>
  <c r="P130" i="40"/>
  <c r="T130" i="40"/>
  <c r="O130" i="40"/>
  <c r="Q130" i="40"/>
  <c r="S130" i="40"/>
  <c r="M130" i="40"/>
  <c r="U130" i="40"/>
  <c r="N130" i="40"/>
  <c r="AP37" i="42"/>
  <c r="AE37" i="42" s="1"/>
  <c r="AP56" i="42"/>
  <c r="W56" i="42" s="1"/>
  <c r="AP100" i="42"/>
  <c r="AD100" i="42" s="1"/>
  <c r="AP141" i="42"/>
  <c r="AP99" i="42"/>
  <c r="AP50" i="42"/>
  <c r="AB50" i="42" s="1"/>
  <c r="AP60" i="40"/>
  <c r="AI60" i="40" s="1"/>
  <c r="AP96" i="42"/>
  <c r="AP49" i="42"/>
  <c r="AP93" i="42"/>
  <c r="AK93" i="42" s="1"/>
  <c r="AP169" i="42"/>
  <c r="AM169" i="42" s="1"/>
  <c r="AP58" i="42"/>
  <c r="AP18" i="42"/>
  <c r="AP27" i="42"/>
  <c r="Z27" i="42" s="1"/>
  <c r="AP25" i="42"/>
  <c r="AG25" i="42" s="1"/>
  <c r="AP145" i="42"/>
  <c r="X145" i="42" s="1"/>
  <c r="AP30" i="42"/>
  <c r="AP142" i="40"/>
  <c r="AD142" i="40" s="1"/>
  <c r="AP38" i="42"/>
  <c r="X38" i="42" s="1"/>
  <c r="AP94" i="42"/>
  <c r="Z94" i="42" s="1"/>
  <c r="AP20" i="42"/>
  <c r="AP98" i="42"/>
  <c r="AJ98" i="42" s="1"/>
  <c r="AP113" i="42"/>
  <c r="AD113" i="42" s="1"/>
  <c r="AP157" i="42"/>
  <c r="AB157" i="42" s="1"/>
  <c r="AP101" i="40"/>
  <c r="AP161" i="40"/>
  <c r="X161" i="40" s="1"/>
  <c r="AP122" i="40"/>
  <c r="AN122" i="40" s="1"/>
  <c r="AP103" i="40"/>
  <c r="AO103" i="40" s="1"/>
  <c r="AP47" i="40"/>
  <c r="Z47" i="40" s="1"/>
  <c r="AP23" i="40"/>
  <c r="Z23" i="40" s="1"/>
  <c r="AP150" i="40"/>
  <c r="AP56" i="40"/>
  <c r="X56" i="40" s="1"/>
  <c r="AP18" i="40"/>
  <c r="AD18" i="40" s="1"/>
  <c r="AP132" i="40"/>
  <c r="AO132" i="40" s="1"/>
  <c r="AP19" i="40"/>
  <c r="AH19" i="40" s="1"/>
  <c r="AP82" i="40"/>
  <c r="AP5" i="40"/>
  <c r="AO5" i="40" s="1"/>
  <c r="AP35" i="40"/>
  <c r="AB35" i="40" s="1"/>
  <c r="AP133" i="40"/>
  <c r="AH133" i="40" s="1"/>
  <c r="AP80" i="40"/>
  <c r="AP67" i="40"/>
  <c r="AP106" i="40"/>
  <c r="AM106" i="40" s="1"/>
  <c r="AP69" i="40"/>
  <c r="AM69" i="40" s="1"/>
  <c r="AP70" i="40"/>
  <c r="P24" i="41"/>
  <c r="R24" i="41"/>
  <c r="U24" i="41"/>
  <c r="Q24" i="41"/>
  <c r="O24" i="41"/>
  <c r="N24" i="41"/>
  <c r="S24" i="41"/>
  <c r="M24" i="41"/>
  <c r="T24" i="41"/>
  <c r="S152" i="41"/>
  <c r="M152" i="41"/>
  <c r="T152" i="41"/>
  <c r="N152" i="41"/>
  <c r="P152" i="41"/>
  <c r="U152" i="41"/>
  <c r="Q152" i="41"/>
  <c r="O152" i="41"/>
  <c r="R152" i="41"/>
  <c r="R105" i="41"/>
  <c r="N105" i="41"/>
  <c r="O105" i="41"/>
  <c r="M105" i="41"/>
  <c r="S105" i="41"/>
  <c r="Q105" i="41"/>
  <c r="T105" i="41"/>
  <c r="U105" i="41"/>
  <c r="P105" i="41"/>
  <c r="N58" i="41"/>
  <c r="O58" i="41"/>
  <c r="R58" i="41"/>
  <c r="U58" i="41"/>
  <c r="T58" i="41"/>
  <c r="Q58" i="41"/>
  <c r="P58" i="41"/>
  <c r="S58" i="41"/>
  <c r="M58" i="41"/>
  <c r="AP7" i="41"/>
  <c r="AH7" i="41" s="1"/>
  <c r="AP135" i="41"/>
  <c r="AB135" i="41" s="1"/>
  <c r="AP32" i="41"/>
  <c r="AE32" i="41" s="1"/>
  <c r="AP160" i="41"/>
  <c r="W160" i="41" s="1"/>
  <c r="AP57" i="41"/>
  <c r="AA57" i="41" s="1"/>
  <c r="AP26" i="41"/>
  <c r="AH26" i="41" s="1"/>
  <c r="M96" i="41"/>
  <c r="S96" i="41"/>
  <c r="T96" i="41"/>
  <c r="O96" i="41"/>
  <c r="N96" i="41"/>
  <c r="Q96" i="41"/>
  <c r="R96" i="41"/>
  <c r="P96" i="41"/>
  <c r="U96" i="41"/>
  <c r="M50" i="41"/>
  <c r="R50" i="41"/>
  <c r="P50" i="41"/>
  <c r="S50" i="41"/>
  <c r="T50" i="41"/>
  <c r="Q50" i="41"/>
  <c r="O50" i="41"/>
  <c r="N50" i="41"/>
  <c r="U50" i="41"/>
  <c r="AP98" i="41"/>
  <c r="AP118" i="41"/>
  <c r="AL118" i="41" s="1"/>
  <c r="O35" i="41"/>
  <c r="P35" i="41"/>
  <c r="Q35" i="41"/>
  <c r="N35" i="41"/>
  <c r="T35" i="41"/>
  <c r="R35" i="41"/>
  <c r="S35" i="41"/>
  <c r="M35" i="41"/>
  <c r="U35" i="41"/>
  <c r="N59" i="41"/>
  <c r="S59" i="41"/>
  <c r="U59" i="41"/>
  <c r="T59" i="41"/>
  <c r="R59" i="41"/>
  <c r="Q59" i="41"/>
  <c r="O59" i="41"/>
  <c r="M59" i="41"/>
  <c r="P59" i="41"/>
  <c r="M12" i="41"/>
  <c r="U12" i="41"/>
  <c r="S12" i="41"/>
  <c r="P12" i="41"/>
  <c r="O12" i="41"/>
  <c r="R12" i="41"/>
  <c r="Q12" i="41"/>
  <c r="N12" i="41"/>
  <c r="T12" i="41"/>
  <c r="Q140" i="41"/>
  <c r="M140" i="41"/>
  <c r="U140" i="41"/>
  <c r="S140" i="41"/>
  <c r="N140" i="41"/>
  <c r="O140" i="41"/>
  <c r="R140" i="41"/>
  <c r="P140" i="41"/>
  <c r="T140" i="41"/>
  <c r="M93" i="41"/>
  <c r="S93" i="41"/>
  <c r="P93" i="41"/>
  <c r="O93" i="41"/>
  <c r="U93" i="41"/>
  <c r="T93" i="41"/>
  <c r="Q93" i="41"/>
  <c r="R93" i="41"/>
  <c r="N93" i="41"/>
  <c r="S46" i="41"/>
  <c r="O46" i="41"/>
  <c r="U46" i="41"/>
  <c r="P46" i="41"/>
  <c r="T46" i="41"/>
  <c r="N46" i="41"/>
  <c r="M46" i="41"/>
  <c r="R46" i="41"/>
  <c r="Q46" i="41"/>
  <c r="U174" i="41"/>
  <c r="R174" i="41"/>
  <c r="N174" i="41"/>
  <c r="Q174" i="41"/>
  <c r="P174" i="41"/>
  <c r="O174" i="41"/>
  <c r="S174" i="41"/>
  <c r="M174" i="41"/>
  <c r="T174" i="41"/>
  <c r="AP123" i="41"/>
  <c r="AN123" i="41" s="1"/>
  <c r="AP20" i="41"/>
  <c r="AP148" i="41"/>
  <c r="Y148" i="41" s="1"/>
  <c r="AP45" i="41"/>
  <c r="AP173" i="41"/>
  <c r="AD173" i="41" s="1"/>
  <c r="Q51" i="42"/>
  <c r="N51" i="42"/>
  <c r="U51" i="42"/>
  <c r="P51" i="42"/>
  <c r="M51" i="42"/>
  <c r="O51" i="42"/>
  <c r="T51" i="42"/>
  <c r="S51" i="42"/>
  <c r="R51" i="42"/>
  <c r="T177" i="42"/>
  <c r="N177" i="42"/>
  <c r="R177" i="42"/>
  <c r="S177" i="42"/>
  <c r="O177" i="42"/>
  <c r="M177" i="42"/>
  <c r="Q177" i="42"/>
  <c r="P177" i="42"/>
  <c r="U177" i="42"/>
  <c r="P154" i="42"/>
  <c r="R154" i="42"/>
  <c r="Q154" i="42"/>
  <c r="U154" i="42"/>
  <c r="M154" i="42"/>
  <c r="O154" i="42"/>
  <c r="N154" i="42"/>
  <c r="S154" i="42"/>
  <c r="T154" i="42"/>
  <c r="T97" i="42"/>
  <c r="U97" i="42"/>
  <c r="N97" i="42"/>
  <c r="P97" i="42"/>
  <c r="R97" i="42"/>
  <c r="M97" i="42"/>
  <c r="Q97" i="42"/>
  <c r="O97" i="42"/>
  <c r="S97" i="42"/>
  <c r="Q30" i="42"/>
  <c r="M30" i="42"/>
  <c r="N30" i="42"/>
  <c r="R30" i="42"/>
  <c r="U30" i="42"/>
  <c r="S30" i="42"/>
  <c r="O30" i="42"/>
  <c r="T30" i="42"/>
  <c r="P30" i="42"/>
  <c r="O3" i="42"/>
  <c r="N3" i="42"/>
  <c r="S3" i="42"/>
  <c r="U3" i="42"/>
  <c r="M3" i="42"/>
  <c r="P3" i="42"/>
  <c r="Q3" i="42"/>
  <c r="T3" i="42"/>
  <c r="R3" i="42"/>
  <c r="Q5" i="40"/>
  <c r="U5" i="40"/>
  <c r="M5" i="40"/>
  <c r="N5" i="40"/>
  <c r="T5" i="40"/>
  <c r="O5" i="40"/>
  <c r="R5" i="40"/>
  <c r="P5" i="40"/>
  <c r="S5" i="40"/>
  <c r="Q25" i="42"/>
  <c r="T25" i="42"/>
  <c r="P25" i="42"/>
  <c r="U25" i="42"/>
  <c r="N25" i="42"/>
  <c r="O25" i="42"/>
  <c r="M25" i="42"/>
  <c r="R25" i="42"/>
  <c r="S25" i="42"/>
  <c r="M93" i="42"/>
  <c r="O93" i="42"/>
  <c r="R93" i="42"/>
  <c r="Q93" i="42"/>
  <c r="T93" i="42"/>
  <c r="U93" i="42"/>
  <c r="N93" i="42"/>
  <c r="S93" i="42"/>
  <c r="P93" i="42"/>
  <c r="U134" i="40"/>
  <c r="O134" i="40"/>
  <c r="Q134" i="40"/>
  <c r="T134" i="40"/>
  <c r="P134" i="40"/>
  <c r="S134" i="40"/>
  <c r="M134" i="40"/>
  <c r="N134" i="40"/>
  <c r="R134" i="40"/>
  <c r="U112" i="40"/>
  <c r="T112" i="40"/>
  <c r="Q112" i="40"/>
  <c r="N112" i="40"/>
  <c r="S112" i="40"/>
  <c r="O112" i="40"/>
  <c r="M112" i="40"/>
  <c r="P112" i="40"/>
  <c r="R112" i="40"/>
  <c r="Q116" i="42"/>
  <c r="R116" i="42"/>
  <c r="P116" i="42"/>
  <c r="U116" i="42"/>
  <c r="O116" i="42"/>
  <c r="T116" i="42"/>
  <c r="N116" i="42"/>
  <c r="S116" i="42"/>
  <c r="M116" i="42"/>
  <c r="N20" i="42"/>
  <c r="P20" i="42"/>
  <c r="Q20" i="42"/>
  <c r="S20" i="42"/>
  <c r="U20" i="42"/>
  <c r="M20" i="42"/>
  <c r="O20" i="42"/>
  <c r="R20" i="42"/>
  <c r="T20" i="42"/>
  <c r="M88" i="42"/>
  <c r="S88" i="42"/>
  <c r="U88" i="42"/>
  <c r="P88" i="42"/>
  <c r="Q88" i="42"/>
  <c r="R88" i="42"/>
  <c r="O88" i="42"/>
  <c r="N88" i="42"/>
  <c r="T88" i="42"/>
  <c r="S177" i="40"/>
  <c r="R177" i="40"/>
  <c r="Q177" i="40"/>
  <c r="P177" i="40"/>
  <c r="M177" i="40"/>
  <c r="O177" i="40"/>
  <c r="U177" i="40"/>
  <c r="N177" i="40"/>
  <c r="T177" i="40"/>
  <c r="N37" i="40"/>
  <c r="M37" i="40"/>
  <c r="T37" i="40"/>
  <c r="O37" i="40"/>
  <c r="Q37" i="40"/>
  <c r="P37" i="40"/>
  <c r="R37" i="40"/>
  <c r="S37" i="40"/>
  <c r="U37" i="40"/>
  <c r="R23" i="40"/>
  <c r="P23" i="40"/>
  <c r="N23" i="40"/>
  <c r="M23" i="40"/>
  <c r="U23" i="40"/>
  <c r="S23" i="40"/>
  <c r="O23" i="40"/>
  <c r="T23" i="40"/>
  <c r="Q23" i="40"/>
  <c r="M16" i="42"/>
  <c r="N16" i="42"/>
  <c r="O16" i="42"/>
  <c r="P16" i="42"/>
  <c r="T16" i="42"/>
  <c r="R16" i="42"/>
  <c r="Q16" i="42"/>
  <c r="S16" i="42"/>
  <c r="U16" i="42"/>
  <c r="S85" i="42"/>
  <c r="N85" i="42"/>
  <c r="P85" i="42"/>
  <c r="U85" i="42"/>
  <c r="T85" i="42"/>
  <c r="R85" i="42"/>
  <c r="Q85" i="42"/>
  <c r="O85" i="42"/>
  <c r="M85" i="42"/>
  <c r="O34" i="40"/>
  <c r="S34" i="40"/>
  <c r="R34" i="40"/>
  <c r="N34" i="40"/>
  <c r="Q34" i="40"/>
  <c r="U34" i="40"/>
  <c r="T34" i="40"/>
  <c r="M34" i="40"/>
  <c r="P34" i="40"/>
  <c r="R132" i="40"/>
  <c r="T132" i="40"/>
  <c r="N132" i="40"/>
  <c r="M132" i="40"/>
  <c r="O132" i="40"/>
  <c r="P132" i="40"/>
  <c r="U132" i="40"/>
  <c r="S132" i="40"/>
  <c r="Q132" i="40"/>
  <c r="R77" i="40"/>
  <c r="Q77" i="40"/>
  <c r="M77" i="40"/>
  <c r="U77" i="40"/>
  <c r="N77" i="40"/>
  <c r="S77" i="40"/>
  <c r="O77" i="40"/>
  <c r="T77" i="40"/>
  <c r="P77" i="40"/>
  <c r="P174" i="42"/>
  <c r="T174" i="42"/>
  <c r="R174" i="42"/>
  <c r="N174" i="42"/>
  <c r="O174" i="42"/>
  <c r="U174" i="42"/>
  <c r="M174" i="42"/>
  <c r="Q174" i="42"/>
  <c r="S174" i="42"/>
  <c r="P6" i="42"/>
  <c r="M6" i="42"/>
  <c r="Q6" i="42"/>
  <c r="N6" i="42"/>
  <c r="O6" i="42"/>
  <c r="R6" i="42"/>
  <c r="T6" i="42"/>
  <c r="S6" i="42"/>
  <c r="U6" i="42"/>
  <c r="R13" i="42"/>
  <c r="N13" i="42"/>
  <c r="S13" i="42"/>
  <c r="U13" i="42"/>
  <c r="T13" i="42"/>
  <c r="Q13" i="42"/>
  <c r="P13" i="42"/>
  <c r="M13" i="42"/>
  <c r="O13" i="42"/>
  <c r="Q87" i="40"/>
  <c r="N87" i="40"/>
  <c r="P87" i="40"/>
  <c r="U87" i="40"/>
  <c r="T87" i="40"/>
  <c r="O87" i="40"/>
  <c r="R87" i="40"/>
  <c r="S87" i="40"/>
  <c r="M87" i="40"/>
  <c r="S168" i="40"/>
  <c r="Q168" i="40"/>
  <c r="P168" i="40"/>
  <c r="O168" i="40"/>
  <c r="R168" i="40"/>
  <c r="M168" i="40"/>
  <c r="U168" i="40"/>
  <c r="N168" i="40"/>
  <c r="T168" i="40"/>
  <c r="P72" i="40"/>
  <c r="Q72" i="40"/>
  <c r="N72" i="40"/>
  <c r="R72" i="40"/>
  <c r="S72" i="40"/>
  <c r="O72" i="40"/>
  <c r="M72" i="40"/>
  <c r="U72" i="40"/>
  <c r="T72" i="40"/>
  <c r="O68" i="42"/>
  <c r="U68" i="42"/>
  <c r="M68" i="42"/>
  <c r="Q68" i="42"/>
  <c r="T68" i="42"/>
  <c r="R68" i="42"/>
  <c r="N68" i="42"/>
  <c r="P68" i="42"/>
  <c r="S68" i="42"/>
  <c r="Q136" i="42"/>
  <c r="O136" i="42"/>
  <c r="U136" i="42"/>
  <c r="T136" i="42"/>
  <c r="P136" i="42"/>
  <c r="N136" i="42"/>
  <c r="R136" i="42"/>
  <c r="S136" i="42"/>
  <c r="M136" i="42"/>
  <c r="P94" i="40"/>
  <c r="M94" i="40"/>
  <c r="N94" i="40"/>
  <c r="S94" i="40"/>
  <c r="T94" i="40"/>
  <c r="Q94" i="40"/>
  <c r="O94" i="40"/>
  <c r="U94" i="40"/>
  <c r="R94" i="40"/>
  <c r="R148" i="40"/>
  <c r="M148" i="40"/>
  <c r="S148" i="40"/>
  <c r="Q148" i="40"/>
  <c r="N148" i="40"/>
  <c r="P148" i="40"/>
  <c r="U148" i="40"/>
  <c r="T148" i="40"/>
  <c r="O148" i="40"/>
  <c r="T10" i="40"/>
  <c r="O10" i="40"/>
  <c r="M10" i="40"/>
  <c r="S10" i="40"/>
  <c r="N10" i="40"/>
  <c r="R10" i="40"/>
  <c r="U10" i="40"/>
  <c r="Q10" i="40"/>
  <c r="P10" i="40"/>
  <c r="O176" i="42"/>
  <c r="N176" i="42"/>
  <c r="T176" i="42"/>
  <c r="S176" i="42"/>
  <c r="P176" i="42"/>
  <c r="Q176" i="42"/>
  <c r="U176" i="42"/>
  <c r="R176" i="42"/>
  <c r="M176" i="42"/>
  <c r="S158" i="42"/>
  <c r="O158" i="42"/>
  <c r="T158" i="42"/>
  <c r="M158" i="42"/>
  <c r="Q158" i="42"/>
  <c r="P158" i="42"/>
  <c r="R158" i="42"/>
  <c r="N158" i="42"/>
  <c r="U158" i="42"/>
  <c r="R58" i="40"/>
  <c r="N58" i="40"/>
  <c r="P58" i="40"/>
  <c r="M58" i="40"/>
  <c r="O58" i="40"/>
  <c r="Q58" i="40"/>
  <c r="U58" i="40"/>
  <c r="T58" i="40"/>
  <c r="S58" i="40"/>
  <c r="S144" i="40"/>
  <c r="O144" i="40"/>
  <c r="T144" i="40"/>
  <c r="R144" i="40"/>
  <c r="M144" i="40"/>
  <c r="P144" i="40"/>
  <c r="Q144" i="40"/>
  <c r="N144" i="40"/>
  <c r="U144" i="40"/>
  <c r="R158" i="40"/>
  <c r="Q158" i="40"/>
  <c r="T158" i="40"/>
  <c r="U158" i="40"/>
  <c r="S158" i="40"/>
  <c r="O158" i="40"/>
  <c r="N158" i="40"/>
  <c r="M158" i="40"/>
  <c r="P158" i="40"/>
  <c r="T24" i="40"/>
  <c r="U24" i="40"/>
  <c r="P24" i="40"/>
  <c r="M24" i="40"/>
  <c r="O24" i="40"/>
  <c r="Q24" i="40"/>
  <c r="R24" i="40"/>
  <c r="N24" i="40"/>
  <c r="S24" i="40"/>
  <c r="R100" i="42"/>
  <c r="O100" i="42"/>
  <c r="T100" i="42"/>
  <c r="N100" i="42"/>
  <c r="M100" i="42"/>
  <c r="Q100" i="42"/>
  <c r="U100" i="42"/>
  <c r="S100" i="42"/>
  <c r="P100" i="42"/>
  <c r="T168" i="42"/>
  <c r="P168" i="42"/>
  <c r="U168" i="42"/>
  <c r="N168" i="42"/>
  <c r="S168" i="42"/>
  <c r="M168" i="42"/>
  <c r="O168" i="42"/>
  <c r="Q168" i="42"/>
  <c r="R168" i="42"/>
  <c r="S126" i="42"/>
  <c r="T126" i="42"/>
  <c r="Q126" i="42"/>
  <c r="P126" i="42"/>
  <c r="R126" i="42"/>
  <c r="N126" i="42"/>
  <c r="M126" i="42"/>
  <c r="O126" i="42"/>
  <c r="U126" i="42"/>
  <c r="R157" i="40"/>
  <c r="O157" i="40"/>
  <c r="P157" i="40"/>
  <c r="U157" i="40"/>
  <c r="M157" i="40"/>
  <c r="T157" i="40"/>
  <c r="N157" i="40"/>
  <c r="Q157" i="40"/>
  <c r="S157" i="40"/>
  <c r="R14" i="40"/>
  <c r="O14" i="40"/>
  <c r="M14" i="40"/>
  <c r="S14" i="40"/>
  <c r="U14" i="40"/>
  <c r="T14" i="40"/>
  <c r="N14" i="40"/>
  <c r="Q14" i="40"/>
  <c r="P14" i="40"/>
  <c r="AP53" i="42"/>
  <c r="AN53" i="42" s="1"/>
  <c r="AP140" i="42"/>
  <c r="AK140" i="42" s="1"/>
  <c r="AP159" i="42"/>
  <c r="AP78" i="42"/>
  <c r="AA78" i="42" s="1"/>
  <c r="AP141" i="40"/>
  <c r="AO141" i="40" s="1"/>
  <c r="AP119" i="42"/>
  <c r="AP114" i="42"/>
  <c r="X114" i="42" s="1"/>
  <c r="AP109" i="40"/>
  <c r="AN109" i="40" s="1"/>
  <c r="AP133" i="42"/>
  <c r="AP152" i="42"/>
  <c r="AN152" i="42" s="1"/>
  <c r="AP62" i="42"/>
  <c r="AP142" i="42"/>
  <c r="AK142" i="42" s="1"/>
  <c r="AP67" i="42"/>
  <c r="AP112" i="42"/>
  <c r="AM112" i="42" s="1"/>
  <c r="AP78" i="40"/>
  <c r="AP154" i="42"/>
  <c r="AA154" i="42" s="1"/>
  <c r="AP17" i="42"/>
  <c r="AG17" i="42" s="1"/>
  <c r="AP61" i="42"/>
  <c r="AE61" i="42" s="1"/>
  <c r="AP131" i="42"/>
  <c r="AP60" i="42"/>
  <c r="X60" i="42" s="1"/>
  <c r="AP79" i="42"/>
  <c r="AP123" i="42"/>
  <c r="AC123" i="42" s="1"/>
  <c r="AP54" i="42"/>
  <c r="AI54" i="42" s="1"/>
  <c r="AP122" i="42"/>
  <c r="X122" i="42" s="1"/>
  <c r="AP29" i="42"/>
  <c r="AP137" i="40"/>
  <c r="AN137" i="40" s="1"/>
  <c r="AP68" i="40"/>
  <c r="AP20" i="40"/>
  <c r="AL20" i="40" s="1"/>
  <c r="Y20" i="40"/>
  <c r="AP110" i="40"/>
  <c r="AP34" i="40"/>
  <c r="AL34" i="40" s="1"/>
  <c r="AP151" i="40"/>
  <c r="AL151" i="40" s="1"/>
  <c r="AP43" i="40"/>
  <c r="AP157" i="40"/>
  <c r="AC157" i="40" s="1"/>
  <c r="AP15" i="40"/>
  <c r="AP54" i="40"/>
  <c r="AN54" i="40" s="1"/>
  <c r="AP84" i="40"/>
  <c r="AP143" i="40"/>
  <c r="AL143" i="40" s="1"/>
  <c r="AP102" i="40"/>
  <c r="AP116" i="40"/>
  <c r="AL116" i="40" s="1"/>
  <c r="AP119" i="40"/>
  <c r="AP115" i="40"/>
  <c r="AP148" i="40"/>
  <c r="Z148" i="40" s="1"/>
  <c r="AP118" i="40"/>
  <c r="AA118" i="40" s="1"/>
  <c r="AP87" i="40"/>
  <c r="N87" i="41"/>
  <c r="P87" i="41"/>
  <c r="R87" i="41"/>
  <c r="M87" i="41"/>
  <c r="O87" i="41"/>
  <c r="Q87" i="41"/>
  <c r="T87" i="41"/>
  <c r="S87" i="41"/>
  <c r="U87" i="41"/>
  <c r="O40" i="41"/>
  <c r="Q40" i="41"/>
  <c r="M40" i="41"/>
  <c r="N40" i="41"/>
  <c r="R40" i="41"/>
  <c r="P40" i="41"/>
  <c r="S40" i="41"/>
  <c r="T40" i="41"/>
  <c r="U40" i="41"/>
  <c r="Q168" i="41"/>
  <c r="P168" i="41"/>
  <c r="U168" i="41"/>
  <c r="T168" i="41"/>
  <c r="R168" i="41"/>
  <c r="S168" i="41"/>
  <c r="N168" i="41"/>
  <c r="O168" i="41"/>
  <c r="M168" i="41"/>
  <c r="M121" i="41"/>
  <c r="Q121" i="41"/>
  <c r="S121" i="41"/>
  <c r="O121" i="41"/>
  <c r="T121" i="41"/>
  <c r="N121" i="41"/>
  <c r="U121" i="41"/>
  <c r="R121" i="41"/>
  <c r="P121" i="41"/>
  <c r="Q74" i="41"/>
  <c r="P74" i="41"/>
  <c r="U74" i="41"/>
  <c r="M74" i="41"/>
  <c r="S74" i="41"/>
  <c r="O74" i="41"/>
  <c r="N74" i="41"/>
  <c r="R74" i="41"/>
  <c r="T74" i="41"/>
  <c r="AP23" i="41"/>
  <c r="AK23" i="41" s="1"/>
  <c r="AP151" i="41"/>
  <c r="AG151" i="41" s="1"/>
  <c r="AP48" i="41"/>
  <c r="AP176" i="41"/>
  <c r="AI176" i="41" s="1"/>
  <c r="AP73" i="41"/>
  <c r="AF73" i="41" s="1"/>
  <c r="AP70" i="41"/>
  <c r="Y70" i="41" s="1"/>
  <c r="N144" i="41"/>
  <c r="R144" i="41"/>
  <c r="O144" i="41"/>
  <c r="M144" i="41"/>
  <c r="S144" i="41"/>
  <c r="Q144" i="41"/>
  <c r="U144" i="41"/>
  <c r="P144" i="41"/>
  <c r="T144" i="41"/>
  <c r="M82" i="41"/>
  <c r="U82" i="41"/>
  <c r="Q82" i="41"/>
  <c r="R82" i="41"/>
  <c r="S82" i="41"/>
  <c r="N82" i="41"/>
  <c r="O82" i="41"/>
  <c r="P82" i="41"/>
  <c r="T82" i="41"/>
  <c r="AP8" i="41"/>
  <c r="Y8" i="41" s="1"/>
  <c r="AP17" i="41"/>
  <c r="S83" i="41"/>
  <c r="N83" i="41"/>
  <c r="T83" i="41"/>
  <c r="Q83" i="41"/>
  <c r="O83" i="41"/>
  <c r="M83" i="41"/>
  <c r="R83" i="41"/>
  <c r="U83" i="41"/>
  <c r="P83" i="41"/>
  <c r="U75" i="41"/>
  <c r="S75" i="41"/>
  <c r="T75" i="41"/>
  <c r="M75" i="41"/>
  <c r="N75" i="41"/>
  <c r="P75" i="41"/>
  <c r="Q75" i="41"/>
  <c r="R75" i="41"/>
  <c r="O75" i="41"/>
  <c r="R28" i="41"/>
  <c r="P28" i="41"/>
  <c r="U28" i="41"/>
  <c r="N28" i="41"/>
  <c r="T28" i="41"/>
  <c r="Q28" i="41"/>
  <c r="M28" i="41"/>
  <c r="S28" i="41"/>
  <c r="O28" i="41"/>
  <c r="U156" i="41"/>
  <c r="Q156" i="41"/>
  <c r="T156" i="41"/>
  <c r="P156" i="41"/>
  <c r="S156" i="41"/>
  <c r="M156" i="41"/>
  <c r="N156" i="41"/>
  <c r="R156" i="41"/>
  <c r="O156" i="41"/>
  <c r="N109" i="41"/>
  <c r="R109" i="41"/>
  <c r="O109" i="41"/>
  <c r="U109" i="41"/>
  <c r="S109" i="41"/>
  <c r="T109" i="41"/>
  <c r="P109" i="41"/>
  <c r="Q109" i="41"/>
  <c r="M109" i="41"/>
  <c r="M62" i="41"/>
  <c r="P62" i="41"/>
  <c r="S62" i="41"/>
  <c r="U62" i="41"/>
  <c r="O62" i="41"/>
  <c r="T62" i="41"/>
  <c r="R62" i="41"/>
  <c r="N62" i="41"/>
  <c r="Q62" i="41"/>
  <c r="AP11" i="41"/>
  <c r="AL11" i="41" s="1"/>
  <c r="AP139" i="41"/>
  <c r="AP36" i="41"/>
  <c r="AD36" i="41" s="1"/>
  <c r="AP164" i="41"/>
  <c r="AC164" i="41" s="1"/>
  <c r="AP61" i="41"/>
  <c r="AP38" i="41"/>
  <c r="T35" i="42"/>
  <c r="M35" i="42"/>
  <c r="U35" i="42"/>
  <c r="O35" i="42"/>
  <c r="R35" i="42"/>
  <c r="S35" i="42"/>
  <c r="P35" i="42"/>
  <c r="N35" i="42"/>
  <c r="Q35" i="42"/>
  <c r="Q33" i="42"/>
  <c r="U33" i="42"/>
  <c r="O33" i="42"/>
  <c r="N33" i="42"/>
  <c r="S33" i="42"/>
  <c r="T33" i="42"/>
  <c r="P33" i="42"/>
  <c r="M33" i="42"/>
  <c r="R33" i="42"/>
  <c r="T163" i="42"/>
  <c r="S163" i="42"/>
  <c r="O163" i="42"/>
  <c r="U163" i="42"/>
  <c r="Q163" i="42"/>
  <c r="M163" i="42"/>
  <c r="N163" i="42"/>
  <c r="R163" i="42"/>
  <c r="P163" i="42"/>
  <c r="U81" i="42"/>
  <c r="S81" i="42"/>
  <c r="Q81" i="42"/>
  <c r="T81" i="42"/>
  <c r="M81" i="42"/>
  <c r="O81" i="42"/>
  <c r="P81" i="42"/>
  <c r="R81" i="42"/>
  <c r="N81" i="42"/>
  <c r="N44" i="42"/>
  <c r="S44" i="42"/>
  <c r="P44" i="42"/>
  <c r="T44" i="42"/>
  <c r="R44" i="42"/>
  <c r="O44" i="42"/>
  <c r="U44" i="42"/>
  <c r="M44" i="42"/>
  <c r="Q44" i="42"/>
  <c r="N112" i="42"/>
  <c r="P112" i="42"/>
  <c r="R112" i="42"/>
  <c r="M112" i="42"/>
  <c r="S112" i="42"/>
  <c r="Q112" i="42"/>
  <c r="O112" i="42"/>
  <c r="T112" i="42"/>
  <c r="U112" i="42"/>
  <c r="Q53" i="40"/>
  <c r="O53" i="40"/>
  <c r="N53" i="40"/>
  <c r="P53" i="40"/>
  <c r="T53" i="40"/>
  <c r="R53" i="40"/>
  <c r="U53" i="40"/>
  <c r="S53" i="40"/>
  <c r="M53" i="40"/>
  <c r="T153" i="42"/>
  <c r="N153" i="42"/>
  <c r="M153" i="42"/>
  <c r="O153" i="42"/>
  <c r="P153" i="42"/>
  <c r="R153" i="42"/>
  <c r="U153" i="42"/>
  <c r="Q153" i="42"/>
  <c r="S153" i="42"/>
  <c r="Q134" i="42"/>
  <c r="S134" i="42"/>
  <c r="N134" i="42"/>
  <c r="U134" i="42"/>
  <c r="O134" i="42"/>
  <c r="R134" i="42"/>
  <c r="T134" i="42"/>
  <c r="P134" i="42"/>
  <c r="M134" i="42"/>
  <c r="U163" i="40"/>
  <c r="M163" i="40"/>
  <c r="Q163" i="40"/>
  <c r="P163" i="40"/>
  <c r="O163" i="40"/>
  <c r="N163" i="40"/>
  <c r="T163" i="40"/>
  <c r="S163" i="40"/>
  <c r="R163" i="40"/>
  <c r="Q78" i="40"/>
  <c r="N78" i="40"/>
  <c r="U78" i="40"/>
  <c r="O78" i="40"/>
  <c r="P78" i="40"/>
  <c r="M78" i="40"/>
  <c r="S78" i="40"/>
  <c r="T78" i="40"/>
  <c r="R78" i="40"/>
  <c r="N56" i="42"/>
  <c r="S56" i="42"/>
  <c r="R56" i="42"/>
  <c r="Q56" i="42"/>
  <c r="P56" i="42"/>
  <c r="U56" i="42"/>
  <c r="T56" i="42"/>
  <c r="M56" i="42"/>
  <c r="O56" i="42"/>
  <c r="M148" i="42"/>
  <c r="P148" i="42"/>
  <c r="T148" i="42"/>
  <c r="U148" i="42"/>
  <c r="N148" i="42"/>
  <c r="S148" i="42"/>
  <c r="R148" i="42"/>
  <c r="Q148" i="42"/>
  <c r="O148" i="42"/>
  <c r="O114" i="42"/>
  <c r="M114" i="42"/>
  <c r="N114" i="42"/>
  <c r="P114" i="42"/>
  <c r="S114" i="42"/>
  <c r="T114" i="42"/>
  <c r="R114" i="42"/>
  <c r="U114" i="42"/>
  <c r="Q114" i="42"/>
  <c r="R32" i="40"/>
  <c r="N32" i="40"/>
  <c r="S32" i="40"/>
  <c r="O32" i="40"/>
  <c r="U32" i="40"/>
  <c r="Q32" i="40"/>
  <c r="T32" i="40"/>
  <c r="M32" i="40"/>
  <c r="P32" i="40"/>
  <c r="O139" i="40"/>
  <c r="N139" i="40"/>
  <c r="P139" i="40"/>
  <c r="T139" i="40"/>
  <c r="Q139" i="40"/>
  <c r="U139" i="40"/>
  <c r="R139" i="40"/>
  <c r="M139" i="40"/>
  <c r="S139" i="40"/>
  <c r="M43" i="40"/>
  <c r="O43" i="40"/>
  <c r="U43" i="40"/>
  <c r="N43" i="40"/>
  <c r="T43" i="40"/>
  <c r="Q43" i="40"/>
  <c r="P43" i="40"/>
  <c r="R43" i="40"/>
  <c r="S43" i="40"/>
  <c r="N11" i="42"/>
  <c r="R11" i="42"/>
  <c r="S11" i="42"/>
  <c r="T11" i="42"/>
  <c r="Q11" i="42"/>
  <c r="M11" i="42"/>
  <c r="P11" i="42"/>
  <c r="U11" i="42"/>
  <c r="O11" i="42"/>
  <c r="O79" i="42"/>
  <c r="Q79" i="42"/>
  <c r="M79" i="42"/>
  <c r="T79" i="42"/>
  <c r="N79" i="42"/>
  <c r="P79" i="42"/>
  <c r="R79" i="42"/>
  <c r="S79" i="42"/>
  <c r="U79" i="42"/>
  <c r="S146" i="40"/>
  <c r="M146" i="40"/>
  <c r="R146" i="40"/>
  <c r="T146" i="40"/>
  <c r="O146" i="40"/>
  <c r="P146" i="40"/>
  <c r="Q146" i="40"/>
  <c r="U146" i="40"/>
  <c r="N146" i="40"/>
  <c r="T173" i="40"/>
  <c r="R173" i="40"/>
  <c r="S173" i="40"/>
  <c r="U173" i="40"/>
  <c r="P173" i="40"/>
  <c r="M173" i="40"/>
  <c r="Q173" i="40"/>
  <c r="N173" i="40"/>
  <c r="O173" i="40"/>
  <c r="O161" i="40"/>
  <c r="S161" i="40"/>
  <c r="T161" i="40"/>
  <c r="R161" i="40"/>
  <c r="P161" i="40"/>
  <c r="M161" i="40"/>
  <c r="U161" i="40"/>
  <c r="Q161" i="40"/>
  <c r="N161" i="40"/>
  <c r="U150" i="40"/>
  <c r="T150" i="40"/>
  <c r="Q150" i="40"/>
  <c r="P150" i="40"/>
  <c r="R150" i="40"/>
  <c r="N150" i="40"/>
  <c r="M150" i="40"/>
  <c r="O150" i="40"/>
  <c r="S150" i="40"/>
  <c r="P73" i="42"/>
  <c r="O73" i="42"/>
  <c r="M73" i="42"/>
  <c r="T73" i="42"/>
  <c r="N73" i="42"/>
  <c r="R73" i="42"/>
  <c r="Q73" i="42"/>
  <c r="U73" i="42"/>
  <c r="S73" i="42"/>
  <c r="T141" i="42"/>
  <c r="S141" i="42"/>
  <c r="P141" i="42"/>
  <c r="R141" i="42"/>
  <c r="Q141" i="42"/>
  <c r="U141" i="42"/>
  <c r="M141" i="42"/>
  <c r="N141" i="42"/>
  <c r="O141" i="42"/>
  <c r="Q8" i="40"/>
  <c r="S8" i="40"/>
  <c r="P8" i="40"/>
  <c r="O8" i="40"/>
  <c r="N8" i="40"/>
  <c r="T8" i="40"/>
  <c r="M8" i="40"/>
  <c r="U8" i="40"/>
  <c r="R8" i="40"/>
  <c r="T16" i="40"/>
  <c r="Q16" i="40"/>
  <c r="S16" i="40"/>
  <c r="M16" i="40"/>
  <c r="P16" i="40"/>
  <c r="O16" i="40"/>
  <c r="R16" i="40"/>
  <c r="N16" i="40"/>
  <c r="U16" i="40"/>
  <c r="O31" i="42"/>
  <c r="U31" i="42"/>
  <c r="Q31" i="42"/>
  <c r="N31" i="42"/>
  <c r="M31" i="42"/>
  <c r="P31" i="42"/>
  <c r="T31" i="42"/>
  <c r="S31" i="42"/>
  <c r="R31" i="42"/>
  <c r="R54" i="42"/>
  <c r="N54" i="42"/>
  <c r="Q54" i="42"/>
  <c r="O54" i="42"/>
  <c r="S54" i="42"/>
  <c r="M54" i="42"/>
  <c r="P54" i="42"/>
  <c r="U54" i="42"/>
  <c r="T54" i="42"/>
  <c r="S29" i="42"/>
  <c r="T29" i="42"/>
  <c r="R29" i="42"/>
  <c r="Q29" i="42"/>
  <c r="U29" i="42"/>
  <c r="O29" i="42"/>
  <c r="M29" i="42"/>
  <c r="N29" i="42"/>
  <c r="P29" i="42"/>
  <c r="S122" i="40"/>
  <c r="M122" i="40"/>
  <c r="O122" i="40"/>
  <c r="P122" i="40"/>
  <c r="R122" i="40"/>
  <c r="Q122" i="40"/>
  <c r="N122" i="40"/>
  <c r="T122" i="40"/>
  <c r="U122" i="40"/>
  <c r="N61" i="40"/>
  <c r="M61" i="40"/>
  <c r="O61" i="40"/>
  <c r="S61" i="40"/>
  <c r="P61" i="40"/>
  <c r="U61" i="40"/>
  <c r="T61" i="40"/>
  <c r="R61" i="40"/>
  <c r="Q61" i="40"/>
  <c r="O66" i="40"/>
  <c r="R66" i="40"/>
  <c r="Q66" i="40"/>
  <c r="T66" i="40"/>
  <c r="M66" i="40"/>
  <c r="P66" i="40"/>
  <c r="N66" i="40"/>
  <c r="S66" i="40"/>
  <c r="U66" i="40"/>
  <c r="M59" i="42"/>
  <c r="U59" i="42"/>
  <c r="R59" i="42"/>
  <c r="Q59" i="42"/>
  <c r="S59" i="42"/>
  <c r="P59" i="42"/>
  <c r="N59" i="42"/>
  <c r="T59" i="42"/>
  <c r="O59" i="42"/>
  <c r="O127" i="42"/>
  <c r="P127" i="42"/>
  <c r="N127" i="42"/>
  <c r="T127" i="42"/>
  <c r="S127" i="42"/>
  <c r="Q127" i="42"/>
  <c r="U127" i="42"/>
  <c r="R127" i="42"/>
  <c r="M127" i="42"/>
  <c r="Q167" i="40"/>
  <c r="S167" i="40"/>
  <c r="N167" i="40"/>
  <c r="P167" i="40"/>
  <c r="U167" i="40"/>
  <c r="O167" i="40"/>
  <c r="T167" i="40"/>
  <c r="M167" i="40"/>
  <c r="R167" i="40"/>
  <c r="Q63" i="40"/>
  <c r="U63" i="40"/>
  <c r="N63" i="40"/>
  <c r="M63" i="40"/>
  <c r="S63" i="40"/>
  <c r="T63" i="40"/>
  <c r="O63" i="40"/>
  <c r="P63" i="40"/>
  <c r="R63" i="40"/>
  <c r="M131" i="40"/>
  <c r="U131" i="40"/>
  <c r="N131" i="40"/>
  <c r="O131" i="40"/>
  <c r="Q131" i="40"/>
  <c r="R131" i="40"/>
  <c r="S131" i="40"/>
  <c r="P131" i="40"/>
  <c r="T131" i="40"/>
  <c r="M67" i="40"/>
  <c r="S67" i="40"/>
  <c r="P67" i="40"/>
  <c r="R67" i="40"/>
  <c r="N67" i="40"/>
  <c r="U67" i="40"/>
  <c r="Q67" i="40"/>
  <c r="O67" i="40"/>
  <c r="T67" i="40"/>
  <c r="U150" i="42"/>
  <c r="N150" i="42"/>
  <c r="M150" i="42"/>
  <c r="P150" i="42"/>
  <c r="O150" i="42"/>
  <c r="T150" i="42"/>
  <c r="R150" i="42"/>
  <c r="S150" i="42"/>
  <c r="Q150" i="42"/>
  <c r="S61" i="42"/>
  <c r="N61" i="42"/>
  <c r="P61" i="42"/>
  <c r="R61" i="42"/>
  <c r="O61" i="42"/>
  <c r="U61" i="42"/>
  <c r="M61" i="42"/>
  <c r="Q61" i="42"/>
  <c r="T61" i="42"/>
  <c r="T113" i="42"/>
  <c r="P113" i="42"/>
  <c r="Q113" i="42"/>
  <c r="U113" i="42"/>
  <c r="R113" i="42"/>
  <c r="S113" i="42"/>
  <c r="O113" i="42"/>
  <c r="M113" i="42"/>
  <c r="N113" i="42"/>
  <c r="N42" i="40"/>
  <c r="M42" i="40"/>
  <c r="U42" i="40"/>
  <c r="S42" i="40"/>
  <c r="O42" i="40"/>
  <c r="T42" i="40"/>
  <c r="R42" i="40"/>
  <c r="Q42" i="40"/>
  <c r="P42" i="40"/>
  <c r="P7" i="40"/>
  <c r="U7" i="40"/>
  <c r="R7" i="40"/>
  <c r="N7" i="40"/>
  <c r="Q7" i="40"/>
  <c r="S7" i="40"/>
  <c r="M7" i="40"/>
  <c r="O7" i="40"/>
  <c r="T7" i="40"/>
  <c r="AP74" i="42"/>
  <c r="AA74" i="42" s="1"/>
  <c r="AP12" i="42"/>
  <c r="AK12" i="42" s="1"/>
  <c r="AP31" i="42"/>
  <c r="Y31" i="42" s="1"/>
  <c r="AP75" i="42"/>
  <c r="AP121" i="42"/>
  <c r="AJ121" i="42" s="1"/>
  <c r="AP42" i="42"/>
  <c r="AI42" i="42" s="1"/>
  <c r="AP174" i="42"/>
  <c r="AP140" i="40"/>
  <c r="AP5" i="42"/>
  <c r="AO5" i="42" s="1"/>
  <c r="AP24" i="42"/>
  <c r="AD24" i="42" s="1"/>
  <c r="AP68" i="42"/>
  <c r="W68" i="42" s="1"/>
  <c r="AP16" i="42"/>
  <c r="AP71" i="42"/>
  <c r="AL71" i="42" s="1"/>
  <c r="AP22" i="42"/>
  <c r="AO22" i="42" s="1"/>
  <c r="AP28" i="40"/>
  <c r="AP101" i="42"/>
  <c r="AO101" i="42" s="1"/>
  <c r="AP120" i="42"/>
  <c r="AD120" i="42" s="1"/>
  <c r="AP164" i="42"/>
  <c r="AP175" i="42"/>
  <c r="AP163" i="42"/>
  <c r="AP105" i="42"/>
  <c r="AP172" i="40"/>
  <c r="AO172" i="40" s="1"/>
  <c r="AP69" i="42"/>
  <c r="AC69" i="42" s="1"/>
  <c r="AP88" i="42"/>
  <c r="AP132" i="42"/>
  <c r="AI132" i="42" s="1"/>
  <c r="AP21" i="40"/>
  <c r="AM21" i="40" s="1"/>
  <c r="AP165" i="40"/>
  <c r="W165" i="40" s="1"/>
  <c r="AP85" i="40"/>
  <c r="AP72" i="40"/>
  <c r="AG72" i="40" s="1"/>
  <c r="AP79" i="40"/>
  <c r="AB79" i="40" s="1"/>
  <c r="AP104" i="40"/>
  <c r="AP171" i="40"/>
  <c r="AE171" i="40" s="1"/>
  <c r="AP36" i="40"/>
  <c r="X36" i="40" s="1"/>
  <c r="AP111" i="40"/>
  <c r="W111" i="40" s="1"/>
  <c r="AP39" i="40"/>
  <c r="AP149" i="40"/>
  <c r="AF149" i="40" s="1"/>
  <c r="AP175" i="40"/>
  <c r="AK175" i="40" s="1"/>
  <c r="AP55" i="40"/>
  <c r="X55" i="40" s="1"/>
  <c r="AP6" i="40"/>
  <c r="AP139" i="40"/>
  <c r="AL139" i="40" s="1"/>
  <c r="AP37" i="40"/>
  <c r="AP38" i="40"/>
  <c r="AL38" i="40" s="1"/>
  <c r="AP45" i="40"/>
  <c r="AP40" i="40"/>
  <c r="AO40" i="40" s="1"/>
  <c r="Z46" i="26"/>
  <c r="Z38" i="25"/>
  <c r="AO42" i="25"/>
  <c r="AA129" i="24"/>
  <c r="G173" i="25"/>
  <c r="K173" i="25"/>
  <c r="D11" i="25"/>
  <c r="J11" i="25"/>
  <c r="G128" i="25"/>
  <c r="I128" i="25"/>
  <c r="J59" i="24"/>
  <c r="H59" i="24"/>
  <c r="I59" i="24"/>
  <c r="G59" i="24"/>
  <c r="C140" i="24"/>
  <c r="F140" i="24"/>
  <c r="J140" i="24"/>
  <c r="I140" i="24"/>
  <c r="H140" i="24"/>
  <c r="G140" i="24"/>
  <c r="H123" i="24"/>
  <c r="J123" i="24"/>
  <c r="K123" i="24"/>
  <c r="C123" i="24"/>
  <c r="D123" i="24"/>
  <c r="E123" i="24"/>
  <c r="I123" i="24"/>
  <c r="F123" i="24"/>
  <c r="F22" i="25"/>
  <c r="G22" i="25"/>
  <c r="D22" i="25"/>
  <c r="K22" i="25"/>
  <c r="E22" i="25"/>
  <c r="J22" i="25"/>
  <c r="H22" i="25"/>
  <c r="I22" i="25"/>
  <c r="C22" i="25"/>
  <c r="I50" i="26"/>
  <c r="G50" i="26"/>
  <c r="D50" i="26"/>
  <c r="E50" i="26"/>
  <c r="K50" i="26"/>
  <c r="H50" i="26"/>
  <c r="F50" i="26"/>
  <c r="J50" i="26"/>
  <c r="E131" i="25"/>
  <c r="D131" i="25"/>
  <c r="F131" i="25"/>
  <c r="H132" i="25"/>
  <c r="I131" i="25"/>
  <c r="J132" i="25"/>
  <c r="F65" i="24"/>
  <c r="K131" i="25"/>
  <c r="K132" i="25"/>
  <c r="F132" i="25"/>
  <c r="H131" i="25"/>
  <c r="AM40" i="42"/>
  <c r="AH58" i="28"/>
  <c r="AO85" i="23"/>
  <c r="AD116" i="42"/>
  <c r="AA116" i="42"/>
  <c r="AF40" i="42"/>
  <c r="AE128" i="42"/>
  <c r="AH46" i="23"/>
  <c r="Z14" i="42"/>
  <c r="AM94" i="23"/>
  <c r="AD36" i="23"/>
  <c r="Y51" i="23"/>
  <c r="AL116" i="42"/>
  <c r="AM73" i="42"/>
  <c r="AG46" i="23"/>
  <c r="AO116" i="42"/>
  <c r="AF58" i="28"/>
  <c r="AO39" i="28"/>
  <c r="AG74" i="28"/>
  <c r="AL33" i="42"/>
  <c r="AM116" i="42"/>
  <c r="AM7" i="28"/>
  <c r="AI135" i="42"/>
  <c r="AF28" i="23"/>
  <c r="AH74" i="28"/>
  <c r="X116" i="42"/>
  <c r="AH97" i="23"/>
  <c r="AC40" i="42"/>
  <c r="AH51" i="28"/>
  <c r="AD60" i="42"/>
  <c r="AF33" i="42"/>
  <c r="AC116" i="42"/>
  <c r="AN143" i="28"/>
  <c r="AI98" i="42"/>
  <c r="Y136" i="42"/>
  <c r="W80" i="28"/>
  <c r="AD2" i="23"/>
  <c r="AM135" i="42"/>
  <c r="Z73" i="42"/>
  <c r="AD40" i="42"/>
  <c r="AG51" i="28"/>
  <c r="AJ116" i="42"/>
  <c r="AN98" i="42"/>
  <c r="AG7" i="28"/>
  <c r="AK130" i="28"/>
  <c r="AG116" i="42"/>
  <c r="AI116" i="42"/>
  <c r="W116" i="28"/>
  <c r="AB40" i="42"/>
  <c r="W116" i="42"/>
  <c r="W135" i="42"/>
  <c r="Y135" i="42"/>
  <c r="AN144" i="42"/>
  <c r="AN173" i="41"/>
  <c r="AF52" i="42"/>
  <c r="AO144" i="42"/>
  <c r="AN125" i="41"/>
  <c r="AB97" i="41"/>
  <c r="Z52" i="42"/>
  <c r="AL50" i="41"/>
  <c r="AH106" i="42"/>
  <c r="AK106" i="42"/>
  <c r="AN140" i="41"/>
  <c r="AO77" i="41"/>
  <c r="D175" i="19"/>
  <c r="X97" i="41"/>
  <c r="W132" i="41"/>
  <c r="AI77" i="41"/>
  <c r="AA77" i="41"/>
  <c r="AK77" i="41"/>
  <c r="Y77" i="41"/>
  <c r="AJ77" i="41"/>
  <c r="AG39" i="42"/>
  <c r="AE12" i="41"/>
  <c r="AM34" i="41"/>
  <c r="AG34" i="41"/>
  <c r="AJ34" i="41"/>
  <c r="X80" i="42"/>
  <c r="Z80" i="42"/>
  <c r="AF80" i="42"/>
  <c r="Z45" i="42"/>
  <c r="AG45" i="42"/>
  <c r="AA46" i="41"/>
  <c r="Z46" i="41"/>
  <c r="AG46" i="41"/>
  <c r="W46" i="41"/>
  <c r="X46" i="41"/>
  <c r="AF46" i="41"/>
  <c r="AB46" i="41"/>
  <c r="AD46" i="41"/>
  <c r="AE46" i="41"/>
  <c r="AO46" i="41"/>
  <c r="AK46" i="41"/>
  <c r="AO47" i="42"/>
  <c r="U121" i="24"/>
  <c r="S121" i="24"/>
  <c r="AK102" i="41"/>
  <c r="AI85" i="42"/>
  <c r="Z77" i="41"/>
  <c r="Y132" i="41"/>
  <c r="AK46" i="42"/>
  <c r="W47" i="42"/>
  <c r="AL46" i="41"/>
  <c r="AA46" i="42"/>
  <c r="X13" i="42"/>
  <c r="AF13" i="42"/>
  <c r="AF97" i="41"/>
  <c r="AK97" i="41"/>
  <c r="AM97" i="41"/>
  <c r="AM140" i="41"/>
  <c r="AI130" i="41"/>
  <c r="Z130" i="41"/>
  <c r="AK130" i="41"/>
  <c r="Y130" i="41"/>
  <c r="AM130" i="41"/>
  <c r="AG67" i="41"/>
  <c r="AK10" i="41"/>
  <c r="W10" i="41"/>
  <c r="AC27" i="42"/>
  <c r="Y150" i="41"/>
  <c r="Y129" i="42"/>
  <c r="AD13" i="42"/>
  <c r="AL77" i="41"/>
  <c r="AJ132" i="41"/>
  <c r="AG13" i="42"/>
  <c r="W97" i="41"/>
  <c r="AK85" i="42"/>
  <c r="AM77" i="41"/>
  <c r="AK34" i="41"/>
  <c r="AJ45" i="42"/>
  <c r="Y46" i="41"/>
  <c r="AC134" i="42"/>
  <c r="AB68" i="41"/>
  <c r="AK68" i="41"/>
  <c r="AD68" i="41"/>
  <c r="X68" i="41"/>
  <c r="AL142" i="42"/>
  <c r="AH132" i="41"/>
  <c r="AF23" i="42"/>
  <c r="AB125" i="41"/>
  <c r="AE77" i="41"/>
  <c r="AF39" i="42"/>
  <c r="AC132" i="41"/>
  <c r="W13" i="42"/>
  <c r="AL97" i="41"/>
  <c r="Z13" i="42"/>
  <c r="AN150" i="41"/>
  <c r="AC68" i="41"/>
  <c r="AE97" i="41"/>
  <c r="AH74" i="40"/>
  <c r="AO13" i="40"/>
  <c r="AN171" i="41"/>
  <c r="AE48" i="40"/>
  <c r="AL86" i="42"/>
  <c r="AG86" i="42"/>
  <c r="AI77" i="42"/>
  <c r="Z4" i="41"/>
  <c r="AI78" i="42"/>
  <c r="AL156" i="40"/>
  <c r="W16" i="41"/>
  <c r="T167" i="24"/>
  <c r="AP167" i="24"/>
  <c r="X167" i="24" s="1"/>
  <c r="R167" i="24"/>
  <c r="O167" i="24"/>
  <c r="P167" i="24"/>
  <c r="S167" i="24"/>
  <c r="N167" i="24"/>
  <c r="U165" i="24"/>
  <c r="R165" i="24"/>
  <c r="M165" i="24"/>
  <c r="T165" i="24"/>
  <c r="P165" i="24"/>
  <c r="N165" i="24"/>
  <c r="AP84" i="24"/>
  <c r="W84" i="24" s="1"/>
  <c r="R84" i="24"/>
  <c r="N84" i="24"/>
  <c r="S84" i="24"/>
  <c r="Q84" i="24"/>
  <c r="P84" i="24"/>
  <c r="U84" i="24"/>
  <c r="M84" i="24"/>
  <c r="Q93" i="24"/>
  <c r="U93" i="24"/>
  <c r="P93" i="24"/>
  <c r="T93" i="24"/>
  <c r="O93" i="24"/>
  <c r="S93" i="24"/>
  <c r="AP52" i="24"/>
  <c r="AL52" i="24" s="1"/>
  <c r="U52" i="24"/>
  <c r="S52" i="24"/>
  <c r="Q52" i="24"/>
  <c r="N52" i="24"/>
  <c r="T52" i="24"/>
  <c r="P52" i="24"/>
  <c r="O52" i="24"/>
  <c r="P100" i="24"/>
  <c r="M100" i="24"/>
  <c r="AP100" i="24"/>
  <c r="AG100" i="24" s="1"/>
  <c r="R114" i="24"/>
  <c r="U114" i="24"/>
  <c r="Q114" i="24"/>
  <c r="S114" i="24"/>
  <c r="C26" i="21"/>
  <c r="K26" i="21"/>
  <c r="F26" i="21"/>
  <c r="H26" i="21"/>
  <c r="I26" i="21"/>
  <c r="I95" i="19"/>
  <c r="K95" i="19"/>
  <c r="D95" i="19"/>
  <c r="E95" i="19"/>
  <c r="G95" i="19"/>
  <c r="K44" i="21"/>
  <c r="C44" i="21"/>
  <c r="I44" i="21"/>
  <c r="J44" i="21"/>
  <c r="G44" i="21"/>
  <c r="H134" i="19"/>
  <c r="K134" i="19"/>
  <c r="C134" i="19"/>
  <c r="G134" i="19"/>
  <c r="I134" i="19"/>
  <c r="E134" i="19"/>
  <c r="G130" i="19"/>
  <c r="D130" i="19"/>
  <c r="F130" i="19"/>
  <c r="I130" i="19"/>
  <c r="H130" i="19"/>
  <c r="K130" i="19"/>
  <c r="I45" i="21"/>
  <c r="H45" i="21"/>
  <c r="J45" i="21"/>
  <c r="G45" i="21"/>
  <c r="F45" i="21"/>
  <c r="E45" i="21"/>
  <c r="K45" i="21"/>
  <c r="E99" i="19"/>
  <c r="J99" i="19"/>
  <c r="I99" i="19"/>
  <c r="D99" i="19"/>
  <c r="H99" i="19"/>
  <c r="F99" i="19"/>
  <c r="G99" i="19"/>
  <c r="AG91" i="41"/>
  <c r="AE130" i="40"/>
  <c r="AI75" i="23"/>
  <c r="AF19" i="42"/>
  <c r="AG62" i="41"/>
  <c r="AL142" i="40"/>
  <c r="AD106" i="42"/>
  <c r="AN48" i="40"/>
  <c r="AN78" i="42"/>
  <c r="AN159" i="40"/>
  <c r="AF89" i="42"/>
  <c r="F175" i="19"/>
  <c r="AM10" i="42"/>
  <c r="Y106" i="42"/>
  <c r="AH49" i="42"/>
  <c r="AN134" i="23"/>
  <c r="AG35" i="40"/>
  <c r="AH130" i="23"/>
  <c r="Z102" i="41"/>
  <c r="E130" i="19"/>
  <c r="C45" i="21"/>
  <c r="R52" i="24"/>
  <c r="AD62" i="42"/>
  <c r="AD91" i="42"/>
  <c r="AM91" i="42"/>
  <c r="W31" i="41"/>
  <c r="Z31" i="41"/>
  <c r="AE31" i="41"/>
  <c r="AO31" i="41"/>
  <c r="AJ31" i="41"/>
  <c r="X31" i="41"/>
  <c r="AA31" i="41"/>
  <c r="AK10" i="42"/>
  <c r="Y10" i="42"/>
  <c r="AI10" i="42"/>
  <c r="AH10" i="42"/>
  <c r="W10" i="42"/>
  <c r="X10" i="42"/>
  <c r="AB10" i="42"/>
  <c r="AB159" i="40"/>
  <c r="AI159" i="40"/>
  <c r="M36" i="24"/>
  <c r="Q36" i="24"/>
  <c r="T36" i="24"/>
  <c r="AP36" i="24"/>
  <c r="R36" i="24"/>
  <c r="S36" i="24"/>
  <c r="N136" i="24"/>
  <c r="AP136" i="24"/>
  <c r="P136" i="24"/>
  <c r="Q136" i="24"/>
  <c r="O136" i="24"/>
  <c r="AP161" i="24"/>
  <c r="R161" i="24"/>
  <c r="O161" i="24"/>
  <c r="T161" i="24"/>
  <c r="P161" i="24"/>
  <c r="N161" i="24"/>
  <c r="AP121" i="24"/>
  <c r="P121" i="24"/>
  <c r="R121" i="24"/>
  <c r="N121" i="24"/>
  <c r="M121" i="24"/>
  <c r="O121" i="24"/>
  <c r="Q121" i="24"/>
  <c r="T121" i="24"/>
  <c r="S61" i="24"/>
  <c r="R61" i="24"/>
  <c r="Q61" i="24"/>
  <c r="N61" i="24"/>
  <c r="U61" i="24"/>
  <c r="P61" i="24"/>
  <c r="AP11" i="24"/>
  <c r="R11" i="24"/>
  <c r="M11" i="24"/>
  <c r="N11" i="24"/>
  <c r="S29" i="24"/>
  <c r="U29" i="24"/>
  <c r="T29" i="24"/>
  <c r="R29" i="24"/>
  <c r="N29" i="24"/>
  <c r="AP25" i="24"/>
  <c r="AE25" i="24" s="1"/>
  <c r="N25" i="24"/>
  <c r="T25" i="24"/>
  <c r="O25" i="24"/>
  <c r="P25" i="24"/>
  <c r="M25" i="24"/>
  <c r="Q25" i="24"/>
  <c r="R25" i="24"/>
  <c r="U25" i="24"/>
  <c r="AP83" i="24"/>
  <c r="N83" i="24"/>
  <c r="Q83" i="24"/>
  <c r="P83" i="24"/>
  <c r="U83" i="24"/>
  <c r="M83" i="24"/>
  <c r="R83" i="24"/>
  <c r="S83" i="24"/>
  <c r="U5" i="24"/>
  <c r="S5" i="24"/>
  <c r="AP5" i="24"/>
  <c r="O5" i="24"/>
  <c r="O72" i="24"/>
  <c r="N72" i="24"/>
  <c r="T72" i="24"/>
  <c r="R72" i="24"/>
  <c r="AP72" i="24"/>
  <c r="P72" i="24"/>
  <c r="O144" i="24"/>
  <c r="R144" i="24"/>
  <c r="AP144" i="24"/>
  <c r="M144" i="24"/>
  <c r="S144" i="24"/>
  <c r="N144" i="24"/>
  <c r="P144" i="24"/>
  <c r="I136" i="19"/>
  <c r="J136" i="19"/>
  <c r="C136" i="19"/>
  <c r="F136" i="19"/>
  <c r="G136" i="19"/>
  <c r="I147" i="19"/>
  <c r="J147" i="19"/>
  <c r="C147" i="19"/>
  <c r="E147" i="19"/>
  <c r="F147" i="19"/>
  <c r="E88" i="19"/>
  <c r="J88" i="19"/>
  <c r="G88" i="19"/>
  <c r="I88" i="19"/>
  <c r="D88" i="19"/>
  <c r="C88" i="19"/>
  <c r="H88" i="19"/>
  <c r="J129" i="19"/>
  <c r="H129" i="19"/>
  <c r="D129" i="19"/>
  <c r="G129" i="19"/>
  <c r="C175" i="19"/>
  <c r="K175" i="19"/>
  <c r="H175" i="19"/>
  <c r="J175" i="19"/>
  <c r="E175" i="19"/>
  <c r="G175" i="19"/>
  <c r="F82" i="19"/>
  <c r="C82" i="19"/>
  <c r="I82" i="19"/>
  <c r="G82" i="19"/>
  <c r="J82" i="19"/>
  <c r="AO137" i="23"/>
  <c r="AK96" i="40"/>
  <c r="AO91" i="41"/>
  <c r="AI96" i="40"/>
  <c r="AM86" i="42"/>
  <c r="X49" i="40"/>
  <c r="AI4" i="41"/>
  <c r="AC10" i="42"/>
  <c r="F88" i="19"/>
  <c r="M52" i="24"/>
  <c r="K82" i="19"/>
  <c r="T114" i="24"/>
  <c r="Q29" i="24"/>
  <c r="AH146" i="28"/>
  <c r="AI166" i="41"/>
  <c r="AD96" i="40"/>
  <c r="Z49" i="40"/>
  <c r="AB31" i="41"/>
  <c r="AH34" i="40"/>
  <c r="W146" i="28"/>
  <c r="AD119" i="28"/>
  <c r="AC52" i="41"/>
  <c r="C99" i="19"/>
  <c r="J130" i="19"/>
  <c r="D45" i="21"/>
  <c r="O83" i="24"/>
  <c r="O61" i="24"/>
  <c r="T61" i="24"/>
  <c r="O84" i="24"/>
  <c r="Q11" i="24"/>
  <c r="O11" i="24"/>
  <c r="Q167" i="24"/>
  <c r="K129" i="19"/>
  <c r="AP61" i="24"/>
  <c r="AG61" i="24" s="1"/>
  <c r="S44" i="21"/>
  <c r="M26" i="21"/>
  <c r="P175" i="19"/>
  <c r="P134" i="19"/>
  <c r="R147" i="19"/>
  <c r="AA130" i="41"/>
  <c r="X130" i="41"/>
  <c r="W161" i="41"/>
  <c r="AC161" i="41"/>
  <c r="AE142" i="41"/>
  <c r="AJ142" i="41"/>
  <c r="AJ56" i="42"/>
  <c r="AL68" i="40"/>
  <c r="AD105" i="40"/>
  <c r="AB7" i="40"/>
  <c r="Z30" i="42"/>
  <c r="O131" i="24"/>
  <c r="M131" i="24"/>
  <c r="R42" i="24"/>
  <c r="M42" i="24"/>
  <c r="S42" i="24"/>
  <c r="P42" i="24"/>
  <c r="AP65" i="24"/>
  <c r="AM65" i="24" s="1"/>
  <c r="P65" i="24"/>
  <c r="R65" i="24"/>
  <c r="M28" i="24"/>
  <c r="N28" i="24"/>
  <c r="P28" i="24"/>
  <c r="M97" i="24"/>
  <c r="T97" i="24"/>
  <c r="K132" i="19"/>
  <c r="H132" i="19"/>
  <c r="C58" i="19"/>
  <c r="K58" i="19"/>
  <c r="E58" i="19"/>
  <c r="K173" i="19"/>
  <c r="C173" i="19"/>
  <c r="J169" i="19"/>
  <c r="G169" i="19"/>
  <c r="E169" i="19"/>
  <c r="K170" i="19"/>
  <c r="I170" i="19"/>
  <c r="E104" i="19"/>
  <c r="D104" i="19"/>
  <c r="I104" i="19"/>
  <c r="C6" i="21"/>
  <c r="H6" i="21"/>
  <c r="K156" i="19"/>
  <c r="H156" i="19"/>
  <c r="E115" i="19"/>
  <c r="I115" i="19"/>
  <c r="H115" i="19"/>
  <c r="H24" i="21"/>
  <c r="K24" i="21"/>
  <c r="N130" i="19"/>
  <c r="Q158" i="19"/>
  <c r="N129" i="19"/>
  <c r="N88" i="19"/>
  <c r="M82" i="19"/>
  <c r="N69" i="19"/>
  <c r="T45" i="21"/>
  <c r="U92" i="19"/>
  <c r="AK68" i="40"/>
  <c r="AD143" i="41"/>
  <c r="R144" i="19"/>
  <c r="S95" i="19"/>
  <c r="Q106" i="19"/>
  <c r="Q18" i="21"/>
  <c r="Q99" i="19"/>
  <c r="AA142" i="41"/>
  <c r="AA3" i="25"/>
  <c r="AN3" i="25"/>
  <c r="AB3" i="25"/>
  <c r="AJ3" i="25"/>
  <c r="AI3" i="25"/>
  <c r="AF3" i="25"/>
  <c r="AK3" i="25"/>
  <c r="AO3" i="25"/>
  <c r="AM3" i="25"/>
  <c r="AG3" i="25"/>
  <c r="W3" i="25"/>
  <c r="Z3" i="25"/>
  <c r="AC3" i="25"/>
  <c r="AJ40" i="25"/>
  <c r="X40" i="25"/>
  <c r="AH40" i="25"/>
  <c r="AM40" i="25"/>
  <c r="AE40" i="25"/>
  <c r="AO40" i="25"/>
  <c r="AF40" i="25"/>
  <c r="AB40" i="25"/>
  <c r="AL40" i="25"/>
  <c r="AG131" i="41"/>
  <c r="AB131" i="41"/>
  <c r="AH131" i="41"/>
  <c r="AK43" i="42"/>
  <c r="W5" i="40"/>
  <c r="AE5" i="40"/>
  <c r="AN5" i="40"/>
  <c r="W136" i="40"/>
  <c r="X113" i="42"/>
  <c r="AK168" i="41"/>
  <c r="AG168" i="41"/>
  <c r="AC168" i="41"/>
  <c r="AH168" i="41"/>
  <c r="AN168" i="41"/>
  <c r="AD168" i="41"/>
  <c r="AO168" i="41"/>
  <c r="AF168" i="41"/>
  <c r="AM168" i="41"/>
  <c r="AJ168" i="41"/>
  <c r="W168" i="41"/>
  <c r="AI36" i="42"/>
  <c r="AF36" i="42"/>
  <c r="AC36" i="42"/>
  <c r="AM36" i="42"/>
  <c r="AA36" i="42"/>
  <c r="X36" i="42"/>
  <c r="W36" i="42"/>
  <c r="AO36" i="42"/>
  <c r="AA54" i="42"/>
  <c r="AO54" i="42"/>
  <c r="Y23" i="41"/>
  <c r="AI23" i="41"/>
  <c r="AF23" i="41"/>
  <c r="AN103" i="41"/>
  <c r="AA103" i="41"/>
  <c r="AC103" i="41"/>
  <c r="AH103" i="41"/>
  <c r="AK114" i="40"/>
  <c r="AO114" i="40"/>
  <c r="AH114" i="40"/>
  <c r="AJ114" i="40"/>
  <c r="AI109" i="41"/>
  <c r="AJ109" i="41"/>
  <c r="AN77" i="41"/>
  <c r="W77" i="41"/>
  <c r="AG52" i="40"/>
  <c r="AO52" i="40"/>
  <c r="AC52" i="40"/>
  <c r="AN140" i="42"/>
  <c r="AA68" i="41"/>
  <c r="Z68" i="41"/>
  <c r="AD158" i="40"/>
  <c r="AI158" i="41"/>
  <c r="AC158" i="41"/>
  <c r="AG158" i="41"/>
  <c r="AD106" i="41"/>
  <c r="AM106" i="41"/>
  <c r="AG106" i="41"/>
  <c r="X106" i="41"/>
  <c r="AI44" i="41"/>
  <c r="AN44" i="41"/>
  <c r="AO44" i="41"/>
  <c r="Y44" i="41"/>
  <c r="AA44" i="41"/>
  <c r="AG44" i="41"/>
  <c r="X44" i="41"/>
  <c r="AE44" i="41"/>
  <c r="Z44" i="41"/>
  <c r="AJ44" i="41"/>
  <c r="AL44" i="41"/>
  <c r="AC44" i="41"/>
  <c r="AL39" i="42"/>
  <c r="W123" i="41"/>
  <c r="AC169" i="40"/>
  <c r="AG169" i="40"/>
  <c r="X169" i="40"/>
  <c r="AL173" i="40"/>
  <c r="AK74" i="41"/>
  <c r="AL74" i="41"/>
  <c r="AD133" i="41"/>
  <c r="X176" i="40"/>
  <c r="AH176" i="40"/>
  <c r="AC176" i="40"/>
  <c r="AD176" i="40"/>
  <c r="Y176" i="40"/>
  <c r="AM176" i="40"/>
  <c r="AK176" i="40"/>
  <c r="AI120" i="41"/>
  <c r="AO120" i="41"/>
  <c r="AG120" i="41"/>
  <c r="AD120" i="41"/>
  <c r="AK120" i="41"/>
  <c r="AG93" i="42"/>
  <c r="X93" i="42"/>
  <c r="Z93" i="42"/>
  <c r="AD93" i="42"/>
  <c r="AJ93" i="42"/>
  <c r="AL93" i="42"/>
  <c r="W93" i="42"/>
  <c r="Y93" i="42"/>
  <c r="AF93" i="42"/>
  <c r="AE93" i="42"/>
  <c r="AH112" i="42"/>
  <c r="AG101" i="40"/>
  <c r="AH101" i="40"/>
  <c r="W101" i="40"/>
  <c r="AJ101" i="40"/>
  <c r="AC101" i="40"/>
  <c r="AF101" i="40"/>
  <c r="AL101" i="40"/>
  <c r="AN101" i="40"/>
  <c r="Z101" i="40"/>
  <c r="AO101" i="40"/>
  <c r="AA101" i="40"/>
  <c r="AH171" i="41"/>
  <c r="AC172" i="42"/>
  <c r="AA172" i="42"/>
  <c r="AI172" i="42"/>
  <c r="AD172" i="42"/>
  <c r="AH172" i="42"/>
  <c r="W172" i="42"/>
  <c r="AJ172" i="42"/>
  <c r="AF172" i="42"/>
  <c r="X172" i="42"/>
  <c r="AE172" i="42"/>
  <c r="Y172" i="42"/>
  <c r="AK68" i="42"/>
  <c r="AA64" i="41"/>
  <c r="AC64" i="41"/>
  <c r="AE64" i="41"/>
  <c r="AN64" i="41"/>
  <c r="X64" i="41"/>
  <c r="AC48" i="40"/>
  <c r="X48" i="40"/>
  <c r="AM48" i="40"/>
  <c r="AH48" i="40"/>
  <c r="AI48" i="40"/>
  <c r="W168" i="42"/>
  <c r="AG168" i="42"/>
  <c r="AH86" i="42"/>
  <c r="Z86" i="42"/>
  <c r="AJ86" i="42"/>
  <c r="X86" i="42"/>
  <c r="AO86" i="42"/>
  <c r="AC86" i="42"/>
  <c r="AI86" i="42"/>
  <c r="AI38" i="42"/>
  <c r="AL52" i="41"/>
  <c r="AM52" i="41"/>
  <c r="Y52" i="41"/>
  <c r="Z77" i="42"/>
  <c r="AK77" i="42"/>
  <c r="AH77" i="42"/>
  <c r="AA4" i="41"/>
  <c r="AJ4" i="41"/>
  <c r="AH4" i="41"/>
  <c r="AC4" i="41"/>
  <c r="AL3" i="42"/>
  <c r="AM3" i="42"/>
  <c r="AB3" i="42"/>
  <c r="AN152" i="41"/>
  <c r="Z152" i="41"/>
  <c r="AL152" i="41"/>
  <c r="AO152" i="41"/>
  <c r="AJ152" i="41"/>
  <c r="Y152" i="41"/>
  <c r="AD152" i="41"/>
  <c r="X152" i="41"/>
  <c r="W152" i="41"/>
  <c r="AH152" i="41"/>
  <c r="AI31" i="41"/>
  <c r="AH31" i="41"/>
  <c r="AL31" i="41"/>
  <c r="AN31" i="41"/>
  <c r="AG31" i="41"/>
  <c r="AI18" i="42"/>
  <c r="W18" i="42"/>
  <c r="AN18" i="42"/>
  <c r="AF18" i="42"/>
  <c r="AB18" i="42"/>
  <c r="AK78" i="42"/>
  <c r="AB78" i="42"/>
  <c r="AE78" i="42"/>
  <c r="AH78" i="42"/>
  <c r="Z78" i="42"/>
  <c r="AL78" i="42"/>
  <c r="AC78" i="42"/>
  <c r="X78" i="42"/>
  <c r="AF78" i="42"/>
  <c r="W78" i="42"/>
  <c r="AO78" i="42"/>
  <c r="AD131" i="40"/>
  <c r="AM177" i="40"/>
  <c r="AB107" i="42"/>
  <c r="AI107" i="42"/>
  <c r="Y107" i="42"/>
  <c r="X107" i="42"/>
  <c r="AC107" i="42"/>
  <c r="AF107" i="42"/>
  <c r="W107" i="42"/>
  <c r="AN107" i="42"/>
  <c r="AG107" i="42"/>
  <c r="AH107" i="42"/>
  <c r="AH93" i="41"/>
  <c r="Z93" i="41"/>
  <c r="AG10" i="42"/>
  <c r="AE10" i="42"/>
  <c r="Z10" i="42"/>
  <c r="AK159" i="40"/>
  <c r="Z159" i="40"/>
  <c r="W89" i="42"/>
  <c r="AG89" i="42"/>
  <c r="AD89" i="42"/>
  <c r="Y173" i="42"/>
  <c r="X173" i="42"/>
  <c r="AA57" i="40"/>
  <c r="AF61" i="40"/>
  <c r="AH61" i="40"/>
  <c r="AE16" i="41"/>
  <c r="AO16" i="41"/>
  <c r="AJ16" i="41"/>
  <c r="AD76" i="25"/>
  <c r="AL76" i="25"/>
  <c r="AF76" i="25"/>
  <c r="X76" i="25"/>
  <c r="Y76" i="25"/>
  <c r="AO76" i="25"/>
  <c r="AC76" i="25"/>
  <c r="AH76" i="25"/>
  <c r="W76" i="25"/>
  <c r="R50" i="24"/>
  <c r="Q50" i="24"/>
  <c r="P50" i="24"/>
  <c r="U50" i="24"/>
  <c r="Q5" i="24"/>
  <c r="M5" i="24"/>
  <c r="P5" i="24"/>
  <c r="R5" i="24"/>
  <c r="R100" i="24"/>
  <c r="N100" i="24"/>
  <c r="T100" i="24"/>
  <c r="U100" i="24"/>
  <c r="O100" i="24"/>
  <c r="D69" i="19"/>
  <c r="G69" i="19"/>
  <c r="H69" i="19"/>
  <c r="K69" i="19"/>
  <c r="H106" i="19"/>
  <c r="J106" i="19"/>
  <c r="F106" i="19"/>
  <c r="D106" i="19"/>
  <c r="I29" i="21"/>
  <c r="E29" i="21"/>
  <c r="H29" i="21"/>
  <c r="D29" i="21"/>
  <c r="J158" i="19"/>
  <c r="I158" i="19"/>
  <c r="F158" i="19"/>
  <c r="C158" i="19"/>
  <c r="E158" i="19"/>
  <c r="E92" i="19"/>
  <c r="J92" i="19"/>
  <c r="G92" i="19"/>
  <c r="F92" i="19"/>
  <c r="C92" i="19"/>
  <c r="D18" i="21"/>
  <c r="E18" i="21"/>
  <c r="C18" i="21"/>
  <c r="K18" i="21"/>
  <c r="E144" i="19"/>
  <c r="D144" i="19"/>
  <c r="K144" i="19"/>
  <c r="H144" i="19"/>
  <c r="X131" i="41"/>
  <c r="AE68" i="41"/>
  <c r="AN68" i="41"/>
  <c r="AL68" i="41"/>
  <c r="AF145" i="41"/>
  <c r="AN89" i="40"/>
  <c r="AC130" i="41"/>
  <c r="AB120" i="41"/>
  <c r="AA100" i="42"/>
  <c r="AB10" i="41"/>
  <c r="AH137" i="40"/>
  <c r="AO4" i="41"/>
  <c r="AK31" i="41"/>
  <c r="Y31" i="41"/>
  <c r="AF10" i="42"/>
  <c r="H147" i="19"/>
  <c r="K147" i="19"/>
  <c r="E44" i="21"/>
  <c r="D44" i="21"/>
  <c r="H95" i="19"/>
  <c r="F95" i="19"/>
  <c r="H136" i="19"/>
  <c r="K136" i="19"/>
  <c r="J26" i="21"/>
  <c r="D26" i="21"/>
  <c r="U144" i="24"/>
  <c r="D82" i="19"/>
  <c r="H82" i="19"/>
  <c r="M161" i="24"/>
  <c r="AP114" i="24"/>
  <c r="AB114" i="24" s="1"/>
  <c r="AJ130" i="41"/>
  <c r="Z10" i="41"/>
  <c r="AI91" i="42"/>
  <c r="AG49" i="40"/>
  <c r="AC31" i="41"/>
  <c r="AL10" i="42"/>
  <c r="P114" i="24"/>
  <c r="N114" i="24"/>
  <c r="T11" i="24"/>
  <c r="R93" i="24"/>
  <c r="M93" i="24"/>
  <c r="N93" i="24"/>
  <c r="M167" i="24"/>
  <c r="U167" i="24"/>
  <c r="F129" i="19"/>
  <c r="C129" i="19"/>
  <c r="D134" i="19"/>
  <c r="F134" i="19"/>
  <c r="P29" i="24"/>
  <c r="M29" i="24"/>
  <c r="AP29" i="24"/>
  <c r="AF29" i="24" s="1"/>
  <c r="M136" i="24"/>
  <c r="U136" i="24"/>
  <c r="AP93" i="24"/>
  <c r="W93" i="24" s="1"/>
  <c r="O36" i="24"/>
  <c r="U36" i="24"/>
  <c r="O165" i="24"/>
  <c r="S165" i="24"/>
  <c r="Q72" i="24"/>
  <c r="M72" i="24"/>
  <c r="AP165" i="24"/>
  <c r="AC89" i="40"/>
  <c r="AH89" i="40"/>
  <c r="X89" i="40"/>
  <c r="AB130" i="41"/>
  <c r="W130" i="41"/>
  <c r="G144" i="19"/>
  <c r="I144" i="19"/>
  <c r="G18" i="21"/>
  <c r="D92" i="19"/>
  <c r="G158" i="19"/>
  <c r="J29" i="21"/>
  <c r="C29" i="21"/>
  <c r="K106" i="19"/>
  <c r="Q100" i="24"/>
  <c r="N5" i="24"/>
  <c r="S50" i="24"/>
  <c r="N50" i="24"/>
  <c r="C69" i="19"/>
  <c r="X3" i="25"/>
  <c r="W23" i="41"/>
  <c r="AK36" i="42"/>
  <c r="Y168" i="41"/>
  <c r="Y109" i="41"/>
  <c r="Y78" i="42"/>
  <c r="AF140" i="42"/>
  <c r="AD107" i="42"/>
  <c r="AF89" i="40"/>
  <c r="AE89" i="40"/>
  <c r="AM89" i="40"/>
  <c r="AE130" i="41"/>
  <c r="AN130" i="41"/>
  <c r="C144" i="19"/>
  <c r="I18" i="21"/>
  <c r="K92" i="19"/>
  <c r="H158" i="19"/>
  <c r="F29" i="21"/>
  <c r="G106" i="19"/>
  <c r="S100" i="24"/>
  <c r="O50" i="24"/>
  <c r="E69" i="19"/>
  <c r="J69" i="19"/>
  <c r="Y3" i="25"/>
  <c r="AD23" i="41"/>
  <c r="AL168" i="41"/>
  <c r="AB109" i="41"/>
  <c r="AA114" i="40"/>
  <c r="AF44" i="41"/>
  <c r="Z112" i="42"/>
  <c r="AC152" i="41"/>
  <c r="AM131" i="41"/>
  <c r="AF5" i="40"/>
  <c r="AF54" i="42"/>
  <c r="AJ68" i="41"/>
  <c r="AI68" i="41"/>
  <c r="AB145" i="41"/>
  <c r="AL120" i="41"/>
  <c r="X120" i="41"/>
  <c r="AG10" i="41"/>
  <c r="Y171" i="41"/>
  <c r="AO49" i="40"/>
  <c r="AF31" i="41"/>
  <c r="Y177" i="40"/>
  <c r="AA10" i="42"/>
  <c r="AE57" i="40"/>
  <c r="D147" i="19"/>
  <c r="H44" i="21"/>
  <c r="J95" i="19"/>
  <c r="D136" i="19"/>
  <c r="G26" i="21"/>
  <c r="T144" i="24"/>
  <c r="Q144" i="24"/>
  <c r="E82" i="19"/>
  <c r="U161" i="24"/>
  <c r="Q161" i="24"/>
  <c r="S161" i="24"/>
  <c r="X105" i="42"/>
  <c r="W65" i="40"/>
  <c r="Y49" i="40"/>
  <c r="AF49" i="40"/>
  <c r="AD31" i="41"/>
  <c r="AD10" i="42"/>
  <c r="O114" i="24"/>
  <c r="M114" i="24"/>
  <c r="P11" i="24"/>
  <c r="S11" i="24"/>
  <c r="U11" i="24"/>
  <c r="E129" i="19"/>
  <c r="I129" i="19"/>
  <c r="J134" i="19"/>
  <c r="O29" i="24"/>
  <c r="T136" i="24"/>
  <c r="R136" i="24"/>
  <c r="P36" i="24"/>
  <c r="N36" i="24"/>
  <c r="Q165" i="24"/>
  <c r="U72" i="24"/>
  <c r="S72" i="24"/>
  <c r="AP50" i="24"/>
  <c r="AN50" i="24" s="1"/>
  <c r="AD89" i="40"/>
  <c r="AG89" i="40"/>
  <c r="AL89" i="40"/>
  <c r="AL130" i="41"/>
  <c r="J144" i="19"/>
  <c r="J18" i="21"/>
  <c r="H18" i="21"/>
  <c r="I92" i="19"/>
  <c r="D158" i="19"/>
  <c r="K29" i="21"/>
  <c r="E106" i="19"/>
  <c r="C106" i="19"/>
  <c r="T5" i="24"/>
  <c r="T50" i="24"/>
  <c r="F69" i="19"/>
  <c r="AL3" i="25"/>
  <c r="AI76" i="25"/>
  <c r="AH3" i="25"/>
  <c r="Z168" i="41"/>
  <c r="AB5" i="40"/>
  <c r="AN114" i="40"/>
  <c r="AD54" i="42"/>
  <c r="AO130" i="41"/>
  <c r="Z120" i="41"/>
  <c r="AB158" i="42"/>
  <c r="AL158" i="42"/>
  <c r="AB17" i="40"/>
  <c r="AM17" i="40"/>
  <c r="AH17" i="40"/>
  <c r="AB34" i="40"/>
  <c r="AK34" i="40"/>
  <c r="AJ34" i="40"/>
  <c r="AA35" i="40"/>
  <c r="AE35" i="40"/>
  <c r="W35" i="40"/>
  <c r="Z91" i="41"/>
  <c r="AA91" i="41"/>
  <c r="W91" i="41"/>
  <c r="AN106" i="42"/>
  <c r="AM106" i="42"/>
  <c r="AG106" i="42"/>
  <c r="AI106" i="42"/>
  <c r="AO97" i="42"/>
  <c r="AB53" i="40"/>
  <c r="AJ53" i="40"/>
  <c r="X148" i="41"/>
  <c r="AB148" i="41"/>
  <c r="AC130" i="40"/>
  <c r="AM130" i="40"/>
  <c r="AD130" i="40"/>
  <c r="AB130" i="40"/>
  <c r="AD102" i="41"/>
  <c r="W102" i="41"/>
  <c r="Y102" i="41"/>
  <c r="AL102" i="41"/>
  <c r="AN102" i="41"/>
  <c r="AL49" i="42"/>
  <c r="AD49" i="42"/>
  <c r="AA49" i="42"/>
  <c r="Y49" i="42"/>
  <c r="AJ49" i="42"/>
  <c r="AH73" i="40"/>
  <c r="AG73" i="40"/>
  <c r="AF62" i="41"/>
  <c r="AF39" i="41"/>
  <c r="AA39" i="41"/>
  <c r="AA42" i="41"/>
  <c r="AF96" i="40"/>
  <c r="AB96" i="40"/>
  <c r="AN96" i="40"/>
  <c r="AL96" i="40"/>
  <c r="AJ96" i="40"/>
  <c r="Z96" i="40"/>
  <c r="AJ5" i="41"/>
  <c r="AA5" i="41"/>
  <c r="Y94" i="40"/>
  <c r="AJ94" i="40"/>
  <c r="AA125" i="42"/>
  <c r="AH88" i="40"/>
  <c r="Z172" i="40"/>
  <c r="AE70" i="41"/>
  <c r="Y142" i="40"/>
  <c r="AH142" i="40"/>
  <c r="AK142" i="40"/>
  <c r="AM142" i="40"/>
  <c r="AJ142" i="40"/>
  <c r="AN142" i="40"/>
  <c r="AH73" i="41"/>
  <c r="Y73" i="41"/>
  <c r="AA73" i="41"/>
  <c r="Z61" i="41"/>
  <c r="AO105" i="41"/>
  <c r="X105" i="41"/>
  <c r="AO101" i="41"/>
  <c r="AK101" i="41"/>
  <c r="Y117" i="41"/>
  <c r="AD117" i="41"/>
  <c r="X117" i="41"/>
  <c r="X150" i="42"/>
  <c r="AN159" i="42"/>
  <c r="AD159" i="42"/>
  <c r="AO159" i="42"/>
  <c r="AK159" i="42"/>
  <c r="AG159" i="42"/>
  <c r="AI175" i="40"/>
  <c r="AF175" i="40"/>
  <c r="AJ25" i="41"/>
  <c r="AF25" i="41"/>
  <c r="AG25" i="41"/>
  <c r="AN25" i="41"/>
  <c r="AI164" i="42"/>
  <c r="AM164" i="42"/>
  <c r="AB57" i="42"/>
  <c r="AM57" i="42"/>
  <c r="X71" i="41"/>
  <c r="Y71" i="41"/>
  <c r="AD71" i="41"/>
  <c r="AJ147" i="40"/>
  <c r="AD147" i="40"/>
  <c r="AL147" i="40"/>
  <c r="AA65" i="42"/>
  <c r="AE65" i="42"/>
  <c r="AB54" i="41"/>
  <c r="AL166" i="41"/>
  <c r="W27" i="40"/>
  <c r="AF27" i="40"/>
  <c r="AJ27" i="40"/>
  <c r="X27" i="40"/>
  <c r="AC74" i="40"/>
  <c r="W74" i="40"/>
  <c r="AK74" i="40"/>
  <c r="Y74" i="40"/>
  <c r="AF74" i="40"/>
  <c r="AM74" i="40"/>
  <c r="AN74" i="40"/>
  <c r="AB74" i="40"/>
  <c r="AM110" i="42"/>
  <c r="AH13" i="40"/>
  <c r="AM138" i="41"/>
  <c r="AO138" i="41"/>
  <c r="Z138" i="41"/>
  <c r="X160" i="42"/>
  <c r="AL160" i="42"/>
  <c r="AI160" i="42"/>
  <c r="AB160" i="42"/>
  <c r="Z160" i="42"/>
  <c r="AN160" i="42"/>
  <c r="AK118" i="42"/>
  <c r="AL148" i="40"/>
  <c r="AD148" i="40"/>
  <c r="W148" i="40"/>
  <c r="AN148" i="40"/>
  <c r="AA135" i="41"/>
  <c r="W135" i="41"/>
  <c r="AM135" i="41"/>
  <c r="X135" i="41"/>
  <c r="AI21" i="41"/>
  <c r="AK21" i="41"/>
  <c r="AL58" i="41"/>
  <c r="X58" i="41"/>
  <c r="AI58" i="41"/>
  <c r="W58" i="41"/>
  <c r="AF58" i="41"/>
  <c r="Y58" i="41"/>
  <c r="AA62" i="42"/>
  <c r="W62" i="42"/>
  <c r="AF62" i="42"/>
  <c r="AA174" i="41"/>
  <c r="AG100" i="41"/>
  <c r="Y113" i="40"/>
  <c r="AJ113" i="40"/>
  <c r="AO27" i="41"/>
  <c r="AN27" i="41"/>
  <c r="Y27" i="41"/>
  <c r="AH44" i="42"/>
  <c r="AE44" i="42"/>
  <c r="AK44" i="42"/>
  <c r="AC19" i="40"/>
  <c r="AG117" i="40"/>
  <c r="Z117" i="40"/>
  <c r="AI117" i="40"/>
  <c r="Y117" i="40"/>
  <c r="AI157" i="40"/>
  <c r="AJ28" i="40"/>
  <c r="AD160" i="41"/>
  <c r="AO160" i="41"/>
  <c r="AG65" i="41"/>
  <c r="AH65" i="41"/>
  <c r="AM65" i="41"/>
  <c r="AA65" i="41"/>
  <c r="AB65" i="41"/>
  <c r="X65" i="41"/>
  <c r="AO65" i="41"/>
  <c r="AC65" i="41"/>
  <c r="AL65" i="41"/>
  <c r="W65" i="41"/>
  <c r="AJ65" i="41"/>
  <c r="AE60" i="40"/>
  <c r="AE71" i="40"/>
  <c r="W71" i="40"/>
  <c r="AL71" i="40"/>
  <c r="AN71" i="40"/>
  <c r="Z170" i="42"/>
  <c r="AM162" i="40"/>
  <c r="AG162" i="40"/>
  <c r="AD162" i="40"/>
  <c r="AL162" i="40"/>
  <c r="AK89" i="41"/>
  <c r="AM89" i="41"/>
  <c r="AI89" i="41"/>
  <c r="AN89" i="41"/>
  <c r="AM102" i="42"/>
  <c r="AJ102" i="42"/>
  <c r="AE90" i="42"/>
  <c r="AA90" i="42"/>
  <c r="AC90" i="42"/>
  <c r="AH90" i="42"/>
  <c r="W90" i="42"/>
  <c r="AG90" i="42"/>
  <c r="AN21" i="41"/>
  <c r="AK58" i="41"/>
  <c r="AD100" i="41"/>
  <c r="AD113" i="40"/>
  <c r="AJ27" i="41"/>
  <c r="AA117" i="40"/>
  <c r="AB71" i="40"/>
  <c r="AA138" i="41"/>
  <c r="AF110" i="42"/>
  <c r="AH138" i="41"/>
  <c r="AJ160" i="42"/>
  <c r="W174" i="41"/>
  <c r="Y65" i="41"/>
  <c r="N85" i="24"/>
  <c r="N30" i="24"/>
  <c r="S43" i="24"/>
  <c r="Q157" i="24"/>
  <c r="N157" i="24"/>
  <c r="U57" i="24"/>
  <c r="K68" i="19"/>
  <c r="AP157" i="24"/>
  <c r="X157" i="24" s="1"/>
  <c r="K80" i="19"/>
  <c r="K146" i="19"/>
  <c r="F41" i="21"/>
  <c r="J94" i="19"/>
  <c r="H139" i="19"/>
  <c r="U116" i="24"/>
  <c r="N32" i="24"/>
  <c r="P132" i="24"/>
  <c r="F51" i="21"/>
  <c r="J51" i="21"/>
  <c r="AP32" i="24"/>
  <c r="AG32" i="24" s="1"/>
  <c r="AP116" i="24"/>
  <c r="AE116" i="24" s="1"/>
  <c r="T123" i="24"/>
  <c r="Q85" i="24"/>
  <c r="U85" i="24"/>
  <c r="S30" i="24"/>
  <c r="U43" i="24"/>
  <c r="E68" i="19"/>
  <c r="AP76" i="24"/>
  <c r="AG76" i="24" s="1"/>
  <c r="G80" i="19"/>
  <c r="E80" i="19"/>
  <c r="G146" i="19"/>
  <c r="G41" i="21"/>
  <c r="E41" i="21"/>
  <c r="K94" i="19"/>
  <c r="D139" i="19"/>
  <c r="E139" i="19"/>
  <c r="P70" i="24"/>
  <c r="T32" i="24"/>
  <c r="U76" i="24"/>
  <c r="M132" i="24"/>
  <c r="E51" i="21"/>
  <c r="N123" i="24"/>
  <c r="P157" i="24"/>
  <c r="T132" i="24"/>
  <c r="W4" i="41"/>
  <c r="M69" i="27"/>
  <c r="Q62" i="24"/>
  <c r="U47" i="27"/>
  <c r="M108" i="27"/>
  <c r="M16" i="27"/>
  <c r="AF175" i="25"/>
  <c r="AE175" i="25"/>
  <c r="AI47" i="25"/>
  <c r="AH28" i="42"/>
  <c r="AI102" i="40"/>
  <c r="W102" i="40"/>
  <c r="AI18" i="40"/>
  <c r="AE18" i="40"/>
  <c r="AJ120" i="42"/>
  <c r="AE120" i="42"/>
  <c r="Z40" i="42"/>
  <c r="AJ40" i="42"/>
  <c r="AH40" i="42"/>
  <c r="AK40" i="42"/>
  <c r="AD139" i="42"/>
  <c r="AB34" i="41"/>
  <c r="AD34" i="41"/>
  <c r="Z84" i="42"/>
  <c r="AF154" i="42"/>
  <c r="AG154" i="42"/>
  <c r="Y73" i="42"/>
  <c r="AF104" i="41"/>
  <c r="AN161" i="41"/>
  <c r="AH161" i="41"/>
  <c r="AD29" i="41"/>
  <c r="AJ29" i="41"/>
  <c r="AK142" i="41"/>
  <c r="AC142" i="41"/>
  <c r="AL142" i="41"/>
  <c r="AI142" i="41"/>
  <c r="AH142" i="41"/>
  <c r="AN142" i="41"/>
  <c r="AF142" i="41"/>
  <c r="AB142" i="41"/>
  <c r="AM142" i="41"/>
  <c r="AM69" i="41"/>
  <c r="AI69" i="41"/>
  <c r="Y76" i="40"/>
  <c r="AA151" i="40"/>
  <c r="AE151" i="40"/>
  <c r="Z151" i="40"/>
  <c r="AM46" i="41"/>
  <c r="AN46" i="41"/>
  <c r="AH46" i="41"/>
  <c r="AI27" i="42"/>
  <c r="AF27" i="42"/>
  <c r="AN27" i="42"/>
  <c r="AK27" i="42"/>
  <c r="AD27" i="42"/>
  <c r="AM68" i="40"/>
  <c r="AJ68" i="40"/>
  <c r="AL37" i="40"/>
  <c r="AN37" i="40"/>
  <c r="Z129" i="42"/>
  <c r="AG143" i="41"/>
  <c r="AF143" i="41"/>
  <c r="AC143" i="41"/>
  <c r="AB143" i="41"/>
  <c r="AA143" i="41"/>
  <c r="W170" i="41"/>
  <c r="W63" i="41"/>
  <c r="X63" i="41"/>
  <c r="AO63" i="41"/>
  <c r="AI63" i="41"/>
  <c r="AB167" i="41"/>
  <c r="AN167" i="41"/>
  <c r="AA167" i="41"/>
  <c r="AI154" i="40"/>
  <c r="AB154" i="40"/>
  <c r="AJ154" i="40"/>
  <c r="AK154" i="40"/>
  <c r="AD149" i="40"/>
  <c r="AE149" i="40"/>
  <c r="AD47" i="41"/>
  <c r="Y47" i="41"/>
  <c r="AB9" i="42"/>
  <c r="AD14" i="42"/>
  <c r="AH173" i="41"/>
  <c r="AN26" i="41"/>
  <c r="AI97" i="41"/>
  <c r="AC113" i="41"/>
  <c r="AF98" i="40"/>
  <c r="AO98" i="40"/>
  <c r="AN98" i="40"/>
  <c r="AF54" i="40"/>
  <c r="AL119" i="42"/>
  <c r="AA117" i="42"/>
  <c r="AO52" i="42"/>
  <c r="AH97" i="41"/>
  <c r="AI46" i="40"/>
  <c r="AN46" i="42"/>
  <c r="AC50" i="41"/>
  <c r="AG26" i="41"/>
  <c r="AE46" i="42"/>
  <c r="AN97" i="41"/>
  <c r="AK136" i="42"/>
  <c r="AC120" i="42"/>
  <c r="Y14" i="42"/>
  <c r="Z156" i="41"/>
  <c r="AG50" i="41"/>
  <c r="AF55" i="42"/>
  <c r="AM23" i="42"/>
  <c r="AE50" i="40"/>
  <c r="AL10" i="40"/>
  <c r="AB30" i="42"/>
  <c r="AA93" i="40"/>
  <c r="AO105" i="40"/>
  <c r="AO10" i="40"/>
  <c r="AA152" i="40"/>
  <c r="AM10" i="40"/>
  <c r="AB105" i="40"/>
  <c r="AD10" i="40"/>
  <c r="Y30" i="42"/>
  <c r="AH105" i="40"/>
  <c r="AA10" i="40"/>
  <c r="AG7" i="40"/>
  <c r="Y10" i="40"/>
  <c r="Y119" i="40"/>
  <c r="AO7" i="40"/>
  <c r="AE30" i="42"/>
  <c r="AG30" i="42"/>
  <c r="AB93" i="40"/>
  <c r="W105" i="40"/>
  <c r="AJ10" i="40"/>
  <c r="AI7" i="40"/>
  <c r="AC30" i="42"/>
  <c r="AK7" i="40"/>
  <c r="AM34" i="40"/>
  <c r="AO35" i="40"/>
  <c r="AD35" i="40"/>
  <c r="AC53" i="40"/>
  <c r="AN130" i="40"/>
  <c r="Z130" i="40"/>
  <c r="AK165" i="41"/>
  <c r="Y110" i="42"/>
  <c r="Y148" i="40"/>
  <c r="AM160" i="41"/>
  <c r="AB126" i="42"/>
  <c r="Z75" i="41"/>
  <c r="W75" i="41"/>
  <c r="AP57" i="24"/>
  <c r="AC57" i="24" s="1"/>
  <c r="P57" i="24"/>
  <c r="Q57" i="24"/>
  <c r="S57" i="24"/>
  <c r="T57" i="24"/>
  <c r="O57" i="24"/>
  <c r="R57" i="24"/>
  <c r="S123" i="24"/>
  <c r="R123" i="24"/>
  <c r="AP123" i="24"/>
  <c r="AM123" i="24" s="1"/>
  <c r="Q123" i="24"/>
  <c r="U123" i="24"/>
  <c r="N116" i="24"/>
  <c r="P116" i="24"/>
  <c r="M116" i="24"/>
  <c r="S116" i="24"/>
  <c r="T116" i="24"/>
  <c r="R32" i="24"/>
  <c r="S32" i="24"/>
  <c r="P32" i="24"/>
  <c r="M32" i="24"/>
  <c r="Q32" i="24"/>
  <c r="T157" i="24"/>
  <c r="U157" i="24"/>
  <c r="O157" i="24"/>
  <c r="Q43" i="24"/>
  <c r="AP43" i="24"/>
  <c r="AM43" i="24" s="1"/>
  <c r="O43" i="24"/>
  <c r="P43" i="24"/>
  <c r="R43" i="24"/>
  <c r="N76" i="24"/>
  <c r="Q76" i="24"/>
  <c r="M76" i="24"/>
  <c r="S70" i="24"/>
  <c r="O70" i="24"/>
  <c r="U70" i="24"/>
  <c r="M70" i="24"/>
  <c r="Q70" i="24"/>
  <c r="AP70" i="24"/>
  <c r="W70" i="24" s="1"/>
  <c r="M85" i="24"/>
  <c r="S85" i="24"/>
  <c r="P85" i="24"/>
  <c r="AP85" i="24"/>
  <c r="Z85" i="24" s="1"/>
  <c r="Q132" i="24"/>
  <c r="O132" i="24"/>
  <c r="N132" i="24"/>
  <c r="R132" i="24"/>
  <c r="AP132" i="24"/>
  <c r="AE132" i="24" s="1"/>
  <c r="U3" i="24"/>
  <c r="AP3" i="24"/>
  <c r="AG3" i="24" s="1"/>
  <c r="O3" i="24"/>
  <c r="Q3" i="24"/>
  <c r="R30" i="24"/>
  <c r="U30" i="24"/>
  <c r="T30" i="24"/>
  <c r="M30" i="24"/>
  <c r="H51" i="21"/>
  <c r="I51" i="21"/>
  <c r="D51" i="21"/>
  <c r="K51" i="21"/>
  <c r="F68" i="19"/>
  <c r="C68" i="19"/>
  <c r="I68" i="19"/>
  <c r="J68" i="19"/>
  <c r="G68" i="19"/>
  <c r="I139" i="19"/>
  <c r="J139" i="19"/>
  <c r="C139" i="19"/>
  <c r="F139" i="19"/>
  <c r="H94" i="19"/>
  <c r="I94" i="19"/>
  <c r="F94" i="19"/>
  <c r="D94" i="19"/>
  <c r="K41" i="21"/>
  <c r="H41" i="21"/>
  <c r="I41" i="21"/>
  <c r="D41" i="21"/>
  <c r="D146" i="19"/>
  <c r="F146" i="19"/>
  <c r="H146" i="19"/>
  <c r="E146" i="19"/>
  <c r="I80" i="19"/>
  <c r="H80" i="19"/>
  <c r="F80" i="19"/>
  <c r="D80" i="19"/>
  <c r="T76" i="24"/>
  <c r="O76" i="24"/>
  <c r="R76" i="24"/>
  <c r="O123" i="24"/>
  <c r="AB3" i="40"/>
  <c r="X52" i="27"/>
  <c r="AG174" i="23"/>
  <c r="AM130" i="23"/>
  <c r="X119" i="28"/>
  <c r="AD75" i="23"/>
  <c r="AM172" i="28"/>
  <c r="AC134" i="23"/>
  <c r="AK110" i="42"/>
  <c r="W37" i="42"/>
  <c r="AB99" i="28"/>
  <c r="AK135" i="41"/>
  <c r="X97" i="25"/>
  <c r="AL97" i="25"/>
  <c r="AK97" i="25"/>
  <c r="AM97" i="25"/>
  <c r="AE97" i="25"/>
  <c r="AA97" i="25"/>
  <c r="AB97" i="25"/>
  <c r="AO97" i="25"/>
  <c r="AH97" i="25"/>
  <c r="AC97" i="25"/>
  <c r="W158" i="42"/>
  <c r="AE158" i="42"/>
  <c r="AL17" i="40"/>
  <c r="AJ17" i="40"/>
  <c r="AI17" i="40"/>
  <c r="AA17" i="40"/>
  <c r="W17" i="40"/>
  <c r="AK17" i="40"/>
  <c r="Y34" i="40"/>
  <c r="AA34" i="40"/>
  <c r="AO34" i="40"/>
  <c r="AM35" i="40"/>
  <c r="Z35" i="40"/>
  <c r="AJ35" i="40"/>
  <c r="AL35" i="40"/>
  <c r="AK35" i="40"/>
  <c r="AH72" i="42"/>
  <c r="X72" i="42"/>
  <c r="AO72" i="42"/>
  <c r="Y91" i="41"/>
  <c r="AJ91" i="41"/>
  <c r="X91" i="41"/>
  <c r="AH91" i="41"/>
  <c r="AA128" i="40"/>
  <c r="W128" i="40"/>
  <c r="AC128" i="40"/>
  <c r="AJ128" i="40"/>
  <c r="AN138" i="42"/>
  <c r="AO138" i="42"/>
  <c r="W138" i="42"/>
  <c r="AF97" i="42"/>
  <c r="AC97" i="42"/>
  <c r="AG97" i="42"/>
  <c r="W53" i="40"/>
  <c r="AI53" i="40"/>
  <c r="AD53" i="40"/>
  <c r="AE53" i="40"/>
  <c r="AG53" i="40"/>
  <c r="AN53" i="40"/>
  <c r="Z53" i="40"/>
  <c r="AA53" i="40"/>
  <c r="Y53" i="40"/>
  <c r="AF148" i="41"/>
  <c r="AF130" i="40"/>
  <c r="AK130" i="40"/>
  <c r="AL130" i="40"/>
  <c r="AI130" i="40"/>
  <c r="AO130" i="40"/>
  <c r="AJ130" i="40"/>
  <c r="AA130" i="40"/>
  <c r="AG130" i="40"/>
  <c r="AM102" i="41"/>
  <c r="AO102" i="41"/>
  <c r="AA111" i="41"/>
  <c r="W111" i="41"/>
  <c r="AD111" i="41"/>
  <c r="AI115" i="41"/>
  <c r="Z49" i="42"/>
  <c r="AG49" i="42"/>
  <c r="AL108" i="41"/>
  <c r="W108" i="41"/>
  <c r="AD73" i="40"/>
  <c r="AF73" i="40"/>
  <c r="AH19" i="42"/>
  <c r="AC19" i="42"/>
  <c r="AL19" i="42"/>
  <c r="AD37" i="42"/>
  <c r="AN37" i="42"/>
  <c r="AJ37" i="42"/>
  <c r="AL37" i="42"/>
  <c r="AM37" i="42"/>
  <c r="AF37" i="42"/>
  <c r="AK37" i="42"/>
  <c r="AH37" i="42"/>
  <c r="AG37" i="42"/>
  <c r="AA37" i="42"/>
  <c r="Z37" i="42"/>
  <c r="AE165" i="41"/>
  <c r="AJ165" i="41"/>
  <c r="AL165" i="41"/>
  <c r="AD165" i="41"/>
  <c r="AD62" i="41"/>
  <c r="AH62" i="41"/>
  <c r="AK62" i="41"/>
  <c r="X62" i="41"/>
  <c r="AC3" i="40"/>
  <c r="AG3" i="40"/>
  <c r="W3" i="40"/>
  <c r="AJ3" i="40"/>
  <c r="AF3" i="40"/>
  <c r="AA3" i="40"/>
  <c r="AK3" i="40"/>
  <c r="Z3" i="40"/>
  <c r="W39" i="41"/>
  <c r="AJ39" i="41"/>
  <c r="AL39" i="41"/>
  <c r="AH39" i="41"/>
  <c r="Y39" i="41"/>
  <c r="Z42" i="41"/>
  <c r="AH42" i="41"/>
  <c r="AF42" i="41"/>
  <c r="W80" i="41"/>
  <c r="AJ80" i="41"/>
  <c r="AC80" i="41"/>
  <c r="W94" i="40"/>
  <c r="AM88" i="40"/>
  <c r="Z88" i="40"/>
  <c r="AJ88" i="40"/>
  <c r="AH172" i="40"/>
  <c r="W142" i="40"/>
  <c r="AB142" i="40"/>
  <c r="Y105" i="41"/>
  <c r="AF105" i="41"/>
  <c r="AJ105" i="41"/>
  <c r="AN105" i="41"/>
  <c r="AG105" i="41"/>
  <c r="AM105" i="41"/>
  <c r="AC159" i="42"/>
  <c r="AB159" i="42"/>
  <c r="X159" i="42"/>
  <c r="AL112" i="41"/>
  <c r="AJ112" i="41"/>
  <c r="AC112" i="41"/>
  <c r="Y175" i="40"/>
  <c r="Z25" i="41"/>
  <c r="Y25" i="41"/>
  <c r="AA25" i="41"/>
  <c r="AI25" i="41"/>
  <c r="AL25" i="41"/>
  <c r="AL66" i="40"/>
  <c r="AJ66" i="40"/>
  <c r="AF153" i="41"/>
  <c r="AM153" i="41"/>
  <c r="AI153" i="41"/>
  <c r="AL81" i="40"/>
  <c r="Y81" i="40"/>
  <c r="AG81" i="40"/>
  <c r="AN81" i="40"/>
  <c r="Z71" i="41"/>
  <c r="AA147" i="40"/>
  <c r="X147" i="40"/>
  <c r="AO147" i="40"/>
  <c r="AG147" i="40"/>
  <c r="AB147" i="40"/>
  <c r="Y147" i="40"/>
  <c r="AH147" i="40"/>
  <c r="Z147" i="40"/>
  <c r="AF147" i="40"/>
  <c r="AE147" i="40"/>
  <c r="AG65" i="42"/>
  <c r="AH65" i="42"/>
  <c r="AL65" i="42"/>
  <c r="AJ72" i="41"/>
  <c r="AK72" i="41"/>
  <c r="AF72" i="41"/>
  <c r="AC54" i="41"/>
  <c r="AF123" i="42"/>
  <c r="AE123" i="42"/>
  <c r="AB123" i="42"/>
  <c r="AB110" i="42"/>
  <c r="AE110" i="42"/>
  <c r="AC110" i="42"/>
  <c r="AD110" i="42"/>
  <c r="AO110" i="42"/>
  <c r="W110" i="42"/>
  <c r="X138" i="41"/>
  <c r="AC138" i="41"/>
  <c r="AG138" i="41"/>
  <c r="AM160" i="42"/>
  <c r="AO7" i="41"/>
  <c r="AL7" i="41"/>
  <c r="Z7" i="41"/>
  <c r="AI7" i="41"/>
  <c r="AF7" i="41"/>
  <c r="AB7" i="41"/>
  <c r="AN7" i="41"/>
  <c r="W7" i="41"/>
  <c r="X7" i="41"/>
  <c r="AD7" i="41"/>
  <c r="AE118" i="42"/>
  <c r="Y118" i="42"/>
  <c r="AE148" i="40"/>
  <c r="AK148" i="40"/>
  <c r="AB148" i="40"/>
  <c r="AG148" i="40"/>
  <c r="AF148" i="40"/>
  <c r="AJ148" i="40"/>
  <c r="AG135" i="41"/>
  <c r="AD135" i="41"/>
  <c r="X21" i="41"/>
  <c r="AA21" i="41"/>
  <c r="AD21" i="41"/>
  <c r="AF21" i="41"/>
  <c r="AM21" i="41"/>
  <c r="Z21" i="41"/>
  <c r="AC58" i="41"/>
  <c r="AO58" i="41"/>
  <c r="Z58" i="41"/>
  <c r="AJ58" i="41"/>
  <c r="Z62" i="42"/>
  <c r="AN62" i="42"/>
  <c r="AG174" i="41"/>
  <c r="AL174" i="41"/>
  <c r="AK100" i="41"/>
  <c r="AO113" i="40"/>
  <c r="AN113" i="40"/>
  <c r="AG8" i="42"/>
  <c r="AC8" i="42"/>
  <c r="AD8" i="42"/>
  <c r="AI111" i="42"/>
  <c r="Y151" i="42"/>
  <c r="AL27" i="41"/>
  <c r="AE27" i="41"/>
  <c r="W27" i="41"/>
  <c r="AC44" i="42"/>
  <c r="AF44" i="42"/>
  <c r="AI48" i="42"/>
  <c r="AJ48" i="42"/>
  <c r="AE48" i="42"/>
  <c r="AK48" i="42"/>
  <c r="X48" i="42"/>
  <c r="AL48" i="42"/>
  <c r="AN48" i="42"/>
  <c r="AD48" i="42"/>
  <c r="AL19" i="40"/>
  <c r="AH12" i="42"/>
  <c r="AO12" i="42"/>
  <c r="Z176" i="42"/>
  <c r="X176" i="42"/>
  <c r="AK176" i="42"/>
  <c r="AL28" i="40"/>
  <c r="W28" i="40"/>
  <c r="AG144" i="41"/>
  <c r="AJ144" i="41"/>
  <c r="AL144" i="41"/>
  <c r="AK144" i="41"/>
  <c r="AB160" i="41"/>
  <c r="X160" i="41"/>
  <c r="AN65" i="41"/>
  <c r="AE65" i="41"/>
  <c r="AF65" i="41"/>
  <c r="AK65" i="41"/>
  <c r="Z65" i="41"/>
  <c r="AA60" i="40"/>
  <c r="AL60" i="40"/>
  <c r="W72" i="40"/>
  <c r="AA71" i="40"/>
  <c r="AC71" i="40"/>
  <c r="AL170" i="42"/>
  <c r="AA177" i="42"/>
  <c r="AG35" i="42"/>
  <c r="AF19" i="41"/>
  <c r="Y19" i="41"/>
  <c r="AD19" i="41"/>
  <c r="AA19" i="41"/>
  <c r="AN19" i="41"/>
  <c r="AB19" i="41"/>
  <c r="AB162" i="40"/>
  <c r="AA162" i="40"/>
  <c r="W162" i="40"/>
  <c r="AK162" i="40"/>
  <c r="AE162" i="40"/>
  <c r="AC162" i="40"/>
  <c r="AE89" i="41"/>
  <c r="AO89" i="41"/>
  <c r="W89" i="41"/>
  <c r="AC89" i="41"/>
  <c r="AD89" i="41"/>
  <c r="AG89" i="41"/>
  <c r="AK90" i="42"/>
  <c r="X90" i="42"/>
  <c r="Z90" i="42"/>
  <c r="AJ90" i="42"/>
  <c r="AF92" i="42"/>
  <c r="AA92" i="42"/>
  <c r="W147" i="41"/>
  <c r="AA147" i="41"/>
  <c r="Z141" i="41"/>
  <c r="X141" i="41"/>
  <c r="AE51" i="42"/>
  <c r="Z51" i="42"/>
  <c r="Y126" i="42"/>
  <c r="W126" i="42"/>
  <c r="AE126" i="42"/>
  <c r="AD126" i="42"/>
  <c r="AG67" i="40"/>
  <c r="AH67" i="40"/>
  <c r="Z67" i="40"/>
  <c r="AF127" i="41"/>
  <c r="AM127" i="41"/>
  <c r="AO87" i="41"/>
  <c r="W87" i="41"/>
  <c r="AF87" i="41"/>
  <c r="AB87" i="41"/>
  <c r="AE87" i="41"/>
  <c r="AG137" i="41"/>
  <c r="W137" i="41"/>
  <c r="AJ12" i="40"/>
  <c r="AE12" i="40"/>
  <c r="AC51" i="41"/>
  <c r="AB51" i="41"/>
  <c r="AE51" i="41"/>
  <c r="AM51" i="41"/>
  <c r="AF59" i="41"/>
  <c r="AI59" i="41"/>
  <c r="AJ59" i="41"/>
  <c r="AH75" i="41"/>
  <c r="AL75" i="41"/>
  <c r="AJ109" i="40"/>
  <c r="AO109" i="40"/>
  <c r="Z109" i="40"/>
  <c r="AJ95" i="40"/>
  <c r="AB95" i="40"/>
  <c r="X95" i="40"/>
  <c r="AH95" i="40"/>
  <c r="AA83" i="40"/>
  <c r="AB83" i="40"/>
  <c r="AF89" i="41"/>
  <c r="AO162" i="40"/>
  <c r="AE87" i="42"/>
  <c r="AL19" i="41"/>
  <c r="Y127" i="41"/>
  <c r="AJ87" i="41"/>
  <c r="AN162" i="40"/>
  <c r="AG2" i="42"/>
  <c r="AM28" i="42"/>
  <c r="AH46" i="42"/>
  <c r="AE135" i="42"/>
  <c r="AK120" i="42"/>
  <c r="AB154" i="42"/>
  <c r="AL154" i="42"/>
  <c r="AJ76" i="40"/>
  <c r="Z161" i="41"/>
  <c r="X151" i="40"/>
  <c r="AC69" i="41"/>
  <c r="AE69" i="41"/>
  <c r="X18" i="40"/>
  <c r="AI113" i="25"/>
  <c r="X64" i="42"/>
  <c r="AF14" i="42"/>
  <c r="AE14" i="42"/>
  <c r="AA14" i="42"/>
  <c r="AN32" i="42"/>
  <c r="AO32" i="42"/>
  <c r="AJ118" i="40"/>
  <c r="AI156" i="41"/>
  <c r="AB156" i="41"/>
  <c r="AK156" i="41"/>
  <c r="AA156" i="41"/>
  <c r="AG66" i="42"/>
  <c r="X46" i="42"/>
  <c r="AC168" i="40"/>
  <c r="AI46" i="42"/>
  <c r="W46" i="42"/>
  <c r="AB150" i="40"/>
  <c r="X50" i="41"/>
  <c r="AM50" i="41"/>
  <c r="AA26" i="41"/>
  <c r="AM26" i="41"/>
  <c r="AD97" i="41"/>
  <c r="AA97" i="41"/>
  <c r="Y24" i="42"/>
  <c r="AI132" i="41"/>
  <c r="W113" i="41"/>
  <c r="AL55" i="42"/>
  <c r="AH113" i="41"/>
  <c r="AN18" i="40"/>
  <c r="AL135" i="42"/>
  <c r="AA90" i="41"/>
  <c r="AE122" i="42"/>
  <c r="X154" i="42"/>
  <c r="Y154" i="42"/>
  <c r="AN148" i="42"/>
  <c r="AD76" i="40"/>
  <c r="AI161" i="41"/>
  <c r="AF152" i="42"/>
  <c r="AA104" i="41"/>
  <c r="AD104" i="41"/>
  <c r="X175" i="42"/>
  <c r="AL69" i="41"/>
  <c r="Y142" i="41"/>
  <c r="X76" i="40"/>
  <c r="AF68" i="40"/>
  <c r="AM64" i="42"/>
  <c r="W14" i="42"/>
  <c r="AA13" i="42"/>
  <c r="Z32" i="42"/>
  <c r="AM32" i="42"/>
  <c r="AJ156" i="41"/>
  <c r="AG156" i="41"/>
  <c r="W156" i="41"/>
  <c r="AC156" i="41"/>
  <c r="AO156" i="41"/>
  <c r="W66" i="42"/>
  <c r="AI26" i="41"/>
  <c r="AJ97" i="41"/>
  <c r="AF46" i="42"/>
  <c r="AC46" i="42"/>
  <c r="AM150" i="40"/>
  <c r="AJ150" i="40"/>
  <c r="AF50" i="41"/>
  <c r="AK26" i="41"/>
  <c r="AL26" i="41"/>
  <c r="AC97" i="41"/>
  <c r="AN99" i="40"/>
  <c r="AN175" i="42"/>
  <c r="AJ82" i="42"/>
  <c r="AJ154" i="42"/>
  <c r="AC161" i="40"/>
  <c r="AE76" i="40"/>
  <c r="AH144" i="40"/>
  <c r="AF63" i="41"/>
  <c r="AD63" i="41"/>
  <c r="R118" i="27"/>
  <c r="AL138" i="25"/>
  <c r="T75" i="24"/>
  <c r="Q144" i="27"/>
  <c r="AC109" i="41"/>
  <c r="AG98" i="42"/>
  <c r="AN49" i="41"/>
  <c r="AO49" i="41"/>
  <c r="AI49" i="41"/>
  <c r="AK49" i="41"/>
  <c r="Z49" i="41"/>
  <c r="Y9" i="40"/>
  <c r="AD9" i="40"/>
  <c r="AH9" i="40"/>
  <c r="AF9" i="40"/>
  <c r="AJ9" i="40"/>
  <c r="AL13" i="41"/>
  <c r="X13" i="41"/>
  <c r="Z13" i="41"/>
  <c r="AC13" i="41"/>
  <c r="AA13" i="41"/>
  <c r="AL110" i="41"/>
  <c r="AO163" i="41"/>
  <c r="AM163" i="41"/>
  <c r="AN163" i="41"/>
  <c r="AF163" i="41"/>
  <c r="AK163" i="41"/>
  <c r="AE163" i="41"/>
  <c r="AO47" i="40"/>
  <c r="AJ47" i="40"/>
  <c r="AB47" i="40"/>
  <c r="AF47" i="40"/>
  <c r="W30" i="40"/>
  <c r="AH30" i="40"/>
  <c r="AN30" i="40"/>
  <c r="AF124" i="42"/>
  <c r="AJ124" i="42"/>
  <c r="AE124" i="42"/>
  <c r="AA124" i="42"/>
  <c r="W171" i="42"/>
  <c r="AO171" i="42"/>
  <c r="AN171" i="42"/>
  <c r="AD171" i="42"/>
  <c r="AO2" i="40"/>
  <c r="AM2" i="40"/>
  <c r="AI2" i="40"/>
  <c r="Z2" i="40"/>
  <c r="AA2" i="40"/>
  <c r="AA174" i="40"/>
  <c r="AD174" i="40"/>
  <c r="AF174" i="40"/>
  <c r="AN115" i="42"/>
  <c r="AI115" i="42"/>
  <c r="AJ115" i="42"/>
  <c r="AH115" i="42"/>
  <c r="X115" i="42"/>
  <c r="AO115" i="42"/>
  <c r="AB155" i="41"/>
  <c r="AJ155" i="41"/>
  <c r="X45" i="42"/>
  <c r="AL45" i="42"/>
  <c r="AK45" i="42"/>
  <c r="W45" i="42"/>
  <c r="AF45" i="42"/>
  <c r="AB45" i="42"/>
  <c r="AI45" i="42"/>
  <c r="AO45" i="42"/>
  <c r="AC45" i="42"/>
  <c r="AE45" i="42"/>
  <c r="AC61" i="42"/>
  <c r="W153" i="40"/>
  <c r="X153" i="40"/>
  <c r="AC153" i="40"/>
  <c r="W108" i="40"/>
  <c r="AK108" i="40"/>
  <c r="AJ108" i="40"/>
  <c r="Y108" i="40"/>
  <c r="AL36" i="40"/>
  <c r="W36" i="40"/>
  <c r="AD36" i="40"/>
  <c r="AB36" i="40"/>
  <c r="AK11" i="41"/>
  <c r="AG11" i="41"/>
  <c r="AD116" i="41"/>
  <c r="AB116" i="41"/>
  <c r="Y116" i="41"/>
  <c r="AD166" i="42"/>
  <c r="Z166" i="42"/>
  <c r="AO166" i="42"/>
  <c r="AA166" i="42"/>
  <c r="AK166" i="42"/>
  <c r="AN166" i="42"/>
  <c r="Y166" i="42"/>
  <c r="AJ166" i="42"/>
  <c r="W166" i="42"/>
  <c r="AE39" i="40"/>
  <c r="AE131" i="42"/>
  <c r="AA131" i="42"/>
  <c r="AN131" i="42"/>
  <c r="AH131" i="42"/>
  <c r="AA81" i="42"/>
  <c r="AJ81" i="42"/>
  <c r="AF174" i="42"/>
  <c r="AH174" i="42"/>
  <c r="AG174" i="42"/>
  <c r="AH128" i="42"/>
  <c r="X150" i="41"/>
  <c r="AL150" i="41"/>
  <c r="AA150" i="41"/>
  <c r="W150" i="41"/>
  <c r="AB150" i="41"/>
  <c r="AI156" i="42"/>
  <c r="AH156" i="42"/>
  <c r="AJ156" i="42"/>
  <c r="AM156" i="42"/>
  <c r="AC156" i="42"/>
  <c r="AL135" i="28"/>
  <c r="X70" i="28"/>
  <c r="AB70" i="28"/>
  <c r="AD93" i="28"/>
  <c r="Y93" i="28"/>
  <c r="AI166" i="28"/>
  <c r="AG166" i="28"/>
  <c r="AF163" i="28"/>
  <c r="AM163" i="28"/>
  <c r="AD95" i="42"/>
  <c r="Z95" i="42"/>
  <c r="AF95" i="42"/>
  <c r="AB95" i="42"/>
  <c r="AE95" i="42"/>
  <c r="AI95" i="42"/>
  <c r="AH95" i="42"/>
  <c r="X95" i="42"/>
  <c r="AL149" i="42"/>
  <c r="AG149" i="42"/>
  <c r="AD149" i="42"/>
  <c r="Z149" i="42"/>
  <c r="Y149" i="42"/>
  <c r="AH149" i="42"/>
  <c r="AN149" i="42"/>
  <c r="AI149" i="42"/>
  <c r="X149" i="42"/>
  <c r="AK9" i="41"/>
  <c r="AN9" i="41"/>
  <c r="Z9" i="41"/>
  <c r="AG112" i="40"/>
  <c r="Y7" i="42"/>
  <c r="AG7" i="42"/>
  <c r="AF7" i="42"/>
  <c r="AJ7" i="42"/>
  <c r="AN136" i="41"/>
  <c r="AH136" i="41"/>
  <c r="W136" i="41"/>
  <c r="AK136" i="41"/>
  <c r="AB136" i="41"/>
  <c r="AG136" i="41"/>
  <c r="X103" i="42"/>
  <c r="AA132" i="40"/>
  <c r="Z132" i="40"/>
  <c r="X132" i="40"/>
  <c r="AN132" i="40"/>
  <c r="AE132" i="40"/>
  <c r="AF132" i="40"/>
  <c r="AD42" i="42"/>
  <c r="AM50" i="42"/>
  <c r="AN50" i="42"/>
  <c r="X50" i="42"/>
  <c r="AN84" i="40"/>
  <c r="AH11" i="42"/>
  <c r="AB11" i="42"/>
  <c r="AA11" i="42"/>
  <c r="AA96" i="41"/>
  <c r="AI58" i="40"/>
  <c r="Z58" i="40"/>
  <c r="AD58" i="40"/>
  <c r="AH85" i="41"/>
  <c r="AG85" i="41"/>
  <c r="AJ21" i="42"/>
  <c r="AB21" i="42"/>
  <c r="AH38" i="40"/>
  <c r="AF38" i="40"/>
  <c r="AE38" i="40"/>
  <c r="AK57" i="41"/>
  <c r="Z57" i="41"/>
  <c r="AD57" i="41"/>
  <c r="AO6" i="42"/>
  <c r="AC6" i="42"/>
  <c r="AF85" i="42"/>
  <c r="AA85" i="42"/>
  <c r="AL85" i="42"/>
  <c r="AN85" i="42"/>
  <c r="AO85" i="42"/>
  <c r="AD85" i="42"/>
  <c r="Y85" i="42"/>
  <c r="AM85" i="42"/>
  <c r="AC85" i="42"/>
  <c r="AJ85" i="42"/>
  <c r="W85" i="42"/>
  <c r="AH99" i="42"/>
  <c r="AE99" i="42"/>
  <c r="AN99" i="42"/>
  <c r="X116" i="40"/>
  <c r="AD116" i="40"/>
  <c r="AB116" i="40"/>
  <c r="AN116" i="40"/>
  <c r="Y116" i="40"/>
  <c r="AD56" i="41"/>
  <c r="Y56" i="41"/>
  <c r="AN37" i="41"/>
  <c r="AH132" i="42"/>
  <c r="W132" i="42"/>
  <c r="AB132" i="42"/>
  <c r="Z132" i="42"/>
  <c r="AE146" i="40"/>
  <c r="AK146" i="41"/>
  <c r="W146" i="41"/>
  <c r="AM146" i="41"/>
  <c r="AE142" i="42"/>
  <c r="AD142" i="42"/>
  <c r="AM142" i="42"/>
  <c r="AB142" i="42"/>
  <c r="X142" i="42"/>
  <c r="AG142" i="42"/>
  <c r="AH142" i="42"/>
  <c r="AF142" i="42"/>
  <c r="Z142" i="42"/>
  <c r="AK8" i="40"/>
  <c r="AF124" i="41"/>
  <c r="AG124" i="41"/>
  <c r="AD124" i="41"/>
  <c r="Y161" i="23"/>
  <c r="AD161" i="23"/>
  <c r="AO88" i="28"/>
  <c r="M86" i="27"/>
  <c r="S86" i="27"/>
  <c r="Q86" i="27"/>
  <c r="AK99" i="23"/>
  <c r="X99" i="23"/>
  <c r="AD99" i="23"/>
  <c r="AN99" i="23"/>
  <c r="AF161" i="23"/>
  <c r="AA161" i="23"/>
  <c r="AB161" i="23"/>
  <c r="AK161" i="23"/>
  <c r="Z161" i="23"/>
  <c r="AL161" i="23"/>
  <c r="AC161" i="23"/>
  <c r="AN5" i="23"/>
  <c r="Y5" i="23"/>
  <c r="AB5" i="23"/>
  <c r="W5" i="23"/>
  <c r="AI5" i="23"/>
  <c r="AD5" i="23"/>
  <c r="AF69" i="23"/>
  <c r="AO69" i="23"/>
  <c r="Z69" i="23"/>
  <c r="AE69" i="23"/>
  <c r="AC69" i="23"/>
  <c r="AG69" i="23"/>
  <c r="AJ69" i="23"/>
  <c r="Y69" i="23"/>
  <c r="AN69" i="23"/>
  <c r="W69" i="23"/>
  <c r="AI29" i="23"/>
  <c r="AL29" i="23"/>
  <c r="AM29" i="23"/>
  <c r="AC29" i="23"/>
  <c r="AE29" i="23"/>
  <c r="X29" i="23"/>
  <c r="AK29" i="23"/>
  <c r="AJ29" i="23"/>
  <c r="Y29" i="23"/>
  <c r="Z29" i="23"/>
  <c r="AH29" i="23"/>
  <c r="AD101" i="23"/>
  <c r="Y173" i="23"/>
  <c r="AD173" i="23"/>
  <c r="AH173" i="23"/>
  <c r="AL173" i="23"/>
  <c r="AH148" i="23"/>
  <c r="AK148" i="23"/>
  <c r="AG148" i="23"/>
  <c r="AC148" i="23"/>
  <c r="AM98" i="23"/>
  <c r="AJ98" i="23"/>
  <c r="AA98" i="23"/>
  <c r="AL98" i="23"/>
  <c r="AH98" i="23"/>
  <c r="AK98" i="23"/>
  <c r="AA3" i="23"/>
  <c r="AI96" i="23"/>
  <c r="AH96" i="23"/>
  <c r="AB96" i="23"/>
  <c r="AK177" i="23"/>
  <c r="AE177" i="23"/>
  <c r="AM177" i="23"/>
  <c r="AH78" i="23"/>
  <c r="AM78" i="23"/>
  <c r="W78" i="23"/>
  <c r="AG40" i="23"/>
  <c r="W40" i="23"/>
  <c r="AJ116" i="23"/>
  <c r="X116" i="23"/>
  <c r="W116" i="23"/>
  <c r="AF88" i="28"/>
  <c r="AN88" i="28"/>
  <c r="AD88" i="28"/>
  <c r="AJ88" i="28"/>
  <c r="AN44" i="28"/>
  <c r="AC44" i="28"/>
  <c r="AM44" i="28"/>
  <c r="AD162" i="28"/>
  <c r="AE162" i="28"/>
  <c r="AK70" i="28"/>
  <c r="W70" i="28"/>
  <c r="AH70" i="28"/>
  <c r="AG70" i="28"/>
  <c r="AJ93" i="28"/>
  <c r="AG93" i="28"/>
  <c r="AE93" i="28"/>
  <c r="AB93" i="28"/>
  <c r="X93" i="28"/>
  <c r="AA93" i="28"/>
  <c r="AN93" i="28"/>
  <c r="AC93" i="28"/>
  <c r="W93" i="28"/>
  <c r="AF64" i="28"/>
  <c r="X64" i="28"/>
  <c r="AN64" i="28"/>
  <c r="AE64" i="28"/>
  <c r="AC64" i="28"/>
  <c r="AL64" i="28"/>
  <c r="W64" i="28"/>
  <c r="Y18" i="28"/>
  <c r="AO18" i="28"/>
  <c r="AG18" i="28"/>
  <c r="W18" i="28"/>
  <c r="AJ18" i="28"/>
  <c r="AE18" i="28"/>
  <c r="X155" i="28"/>
  <c r="AK155" i="28"/>
  <c r="Y155" i="28"/>
  <c r="AC155" i="28"/>
  <c r="AN66" i="28"/>
  <c r="AK65" i="28"/>
  <c r="AM166" i="28"/>
  <c r="AK166" i="28"/>
  <c r="AH166" i="28"/>
  <c r="AE166" i="28"/>
  <c r="Y166" i="28"/>
  <c r="AO166" i="28"/>
  <c r="AD166" i="28"/>
  <c r="X166" i="28"/>
  <c r="W166" i="28"/>
  <c r="AC166" i="28"/>
  <c r="AL166" i="28"/>
  <c r="AL163" i="28"/>
  <c r="AH163" i="28"/>
  <c r="Y163" i="28"/>
  <c r="AE163" i="28"/>
  <c r="AO163" i="28"/>
  <c r="W135" i="28"/>
  <c r="AC135" i="28"/>
  <c r="Y135" i="28"/>
  <c r="Z135" i="28"/>
  <c r="AG135" i="28"/>
  <c r="AB135" i="28"/>
  <c r="AE135" i="28"/>
  <c r="AM135" i="28"/>
  <c r="AH135" i="28"/>
  <c r="AA81" i="28"/>
  <c r="AI81" i="28"/>
  <c r="X81" i="28"/>
  <c r="Y160" i="28"/>
  <c r="AF160" i="28"/>
  <c r="AI160" i="28"/>
  <c r="AJ78" i="28"/>
  <c r="Z78" i="28"/>
  <c r="AE78" i="28"/>
  <c r="AA78" i="28"/>
  <c r="AF78" i="28"/>
  <c r="AK78" i="28"/>
  <c r="AO170" i="28"/>
  <c r="AB170" i="28"/>
  <c r="AK170" i="28"/>
  <c r="W170" i="28"/>
  <c r="AJ41" i="28"/>
  <c r="AK41" i="28"/>
  <c r="X41" i="28"/>
  <c r="AG41" i="28"/>
  <c r="AG20" i="28"/>
  <c r="AF20" i="28"/>
  <c r="AG24" i="28"/>
  <c r="W24" i="28"/>
  <c r="AM24" i="28"/>
  <c r="AD24" i="28"/>
  <c r="AD48" i="28"/>
  <c r="X48" i="28"/>
  <c r="Z48" i="28"/>
  <c r="AN48" i="28"/>
  <c r="AH48" i="28"/>
  <c r="AH45" i="28"/>
  <c r="AE45" i="28"/>
  <c r="AL45" i="28"/>
  <c r="X45" i="28"/>
  <c r="Y14" i="28"/>
  <c r="AH14" i="28"/>
  <c r="AK88" i="28"/>
  <c r="AJ70" i="28"/>
  <c r="AO93" i="28"/>
  <c r="AK5" i="23"/>
  <c r="AI69" i="23"/>
  <c r="Z64" i="28"/>
  <c r="Z18" i="28"/>
  <c r="AB166" i="28"/>
  <c r="AA163" i="28"/>
  <c r="AK44" i="28"/>
  <c r="AA96" i="23"/>
  <c r="AF166" i="28"/>
  <c r="AJ135" i="28"/>
  <c r="AA160" i="28"/>
  <c r="AG78" i="28"/>
  <c r="AL48" i="28"/>
  <c r="AF98" i="23"/>
  <c r="Y177" i="23"/>
  <c r="X69" i="23"/>
  <c r="AN135" i="28"/>
  <c r="AI170" i="28"/>
  <c r="AG45" i="28"/>
  <c r="AA40" i="23"/>
  <c r="AC88" i="28"/>
  <c r="AC70" i="28"/>
  <c r="AI93" i="28"/>
  <c r="AO161" i="23"/>
  <c r="AD29" i="23"/>
  <c r="AO98" i="23"/>
  <c r="AK135" i="28"/>
  <c r="AM88" i="28"/>
  <c r="AN162" i="28"/>
  <c r="AE70" i="28"/>
  <c r="AH93" i="28"/>
  <c r="AG5" i="23"/>
  <c r="AL69" i="23"/>
  <c r="AJ64" i="28"/>
  <c r="AC18" i="28"/>
  <c r="AO29" i="23"/>
  <c r="AN163" i="28"/>
  <c r="AB69" i="23"/>
  <c r="Y65" i="28"/>
  <c r="AF29" i="23"/>
  <c r="AH81" i="28"/>
  <c r="AM168" i="23"/>
  <c r="Y23" i="28"/>
  <c r="AB95" i="23"/>
  <c r="AO14" i="42"/>
  <c r="AB14" i="42"/>
  <c r="AN45" i="41"/>
  <c r="AO45" i="41"/>
  <c r="AM94" i="41"/>
  <c r="AE94" i="41"/>
  <c r="Y94" i="41"/>
  <c r="AL94" i="41"/>
  <c r="X94" i="41"/>
  <c r="AO111" i="40"/>
  <c r="Z55" i="42"/>
  <c r="AO55" i="42"/>
  <c r="X55" i="42"/>
  <c r="AO50" i="40"/>
  <c r="AN33" i="41"/>
  <c r="AK33" i="41"/>
  <c r="AD23" i="42"/>
  <c r="AM33" i="42"/>
  <c r="AB33" i="42"/>
  <c r="AA33" i="42"/>
  <c r="X33" i="42"/>
  <c r="AF116" i="42"/>
  <c r="AB116" i="42"/>
  <c r="AH116" i="42"/>
  <c r="AA50" i="41"/>
  <c r="AE50" i="41"/>
  <c r="X173" i="41"/>
  <c r="AE173" i="41"/>
  <c r="AD70" i="40"/>
  <c r="Z106" i="40"/>
  <c r="AL106" i="40"/>
  <c r="AJ92" i="40"/>
  <c r="AM125" i="41"/>
  <c r="AJ69" i="40"/>
  <c r="AH69" i="40"/>
  <c r="AK46" i="40"/>
  <c r="AL46" i="40"/>
  <c r="W54" i="40"/>
  <c r="X54" i="40"/>
  <c r="AE54" i="40"/>
  <c r="AF117" i="42"/>
  <c r="AM117" i="42"/>
  <c r="AI52" i="42"/>
  <c r="AM52" i="42"/>
  <c r="Z120" i="42"/>
  <c r="AL177" i="41"/>
  <c r="AN177" i="41"/>
  <c r="AO12" i="41"/>
  <c r="AJ12" i="41"/>
  <c r="Z12" i="41"/>
  <c r="AN88" i="41"/>
  <c r="Y36" i="41"/>
  <c r="AK36" i="41"/>
  <c r="AD84" i="42"/>
  <c r="AN154" i="42"/>
  <c r="AM154" i="42"/>
  <c r="W154" i="42"/>
  <c r="W148" i="42"/>
  <c r="AF92" i="41"/>
  <c r="AM92" i="41"/>
  <c r="AH92" i="41"/>
  <c r="AI92" i="41"/>
  <c r="AJ163" i="40"/>
  <c r="AE80" i="42"/>
  <c r="AM80" i="42"/>
  <c r="AL80" i="42"/>
  <c r="AN80" i="42"/>
  <c r="AF108" i="42"/>
  <c r="W108" i="42"/>
  <c r="X175" i="41"/>
  <c r="AI175" i="41"/>
  <c r="AH175" i="41"/>
  <c r="W73" i="42"/>
  <c r="AH73" i="42"/>
  <c r="AL73" i="42"/>
  <c r="AB73" i="42"/>
  <c r="AO73" i="42"/>
  <c r="AL77" i="40"/>
  <c r="AA77" i="40"/>
  <c r="AC104" i="41"/>
  <c r="AI104" i="41"/>
  <c r="Z104" i="41"/>
  <c r="AE104" i="41"/>
  <c r="AL104" i="41"/>
  <c r="AJ104" i="41"/>
  <c r="AK104" i="41"/>
  <c r="X104" i="41"/>
  <c r="AO104" i="41"/>
  <c r="AC151" i="41"/>
  <c r="AO151" i="41"/>
  <c r="AI151" i="41"/>
  <c r="AD162" i="41"/>
  <c r="AC162" i="41"/>
  <c r="AO161" i="41"/>
  <c r="Y161" i="41"/>
  <c r="AJ161" i="41"/>
  <c r="AO29" i="41"/>
  <c r="W29" i="41"/>
  <c r="AD142" i="41"/>
  <c r="X142" i="41"/>
  <c r="AC24" i="40"/>
  <c r="Y69" i="41"/>
  <c r="AA69" i="41"/>
  <c r="AG69" i="41"/>
  <c r="Z69" i="41"/>
  <c r="AH69" i="41"/>
  <c r="AJ69" i="41"/>
  <c r="AK69" i="41"/>
  <c r="X69" i="41"/>
  <c r="AN69" i="41"/>
  <c r="AE152" i="42"/>
  <c r="AA152" i="42"/>
  <c r="AJ152" i="42"/>
  <c r="AC76" i="40"/>
  <c r="AO76" i="40"/>
  <c r="AI76" i="40"/>
  <c r="AG76" i="40"/>
  <c r="AM76" i="40"/>
  <c r="AM151" i="40"/>
  <c r="AG151" i="40"/>
  <c r="AI151" i="40"/>
  <c r="AO151" i="40"/>
  <c r="AN151" i="40"/>
  <c r="Y151" i="40"/>
  <c r="AH151" i="40"/>
  <c r="AJ155" i="40"/>
  <c r="AH155" i="40"/>
  <c r="AF132" i="41"/>
  <c r="Y166" i="25"/>
  <c r="AG54" i="40"/>
  <c r="AI84" i="42"/>
  <c r="AJ2" i="42"/>
  <c r="AG50" i="40"/>
  <c r="AF36" i="41"/>
  <c r="AA55" i="42"/>
  <c r="Y50" i="40"/>
  <c r="AO173" i="41"/>
  <c r="AM55" i="42"/>
  <c r="AM132" i="41"/>
  <c r="AJ23" i="42"/>
  <c r="Z82" i="42"/>
  <c r="AL18" i="40"/>
  <c r="Z18" i="40"/>
  <c r="AF21" i="40"/>
  <c r="X92" i="41"/>
  <c r="AK55" i="42"/>
  <c r="AN50" i="40"/>
  <c r="AA132" i="41"/>
  <c r="AL132" i="41"/>
  <c r="AG55" i="42"/>
  <c r="AL173" i="41"/>
  <c r="Y18" i="40"/>
  <c r="AB102" i="40"/>
  <c r="AC18" i="40"/>
  <c r="AK55" i="40"/>
  <c r="AB106" i="40"/>
  <c r="Z116" i="42"/>
  <c r="AJ80" i="42"/>
  <c r="AF168" i="40"/>
  <c r="AL54" i="40"/>
  <c r="X136" i="42"/>
  <c r="AD45" i="41"/>
  <c r="AI54" i="40"/>
  <c r="AO27" i="42"/>
  <c r="X105" i="40"/>
  <c r="Z170" i="41"/>
  <c r="AI93" i="40"/>
  <c r="AE37" i="40"/>
  <c r="AL105" i="40"/>
  <c r="Y27" i="42"/>
  <c r="AE105" i="40"/>
  <c r="AN152" i="40"/>
  <c r="AA63" i="41"/>
  <c r="AN105" i="40"/>
  <c r="AH5" i="42"/>
  <c r="Y105" i="40"/>
  <c r="AC46" i="41"/>
  <c r="AJ46" i="41"/>
  <c r="AH143" i="41"/>
  <c r="AM143" i="41"/>
  <c r="AF93" i="40"/>
  <c r="AA7" i="40"/>
  <c r="Y143" i="41"/>
  <c r="AI152" i="40"/>
  <c r="AO134" i="25"/>
  <c r="AJ7" i="25"/>
  <c r="AG60" i="42"/>
  <c r="AM60" i="42"/>
  <c r="AE60" i="42"/>
  <c r="AF60" i="42"/>
  <c r="AJ60" i="42"/>
  <c r="AL60" i="42"/>
  <c r="AL131" i="41"/>
  <c r="Z131" i="41"/>
  <c r="AK163" i="42"/>
  <c r="AH113" i="42"/>
  <c r="X168" i="41"/>
  <c r="AE168" i="41"/>
  <c r="AA168" i="41"/>
  <c r="AL36" i="42"/>
  <c r="AE36" i="42"/>
  <c r="Z36" i="42"/>
  <c r="AB36" i="42"/>
  <c r="AH23" i="41"/>
  <c r="AC23" i="41"/>
  <c r="AL23" i="41"/>
  <c r="AN23" i="41"/>
  <c r="AE23" i="41"/>
  <c r="AG23" i="41"/>
  <c r="Z23" i="41"/>
  <c r="AB23" i="41"/>
  <c r="AJ23" i="41"/>
  <c r="Z103" i="41"/>
  <c r="AB103" i="41"/>
  <c r="AJ103" i="41"/>
  <c r="AI114" i="40"/>
  <c r="AF138" i="40"/>
  <c r="AK81" i="41"/>
  <c r="X81" i="41"/>
  <c r="AB34" i="42"/>
  <c r="AL34" i="42"/>
  <c r="AA34" i="42"/>
  <c r="X34" i="42"/>
  <c r="AJ34" i="42"/>
  <c r="AM34" i="42"/>
  <c r="AD128" i="41"/>
  <c r="AO128" i="41"/>
  <c r="AI128" i="41"/>
  <c r="AG128" i="41"/>
  <c r="AK140" i="41"/>
  <c r="AL121" i="42"/>
  <c r="AE121" i="42"/>
  <c r="AK121" i="42"/>
  <c r="AM121" i="42"/>
  <c r="AA140" i="42"/>
  <c r="AA158" i="41"/>
  <c r="W158" i="41"/>
  <c r="AL158" i="41"/>
  <c r="AE158" i="41"/>
  <c r="AL106" i="41"/>
  <c r="AK106" i="41"/>
  <c r="AN106" i="41"/>
  <c r="AC145" i="41"/>
  <c r="AK145" i="41"/>
  <c r="W44" i="41"/>
  <c r="AK44" i="41"/>
  <c r="AB44" i="41"/>
  <c r="AM44" i="41"/>
  <c r="W167" i="40"/>
  <c r="AO167" i="40"/>
  <c r="AI167" i="40"/>
  <c r="Y167" i="40"/>
  <c r="AI39" i="42"/>
  <c r="AJ39" i="42"/>
  <c r="AN39" i="42"/>
  <c r="Y123" i="41"/>
  <c r="AL123" i="41"/>
  <c r="AH169" i="40"/>
  <c r="AA169" i="40"/>
  <c r="Z169" i="40"/>
  <c r="AN173" i="40"/>
  <c r="AD173" i="40"/>
  <c r="AB74" i="41"/>
  <c r="AB133" i="41"/>
  <c r="AN120" i="41"/>
  <c r="Y120" i="41"/>
  <c r="AE120" i="41"/>
  <c r="AH120" i="41"/>
  <c r="W160" i="40"/>
  <c r="AI160" i="40"/>
  <c r="AG160" i="40"/>
  <c r="AL160" i="40"/>
  <c r="AN160" i="40"/>
  <c r="AL100" i="42"/>
  <c r="X100" i="42"/>
  <c r="AA10" i="41"/>
  <c r="Y10" i="41"/>
  <c r="AI10" i="41"/>
  <c r="AB93" i="42"/>
  <c r="AM93" i="42"/>
  <c r="AN93" i="42"/>
  <c r="AF41" i="42"/>
  <c r="Z41" i="42"/>
  <c r="AN41" i="42"/>
  <c r="AC41" i="42"/>
  <c r="AE41" i="42"/>
  <c r="X112" i="42"/>
  <c r="AE112" i="42"/>
  <c r="AN112" i="42"/>
  <c r="AB112" i="42"/>
  <c r="AC112" i="42"/>
  <c r="AO172" i="42"/>
  <c r="AK172" i="42"/>
  <c r="AG172" i="42"/>
  <c r="AA75" i="42"/>
  <c r="AA48" i="40"/>
  <c r="Y48" i="40"/>
  <c r="W48" i="40"/>
  <c r="AO48" i="40"/>
  <c r="AC168" i="42"/>
  <c r="X168" i="42"/>
  <c r="AJ168" i="42"/>
  <c r="AA86" i="42"/>
  <c r="AB86" i="42"/>
  <c r="W86" i="42"/>
  <c r="AN86" i="42"/>
  <c r="AJ38" i="42"/>
  <c r="AF38" i="42"/>
  <c r="AN38" i="42"/>
  <c r="AB77" i="42"/>
  <c r="AN77" i="42"/>
  <c r="AB74" i="42"/>
  <c r="AB49" i="40"/>
  <c r="AD49" i="40"/>
  <c r="AM4" i="41"/>
  <c r="AF4" i="41"/>
  <c r="AK4" i="41"/>
  <c r="AG4" i="41"/>
  <c r="AG71" i="42"/>
  <c r="AK152" i="41"/>
  <c r="AE152" i="41"/>
  <c r="AA152" i="41"/>
  <c r="AD18" i="42"/>
  <c r="AH18" i="42"/>
  <c r="AC18" i="42"/>
  <c r="AM18" i="42"/>
  <c r="AO18" i="42"/>
  <c r="AL18" i="42"/>
  <c r="AG18" i="42"/>
  <c r="Z18" i="42"/>
  <c r="AK143" i="40"/>
  <c r="AK177" i="40"/>
  <c r="AL177" i="40"/>
  <c r="AJ107" i="42"/>
  <c r="AL107" i="42"/>
  <c r="AL93" i="41"/>
  <c r="AJ93" i="41"/>
  <c r="AM93" i="41"/>
  <c r="AA93" i="41"/>
  <c r="X93" i="41"/>
  <c r="AE93" i="41"/>
  <c r="AG93" i="41"/>
  <c r="Z166" i="40"/>
  <c r="Y166" i="40"/>
  <c r="AG166" i="40"/>
  <c r="AB166" i="40"/>
  <c r="AF166" i="40"/>
  <c r="AE166" i="40"/>
  <c r="AA166" i="40"/>
  <c r="W166" i="40"/>
  <c r="AJ166" i="40"/>
  <c r="AN166" i="40"/>
  <c r="W159" i="40"/>
  <c r="AM159" i="40"/>
  <c r="AJ159" i="40"/>
  <c r="AC159" i="40"/>
  <c r="AA159" i="40"/>
  <c r="AO159" i="40"/>
  <c r="X159" i="40"/>
  <c r="AG159" i="40"/>
  <c r="AH159" i="40"/>
  <c r="Y159" i="40"/>
  <c r="AE159" i="40"/>
  <c r="AM173" i="42"/>
  <c r="AH173" i="42"/>
  <c r="AI173" i="42"/>
  <c r="AM156" i="40"/>
  <c r="AK156" i="40"/>
  <c r="X156" i="40"/>
  <c r="AJ61" i="40"/>
  <c r="AC61" i="40"/>
  <c r="X61" i="40"/>
  <c r="AM61" i="40"/>
  <c r="X16" i="41"/>
  <c r="AN16" i="41"/>
  <c r="AG76" i="25"/>
  <c r="AB76" i="25"/>
  <c r="AN76" i="25"/>
  <c r="AE76" i="25"/>
  <c r="AA76" i="25"/>
  <c r="Z76" i="25"/>
  <c r="AM81" i="41"/>
  <c r="AO103" i="41"/>
  <c r="AL81" i="41"/>
  <c r="AO109" i="41"/>
  <c r="W128" i="41"/>
  <c r="AB123" i="41"/>
  <c r="AM100" i="42"/>
  <c r="AL98" i="42"/>
  <c r="AD44" i="41"/>
  <c r="Y39" i="42"/>
  <c r="AJ169" i="40"/>
  <c r="AA74" i="41"/>
  <c r="AA176" i="40"/>
  <c r="AJ48" i="40"/>
  <c r="X18" i="42"/>
  <c r="W93" i="41"/>
  <c r="AD166" i="40"/>
  <c r="AA18" i="42"/>
  <c r="X166" i="40"/>
  <c r="W34" i="42"/>
  <c r="AN74" i="41"/>
  <c r="X177" i="40"/>
  <c r="AH77" i="41"/>
  <c r="Z60" i="42"/>
  <c r="X121" i="42"/>
  <c r="AF152" i="41"/>
  <c r="AK18" i="42"/>
  <c r="AF167" i="40"/>
  <c r="AO34" i="42"/>
  <c r="AI103" i="41"/>
  <c r="AB81" i="41"/>
  <c r="AH138" i="40"/>
  <c r="AC126" i="41"/>
  <c r="AC98" i="42"/>
  <c r="AH167" i="40"/>
  <c r="AK123" i="41"/>
  <c r="AD169" i="40"/>
  <c r="AM173" i="40"/>
  <c r="AF10" i="41"/>
  <c r="AK98" i="42"/>
  <c r="AH44" i="41"/>
  <c r="Y169" i="40"/>
  <c r="Y100" i="42"/>
  <c r="AD86" i="42"/>
  <c r="AA168" i="42"/>
  <c r="AE18" i="42"/>
  <c r="AK166" i="40"/>
  <c r="AN173" i="42"/>
  <c r="AL49" i="40"/>
  <c r="AN36" i="42"/>
  <c r="AK34" i="42"/>
  <c r="AN138" i="40"/>
  <c r="AF159" i="40"/>
  <c r="AB156" i="40"/>
  <c r="Y18" i="42"/>
  <c r="AA100" i="40"/>
  <c r="AM76" i="25"/>
  <c r="AK76" i="25"/>
  <c r="AG108" i="28"/>
  <c r="AL39" i="28"/>
  <c r="AG146" i="23"/>
  <c r="AD49" i="23"/>
  <c r="AD103" i="41"/>
  <c r="Y103" i="41"/>
  <c r="AK158" i="41"/>
  <c r="AB169" i="40"/>
  <c r="Y173" i="40"/>
  <c r="AH93" i="42"/>
  <c r="AL136" i="40"/>
  <c r="AB168" i="41"/>
  <c r="AF103" i="41"/>
  <c r="Y81" i="41"/>
  <c r="AB138" i="40"/>
  <c r="AE98" i="42"/>
  <c r="X98" i="42"/>
  <c r="AI140" i="41"/>
  <c r="AM68" i="41"/>
  <c r="AI106" i="41"/>
  <c r="AJ167" i="40"/>
  <c r="AJ123" i="41"/>
  <c r="AM169" i="40"/>
  <c r="AO176" i="40"/>
  <c r="AE160" i="40"/>
  <c r="Z98" i="42"/>
  <c r="Y106" i="41"/>
  <c r="AB126" i="41"/>
  <c r="AM123" i="41"/>
  <c r="X173" i="40"/>
  <c r="Z168" i="42"/>
  <c r="AO100" i="40"/>
  <c r="AF177" i="40"/>
  <c r="AF93" i="41"/>
  <c r="AM107" i="42"/>
  <c r="Z39" i="42"/>
  <c r="AM120" i="41"/>
  <c r="AN10" i="42"/>
  <c r="AJ10" i="42"/>
  <c r="AL159" i="40"/>
  <c r="AJ18" i="42"/>
  <c r="Y121" i="42"/>
  <c r="AF106" i="41"/>
  <c r="AJ100" i="42"/>
  <c r="AA167" i="40"/>
  <c r="AN100" i="42"/>
  <c r="AI168" i="42"/>
  <c r="X123" i="41"/>
  <c r="AN169" i="40"/>
  <c r="AF34" i="42"/>
  <c r="W7" i="42"/>
  <c r="AC136" i="41"/>
  <c r="AA136" i="41"/>
  <c r="AL136" i="41"/>
  <c r="AI164" i="41"/>
  <c r="AB20" i="42"/>
  <c r="AM20" i="42"/>
  <c r="Z20" i="42"/>
  <c r="AC20" i="42"/>
  <c r="AE20" i="42"/>
  <c r="AK103" i="42"/>
  <c r="AG103" i="42"/>
  <c r="AA103" i="42"/>
  <c r="AK42" i="42"/>
  <c r="Z50" i="42"/>
  <c r="AE50" i="42"/>
  <c r="AF96" i="41"/>
  <c r="AA85" i="41"/>
  <c r="AI85" i="41"/>
  <c r="AI57" i="41"/>
  <c r="AC57" i="41"/>
  <c r="AO57" i="41"/>
  <c r="AE57" i="41"/>
  <c r="AL6" i="42"/>
  <c r="AM99" i="41"/>
  <c r="AC99" i="41"/>
  <c r="Z121" i="41"/>
  <c r="AJ121" i="41"/>
  <c r="AG85" i="42"/>
  <c r="AH85" i="42"/>
  <c r="W116" i="40"/>
  <c r="AK116" i="40"/>
  <c r="AI116" i="40"/>
  <c r="AJ37" i="41"/>
  <c r="AA37" i="41"/>
  <c r="Y37" i="41"/>
  <c r="AI120" i="40"/>
  <c r="AA120" i="40"/>
  <c r="AN120" i="40"/>
  <c r="AE120" i="40"/>
  <c r="AL120" i="40"/>
  <c r="AF55" i="41"/>
  <c r="W55" i="41"/>
  <c r="AI55" i="41"/>
  <c r="AH55" i="41"/>
  <c r="AK132" i="42"/>
  <c r="Y132" i="42"/>
  <c r="AC132" i="42"/>
  <c r="AE146" i="41"/>
  <c r="AC146" i="41"/>
  <c r="AO114" i="42"/>
  <c r="AJ114" i="42"/>
  <c r="AL114" i="42"/>
  <c r="AK114" i="42"/>
  <c r="AM114" i="42"/>
  <c r="AN114" i="42"/>
  <c r="AF114" i="42"/>
  <c r="AB114" i="42"/>
  <c r="AN8" i="40"/>
  <c r="AO82" i="41"/>
  <c r="AF49" i="41"/>
  <c r="AH49" i="41"/>
  <c r="AJ49" i="41"/>
  <c r="AB129" i="41"/>
  <c r="AE129" i="41"/>
  <c r="AN129" i="41"/>
  <c r="AI129" i="41"/>
  <c r="AJ129" i="41"/>
  <c r="X9" i="40"/>
  <c r="Z9" i="40"/>
  <c r="AG164" i="40"/>
  <c r="AC164" i="40"/>
  <c r="W164" i="40"/>
  <c r="Y164" i="40"/>
  <c r="AG162" i="42"/>
  <c r="AL162" i="42"/>
  <c r="AJ162" i="42"/>
  <c r="AB162" i="42"/>
  <c r="AD162" i="42"/>
  <c r="AM162" i="42"/>
  <c r="AJ13" i="41"/>
  <c r="AG13" i="41"/>
  <c r="AH163" i="41"/>
  <c r="X163" i="41"/>
  <c r="AK30" i="40"/>
  <c r="AG30" i="40"/>
  <c r="Z30" i="40"/>
  <c r="X30" i="40"/>
  <c r="AD124" i="42"/>
  <c r="AN124" i="42"/>
  <c r="AH171" i="42"/>
  <c r="AE171" i="42"/>
  <c r="AB159" i="41"/>
  <c r="W159" i="41"/>
  <c r="AE159" i="41"/>
  <c r="Z159" i="41"/>
  <c r="AM159" i="41"/>
  <c r="AI76" i="42"/>
  <c r="AG76" i="42"/>
  <c r="AE76" i="42"/>
  <c r="AO6" i="41"/>
  <c r="Z6" i="41"/>
  <c r="AI6" i="41"/>
  <c r="AK6" i="41"/>
  <c r="AM6" i="41"/>
  <c r="AH6" i="41"/>
  <c r="AF6" i="41"/>
  <c r="W153" i="42"/>
  <c r="X174" i="40"/>
  <c r="W174" i="40"/>
  <c r="AN130" i="42"/>
  <c r="AC155" i="41"/>
  <c r="W155" i="41"/>
  <c r="AF155" i="41"/>
  <c r="AK155" i="41"/>
  <c r="AN153" i="40"/>
  <c r="AE153" i="40"/>
  <c r="AJ59" i="42"/>
  <c r="AB59" i="42"/>
  <c r="AN11" i="41"/>
  <c r="AM11" i="41"/>
  <c r="X11" i="41"/>
  <c r="AM166" i="42"/>
  <c r="AI166" i="42"/>
  <c r="AG166" i="42"/>
  <c r="AN146" i="42"/>
  <c r="AA59" i="40"/>
  <c r="X59" i="40"/>
  <c r="AN59" i="40"/>
  <c r="AJ59" i="40"/>
  <c r="AO59" i="40"/>
  <c r="AK59" i="40"/>
  <c r="AF59" i="40"/>
  <c r="AG59" i="40"/>
  <c r="AH59" i="40"/>
  <c r="Y59" i="40"/>
  <c r="AE59" i="40"/>
  <c r="AI28" i="41"/>
  <c r="AN28" i="41"/>
  <c r="W28" i="41"/>
  <c r="Z28" i="41"/>
  <c r="AA28" i="41"/>
  <c r="AB28" i="41"/>
  <c r="AJ28" i="41"/>
  <c r="AG28" i="41"/>
  <c r="Z131" i="42"/>
  <c r="AL131" i="42"/>
  <c r="AJ131" i="42"/>
  <c r="Y131" i="42"/>
  <c r="X131" i="42"/>
  <c r="AF128" i="42"/>
  <c r="Y128" i="42"/>
  <c r="AJ128" i="42"/>
  <c r="AO128" i="42"/>
  <c r="AA128" i="42"/>
  <c r="AL128" i="42"/>
  <c r="AI128" i="42"/>
  <c r="AB128" i="42"/>
  <c r="Z128" i="42"/>
  <c r="AG150" i="41"/>
  <c r="AJ150" i="41"/>
  <c r="AC150" i="41"/>
  <c r="AE150" i="41"/>
  <c r="AH18" i="41"/>
  <c r="Z18" i="41"/>
  <c r="AC63" i="42"/>
  <c r="Z63" i="42"/>
  <c r="X63" i="42"/>
  <c r="AA63" i="42"/>
  <c r="AA145" i="40"/>
  <c r="AM47" i="42"/>
  <c r="AH47" i="42"/>
  <c r="AJ47" i="42"/>
  <c r="AJ20" i="40"/>
  <c r="AK20" i="40"/>
  <c r="AG20" i="40"/>
  <c r="AC20" i="40"/>
  <c r="AM32" i="40"/>
  <c r="AD32" i="40"/>
  <c r="AN165" i="40"/>
  <c r="AJ165" i="40"/>
  <c r="W143" i="42"/>
  <c r="AH147" i="42"/>
  <c r="AO167" i="42"/>
  <c r="AK167" i="42"/>
  <c r="AJ167" i="42"/>
  <c r="X167" i="42"/>
  <c r="Y167" i="42"/>
  <c r="AH43" i="41"/>
  <c r="AO161" i="42"/>
  <c r="AL161" i="42"/>
  <c r="AJ161" i="42"/>
  <c r="AM165" i="42"/>
  <c r="AE134" i="40"/>
  <c r="AI134" i="40"/>
  <c r="AB134" i="40"/>
  <c r="AC171" i="40"/>
  <c r="AE98" i="41"/>
  <c r="AO98" i="41"/>
  <c r="AL98" i="41"/>
  <c r="AF98" i="41"/>
  <c r="AA98" i="41"/>
  <c r="AI98" i="41"/>
  <c r="AK98" i="41"/>
  <c r="Y98" i="41"/>
  <c r="AM107" i="40"/>
  <c r="Y107" i="40"/>
  <c r="AC104" i="42"/>
  <c r="AA104" i="42"/>
  <c r="AH104" i="42"/>
  <c r="AK104" i="42"/>
  <c r="Y91" i="40"/>
  <c r="AG91" i="40"/>
  <c r="AL91" i="40"/>
  <c r="AN91" i="40"/>
  <c r="M122" i="24"/>
  <c r="Q122" i="24"/>
  <c r="R122" i="24"/>
  <c r="O38" i="24"/>
  <c r="AP38" i="24"/>
  <c r="W38" i="24" s="1"/>
  <c r="R38" i="24"/>
  <c r="Q38" i="24"/>
  <c r="S101" i="24"/>
  <c r="R101" i="24"/>
  <c r="O101" i="24"/>
  <c r="P101" i="24"/>
  <c r="AP101" i="24"/>
  <c r="AC101" i="24" s="1"/>
  <c r="S19" i="24"/>
  <c r="T19" i="24"/>
  <c r="AP19" i="24"/>
  <c r="AF19" i="24" s="1"/>
  <c r="O19" i="24"/>
  <c r="R19" i="24"/>
  <c r="N19" i="24"/>
  <c r="O80" i="24"/>
  <c r="Q80" i="24"/>
  <c r="T80" i="24"/>
  <c r="M80" i="24"/>
  <c r="N80" i="24"/>
  <c r="Q159" i="24"/>
  <c r="S159" i="24"/>
  <c r="U159" i="24"/>
  <c r="M159" i="24"/>
  <c r="O159" i="24"/>
  <c r="N159" i="24"/>
  <c r="T159" i="24"/>
  <c r="AP108" i="24"/>
  <c r="AO108" i="24" s="1"/>
  <c r="U108" i="24"/>
  <c r="T108" i="24"/>
  <c r="N108" i="24"/>
  <c r="S108" i="24"/>
  <c r="P108" i="24"/>
  <c r="N49" i="24"/>
  <c r="P49" i="24"/>
  <c r="T49" i="24"/>
  <c r="S49" i="24"/>
  <c r="M49" i="24"/>
  <c r="O140" i="24"/>
  <c r="N140" i="24"/>
  <c r="AP140" i="24"/>
  <c r="AH140" i="24" s="1"/>
  <c r="S140" i="24"/>
  <c r="N168" i="24"/>
  <c r="R168" i="24"/>
  <c r="U168" i="24"/>
  <c r="Q168" i="24"/>
  <c r="T168" i="24"/>
  <c r="S168" i="24"/>
  <c r="P168" i="24"/>
  <c r="R71" i="24"/>
  <c r="O71" i="24"/>
  <c r="T71" i="24"/>
  <c r="R134" i="24"/>
  <c r="T134" i="24"/>
  <c r="N134" i="24"/>
  <c r="S134" i="24"/>
  <c r="O35" i="24"/>
  <c r="Q35" i="24"/>
  <c r="R35" i="24"/>
  <c r="S35" i="24"/>
  <c r="P35" i="24"/>
  <c r="N153" i="24"/>
  <c r="M153" i="24"/>
  <c r="U153" i="24"/>
  <c r="S153" i="24"/>
  <c r="Q153" i="24"/>
  <c r="R153" i="24"/>
  <c r="I30" i="21"/>
  <c r="F30" i="21"/>
  <c r="D30" i="21"/>
  <c r="E30" i="21"/>
  <c r="C101" i="19"/>
  <c r="F101" i="19"/>
  <c r="J101" i="19"/>
  <c r="D101" i="19"/>
  <c r="K101" i="19"/>
  <c r="H101" i="19"/>
  <c r="E101" i="19"/>
  <c r="I75" i="19"/>
  <c r="F75" i="19"/>
  <c r="C75" i="19"/>
  <c r="K75" i="19"/>
  <c r="K168" i="19"/>
  <c r="H168" i="19"/>
  <c r="I168" i="19"/>
  <c r="J168" i="19"/>
  <c r="G168" i="19"/>
  <c r="I127" i="19"/>
  <c r="H127" i="19"/>
  <c r="J127" i="19"/>
  <c r="G127" i="19"/>
  <c r="I12" i="21"/>
  <c r="E12" i="21"/>
  <c r="G12" i="21"/>
  <c r="F12" i="21"/>
  <c r="J12" i="21"/>
  <c r="C2" i="21"/>
  <c r="G2" i="21"/>
  <c r="K2" i="21"/>
  <c r="I2" i="21"/>
  <c r="AK9" i="40"/>
  <c r="W9" i="40"/>
  <c r="AK13" i="41"/>
  <c r="W163" i="41"/>
  <c r="AL134" i="41"/>
  <c r="AO30" i="40"/>
  <c r="AJ171" i="42"/>
  <c r="Y115" i="42"/>
  <c r="AH13" i="41"/>
  <c r="AI163" i="41"/>
  <c r="AG96" i="41"/>
  <c r="AC102" i="28"/>
  <c r="AI9" i="40"/>
  <c r="AC9" i="40"/>
  <c r="AO9" i="40"/>
  <c r="Y13" i="41"/>
  <c r="AB163" i="41"/>
  <c r="AA30" i="40"/>
  <c r="AJ30" i="40"/>
  <c r="AB171" i="42"/>
  <c r="AL115" i="42"/>
  <c r="AL5" i="25"/>
  <c r="AC149" i="42"/>
  <c r="AI50" i="42"/>
  <c r="Y58" i="40"/>
  <c r="AL164" i="41"/>
  <c r="W85" i="41"/>
  <c r="AM85" i="41"/>
  <c r="W57" i="41"/>
  <c r="AF121" i="41"/>
  <c r="AN20" i="42"/>
  <c r="AK20" i="42"/>
  <c r="AD20" i="42"/>
  <c r="AA20" i="42"/>
  <c r="AF57" i="41"/>
  <c r="W99" i="41"/>
  <c r="AI99" i="41"/>
  <c r="AJ116" i="40"/>
  <c r="AD96" i="41"/>
  <c r="AL57" i="41"/>
  <c r="X57" i="41"/>
  <c r="AK55" i="41"/>
  <c r="AD55" i="41"/>
  <c r="AJ55" i="41"/>
  <c r="AE49" i="41"/>
  <c r="AO164" i="40"/>
  <c r="W162" i="42"/>
  <c r="AB30" i="40"/>
  <c r="AC49" i="41"/>
  <c r="Z164" i="40"/>
  <c r="AO162" i="42"/>
  <c r="AL6" i="41"/>
  <c r="Y11" i="42"/>
  <c r="AM103" i="42"/>
  <c r="O57" i="27"/>
  <c r="AO103" i="42"/>
  <c r="AL50" i="42"/>
  <c r="AD50" i="42"/>
  <c r="W96" i="41"/>
  <c r="X85" i="41"/>
  <c r="AK85" i="41"/>
  <c r="AJ85" i="41"/>
  <c r="AB85" i="42"/>
  <c r="AL20" i="42"/>
  <c r="AG20" i="42"/>
  <c r="AH20" i="42"/>
  <c r="AJ20" i="42"/>
  <c r="AF20" i="42"/>
  <c r="AI121" i="41"/>
  <c r="AL121" i="41"/>
  <c r="AN96" i="41"/>
  <c r="X96" i="41"/>
  <c r="AJ57" i="41"/>
  <c r="AB57" i="41"/>
  <c r="AM55" i="41"/>
  <c r="X55" i="41"/>
  <c r="AO55" i="41"/>
  <c r="AG129" i="41"/>
  <c r="W49" i="41"/>
  <c r="X164" i="40"/>
  <c r="AA162" i="42"/>
  <c r="Y159" i="41"/>
  <c r="AF129" i="41"/>
  <c r="AF164" i="40"/>
  <c r="AH162" i="42"/>
  <c r="AF159" i="41"/>
  <c r="AJ6" i="41"/>
  <c r="AC120" i="40"/>
  <c r="AG116" i="40"/>
  <c r="X28" i="41"/>
  <c r="AI103" i="42"/>
  <c r="AJ50" i="42"/>
  <c r="Y96" i="41"/>
  <c r="Y85" i="41"/>
  <c r="AE85" i="41"/>
  <c r="AA99" i="41"/>
  <c r="X20" i="42"/>
  <c r="AO20" i="42"/>
  <c r="W20" i="42"/>
  <c r="AK169" i="41"/>
  <c r="AC96" i="41"/>
  <c r="AO121" i="41"/>
  <c r="AO96" i="41"/>
  <c r="AL55" i="41"/>
  <c r="AA55" i="41"/>
  <c r="AD129" i="41"/>
  <c r="AK129" i="41"/>
  <c r="AC162" i="42"/>
  <c r="AH159" i="41"/>
  <c r="AN164" i="40"/>
  <c r="AF162" i="42"/>
  <c r="Y6" i="41"/>
  <c r="X58" i="40"/>
  <c r="AF99" i="41"/>
  <c r="AK121" i="25"/>
  <c r="AC11" i="41"/>
  <c r="AA49" i="41"/>
  <c r="AD2" i="40"/>
  <c r="AA11" i="41"/>
  <c r="AM117" i="25"/>
  <c r="AI153" i="28"/>
  <c r="AK127" i="23"/>
  <c r="AC156" i="23"/>
  <c r="Y117" i="25"/>
  <c r="AK57" i="28"/>
  <c r="AD134" i="28"/>
  <c r="AD94" i="41"/>
  <c r="AJ95" i="42"/>
  <c r="AO95" i="42"/>
  <c r="AA149" i="42"/>
  <c r="AK149" i="42"/>
  <c r="AJ9" i="41"/>
  <c r="W9" i="41"/>
  <c r="AF9" i="41"/>
  <c r="AL9" i="41"/>
  <c r="AH9" i="41"/>
  <c r="AA9" i="41"/>
  <c r="X9" i="41"/>
  <c r="AM9" i="41"/>
  <c r="AO9" i="41"/>
  <c r="AG9" i="41"/>
  <c r="AD9" i="41"/>
  <c r="AC9" i="41"/>
  <c r="Y9" i="41"/>
  <c r="AN7" i="42"/>
  <c r="AM7" i="42"/>
  <c r="AF136" i="41"/>
  <c r="AM136" i="41"/>
  <c r="X136" i="41"/>
  <c r="AO136" i="41"/>
  <c r="AD136" i="41"/>
  <c r="Z136" i="41"/>
  <c r="AJ164" i="41"/>
  <c r="AI20" i="42"/>
  <c r="Y20" i="42"/>
  <c r="AH103" i="42"/>
  <c r="Y103" i="42"/>
  <c r="AF103" i="42"/>
  <c r="W103" i="42"/>
  <c r="AE103" i="42"/>
  <c r="AJ103" i="42"/>
  <c r="AH132" i="40"/>
  <c r="AG132" i="40"/>
  <c r="AJ132" i="40"/>
  <c r="AK132" i="40"/>
  <c r="W132" i="40"/>
  <c r="AI132" i="40"/>
  <c r="AC132" i="40"/>
  <c r="AF42" i="42"/>
  <c r="AE42" i="42"/>
  <c r="AG50" i="42"/>
  <c r="AH50" i="42"/>
  <c r="Y50" i="42"/>
  <c r="AO50" i="42"/>
  <c r="AF50" i="42"/>
  <c r="AC84" i="40"/>
  <c r="AD11" i="42"/>
  <c r="Z11" i="42"/>
  <c r="AN11" i="42"/>
  <c r="AK11" i="42"/>
  <c r="AC11" i="42"/>
  <c r="AM11" i="42"/>
  <c r="AG11" i="42"/>
  <c r="AI11" i="42"/>
  <c r="AF11" i="42"/>
  <c r="AE11" i="42"/>
  <c r="AK96" i="41"/>
  <c r="AJ96" i="41"/>
  <c r="AM96" i="41"/>
  <c r="AM58" i="40"/>
  <c r="AC58" i="40"/>
  <c r="AG58" i="40"/>
  <c r="AK58" i="40"/>
  <c r="W58" i="40"/>
  <c r="Z85" i="41"/>
  <c r="AF85" i="41"/>
  <c r="AD85" i="41"/>
  <c r="AB85" i="41"/>
  <c r="AC85" i="41"/>
  <c r="AI38" i="40"/>
  <c r="AB38" i="40"/>
  <c r="Y57" i="41"/>
  <c r="AM57" i="41"/>
  <c r="AN57" i="41"/>
  <c r="AH57" i="41"/>
  <c r="AG57" i="41"/>
  <c r="AK6" i="42"/>
  <c r="X6" i="42"/>
  <c r="AN6" i="42"/>
  <c r="Y6" i="42"/>
  <c r="AH6" i="42"/>
  <c r="AI6" i="42"/>
  <c r="AE99" i="41"/>
  <c r="AB99" i="41"/>
  <c r="X99" i="41"/>
  <c r="AN99" i="41"/>
  <c r="Y121" i="41"/>
  <c r="AH121" i="41"/>
  <c r="AC121" i="41"/>
  <c r="AD121" i="41"/>
  <c r="X85" i="42"/>
  <c r="AE85" i="42"/>
  <c r="AM116" i="40"/>
  <c r="AF116" i="40"/>
  <c r="AH116" i="40"/>
  <c r="AK56" i="41"/>
  <c r="AH56" i="41"/>
  <c r="Z56" i="41"/>
  <c r="AB37" i="41"/>
  <c r="AH37" i="41"/>
  <c r="AF37" i="41"/>
  <c r="AM37" i="41"/>
  <c r="AC37" i="41"/>
  <c r="AO37" i="41"/>
  <c r="AD37" i="41"/>
  <c r="AE37" i="41"/>
  <c r="AB120" i="40"/>
  <c r="Z120" i="40"/>
  <c r="AD120" i="40"/>
  <c r="AK120" i="40"/>
  <c r="X120" i="40"/>
  <c r="W120" i="40"/>
  <c r="AF120" i="40"/>
  <c r="AO120" i="40"/>
  <c r="AG120" i="40"/>
  <c r="AJ120" i="40"/>
  <c r="AH120" i="40"/>
  <c r="AM120" i="40"/>
  <c r="Y120" i="40"/>
  <c r="AE55" i="41"/>
  <c r="Z55" i="41"/>
  <c r="AB55" i="41"/>
  <c r="AG55" i="41"/>
  <c r="AN55" i="41"/>
  <c r="Y55" i="41"/>
  <c r="AC55" i="41"/>
  <c r="AM132" i="42"/>
  <c r="AG132" i="42"/>
  <c r="AH146" i="41"/>
  <c r="AN146" i="41"/>
  <c r="AF146" i="41"/>
  <c r="AG146" i="41"/>
  <c r="AI146" i="41"/>
  <c r="AH114" i="42"/>
  <c r="Y114" i="42"/>
  <c r="AC114" i="42"/>
  <c r="W114" i="42"/>
  <c r="Z114" i="42"/>
  <c r="AE114" i="42"/>
  <c r="AI114" i="42"/>
  <c r="AA114" i="42"/>
  <c r="AG114" i="42"/>
  <c r="AD114" i="42"/>
  <c r="AC142" i="42"/>
  <c r="AL8" i="40"/>
  <c r="AF8" i="40"/>
  <c r="AH124" i="41"/>
  <c r="AE124" i="41"/>
  <c r="Y124" i="41"/>
  <c r="AO124" i="41"/>
  <c r="AA124" i="41"/>
  <c r="AM124" i="41"/>
  <c r="X124" i="41"/>
  <c r="AI124" i="41"/>
  <c r="AO139" i="41"/>
  <c r="AN82" i="41"/>
  <c r="AH82" i="41"/>
  <c r="X129" i="41"/>
  <c r="AC129" i="41"/>
  <c r="W129" i="41"/>
  <c r="AA129" i="41"/>
  <c r="AO129" i="41"/>
  <c r="Z129" i="41"/>
  <c r="AL9" i="40"/>
  <c r="AA9" i="40"/>
  <c r="AN9" i="40"/>
  <c r="AM164" i="40"/>
  <c r="AL164" i="40"/>
  <c r="AA164" i="40"/>
  <c r="AH164" i="40"/>
  <c r="Y162" i="42"/>
  <c r="Z162" i="42"/>
  <c r="AE162" i="42"/>
  <c r="AI162" i="42"/>
  <c r="X162" i="42"/>
  <c r="AN162" i="42"/>
  <c r="AK162" i="42"/>
  <c r="AO13" i="41"/>
  <c r="AF13" i="41"/>
  <c r="AB13" i="41"/>
  <c r="AO31" i="40"/>
  <c r="AA110" i="41"/>
  <c r="AD163" i="41"/>
  <c r="AC163" i="41"/>
  <c r="AA163" i="41"/>
  <c r="AI134" i="41"/>
  <c r="X47" i="40"/>
  <c r="AA47" i="40"/>
  <c r="AK47" i="40"/>
  <c r="Y47" i="40"/>
  <c r="AM47" i="40"/>
  <c r="AG47" i="40"/>
  <c r="AI47" i="40"/>
  <c r="AH47" i="40"/>
  <c r="AD47" i="40"/>
  <c r="AE47" i="40"/>
  <c r="AF30" i="40"/>
  <c r="Y30" i="40"/>
  <c r="X124" i="42"/>
  <c r="Z124" i="42"/>
  <c r="AO124" i="42"/>
  <c r="Y124" i="42"/>
  <c r="AI124" i="42"/>
  <c r="W124" i="42"/>
  <c r="AG124" i="42"/>
  <c r="AK124" i="42"/>
  <c r="X171" i="42"/>
  <c r="AC171" i="42"/>
  <c r="AG171" i="42"/>
  <c r="AJ159" i="41"/>
  <c r="AL159" i="41"/>
  <c r="AA159" i="41"/>
  <c r="AN159" i="41"/>
  <c r="AG159" i="41"/>
  <c r="AD159" i="41"/>
  <c r="AI159" i="41"/>
  <c r="AD169" i="42"/>
  <c r="Y76" i="42"/>
  <c r="Z76" i="42"/>
  <c r="AM76" i="42"/>
  <c r="AO76" i="42"/>
  <c r="AN76" i="42"/>
  <c r="AB76" i="42"/>
  <c r="AH76" i="42"/>
  <c r="X6" i="41"/>
  <c r="AN6" i="41"/>
  <c r="W6" i="41"/>
  <c r="AC6" i="41"/>
  <c r="AD6" i="41"/>
  <c r="AC153" i="42"/>
  <c r="AF2" i="40"/>
  <c r="AK2" i="40"/>
  <c r="AL2" i="40"/>
  <c r="AE2" i="40"/>
  <c r="AH2" i="40"/>
  <c r="AC2" i="40"/>
  <c r="AJ2" i="40"/>
  <c r="X2" i="40"/>
  <c r="AL174" i="40"/>
  <c r="AG174" i="40"/>
  <c r="AI174" i="40"/>
  <c r="AE174" i="40"/>
  <c r="AK174" i="40"/>
  <c r="AJ174" i="40"/>
  <c r="Z174" i="40"/>
  <c r="AB174" i="40"/>
  <c r="AG115" i="42"/>
  <c r="Z115" i="42"/>
  <c r="AD115" i="42"/>
  <c r="AA115" i="42"/>
  <c r="AB115" i="42"/>
  <c r="AN155" i="41"/>
  <c r="AD155" i="41"/>
  <c r="AM155" i="41"/>
  <c r="AI155" i="41"/>
  <c r="AE155" i="41"/>
  <c r="Y155" i="41"/>
  <c r="X155" i="41"/>
  <c r="AA155" i="41"/>
  <c r="AL155" i="41"/>
  <c r="AH155" i="41"/>
  <c r="AG155" i="41"/>
  <c r="AH45" i="42"/>
  <c r="AD45" i="42"/>
  <c r="AA45" i="42"/>
  <c r="AM45" i="42"/>
  <c r="AH61" i="42"/>
  <c r="AJ61" i="42"/>
  <c r="W61" i="42"/>
  <c r="AG153" i="40"/>
  <c r="AI153" i="40"/>
  <c r="Y153" i="40"/>
  <c r="AK153" i="40"/>
  <c r="AF153" i="40"/>
  <c r="AL153" i="40"/>
  <c r="AD153" i="40"/>
  <c r="AA153" i="40"/>
  <c r="AC108" i="40"/>
  <c r="X108" i="40"/>
  <c r="AH59" i="42"/>
  <c r="AI59" i="42"/>
  <c r="AE59" i="42"/>
  <c r="AO59" i="42"/>
  <c r="AA59" i="42"/>
  <c r="AC59" i="42"/>
  <c r="Z59" i="42"/>
  <c r="AG59" i="42"/>
  <c r="AF59" i="42"/>
  <c r="W59" i="42"/>
  <c r="AL59" i="42"/>
  <c r="AK59" i="42"/>
  <c r="X59" i="42"/>
  <c r="Y59" i="42"/>
  <c r="AM59" i="42"/>
  <c r="AD59" i="42"/>
  <c r="AM36" i="40"/>
  <c r="AH36" i="40"/>
  <c r="AJ11" i="41"/>
  <c r="AH11" i="41"/>
  <c r="AI11" i="41"/>
  <c r="W11" i="41"/>
  <c r="AO11" i="41"/>
  <c r="AB11" i="41"/>
  <c r="AD11" i="41"/>
  <c r="AE11" i="41"/>
  <c r="AF11" i="41"/>
  <c r="AE116" i="41"/>
  <c r="X116" i="41"/>
  <c r="Z116" i="41"/>
  <c r="AF116" i="41"/>
  <c r="AG116" i="41"/>
  <c r="AL166" i="42"/>
  <c r="AC166" i="42"/>
  <c r="Z146" i="42"/>
  <c r="AK146" i="42"/>
  <c r="AB146" i="42"/>
  <c r="AO146" i="42"/>
  <c r="AJ146" i="42"/>
  <c r="Y146" i="42"/>
  <c r="AE146" i="42"/>
  <c r="W146" i="42"/>
  <c r="AL59" i="40"/>
  <c r="AM59" i="40"/>
  <c r="AB59" i="40"/>
  <c r="AD59" i="40"/>
  <c r="Z59" i="40"/>
  <c r="W59" i="40"/>
  <c r="AI59" i="40"/>
  <c r="AC28" i="41"/>
  <c r="AH28" i="41"/>
  <c r="AE28" i="41"/>
  <c r="AF28" i="41"/>
  <c r="Y28" i="41"/>
  <c r="AK28" i="41"/>
  <c r="AM28" i="41"/>
  <c r="AL28" i="41"/>
  <c r="AO28" i="41"/>
  <c r="AD28" i="41"/>
  <c r="AK131" i="42"/>
  <c r="W131" i="42"/>
  <c r="AF131" i="42"/>
  <c r="AK81" i="42"/>
  <c r="AO81" i="42"/>
  <c r="AM81" i="42"/>
  <c r="AE81" i="42"/>
  <c r="AC81" i="42"/>
  <c r="Z81" i="42"/>
  <c r="AD81" i="42"/>
  <c r="AN81" i="42"/>
  <c r="W81" i="42"/>
  <c r="AB81" i="42"/>
  <c r="AC174" i="42"/>
  <c r="AI174" i="42"/>
  <c r="AD174" i="42"/>
  <c r="AB174" i="42"/>
  <c r="AA174" i="42"/>
  <c r="Z174" i="42"/>
  <c r="AL174" i="42"/>
  <c r="AE174" i="42"/>
  <c r="AM174" i="42"/>
  <c r="AK128" i="42"/>
  <c r="AN128" i="42"/>
  <c r="AD128" i="42"/>
  <c r="AM128" i="42"/>
  <c r="AC128" i="42"/>
  <c r="W128" i="42"/>
  <c r="AH150" i="41"/>
  <c r="AO150" i="41"/>
  <c r="Z150" i="41"/>
  <c r="AN156" i="42"/>
  <c r="AD156" i="42"/>
  <c r="AK156" i="42"/>
  <c r="X156" i="42"/>
  <c r="W156" i="42"/>
  <c r="Y156" i="42"/>
  <c r="AO156" i="42"/>
  <c r="Z156" i="42"/>
  <c r="AB156" i="42"/>
  <c r="AO26" i="42"/>
  <c r="AM18" i="41"/>
  <c r="AB18" i="41"/>
  <c r="AA18" i="41"/>
  <c r="W63" i="42"/>
  <c r="AH63" i="42"/>
  <c r="AD63" i="42"/>
  <c r="Y63" i="42"/>
  <c r="AF47" i="42"/>
  <c r="AG47" i="42"/>
  <c r="AE79" i="40"/>
  <c r="AN79" i="40"/>
  <c r="AK79" i="40"/>
  <c r="AM20" i="40"/>
  <c r="AH20" i="40"/>
  <c r="W20" i="40"/>
  <c r="AO20" i="40"/>
  <c r="AG32" i="40"/>
  <c r="AM165" i="40"/>
  <c r="Z165" i="40"/>
  <c r="AA165" i="40"/>
  <c r="Y165" i="40"/>
  <c r="AC165" i="40"/>
  <c r="AF165" i="40"/>
  <c r="AL165" i="40"/>
  <c r="AO165" i="40"/>
  <c r="AB165" i="40"/>
  <c r="AH165" i="40"/>
  <c r="X165" i="40"/>
  <c r="AG165" i="40"/>
  <c r="AI165" i="40"/>
  <c r="AG147" i="42"/>
  <c r="W147" i="42"/>
  <c r="AN167" i="42"/>
  <c r="AI167" i="42"/>
  <c r="AL167" i="42"/>
  <c r="AF167" i="42"/>
  <c r="Z167" i="42"/>
  <c r="AC167" i="42"/>
  <c r="W43" i="41"/>
  <c r="AO43" i="41"/>
  <c r="AF43" i="41"/>
  <c r="AK161" i="42"/>
  <c r="AE161" i="42"/>
  <c r="AD161" i="42"/>
  <c r="AF161" i="42"/>
  <c r="AC161" i="42"/>
  <c r="AD165" i="42"/>
  <c r="AB165" i="42"/>
  <c r="AG165" i="42"/>
  <c r="AG79" i="41"/>
  <c r="AB79" i="41"/>
  <c r="Z79" i="41"/>
  <c r="AF79" i="41"/>
  <c r="AE79" i="41"/>
  <c r="X79" i="41"/>
  <c r="Y79" i="41"/>
  <c r="AM79" i="41"/>
  <c r="AH25" i="42"/>
  <c r="AC25" i="42"/>
  <c r="AI25" i="42"/>
  <c r="Z25" i="42"/>
  <c r="AK25" i="42"/>
  <c r="AE25" i="42"/>
  <c r="X25" i="42"/>
  <c r="Y25" i="42"/>
  <c r="W25" i="42"/>
  <c r="AL25" i="42"/>
  <c r="AH16" i="40"/>
  <c r="Y16" i="40"/>
  <c r="W16" i="40"/>
  <c r="W134" i="40"/>
  <c r="AC134" i="40"/>
  <c r="AA134" i="40"/>
  <c r="AN134" i="40"/>
  <c r="Z134" i="40"/>
  <c r="AM134" i="40"/>
  <c r="AH134" i="40"/>
  <c r="AG134" i="40"/>
  <c r="AD134" i="40"/>
  <c r="AO134" i="40"/>
  <c r="AJ134" i="40"/>
  <c r="AK134" i="40"/>
  <c r="AL171" i="40"/>
  <c r="AM98" i="41"/>
  <c r="X98" i="41"/>
  <c r="AC98" i="41"/>
  <c r="AH98" i="41"/>
  <c r="AG98" i="41"/>
  <c r="Z98" i="41"/>
  <c r="AD98" i="41"/>
  <c r="W98" i="41"/>
  <c r="AB98" i="41"/>
  <c r="AN98" i="41"/>
  <c r="AJ98" i="41"/>
  <c r="AK107" i="40"/>
  <c r="X107" i="40"/>
  <c r="W107" i="40"/>
  <c r="AL107" i="40"/>
  <c r="AB107" i="40"/>
  <c r="AN107" i="40"/>
  <c r="AJ104" i="42"/>
  <c r="AN104" i="42"/>
  <c r="AE104" i="42"/>
  <c r="AH91" i="40"/>
  <c r="AM91" i="40"/>
  <c r="AD91" i="40"/>
  <c r="W91" i="40"/>
  <c r="Z91" i="40"/>
  <c r="AC91" i="40"/>
  <c r="AI97" i="25"/>
  <c r="AF97" i="25"/>
  <c r="Y97" i="25"/>
  <c r="AD97" i="25"/>
  <c r="AG158" i="42"/>
  <c r="AN158" i="42"/>
  <c r="Y158" i="42"/>
  <c r="AD158" i="42"/>
  <c r="AO17" i="40"/>
  <c r="AF17" i="40"/>
  <c r="AC17" i="40"/>
  <c r="AK91" i="41"/>
  <c r="AI91" i="41"/>
  <c r="AJ31" i="42"/>
  <c r="AL31" i="42"/>
  <c r="AK31" i="42"/>
  <c r="AO26" i="40"/>
  <c r="AB26" i="40"/>
  <c r="Z138" i="42"/>
  <c r="AL138" i="42"/>
  <c r="AC138" i="42"/>
  <c r="AM138" i="42"/>
  <c r="AD138" i="42"/>
  <c r="AB97" i="42"/>
  <c r="AA97" i="42"/>
  <c r="AO148" i="41"/>
  <c r="AA148" i="41"/>
  <c r="AL111" i="41"/>
  <c r="AC111" i="41"/>
  <c r="AE111" i="41"/>
  <c r="AN111" i="41"/>
  <c r="AG111" i="41"/>
  <c r="X111" i="41"/>
  <c r="AK111" i="41"/>
  <c r="AI111" i="41"/>
  <c r="AA115" i="41"/>
  <c r="W115" i="41"/>
  <c r="AO49" i="42"/>
  <c r="AE49" i="42"/>
  <c r="AK49" i="42"/>
  <c r="AG108" i="41"/>
  <c r="Z108" i="41"/>
  <c r="X73" i="40"/>
  <c r="AG19" i="42"/>
  <c r="AM30" i="41"/>
  <c r="AI30" i="41"/>
  <c r="AN30" i="41"/>
  <c r="AK30" i="41"/>
  <c r="AC37" i="42"/>
  <c r="AB37" i="42"/>
  <c r="Y37" i="42"/>
  <c r="X37" i="42"/>
  <c r="AO37" i="42"/>
  <c r="AM165" i="41"/>
  <c r="AN165" i="41"/>
  <c r="AN3" i="40"/>
  <c r="AH3" i="40"/>
  <c r="AM3" i="40"/>
  <c r="AE3" i="40"/>
  <c r="AL3" i="40"/>
  <c r="AO39" i="41"/>
  <c r="Z39" i="41"/>
  <c r="AD39" i="41"/>
  <c r="AN39" i="41"/>
  <c r="AG39" i="41"/>
  <c r="AB42" i="41"/>
  <c r="AM96" i="40"/>
  <c r="AC96" i="40"/>
  <c r="AB80" i="41"/>
  <c r="X80" i="41"/>
  <c r="AA80" i="41"/>
  <c r="AD80" i="41"/>
  <c r="AF80" i="41"/>
  <c r="AO80" i="41"/>
  <c r="AI80" i="41"/>
  <c r="AC5" i="41"/>
  <c r="Z5" i="41"/>
  <c r="W125" i="42"/>
  <c r="AN125" i="42"/>
  <c r="AC88" i="40"/>
  <c r="AC70" i="41"/>
  <c r="AG62" i="40"/>
  <c r="X62" i="40"/>
  <c r="Z62" i="40"/>
  <c r="AO62" i="40"/>
  <c r="AF62" i="40"/>
  <c r="AJ62" i="40"/>
  <c r="AK62" i="40"/>
  <c r="AI142" i="40"/>
  <c r="AG142" i="40"/>
  <c r="AB73" i="41"/>
  <c r="AJ73" i="41"/>
  <c r="AO73" i="41"/>
  <c r="AI73" i="41"/>
  <c r="AK73" i="41"/>
  <c r="AM73" i="41"/>
  <c r="AD73" i="41"/>
  <c r="AL73" i="41"/>
  <c r="AE73" i="41"/>
  <c r="Z73" i="41"/>
  <c r="AI61" i="41"/>
  <c r="AA61" i="41"/>
  <c r="AK61" i="41"/>
  <c r="Z105" i="41"/>
  <c r="AC105" i="41"/>
  <c r="AK105" i="41"/>
  <c r="AA105" i="41"/>
  <c r="AB101" i="41"/>
  <c r="AE101" i="41"/>
  <c r="Y101" i="41"/>
  <c r="AG101" i="41"/>
  <c r="AF101" i="41"/>
  <c r="AH101" i="41"/>
  <c r="AF150" i="42"/>
  <c r="Y150" i="42"/>
  <c r="AF112" i="41"/>
  <c r="AB175" i="40"/>
  <c r="AC175" i="40"/>
  <c r="AH175" i="40"/>
  <c r="AB25" i="41"/>
  <c r="AM25" i="41"/>
  <c r="AD25" i="41"/>
  <c r="AE25" i="41"/>
  <c r="AC25" i="41"/>
  <c r="W25" i="41"/>
  <c r="X25" i="41"/>
  <c r="X84" i="41"/>
  <c r="AA66" i="40"/>
  <c r="W66" i="40"/>
  <c r="AI66" i="40"/>
  <c r="Y66" i="40"/>
  <c r="AO66" i="40"/>
  <c r="AJ164" i="42"/>
  <c r="AH153" i="41"/>
  <c r="Z153" i="41"/>
  <c r="AC153" i="41"/>
  <c r="AL153" i="41"/>
  <c r="AG153" i="41"/>
  <c r="AO153" i="41"/>
  <c r="AG57" i="42"/>
  <c r="AE57" i="42"/>
  <c r="Y57" i="42"/>
  <c r="AF81" i="40"/>
  <c r="AI81" i="40"/>
  <c r="AJ81" i="40"/>
  <c r="AM147" i="40"/>
  <c r="W147" i="40"/>
  <c r="AI147" i="40"/>
  <c r="AN147" i="40"/>
  <c r="AC65" i="42"/>
  <c r="AI65" i="42"/>
  <c r="AO65" i="42"/>
  <c r="X65" i="42"/>
  <c r="AL69" i="42"/>
  <c r="AJ69" i="42"/>
  <c r="AD69" i="42"/>
  <c r="AG69" i="42"/>
  <c r="W69" i="42"/>
  <c r="X69" i="42"/>
  <c r="AI69" i="42"/>
  <c r="AM69" i="42"/>
  <c r="Y69" i="42"/>
  <c r="Z69" i="42"/>
  <c r="AA69" i="42"/>
  <c r="AH69" i="42"/>
  <c r="AF69" i="42"/>
  <c r="AB72" i="41"/>
  <c r="AE54" i="41"/>
  <c r="AH54" i="41"/>
  <c r="AD166" i="41"/>
  <c r="AB166" i="41"/>
  <c r="Z14" i="41"/>
  <c r="Y14" i="41"/>
  <c r="AI14" i="41"/>
  <c r="AO14" i="41"/>
  <c r="AA14" i="41"/>
  <c r="AD14" i="41"/>
  <c r="AG14" i="41"/>
  <c r="W14" i="41"/>
  <c r="AD27" i="40"/>
  <c r="AE27" i="40"/>
  <c r="AA74" i="40"/>
  <c r="AO74" i="40"/>
  <c r="AE74" i="40"/>
  <c r="Z74" i="40"/>
  <c r="X74" i="40"/>
  <c r="AJ74" i="40"/>
  <c r="AN123" i="42"/>
  <c r="AK123" i="42"/>
  <c r="Z110" i="42"/>
  <c r="X110" i="42"/>
  <c r="W13" i="40"/>
  <c r="X13" i="40"/>
  <c r="AE13" i="40"/>
  <c r="AL138" i="41"/>
  <c r="AF138" i="41"/>
  <c r="AD138" i="41"/>
  <c r="AI138" i="41"/>
  <c r="AN138" i="41"/>
  <c r="AK138" i="41"/>
  <c r="AK160" i="42"/>
  <c r="AA160" i="42"/>
  <c r="AO160" i="42"/>
  <c r="AH160" i="42"/>
  <c r="AE160" i="42"/>
  <c r="AC160" i="42"/>
  <c r="Y7" i="41"/>
  <c r="AC7" i="41"/>
  <c r="AG7" i="41"/>
  <c r="AJ7" i="41"/>
  <c r="AE7" i="41"/>
  <c r="AM7" i="41"/>
  <c r="AK7" i="41"/>
  <c r="AJ118" i="42"/>
  <c r="AI148" i="40"/>
  <c r="AA148" i="40"/>
  <c r="Z135" i="41"/>
  <c r="AI135" i="41"/>
  <c r="AJ135" i="41"/>
  <c r="AO135" i="41"/>
  <c r="AN135" i="41"/>
  <c r="W21" i="41"/>
  <c r="AL21" i="41"/>
  <c r="AJ21" i="41"/>
  <c r="AC21" i="41"/>
  <c r="AM58" i="41"/>
  <c r="AD58" i="41"/>
  <c r="AH58" i="41"/>
  <c r="AM62" i="42"/>
  <c r="AO62" i="42"/>
  <c r="AB62" i="42"/>
  <c r="AL62" i="42"/>
  <c r="AK62" i="42"/>
  <c r="AO174" i="41"/>
  <c r="Y174" i="41"/>
  <c r="AF174" i="41"/>
  <c r="Z174" i="41"/>
  <c r="AJ174" i="41"/>
  <c r="AD174" i="41"/>
  <c r="AI174" i="41"/>
  <c r="X174" i="41"/>
  <c r="AC174" i="41"/>
  <c r="AN100" i="41"/>
  <c r="AO100" i="41"/>
  <c r="AF100" i="41"/>
  <c r="AF113" i="40"/>
  <c r="AL113" i="40"/>
  <c r="AM113" i="40"/>
  <c r="AB113" i="40"/>
  <c r="X113" i="40"/>
  <c r="Z113" i="40"/>
  <c r="AC113" i="40"/>
  <c r="AG113" i="40"/>
  <c r="AE113" i="40"/>
  <c r="AI113" i="40"/>
  <c r="AA113" i="40"/>
  <c r="W113" i="40"/>
  <c r="AN8" i="42"/>
  <c r="AJ8" i="42"/>
  <c r="AH8" i="42"/>
  <c r="AF8" i="42"/>
  <c r="AA8" i="42"/>
  <c r="Y8" i="42"/>
  <c r="AL8" i="42"/>
  <c r="AB8" i="42"/>
  <c r="AI8" i="42"/>
  <c r="W8" i="42"/>
  <c r="AE8" i="42"/>
  <c r="AM8" i="42"/>
  <c r="AK8" i="42"/>
  <c r="Z8" i="42"/>
  <c r="X8" i="42"/>
  <c r="AO8" i="42"/>
  <c r="AN111" i="42"/>
  <c r="AO111" i="42"/>
  <c r="AJ111" i="42"/>
  <c r="AH111" i="42"/>
  <c r="AF111" i="42"/>
  <c r="AD111" i="42"/>
  <c r="AC111" i="42"/>
  <c r="W111" i="42"/>
  <c r="AE111" i="42"/>
  <c r="AB151" i="42"/>
  <c r="X151" i="42"/>
  <c r="AC151" i="42"/>
  <c r="AO151" i="42"/>
  <c r="AE151" i="42"/>
  <c r="AG151" i="42"/>
  <c r="AK27" i="41"/>
  <c r="AF27" i="41"/>
  <c r="AH27" i="41"/>
  <c r="AI27" i="41"/>
  <c r="AN44" i="42"/>
  <c r="AO44" i="42"/>
  <c r="AM44" i="42"/>
  <c r="Z44" i="42"/>
  <c r="X44" i="42"/>
  <c r="AG44" i="42"/>
  <c r="AB44" i="42"/>
  <c r="AI44" i="42"/>
  <c r="AH48" i="42"/>
  <c r="Y48" i="42"/>
  <c r="AO48" i="42"/>
  <c r="AG48" i="42"/>
  <c r="AA48" i="42"/>
  <c r="AF48" i="42"/>
  <c r="AC48" i="42"/>
  <c r="AE19" i="40"/>
  <c r="X19" i="40"/>
  <c r="AG19" i="40"/>
  <c r="X12" i="42"/>
  <c r="AA12" i="42"/>
  <c r="AM12" i="42"/>
  <c r="Z12" i="42"/>
  <c r="AL12" i="42"/>
  <c r="AA176" i="42"/>
  <c r="AJ176" i="42"/>
  <c r="Y176" i="42"/>
  <c r="AL176" i="42"/>
  <c r="AI176" i="42"/>
  <c r="W176" i="42"/>
  <c r="AC176" i="42"/>
  <c r="AO176" i="42"/>
  <c r="AM176" i="42"/>
  <c r="AN176" i="42"/>
  <c r="AH176" i="42"/>
  <c r="AN141" i="40"/>
  <c r="AN117" i="40"/>
  <c r="AE117" i="40"/>
  <c r="AM117" i="40"/>
  <c r="AL117" i="40"/>
  <c r="AD117" i="40"/>
  <c r="AC117" i="40"/>
  <c r="AH117" i="40"/>
  <c r="W117" i="40"/>
  <c r="AO117" i="40"/>
  <c r="AK117" i="40"/>
  <c r="AB117" i="40"/>
  <c r="AF117" i="40"/>
  <c r="AJ117" i="40"/>
  <c r="AO157" i="40"/>
  <c r="AN157" i="40"/>
  <c r="AM157" i="40"/>
  <c r="AF157" i="40"/>
  <c r="Z28" i="40"/>
  <c r="AO28" i="40"/>
  <c r="AD28" i="40"/>
  <c r="AN28" i="40"/>
  <c r="AG28" i="40"/>
  <c r="AM28" i="40"/>
  <c r="AC28" i="40"/>
  <c r="AF144" i="41"/>
  <c r="AO144" i="41"/>
  <c r="AB144" i="41"/>
  <c r="W144" i="41"/>
  <c r="AN144" i="41"/>
  <c r="X144" i="41"/>
  <c r="Y144" i="41"/>
  <c r="AH144" i="41"/>
  <c r="AI144" i="41"/>
  <c r="AC144" i="41"/>
  <c r="AG160" i="41"/>
  <c r="AE160" i="41"/>
  <c r="AD65" i="41"/>
  <c r="AI65" i="41"/>
  <c r="Z60" i="40"/>
  <c r="AN60" i="40"/>
  <c r="W60" i="40"/>
  <c r="AF60" i="40"/>
  <c r="AF72" i="40"/>
  <c r="AO72" i="40"/>
  <c r="AI72" i="40"/>
  <c r="AH72" i="40"/>
  <c r="AJ72" i="40"/>
  <c r="AM72" i="40"/>
  <c r="AL72" i="40"/>
  <c r="AD72" i="40"/>
  <c r="AI71" i="40"/>
  <c r="AG71" i="40"/>
  <c r="AF71" i="40"/>
  <c r="AH71" i="40"/>
  <c r="AD71" i="40"/>
  <c r="AM71" i="40"/>
  <c r="AO170" i="42"/>
  <c r="AF170" i="42"/>
  <c r="AE170" i="42"/>
  <c r="AH170" i="42"/>
  <c r="AM95" i="41"/>
  <c r="AG177" i="42"/>
  <c r="AM177" i="42"/>
  <c r="Z177" i="42"/>
  <c r="AN177" i="42"/>
  <c r="X177" i="42"/>
  <c r="AC177" i="42"/>
  <c r="AB177" i="42"/>
  <c r="AD177" i="42"/>
  <c r="AM35" i="42"/>
  <c r="Y35" i="42"/>
  <c r="AA58" i="42"/>
  <c r="Z19" i="41"/>
  <c r="AI19" i="41"/>
  <c r="AJ19" i="41"/>
  <c r="AE19" i="41"/>
  <c r="AM19" i="41"/>
  <c r="AH19" i="41"/>
  <c r="W19" i="41"/>
  <c r="AO19" i="41"/>
  <c r="AC19" i="41"/>
  <c r="AG19" i="41"/>
  <c r="X19" i="41"/>
  <c r="AK19" i="41"/>
  <c r="X162" i="40"/>
  <c r="Z162" i="40"/>
  <c r="AI162" i="40"/>
  <c r="AJ162" i="40"/>
  <c r="AH162" i="40"/>
  <c r="AH89" i="41"/>
  <c r="AA89" i="41"/>
  <c r="Y89" i="41"/>
  <c r="AJ89" i="41"/>
  <c r="AL89" i="41"/>
  <c r="Z89" i="41"/>
  <c r="X89" i="41"/>
  <c r="AB89" i="41"/>
  <c r="AB102" i="42"/>
  <c r="AD102" i="42"/>
  <c r="Z102" i="42"/>
  <c r="AA102" i="42"/>
  <c r="AM90" i="42"/>
  <c r="AF90" i="42"/>
  <c r="AO90" i="42"/>
  <c r="AG8" i="41"/>
  <c r="AE8" i="41"/>
  <c r="AI8" i="41"/>
  <c r="Z8" i="41"/>
  <c r="AN8" i="41"/>
  <c r="AJ8" i="41"/>
  <c r="AB8" i="41"/>
  <c r="AH8" i="41"/>
  <c r="AD8" i="41"/>
  <c r="W8" i="41"/>
  <c r="AB42" i="40"/>
  <c r="AM42" i="40"/>
  <c r="AH42" i="40"/>
  <c r="AL42" i="40"/>
  <c r="AE42" i="40"/>
  <c r="AK42" i="40"/>
  <c r="AF42" i="40"/>
  <c r="X42" i="40"/>
  <c r="Y42" i="40"/>
  <c r="W42" i="40"/>
  <c r="AI41" i="41"/>
  <c r="AO41" i="41"/>
  <c r="AF41" i="41"/>
  <c r="AA41" i="41"/>
  <c r="Y41" i="41"/>
  <c r="AG41" i="41"/>
  <c r="Z41" i="41"/>
  <c r="AA76" i="41"/>
  <c r="AJ76" i="41"/>
  <c r="X76" i="41"/>
  <c r="Z76" i="41"/>
  <c r="AF76" i="41"/>
  <c r="AK76" i="41"/>
  <c r="AL76" i="41"/>
  <c r="Y76" i="41"/>
  <c r="AB76" i="41"/>
  <c r="W76" i="41"/>
  <c r="AG76" i="41"/>
  <c r="AN76" i="41"/>
  <c r="AE76" i="41"/>
  <c r="AM76" i="41"/>
  <c r="AH76" i="41"/>
  <c r="AO76" i="41"/>
  <c r="AI76" i="41"/>
  <c r="AD76" i="41"/>
  <c r="AJ92" i="42"/>
  <c r="AN92" i="42"/>
  <c r="Y92" i="42"/>
  <c r="AM92" i="42"/>
  <c r="AK92" i="42"/>
  <c r="AC147" i="41"/>
  <c r="AD147" i="41"/>
  <c r="AB147" i="41"/>
  <c r="AE147" i="41"/>
  <c r="AN147" i="41"/>
  <c r="AL147" i="41"/>
  <c r="Z147" i="41"/>
  <c r="AJ141" i="41"/>
  <c r="AG141" i="41"/>
  <c r="AO141" i="41"/>
  <c r="AA141" i="41"/>
  <c r="AD141" i="41"/>
  <c r="AC141" i="41"/>
  <c r="AN141" i="41"/>
  <c r="Y141" i="41"/>
  <c r="AD51" i="42"/>
  <c r="AI51" i="42"/>
  <c r="AG51" i="42"/>
  <c r="AF51" i="42"/>
  <c r="X51" i="42"/>
  <c r="AK51" i="42"/>
  <c r="AL126" i="42"/>
  <c r="AM126" i="42"/>
  <c r="AF126" i="42"/>
  <c r="AG126" i="42"/>
  <c r="AI126" i="42"/>
  <c r="AC126" i="42"/>
  <c r="X126" i="42"/>
  <c r="AH126" i="42"/>
  <c r="AO126" i="42"/>
  <c r="AN126" i="42"/>
  <c r="AA126" i="42"/>
  <c r="AI67" i="40"/>
  <c r="AA67" i="40"/>
  <c r="AO67" i="40"/>
  <c r="AK67" i="40"/>
  <c r="AF67" i="40"/>
  <c r="AM67" i="40"/>
  <c r="AJ67" i="40"/>
  <c r="AG127" i="41"/>
  <c r="AB127" i="41"/>
  <c r="AE127" i="41"/>
  <c r="AD127" i="41"/>
  <c r="AA127" i="41"/>
  <c r="Z87" i="41"/>
  <c r="AI87" i="41"/>
  <c r="AA87" i="41"/>
  <c r="Y87" i="41"/>
  <c r="AK87" i="41"/>
  <c r="AL87" i="41"/>
  <c r="AM87" i="41"/>
  <c r="X87" i="41"/>
  <c r="AC87" i="41"/>
  <c r="AN87" i="41"/>
  <c r="AH87" i="41"/>
  <c r="AK87" i="42"/>
  <c r="AH87" i="42"/>
  <c r="AM87" i="42"/>
  <c r="W87" i="42"/>
  <c r="AC87" i="42"/>
  <c r="AN87" i="42"/>
  <c r="AA87" i="42"/>
  <c r="X87" i="42"/>
  <c r="Z137" i="41"/>
  <c r="AK137" i="41"/>
  <c r="X137" i="41"/>
  <c r="AM137" i="41"/>
  <c r="AO137" i="41"/>
  <c r="AH137" i="41"/>
  <c r="AB137" i="41"/>
  <c r="AJ137" i="41"/>
  <c r="AN137" i="41"/>
  <c r="AD137" i="41"/>
  <c r="AF137" i="41"/>
  <c r="AL137" i="41"/>
  <c r="AC137" i="41"/>
  <c r="Y137" i="41"/>
  <c r="AA137" i="41"/>
  <c r="AI137" i="41"/>
  <c r="W12" i="40"/>
  <c r="AB12" i="40"/>
  <c r="AH12" i="40"/>
  <c r="AM12" i="40"/>
  <c r="X12" i="40"/>
  <c r="AG12" i="40"/>
  <c r="AC12" i="40"/>
  <c r="AF12" i="40"/>
  <c r="Y12" i="40"/>
  <c r="AK12" i="40"/>
  <c r="AI12" i="40"/>
  <c r="AL12" i="40"/>
  <c r="AA12" i="40"/>
  <c r="Z12" i="40"/>
  <c r="AO12" i="40"/>
  <c r="AD12" i="40"/>
  <c r="AN12" i="40"/>
  <c r="AI51" i="41"/>
  <c r="AF51" i="41"/>
  <c r="AG51" i="41"/>
  <c r="AJ51" i="41"/>
  <c r="AL51" i="41"/>
  <c r="Y51" i="41"/>
  <c r="AA51" i="41"/>
  <c r="AK51" i="41"/>
  <c r="AH51" i="41"/>
  <c r="W51" i="41"/>
  <c r="Z51" i="41"/>
  <c r="X51" i="41"/>
  <c r="AD51" i="41"/>
  <c r="AN51" i="41"/>
  <c r="X59" i="41"/>
  <c r="AC59" i="41"/>
  <c r="AL59" i="41"/>
  <c r="Z59" i="41"/>
  <c r="AE59" i="41"/>
  <c r="AH59" i="41"/>
  <c r="X75" i="41"/>
  <c r="AC75" i="41"/>
  <c r="AJ75" i="41"/>
  <c r="AB109" i="40"/>
  <c r="X109" i="40"/>
  <c r="AC109" i="40"/>
  <c r="AH109" i="40"/>
  <c r="AL109" i="40"/>
  <c r="AK109" i="40"/>
  <c r="AI109" i="40"/>
  <c r="AM109" i="40"/>
  <c r="AG14" i="40"/>
  <c r="AD95" i="40"/>
  <c r="AK95" i="40"/>
  <c r="W95" i="40"/>
  <c r="AF95" i="40"/>
  <c r="AN95" i="40"/>
  <c r="AC95" i="40"/>
  <c r="AG95" i="40"/>
  <c r="AE95" i="40"/>
  <c r="Y95" i="40"/>
  <c r="AE83" i="40"/>
  <c r="W83" i="40"/>
  <c r="AO83" i="40"/>
  <c r="AN123" i="40"/>
  <c r="AJ123" i="40"/>
  <c r="AE11" i="40"/>
  <c r="AN11" i="40"/>
  <c r="AH11" i="40"/>
  <c r="AD11" i="40"/>
  <c r="AC11" i="40"/>
  <c r="AF11" i="40"/>
  <c r="AO11" i="40"/>
  <c r="AK11" i="40"/>
  <c r="AN58" i="40"/>
  <c r="AN150" i="42"/>
  <c r="X117" i="40"/>
  <c r="AB61" i="42"/>
  <c r="AL41" i="41"/>
  <c r="AM41" i="41"/>
  <c r="W153" i="41"/>
  <c r="AG72" i="42"/>
  <c r="AA72" i="42"/>
  <c r="X17" i="40"/>
  <c r="Z81" i="40"/>
  <c r="AE81" i="40"/>
  <c r="AC147" i="40"/>
  <c r="AJ158" i="42"/>
  <c r="AF91" i="41"/>
  <c r="Y97" i="42"/>
  <c r="AE136" i="41"/>
  <c r="AO42" i="42"/>
  <c r="AB58" i="40"/>
  <c r="X73" i="41"/>
  <c r="AJ97" i="42"/>
  <c r="Y111" i="41"/>
  <c r="AJ115" i="41"/>
  <c r="AE164" i="42"/>
  <c r="W47" i="40"/>
  <c r="W65" i="42"/>
  <c r="AO142" i="42"/>
  <c r="AI100" i="41"/>
  <c r="AH30" i="41"/>
  <c r="AG73" i="41"/>
  <c r="AH108" i="40"/>
  <c r="AH146" i="42"/>
  <c r="AD61" i="42"/>
  <c r="M31" i="24"/>
  <c r="T31" i="24"/>
  <c r="Q75" i="24"/>
  <c r="M75" i="24"/>
  <c r="N75" i="24"/>
  <c r="R75" i="24"/>
  <c r="P62" i="24"/>
  <c r="R62" i="24"/>
  <c r="R128" i="24"/>
  <c r="N128" i="24"/>
  <c r="P128" i="24"/>
  <c r="O128" i="24"/>
  <c r="M128" i="24"/>
  <c r="S128" i="24"/>
  <c r="S34" i="27"/>
  <c r="M34" i="27"/>
  <c r="U34" i="27"/>
  <c r="R34" i="27"/>
  <c r="O34" i="27"/>
  <c r="P34" i="27"/>
  <c r="T34" i="27"/>
  <c r="Q34" i="27"/>
  <c r="N165" i="27"/>
  <c r="T165" i="27"/>
  <c r="U88" i="27"/>
  <c r="M88" i="27"/>
  <c r="O88" i="27"/>
  <c r="R88" i="27"/>
  <c r="Q88" i="27"/>
  <c r="S88" i="27"/>
  <c r="T88" i="27"/>
  <c r="N88" i="27"/>
  <c r="S78" i="27"/>
  <c r="N78" i="27"/>
  <c r="T78" i="27"/>
  <c r="U136" i="27"/>
  <c r="O136" i="27"/>
  <c r="R136" i="27"/>
  <c r="M136" i="27"/>
  <c r="Q136" i="27"/>
  <c r="O40" i="27"/>
  <c r="M40" i="27"/>
  <c r="P169" i="27"/>
  <c r="O169" i="27"/>
  <c r="N169" i="27"/>
  <c r="M169" i="27"/>
  <c r="Q169" i="27"/>
  <c r="U169" i="27"/>
  <c r="S169" i="27"/>
  <c r="T169" i="27"/>
  <c r="T43" i="27"/>
  <c r="Q43" i="27"/>
  <c r="R43" i="27"/>
  <c r="U43" i="27"/>
  <c r="O43" i="27"/>
  <c r="N43" i="27"/>
  <c r="O91" i="27"/>
  <c r="M91" i="27"/>
  <c r="Q91" i="27"/>
  <c r="R170" i="27"/>
  <c r="N170" i="27"/>
  <c r="U170" i="27"/>
  <c r="M170" i="27"/>
  <c r="S170" i="27"/>
  <c r="O170" i="27"/>
  <c r="T170" i="27"/>
  <c r="U41" i="27"/>
  <c r="S41" i="27"/>
  <c r="Q41" i="27"/>
  <c r="R41" i="27"/>
  <c r="M15" i="27"/>
  <c r="U15" i="27"/>
  <c r="O15" i="27"/>
  <c r="R15" i="27"/>
  <c r="R69" i="27"/>
  <c r="U69" i="27"/>
  <c r="O69" i="27"/>
  <c r="Q69" i="27"/>
  <c r="P69" i="27"/>
  <c r="R135" i="27"/>
  <c r="O135" i="27"/>
  <c r="T135" i="27"/>
  <c r="M135" i="27"/>
  <c r="P135" i="27"/>
  <c r="R38" i="27"/>
  <c r="T38" i="27"/>
  <c r="P94" i="27"/>
  <c r="N94" i="27"/>
  <c r="O94" i="27"/>
  <c r="U94" i="27"/>
  <c r="M94" i="27"/>
  <c r="R94" i="27"/>
  <c r="O152" i="27"/>
  <c r="N152" i="27"/>
  <c r="P152" i="27"/>
  <c r="S152" i="27"/>
  <c r="U152" i="27"/>
  <c r="Q152" i="27"/>
  <c r="T152" i="27"/>
  <c r="O31" i="27"/>
  <c r="T31" i="27"/>
  <c r="Q31" i="27"/>
  <c r="R31" i="27"/>
  <c r="S31" i="27"/>
  <c r="M31" i="27"/>
  <c r="N31" i="27"/>
  <c r="P31" i="27"/>
  <c r="Q24" i="27"/>
  <c r="O24" i="27"/>
  <c r="P24" i="27"/>
  <c r="S24" i="27"/>
  <c r="S61" i="27"/>
  <c r="M61" i="27"/>
  <c r="R61" i="27"/>
  <c r="U61" i="27"/>
  <c r="T61" i="27"/>
  <c r="T89" i="27"/>
  <c r="Q89" i="27"/>
  <c r="P89" i="27"/>
  <c r="S89" i="27"/>
  <c r="O89" i="27"/>
  <c r="N89" i="27"/>
  <c r="P108" i="27"/>
  <c r="O108" i="27"/>
  <c r="U108" i="27"/>
  <c r="M171" i="27"/>
  <c r="P171" i="27"/>
  <c r="R171" i="27"/>
  <c r="Q171" i="27"/>
  <c r="N171" i="27"/>
  <c r="P115" i="27"/>
  <c r="S115" i="27"/>
  <c r="R115" i="27"/>
  <c r="T115" i="27"/>
  <c r="M55" i="27"/>
  <c r="O55" i="27"/>
  <c r="T55" i="27"/>
  <c r="P55" i="27"/>
  <c r="S55" i="27"/>
  <c r="U6" i="27"/>
  <c r="T6" i="27"/>
  <c r="S6" i="27"/>
  <c r="Q6" i="27"/>
  <c r="R6" i="27"/>
  <c r="O6" i="27"/>
  <c r="N6" i="27"/>
  <c r="N118" i="27"/>
  <c r="M118" i="27"/>
  <c r="U118" i="27"/>
  <c r="O118" i="27"/>
  <c r="T144" i="27"/>
  <c r="P144" i="27"/>
  <c r="S47" i="27"/>
  <c r="M47" i="27"/>
  <c r="T47" i="27"/>
  <c r="Q16" i="27"/>
  <c r="U16" i="27"/>
  <c r="O16" i="27"/>
  <c r="N16" i="27"/>
  <c r="R16" i="27"/>
  <c r="T77" i="27"/>
  <c r="M77" i="27"/>
  <c r="Q77" i="27"/>
  <c r="U77" i="27"/>
  <c r="T137" i="27"/>
  <c r="S137" i="27"/>
  <c r="M137" i="27"/>
  <c r="N137" i="27"/>
  <c r="U137" i="27"/>
  <c r="M100" i="27"/>
  <c r="R100" i="27"/>
  <c r="U100" i="27"/>
  <c r="T100" i="27"/>
  <c r="T3" i="27"/>
  <c r="R3" i="27"/>
  <c r="S3" i="27"/>
  <c r="Q3" i="27"/>
  <c r="P3" i="27"/>
  <c r="Q111" i="27"/>
  <c r="R111" i="27"/>
  <c r="O111" i="27"/>
  <c r="M111" i="27"/>
  <c r="N111" i="27"/>
  <c r="U63" i="27"/>
  <c r="Q63" i="27"/>
  <c r="R63" i="27"/>
  <c r="S63" i="27"/>
  <c r="N63" i="27"/>
  <c r="T63" i="27"/>
  <c r="N162" i="27"/>
  <c r="R162" i="27"/>
  <c r="Q162" i="27"/>
  <c r="O162" i="27"/>
  <c r="M162" i="27"/>
  <c r="P162" i="27"/>
  <c r="S98" i="27"/>
  <c r="N98" i="27"/>
  <c r="P98" i="27"/>
  <c r="T98" i="27"/>
  <c r="M98" i="27"/>
  <c r="U98" i="27"/>
  <c r="U33" i="27"/>
  <c r="T33" i="27"/>
  <c r="Q33" i="27"/>
  <c r="O33" i="27"/>
  <c r="Q25" i="27"/>
  <c r="P25" i="27"/>
  <c r="R25" i="27"/>
  <c r="T25" i="27"/>
  <c r="M25" i="27"/>
  <c r="W126" i="23"/>
  <c r="AD126" i="23"/>
  <c r="W30" i="23"/>
  <c r="AO30" i="23"/>
  <c r="W159" i="23"/>
  <c r="AH159" i="23"/>
  <c r="AK44" i="23"/>
  <c r="W44" i="23"/>
  <c r="AM162" i="28"/>
  <c r="AA162" i="28"/>
  <c r="AB163" i="28"/>
  <c r="AG163" i="28"/>
  <c r="AJ81" i="28"/>
  <c r="AM81" i="28"/>
  <c r="AN81" i="28"/>
  <c r="AL160" i="28"/>
  <c r="AC160" i="28"/>
  <c r="AN2" i="28"/>
  <c r="AD2" i="28"/>
  <c r="R108" i="27"/>
  <c r="T16" i="27"/>
  <c r="Q55" i="27"/>
  <c r="P15" i="27"/>
  <c r="N15" i="27"/>
  <c r="T15" i="27"/>
  <c r="S144" i="27"/>
  <c r="M89" i="27"/>
  <c r="U89" i="27"/>
  <c r="M3" i="27"/>
  <c r="Q61" i="27"/>
  <c r="S111" i="27"/>
  <c r="N136" i="27"/>
  <c r="N69" i="27"/>
  <c r="U75" i="24"/>
  <c r="U171" i="27"/>
  <c r="S171" i="27"/>
  <c r="T171" i="27"/>
  <c r="S135" i="27"/>
  <c r="N135" i="27"/>
  <c r="U135" i="27"/>
  <c r="T118" i="27"/>
  <c r="M63" i="27"/>
  <c r="N116" i="27"/>
  <c r="P43" i="27"/>
  <c r="S43" i="27"/>
  <c r="N108" i="27"/>
  <c r="P16" i="27"/>
  <c r="R55" i="27"/>
  <c r="Q15" i="27"/>
  <c r="R144" i="27"/>
  <c r="O144" i="27"/>
  <c r="N3" i="27"/>
  <c r="P61" i="27"/>
  <c r="M41" i="27"/>
  <c r="T41" i="27"/>
  <c r="T111" i="27"/>
  <c r="T136" i="27"/>
  <c r="T69" i="27"/>
  <c r="O75" i="24"/>
  <c r="Q128" i="24"/>
  <c r="R169" i="27"/>
  <c r="P170" i="27"/>
  <c r="M6" i="27"/>
  <c r="Q118" i="27"/>
  <c r="T94" i="27"/>
  <c r="S94" i="27"/>
  <c r="O63" i="27"/>
  <c r="P88" i="27"/>
  <c r="M116" i="27"/>
  <c r="M43" i="27"/>
  <c r="Q108" i="27"/>
  <c r="S108" i="27"/>
  <c r="U55" i="27"/>
  <c r="S15" i="27"/>
  <c r="M144" i="27"/>
  <c r="U144" i="27"/>
  <c r="U3" i="27"/>
  <c r="O61" i="27"/>
  <c r="P41" i="27"/>
  <c r="O41" i="27"/>
  <c r="U111" i="27"/>
  <c r="S136" i="27"/>
  <c r="P75" i="24"/>
  <c r="T128" i="24"/>
  <c r="T62" i="24"/>
  <c r="N62" i="24"/>
  <c r="U31" i="27"/>
  <c r="P118" i="27"/>
  <c r="Q94" i="27"/>
  <c r="P63" i="27"/>
  <c r="R152" i="27"/>
  <c r="R98" i="27"/>
  <c r="O98" i="27"/>
  <c r="T162" i="27"/>
  <c r="U162" i="27"/>
  <c r="S162" i="27"/>
  <c r="Q115" i="27"/>
  <c r="M33" i="27"/>
  <c r="R24" i="27"/>
  <c r="P100" i="27"/>
  <c r="Q100" i="27"/>
  <c r="AH94" i="41"/>
  <c r="AE133" i="40"/>
  <c r="W33" i="42"/>
  <c r="AA94" i="41"/>
  <c r="AK94" i="41"/>
  <c r="AC133" i="40"/>
  <c r="AN33" i="42"/>
  <c r="AN116" i="42"/>
  <c r="AK113" i="41"/>
  <c r="Y116" i="42"/>
  <c r="AA102" i="40"/>
  <c r="AC54" i="40"/>
  <c r="AC69" i="40"/>
  <c r="Y175" i="42"/>
  <c r="AI55" i="42"/>
  <c r="AJ55" i="42"/>
  <c r="Y134" i="42"/>
  <c r="AJ54" i="40"/>
  <c r="AO34" i="41"/>
  <c r="AL76" i="40"/>
  <c r="AK28" i="42"/>
  <c r="Z2" i="42"/>
  <c r="AK106" i="40"/>
  <c r="X26" i="41"/>
  <c r="AE34" i="41"/>
  <c r="AN175" i="41"/>
  <c r="AH161" i="40"/>
  <c r="Y177" i="41"/>
  <c r="AH55" i="42"/>
  <c r="AI106" i="40"/>
  <c r="AH14" i="42"/>
  <c r="Z94" i="41"/>
  <c r="AH33" i="42"/>
  <c r="AI33" i="42"/>
  <c r="AA106" i="40"/>
  <c r="AO97" i="41"/>
  <c r="AK116" i="42"/>
  <c r="AG102" i="40"/>
  <c r="AB54" i="40"/>
  <c r="AO40" i="42"/>
  <c r="AA175" i="42"/>
  <c r="W175" i="42"/>
  <c r="AD124" i="40"/>
  <c r="AD80" i="42"/>
  <c r="Z111" i="40"/>
  <c r="AK50" i="40"/>
  <c r="AF2" i="42"/>
  <c r="AE132" i="41"/>
  <c r="AH54" i="40"/>
  <c r="Y114" i="41"/>
  <c r="AK177" i="41"/>
  <c r="W76" i="40"/>
  <c r="AH76" i="40"/>
  <c r="AJ50" i="40"/>
  <c r="Z97" i="41"/>
  <c r="AN24" i="40"/>
  <c r="AF24" i="40"/>
  <c r="AF154" i="41"/>
  <c r="AL14" i="42"/>
  <c r="Z35" i="41"/>
  <c r="AG35" i="41"/>
  <c r="X45" i="41"/>
  <c r="AL45" i="41"/>
  <c r="W45" i="41"/>
  <c r="AH45" i="41"/>
  <c r="Z45" i="41"/>
  <c r="AG94" i="41"/>
  <c r="AN94" i="41"/>
  <c r="AB94" i="41"/>
  <c r="AC94" i="41"/>
  <c r="AF94" i="41"/>
  <c r="AJ94" i="41"/>
  <c r="AO94" i="41"/>
  <c r="W94" i="41"/>
  <c r="AI94" i="41"/>
  <c r="AE111" i="40"/>
  <c r="W64" i="42"/>
  <c r="AH64" i="42"/>
  <c r="AG64" i="42"/>
  <c r="W55" i="40"/>
  <c r="AB55" i="42"/>
  <c r="AE55" i="42"/>
  <c r="AJ101" i="42"/>
  <c r="AE118" i="40"/>
  <c r="AL118" i="40"/>
  <c r="AA28" i="42"/>
  <c r="W28" i="42"/>
  <c r="AL28" i="42"/>
  <c r="Z133" i="40"/>
  <c r="AK133" i="40"/>
  <c r="AF133" i="40"/>
  <c r="AL23" i="42"/>
  <c r="AO23" i="42"/>
  <c r="AK13" i="42"/>
  <c r="AH13" i="42"/>
  <c r="Z33" i="42"/>
  <c r="AJ33" i="42"/>
  <c r="AO33" i="42"/>
  <c r="AB15" i="40"/>
  <c r="W15" i="40"/>
  <c r="AF15" i="40"/>
  <c r="AD15" i="40"/>
  <c r="AO109" i="42"/>
  <c r="AI90" i="40"/>
  <c r="AA70" i="40"/>
  <c r="AN106" i="40"/>
  <c r="AD92" i="40"/>
  <c r="AH125" i="41"/>
  <c r="AN82" i="42"/>
  <c r="AK82" i="42"/>
  <c r="AA15" i="41"/>
  <c r="AK98" i="40"/>
  <c r="Y98" i="40"/>
  <c r="AJ98" i="40"/>
  <c r="AA98" i="40"/>
  <c r="AE98" i="40"/>
  <c r="AH98" i="40"/>
  <c r="Z98" i="40"/>
  <c r="AM98" i="40"/>
  <c r="AO18" i="40"/>
  <c r="AG18" i="40"/>
  <c r="AK18" i="40"/>
  <c r="AH18" i="40"/>
  <c r="AJ18" i="40"/>
  <c r="AB18" i="40"/>
  <c r="AM54" i="40"/>
  <c r="Z54" i="40"/>
  <c r="AN135" i="42"/>
  <c r="AH135" i="42"/>
  <c r="AD117" i="42"/>
  <c r="X117" i="42"/>
  <c r="AE117" i="42"/>
  <c r="AE52" i="42"/>
  <c r="AB52" i="42"/>
  <c r="W52" i="42"/>
  <c r="AG21" i="40"/>
  <c r="AN2" i="41"/>
  <c r="AA2" i="41"/>
  <c r="AF177" i="41"/>
  <c r="AM177" i="41"/>
  <c r="AB177" i="41"/>
  <c r="AB139" i="42"/>
  <c r="Z175" i="42"/>
  <c r="AH175" i="42"/>
  <c r="AI175" i="42"/>
  <c r="AL175" i="42"/>
  <c r="AF175" i="42"/>
  <c r="AA63" i="40"/>
  <c r="AN67" i="41"/>
  <c r="AE67" i="41"/>
  <c r="AF67" i="41"/>
  <c r="AM12" i="41"/>
  <c r="W12" i="41"/>
  <c r="AF12" i="41"/>
  <c r="AI12" i="41"/>
  <c r="Z34" i="41"/>
  <c r="AF34" i="41"/>
  <c r="X34" i="41"/>
  <c r="AH34" i="41"/>
  <c r="AC34" i="41"/>
  <c r="AL34" i="41"/>
  <c r="AN34" i="41"/>
  <c r="AI34" i="41"/>
  <c r="W34" i="41"/>
  <c r="AA34" i="41"/>
  <c r="AL36" i="41"/>
  <c r="W84" i="42"/>
  <c r="AL84" i="42"/>
  <c r="AH154" i="42"/>
  <c r="AK154" i="42"/>
  <c r="Z154" i="42"/>
  <c r="Y92" i="41"/>
  <c r="AO92" i="41"/>
  <c r="AE92" i="41"/>
  <c r="AJ92" i="41"/>
  <c r="AA92" i="41"/>
  <c r="AK80" i="42"/>
  <c r="AI80" i="42"/>
  <c r="AM115" i="40"/>
  <c r="AL175" i="41"/>
  <c r="AD175" i="41"/>
  <c r="AO175" i="41"/>
  <c r="AC175" i="41"/>
  <c r="AK175" i="41"/>
  <c r="AE175" i="41"/>
  <c r="X161" i="41"/>
  <c r="AF161" i="41"/>
  <c r="AK161" i="40"/>
  <c r="AJ161" i="40"/>
  <c r="AM161" i="40"/>
  <c r="AI161" i="40"/>
  <c r="AM24" i="40"/>
  <c r="AD24" i="40"/>
  <c r="X24" i="40"/>
  <c r="AB24" i="40"/>
  <c r="AH24" i="40"/>
  <c r="AE24" i="40"/>
  <c r="W24" i="40"/>
  <c r="AG24" i="40"/>
  <c r="AL24" i="40"/>
  <c r="AK24" i="40"/>
  <c r="AB69" i="41"/>
  <c r="AO69" i="41"/>
  <c r="AD69" i="41"/>
  <c r="W69" i="41"/>
  <c r="AF69" i="41"/>
  <c r="W152" i="42"/>
  <c r="Z76" i="40"/>
  <c r="AB76" i="40"/>
  <c r="AF151" i="40"/>
  <c r="W27" i="42"/>
  <c r="X27" i="42"/>
  <c r="AN5" i="42"/>
  <c r="AA5" i="42"/>
  <c r="AK5" i="42"/>
  <c r="AE5" i="42"/>
  <c r="AM144" i="40"/>
  <c r="AO144" i="40"/>
  <c r="AB118" i="41"/>
  <c r="AM118" i="41"/>
  <c r="AI118" i="41"/>
  <c r="AK118" i="41"/>
  <c r="AF118" i="41"/>
  <c r="Z118" i="41"/>
  <c r="AI170" i="41"/>
  <c r="AG63" i="41"/>
  <c r="AE63" i="41"/>
  <c r="Z167" i="41"/>
  <c r="AE167" i="41"/>
  <c r="Y149" i="40"/>
  <c r="AI149" i="40"/>
  <c r="X149" i="40"/>
  <c r="AJ9" i="42"/>
  <c r="AC105" i="40"/>
  <c r="AJ105" i="40"/>
  <c r="AA105" i="40"/>
  <c r="AM105" i="40"/>
  <c r="AK105" i="40"/>
  <c r="AG105" i="40"/>
  <c r="Z105" i="40"/>
  <c r="AD119" i="40"/>
  <c r="Z152" i="40"/>
  <c r="Y152" i="40"/>
  <c r="AJ152" i="40"/>
  <c r="AB9" i="41"/>
  <c r="AH84" i="40"/>
  <c r="AG31" i="42"/>
  <c r="AK138" i="42"/>
  <c r="AH148" i="41"/>
  <c r="AF30" i="41"/>
  <c r="AD91" i="41"/>
  <c r="AM31" i="42"/>
  <c r="X31" i="42"/>
  <c r="AJ138" i="42"/>
  <c r="AI108" i="41"/>
  <c r="Y30" i="41"/>
  <c r="AF125" i="42"/>
  <c r="AC62" i="40"/>
  <c r="W73" i="41"/>
  <c r="AD101" i="41"/>
  <c r="AB125" i="42"/>
  <c r="Y62" i="40"/>
  <c r="AE117" i="41"/>
  <c r="AK66" i="40"/>
  <c r="AH57" i="42"/>
  <c r="AJ71" i="41"/>
  <c r="AK65" i="42"/>
  <c r="AK27" i="40"/>
  <c r="AD74" i="40"/>
  <c r="AH35" i="40"/>
  <c r="AB106" i="42"/>
  <c r="AE26" i="40"/>
  <c r="AH138" i="42"/>
  <c r="AG170" i="40"/>
  <c r="AG96" i="40"/>
  <c r="X34" i="40"/>
  <c r="AG138" i="42"/>
  <c r="AH102" i="41"/>
  <c r="Z30" i="41"/>
  <c r="X112" i="41"/>
  <c r="AC66" i="40"/>
  <c r="AO57" i="42"/>
  <c r="AB69" i="42"/>
  <c r="X101" i="41"/>
  <c r="AO112" i="41"/>
  <c r="AD66" i="40"/>
  <c r="AA57" i="42"/>
  <c r="AN69" i="42"/>
  <c r="AK150" i="42"/>
  <c r="AK166" i="41"/>
  <c r="AF14" i="41"/>
  <c r="AJ138" i="41"/>
  <c r="AL14" i="41"/>
  <c r="AG123" i="42"/>
  <c r="AC26" i="40"/>
  <c r="X88" i="40"/>
  <c r="AE62" i="40"/>
  <c r="Y138" i="42"/>
  <c r="AM175" i="40"/>
  <c r="AO158" i="42"/>
  <c r="AC57" i="42"/>
  <c r="AB174" i="41"/>
  <c r="X57" i="42"/>
  <c r="AO137" i="42"/>
  <c r="AC14" i="41"/>
  <c r="W57" i="42"/>
  <c r="AO54" i="41"/>
  <c r="AN174" i="41"/>
  <c r="AG34" i="40"/>
  <c r="AI158" i="42"/>
  <c r="AO31" i="42"/>
  <c r="AC102" i="41"/>
  <c r="AJ111" i="41"/>
  <c r="AK14" i="41"/>
  <c r="AD31" i="42"/>
  <c r="AB111" i="41"/>
  <c r="AJ62" i="42"/>
  <c r="AE69" i="42"/>
  <c r="AN117" i="41"/>
  <c r="AO5" i="41"/>
  <c r="AI101" i="41"/>
  <c r="AE80" i="41"/>
  <c r="AB5" i="41"/>
  <c r="AA112" i="41"/>
  <c r="AH113" i="40"/>
  <c r="AE42" i="41"/>
  <c r="AD61" i="41"/>
  <c r="AH14" i="41"/>
  <c r="AN13" i="40"/>
  <c r="AF61" i="41"/>
  <c r="AA7" i="41"/>
  <c r="AL135" i="41"/>
  <c r="AN97" i="25"/>
  <c r="AF111" i="41"/>
  <c r="AL5" i="41"/>
  <c r="W49" i="42"/>
  <c r="AC115" i="41"/>
  <c r="AI49" i="42"/>
  <c r="Y170" i="40"/>
  <c r="AH61" i="41"/>
  <c r="W97" i="25"/>
  <c r="Y61" i="41"/>
  <c r="AJ106" i="42"/>
  <c r="AC31" i="42"/>
  <c r="AB30" i="41"/>
  <c r="AI31" i="42"/>
  <c r="AA138" i="42"/>
  <c r="W30" i="41"/>
  <c r="X42" i="41"/>
  <c r="AH26" i="40"/>
  <c r="AO96" i="40"/>
  <c r="W26" i="40"/>
  <c r="X30" i="41"/>
  <c r="AM112" i="41"/>
  <c r="AC101" i="41"/>
  <c r="AH112" i="41"/>
  <c r="AN164" i="42"/>
  <c r="AE153" i="41"/>
  <c r="AE14" i="41"/>
  <c r="AC166" i="41"/>
  <c r="AB14" i="41"/>
  <c r="AM27" i="40"/>
  <c r="Y138" i="41"/>
  <c r="AK80" i="41"/>
  <c r="X125" i="42"/>
  <c r="AK25" i="41"/>
  <c r="AG66" i="40"/>
  <c r="AF158" i="42"/>
  <c r="X26" i="40"/>
  <c r="Y80" i="41"/>
  <c r="Z106" i="42"/>
  <c r="AN65" i="42"/>
  <c r="AA54" i="41"/>
  <c r="AO21" i="41"/>
  <c r="AK26" i="40"/>
  <c r="AK158" i="42"/>
  <c r="Z31" i="42"/>
  <c r="AE88" i="40"/>
  <c r="Z26" i="40"/>
  <c r="AM111" i="41"/>
  <c r="AE30" i="41"/>
  <c r="AB62" i="40"/>
  <c r="AK153" i="41"/>
  <c r="AO69" i="42"/>
  <c r="AJ42" i="41"/>
  <c r="X5" i="41"/>
  <c r="W100" i="41"/>
  <c r="AG5" i="41"/>
  <c r="AM101" i="41"/>
  <c r="AL91" i="41"/>
  <c r="AE5" i="41"/>
  <c r="AM80" i="41"/>
  <c r="AC61" i="41"/>
  <c r="Y54" i="41"/>
  <c r="X158" i="42"/>
  <c r="AA158" i="42"/>
  <c r="AA101" i="41"/>
  <c r="W101" i="41"/>
  <c r="AH111" i="41"/>
  <c r="AB115" i="41"/>
  <c r="AM49" i="42"/>
  <c r="W84" i="41"/>
  <c r="AM5" i="41"/>
  <c r="AN115" i="41"/>
  <c r="AC13" i="40"/>
  <c r="AO166" i="41"/>
  <c r="Z97" i="25"/>
  <c r="AD34" i="40"/>
  <c r="Y17" i="42"/>
  <c r="X106" i="42"/>
  <c r="AN31" i="42"/>
  <c r="X138" i="42"/>
  <c r="AC158" i="42"/>
  <c r="AF34" i="40"/>
  <c r="AB31" i="42"/>
  <c r="AF138" i="42"/>
  <c r="AE148" i="41"/>
  <c r="AO30" i="41"/>
  <c r="AI42" i="41"/>
  <c r="AB172" i="40"/>
  <c r="AH62" i="40"/>
  <c r="AB105" i="41"/>
  <c r="AL101" i="41"/>
  <c r="AC150" i="42"/>
  <c r="AI3" i="40"/>
  <c r="AA62" i="40"/>
  <c r="AC73" i="41"/>
  <c r="AJ101" i="41"/>
  <c r="W62" i="40"/>
  <c r="AN73" i="41"/>
  <c r="AH150" i="42"/>
  <c r="AH25" i="41"/>
  <c r="X175" i="40"/>
  <c r="AN153" i="41"/>
  <c r="AK57" i="42"/>
  <c r="AK69" i="42"/>
  <c r="AF66" i="40"/>
  <c r="AB65" i="42"/>
  <c r="AA72" i="41"/>
  <c r="AD17" i="42"/>
  <c r="AI26" i="40"/>
  <c r="AJ30" i="41"/>
  <c r="Y26" i="40"/>
  <c r="AE115" i="41"/>
  <c r="AO165" i="41"/>
  <c r="AN71" i="41"/>
  <c r="AO150" i="42"/>
  <c r="AM65" i="42"/>
  <c r="AD112" i="41"/>
  <c r="AJ14" i="41"/>
  <c r="AG74" i="40"/>
  <c r="AE138" i="41"/>
  <c r="AI74" i="40"/>
  <c r="W118" i="42"/>
  <c r="X14" i="41"/>
  <c r="W138" i="41"/>
  <c r="Y21" i="41"/>
  <c r="AI138" i="42"/>
  <c r="AD108" i="41"/>
  <c r="AG80" i="41"/>
  <c r="AF106" i="42"/>
  <c r="Z80" i="41"/>
  <c r="AM125" i="42"/>
  <c r="AL62" i="40"/>
  <c r="Y84" i="41"/>
  <c r="AA153" i="41"/>
  <c r="AJ54" i="41"/>
  <c r="Y123" i="42"/>
  <c r="AB138" i="41"/>
  <c r="AG21" i="41"/>
  <c r="AE174" i="41"/>
  <c r="X153" i="41"/>
  <c r="AE138" i="42"/>
  <c r="AE31" i="42"/>
  <c r="AO111" i="41"/>
  <c r="Y73" i="40"/>
  <c r="AM158" i="42"/>
  <c r="AH80" i="41"/>
  <c r="W54" i="41"/>
  <c r="AN14" i="41"/>
  <c r="AM14" i="41"/>
  <c r="AH31" i="42"/>
  <c r="AD62" i="40"/>
  <c r="AI37" i="42"/>
  <c r="AN5" i="41"/>
  <c r="AI105" i="41"/>
  <c r="AF31" i="42"/>
  <c r="AK84" i="41"/>
  <c r="W31" i="42"/>
  <c r="AG115" i="41"/>
  <c r="AC49" i="42"/>
  <c r="AO84" i="41"/>
  <c r="AD30" i="41"/>
  <c r="AH84" i="41"/>
  <c r="AG97" i="25"/>
  <c r="AG61" i="41"/>
  <c r="AD115" i="41"/>
  <c r="AM61" i="41"/>
  <c r="AL22" i="25"/>
  <c r="AK104" i="26"/>
  <c r="P127" i="24"/>
  <c r="S127" i="24"/>
  <c r="T17" i="24"/>
  <c r="M17" i="24"/>
  <c r="Q40" i="24"/>
  <c r="M40" i="24"/>
  <c r="S162" i="24"/>
  <c r="N162" i="24"/>
  <c r="R162" i="24"/>
  <c r="M64" i="24"/>
  <c r="U64" i="24"/>
  <c r="O68" i="27"/>
  <c r="P68" i="27"/>
  <c r="AN47" i="23"/>
  <c r="W47" i="23"/>
  <c r="AD47" i="23"/>
  <c r="AA47" i="23"/>
  <c r="AL47" i="23"/>
  <c r="AK47" i="23"/>
  <c r="Z155" i="23"/>
  <c r="AL155" i="23"/>
  <c r="AF155" i="23"/>
  <c r="AA155" i="23"/>
  <c r="Z46" i="23"/>
  <c r="AO46" i="23"/>
  <c r="AJ46" i="23"/>
  <c r="X46" i="23"/>
  <c r="AM46" i="23"/>
  <c r="AA46" i="23"/>
  <c r="AI46" i="23"/>
  <c r="AH36" i="23"/>
  <c r="Z36" i="23"/>
  <c r="AG36" i="23"/>
  <c r="AL36" i="23"/>
  <c r="AN36" i="23"/>
  <c r="AB36" i="23"/>
  <c r="AK36" i="23"/>
  <c r="W36" i="23"/>
  <c r="AF36" i="23"/>
  <c r="AM36" i="23"/>
  <c r="AE36" i="23"/>
  <c r="AA36" i="23"/>
  <c r="AC85" i="23"/>
  <c r="Z85" i="23"/>
  <c r="AI85" i="23"/>
  <c r="AM85" i="23"/>
  <c r="AN85" i="23"/>
  <c r="AK85" i="23"/>
  <c r="W85" i="23"/>
  <c r="AB85" i="23"/>
  <c r="Y85" i="23"/>
  <c r="AA85" i="23"/>
  <c r="AG85" i="23"/>
  <c r="AF85" i="23"/>
  <c r="AH85" i="23"/>
  <c r="Y52" i="23"/>
  <c r="W52" i="23"/>
  <c r="Z52" i="23"/>
  <c r="AJ52" i="23"/>
  <c r="AB132" i="23"/>
  <c r="X132" i="23"/>
  <c r="AN132" i="23"/>
  <c r="AF132" i="23"/>
  <c r="AC132" i="23"/>
  <c r="AK132" i="23"/>
  <c r="AD132" i="23"/>
  <c r="W165" i="23"/>
  <c r="X165" i="23"/>
  <c r="AK165" i="23"/>
  <c r="AG165" i="23"/>
  <c r="AA165" i="23"/>
  <c r="AH165" i="23"/>
  <c r="Y165" i="23"/>
  <c r="AE124" i="23"/>
  <c r="AK124" i="23"/>
  <c r="AB124" i="23"/>
  <c r="X124" i="23"/>
  <c r="AF124" i="23"/>
  <c r="AD124" i="23"/>
  <c r="AH124" i="23"/>
  <c r="AO144" i="23"/>
  <c r="X144" i="23"/>
  <c r="AM71" i="23"/>
  <c r="AH71" i="23"/>
  <c r="AG71" i="23"/>
  <c r="AB71" i="23"/>
  <c r="AJ71" i="23"/>
  <c r="AI151" i="23"/>
  <c r="X166" i="23"/>
  <c r="AM166" i="23"/>
  <c r="AB166" i="23"/>
  <c r="AN166" i="23"/>
  <c r="AF166" i="23"/>
  <c r="AM114" i="23"/>
  <c r="Y94" i="23"/>
  <c r="AA94" i="23"/>
  <c r="AJ94" i="23"/>
  <c r="AC94" i="23"/>
  <c r="AE94" i="23"/>
  <c r="AF94" i="23"/>
  <c r="AO94" i="23"/>
  <c r="AD51" i="23"/>
  <c r="Z51" i="23"/>
  <c r="AJ51" i="23"/>
  <c r="AG51" i="23"/>
  <c r="AF51" i="23"/>
  <c r="AL51" i="23"/>
  <c r="AE51" i="23"/>
  <c r="W51" i="23"/>
  <c r="X39" i="23"/>
  <c r="AG39" i="23"/>
  <c r="AK97" i="23"/>
  <c r="AE97" i="23"/>
  <c r="X97" i="23"/>
  <c r="AG97" i="23"/>
  <c r="AB97" i="23"/>
  <c r="AI97" i="23"/>
  <c r="AN97" i="23"/>
  <c r="AF97" i="23"/>
  <c r="AJ97" i="23"/>
  <c r="AD97" i="23"/>
  <c r="AC97" i="23"/>
  <c r="Y97" i="23"/>
  <c r="W97" i="23"/>
  <c r="AC18" i="23"/>
  <c r="Z18" i="23"/>
  <c r="W108" i="23"/>
  <c r="AC108" i="23"/>
  <c r="AB161" i="28"/>
  <c r="X91" i="28"/>
  <c r="AC91" i="28"/>
  <c r="AI91" i="28"/>
  <c r="AC154" i="28"/>
  <c r="AJ154" i="28"/>
  <c r="AA154" i="28"/>
  <c r="Y154" i="28"/>
  <c r="AL140" i="28"/>
  <c r="AC140" i="28"/>
  <c r="Y140" i="28"/>
  <c r="AI51" i="28"/>
  <c r="AH130" i="28"/>
  <c r="Z74" i="28"/>
  <c r="AE143" i="28"/>
  <c r="AN58" i="28"/>
  <c r="AA108" i="28"/>
  <c r="W39" i="28"/>
  <c r="AL7" i="28"/>
  <c r="AO121" i="23"/>
  <c r="AO51" i="28"/>
  <c r="AD51" i="28"/>
  <c r="X130" i="28"/>
  <c r="AE130" i="28"/>
  <c r="AO74" i="28"/>
  <c r="AA157" i="28"/>
  <c r="Z143" i="28"/>
  <c r="AN116" i="28"/>
  <c r="AM58" i="28"/>
  <c r="AK121" i="23"/>
  <c r="AK63" i="23"/>
  <c r="Y37" i="23"/>
  <c r="AE91" i="28"/>
  <c r="AF146" i="23"/>
  <c r="AH12" i="23"/>
  <c r="AJ12" i="23"/>
  <c r="AO12" i="23"/>
  <c r="AK12" i="23"/>
  <c r="AG12" i="23"/>
  <c r="AN37" i="23"/>
  <c r="W37" i="23"/>
  <c r="AI37" i="23"/>
  <c r="AD37" i="23"/>
  <c r="AK37" i="23"/>
  <c r="AA106" i="23"/>
  <c r="AG106" i="23"/>
  <c r="AF106" i="23"/>
  <c r="AM106" i="23"/>
  <c r="AI53" i="28"/>
  <c r="AG53" i="28"/>
  <c r="AG101" i="28"/>
  <c r="AD108" i="28"/>
  <c r="AF108" i="28"/>
  <c r="AL108" i="28"/>
  <c r="AO108" i="28"/>
  <c r="Z108" i="28"/>
  <c r="AC108" i="28"/>
  <c r="X145" i="28"/>
  <c r="AL145" i="28"/>
  <c r="AH33" i="28"/>
  <c r="AM33" i="28"/>
  <c r="AJ33" i="28"/>
  <c r="AL33" i="28"/>
  <c r="AF33" i="28"/>
  <c r="AA80" i="28"/>
  <c r="AM80" i="28"/>
  <c r="AL80" i="28"/>
  <c r="AG80" i="28"/>
  <c r="Z21" i="28"/>
  <c r="AJ21" i="28"/>
  <c r="AD21" i="28"/>
  <c r="AH21" i="28"/>
  <c r="AI13" i="28"/>
  <c r="W13" i="28"/>
  <c r="X13" i="28"/>
  <c r="AF13" i="28"/>
  <c r="AN12" i="28"/>
  <c r="AK12" i="28"/>
  <c r="AI12" i="28"/>
  <c r="W12" i="28"/>
  <c r="AC138" i="28"/>
  <c r="AI138" i="28"/>
  <c r="AJ138" i="28"/>
  <c r="AO96" i="28"/>
  <c r="Z96" i="28"/>
  <c r="AM96" i="28"/>
  <c r="AI96" i="28"/>
  <c r="AD74" i="28"/>
  <c r="AB143" i="28"/>
  <c r="AE58" i="28"/>
  <c r="W175" i="28"/>
  <c r="AN108" i="28"/>
  <c r="AK39" i="28"/>
  <c r="AC7" i="28"/>
  <c r="W49" i="28"/>
  <c r="AA51" i="28"/>
  <c r="AN130" i="28"/>
  <c r="AM74" i="28"/>
  <c r="Y74" i="28"/>
  <c r="AJ53" i="28"/>
  <c r="AD143" i="28"/>
  <c r="W58" i="28"/>
  <c r="AK101" i="28"/>
  <c r="AK108" i="28"/>
  <c r="AF39" i="28"/>
  <c r="AG145" i="28"/>
  <c r="AB12" i="28"/>
  <c r="AN96" i="28"/>
  <c r="AD91" i="28"/>
  <c r="AM12" i="23"/>
  <c r="AH17" i="23"/>
  <c r="AM64" i="23"/>
  <c r="AF64" i="23"/>
  <c r="AE64" i="23"/>
  <c r="AI121" i="23"/>
  <c r="Y121" i="23"/>
  <c r="AA121" i="23"/>
  <c r="AL121" i="23"/>
  <c r="AH121" i="23"/>
  <c r="AJ146" i="23"/>
  <c r="AI146" i="23"/>
  <c r="AD146" i="23"/>
  <c r="W146" i="23"/>
  <c r="AA146" i="23"/>
  <c r="AN54" i="23"/>
  <c r="AF54" i="23"/>
  <c r="AK54" i="23"/>
  <c r="AA54" i="23"/>
  <c r="AB54" i="23"/>
  <c r="AK28" i="23"/>
  <c r="AI28" i="23"/>
  <c r="AG28" i="23"/>
  <c r="AM28" i="23"/>
  <c r="AA28" i="23"/>
  <c r="AB28" i="23"/>
  <c r="Y63" i="23"/>
  <c r="AB63" i="23"/>
  <c r="AD63" i="23"/>
  <c r="AL2" i="23"/>
  <c r="AB2" i="23"/>
  <c r="AC2" i="23"/>
  <c r="AJ2" i="23"/>
  <c r="Z2" i="23"/>
  <c r="AB17" i="23"/>
  <c r="AN17" i="23"/>
  <c r="AF17" i="23"/>
  <c r="AI17" i="23"/>
  <c r="W17" i="23"/>
  <c r="AE4" i="23"/>
  <c r="AF4" i="23"/>
  <c r="AK4" i="23"/>
  <c r="AA4" i="23"/>
  <c r="AI4" i="23"/>
  <c r="AA49" i="23"/>
  <c r="AC49" i="23"/>
  <c r="W49" i="23"/>
  <c r="AH49" i="23"/>
  <c r="AJ74" i="28"/>
  <c r="X74" i="28"/>
  <c r="W74" i="28"/>
  <c r="AA74" i="28"/>
  <c r="AB74" i="28"/>
  <c r="AL58" i="28"/>
  <c r="AI58" i="28"/>
  <c r="Y58" i="28"/>
  <c r="AD58" i="28"/>
  <c r="AG58" i="28"/>
  <c r="AC58" i="28"/>
  <c r="AA175" i="28"/>
  <c r="AC39" i="28"/>
  <c r="AB39" i="28"/>
  <c r="AJ39" i="28"/>
  <c r="AE39" i="28"/>
  <c r="AD39" i="28"/>
  <c r="Y39" i="28"/>
  <c r="X39" i="28"/>
  <c r="AF7" i="28"/>
  <c r="AB7" i="28"/>
  <c r="AO128" i="28"/>
  <c r="Y128" i="28"/>
  <c r="X128" i="28"/>
  <c r="AK128" i="28"/>
  <c r="AK97" i="28"/>
  <c r="AF130" i="28"/>
  <c r="AN51" i="28"/>
  <c r="W130" i="28"/>
  <c r="AN74" i="28"/>
  <c r="AK143" i="28"/>
  <c r="X58" i="28"/>
  <c r="AM108" i="28"/>
  <c r="AH39" i="28"/>
  <c r="Y7" i="28"/>
  <c r="AN121" i="23"/>
  <c r="AE51" i="28"/>
  <c r="AE147" i="28"/>
  <c r="AF74" i="28"/>
  <c r="X53" i="28"/>
  <c r="X143" i="28"/>
  <c r="AL116" i="28"/>
  <c r="AO58" i="28"/>
  <c r="AN39" i="28"/>
  <c r="W64" i="23"/>
  <c r="AJ7" i="28"/>
  <c r="AB108" i="28"/>
  <c r="AJ13" i="28"/>
  <c r="AN161" i="28"/>
  <c r="AN33" i="28"/>
  <c r="AF12" i="23"/>
  <c r="W104" i="26"/>
  <c r="AE144" i="28"/>
  <c r="AO128" i="23"/>
  <c r="Z65" i="23"/>
  <c r="AO141" i="28"/>
  <c r="AE36" i="28"/>
  <c r="X141" i="28"/>
  <c r="AM42" i="28"/>
  <c r="AE87" i="28"/>
  <c r="AF128" i="23"/>
  <c r="AB46" i="28"/>
  <c r="AC67" i="23"/>
  <c r="AI42" i="28"/>
  <c r="AL67" i="23"/>
  <c r="AE65" i="23"/>
  <c r="Z35" i="28"/>
  <c r="Z22" i="23"/>
  <c r="O147" i="27"/>
  <c r="AL176" i="28"/>
  <c r="AB123" i="25"/>
  <c r="AE156" i="23"/>
  <c r="AC46" i="28"/>
  <c r="AA67" i="23"/>
  <c r="Y156" i="23"/>
  <c r="U45" i="27"/>
  <c r="S45" i="27"/>
  <c r="P45" i="27"/>
  <c r="N58" i="27"/>
  <c r="O58" i="27"/>
  <c r="M58" i="27"/>
  <c r="P58" i="27"/>
  <c r="S58" i="27"/>
  <c r="U58" i="27"/>
  <c r="R58" i="27"/>
  <c r="T58" i="27"/>
  <c r="P119" i="27"/>
  <c r="O119" i="27"/>
  <c r="U119" i="27"/>
  <c r="S119" i="27"/>
  <c r="Q119" i="27"/>
  <c r="R119" i="27"/>
  <c r="N119" i="27"/>
  <c r="R2" i="27"/>
  <c r="O2" i="27"/>
  <c r="T2" i="27"/>
  <c r="N2" i="27"/>
  <c r="P2" i="27"/>
  <c r="M2" i="27"/>
  <c r="S2" i="27"/>
  <c r="AE134" i="23"/>
  <c r="AK134" i="23"/>
  <c r="AL134" i="23"/>
  <c r="AD134" i="23"/>
  <c r="Z134" i="23"/>
  <c r="W134" i="23"/>
  <c r="AF134" i="23"/>
  <c r="AF137" i="23"/>
  <c r="AL137" i="23"/>
  <c r="AC137" i="23"/>
  <c r="Y137" i="23"/>
  <c r="Z13" i="23"/>
  <c r="AC175" i="23"/>
  <c r="AA175" i="23"/>
  <c r="AD175" i="23"/>
  <c r="X174" i="23"/>
  <c r="AB174" i="23"/>
  <c r="AO174" i="23"/>
  <c r="AJ174" i="23"/>
  <c r="AA174" i="23"/>
  <c r="W174" i="23"/>
  <c r="AC81" i="23"/>
  <c r="AA81" i="23"/>
  <c r="AD81" i="23"/>
  <c r="AI81" i="23"/>
  <c r="AH81" i="23"/>
  <c r="AF81" i="23"/>
  <c r="AO81" i="23"/>
  <c r="W81" i="23"/>
  <c r="X81" i="23"/>
  <c r="Z20" i="23"/>
  <c r="AJ20" i="23"/>
  <c r="AF20" i="23"/>
  <c r="AK20" i="23"/>
  <c r="AL20" i="23"/>
  <c r="AE20" i="23"/>
  <c r="AC20" i="23"/>
  <c r="AD20" i="23"/>
  <c r="AI20" i="23"/>
  <c r="X20" i="23"/>
  <c r="AB75" i="23"/>
  <c r="AM75" i="23"/>
  <c r="Y75" i="23"/>
  <c r="AC75" i="23"/>
  <c r="W75" i="23"/>
  <c r="AN130" i="23"/>
  <c r="AA130" i="23"/>
  <c r="AK130" i="23"/>
  <c r="AO130" i="23"/>
  <c r="AF130" i="23"/>
  <c r="AJ130" i="23"/>
  <c r="AG130" i="23"/>
  <c r="AC130" i="23"/>
  <c r="Y130" i="23"/>
  <c r="X130" i="23"/>
  <c r="AJ141" i="23"/>
  <c r="AH141" i="23"/>
  <c r="AG120" i="23"/>
  <c r="AG55" i="23"/>
  <c r="AJ55" i="23"/>
  <c r="AA68" i="23"/>
  <c r="X68" i="23"/>
  <c r="AJ68" i="23"/>
  <c r="AH68" i="23"/>
  <c r="AO68" i="23"/>
  <c r="W68" i="23"/>
  <c r="AM68" i="23"/>
  <c r="AL68" i="23"/>
  <c r="AE68" i="23"/>
  <c r="AD27" i="23"/>
  <c r="Y27" i="23"/>
  <c r="AA26" i="23"/>
  <c r="AC26" i="23"/>
  <c r="AH142" i="23"/>
  <c r="AA142" i="23"/>
  <c r="AI176" i="23"/>
  <c r="AB176" i="23"/>
  <c r="AA167" i="23"/>
  <c r="AL112" i="23"/>
  <c r="AD112" i="23"/>
  <c r="X112" i="23"/>
  <c r="W112" i="23"/>
  <c r="AE66" i="23"/>
  <c r="AN66" i="23"/>
  <c r="Y66" i="23"/>
  <c r="Z66" i="23"/>
  <c r="AC66" i="23"/>
  <c r="X125" i="23"/>
  <c r="AD125" i="23"/>
  <c r="AB21" i="23"/>
  <c r="AL21" i="23"/>
  <c r="Z21" i="23"/>
  <c r="Z135" i="23"/>
  <c r="AN135" i="23"/>
  <c r="AD118" i="23"/>
  <c r="Y118" i="23"/>
  <c r="AB50" i="23"/>
  <c r="AK50" i="23"/>
  <c r="AI70" i="23"/>
  <c r="Y70" i="23"/>
  <c r="AB48" i="23"/>
  <c r="AN52" i="27"/>
  <c r="AB52" i="27"/>
  <c r="AK52" i="27"/>
  <c r="AM52" i="27"/>
  <c r="AG52" i="27"/>
  <c r="Y52" i="27"/>
  <c r="Z52" i="27"/>
  <c r="AI52" i="27"/>
  <c r="Y15" i="28"/>
  <c r="AD172" i="28"/>
  <c r="AF172" i="28"/>
  <c r="Z172" i="28"/>
  <c r="AJ172" i="28"/>
  <c r="X172" i="28"/>
  <c r="AI172" i="28"/>
  <c r="AJ125" i="28"/>
  <c r="AH125" i="28"/>
  <c r="AK125" i="28"/>
  <c r="AL125" i="28"/>
  <c r="X125" i="28"/>
  <c r="AD125" i="28"/>
  <c r="AO125" i="28"/>
  <c r="Z125" i="28"/>
  <c r="AM125" i="28"/>
  <c r="AJ146" i="28"/>
  <c r="AA146" i="28"/>
  <c r="AM146" i="28"/>
  <c r="AF146" i="28"/>
  <c r="AD146" i="28"/>
  <c r="W75" i="28"/>
  <c r="AD75" i="28"/>
  <c r="AO75" i="28"/>
  <c r="AG75" i="28"/>
  <c r="AJ75" i="28"/>
  <c r="AN75" i="28"/>
  <c r="AI75" i="28"/>
  <c r="AM75" i="28"/>
  <c r="AK75" i="28"/>
  <c r="AO121" i="28"/>
  <c r="AN121" i="28"/>
  <c r="AJ121" i="28"/>
  <c r="Y121" i="28"/>
  <c r="AA121" i="28"/>
  <c r="AL99" i="28"/>
  <c r="AA99" i="28"/>
  <c r="AC99" i="28"/>
  <c r="AH99" i="28"/>
  <c r="AJ99" i="28"/>
  <c r="AE119" i="28"/>
  <c r="AB119" i="28"/>
  <c r="AI119" i="28"/>
  <c r="AO119" i="28"/>
  <c r="W119" i="28"/>
  <c r="AK119" i="28"/>
  <c r="Y119" i="28"/>
  <c r="AN119" i="28"/>
  <c r="AF119" i="28"/>
  <c r="AL119" i="28"/>
  <c r="AD31" i="28"/>
  <c r="X31" i="28"/>
  <c r="Z31" i="28"/>
  <c r="AB31" i="28"/>
  <c r="AF31" i="28"/>
  <c r="AI31" i="28"/>
  <c r="AM106" i="28"/>
  <c r="AM148" i="28"/>
  <c r="W148" i="28"/>
  <c r="AH148" i="28"/>
  <c r="Y148" i="28"/>
  <c r="AF148" i="28"/>
  <c r="AD150" i="28"/>
  <c r="AF150" i="28"/>
  <c r="AJ150" i="28"/>
  <c r="Z150" i="28"/>
  <c r="X30" i="28"/>
  <c r="AO30" i="28"/>
  <c r="AB30" i="28"/>
  <c r="AH30" i="28"/>
  <c r="AJ30" i="28"/>
  <c r="W30" i="28"/>
  <c r="X73" i="28"/>
  <c r="AI73" i="28"/>
  <c r="AJ159" i="28"/>
  <c r="X159" i="28"/>
  <c r="AK159" i="28"/>
  <c r="AO159" i="28"/>
  <c r="AF92" i="28"/>
  <c r="AO92" i="28"/>
  <c r="AC92" i="28"/>
  <c r="X92" i="28"/>
  <c r="AJ92" i="28"/>
  <c r="AB29" i="28"/>
  <c r="AM29" i="28"/>
  <c r="AC29" i="28"/>
  <c r="AG29" i="28"/>
  <c r="AI43" i="28"/>
  <c r="AO43" i="28"/>
  <c r="AJ43" i="28"/>
  <c r="AE43" i="28"/>
  <c r="AG77" i="28"/>
  <c r="AK77" i="28"/>
  <c r="AF77" i="28"/>
  <c r="AD77" i="28"/>
  <c r="AI77" i="28"/>
  <c r="AE10" i="28"/>
  <c r="AO168" i="28"/>
  <c r="AF168" i="28"/>
  <c r="AK56" i="28"/>
  <c r="AC56" i="28"/>
  <c r="X56" i="28"/>
  <c r="AE56" i="28"/>
  <c r="AH76" i="28"/>
  <c r="AD110" i="28"/>
  <c r="AJ110" i="28"/>
  <c r="AK160" i="25"/>
  <c r="AM160" i="25"/>
  <c r="P17" i="27"/>
  <c r="O17" i="27"/>
  <c r="U17" i="27"/>
  <c r="S17" i="27"/>
  <c r="Q17" i="27"/>
  <c r="R17" i="27"/>
  <c r="M17" i="27"/>
  <c r="U145" i="27"/>
  <c r="T145" i="27"/>
  <c r="R145" i="27"/>
  <c r="O145" i="27"/>
  <c r="Q145" i="27"/>
  <c r="M145" i="27"/>
  <c r="N145" i="27"/>
  <c r="P145" i="27"/>
  <c r="S145" i="27"/>
  <c r="O73" i="27"/>
  <c r="N73" i="27"/>
  <c r="P73" i="27"/>
  <c r="S73" i="27"/>
  <c r="M73" i="27"/>
  <c r="U73" i="27"/>
  <c r="R73" i="27"/>
  <c r="T73" i="27"/>
  <c r="R18" i="27"/>
  <c r="Q18" i="27"/>
  <c r="N18" i="27"/>
  <c r="S18" i="27"/>
  <c r="T18" i="27"/>
  <c r="O18" i="27"/>
  <c r="P18" i="27"/>
  <c r="M18" i="27"/>
  <c r="P72" i="27"/>
  <c r="O72" i="27"/>
  <c r="U72" i="27"/>
  <c r="M72" i="27"/>
  <c r="Q72" i="27"/>
  <c r="S72" i="27"/>
  <c r="R72" i="27"/>
  <c r="T72" i="27"/>
  <c r="S13" i="27"/>
  <c r="U13" i="27"/>
  <c r="Q13" i="27"/>
  <c r="R13" i="27"/>
  <c r="O13" i="27"/>
  <c r="N13" i="27"/>
  <c r="T13" i="27"/>
  <c r="M13" i="27"/>
  <c r="P13" i="27"/>
  <c r="AL175" i="23"/>
  <c r="AG81" i="23"/>
  <c r="M119" i="27"/>
  <c r="T124" i="27"/>
  <c r="O16" i="24"/>
  <c r="R16" i="24"/>
  <c r="T164" i="27"/>
  <c r="Q164" i="27"/>
  <c r="T59" i="27"/>
  <c r="U59" i="27"/>
  <c r="S132" i="27"/>
  <c r="Q132" i="27"/>
  <c r="R132" i="27"/>
  <c r="N132" i="27"/>
  <c r="T132" i="27"/>
  <c r="M132" i="27"/>
  <c r="P132" i="27"/>
  <c r="U132" i="27"/>
  <c r="S11" i="27"/>
  <c r="U11" i="27"/>
  <c r="S49" i="27"/>
  <c r="Q49" i="27"/>
  <c r="R49" i="27"/>
  <c r="N49" i="27"/>
  <c r="T49" i="27"/>
  <c r="P49" i="27"/>
  <c r="U49" i="27"/>
  <c r="AD137" i="23"/>
  <c r="X134" i="23"/>
  <c r="AL81" i="23"/>
  <c r="W20" i="23"/>
  <c r="AD130" i="23"/>
  <c r="AN125" i="28"/>
  <c r="AI121" i="28"/>
  <c r="AB68" i="23"/>
  <c r="AN137" i="23"/>
  <c r="AO52" i="27"/>
  <c r="AH175" i="23"/>
  <c r="AK174" i="23"/>
  <c r="AB20" i="23"/>
  <c r="AF75" i="23"/>
  <c r="Y146" i="28"/>
  <c r="AH75" i="28"/>
  <c r="AL55" i="23"/>
  <c r="AG121" i="28"/>
  <c r="Z99" i="28"/>
  <c r="AG68" i="23"/>
  <c r="AK27" i="23"/>
  <c r="AF142" i="23"/>
  <c r="AL52" i="27"/>
  <c r="AM112" i="23"/>
  <c r="AL33" i="23"/>
  <c r="O49" i="27"/>
  <c r="N72" i="27"/>
  <c r="N17" i="27"/>
  <c r="U142" i="27"/>
  <c r="M142" i="27"/>
  <c r="Q142" i="27"/>
  <c r="R142" i="27"/>
  <c r="S142" i="27"/>
  <c r="N142" i="27"/>
  <c r="T142" i="27"/>
  <c r="P142" i="27"/>
  <c r="T74" i="27"/>
  <c r="P74" i="27"/>
  <c r="O177" i="27"/>
  <c r="N177" i="27"/>
  <c r="P177" i="27"/>
  <c r="T177" i="27"/>
  <c r="R177" i="27"/>
  <c r="U177" i="27"/>
  <c r="M177" i="27"/>
  <c r="S177" i="27"/>
  <c r="O70" i="27"/>
  <c r="M70" i="27"/>
  <c r="P70" i="27"/>
  <c r="U70" i="27"/>
  <c r="Q70" i="27"/>
  <c r="R70" i="27"/>
  <c r="N70" i="27"/>
  <c r="T70" i="27"/>
  <c r="Q114" i="27"/>
  <c r="P114" i="27"/>
  <c r="O114" i="27"/>
  <c r="N114" i="27"/>
  <c r="U114" i="27"/>
  <c r="S114" i="27"/>
  <c r="M114" i="27"/>
  <c r="R114" i="27"/>
  <c r="AA134" i="23"/>
  <c r="O132" i="27"/>
  <c r="T17" i="27"/>
  <c r="AB134" i="23"/>
  <c r="AA52" i="27"/>
  <c r="AJ81" i="23"/>
  <c r="AK172" i="28"/>
  <c r="AB125" i="28"/>
  <c r="AB75" i="28"/>
  <c r="AE99" i="28"/>
  <c r="AK68" i="23"/>
  <c r="AM134" i="23"/>
  <c r="AF174" i="23"/>
  <c r="Y81" i="23"/>
  <c r="AH20" i="23"/>
  <c r="AA172" i="28"/>
  <c r="AF125" i="28"/>
  <c r="AK141" i="23"/>
  <c r="AA75" i="28"/>
  <c r="Z121" i="28"/>
  <c r="W99" i="28"/>
  <c r="Z68" i="23"/>
  <c r="AK26" i="23"/>
  <c r="AM119" i="28"/>
  <c r="AH134" i="23"/>
  <c r="W52" i="27"/>
  <c r="AA20" i="23"/>
  <c r="AL130" i="23"/>
  <c r="Y125" i="28"/>
  <c r="AC68" i="23"/>
  <c r="Y125" i="23"/>
  <c r="AL105" i="23"/>
  <c r="U18" i="27"/>
  <c r="T119" i="27"/>
  <c r="Q58" i="27"/>
  <c r="U2" i="27"/>
  <c r="S70" i="27"/>
  <c r="Q73" i="27"/>
  <c r="M85" i="27"/>
  <c r="R85" i="27"/>
  <c r="P147" i="27"/>
  <c r="T147" i="27"/>
  <c r="S147" i="27"/>
  <c r="U147" i="27"/>
  <c r="Q147" i="27"/>
  <c r="R147" i="27"/>
  <c r="M147" i="27"/>
  <c r="S12" i="27"/>
  <c r="O12" i="27"/>
  <c r="T12" i="27"/>
  <c r="Q12" i="27"/>
  <c r="N12" i="27"/>
  <c r="N66" i="27"/>
  <c r="Q66" i="27"/>
  <c r="R66" i="27"/>
  <c r="AG127" i="23"/>
  <c r="AE127" i="23"/>
  <c r="AC127" i="23"/>
  <c r="AJ127" i="23"/>
  <c r="AD127" i="23"/>
  <c r="AI127" i="23"/>
  <c r="W127" i="23"/>
  <c r="AG35" i="23"/>
  <c r="W35" i="23"/>
  <c r="AD35" i="23"/>
  <c r="AK24" i="23"/>
  <c r="AD24" i="23"/>
  <c r="AI24" i="23"/>
  <c r="AG24" i="23"/>
  <c r="AE24" i="23"/>
  <c r="Z24" i="23"/>
  <c r="AO154" i="23"/>
  <c r="X154" i="23"/>
  <c r="AD154" i="23"/>
  <c r="AB154" i="23"/>
  <c r="AG154" i="23"/>
  <c r="AL154" i="23"/>
  <c r="AJ154" i="23"/>
  <c r="AE154" i="23"/>
  <c r="AG89" i="23"/>
  <c r="AC115" i="23"/>
  <c r="AD115" i="23"/>
  <c r="Y115" i="23"/>
  <c r="Z115" i="23"/>
  <c r="X133" i="23"/>
  <c r="AI133" i="23"/>
  <c r="AF133" i="23"/>
  <c r="AD133" i="23"/>
  <c r="AL133" i="23"/>
  <c r="Y133" i="23"/>
  <c r="AB133" i="23"/>
  <c r="AK133" i="23"/>
  <c r="AN133" i="23"/>
  <c r="AO133" i="23"/>
  <c r="AL144" i="28"/>
  <c r="AI137" i="28"/>
  <c r="AJ137" i="28"/>
  <c r="AL137" i="28"/>
  <c r="Z137" i="28"/>
  <c r="AK137" i="28"/>
  <c r="AF137" i="28"/>
  <c r="AB137" i="28"/>
  <c r="W137" i="28"/>
  <c r="AG137" i="28"/>
  <c r="Y25" i="28"/>
  <c r="AD25" i="28"/>
  <c r="X153" i="28"/>
  <c r="AG153" i="28"/>
  <c r="AF153" i="28"/>
  <c r="AA153" i="28"/>
  <c r="AJ153" i="28"/>
  <c r="AN153" i="28"/>
  <c r="AL153" i="28"/>
  <c r="AK153" i="28"/>
  <c r="Z42" i="28"/>
  <c r="AE42" i="28"/>
  <c r="AK42" i="28"/>
  <c r="Y42" i="28"/>
  <c r="AA42" i="28"/>
  <c r="W42" i="28"/>
  <c r="AM4" i="28"/>
  <c r="AD4" i="28"/>
  <c r="AB4" i="28"/>
  <c r="AD141" i="28"/>
  <c r="AL141" i="28"/>
  <c r="AA141" i="28"/>
  <c r="AN141" i="28"/>
  <c r="AI141" i="28"/>
  <c r="AF141" i="28"/>
  <c r="Y141" i="28"/>
  <c r="AB141" i="28"/>
  <c r="X82" i="28"/>
  <c r="AI82" i="28"/>
  <c r="AN82" i="28"/>
  <c r="AD82" i="28"/>
  <c r="AM79" i="28"/>
  <c r="AN79" i="28"/>
  <c r="AK79" i="28"/>
  <c r="AG79" i="28"/>
  <c r="Z79" i="28"/>
  <c r="AF79" i="28"/>
  <c r="W79" i="28"/>
  <c r="AA79" i="28"/>
  <c r="AI79" i="28"/>
  <c r="AO131" i="28"/>
  <c r="AI131" i="28"/>
  <c r="Y131" i="28"/>
  <c r="AA131" i="28"/>
  <c r="Z131" i="28"/>
  <c r="AF131" i="28"/>
  <c r="AO118" i="28"/>
  <c r="AJ118" i="28"/>
  <c r="AL118" i="28"/>
  <c r="AH118" i="28"/>
  <c r="AC63" i="28"/>
  <c r="AI63" i="28"/>
  <c r="AE63" i="28"/>
  <c r="AH63" i="28"/>
  <c r="AJ63" i="28"/>
  <c r="AB63" i="28"/>
  <c r="AE9" i="28"/>
  <c r="X71" i="28"/>
  <c r="Y68" i="28"/>
  <c r="AC68" i="28"/>
  <c r="AA68" i="28"/>
  <c r="AL68" i="28"/>
  <c r="AG68" i="28"/>
  <c r="Z68" i="28"/>
  <c r="AK68" i="28"/>
  <c r="AN68" i="28"/>
  <c r="AF68" i="28"/>
  <c r="AH68" i="28"/>
  <c r="AG90" i="28"/>
  <c r="AN22" i="28"/>
  <c r="AL22" i="28"/>
  <c r="Z22" i="28"/>
  <c r="AG22" i="28"/>
  <c r="AB127" i="23"/>
  <c r="AH46" i="28"/>
  <c r="AH128" i="23"/>
  <c r="X67" i="23"/>
  <c r="AL156" i="23"/>
  <c r="AG65" i="23"/>
  <c r="AM153" i="28"/>
  <c r="AL42" i="28"/>
  <c r="AE141" i="28"/>
  <c r="AF87" i="28"/>
  <c r="Z111" i="28"/>
  <c r="AL36" i="28"/>
  <c r="AF127" i="23"/>
  <c r="AH127" i="23"/>
  <c r="AO137" i="28"/>
  <c r="AO156" i="23"/>
  <c r="X65" i="23"/>
  <c r="AB65" i="23"/>
  <c r="AO153" i="28"/>
  <c r="AO42" i="28"/>
  <c r="AC169" i="28"/>
  <c r="Z141" i="28"/>
  <c r="AN57" i="28"/>
  <c r="AF35" i="23"/>
  <c r="AH82" i="28"/>
  <c r="AH22" i="23"/>
  <c r="AO79" i="28"/>
  <c r="Y22" i="28"/>
  <c r="P12" i="27"/>
  <c r="R12" i="27"/>
  <c r="U12" i="27"/>
  <c r="AB68" i="28"/>
  <c r="U120" i="24"/>
  <c r="Q120" i="24"/>
  <c r="O82" i="24"/>
  <c r="P82" i="24"/>
  <c r="U83" i="27"/>
  <c r="M83" i="27"/>
  <c r="O83" i="27"/>
  <c r="R83" i="27"/>
  <c r="S83" i="27"/>
  <c r="T83" i="27"/>
  <c r="N83" i="27"/>
  <c r="Q83" i="27"/>
  <c r="AD80" i="23"/>
  <c r="AK80" i="23"/>
  <c r="AB80" i="23"/>
  <c r="AM128" i="23"/>
  <c r="AL128" i="23"/>
  <c r="AA128" i="23"/>
  <c r="AE41" i="23"/>
  <c r="Y41" i="23"/>
  <c r="AL41" i="23"/>
  <c r="AB41" i="23"/>
  <c r="AF41" i="23"/>
  <c r="AO140" i="23"/>
  <c r="AH140" i="23"/>
  <c r="AA140" i="23"/>
  <c r="Z140" i="23"/>
  <c r="AG140" i="23"/>
  <c r="AI67" i="23"/>
  <c r="Y67" i="23"/>
  <c r="AG67" i="23"/>
  <c r="AO67" i="23"/>
  <c r="Z67" i="23"/>
  <c r="AD67" i="23"/>
  <c r="AN156" i="23"/>
  <c r="AB156" i="23"/>
  <c r="X156" i="23"/>
  <c r="AD156" i="23"/>
  <c r="AJ122" i="23"/>
  <c r="AD122" i="23"/>
  <c r="AB122" i="23"/>
  <c r="AL122" i="23"/>
  <c r="Y122" i="23"/>
  <c r="AH122" i="23"/>
  <c r="X122" i="23"/>
  <c r="AM91" i="23"/>
  <c r="AE91" i="23"/>
  <c r="AD91" i="23"/>
  <c r="AN83" i="23"/>
  <c r="W83" i="23"/>
  <c r="AG83" i="23"/>
  <c r="AF83" i="23"/>
  <c r="AE83" i="23"/>
  <c r="AI83" i="23"/>
  <c r="Z83" i="23"/>
  <c r="AA83" i="23"/>
  <c r="AL83" i="23"/>
  <c r="AK83" i="23"/>
  <c r="AO83" i="23"/>
  <c r="AD83" i="23"/>
  <c r="Y83" i="23"/>
  <c r="AJ83" i="23"/>
  <c r="AM87" i="23"/>
  <c r="AH87" i="23"/>
  <c r="Y87" i="23"/>
  <c r="AK14" i="23"/>
  <c r="AN14" i="23"/>
  <c r="AI14" i="23"/>
  <c r="AB62" i="23"/>
  <c r="AM162" i="23"/>
  <c r="AB162" i="23"/>
  <c r="AJ162" i="23"/>
  <c r="AF162" i="23"/>
  <c r="AK162" i="23"/>
  <c r="AL162" i="23"/>
  <c r="AE162" i="23"/>
  <c r="AD79" i="23"/>
  <c r="AH84" i="23"/>
  <c r="AB84" i="23"/>
  <c r="AI84" i="23"/>
  <c r="AJ84" i="23"/>
  <c r="AO19" i="23"/>
  <c r="AI19" i="23"/>
  <c r="Z19" i="23"/>
  <c r="W19" i="23"/>
  <c r="AH19" i="23"/>
  <c r="AG19" i="23"/>
  <c r="Y19" i="23"/>
  <c r="AD19" i="23"/>
  <c r="AK19" i="23"/>
  <c r="AM19" i="23"/>
  <c r="AL19" i="23"/>
  <c r="AE19" i="23"/>
  <c r="AF19" i="23"/>
  <c r="AI164" i="23"/>
  <c r="AG157" i="23"/>
  <c r="AH157" i="23"/>
  <c r="AD157" i="23"/>
  <c r="AI157" i="23"/>
  <c r="AE157" i="23"/>
  <c r="AN157" i="23"/>
  <c r="AK157" i="23"/>
  <c r="AF157" i="23"/>
  <c r="AB157" i="23"/>
  <c r="Y157" i="23"/>
  <c r="AO157" i="23"/>
  <c r="AM157" i="23"/>
  <c r="W157" i="23"/>
  <c r="Z157" i="23"/>
  <c r="AC157" i="23"/>
  <c r="AL157" i="23"/>
  <c r="W10" i="23"/>
  <c r="AL10" i="23"/>
  <c r="AJ10" i="23"/>
  <c r="X10" i="23"/>
  <c r="AE10" i="23"/>
  <c r="AN10" i="23"/>
  <c r="AM10" i="23"/>
  <c r="AF10" i="23"/>
  <c r="AI139" i="23"/>
  <c r="AL139" i="23"/>
  <c r="W139" i="23"/>
  <c r="AC139" i="23"/>
  <c r="X9" i="23"/>
  <c r="AB9" i="23"/>
  <c r="AG9" i="23"/>
  <c r="AF9" i="23"/>
  <c r="Z9" i="23"/>
  <c r="AO9" i="23"/>
  <c r="AN9" i="23"/>
  <c r="AK9" i="23"/>
  <c r="AM9" i="23"/>
  <c r="AA9" i="23"/>
  <c r="AA73" i="23"/>
  <c r="AM73" i="23"/>
  <c r="Z73" i="23"/>
  <c r="AB73" i="23"/>
  <c r="AF73" i="23"/>
  <c r="X73" i="23"/>
  <c r="AO73" i="23"/>
  <c r="AC73" i="23"/>
  <c r="AO46" i="28"/>
  <c r="AL46" i="28"/>
  <c r="AM46" i="28"/>
  <c r="X46" i="28"/>
  <c r="AD35" i="28"/>
  <c r="AH35" i="28"/>
  <c r="AJ84" i="28"/>
  <c r="W84" i="28"/>
  <c r="AC84" i="28"/>
  <c r="AG84" i="28"/>
  <c r="AO152" i="28"/>
  <c r="AJ89" i="28"/>
  <c r="AM89" i="28"/>
  <c r="AL89" i="28"/>
  <c r="AF89" i="28"/>
  <c r="AH89" i="28"/>
  <c r="AA89" i="28"/>
  <c r="AG89" i="28"/>
  <c r="X89" i="28"/>
  <c r="AM142" i="28"/>
  <c r="AB142" i="28"/>
  <c r="AL142" i="28"/>
  <c r="W142" i="28"/>
  <c r="AJ142" i="28"/>
  <c r="AF142" i="28"/>
  <c r="AG142" i="28"/>
  <c r="Y142" i="28"/>
  <c r="Y176" i="28"/>
  <c r="AH176" i="28"/>
  <c r="AG176" i="28"/>
  <c r="AC176" i="28"/>
  <c r="X176" i="28"/>
  <c r="AE176" i="28"/>
  <c r="AO176" i="28"/>
  <c r="AA176" i="28"/>
  <c r="AJ176" i="28"/>
  <c r="AK176" i="28"/>
  <c r="AD176" i="28"/>
  <c r="AI176" i="28"/>
  <c r="AM176" i="28"/>
  <c r="W176" i="28"/>
  <c r="AN176" i="28"/>
  <c r="AE83" i="28"/>
  <c r="AJ83" i="28"/>
  <c r="W83" i="28"/>
  <c r="X83" i="28"/>
  <c r="AA83" i="28"/>
  <c r="AI83" i="28"/>
  <c r="AB83" i="28"/>
  <c r="AK83" i="28"/>
  <c r="AC83" i="28"/>
  <c r="AF83" i="28"/>
  <c r="AD83" i="28"/>
  <c r="AN83" i="28"/>
  <c r="AH83" i="28"/>
  <c r="Y83" i="28"/>
  <c r="AC134" i="28"/>
  <c r="AF134" i="28"/>
  <c r="AJ134" i="28"/>
  <c r="AB134" i="28"/>
  <c r="AL165" i="28"/>
  <c r="AF94" i="28"/>
  <c r="AA94" i="28"/>
  <c r="X94" i="28"/>
  <c r="AJ94" i="28"/>
  <c r="AM94" i="28"/>
  <c r="AE94" i="28"/>
  <c r="AB94" i="28"/>
  <c r="AG94" i="28"/>
  <c r="W94" i="28"/>
  <c r="AN94" i="28"/>
  <c r="AH94" i="28"/>
  <c r="AI94" i="28"/>
  <c r="AL94" i="28"/>
  <c r="AC94" i="28"/>
  <c r="Y26" i="28"/>
  <c r="AG26" i="28"/>
  <c r="AB26" i="28"/>
  <c r="AB158" i="28"/>
  <c r="AK158" i="28"/>
  <c r="Y158" i="28"/>
  <c r="AC158" i="28"/>
  <c r="AO158" i="28"/>
  <c r="X158" i="28"/>
  <c r="AB102" i="28"/>
  <c r="AI102" i="28"/>
  <c r="AD102" i="28"/>
  <c r="AK102" i="28"/>
  <c r="AO102" i="28"/>
  <c r="X127" i="23"/>
  <c r="AE46" i="28"/>
  <c r="AG128" i="23"/>
  <c r="AF67" i="23"/>
  <c r="AF156" i="23"/>
  <c r="AD65" i="23"/>
  <c r="AC153" i="28"/>
  <c r="X42" i="28"/>
  <c r="W141" i="28"/>
  <c r="AN87" i="28"/>
  <c r="AJ36" i="28"/>
  <c r="AA127" i="23"/>
  <c r="AH137" i="28"/>
  <c r="Y46" i="28"/>
  <c r="Z46" i="28"/>
  <c r="AB128" i="23"/>
  <c r="AJ67" i="23"/>
  <c r="AH156" i="23"/>
  <c r="AJ65" i="23"/>
  <c r="AB153" i="28"/>
  <c r="Z153" i="28"/>
  <c r="AG42" i="28"/>
  <c r="AG169" i="28"/>
  <c r="AG141" i="28"/>
  <c r="AO57" i="28"/>
  <c r="AE35" i="28"/>
  <c r="AN19" i="28"/>
  <c r="AM35" i="23"/>
  <c r="Z82" i="28"/>
  <c r="Z127" i="23"/>
  <c r="AH67" i="23"/>
  <c r="W63" i="28"/>
  <c r="AB89" i="28"/>
  <c r="AA162" i="23"/>
  <c r="AL24" i="23"/>
  <c r="AG83" i="28"/>
  <c r="AK139" i="23"/>
  <c r="AK26" i="28"/>
  <c r="AH154" i="23"/>
  <c r="Z122" i="23"/>
  <c r="AO35" i="28"/>
  <c r="Q110" i="24"/>
  <c r="M110" i="24"/>
  <c r="S46" i="27"/>
  <c r="M46" i="27"/>
  <c r="R46" i="27"/>
  <c r="N86" i="27"/>
  <c r="T86" i="27"/>
  <c r="P86" i="27"/>
  <c r="O86" i="27"/>
  <c r="U86" i="27"/>
  <c r="AN127" i="23"/>
  <c r="AD46" i="28"/>
  <c r="X128" i="23"/>
  <c r="W67" i="23"/>
  <c r="AG156" i="23"/>
  <c r="Y65" i="23"/>
  <c r="AH153" i="28"/>
  <c r="AH42" i="28"/>
  <c r="AM141" i="28"/>
  <c r="AK36" i="28"/>
  <c r="AM127" i="23"/>
  <c r="Y137" i="28"/>
  <c r="AK46" i="28"/>
  <c r="AJ128" i="23"/>
  <c r="Z128" i="23"/>
  <c r="AM67" i="23"/>
  <c r="AA156" i="23"/>
  <c r="AC65" i="23"/>
  <c r="Y153" i="28"/>
  <c r="AD42" i="28"/>
  <c r="Y169" i="28"/>
  <c r="AC141" i="28"/>
  <c r="AO22" i="23"/>
  <c r="X83" i="23"/>
  <c r="AA142" i="28"/>
  <c r="AF84" i="23"/>
  <c r="AN19" i="23"/>
  <c r="Y165" i="28"/>
  <c r="AD68" i="28"/>
  <c r="AJ157" i="23"/>
  <c r="Y10" i="23"/>
  <c r="AK115" i="23"/>
  <c r="M12" i="27"/>
  <c r="R86" i="27"/>
  <c r="AM83" i="23"/>
  <c r="Z10" i="23"/>
  <c r="AM6" i="25"/>
  <c r="AB26" i="25"/>
  <c r="AG60" i="25"/>
  <c r="O101" i="27"/>
  <c r="P153" i="27"/>
  <c r="R172" i="27"/>
  <c r="AI107" i="23"/>
  <c r="AM107" i="23"/>
  <c r="AI98" i="23"/>
  <c r="AN98" i="23"/>
  <c r="AC96" i="23"/>
  <c r="AJ96" i="23"/>
  <c r="AB74" i="23"/>
  <c r="AA74" i="23"/>
  <c r="X23" i="23"/>
  <c r="AL23" i="23"/>
  <c r="AN40" i="23"/>
  <c r="AJ40" i="23"/>
  <c r="AK40" i="23"/>
  <c r="AE40" i="23"/>
  <c r="AL40" i="23"/>
  <c r="AB40" i="23"/>
  <c r="Y116" i="23"/>
  <c r="AI116" i="23"/>
  <c r="AL116" i="23"/>
  <c r="AO116" i="23"/>
  <c r="AC116" i="23"/>
  <c r="AC126" i="23"/>
  <c r="AJ126" i="23"/>
  <c r="AH126" i="23"/>
  <c r="AL126" i="23"/>
  <c r="AL95" i="23"/>
  <c r="AG95" i="23"/>
  <c r="AN95" i="23"/>
  <c r="AA95" i="23"/>
  <c r="W95" i="23"/>
  <c r="AK95" i="23"/>
  <c r="AN30" i="23"/>
  <c r="AG30" i="23"/>
  <c r="AC30" i="23"/>
  <c r="AA30" i="23"/>
  <c r="AD30" i="23"/>
  <c r="AM30" i="23"/>
  <c r="AH30" i="23"/>
  <c r="AL31" i="23"/>
  <c r="AD31" i="23"/>
  <c r="X31" i="23"/>
  <c r="AD159" i="23"/>
  <c r="AG159" i="23"/>
  <c r="AM159" i="23"/>
  <c r="AI159" i="23"/>
  <c r="AA159" i="23"/>
  <c r="Z119" i="23"/>
  <c r="AK119" i="23"/>
  <c r="AB119" i="23"/>
  <c r="AH16" i="23"/>
  <c r="AA16" i="23"/>
  <c r="Z16" i="23"/>
  <c r="AE16" i="23"/>
  <c r="AJ129" i="23"/>
  <c r="AC129" i="23"/>
  <c r="AF129" i="23"/>
  <c r="AO44" i="23"/>
  <c r="AC44" i="23"/>
  <c r="Y44" i="23"/>
  <c r="AH44" i="23"/>
  <c r="AM44" i="23"/>
  <c r="Z44" i="23"/>
  <c r="AD44" i="23"/>
  <c r="AI44" i="23"/>
  <c r="Z162" i="28"/>
  <c r="AI162" i="28"/>
  <c r="W162" i="28"/>
  <c r="AK93" i="28"/>
  <c r="AM93" i="28"/>
  <c r="AL93" i="28"/>
  <c r="AL5" i="28"/>
  <c r="Y64" i="28"/>
  <c r="AM64" i="28"/>
  <c r="AD64" i="28"/>
  <c r="AA64" i="28"/>
  <c r="AH151" i="28"/>
  <c r="W151" i="28"/>
  <c r="Y151" i="28"/>
  <c r="AC151" i="28"/>
  <c r="AD151" i="28"/>
  <c r="AJ166" i="28"/>
  <c r="Z166" i="28"/>
  <c r="AJ163" i="28"/>
  <c r="AK163" i="28"/>
  <c r="AI135" i="28"/>
  <c r="AO135" i="28"/>
  <c r="AF135" i="28"/>
  <c r="AG81" i="28"/>
  <c r="AC81" i="28"/>
  <c r="AO81" i="28"/>
  <c r="AK81" i="28"/>
  <c r="AL81" i="28"/>
  <c r="W81" i="28"/>
  <c r="AO160" i="28"/>
  <c r="AE160" i="28"/>
  <c r="W160" i="28"/>
  <c r="AH160" i="28"/>
  <c r="AN160" i="28"/>
  <c r="AG160" i="28"/>
  <c r="AJ160" i="28"/>
  <c r="AB160" i="28"/>
  <c r="AO78" i="28"/>
  <c r="X78" i="28"/>
  <c r="AL78" i="28"/>
  <c r="AH78" i="28"/>
  <c r="AI78" i="28"/>
  <c r="AM78" i="28"/>
  <c r="Y78" i="28"/>
  <c r="AD78" i="28"/>
  <c r="AB78" i="28"/>
  <c r="AN78" i="28"/>
  <c r="AM170" i="28"/>
  <c r="AL170" i="28"/>
  <c r="AJ170" i="28"/>
  <c r="AA170" i="28"/>
  <c r="X170" i="28"/>
  <c r="AG170" i="28"/>
  <c r="AF170" i="28"/>
  <c r="Z170" i="28"/>
  <c r="AN170" i="28"/>
  <c r="AB41" i="28"/>
  <c r="AM41" i="28"/>
  <c r="AC41" i="28"/>
  <c r="AN41" i="28"/>
  <c r="AO20" i="28"/>
  <c r="Y20" i="28"/>
  <c r="AL24" i="28"/>
  <c r="AJ24" i="28"/>
  <c r="AF24" i="28"/>
  <c r="AC24" i="28"/>
  <c r="Y24" i="28"/>
  <c r="AO24" i="28"/>
  <c r="AA24" i="28"/>
  <c r="AG48" i="28"/>
  <c r="AE48" i="28"/>
  <c r="AO48" i="28"/>
  <c r="AI48" i="28"/>
  <c r="AA2" i="28"/>
  <c r="Y2" i="28"/>
  <c r="AF2" i="28"/>
  <c r="W2" i="28"/>
  <c r="AH2" i="28"/>
  <c r="X2" i="28"/>
  <c r="AC2" i="28"/>
  <c r="AE2" i="28"/>
  <c r="AO2" i="28"/>
  <c r="AI2" i="28"/>
  <c r="Y61" i="28"/>
  <c r="AM61" i="28"/>
  <c r="AG14" i="28"/>
  <c r="AK14" i="28"/>
  <c r="AO14" i="28"/>
  <c r="AN14" i="28"/>
  <c r="AB14" i="28"/>
  <c r="W14" i="28"/>
  <c r="AE14" i="28"/>
  <c r="AF14" i="28"/>
  <c r="AC14" i="28"/>
  <c r="AG8" i="28"/>
  <c r="Z8" i="28"/>
  <c r="AH8" i="28"/>
  <c r="W173" i="28"/>
  <c r="AM173" i="28"/>
  <c r="Z126" i="28"/>
  <c r="AJ147" i="25"/>
  <c r="U66" i="24"/>
  <c r="P66" i="24"/>
  <c r="Q127" i="24"/>
  <c r="N127" i="24"/>
  <c r="M127" i="24"/>
  <c r="U127" i="24"/>
  <c r="T127" i="24"/>
  <c r="O127" i="24"/>
  <c r="R127" i="24"/>
  <c r="M45" i="24"/>
  <c r="U45" i="24"/>
  <c r="Q45" i="24"/>
  <c r="T45" i="24"/>
  <c r="O45" i="24"/>
  <c r="Q146" i="24"/>
  <c r="S146" i="24"/>
  <c r="P146" i="24"/>
  <c r="N146" i="24"/>
  <c r="U146" i="24"/>
  <c r="T146" i="24"/>
  <c r="M146" i="24"/>
  <c r="O146" i="24"/>
  <c r="N137" i="24"/>
  <c r="S137" i="24"/>
  <c r="Q137" i="24"/>
  <c r="U137" i="24"/>
  <c r="P137" i="24"/>
  <c r="T137" i="24"/>
  <c r="R137" i="24"/>
  <c r="M137" i="24"/>
  <c r="S17" i="24"/>
  <c r="U17" i="24"/>
  <c r="P17" i="24"/>
  <c r="R17" i="24"/>
  <c r="Q17" i="24"/>
  <c r="N17" i="24"/>
  <c r="O17" i="24"/>
  <c r="M162" i="24"/>
  <c r="P162" i="24"/>
  <c r="U162" i="24"/>
  <c r="Q162" i="24"/>
  <c r="T162" i="24"/>
  <c r="O162" i="24"/>
  <c r="Q171" i="24"/>
  <c r="U171" i="24"/>
  <c r="P171" i="24"/>
  <c r="T171" i="24"/>
  <c r="N145" i="24"/>
  <c r="T145" i="24"/>
  <c r="T64" i="24"/>
  <c r="N64" i="24"/>
  <c r="S80" i="27"/>
  <c r="U80" i="27"/>
  <c r="Q62" i="27"/>
  <c r="P62" i="27"/>
  <c r="O76" i="27"/>
  <c r="T76" i="27"/>
  <c r="AE160" i="25"/>
  <c r="AN166" i="25"/>
  <c r="AJ160" i="25"/>
  <c r="Q10" i="24"/>
  <c r="AJ162" i="28"/>
  <c r="AO162" i="28"/>
  <c r="AF151" i="28"/>
  <c r="AA151" i="28"/>
  <c r="AO151" i="28"/>
  <c r="AN166" i="28"/>
  <c r="AA166" i="28"/>
  <c r="AD163" i="28"/>
  <c r="AH64" i="28"/>
  <c r="AI64" i="28"/>
  <c r="AL148" i="23"/>
  <c r="Z81" i="28"/>
  <c r="AE34" i="23"/>
  <c r="AJ14" i="28"/>
  <c r="AD135" i="28"/>
  <c r="W78" i="28"/>
  <c r="AJ44" i="23"/>
  <c r="AC162" i="28"/>
  <c r="AB162" i="28"/>
  <c r="AK151" i="28"/>
  <c r="AI163" i="28"/>
  <c r="AK64" i="28"/>
  <c r="AG64" i="28"/>
  <c r="W5" i="28"/>
  <c r="AC3" i="23"/>
  <c r="X135" i="28"/>
  <c r="AC78" i="28"/>
  <c r="AF27" i="28"/>
  <c r="AN40" i="25"/>
  <c r="AD40" i="25"/>
  <c r="AA40" i="25"/>
  <c r="N26" i="24"/>
  <c r="R26" i="24"/>
  <c r="N31" i="24"/>
  <c r="U31" i="24"/>
  <c r="N63" i="24"/>
  <c r="U63" i="24"/>
  <c r="O46" i="24"/>
  <c r="U46" i="24"/>
  <c r="Q46" i="24"/>
  <c r="S46" i="24"/>
  <c r="S96" i="24"/>
  <c r="T96" i="24"/>
  <c r="R96" i="24"/>
  <c r="P126" i="24"/>
  <c r="M126" i="24"/>
  <c r="T98" i="24"/>
  <c r="U98" i="24"/>
  <c r="U105" i="24"/>
  <c r="P105" i="24"/>
  <c r="Q105" i="24"/>
  <c r="Q23" i="24"/>
  <c r="U23" i="24"/>
  <c r="M23" i="24"/>
  <c r="S23" i="24"/>
  <c r="AO160" i="25"/>
  <c r="AF160" i="25"/>
  <c r="X160" i="25"/>
  <c r="AB160" i="25"/>
  <c r="AN160" i="25"/>
  <c r="Y160" i="25"/>
  <c r="AL160" i="25"/>
  <c r="AA160" i="25"/>
  <c r="AD160" i="25"/>
  <c r="AH160" i="25"/>
  <c r="AI160" i="25"/>
  <c r="AG160" i="25"/>
  <c r="W160" i="25"/>
  <c r="Z160" i="25"/>
  <c r="AC160" i="25"/>
  <c r="AO166" i="25"/>
  <c r="AL166" i="25"/>
  <c r="AH166" i="25"/>
  <c r="W166" i="25"/>
  <c r="AG166" i="25"/>
  <c r="AM166" i="25"/>
  <c r="AD166" i="25"/>
  <c r="AF166" i="25"/>
  <c r="AK166" i="25"/>
  <c r="T63" i="24"/>
  <c r="AA72" i="23"/>
  <c r="Z72" i="23"/>
  <c r="Y72" i="23"/>
  <c r="AC169" i="23"/>
  <c r="X169" i="23"/>
  <c r="AE169" i="23"/>
  <c r="AG47" i="23"/>
  <c r="AB47" i="23"/>
  <c r="AA124" i="23"/>
  <c r="Z124" i="23"/>
  <c r="Z94" i="23"/>
  <c r="X94" i="23"/>
  <c r="AH146" i="23"/>
  <c r="AE146" i="23"/>
  <c r="AC146" i="23"/>
  <c r="AK146" i="23"/>
  <c r="AL146" i="23"/>
  <c r="AN146" i="23"/>
  <c r="Y146" i="23"/>
  <c r="AO146" i="23"/>
  <c r="AJ28" i="23"/>
  <c r="AL28" i="23"/>
  <c r="AN28" i="23"/>
  <c r="AD28" i="23"/>
  <c r="AO28" i="23"/>
  <c r="Z28" i="23"/>
  <c r="AE28" i="23"/>
  <c r="AL63" i="23"/>
  <c r="AN63" i="23"/>
  <c r="AC12" i="23"/>
  <c r="AI12" i="23"/>
  <c r="Y12" i="23"/>
  <c r="AG2" i="23"/>
  <c r="AE2" i="23"/>
  <c r="W2" i="23"/>
  <c r="AJ17" i="23"/>
  <c r="AD17" i="23"/>
  <c r="X17" i="23"/>
  <c r="AM4" i="23"/>
  <c r="Y4" i="23"/>
  <c r="AD4" i="23"/>
  <c r="AF37" i="23"/>
  <c r="AB37" i="23"/>
  <c r="AJ37" i="23"/>
  <c r="AJ49" i="23"/>
  <c r="AG49" i="23"/>
  <c r="AI49" i="23"/>
  <c r="AB49" i="23"/>
  <c r="AG130" i="28"/>
  <c r="AL130" i="28"/>
  <c r="AE116" i="28"/>
  <c r="AG116" i="28"/>
  <c r="AC33" i="28"/>
  <c r="AA33" i="28"/>
  <c r="AE33" i="28"/>
  <c r="AK33" i="28"/>
  <c r="AB33" i="28"/>
  <c r="AK21" i="28"/>
  <c r="X21" i="28"/>
  <c r="AO138" i="28"/>
  <c r="AB138" i="28"/>
  <c r="W138" i="28"/>
  <c r="AL128" i="28"/>
  <c r="AG128" i="28"/>
  <c r="AB128" i="28"/>
  <c r="AD96" i="28"/>
  <c r="AE96" i="28"/>
  <c r="X96" i="28"/>
  <c r="AB96" i="28"/>
  <c r="AF96" i="28"/>
  <c r="AA97" i="28"/>
  <c r="W91" i="28"/>
  <c r="AB91" i="28"/>
  <c r="AH154" i="28"/>
  <c r="AI154" i="28"/>
  <c r="AI140" i="28"/>
  <c r="AO140" i="28"/>
  <c r="AE140" i="28"/>
  <c r="M105" i="24"/>
  <c r="P90" i="27"/>
  <c r="T90" i="27"/>
  <c r="U90" i="27"/>
  <c r="M90" i="27"/>
  <c r="R110" i="27"/>
  <c r="U110" i="27"/>
  <c r="O164" i="27"/>
  <c r="N164" i="27"/>
  <c r="U164" i="27"/>
  <c r="S164" i="27"/>
  <c r="M44" i="27"/>
  <c r="Q44" i="27"/>
  <c r="N44" i="27"/>
  <c r="U44" i="27"/>
  <c r="O44" i="27"/>
  <c r="Q84" i="27"/>
  <c r="U84" i="27"/>
  <c r="T84" i="27"/>
  <c r="R84" i="27"/>
  <c r="Q22" i="27"/>
  <c r="S22" i="27"/>
  <c r="U22" i="27"/>
  <c r="R22" i="27"/>
  <c r="U74" i="27"/>
  <c r="O74" i="27"/>
  <c r="M74" i="27"/>
  <c r="O64" i="27"/>
  <c r="Q64" i="27"/>
  <c r="S117" i="27"/>
  <c r="M117" i="27"/>
  <c r="T117" i="27"/>
  <c r="O117" i="27"/>
  <c r="N117" i="27"/>
  <c r="O172" i="27"/>
  <c r="Q172" i="27"/>
  <c r="P172" i="27"/>
  <c r="U163" i="27"/>
  <c r="O163" i="27"/>
  <c r="T163" i="27"/>
  <c r="M163" i="27"/>
  <c r="N163" i="27"/>
  <c r="R59" i="27"/>
  <c r="O59" i="27"/>
  <c r="M59" i="27"/>
  <c r="U126" i="27"/>
  <c r="Q126" i="27"/>
  <c r="R126" i="27"/>
  <c r="N126" i="27"/>
  <c r="O56" i="27"/>
  <c r="R56" i="27"/>
  <c r="N109" i="27"/>
  <c r="P109" i="27"/>
  <c r="S153" i="27"/>
  <c r="U153" i="27"/>
  <c r="O153" i="27"/>
  <c r="Q11" i="27"/>
  <c r="R11" i="27"/>
  <c r="N11" i="27"/>
  <c r="U127" i="27"/>
  <c r="M127" i="27"/>
  <c r="S67" i="27"/>
  <c r="R67" i="27"/>
  <c r="O67" i="27"/>
  <c r="Q67" i="27"/>
  <c r="N67" i="27"/>
  <c r="N134" i="27"/>
  <c r="P134" i="27"/>
  <c r="M134" i="27"/>
  <c r="P176" i="27"/>
  <c r="Q176" i="27"/>
  <c r="O121" i="27"/>
  <c r="R121" i="27"/>
  <c r="M121" i="27"/>
  <c r="T121" i="27"/>
  <c r="M101" i="27"/>
  <c r="Q101" i="27"/>
  <c r="R101" i="27"/>
  <c r="T4" i="27"/>
  <c r="N4" i="27"/>
  <c r="R4" i="27"/>
  <c r="Q124" i="27"/>
  <c r="N124" i="27"/>
  <c r="O124" i="27"/>
  <c r="R124" i="27"/>
  <c r="O27" i="27"/>
  <c r="U27" i="27"/>
  <c r="Q27" i="27"/>
  <c r="R27" i="27"/>
  <c r="T27" i="27"/>
  <c r="N27" i="27"/>
  <c r="Q123" i="27"/>
  <c r="M123" i="27"/>
  <c r="U123" i="27"/>
  <c r="M75" i="27"/>
  <c r="O75" i="27"/>
  <c r="T75" i="27"/>
  <c r="P75" i="27"/>
  <c r="AJ140" i="28"/>
  <c r="X166" i="25"/>
  <c r="AJ166" i="25"/>
  <c r="Z140" i="28"/>
  <c r="AL106" i="23"/>
  <c r="N59" i="19"/>
  <c r="Q175" i="19"/>
  <c r="Q22" i="21"/>
  <c r="U141" i="27"/>
  <c r="N42" i="27"/>
  <c r="O62" i="27"/>
  <c r="AB58" i="25"/>
  <c r="U42" i="27"/>
  <c r="Q68" i="27"/>
  <c r="M68" i="27"/>
  <c r="S62" i="27"/>
  <c r="R141" i="27"/>
  <c r="S141" i="27"/>
  <c r="O42" i="27"/>
  <c r="Q93" i="27"/>
  <c r="N97" i="27"/>
  <c r="S73" i="24"/>
  <c r="Q73" i="24"/>
  <c r="U73" i="24"/>
  <c r="T73" i="24"/>
  <c r="P73" i="24"/>
  <c r="R73" i="24"/>
  <c r="M73" i="24"/>
  <c r="R110" i="24"/>
  <c r="U110" i="24"/>
  <c r="P110" i="24"/>
  <c r="S120" i="24"/>
  <c r="P120" i="24"/>
  <c r="N177" i="24"/>
  <c r="O177" i="24"/>
  <c r="R177" i="24"/>
  <c r="P177" i="24"/>
  <c r="T177" i="24"/>
  <c r="M177" i="24"/>
  <c r="Q177" i="24"/>
  <c r="U177" i="24"/>
  <c r="AP143" i="24"/>
  <c r="U143" i="24"/>
  <c r="N143" i="24"/>
  <c r="S143" i="24"/>
  <c r="T143" i="24"/>
  <c r="M143" i="24"/>
  <c r="P143" i="24"/>
  <c r="R143" i="24"/>
  <c r="Q143" i="24"/>
  <c r="O143" i="24"/>
  <c r="Q8" i="24"/>
  <c r="O8" i="24"/>
  <c r="M8" i="24"/>
  <c r="U8" i="24"/>
  <c r="N8" i="24"/>
  <c r="T8" i="24"/>
  <c r="P8" i="24"/>
  <c r="S8" i="24"/>
  <c r="R8" i="24"/>
  <c r="U152" i="24"/>
  <c r="Q152" i="24"/>
  <c r="M152" i="24"/>
  <c r="S152" i="24"/>
  <c r="T152" i="24"/>
  <c r="R152" i="24"/>
  <c r="P152" i="24"/>
  <c r="O152" i="24"/>
  <c r="N152" i="24"/>
  <c r="M82" i="24"/>
  <c r="R82" i="24"/>
  <c r="S81" i="24"/>
  <c r="P81" i="24"/>
  <c r="Q81" i="24"/>
  <c r="R81" i="24"/>
  <c r="N81" i="24"/>
  <c r="O81" i="24"/>
  <c r="M81" i="24"/>
  <c r="T81" i="24"/>
  <c r="U81" i="24"/>
  <c r="O93" i="27"/>
  <c r="N93" i="27"/>
  <c r="U93" i="27"/>
  <c r="S93" i="27"/>
  <c r="R93" i="27"/>
  <c r="R95" i="27"/>
  <c r="M95" i="27"/>
  <c r="Q95" i="27"/>
  <c r="O95" i="27"/>
  <c r="S95" i="27"/>
  <c r="N95" i="27"/>
  <c r="P95" i="27"/>
  <c r="T95" i="27"/>
  <c r="U95" i="27"/>
  <c r="R97" i="27"/>
  <c r="T97" i="27"/>
  <c r="O97" i="27"/>
  <c r="Q97" i="27"/>
  <c r="S97" i="27"/>
  <c r="M97" i="27"/>
  <c r="P97" i="27"/>
  <c r="O65" i="27"/>
  <c r="P65" i="27"/>
  <c r="AP160" i="27"/>
  <c r="AD160" i="27" s="1"/>
  <c r="O160" i="27"/>
  <c r="Q160" i="27"/>
  <c r="N160" i="27"/>
  <c r="P160" i="27"/>
  <c r="T160" i="27"/>
  <c r="R160" i="27"/>
  <c r="U160" i="27"/>
  <c r="S160" i="27"/>
  <c r="S10" i="27"/>
  <c r="T10" i="27"/>
  <c r="O10" i="27"/>
  <c r="P10" i="27"/>
  <c r="N10" i="27"/>
  <c r="U10" i="27"/>
  <c r="M10" i="27"/>
  <c r="R10" i="27"/>
  <c r="AP80" i="27"/>
  <c r="W80" i="27" s="1"/>
  <c r="M48" i="27"/>
  <c r="R48" i="27"/>
  <c r="T48" i="27"/>
  <c r="Q48" i="27"/>
  <c r="P48" i="27"/>
  <c r="U48" i="27"/>
  <c r="O175" i="27"/>
  <c r="R175" i="27"/>
  <c r="N175" i="27"/>
  <c r="S175" i="27"/>
  <c r="M175" i="27"/>
  <c r="T175" i="27"/>
  <c r="P175" i="27"/>
  <c r="Q175" i="27"/>
  <c r="U175" i="27"/>
  <c r="N71" i="27"/>
  <c r="R71" i="27"/>
  <c r="M71" i="27"/>
  <c r="S71" i="27"/>
  <c r="O71" i="27"/>
  <c r="P71" i="27"/>
  <c r="T71" i="27"/>
  <c r="O138" i="27"/>
  <c r="Q138" i="27"/>
  <c r="P138" i="27"/>
  <c r="T138" i="27"/>
  <c r="S138" i="27"/>
  <c r="N138" i="27"/>
  <c r="U138" i="27"/>
  <c r="AP168" i="27"/>
  <c r="AN168" i="27" s="1"/>
  <c r="U168" i="27"/>
  <c r="R168" i="27"/>
  <c r="Q168" i="27"/>
  <c r="M168" i="27"/>
  <c r="S168" i="27"/>
  <c r="O168" i="27"/>
  <c r="T168" i="27"/>
  <c r="N168" i="27"/>
  <c r="AP105" i="27"/>
  <c r="AE105" i="27" s="1"/>
  <c r="O105" i="27"/>
  <c r="T105" i="27"/>
  <c r="M105" i="27"/>
  <c r="N105" i="27"/>
  <c r="P105" i="27"/>
  <c r="U105" i="27"/>
  <c r="S105" i="27"/>
  <c r="AP20" i="27"/>
  <c r="W20" i="27" s="1"/>
  <c r="T20" i="27"/>
  <c r="Q20" i="27"/>
  <c r="P20" i="27"/>
  <c r="AM20" i="27"/>
  <c r="N20" i="27"/>
  <c r="M20" i="27"/>
  <c r="R20" i="27"/>
  <c r="O20" i="27"/>
  <c r="S20" i="27"/>
  <c r="T68" i="27"/>
  <c r="N68" i="27"/>
  <c r="M107" i="27"/>
  <c r="N107" i="27"/>
  <c r="S107" i="27"/>
  <c r="S14" i="27"/>
  <c r="Q14" i="27"/>
  <c r="R14" i="27"/>
  <c r="T14" i="27"/>
  <c r="N14" i="27"/>
  <c r="O14" i="27"/>
  <c r="M14" i="27"/>
  <c r="P14" i="27"/>
  <c r="U14" i="27"/>
  <c r="O128" i="27"/>
  <c r="P128" i="27"/>
  <c r="Q128" i="27"/>
  <c r="S128" i="27"/>
  <c r="U128" i="27"/>
  <c r="R128" i="27"/>
  <c r="M128" i="27"/>
  <c r="T128" i="27"/>
  <c r="N128" i="27"/>
  <c r="T7" i="27"/>
  <c r="Q7" i="27"/>
  <c r="U7" i="27"/>
  <c r="T157" i="27"/>
  <c r="S157" i="27"/>
  <c r="R157" i="27"/>
  <c r="Q157" i="27"/>
  <c r="N157" i="27"/>
  <c r="P157" i="27"/>
  <c r="U157" i="27"/>
  <c r="O157" i="27"/>
  <c r="M157" i="27"/>
  <c r="U36" i="27"/>
  <c r="Q36" i="27"/>
  <c r="R36" i="27"/>
  <c r="T36" i="27"/>
  <c r="S36" i="27"/>
  <c r="N36" i="27"/>
  <c r="O36" i="27"/>
  <c r="M36" i="27"/>
  <c r="T32" i="27"/>
  <c r="N32" i="27"/>
  <c r="P32" i="27"/>
  <c r="Q32" i="27"/>
  <c r="U32" i="27"/>
  <c r="M32" i="27"/>
  <c r="R32" i="27"/>
  <c r="O32" i="27"/>
  <c r="S60" i="27"/>
  <c r="P60" i="27"/>
  <c r="T60" i="27"/>
  <c r="O60" i="27"/>
  <c r="U60" i="27"/>
  <c r="Q60" i="27"/>
  <c r="R155" i="27"/>
  <c r="P155" i="27"/>
  <c r="O155" i="27"/>
  <c r="Q155" i="27"/>
  <c r="N155" i="27"/>
  <c r="U155" i="27"/>
  <c r="M155" i="27"/>
  <c r="S155" i="27"/>
  <c r="T155" i="27"/>
  <c r="R103" i="27"/>
  <c r="M103" i="27"/>
  <c r="O103" i="27"/>
  <c r="N103" i="27"/>
  <c r="P103" i="27"/>
  <c r="T103" i="27"/>
  <c r="Q103" i="27"/>
  <c r="S103" i="27"/>
  <c r="U103" i="27"/>
  <c r="O166" i="27"/>
  <c r="U166" i="27"/>
  <c r="R166" i="27"/>
  <c r="M166" i="27"/>
  <c r="S166" i="27"/>
  <c r="Q166" i="27"/>
  <c r="T166" i="27"/>
  <c r="P166" i="27"/>
  <c r="M102" i="27"/>
  <c r="P102" i="27"/>
  <c r="U102" i="27"/>
  <c r="T102" i="27"/>
  <c r="Q102" i="27"/>
  <c r="R102" i="27"/>
  <c r="Q37" i="27"/>
  <c r="R37" i="27"/>
  <c r="S37" i="27"/>
  <c r="N37" i="27"/>
  <c r="T37" i="27"/>
  <c r="O37" i="27"/>
  <c r="P37" i="27"/>
  <c r="U37" i="27"/>
  <c r="M37" i="27"/>
  <c r="S120" i="27"/>
  <c r="U120" i="27"/>
  <c r="Q120" i="27"/>
  <c r="R120" i="27"/>
  <c r="O120" i="27"/>
  <c r="N120" i="27"/>
  <c r="T120" i="27"/>
  <c r="P120" i="27"/>
  <c r="M120" i="27"/>
  <c r="O23" i="27"/>
  <c r="S23" i="27"/>
  <c r="T23" i="27"/>
  <c r="Q23" i="27"/>
  <c r="U23" i="27"/>
  <c r="P23" i="27"/>
  <c r="N23" i="27"/>
  <c r="M149" i="27"/>
  <c r="Q149" i="27"/>
  <c r="R149" i="27"/>
  <c r="N149" i="27"/>
  <c r="T149" i="27"/>
  <c r="O149" i="27"/>
  <c r="S149" i="27"/>
  <c r="P149" i="27"/>
  <c r="U149" i="27"/>
  <c r="N53" i="27"/>
  <c r="R53" i="27"/>
  <c r="M53" i="27"/>
  <c r="P53" i="27"/>
  <c r="S53" i="27"/>
  <c r="T53" i="27"/>
  <c r="Q53" i="27"/>
  <c r="O53" i="27"/>
  <c r="U53" i="27"/>
  <c r="Q8" i="27"/>
  <c r="R8" i="27"/>
  <c r="N8" i="27"/>
  <c r="T8" i="27"/>
  <c r="S8" i="27"/>
  <c r="P8" i="27"/>
  <c r="U8" i="27"/>
  <c r="S76" i="27"/>
  <c r="P76" i="27"/>
  <c r="Q76" i="27"/>
  <c r="U76" i="27"/>
  <c r="M76" i="27"/>
  <c r="N76" i="27"/>
  <c r="R76" i="27"/>
  <c r="Q167" i="27"/>
  <c r="P167" i="27"/>
  <c r="U167" i="27"/>
  <c r="S167" i="27"/>
  <c r="M167" i="27"/>
  <c r="R167" i="27"/>
  <c r="N167" i="27"/>
  <c r="O167" i="27"/>
  <c r="T167" i="27"/>
  <c r="N99" i="27"/>
  <c r="R99" i="27"/>
  <c r="M99" i="27"/>
  <c r="O99" i="27"/>
  <c r="S99" i="27"/>
  <c r="P99" i="27"/>
  <c r="R50" i="27"/>
  <c r="O50" i="27"/>
  <c r="Q50" i="27"/>
  <c r="M50" i="27"/>
  <c r="N50" i="27"/>
  <c r="P50" i="27"/>
  <c r="U50" i="27"/>
  <c r="O146" i="27"/>
  <c r="M146" i="27"/>
  <c r="N146" i="27"/>
  <c r="S146" i="27"/>
  <c r="T146" i="27"/>
  <c r="P146" i="27"/>
  <c r="R146" i="27"/>
  <c r="U146" i="27"/>
  <c r="R82" i="27"/>
  <c r="N82" i="27"/>
  <c r="S82" i="27"/>
  <c r="T82" i="27"/>
  <c r="P82" i="27"/>
  <c r="R52" i="28"/>
  <c r="S52" i="28"/>
  <c r="N52" i="28"/>
  <c r="O52" i="28"/>
  <c r="P52" i="28"/>
  <c r="T52" i="28"/>
  <c r="M52" i="28"/>
  <c r="U52" i="28"/>
  <c r="Q52" i="28"/>
  <c r="AP9" i="27"/>
  <c r="W9" i="27" s="1"/>
  <c r="O9" i="27"/>
  <c r="N9" i="27"/>
  <c r="AN90" i="23"/>
  <c r="AH109" i="23"/>
  <c r="X109" i="23"/>
  <c r="AB142" i="23"/>
  <c r="Z142" i="23"/>
  <c r="Y142" i="23"/>
  <c r="AM176" i="23"/>
  <c r="AG176" i="23"/>
  <c r="AK176" i="23"/>
  <c r="AN176" i="23"/>
  <c r="AA176" i="23"/>
  <c r="AD176" i="23"/>
  <c r="AH176" i="23"/>
  <c r="AJ176" i="23"/>
  <c r="Z176" i="23"/>
  <c r="AF176" i="23"/>
  <c r="Y176" i="23"/>
  <c r="AE176" i="23"/>
  <c r="W176" i="23"/>
  <c r="AL176" i="23"/>
  <c r="AO176" i="23"/>
  <c r="AF112" i="23"/>
  <c r="AG112" i="23"/>
  <c r="AH112" i="23"/>
  <c r="AK112" i="23"/>
  <c r="AO112" i="23"/>
  <c r="AB66" i="23"/>
  <c r="AI66" i="23"/>
  <c r="AH66" i="23"/>
  <c r="AK66" i="23"/>
  <c r="AM66" i="23"/>
  <c r="AA66" i="23"/>
  <c r="AO66" i="23"/>
  <c r="AJ66" i="23"/>
  <c r="AL125" i="23"/>
  <c r="AJ125" i="23"/>
  <c r="AN125" i="23"/>
  <c r="Z105" i="23"/>
  <c r="AM105" i="23"/>
  <c r="Y105" i="23"/>
  <c r="AC105" i="23"/>
  <c r="AN86" i="23"/>
  <c r="AN21" i="23"/>
  <c r="AE21" i="23"/>
  <c r="AC21" i="23"/>
  <c r="AJ21" i="23"/>
  <c r="AN33" i="23"/>
  <c r="AM33" i="23"/>
  <c r="AA33" i="23"/>
  <c r="Y33" i="23"/>
  <c r="AI131" i="23"/>
  <c r="AM131" i="23"/>
  <c r="AF135" i="23"/>
  <c r="Y135" i="23"/>
  <c r="AM135" i="23"/>
  <c r="AC135" i="23"/>
  <c r="AH34" i="28"/>
  <c r="AG34" i="28"/>
  <c r="AJ148" i="28"/>
  <c r="AE148" i="28"/>
  <c r="Y150" i="28"/>
  <c r="AM150" i="28"/>
  <c r="AA150" i="28"/>
  <c r="W73" i="28"/>
  <c r="AC73" i="28"/>
  <c r="AE29" i="28"/>
  <c r="AD29" i="28"/>
  <c r="AB43" i="28"/>
  <c r="AD43" i="28"/>
  <c r="AF76" i="28"/>
  <c r="AK125" i="23"/>
  <c r="AH105" i="23"/>
  <c r="Y21" i="23"/>
  <c r="AH33" i="23"/>
  <c r="AG135" i="23"/>
  <c r="AJ50" i="23"/>
  <c r="AH70" i="23"/>
  <c r="N141" i="27"/>
  <c r="M141" i="27"/>
  <c r="M80" i="27"/>
  <c r="P80" i="27"/>
  <c r="P42" i="27"/>
  <c r="Q42" i="27"/>
  <c r="Q107" i="27"/>
  <c r="S65" i="27"/>
  <c r="R7" i="27"/>
  <c r="N7" i="27"/>
  <c r="R9" i="27"/>
  <c r="T82" i="24"/>
  <c r="Q82" i="24"/>
  <c r="T120" i="24"/>
  <c r="N120" i="24"/>
  <c r="T110" i="24"/>
  <c r="N110" i="24"/>
  <c r="AL148" i="28"/>
  <c r="X150" i="28"/>
  <c r="AI112" i="23"/>
  <c r="X66" i="23"/>
  <c r="AG125" i="23"/>
  <c r="AJ105" i="23"/>
  <c r="N60" i="27"/>
  <c r="M60" i="27"/>
  <c r="N48" i="27"/>
  <c r="P93" i="27"/>
  <c r="Q82" i="27"/>
  <c r="M82" i="27"/>
  <c r="O82" i="27"/>
  <c r="R138" i="27"/>
  <c r="M138" i="27"/>
  <c r="R23" i="27"/>
  <c r="Q105" i="27"/>
  <c r="T50" i="27"/>
  <c r="AF125" i="23"/>
  <c r="AN105" i="23"/>
  <c r="AG21" i="23"/>
  <c r="AC33" i="23"/>
  <c r="X135" i="23"/>
  <c r="AA70" i="23"/>
  <c r="O141" i="27"/>
  <c r="Q141" i="27"/>
  <c r="T80" i="27"/>
  <c r="N80" i="27"/>
  <c r="O80" i="27"/>
  <c r="T42" i="27"/>
  <c r="M42" i="27"/>
  <c r="O107" i="27"/>
  <c r="R107" i="27"/>
  <c r="R68" i="27"/>
  <c r="R62" i="27"/>
  <c r="N62" i="27"/>
  <c r="M62" i="27"/>
  <c r="T65" i="27"/>
  <c r="N65" i="27"/>
  <c r="O7" i="27"/>
  <c r="U9" i="27"/>
  <c r="S9" i="27"/>
  <c r="U82" i="24"/>
  <c r="S82" i="24"/>
  <c r="M120" i="24"/>
  <c r="O120" i="24"/>
  <c r="O110" i="24"/>
  <c r="S110" i="24"/>
  <c r="AG150" i="28"/>
  <c r="AH29" i="28"/>
  <c r="AL66" i="23"/>
  <c r="AB125" i="23"/>
  <c r="AA105" i="23"/>
  <c r="AB77" i="28"/>
  <c r="AH86" i="23"/>
  <c r="U99" i="27"/>
  <c r="O48" i="27"/>
  <c r="U71" i="27"/>
  <c r="M160" i="27"/>
  <c r="Q146" i="27"/>
  <c r="M23" i="27"/>
  <c r="O102" i="27"/>
  <c r="S102" i="27"/>
  <c r="R105" i="27"/>
  <c r="Q10" i="27"/>
  <c r="O8" i="27"/>
  <c r="M8" i="27"/>
  <c r="P141" i="27"/>
  <c r="R80" i="27"/>
  <c r="Q80" i="27"/>
  <c r="R42" i="27"/>
  <c r="T107" i="27"/>
  <c r="U107" i="27"/>
  <c r="U68" i="27"/>
  <c r="S68" i="27"/>
  <c r="T62" i="27"/>
  <c r="U62" i="27"/>
  <c r="M65" i="27"/>
  <c r="R65" i="27"/>
  <c r="Q65" i="27"/>
  <c r="M7" i="27"/>
  <c r="S7" i="27"/>
  <c r="M9" i="27"/>
  <c r="T9" i="27"/>
  <c r="P9" i="27"/>
  <c r="N82" i="24"/>
  <c r="R120" i="24"/>
  <c r="AM73" i="28"/>
  <c r="AC112" i="23"/>
  <c r="AD105" i="23"/>
  <c r="X21" i="23"/>
  <c r="Z33" i="23"/>
  <c r="T99" i="27"/>
  <c r="Q99" i="27"/>
  <c r="R60" i="27"/>
  <c r="S48" i="27"/>
  <c r="Q71" i="27"/>
  <c r="T93" i="27"/>
  <c r="U82" i="27"/>
  <c r="O73" i="24"/>
  <c r="AC176" i="23"/>
  <c r="S177" i="24"/>
  <c r="AE150" i="28"/>
  <c r="P36" i="27"/>
  <c r="Z163" i="25"/>
  <c r="AO142" i="23"/>
  <c r="AB109" i="23"/>
  <c r="AM142" i="23"/>
  <c r="X176" i="23"/>
  <c r="AJ109" i="23"/>
  <c r="AA131" i="23"/>
  <c r="AA135" i="23"/>
  <c r="AI135" i="23"/>
  <c r="AK131" i="23"/>
  <c r="AL135" i="23"/>
  <c r="AB135" i="23"/>
  <c r="AI142" i="23"/>
  <c r="AL142" i="23"/>
  <c r="Y7" i="23"/>
  <c r="Z131" i="23"/>
  <c r="AK135" i="23"/>
  <c r="AD135" i="23"/>
  <c r="AH135" i="23"/>
  <c r="AJ135" i="23"/>
  <c r="AC142" i="23"/>
  <c r="AG142" i="23"/>
  <c r="AJ131" i="23"/>
  <c r="AF131" i="23"/>
  <c r="AE135" i="23"/>
  <c r="AO135" i="23"/>
  <c r="AI72" i="23"/>
  <c r="AK72" i="23"/>
  <c r="AD72" i="23"/>
  <c r="AO72" i="23"/>
  <c r="Y169" i="23"/>
  <c r="AK46" i="23"/>
  <c r="AH169" i="23"/>
  <c r="W46" i="23"/>
  <c r="AI47" i="23"/>
  <c r="AM47" i="23"/>
  <c r="AE47" i="23"/>
  <c r="AD144" i="23"/>
  <c r="AL124" i="23"/>
  <c r="Z116" i="28"/>
  <c r="AL94" i="23"/>
  <c r="AB51" i="23"/>
  <c r="AC166" i="23"/>
  <c r="AO71" i="23"/>
  <c r="AO39" i="23"/>
  <c r="X15" i="23"/>
  <c r="AF138" i="28"/>
  <c r="AK140" i="28"/>
  <c r="AB140" i="28"/>
  <c r="AD140" i="28"/>
  <c r="X106" i="23"/>
  <c r="T110" i="27"/>
  <c r="R176" i="27"/>
  <c r="M64" i="27"/>
  <c r="Q56" i="27"/>
  <c r="M56" i="27"/>
  <c r="U56" i="27"/>
  <c r="AL72" i="23"/>
  <c r="AB72" i="23"/>
  <c r="X72" i="23"/>
  <c r="AK169" i="23"/>
  <c r="AC46" i="23"/>
  <c r="AM72" i="23"/>
  <c r="AB169" i="23"/>
  <c r="Z169" i="23"/>
  <c r="Z47" i="23"/>
  <c r="AJ47" i="23"/>
  <c r="AH47" i="23"/>
  <c r="AK144" i="23"/>
  <c r="AC124" i="23"/>
  <c r="Y124" i="23"/>
  <c r="AL166" i="23"/>
  <c r="AD94" i="23"/>
  <c r="Z166" i="23"/>
  <c r="AA71" i="23"/>
  <c r="AL55" i="28"/>
  <c r="AG64" i="23"/>
  <c r="AG140" i="28"/>
  <c r="AH140" i="28"/>
  <c r="AM140" i="28"/>
  <c r="W106" i="23"/>
  <c r="AA140" i="28"/>
  <c r="R64" i="27"/>
  <c r="Q26" i="24"/>
  <c r="AN72" i="23"/>
  <c r="AG72" i="23"/>
  <c r="AD169" i="23"/>
  <c r="AG169" i="23"/>
  <c r="AB46" i="23"/>
  <c r="AN169" i="23"/>
  <c r="Y46" i="23"/>
  <c r="Y47" i="23"/>
  <c r="AF47" i="23"/>
  <c r="AG144" i="23"/>
  <c r="AG124" i="23"/>
  <c r="AH51" i="23"/>
  <c r="AA97" i="23"/>
  <c r="AK136" i="23"/>
  <c r="AH108" i="23"/>
  <c r="X140" i="28"/>
  <c r="AN140" i="28"/>
  <c r="W140" i="28"/>
  <c r="AE106" i="23"/>
  <c r="N40" i="21"/>
  <c r="AO95" i="25"/>
  <c r="AB12" i="25"/>
  <c r="Y112" i="25"/>
  <c r="M28" i="21"/>
  <c r="P140" i="19"/>
  <c r="AC52" i="27"/>
  <c r="AJ52" i="27"/>
  <c r="AE52" i="27"/>
  <c r="AA124" i="28"/>
  <c r="AC124" i="28"/>
  <c r="Z124" i="28"/>
  <c r="AL62" i="28"/>
  <c r="AD62" i="28"/>
  <c r="W62" i="28"/>
  <c r="AK62" i="28"/>
  <c r="AC62" i="28"/>
  <c r="AN62" i="28"/>
  <c r="X62" i="28"/>
  <c r="AA125" i="28"/>
  <c r="AG125" i="28"/>
  <c r="AI125" i="28"/>
  <c r="AK146" i="28"/>
  <c r="Z146" i="28"/>
  <c r="AB146" i="28"/>
  <c r="AO146" i="28"/>
  <c r="AG146" i="28"/>
  <c r="AL146" i="28"/>
  <c r="AE146" i="28"/>
  <c r="X75" i="28"/>
  <c r="AE75" i="28"/>
  <c r="Y75" i="28"/>
  <c r="AE85" i="28"/>
  <c r="AG85" i="28"/>
  <c r="AB85" i="28"/>
  <c r="Z85" i="28"/>
  <c r="AD85" i="28"/>
  <c r="AI85" i="28"/>
  <c r="AJ50" i="28"/>
  <c r="AF50" i="28"/>
  <c r="W50" i="28"/>
  <c r="AH50" i="28"/>
  <c r="AG50" i="28"/>
  <c r="Z50" i="28"/>
  <c r="AF174" i="28"/>
  <c r="AE174" i="28"/>
  <c r="AO174" i="28"/>
  <c r="AC174" i="28"/>
  <c r="AL31" i="28"/>
  <c r="AE31" i="28"/>
  <c r="AM31" i="28"/>
  <c r="Y31" i="28"/>
  <c r="AA31" i="28"/>
  <c r="AJ34" i="28"/>
  <c r="AL34" i="28"/>
  <c r="AK34" i="28"/>
  <c r="W34" i="28"/>
  <c r="AA34" i="28"/>
  <c r="Z34" i="28"/>
  <c r="X34" i="28"/>
  <c r="AC34" i="28"/>
  <c r="AE34" i="28"/>
  <c r="AF34" i="28"/>
  <c r="AO34" i="28"/>
  <c r="AO148" i="28"/>
  <c r="AI148" i="28"/>
  <c r="AC148" i="28"/>
  <c r="AD148" i="28"/>
  <c r="AB148" i="28"/>
  <c r="Z148" i="28"/>
  <c r="AG148" i="28"/>
  <c r="AN148" i="28"/>
  <c r="X148" i="28"/>
  <c r="AH115" i="28"/>
  <c r="AM115" i="28"/>
  <c r="AO150" i="28"/>
  <c r="AN150" i="28"/>
  <c r="AK150" i="28"/>
  <c r="W150" i="28"/>
  <c r="AH150" i="28"/>
  <c r="AI159" i="28"/>
  <c r="AF159" i="28"/>
  <c r="W159" i="28"/>
  <c r="Y159" i="28"/>
  <c r="AN6" i="28"/>
  <c r="AL29" i="28"/>
  <c r="AN29" i="28"/>
  <c r="Y29" i="28"/>
  <c r="AO29" i="28"/>
  <c r="AF29" i="28"/>
  <c r="AJ29" i="28"/>
  <c r="Z29" i="28"/>
  <c r="AC43" i="28"/>
  <c r="AL43" i="28"/>
  <c r="AA43" i="28"/>
  <c r="Z43" i="28"/>
  <c r="AG43" i="28"/>
  <c r="AF43" i="28"/>
  <c r="AH43" i="28"/>
  <c r="AN43" i="28"/>
  <c r="AK43" i="28"/>
  <c r="Y77" i="28"/>
  <c r="W77" i="28"/>
  <c r="AN77" i="28"/>
  <c r="AH77" i="28"/>
  <c r="W10" i="28"/>
  <c r="AC76" i="28"/>
  <c r="AF52" i="27"/>
  <c r="AC146" i="28"/>
  <c r="AN85" i="28"/>
  <c r="AB124" i="28"/>
  <c r="AA148" i="28"/>
  <c r="AM34" i="28"/>
  <c r="Z6" i="28"/>
  <c r="P81" i="27"/>
  <c r="O81" i="27"/>
  <c r="N30" i="27"/>
  <c r="O30" i="27"/>
  <c r="S161" i="27"/>
  <c r="P161" i="27"/>
  <c r="AL25" i="23"/>
  <c r="Z107" i="23"/>
  <c r="AE107" i="23"/>
  <c r="W107" i="23"/>
  <c r="AO107" i="23"/>
  <c r="AB107" i="23"/>
  <c r="AH107" i="23"/>
  <c r="AC107" i="23"/>
  <c r="X107" i="23"/>
  <c r="AA107" i="23"/>
  <c r="AH69" i="23"/>
  <c r="AK69" i="23"/>
  <c r="AM69" i="23"/>
  <c r="AF148" i="23"/>
  <c r="AO148" i="23"/>
  <c r="AB145" i="23"/>
  <c r="AE98" i="23"/>
  <c r="Z98" i="23"/>
  <c r="AG98" i="23"/>
  <c r="AB98" i="23"/>
  <c r="W98" i="23"/>
  <c r="AC98" i="23"/>
  <c r="AK96" i="23"/>
  <c r="X96" i="23"/>
  <c r="AE96" i="23"/>
  <c r="AD96" i="23"/>
  <c r="AG96" i="23"/>
  <c r="AD78" i="23"/>
  <c r="AA78" i="23"/>
  <c r="AG23" i="23"/>
  <c r="W23" i="23"/>
  <c r="AM23" i="23"/>
  <c r="Z23" i="23"/>
  <c r="AK23" i="23"/>
  <c r="AD23" i="23"/>
  <c r="AH23" i="23"/>
  <c r="AA23" i="23"/>
  <c r="AB23" i="23"/>
  <c r="AJ23" i="23"/>
  <c r="Y23" i="23"/>
  <c r="AE23" i="23"/>
  <c r="X40" i="23"/>
  <c r="AI40" i="23"/>
  <c r="AO40" i="23"/>
  <c r="AC40" i="23"/>
  <c r="Z40" i="23"/>
  <c r="AA116" i="23"/>
  <c r="AK116" i="23"/>
  <c r="AN116" i="23"/>
  <c r="AM116" i="23"/>
  <c r="Z116" i="23"/>
  <c r="AG126" i="23"/>
  <c r="AA126" i="23"/>
  <c r="AK126" i="23"/>
  <c r="Z126" i="23"/>
  <c r="X126" i="23"/>
  <c r="AF95" i="23"/>
  <c r="Z95" i="23"/>
  <c r="AJ95" i="23"/>
  <c r="AC95" i="23"/>
  <c r="X95" i="23"/>
  <c r="AE95" i="23"/>
  <c r="AI95" i="23"/>
  <c r="X30" i="23"/>
  <c r="AF30" i="23"/>
  <c r="AB30" i="23"/>
  <c r="AI30" i="23"/>
  <c r="Y30" i="23"/>
  <c r="AI31" i="23"/>
  <c r="AM31" i="23"/>
  <c r="AF159" i="23"/>
  <c r="AK159" i="23"/>
  <c r="Z159" i="23"/>
  <c r="AJ62" i="28"/>
  <c r="Z75" i="28"/>
  <c r="AK174" i="28"/>
  <c r="AJ77" i="28"/>
  <c r="X50" i="28"/>
  <c r="AH31" i="28"/>
  <c r="AI150" i="28"/>
  <c r="AO73" i="28"/>
  <c r="AB159" i="28"/>
  <c r="AI29" i="28"/>
  <c r="Y43" i="28"/>
  <c r="AE77" i="28"/>
  <c r="AG69" i="25"/>
  <c r="AN69" i="25"/>
  <c r="AK31" i="28"/>
  <c r="Z62" i="28"/>
  <c r="W125" i="28"/>
  <c r="AC85" i="28"/>
  <c r="AM85" i="28"/>
  <c r="W29" i="28"/>
  <c r="AD56" i="28"/>
  <c r="AA50" i="28"/>
  <c r="AD34" i="28"/>
  <c r="AC95" i="25"/>
  <c r="AO106" i="23"/>
  <c r="AM5" i="25"/>
  <c r="AI95" i="25"/>
  <c r="N140" i="19"/>
  <c r="T123" i="19"/>
  <c r="X95" i="25"/>
  <c r="AE112" i="25"/>
  <c r="AB109" i="25"/>
  <c r="AA80" i="23"/>
  <c r="Y127" i="23"/>
  <c r="AL144" i="23"/>
  <c r="AI144" i="23"/>
  <c r="AH144" i="23"/>
  <c r="AO124" i="23"/>
  <c r="W124" i="23"/>
  <c r="AK71" i="23"/>
  <c r="AI94" i="23"/>
  <c r="AM97" i="23"/>
  <c r="Y166" i="23"/>
  <c r="AJ166" i="23"/>
  <c r="AK166" i="23"/>
  <c r="X71" i="23"/>
  <c r="AE71" i="23"/>
  <c r="W71" i="23"/>
  <c r="AI71" i="23"/>
  <c r="AA136" i="23"/>
  <c r="AC15" i="23"/>
  <c r="X44" i="23"/>
  <c r="P40" i="21"/>
  <c r="AD112" i="25"/>
  <c r="AH166" i="23"/>
  <c r="W166" i="23"/>
  <c r="AI166" i="23"/>
  <c r="AA166" i="23"/>
  <c r="AF71" i="23"/>
  <c r="Z71" i="23"/>
  <c r="AD71" i="23"/>
  <c r="W136" i="23"/>
  <c r="AO15" i="23"/>
  <c r="AA44" i="23"/>
  <c r="AE44" i="23"/>
  <c r="S40" i="21"/>
  <c r="Q140" i="19"/>
  <c r="Q76" i="19"/>
  <c r="R123" i="19"/>
  <c r="AL95" i="25"/>
  <c r="Y163" i="25"/>
  <c r="AA163" i="25"/>
  <c r="AO112" i="25"/>
  <c r="AI80" i="23"/>
  <c r="AO127" i="23"/>
  <c r="Z144" i="23"/>
  <c r="AF144" i="23"/>
  <c r="AM144" i="23"/>
  <c r="AM124" i="23"/>
  <c r="AI124" i="23"/>
  <c r="AK94" i="23"/>
  <c r="AE166" i="23"/>
  <c r="AO166" i="23"/>
  <c r="AG166" i="23"/>
  <c r="AN71" i="23"/>
  <c r="Y71" i="23"/>
  <c r="AL71" i="23"/>
  <c r="AJ136" i="23"/>
  <c r="AF15" i="23"/>
  <c r="AL44" i="23"/>
  <c r="W154" i="24"/>
  <c r="AD69" i="25"/>
  <c r="P10" i="21"/>
  <c r="M10" i="21"/>
  <c r="AD154" i="24"/>
  <c r="AG89" i="25"/>
  <c r="AI69" i="25"/>
  <c r="AC89" i="25"/>
  <c r="AG119" i="23"/>
  <c r="AA119" i="23"/>
  <c r="AJ16" i="23"/>
  <c r="AI16" i="23"/>
  <c r="AB16" i="23"/>
  <c r="AN16" i="23"/>
  <c r="AD16" i="23"/>
  <c r="AE129" i="23"/>
  <c r="AL129" i="23"/>
  <c r="AO129" i="23"/>
  <c r="AN129" i="23"/>
  <c r="Z118" i="23"/>
  <c r="AN118" i="23"/>
  <c r="AF118" i="23"/>
  <c r="AH118" i="23"/>
  <c r="AL118" i="23"/>
  <c r="AH50" i="23"/>
  <c r="AF50" i="23"/>
  <c r="AM50" i="23"/>
  <c r="AL70" i="23"/>
  <c r="AF70" i="23"/>
  <c r="AO70" i="23"/>
  <c r="W70" i="23"/>
  <c r="AN70" i="23"/>
  <c r="AM70" i="23"/>
  <c r="AD70" i="23"/>
  <c r="AC70" i="23"/>
  <c r="AL48" i="23"/>
  <c r="AJ118" i="23"/>
  <c r="Y50" i="23"/>
  <c r="AK70" i="23"/>
  <c r="Q128" i="19"/>
  <c r="R111" i="19"/>
  <c r="U22" i="21"/>
  <c r="S22" i="21"/>
  <c r="AA50" i="23"/>
  <c r="O55" i="24"/>
  <c r="AG63" i="23"/>
  <c r="Z63" i="23"/>
  <c r="X63" i="23"/>
  <c r="AI63" i="23"/>
  <c r="AE63" i="23"/>
  <c r="AF63" i="23"/>
  <c r="W63" i="23"/>
  <c r="T128" i="19"/>
  <c r="U175" i="19"/>
  <c r="S175" i="19"/>
  <c r="M90" i="19"/>
  <c r="Y16" i="23"/>
  <c r="AE50" i="23"/>
  <c r="AC61" i="23"/>
  <c r="Z61" i="23"/>
  <c r="AA35" i="23"/>
  <c r="AI35" i="23"/>
  <c r="AB35" i="23"/>
  <c r="Z35" i="23"/>
  <c r="AL35" i="23"/>
  <c r="AO35" i="23"/>
  <c r="AH35" i="23"/>
  <c r="AK35" i="23"/>
  <c r="AF100" i="23"/>
  <c r="Y100" i="23"/>
  <c r="AG100" i="23"/>
  <c r="AA100" i="23"/>
  <c r="W149" i="23"/>
  <c r="AN149" i="23"/>
  <c r="AC149" i="23"/>
  <c r="AI149" i="23"/>
  <c r="AE14" i="23"/>
  <c r="AH14" i="23"/>
  <c r="AN162" i="23"/>
  <c r="X162" i="23"/>
  <c r="W162" i="23"/>
  <c r="AD162" i="23"/>
  <c r="AH162" i="23"/>
  <c r="AO162" i="23"/>
  <c r="AI162" i="23"/>
  <c r="AG162" i="23"/>
  <c r="AC162" i="23"/>
  <c r="Y162" i="23"/>
  <c r="Z162" i="23"/>
  <c r="AB24" i="23"/>
  <c r="AH24" i="23"/>
  <c r="AN24" i="23"/>
  <c r="AF24" i="23"/>
  <c r="Y24" i="23"/>
  <c r="W24" i="23"/>
  <c r="AJ24" i="23"/>
  <c r="AC24" i="23"/>
  <c r="AB51" i="28"/>
  <c r="X51" i="28"/>
  <c r="AM130" i="28"/>
  <c r="AD130" i="28"/>
  <c r="AB130" i="28"/>
  <c r="Y130" i="28"/>
  <c r="AA130" i="28"/>
  <c r="Z130" i="28"/>
  <c r="AI130" i="28"/>
  <c r="AO116" i="28"/>
  <c r="AC116" i="28"/>
  <c r="AI116" i="28"/>
  <c r="Y116" i="28"/>
  <c r="AA116" i="28"/>
  <c r="AJ116" i="28"/>
  <c r="AF116" i="28"/>
  <c r="AC145" i="28"/>
  <c r="Y145" i="28"/>
  <c r="AE80" i="28"/>
  <c r="X80" i="28"/>
  <c r="AL21" i="28"/>
  <c r="AC21" i="28"/>
  <c r="AI21" i="28"/>
  <c r="Z138" i="28"/>
  <c r="AH138" i="28"/>
  <c r="AA138" i="28"/>
  <c r="Y138" i="28"/>
  <c r="AH128" i="28"/>
  <c r="W128" i="28"/>
  <c r="AN128" i="28"/>
  <c r="AC128" i="28"/>
  <c r="AA128" i="28"/>
  <c r="Z128" i="28"/>
  <c r="AE128" i="28"/>
  <c r="AM128" i="28"/>
  <c r="Y96" i="28"/>
  <c r="AK96" i="28"/>
  <c r="AJ96" i="28"/>
  <c r="AC96" i="28"/>
  <c r="W96" i="28"/>
  <c r="AA96" i="28"/>
  <c r="AG96" i="28"/>
  <c r="AM60" i="28"/>
  <c r="AK60" i="28"/>
  <c r="AC60" i="28"/>
  <c r="P111" i="19"/>
  <c r="T90" i="19"/>
  <c r="R36" i="21"/>
  <c r="AK16" i="23"/>
  <c r="AM118" i="23"/>
  <c r="AB70" i="23"/>
  <c r="Z129" i="23"/>
  <c r="N160" i="24"/>
  <c r="P160" i="24"/>
  <c r="S33" i="24"/>
  <c r="Q33" i="24"/>
  <c r="Q139" i="24"/>
  <c r="R139" i="24"/>
  <c r="S169" i="24"/>
  <c r="M169" i="24"/>
  <c r="N169" i="24"/>
  <c r="U169" i="24"/>
  <c r="N154" i="27"/>
  <c r="P154" i="27"/>
  <c r="S39" i="27"/>
  <c r="N39" i="27"/>
  <c r="U106" i="27"/>
  <c r="Q106" i="27"/>
  <c r="T106" i="27"/>
  <c r="U113" i="27"/>
  <c r="R113" i="27"/>
  <c r="O19" i="27"/>
  <c r="M19" i="27"/>
  <c r="S96" i="27"/>
  <c r="P96" i="27"/>
  <c r="M96" i="27"/>
  <c r="T96" i="27"/>
  <c r="S148" i="27"/>
  <c r="U148" i="27"/>
  <c r="S29" i="27"/>
  <c r="U29" i="27"/>
  <c r="AH76" i="23"/>
  <c r="AL76" i="23"/>
  <c r="AJ99" i="23"/>
  <c r="AG99" i="23"/>
  <c r="AK109" i="23"/>
  <c r="AD109" i="23"/>
  <c r="AC109" i="23"/>
  <c r="W109" i="23"/>
  <c r="AA109" i="23"/>
  <c r="AE109" i="23"/>
  <c r="AO109" i="23"/>
  <c r="Y109" i="23"/>
  <c r="AG109" i="23"/>
  <c r="AN109" i="23"/>
  <c r="Z109" i="23"/>
  <c r="AM109" i="23"/>
  <c r="AI26" i="28"/>
  <c r="Z26" i="28"/>
  <c r="AF26" i="28"/>
  <c r="W26" i="28"/>
  <c r="AJ158" i="28"/>
  <c r="AI158" i="28"/>
  <c r="Z158" i="28"/>
  <c r="AA158" i="28"/>
  <c r="W158" i="28"/>
  <c r="AF158" i="28"/>
  <c r="AE158" i="28"/>
  <c r="AN158" i="28"/>
  <c r="AD158" i="28"/>
  <c r="AM158" i="28"/>
  <c r="X102" i="28"/>
  <c r="AN102" i="28"/>
  <c r="AE102" i="28"/>
  <c r="W102" i="28"/>
  <c r="AF71" i="24"/>
  <c r="Z136" i="24"/>
  <c r="AL112" i="25"/>
  <c r="AI112" i="25"/>
  <c r="AM109" i="25"/>
  <c r="Z88" i="28"/>
  <c r="AM71" i="24"/>
  <c r="AF112" i="25"/>
  <c r="AE88" i="28"/>
  <c r="AC71" i="24"/>
  <c r="AO105" i="26"/>
  <c r="AE165" i="25"/>
  <c r="AC71" i="25"/>
  <c r="X105" i="26"/>
  <c r="AN106" i="23"/>
  <c r="AG39" i="25"/>
  <c r="AI106" i="23"/>
  <c r="AG44" i="23"/>
  <c r="AI40" i="25"/>
  <c r="Z40" i="25"/>
  <c r="Y106" i="23"/>
  <c r="AC74" i="28"/>
  <c r="W40" i="25"/>
  <c r="AC40" i="25"/>
  <c r="AG40" i="25"/>
  <c r="AK40" i="25"/>
  <c r="AL103" i="25"/>
  <c r="AI103" i="25"/>
  <c r="AL41" i="40"/>
  <c r="AK106" i="23"/>
  <c r="AM39" i="25"/>
  <c r="AG139" i="25"/>
  <c r="Y50" i="26"/>
  <c r="AO39" i="25"/>
  <c r="W123" i="25"/>
  <c r="AK20" i="25"/>
  <c r="Y80" i="23"/>
  <c r="Z106" i="23"/>
  <c r="AE123" i="25"/>
  <c r="AH89" i="25"/>
  <c r="AJ103" i="25"/>
  <c r="AK172" i="23"/>
  <c r="AI174" i="28"/>
  <c r="AA70" i="25"/>
  <c r="AH41" i="40"/>
  <c r="AM174" i="23"/>
  <c r="AN23" i="23"/>
  <c r="AC119" i="23"/>
  <c r="AO119" i="23"/>
  <c r="AI119" i="23"/>
  <c r="AN172" i="28"/>
  <c r="AD117" i="24"/>
  <c r="AC6" i="24"/>
  <c r="Z77" i="28"/>
  <c r="AA14" i="28"/>
  <c r="AM41" i="40"/>
  <c r="Y119" i="23"/>
  <c r="AH119" i="23"/>
  <c r="AO77" i="28"/>
  <c r="AL158" i="28"/>
  <c r="AI14" i="28"/>
  <c r="AN39" i="25"/>
  <c r="W109" i="25"/>
  <c r="AD174" i="28"/>
  <c r="AK139" i="28"/>
  <c r="AJ26" i="28"/>
  <c r="AA77" i="28"/>
  <c r="Y40" i="25"/>
  <c r="Z166" i="25"/>
  <c r="AA166" i="25"/>
  <c r="AO50" i="26"/>
  <c r="AH39" i="25"/>
  <c r="AE117" i="25"/>
  <c r="AH26" i="28"/>
  <c r="AE3" i="25"/>
  <c r="AB166" i="25"/>
  <c r="Y174" i="28"/>
  <c r="AC166" i="25"/>
  <c r="AE166" i="25"/>
  <c r="AA157" i="25"/>
  <c r="AE69" i="25"/>
  <c r="AF69" i="25"/>
  <c r="AE138" i="25"/>
  <c r="AO24" i="25"/>
  <c r="AI41" i="40"/>
  <c r="AE54" i="28"/>
  <c r="W104" i="28"/>
  <c r="AE105" i="26"/>
  <c r="AL69" i="25"/>
  <c r="AF24" i="25"/>
  <c r="AE41" i="40"/>
  <c r="AM34" i="25"/>
  <c r="AA54" i="28"/>
  <c r="AF66" i="28"/>
  <c r="AH174" i="28"/>
  <c r="AL174" i="28"/>
  <c r="AB113" i="28"/>
  <c r="AH88" i="28"/>
  <c r="AL87" i="24"/>
  <c r="AE87" i="24"/>
  <c r="AE127" i="25"/>
  <c r="AM127" i="25"/>
  <c r="AL127" i="25"/>
  <c r="AN154" i="25"/>
  <c r="AL154" i="25"/>
  <c r="W11" i="25"/>
  <c r="AL11" i="25"/>
  <c r="AM11" i="25"/>
  <c r="AA11" i="25"/>
  <c r="AH121" i="40"/>
  <c r="AB121" i="40"/>
  <c r="W121" i="40"/>
  <c r="Y3" i="28"/>
  <c r="AH3" i="28"/>
  <c r="AE3" i="28"/>
  <c r="AA3" i="28"/>
  <c r="AL20" i="28"/>
  <c r="AH20" i="28"/>
  <c r="W20" i="28"/>
  <c r="AI20" i="28"/>
  <c r="AE20" i="28"/>
  <c r="AC20" i="28"/>
  <c r="AM20" i="28"/>
  <c r="AL120" i="28"/>
  <c r="AC120" i="28"/>
  <c r="AG120" i="28"/>
  <c r="AJ120" i="28"/>
  <c r="AD120" i="28"/>
  <c r="AB59" i="28"/>
  <c r="Z61" i="28"/>
  <c r="AE61" i="28"/>
  <c r="AN61" i="28"/>
  <c r="AC61" i="28"/>
  <c r="AB61" i="28"/>
  <c r="AK61" i="28"/>
  <c r="AJ168" i="28"/>
  <c r="AK168" i="28"/>
  <c r="AL168" i="28"/>
  <c r="AI8" i="28"/>
  <c r="AL8" i="28"/>
  <c r="AO8" i="28"/>
  <c r="Y8" i="28"/>
  <c r="W8" i="28"/>
  <c r="AN8" i="28"/>
  <c r="AF8" i="28"/>
  <c r="AC8" i="28"/>
  <c r="AI110" i="28"/>
  <c r="AM110" i="28"/>
  <c r="AE110" i="28"/>
  <c r="Y110" i="28"/>
  <c r="AK110" i="28"/>
  <c r="AH110" i="28"/>
  <c r="AE17" i="25"/>
  <c r="Y17" i="25"/>
  <c r="AC17" i="25"/>
  <c r="AD17" i="25"/>
  <c r="AL10" i="25"/>
  <c r="AH10" i="25"/>
  <c r="AK120" i="28"/>
  <c r="AE8" i="28"/>
  <c r="AC5" i="25"/>
  <c r="AJ5" i="25"/>
  <c r="AB5" i="25"/>
  <c r="Z5" i="25"/>
  <c r="AF5" i="25"/>
  <c r="W5" i="25"/>
  <c r="AI5" i="25"/>
  <c r="AH5" i="25"/>
  <c r="AD20" i="28"/>
  <c r="AN28" i="24"/>
  <c r="W28" i="24"/>
  <c r="AK56" i="24"/>
  <c r="AE109" i="25"/>
  <c r="AC109" i="25"/>
  <c r="AK109" i="25"/>
  <c r="AL109" i="25"/>
  <c r="AH109" i="25"/>
  <c r="AJ109" i="25"/>
  <c r="AD109" i="25"/>
  <c r="AN109" i="25"/>
  <c r="AA143" i="25"/>
  <c r="AM143" i="25"/>
  <c r="Y143" i="25"/>
  <c r="AF143" i="25"/>
  <c r="AE143" i="25"/>
  <c r="AK143" i="25"/>
  <c r="AO143" i="25"/>
  <c r="AG143" i="25"/>
  <c r="W143" i="25"/>
  <c r="AC143" i="25"/>
  <c r="Z143" i="25"/>
  <c r="AH143" i="25"/>
  <c r="AL143" i="25"/>
  <c r="AN143" i="25"/>
  <c r="AD143" i="25"/>
  <c r="AP26" i="24"/>
  <c r="AO26" i="24" s="1"/>
  <c r="O26" i="24"/>
  <c r="P26" i="24"/>
  <c r="S26" i="24"/>
  <c r="T26" i="24"/>
  <c r="O31" i="24"/>
  <c r="Q31" i="24"/>
  <c r="R31" i="24"/>
  <c r="S31" i="24"/>
  <c r="P31" i="24"/>
  <c r="S63" i="24"/>
  <c r="P63" i="24"/>
  <c r="R63" i="24"/>
  <c r="Q63" i="24"/>
  <c r="M46" i="24"/>
  <c r="P46" i="24"/>
  <c r="R46" i="24"/>
  <c r="N46" i="24"/>
  <c r="T46" i="24"/>
  <c r="O96" i="24"/>
  <c r="U96" i="24"/>
  <c r="M96" i="24"/>
  <c r="N96" i="24"/>
  <c r="Q96" i="24"/>
  <c r="P96" i="24"/>
  <c r="Q126" i="24"/>
  <c r="N126" i="24"/>
  <c r="O126" i="24"/>
  <c r="U126" i="24"/>
  <c r="R126" i="24"/>
  <c r="AP98" i="24"/>
  <c r="X98" i="24" s="1"/>
  <c r="R98" i="24"/>
  <c r="S98" i="24"/>
  <c r="P98" i="24"/>
  <c r="AN98" i="24"/>
  <c r="N98" i="24"/>
  <c r="O98" i="24"/>
  <c r="M98" i="24"/>
  <c r="S105" i="24"/>
  <c r="T105" i="24"/>
  <c r="R105" i="24"/>
  <c r="O23" i="24"/>
  <c r="P23" i="24"/>
  <c r="T23" i="24"/>
  <c r="N23" i="24"/>
  <c r="R23" i="24"/>
  <c r="AP62" i="24"/>
  <c r="AL62" i="24" s="1"/>
  <c r="M62" i="24"/>
  <c r="O62" i="24"/>
  <c r="S62" i="24"/>
  <c r="Q90" i="27"/>
  <c r="R90" i="27"/>
  <c r="O90" i="27"/>
  <c r="N90" i="27"/>
  <c r="N110" i="27"/>
  <c r="S110" i="27"/>
  <c r="M110" i="27"/>
  <c r="Q45" i="27"/>
  <c r="R45" i="27"/>
  <c r="O45" i="27"/>
  <c r="N45" i="27"/>
  <c r="T45" i="27"/>
  <c r="M45" i="27"/>
  <c r="R164" i="27"/>
  <c r="P164" i="27"/>
  <c r="M164" i="27"/>
  <c r="S44" i="27"/>
  <c r="T44" i="27"/>
  <c r="P44" i="27"/>
  <c r="O84" i="27"/>
  <c r="N84" i="27"/>
  <c r="S84" i="27"/>
  <c r="M84" i="27"/>
  <c r="P84" i="27"/>
  <c r="N22" i="27"/>
  <c r="T22" i="27"/>
  <c r="M22" i="27"/>
  <c r="P22" i="27"/>
  <c r="O22" i="27"/>
  <c r="Q74" i="27"/>
  <c r="R74" i="27"/>
  <c r="S74" i="27"/>
  <c r="N74" i="27"/>
  <c r="T64" i="27"/>
  <c r="S64" i="27"/>
  <c r="P64" i="27"/>
  <c r="N64" i="27"/>
  <c r="U117" i="27"/>
  <c r="Q117" i="27"/>
  <c r="R117" i="27"/>
  <c r="AP172" i="27"/>
  <c r="AB172" i="27" s="1"/>
  <c r="N172" i="27"/>
  <c r="M172" i="27"/>
  <c r="S172" i="27"/>
  <c r="T172" i="27"/>
  <c r="Q163" i="27"/>
  <c r="P163" i="27"/>
  <c r="R163" i="27"/>
  <c r="S163" i="27"/>
  <c r="Q59" i="27"/>
  <c r="S59" i="27"/>
  <c r="N59" i="27"/>
  <c r="P59" i="27"/>
  <c r="S126" i="27"/>
  <c r="T126" i="27"/>
  <c r="O126" i="27"/>
  <c r="P126" i="27"/>
  <c r="P56" i="27"/>
  <c r="T56" i="27"/>
  <c r="N56" i="27"/>
  <c r="S109" i="27"/>
  <c r="U109" i="27"/>
  <c r="O109" i="27"/>
  <c r="Q109" i="27"/>
  <c r="R109" i="27"/>
  <c r="M109" i="27"/>
  <c r="M153" i="27"/>
  <c r="N153" i="27"/>
  <c r="T153" i="27"/>
  <c r="Q153" i="27"/>
  <c r="M11" i="27"/>
  <c r="P11" i="27"/>
  <c r="O11" i="27"/>
  <c r="T11" i="27"/>
  <c r="Q127" i="27"/>
  <c r="R127" i="27"/>
  <c r="S127" i="27"/>
  <c r="N127" i="27"/>
  <c r="O127" i="27"/>
  <c r="T127" i="27"/>
  <c r="P67" i="27"/>
  <c r="U67" i="27"/>
  <c r="M67" i="27"/>
  <c r="O134" i="27"/>
  <c r="U134" i="27"/>
  <c r="Q134" i="27"/>
  <c r="R134" i="27"/>
  <c r="T134" i="27"/>
  <c r="O176" i="27"/>
  <c r="S176" i="27"/>
  <c r="T176" i="27"/>
  <c r="M176" i="27"/>
  <c r="N176" i="27"/>
  <c r="P121" i="27"/>
  <c r="U121" i="27"/>
  <c r="S121" i="27"/>
  <c r="N121" i="27"/>
  <c r="Q121" i="27"/>
  <c r="N101" i="27"/>
  <c r="P101" i="27"/>
  <c r="T101" i="27"/>
  <c r="U101" i="27"/>
  <c r="S4" i="27"/>
  <c r="M4" i="27"/>
  <c r="P4" i="27"/>
  <c r="U4" i="27"/>
  <c r="O4" i="27"/>
  <c r="S124" i="27"/>
  <c r="P124" i="27"/>
  <c r="U124" i="27"/>
  <c r="M27" i="27"/>
  <c r="P27" i="27"/>
  <c r="S27" i="27"/>
  <c r="S123" i="27"/>
  <c r="T123" i="27"/>
  <c r="O123" i="27"/>
  <c r="N123" i="27"/>
  <c r="P123" i="27"/>
  <c r="Q75" i="27"/>
  <c r="R75" i="27"/>
  <c r="N75" i="27"/>
  <c r="S75" i="27"/>
  <c r="AG90" i="23"/>
  <c r="X13" i="23"/>
  <c r="AO45" i="23"/>
  <c r="AA45" i="23"/>
  <c r="Z45" i="23"/>
  <c r="AM45" i="23"/>
  <c r="AA99" i="23"/>
  <c r="AI99" i="23"/>
  <c r="AB99" i="23"/>
  <c r="AM99" i="23"/>
  <c r="Y99" i="23"/>
  <c r="AL99" i="23"/>
  <c r="AO99" i="23"/>
  <c r="AE99" i="23"/>
  <c r="AC99" i="23"/>
  <c r="W99" i="23"/>
  <c r="AH99" i="23"/>
  <c r="Z99" i="23"/>
  <c r="AB20" i="28"/>
  <c r="AN120" i="28"/>
  <c r="AI61" i="28"/>
  <c r="AE168" i="28"/>
  <c r="AB8" i="28"/>
  <c r="AO110" i="28"/>
  <c r="T142" i="19"/>
  <c r="W120" i="28"/>
  <c r="AD61" i="28"/>
  <c r="W110" i="28"/>
  <c r="Z71" i="24"/>
  <c r="AL71" i="24"/>
  <c r="AJ71" i="24"/>
  <c r="AH71" i="24"/>
  <c r="X71" i="24"/>
  <c r="Y5" i="25"/>
  <c r="AN5" i="25"/>
  <c r="AF147" i="25"/>
  <c r="AA147" i="25"/>
  <c r="Z147" i="25"/>
  <c r="AN147" i="25"/>
  <c r="AE32" i="25"/>
  <c r="AC32" i="25"/>
  <c r="AC164" i="26"/>
  <c r="Z164" i="26"/>
  <c r="AD164" i="26"/>
  <c r="AE11" i="25"/>
  <c r="AJ20" i="28"/>
  <c r="AI109" i="25"/>
  <c r="AA109" i="25"/>
  <c r="AE45" i="25"/>
  <c r="X54" i="25"/>
  <c r="AC54" i="25"/>
  <c r="AA20" i="28"/>
  <c r="X120" i="28"/>
  <c r="AA61" i="28"/>
  <c r="AM168" i="28"/>
  <c r="AM8" i="28"/>
  <c r="AB110" i="28"/>
  <c r="T140" i="19"/>
  <c r="N154" i="19"/>
  <c r="P66" i="19"/>
  <c r="Q66" i="19"/>
  <c r="AL53" i="25"/>
  <c r="AG53" i="25"/>
  <c r="AO17" i="25"/>
  <c r="Z20" i="28"/>
  <c r="W61" i="28"/>
  <c r="AA8" i="28"/>
  <c r="AN110" i="28"/>
  <c r="AB37" i="25"/>
  <c r="AK71" i="24"/>
  <c r="X5" i="25"/>
  <c r="AG5" i="25"/>
  <c r="W147" i="25"/>
  <c r="AI19" i="25"/>
  <c r="AO19" i="25"/>
  <c r="AD19" i="25"/>
  <c r="AF95" i="25"/>
  <c r="AN95" i="25"/>
  <c r="Y95" i="25"/>
  <c r="AD95" i="25"/>
  <c r="AK95" i="25"/>
  <c r="O105" i="24"/>
  <c r="N105" i="24"/>
  <c r="M63" i="24"/>
  <c r="O63" i="24"/>
  <c r="AL177" i="25"/>
  <c r="AJ177" i="25"/>
  <c r="AN112" i="25"/>
  <c r="AG112" i="25"/>
  <c r="AA112" i="25"/>
  <c r="AM112" i="25"/>
  <c r="X112" i="25"/>
  <c r="AJ112" i="25"/>
  <c r="AC112" i="25"/>
  <c r="AB112" i="25"/>
  <c r="X20" i="28"/>
  <c r="T109" i="27"/>
  <c r="P110" i="27"/>
  <c r="O110" i="27"/>
  <c r="U176" i="27"/>
  <c r="S56" i="27"/>
  <c r="M26" i="24"/>
  <c r="U26" i="24"/>
  <c r="T126" i="24"/>
  <c r="S126" i="24"/>
  <c r="X109" i="25"/>
  <c r="AF109" i="25"/>
  <c r="AC32" i="28"/>
  <c r="AO32" i="28"/>
  <c r="AM32" i="28"/>
  <c r="AE32" i="28"/>
  <c r="AL32" i="28"/>
  <c r="Z32" i="28"/>
  <c r="AB32" i="28"/>
  <c r="AA35" i="28"/>
  <c r="AF35" i="28"/>
  <c r="AN35" i="28"/>
  <c r="AC35" i="28"/>
  <c r="AG35" i="28"/>
  <c r="AK35" i="28"/>
  <c r="AC11" i="28"/>
  <c r="AL82" i="28"/>
  <c r="AO82" i="28"/>
  <c r="AE82" i="28"/>
  <c r="AG82" i="28"/>
  <c r="AK82" i="28"/>
  <c r="AA82" i="28"/>
  <c r="AB82" i="28"/>
  <c r="AC82" i="28"/>
  <c r="AF82" i="28"/>
  <c r="AJ82" i="28"/>
  <c r="AM82" i="28"/>
  <c r="AI7" i="28"/>
  <c r="AO7" i="28"/>
  <c r="AE7" i="28"/>
  <c r="W7" i="28"/>
  <c r="AD7" i="28"/>
  <c r="AK7" i="28"/>
  <c r="AN7" i="28"/>
  <c r="AA123" i="28"/>
  <c r="AO80" i="28"/>
  <c r="AF80" i="28"/>
  <c r="AN80" i="28"/>
  <c r="AD107" i="28"/>
  <c r="AB107" i="28"/>
  <c r="AK100" i="28"/>
  <c r="AE159" i="28"/>
  <c r="AC159" i="28"/>
  <c r="AC95" i="28"/>
  <c r="AM95" i="28"/>
  <c r="AG95" i="28"/>
  <c r="AE95" i="28"/>
  <c r="AK95" i="28"/>
  <c r="AA95" i="28"/>
  <c r="AB95" i="28"/>
  <c r="W95" i="28"/>
  <c r="Y95" i="28"/>
  <c r="AL95" i="28"/>
  <c r="AN95" i="28"/>
  <c r="AD95" i="28"/>
  <c r="AB48" i="28"/>
  <c r="Y48" i="28"/>
  <c r="AC48" i="28"/>
  <c r="W48" i="28"/>
  <c r="AB164" i="28"/>
  <c r="AM164" i="28"/>
  <c r="X164" i="28"/>
  <c r="AH164" i="28"/>
  <c r="AM105" i="28"/>
  <c r="AI161" i="28"/>
  <c r="AF161" i="28"/>
  <c r="AD154" i="28"/>
  <c r="AN154" i="28"/>
  <c r="AB154" i="28"/>
  <c r="W154" i="28"/>
  <c r="AG154" i="28"/>
  <c r="Z154" i="28"/>
  <c r="AK154" i="28"/>
  <c r="AK109" i="28"/>
  <c r="AO109" i="28"/>
  <c r="AD109" i="28"/>
  <c r="AC109" i="28"/>
  <c r="AI109" i="28"/>
  <c r="W109" i="28"/>
  <c r="AE109" i="28"/>
  <c r="AJ109" i="28"/>
  <c r="AJ126" i="28"/>
  <c r="AK73" i="28"/>
  <c r="Z159" i="28"/>
  <c r="AJ48" i="28"/>
  <c r="Z91" i="28"/>
  <c r="AA91" i="28"/>
  <c r="AM154" i="28"/>
  <c r="Y21" i="28"/>
  <c r="AG159" i="28"/>
  <c r="AA48" i="28"/>
  <c r="AE21" i="28"/>
  <c r="Z40" i="40"/>
  <c r="AI35" i="28"/>
  <c r="Y35" i="28"/>
  <c r="AG161" i="28"/>
  <c r="AN91" i="28"/>
  <c r="Y109" i="28"/>
  <c r="AH7" i="28"/>
  <c r="Y164" i="28"/>
  <c r="X109" i="28"/>
  <c r="W82" i="28"/>
  <c r="AD40" i="23"/>
  <c r="AH40" i="23"/>
  <c r="AL34" i="23"/>
  <c r="AD34" i="23"/>
  <c r="AI34" i="23"/>
  <c r="Y34" i="23"/>
  <c r="AO34" i="23"/>
  <c r="W34" i="23"/>
  <c r="X34" i="23"/>
  <c r="AF34" i="23"/>
  <c r="AA34" i="23"/>
  <c r="AN34" i="23"/>
  <c r="AJ34" i="23"/>
  <c r="AB34" i="23"/>
  <c r="AG34" i="23"/>
  <c r="AG116" i="23"/>
  <c r="AD116" i="23"/>
  <c r="AB116" i="23"/>
  <c r="AE116" i="23"/>
  <c r="AK48" i="28"/>
  <c r="AL91" i="28"/>
  <c r="AL154" i="28"/>
  <c r="AN159" i="28"/>
  <c r="AM48" i="28"/>
  <c r="AL135" i="40"/>
  <c r="AD135" i="40"/>
  <c r="AM35" i="28"/>
  <c r="AB35" i="28"/>
  <c r="AH91" i="28"/>
  <c r="Z7" i="28"/>
  <c r="X95" i="28"/>
  <c r="AH95" i="28"/>
  <c r="AK128" i="23"/>
  <c r="Y128" i="23"/>
  <c r="AE128" i="23"/>
  <c r="AI128" i="23"/>
  <c r="W128" i="23"/>
  <c r="AA41" i="23"/>
  <c r="AK41" i="23"/>
  <c r="AC41" i="23"/>
  <c r="W41" i="23"/>
  <c r="Z41" i="23"/>
  <c r="AM140" i="23"/>
  <c r="AC140" i="23"/>
  <c r="AK140" i="23"/>
  <c r="AL140" i="23"/>
  <c r="W140" i="23"/>
  <c r="AB140" i="23"/>
  <c r="AE122" i="23"/>
  <c r="AO122" i="23"/>
  <c r="AN122" i="23"/>
  <c r="AA122" i="23"/>
  <c r="W122" i="23"/>
  <c r="AG122" i="23"/>
  <c r="AF122" i="23"/>
  <c r="AK122" i="23"/>
  <c r="AA171" i="23"/>
  <c r="AK51" i="23"/>
  <c r="AM51" i="23"/>
  <c r="AF39" i="23"/>
  <c r="AN39" i="23"/>
  <c r="AJ60" i="23"/>
  <c r="X64" i="23"/>
  <c r="AB64" i="23"/>
  <c r="AN64" i="23"/>
  <c r="AA64" i="23"/>
  <c r="Y64" i="23"/>
  <c r="AD153" i="23"/>
  <c r="AC113" i="23"/>
  <c r="AI113" i="23"/>
  <c r="AN113" i="23"/>
  <c r="AG113" i="23"/>
  <c r="Y113" i="23"/>
  <c r="AE117" i="23"/>
  <c r="AA19" i="23"/>
  <c r="AB19" i="23"/>
  <c r="X19" i="23"/>
  <c r="AH63" i="23"/>
  <c r="AC63" i="23"/>
  <c r="AM95" i="23"/>
  <c r="AH95" i="23"/>
  <c r="AO95" i="23"/>
  <c r="AJ30" i="23"/>
  <c r="AE30" i="23"/>
  <c r="Z30" i="23"/>
  <c r="Z31" i="23"/>
  <c r="AC31" i="23"/>
  <c r="AG31" i="23"/>
  <c r="AH31" i="23"/>
  <c r="AJ31" i="23"/>
  <c r="Y31" i="23"/>
  <c r="AD69" i="28"/>
  <c r="AE124" i="28"/>
  <c r="AM124" i="28"/>
  <c r="X124" i="28"/>
  <c r="AK124" i="28"/>
  <c r="Y124" i="28"/>
  <c r="AG124" i="28"/>
  <c r="AG62" i="28"/>
  <c r="AO62" i="28"/>
  <c r="Y62" i="28"/>
  <c r="AB62" i="28"/>
  <c r="AE62" i="28"/>
  <c r="AH62" i="28"/>
  <c r="AI62" i="28"/>
  <c r="AE32" i="23"/>
  <c r="AM32" i="23"/>
  <c r="AL50" i="28"/>
  <c r="AK50" i="28"/>
  <c r="AD50" i="28"/>
  <c r="AI50" i="28"/>
  <c r="Y50" i="28"/>
  <c r="AC50" i="28"/>
  <c r="AE50" i="28"/>
  <c r="AM50" i="28"/>
  <c r="AO50" i="28"/>
  <c r="AN50" i="28"/>
  <c r="AB79" i="28"/>
  <c r="AJ79" i="28"/>
  <c r="AD79" i="28"/>
  <c r="AC79" i="28"/>
  <c r="AH79" i="28"/>
  <c r="AM104" i="28"/>
  <c r="AC104" i="28"/>
  <c r="AH104" i="28"/>
  <c r="AA134" i="28"/>
  <c r="Z134" i="28"/>
  <c r="AM134" i="28"/>
  <c r="AM55" i="28"/>
  <c r="AO55" i="28"/>
  <c r="AF60" i="28"/>
  <c r="AA60" i="28"/>
  <c r="AN60" i="28"/>
  <c r="AH60" i="28"/>
  <c r="Z60" i="28"/>
  <c r="AG60" i="28"/>
  <c r="AF170" i="23"/>
  <c r="AD170" i="23"/>
  <c r="Y170" i="23"/>
  <c r="AE148" i="23"/>
  <c r="X148" i="23"/>
  <c r="AJ148" i="23"/>
  <c r="AM148" i="23"/>
  <c r="AO3" i="23"/>
  <c r="AH3" i="23"/>
  <c r="Z96" i="23"/>
  <c r="AF96" i="23"/>
  <c r="AL96" i="23"/>
  <c r="Y96" i="23"/>
  <c r="AM96" i="23"/>
  <c r="AN96" i="23"/>
  <c r="W96" i="23"/>
  <c r="Z32" i="23"/>
  <c r="AA115" i="28"/>
  <c r="Y115" i="28"/>
  <c r="AF115" i="28"/>
  <c r="X115" i="28"/>
  <c r="AB115" i="28"/>
  <c r="W40" i="28"/>
  <c r="AE30" i="28"/>
  <c r="AG30" i="28"/>
  <c r="AK30" i="28"/>
  <c r="W129" i="23"/>
  <c r="AO169" i="23"/>
  <c r="AA129" i="23"/>
  <c r="Z174" i="28"/>
  <c r="AA174" i="28"/>
  <c r="AF112" i="28"/>
  <c r="AK115" i="28"/>
  <c r="AO115" i="28"/>
  <c r="AH46" i="26"/>
  <c r="AN161" i="25"/>
  <c r="W130" i="25"/>
  <c r="Y130" i="25"/>
  <c r="AO6" i="24"/>
  <c r="AE19" i="25"/>
  <c r="AE95" i="25"/>
  <c r="AM95" i="25"/>
  <c r="AK45" i="25"/>
  <c r="AI88" i="28"/>
  <c r="AL88" i="28"/>
  <c r="AK74" i="28"/>
  <c r="W72" i="28"/>
  <c r="AN112" i="28"/>
  <c r="AN115" i="28"/>
  <c r="Z115" i="28"/>
  <c r="AH142" i="28"/>
  <c r="AA57" i="23"/>
  <c r="AG80" i="23"/>
  <c r="AG129" i="23"/>
  <c r="AG19" i="25"/>
  <c r="AE163" i="25"/>
  <c r="AI32" i="25"/>
  <c r="AA45" i="25"/>
  <c r="AD45" i="25"/>
  <c r="W142" i="23"/>
  <c r="W88" i="28"/>
  <c r="X88" i="28"/>
  <c r="AB17" i="28"/>
  <c r="AG115" i="28"/>
  <c r="Z173" i="25"/>
  <c r="AE173" i="25"/>
  <c r="AA173" i="25"/>
  <c r="AF150" i="23"/>
  <c r="X150" i="23"/>
  <c r="W150" i="23"/>
  <c r="AL150" i="23"/>
  <c r="AE150" i="23"/>
  <c r="AH150" i="23"/>
  <c r="AJ77" i="23"/>
  <c r="AM77" i="23"/>
  <c r="AI141" i="23"/>
  <c r="AD141" i="23"/>
  <c r="AC141" i="23"/>
  <c r="W141" i="23"/>
  <c r="X74" i="23"/>
  <c r="Z74" i="23"/>
  <c r="AA123" i="23"/>
  <c r="AI80" i="24"/>
  <c r="Z80" i="24"/>
  <c r="AA9" i="25"/>
  <c r="AB9" i="25"/>
  <c r="AG141" i="23"/>
  <c r="AI177" i="23"/>
  <c r="AO150" i="23"/>
  <c r="AL77" i="23"/>
  <c r="AL141" i="23"/>
  <c r="Z177" i="23"/>
  <c r="AB141" i="23"/>
  <c r="AN74" i="23"/>
  <c r="AH42" i="23"/>
  <c r="AA168" i="23"/>
  <c r="W168" i="23"/>
  <c r="AO108" i="23"/>
  <c r="T163" i="19"/>
  <c r="Q163" i="19"/>
  <c r="O99" i="19"/>
  <c r="AB157" i="25"/>
  <c r="AE118" i="25"/>
  <c r="AL118" i="25"/>
  <c r="Z124" i="24"/>
  <c r="W74" i="23"/>
  <c r="Y15" i="24"/>
  <c r="AN117" i="24"/>
  <c r="Y96" i="25"/>
  <c r="AO173" i="25"/>
  <c r="AI163" i="23"/>
  <c r="X163" i="23"/>
  <c r="AO134" i="23"/>
  <c r="AG134" i="23"/>
  <c r="Y134" i="23"/>
  <c r="AJ134" i="23"/>
  <c r="AB137" i="23"/>
  <c r="AK137" i="23"/>
  <c r="AJ137" i="23"/>
  <c r="AA137" i="23"/>
  <c r="X137" i="23"/>
  <c r="AG137" i="23"/>
  <c r="AN6" i="23"/>
  <c r="AH6" i="23"/>
  <c r="AD6" i="23"/>
  <c r="AL85" i="23"/>
  <c r="AJ85" i="23"/>
  <c r="AE85" i="23"/>
  <c r="X85" i="23"/>
  <c r="AE160" i="23"/>
  <c r="AL5" i="23"/>
  <c r="AC5" i="23"/>
  <c r="AM27" i="23"/>
  <c r="AA27" i="23"/>
  <c r="AF27" i="23"/>
  <c r="AC27" i="23"/>
  <c r="AL78" i="23"/>
  <c r="Y78" i="23"/>
  <c r="AB78" i="23"/>
  <c r="AO78" i="23"/>
  <c r="AF78" i="23"/>
  <c r="AJ78" i="23"/>
  <c r="Z78" i="23"/>
  <c r="AO141" i="23"/>
  <c r="AG177" i="23"/>
  <c r="AI150" i="23"/>
  <c r="AH77" i="23"/>
  <c r="Z141" i="23"/>
  <c r="AF141" i="23"/>
  <c r="AC177" i="23"/>
  <c r="X141" i="23"/>
  <c r="AE141" i="23"/>
  <c r="AM74" i="23"/>
  <c r="AD42" i="23"/>
  <c r="AD168" i="23"/>
  <c r="AK108" i="23"/>
  <c r="R99" i="19"/>
  <c r="M99" i="19"/>
  <c r="U142" i="19"/>
  <c r="U16" i="21"/>
  <c r="AI157" i="25"/>
  <c r="AB124" i="24"/>
  <c r="X44" i="24"/>
  <c r="Z130" i="25"/>
  <c r="AM148" i="25"/>
  <c r="AL74" i="23"/>
  <c r="AL129" i="25"/>
  <c r="X129" i="25"/>
  <c r="W129" i="25"/>
  <c r="Z73" i="25"/>
  <c r="AK73" i="25"/>
  <c r="AE73" i="25"/>
  <c r="AF125" i="40"/>
  <c r="AB125" i="40"/>
  <c r="AJ125" i="40"/>
  <c r="S151" i="27"/>
  <c r="O151" i="27"/>
  <c r="R122" i="27"/>
  <c r="T122" i="27"/>
  <c r="P140" i="27"/>
  <c r="S140" i="27"/>
  <c r="N140" i="27"/>
  <c r="O112" i="27"/>
  <c r="S112" i="27"/>
  <c r="P112" i="27"/>
  <c r="N21" i="27"/>
  <c r="O21" i="27"/>
  <c r="Q21" i="27"/>
  <c r="R21" i="27"/>
  <c r="T104" i="27"/>
  <c r="Q104" i="27"/>
  <c r="R104" i="27"/>
  <c r="R129" i="27"/>
  <c r="M129" i="27"/>
  <c r="S129" i="27"/>
  <c r="T129" i="27"/>
  <c r="U129" i="27"/>
  <c r="Q133" i="27"/>
  <c r="P133" i="27"/>
  <c r="T133" i="27"/>
  <c r="M133" i="27"/>
  <c r="S35" i="27"/>
  <c r="O35" i="27"/>
  <c r="S143" i="27"/>
  <c r="N143" i="27"/>
  <c r="M143" i="27"/>
  <c r="Q79" i="27"/>
  <c r="P79" i="27"/>
  <c r="O150" i="27"/>
  <c r="T150" i="27"/>
  <c r="U150" i="27"/>
  <c r="S5" i="27"/>
  <c r="Q5" i="27"/>
  <c r="R5" i="27"/>
  <c r="O125" i="27"/>
  <c r="Q125" i="27"/>
  <c r="S87" i="27"/>
  <c r="N87" i="27"/>
  <c r="O87" i="27"/>
  <c r="AK6" i="23"/>
  <c r="AO147" i="23"/>
  <c r="AB29" i="23"/>
  <c r="AG29" i="23"/>
  <c r="W29" i="23"/>
  <c r="AN29" i="23"/>
  <c r="AB10" i="23"/>
  <c r="AA10" i="23"/>
  <c r="AC10" i="23"/>
  <c r="AH10" i="23"/>
  <c r="AG10" i="23"/>
  <c r="AC9" i="23"/>
  <c r="AD9" i="23"/>
  <c r="Y9" i="23"/>
  <c r="AH9" i="23"/>
  <c r="AL9" i="23"/>
  <c r="AI9" i="23"/>
  <c r="AJ9" i="23"/>
  <c r="Y134" i="24"/>
  <c r="AA141" i="23"/>
  <c r="X177" i="23"/>
  <c r="AD150" i="23"/>
  <c r="AD77" i="23"/>
  <c r="Y141" i="23"/>
  <c r="AO177" i="23"/>
  <c r="AN141" i="23"/>
  <c r="AI74" i="23"/>
  <c r="T16" i="21"/>
  <c r="R154" i="19"/>
  <c r="Y134" i="25"/>
  <c r="AE74" i="23"/>
  <c r="Y30" i="24"/>
  <c r="AC117" i="24"/>
  <c r="AB117" i="24"/>
  <c r="AM117" i="24"/>
  <c r="AI117" i="24"/>
  <c r="AD86" i="24"/>
  <c r="AJ86" i="24"/>
  <c r="AB86" i="24"/>
  <c r="AG86" i="24"/>
  <c r="AN175" i="25"/>
  <c r="AK175" i="25"/>
  <c r="AL104" i="24"/>
  <c r="W104" i="24"/>
  <c r="AM141" i="23"/>
  <c r="W177" i="23"/>
  <c r="X88" i="23"/>
  <c r="AB88" i="23"/>
  <c r="AD88" i="23"/>
  <c r="AJ111" i="23"/>
  <c r="AC150" i="23"/>
  <c r="AB165" i="23"/>
  <c r="AN165" i="23"/>
  <c r="AK67" i="23"/>
  <c r="AB67" i="23"/>
  <c r="AN67" i="23"/>
  <c r="AO91" i="23"/>
  <c r="AC91" i="23"/>
  <c r="AJ91" i="23"/>
  <c r="W91" i="23"/>
  <c r="AK91" i="23"/>
  <c r="Y91" i="23"/>
  <c r="AI91" i="23"/>
  <c r="AA91" i="23"/>
  <c r="AF91" i="23"/>
  <c r="W93" i="23"/>
  <c r="AG105" i="23"/>
  <c r="X105" i="23"/>
  <c r="AK105" i="23"/>
  <c r="AO105" i="23"/>
  <c r="W105" i="23"/>
  <c r="AE105" i="23"/>
  <c r="AI105" i="23"/>
  <c r="AF105" i="23"/>
  <c r="AB58" i="24"/>
  <c r="AC150" i="24"/>
  <c r="AF22" i="24"/>
  <c r="Z87" i="24"/>
  <c r="AD102" i="25"/>
  <c r="Y177" i="25"/>
  <c r="AN34" i="25"/>
  <c r="AA169" i="23"/>
  <c r="AM86" i="28"/>
  <c r="AH44" i="28"/>
  <c r="AA62" i="28"/>
  <c r="AB72" i="28"/>
  <c r="AC17" i="28"/>
  <c r="AM17" i="28"/>
  <c r="AK32" i="28"/>
  <c r="AD115" i="28"/>
  <c r="AA172" i="23"/>
  <c r="AN86" i="28"/>
  <c r="AA44" i="28"/>
  <c r="AL72" i="28"/>
  <c r="AM72" i="28"/>
  <c r="AG17" i="28"/>
  <c r="AA17" i="28"/>
  <c r="AL115" i="28"/>
  <c r="Z95" i="28"/>
  <c r="AH29" i="24"/>
  <c r="AD93" i="25"/>
  <c r="AM87" i="24"/>
  <c r="AI102" i="25"/>
  <c r="W164" i="26"/>
  <c r="AC22" i="25"/>
  <c r="AK177" i="25"/>
  <c r="Y122" i="25"/>
  <c r="Y109" i="25"/>
  <c r="AO86" i="28"/>
  <c r="X44" i="28"/>
  <c r="X72" i="28"/>
  <c r="AF72" i="28"/>
  <c r="AF17" i="28"/>
  <c r="AO17" i="28"/>
  <c r="AI32" i="28"/>
  <c r="AG32" i="28"/>
  <c r="AD114" i="28"/>
  <c r="Y9" i="28"/>
  <c r="AI173" i="28"/>
  <c r="AM82" i="25"/>
  <c r="Y82" i="25"/>
  <c r="AN82" i="25"/>
  <c r="AO82" i="25"/>
  <c r="AK82" i="25"/>
  <c r="AD82" i="25"/>
  <c r="X82" i="25"/>
  <c r="AC82" i="25"/>
  <c r="AI153" i="25"/>
  <c r="AG153" i="25"/>
  <c r="W100" i="25"/>
  <c r="AM100" i="25"/>
  <c r="AG100" i="25"/>
  <c r="AI100" i="25"/>
  <c r="AA100" i="25"/>
  <c r="AF156" i="28"/>
  <c r="Z156" i="28"/>
  <c r="AH156" i="28"/>
  <c r="AG156" i="28"/>
  <c r="AI156" i="28"/>
  <c r="AE156" i="28"/>
  <c r="X156" i="28"/>
  <c r="AO156" i="28"/>
  <c r="AA156" i="28"/>
  <c r="AC156" i="28"/>
  <c r="R5" i="21"/>
  <c r="P5" i="21"/>
  <c r="M5" i="21"/>
  <c r="S5" i="21"/>
  <c r="M163" i="19"/>
  <c r="P99" i="19"/>
  <c r="S99" i="19"/>
  <c r="Q142" i="19"/>
  <c r="P16" i="21"/>
  <c r="N16" i="21"/>
  <c r="S16" i="21"/>
  <c r="O16" i="21"/>
  <c r="T154" i="19"/>
  <c r="O154" i="19"/>
  <c r="S154" i="19"/>
  <c r="AM147" i="24"/>
  <c r="AJ92" i="24"/>
  <c r="AC53" i="24"/>
  <c r="AA134" i="25"/>
  <c r="Y167" i="25"/>
  <c r="AC35" i="25"/>
  <c r="AC161" i="25"/>
  <c r="AH161" i="25"/>
  <c r="AJ50" i="26"/>
  <c r="AB50" i="26"/>
  <c r="AI132" i="25"/>
  <c r="AM132" i="25"/>
  <c r="AC117" i="25"/>
  <c r="AH83" i="26"/>
  <c r="AI83" i="26"/>
  <c r="AF97" i="24"/>
  <c r="AH154" i="24"/>
  <c r="AE82" i="25"/>
  <c r="AG82" i="25"/>
  <c r="AF82" i="25"/>
  <c r="AE68" i="25"/>
  <c r="AN68" i="25"/>
  <c r="AA12" i="25"/>
  <c r="W12" i="25"/>
  <c r="AJ12" i="25"/>
  <c r="AD12" i="25"/>
  <c r="AL12" i="25"/>
  <c r="Y12" i="25"/>
  <c r="AI49" i="26"/>
  <c r="AA49" i="26"/>
  <c r="AB111" i="25"/>
  <c r="X111" i="25"/>
  <c r="AH111" i="25"/>
  <c r="Z111" i="25"/>
  <c r="AF32" i="24"/>
  <c r="AB32" i="24"/>
  <c r="X75" i="23"/>
  <c r="AH75" i="23"/>
  <c r="AL75" i="23"/>
  <c r="AN75" i="23"/>
  <c r="AO75" i="23"/>
  <c r="AN173" i="23"/>
  <c r="AM173" i="23"/>
  <c r="AJ173" i="23"/>
  <c r="AG173" i="23"/>
  <c r="AI173" i="23"/>
  <c r="AF173" i="23"/>
  <c r="AE173" i="23"/>
  <c r="AB173" i="23"/>
  <c r="AA173" i="23"/>
  <c r="W173" i="23"/>
  <c r="Z173" i="23"/>
  <c r="AO173" i="23"/>
  <c r="AK173" i="23"/>
  <c r="AC173" i="23"/>
  <c r="AA87" i="23"/>
  <c r="AL87" i="23"/>
  <c r="Z87" i="23"/>
  <c r="AC87" i="23"/>
  <c r="AE87" i="23"/>
  <c r="AF87" i="23"/>
  <c r="AB92" i="23"/>
  <c r="AA177" i="23"/>
  <c r="AF177" i="23"/>
  <c r="AH177" i="23"/>
  <c r="AB177" i="23"/>
  <c r="AJ177" i="23"/>
  <c r="AL177" i="23"/>
  <c r="AN177" i="23"/>
  <c r="AD177" i="23"/>
  <c r="AH74" i="23"/>
  <c r="AF74" i="23"/>
  <c r="Y74" i="23"/>
  <c r="AJ74" i="23"/>
  <c r="AG74" i="23"/>
  <c r="AK74" i="23"/>
  <c r="AC74" i="23"/>
  <c r="AD74" i="23"/>
  <c r="AB123" i="23"/>
  <c r="AB168" i="23"/>
  <c r="AG168" i="23"/>
  <c r="AE168" i="23"/>
  <c r="AE152" i="23"/>
  <c r="AJ108" i="23"/>
  <c r="AL108" i="23"/>
  <c r="AB108" i="23"/>
  <c r="AF108" i="23"/>
  <c r="AG108" i="23"/>
  <c r="AB12" i="23"/>
  <c r="AL12" i="23"/>
  <c r="W12" i="23"/>
  <c r="X12" i="23"/>
  <c r="AE12" i="23"/>
  <c r="Z12" i="23"/>
  <c r="AN12" i="23"/>
  <c r="AA12" i="23"/>
  <c r="AD12" i="23"/>
  <c r="Y49" i="23"/>
  <c r="X49" i="23"/>
  <c r="AL49" i="23"/>
  <c r="Z49" i="23"/>
  <c r="AF49" i="23"/>
  <c r="AM49" i="23"/>
  <c r="AE49" i="23"/>
  <c r="AK49" i="23"/>
  <c r="AO49" i="23"/>
  <c r="AH133" i="23"/>
  <c r="AM133" i="23"/>
  <c r="AJ133" i="23"/>
  <c r="AG133" i="23"/>
  <c r="O5" i="21"/>
  <c r="N5" i="21"/>
  <c r="T5" i="21"/>
  <c r="P163" i="19"/>
  <c r="R163" i="19"/>
  <c r="T99" i="19"/>
  <c r="N99" i="19"/>
  <c r="U99" i="19"/>
  <c r="P142" i="19"/>
  <c r="N142" i="19"/>
  <c r="M142" i="19"/>
  <c r="Q16" i="21"/>
  <c r="M16" i="21"/>
  <c r="U154" i="19"/>
  <c r="P154" i="19"/>
  <c r="AK153" i="24"/>
  <c r="AN118" i="25"/>
  <c r="X134" i="25"/>
  <c r="AF152" i="25"/>
  <c r="AJ167" i="25"/>
  <c r="AI50" i="26"/>
  <c r="AK83" i="26"/>
  <c r="AC39" i="24"/>
  <c r="AE39" i="24"/>
  <c r="AL90" i="24"/>
  <c r="AK90" i="24"/>
  <c r="AB82" i="25"/>
  <c r="AH149" i="25"/>
  <c r="AC149" i="25"/>
  <c r="AK149" i="25"/>
  <c r="AL20" i="25"/>
  <c r="X165" i="25"/>
  <c r="AD165" i="25"/>
  <c r="AG18" i="25"/>
  <c r="AC102" i="25"/>
  <c r="AJ102" i="25"/>
  <c r="AO102" i="25"/>
  <c r="AG102" i="25"/>
  <c r="Z102" i="25"/>
  <c r="AE102" i="25"/>
  <c r="W102" i="25"/>
  <c r="AN102" i="25"/>
  <c r="X102" i="25"/>
  <c r="AH102" i="25"/>
  <c r="AB102" i="25"/>
  <c r="AA102" i="25"/>
  <c r="AE104" i="26"/>
  <c r="AI104" i="26"/>
  <c r="AD104" i="26"/>
  <c r="AF104" i="26"/>
  <c r="Y104" i="26"/>
  <c r="AJ72" i="25"/>
  <c r="AD72" i="25"/>
  <c r="X72" i="25"/>
  <c r="AL100" i="25"/>
  <c r="AL128" i="25"/>
  <c r="AA128" i="25"/>
  <c r="AJ102" i="28"/>
  <c r="AM102" i="28"/>
  <c r="AH102" i="28"/>
  <c r="U5" i="21"/>
  <c r="O163" i="19"/>
  <c r="U163" i="19"/>
  <c r="N163" i="19"/>
  <c r="R142" i="19"/>
  <c r="O142" i="19"/>
  <c r="M154" i="19"/>
  <c r="W118" i="25"/>
  <c r="AN173" i="24"/>
  <c r="AF50" i="26"/>
  <c r="AE134" i="24"/>
  <c r="AC154" i="24"/>
  <c r="X154" i="24"/>
  <c r="AJ154" i="24"/>
  <c r="AK154" i="24"/>
  <c r="AG154" i="24"/>
  <c r="Y154" i="24"/>
  <c r="AA82" i="25"/>
  <c r="Z82" i="25"/>
  <c r="X20" i="25"/>
  <c r="Z20" i="25"/>
  <c r="Z145" i="25"/>
  <c r="AA145" i="25"/>
  <c r="AC137" i="25"/>
  <c r="AK137" i="25"/>
  <c r="X137" i="25"/>
  <c r="AD174" i="25"/>
  <c r="AL174" i="25"/>
  <c r="X174" i="25"/>
  <c r="AG174" i="25"/>
  <c r="AO29" i="40"/>
  <c r="X29" i="40"/>
  <c r="AF29" i="40"/>
  <c r="AE145" i="28"/>
  <c r="AH145" i="28"/>
  <c r="AD145" i="28"/>
  <c r="AB145" i="28"/>
  <c r="AJ145" i="28"/>
  <c r="AK145" i="28"/>
  <c r="AI145" i="28"/>
  <c r="AA84" i="28"/>
  <c r="AO84" i="28"/>
  <c r="AI84" i="28"/>
  <c r="AE84" i="28"/>
  <c r="AH84" i="28"/>
  <c r="AB84" i="28"/>
  <c r="Y84" i="28"/>
  <c r="Z84" i="28"/>
  <c r="AF84" i="28"/>
  <c r="AK84" i="28"/>
  <c r="AD84" i="28"/>
  <c r="AL84" i="28"/>
  <c r="AF21" i="28"/>
  <c r="AM21" i="28"/>
  <c r="AN21" i="28"/>
  <c r="AB21" i="28"/>
  <c r="AG107" i="28"/>
  <c r="AJ107" i="28"/>
  <c r="AO107" i="28"/>
  <c r="AE107" i="28"/>
  <c r="AM107" i="28"/>
  <c r="AA107" i="28"/>
  <c r="AK107" i="28"/>
  <c r="AH107" i="28"/>
  <c r="AF107" i="28"/>
  <c r="AL107" i="28"/>
  <c r="AN107" i="28"/>
  <c r="W107" i="28"/>
  <c r="AN89" i="28"/>
  <c r="AI89" i="28"/>
  <c r="AK89" i="28"/>
  <c r="Y89" i="28"/>
  <c r="AD89" i="28"/>
  <c r="Z89" i="28"/>
  <c r="W89" i="28"/>
  <c r="AO89" i="28"/>
  <c r="AE89" i="28"/>
  <c r="AB158" i="25"/>
  <c r="Y28" i="24"/>
  <c r="W22" i="24"/>
  <c r="W87" i="24"/>
  <c r="AD87" i="24"/>
  <c r="AC175" i="25"/>
  <c r="X164" i="26"/>
  <c r="AL55" i="25"/>
  <c r="AH104" i="24"/>
  <c r="AF104" i="24"/>
  <c r="AG104" i="24"/>
  <c r="AI104" i="24"/>
  <c r="AI51" i="23"/>
  <c r="AA51" i="23"/>
  <c r="AI7" i="23"/>
  <c r="AC7" i="23"/>
  <c r="AF7" i="23"/>
  <c r="Z125" i="23"/>
  <c r="AE125" i="23"/>
  <c r="AM125" i="23"/>
  <c r="AH125" i="23"/>
  <c r="AO125" i="23"/>
  <c r="AC125" i="23"/>
  <c r="AN169" i="28"/>
  <c r="Z169" i="28"/>
  <c r="X129" i="28"/>
  <c r="AJ129" i="28"/>
  <c r="AI129" i="28"/>
  <c r="Y129" i="28"/>
  <c r="AC129" i="28"/>
  <c r="AM129" i="28"/>
  <c r="AG129" i="28"/>
  <c r="AO129" i="28"/>
  <c r="AL129" i="28"/>
  <c r="AB129" i="28"/>
  <c r="AE129" i="28"/>
  <c r="W152" i="28"/>
  <c r="AO149" i="28"/>
  <c r="AI149" i="28"/>
  <c r="W149" i="28"/>
  <c r="AC149" i="28"/>
  <c r="AB92" i="28"/>
  <c r="AL92" i="28"/>
  <c r="AG92" i="28"/>
  <c r="AE92" i="28"/>
  <c r="AD92" i="28"/>
  <c r="AI92" i="28"/>
  <c r="AN92" i="28"/>
  <c r="Y92" i="28"/>
  <c r="AA92" i="28"/>
  <c r="AM92" i="28"/>
  <c r="AG109" i="25"/>
  <c r="AO109" i="25"/>
  <c r="AI9" i="25"/>
  <c r="AN24" i="25"/>
  <c r="AA41" i="40"/>
  <c r="AD41" i="40"/>
  <c r="AO121" i="40"/>
  <c r="Y61" i="23"/>
  <c r="AE61" i="23"/>
  <c r="AA61" i="23"/>
  <c r="X61" i="23"/>
  <c r="AM61" i="23"/>
  <c r="AJ61" i="23"/>
  <c r="AO61" i="23"/>
  <c r="AF61" i="23"/>
  <c r="AK11" i="23"/>
  <c r="AD64" i="23"/>
  <c r="AH64" i="23"/>
  <c r="AO64" i="23"/>
  <c r="AK64" i="23"/>
  <c r="Z64" i="23"/>
  <c r="AJ64" i="23"/>
  <c r="AI64" i="23"/>
  <c r="AC64" i="23"/>
  <c r="AD98" i="23"/>
  <c r="Y98" i="23"/>
  <c r="AC84" i="23"/>
  <c r="AO84" i="23"/>
  <c r="AF129" i="28"/>
  <c r="AB150" i="28"/>
  <c r="AL150" i="28"/>
  <c r="AC150" i="28"/>
  <c r="AN134" i="28"/>
  <c r="AL134" i="28"/>
  <c r="Y134" i="28"/>
  <c r="AE134" i="28"/>
  <c r="AK134" i="28"/>
  <c r="W164" i="28"/>
  <c r="AI164" i="28"/>
  <c r="AE164" i="28"/>
  <c r="AG164" i="28"/>
  <c r="AF164" i="28"/>
  <c r="AK164" i="28"/>
  <c r="AJ164" i="28"/>
  <c r="AN164" i="28"/>
  <c r="AA164" i="28"/>
  <c r="AA87" i="24"/>
  <c r="AN87" i="24"/>
  <c r="AL164" i="26"/>
  <c r="AM22" i="25"/>
  <c r="AE55" i="25"/>
  <c r="AM104" i="24"/>
  <c r="AJ45" i="25"/>
  <c r="AF41" i="40"/>
  <c r="W41" i="40"/>
  <c r="AE121" i="40"/>
  <c r="AM135" i="40"/>
  <c r="AJ144" i="23"/>
  <c r="W144" i="23"/>
  <c r="AD50" i="23"/>
  <c r="W50" i="23"/>
  <c r="AG70" i="23"/>
  <c r="Z70" i="23"/>
  <c r="AK18" i="28"/>
  <c r="AI18" i="28"/>
  <c r="AD129" i="28"/>
  <c r="AF81" i="28"/>
  <c r="AE81" i="28"/>
  <c r="AB81" i="28"/>
  <c r="AD81" i="28"/>
  <c r="AE120" i="28"/>
  <c r="AM120" i="28"/>
  <c r="Z120" i="28"/>
  <c r="AI120" i="28"/>
  <c r="AO120" i="28"/>
  <c r="AH92" i="28"/>
  <c r="AC55" i="28"/>
  <c r="AN55" i="28"/>
  <c r="AI55" i="28"/>
  <c r="AK173" i="25"/>
  <c r="X173" i="25"/>
  <c r="AL70" i="25"/>
  <c r="AF165" i="23"/>
  <c r="W170" i="23"/>
  <c r="AE35" i="23"/>
  <c r="AL172" i="23"/>
  <c r="W172" i="23"/>
  <c r="AB172" i="23"/>
  <c r="AA32" i="23"/>
  <c r="AJ19" i="23"/>
  <c r="AK99" i="28"/>
  <c r="AO114" i="28"/>
  <c r="X160" i="28"/>
  <c r="AE142" i="28"/>
  <c r="AJ95" i="28"/>
  <c r="AI173" i="25"/>
  <c r="AC173" i="25"/>
  <c r="AO165" i="23"/>
  <c r="AG170" i="23"/>
  <c r="AB121" i="23"/>
  <c r="AG172" i="23"/>
  <c r="W66" i="23"/>
  <c r="AD66" i="23"/>
  <c r="AG66" i="23"/>
  <c r="AI66" i="28"/>
  <c r="AE147" i="24"/>
  <c r="AO147" i="24"/>
  <c r="AO61" i="26"/>
  <c r="AO144" i="25"/>
  <c r="AB101" i="25"/>
  <c r="Z125" i="25"/>
  <c r="AK125" i="25"/>
  <c r="X156" i="26"/>
  <c r="AJ139" i="25"/>
  <c r="AO139" i="25"/>
  <c r="AC139" i="25"/>
  <c r="AH139" i="25"/>
  <c r="AM139" i="25"/>
  <c r="AC73" i="25"/>
  <c r="Y73" i="25"/>
  <c r="AL49" i="26"/>
  <c r="AG49" i="26"/>
  <c r="Y49" i="26"/>
  <c r="AM49" i="26"/>
  <c r="AE49" i="26"/>
  <c r="AC49" i="26"/>
  <c r="AL123" i="24"/>
  <c r="AA107" i="25"/>
  <c r="AH128" i="25"/>
  <c r="W128" i="25"/>
  <c r="Y128" i="25"/>
  <c r="AK128" i="25"/>
  <c r="AG128" i="25"/>
  <c r="AC128" i="25"/>
  <c r="Z128" i="25"/>
  <c r="AB128" i="25"/>
  <c r="AN128" i="25"/>
  <c r="AD128" i="25"/>
  <c r="AF128" i="25"/>
  <c r="AI128" i="25"/>
  <c r="AE128" i="25"/>
  <c r="X128" i="25"/>
  <c r="AJ128" i="25"/>
  <c r="AB140" i="25"/>
  <c r="AC44" i="40"/>
  <c r="AB44" i="40"/>
  <c r="Q40" i="21"/>
  <c r="O140" i="19"/>
  <c r="R76" i="19"/>
  <c r="U76" i="19"/>
  <c r="M123" i="19"/>
  <c r="S123" i="19"/>
  <c r="M103" i="19"/>
  <c r="AO67" i="26"/>
  <c r="AA147" i="24"/>
  <c r="AK147" i="24"/>
  <c r="AN17" i="25"/>
  <c r="AM161" i="25"/>
  <c r="Y161" i="25"/>
  <c r="AB130" i="25"/>
  <c r="Y13" i="25"/>
  <c r="AA75" i="25"/>
  <c r="AC75" i="25"/>
  <c r="AI75" i="25"/>
  <c r="AO75" i="25"/>
  <c r="AC125" i="25"/>
  <c r="AG162" i="25"/>
  <c r="AJ162" i="25"/>
  <c r="Z171" i="26"/>
  <c r="AE11" i="24"/>
  <c r="AN125" i="24"/>
  <c r="Z170" i="24"/>
  <c r="AG170" i="24"/>
  <c r="AD170" i="24"/>
  <c r="AC170" i="24"/>
  <c r="AK170" i="24"/>
  <c r="AF170" i="24"/>
  <c r="AA170" i="24"/>
  <c r="AO31" i="25"/>
  <c r="AH31" i="25"/>
  <c r="AN31" i="25"/>
  <c r="Y31" i="25"/>
  <c r="AA159" i="24"/>
  <c r="AI159" i="24"/>
  <c r="AH159" i="24"/>
  <c r="AN159" i="24"/>
  <c r="AE159" i="24"/>
  <c r="AO128" i="25"/>
  <c r="AA28" i="25"/>
  <c r="AM28" i="25"/>
  <c r="AH28" i="25"/>
  <c r="AL28" i="25"/>
  <c r="AD28" i="25"/>
  <c r="S66" i="24"/>
  <c r="M66" i="24"/>
  <c r="N66" i="24"/>
  <c r="Q66" i="24"/>
  <c r="R66" i="24"/>
  <c r="T66" i="24"/>
  <c r="S45" i="24"/>
  <c r="P45" i="24"/>
  <c r="N45" i="24"/>
  <c r="S10" i="24"/>
  <c r="N10" i="24"/>
  <c r="T10" i="24"/>
  <c r="M10" i="24"/>
  <c r="R10" i="24"/>
  <c r="P10" i="24"/>
  <c r="U10" i="24"/>
  <c r="O40" i="24"/>
  <c r="U40" i="24"/>
  <c r="R40" i="24"/>
  <c r="P40" i="24"/>
  <c r="S40" i="24"/>
  <c r="N40" i="24"/>
  <c r="T40" i="24"/>
  <c r="AP162" i="24"/>
  <c r="AA162" i="24" s="1"/>
  <c r="N171" i="24"/>
  <c r="M171" i="24"/>
  <c r="O171" i="24"/>
  <c r="S171" i="24"/>
  <c r="R171" i="24"/>
  <c r="P145" i="24"/>
  <c r="O145" i="24"/>
  <c r="M145" i="24"/>
  <c r="S145" i="24"/>
  <c r="R145" i="24"/>
  <c r="U145" i="24"/>
  <c r="AP64" i="24"/>
  <c r="AL64" i="24" s="1"/>
  <c r="R64" i="24"/>
  <c r="P64" i="24"/>
  <c r="S64" i="24"/>
  <c r="Q64" i="24"/>
  <c r="O64" i="24"/>
  <c r="P57" i="27"/>
  <c r="S57" i="27"/>
  <c r="U57" i="27"/>
  <c r="T57" i="27"/>
  <c r="Q57" i="27"/>
  <c r="R57" i="27"/>
  <c r="M57" i="27"/>
  <c r="R165" i="27"/>
  <c r="U165" i="27"/>
  <c r="O165" i="27"/>
  <c r="S165" i="27"/>
  <c r="M165" i="27"/>
  <c r="Q165" i="27"/>
  <c r="P165" i="27"/>
  <c r="O78" i="27"/>
  <c r="Q78" i="27"/>
  <c r="P78" i="27"/>
  <c r="R78" i="27"/>
  <c r="M78" i="27"/>
  <c r="U78" i="27"/>
  <c r="M159" i="27"/>
  <c r="P159" i="27"/>
  <c r="R159" i="27"/>
  <c r="U159" i="27"/>
  <c r="S159" i="27"/>
  <c r="Q159" i="27"/>
  <c r="O159" i="27"/>
  <c r="N159" i="27"/>
  <c r="P40" i="27"/>
  <c r="Q40" i="27"/>
  <c r="U40" i="27"/>
  <c r="S40" i="27"/>
  <c r="N40" i="27"/>
  <c r="R40" i="27"/>
  <c r="T40" i="27"/>
  <c r="AP91" i="27"/>
  <c r="AF91" i="27" s="1"/>
  <c r="N91" i="27"/>
  <c r="P91" i="27"/>
  <c r="T91" i="27"/>
  <c r="U91" i="27"/>
  <c r="S91" i="27"/>
  <c r="R91" i="27"/>
  <c r="O116" i="27"/>
  <c r="P116" i="27"/>
  <c r="T116" i="27"/>
  <c r="U116" i="27"/>
  <c r="Q116" i="27"/>
  <c r="R116" i="27"/>
  <c r="O38" i="27"/>
  <c r="M38" i="27"/>
  <c r="P38" i="27"/>
  <c r="Q38" i="27"/>
  <c r="U38" i="27"/>
  <c r="S38" i="27"/>
  <c r="N38" i="27"/>
  <c r="N24" i="27"/>
  <c r="T24" i="27"/>
  <c r="M24" i="27"/>
  <c r="U24" i="27"/>
  <c r="M115" i="27"/>
  <c r="N115" i="27"/>
  <c r="O115" i="27"/>
  <c r="U115" i="27"/>
  <c r="O54" i="27"/>
  <c r="M54" i="27"/>
  <c r="P54" i="27"/>
  <c r="T54" i="27"/>
  <c r="S54" i="27"/>
  <c r="U54" i="27"/>
  <c r="Q54" i="27"/>
  <c r="R54" i="27"/>
  <c r="N47" i="27"/>
  <c r="P47" i="27"/>
  <c r="O47" i="27"/>
  <c r="R47" i="27"/>
  <c r="O77" i="27"/>
  <c r="R77" i="27"/>
  <c r="N77" i="27"/>
  <c r="P77" i="27"/>
  <c r="S77" i="27"/>
  <c r="Q137" i="27"/>
  <c r="R137" i="27"/>
  <c r="O137" i="27"/>
  <c r="P137" i="27"/>
  <c r="N100" i="27"/>
  <c r="O100" i="27"/>
  <c r="S100" i="27"/>
  <c r="P33" i="27"/>
  <c r="S33" i="27"/>
  <c r="N33" i="27"/>
  <c r="R33" i="27"/>
  <c r="AP25" i="27"/>
  <c r="AI25" i="27" s="1"/>
  <c r="O25" i="27"/>
  <c r="U25" i="27"/>
  <c r="N25" i="27"/>
  <c r="S25" i="27"/>
  <c r="AG77" i="23"/>
  <c r="AO77" i="23"/>
  <c r="X77" i="23"/>
  <c r="AN77" i="23"/>
  <c r="Z77" i="23"/>
  <c r="AB77" i="23"/>
  <c r="AI77" i="23"/>
  <c r="AF77" i="23"/>
  <c r="AI98" i="28"/>
  <c r="AB13" i="28"/>
  <c r="AA13" i="28"/>
  <c r="AK38" i="28"/>
  <c r="AL2" i="28"/>
  <c r="AM2" i="28"/>
  <c r="AG2" i="28"/>
  <c r="AK2" i="28"/>
  <c r="AA47" i="25"/>
  <c r="AC47" i="25"/>
  <c r="AK47" i="25"/>
  <c r="AN107" i="24"/>
  <c r="AC107" i="24"/>
  <c r="AI34" i="24"/>
  <c r="AF34" i="24"/>
  <c r="AA64" i="26"/>
  <c r="AB64" i="26"/>
  <c r="AG64" i="26"/>
  <c r="AC64" i="26"/>
  <c r="AK64" i="26"/>
  <c r="AE64" i="26"/>
  <c r="X64" i="26"/>
  <c r="AM116" i="25"/>
  <c r="AF116" i="25"/>
  <c r="AB116" i="25"/>
  <c r="W9" i="25"/>
  <c r="AK9" i="25"/>
  <c r="X9" i="25"/>
  <c r="Y9" i="25"/>
  <c r="AL9" i="25"/>
  <c r="AF9" i="25"/>
  <c r="AJ9" i="25"/>
  <c r="AC9" i="25"/>
  <c r="AG9" i="25"/>
  <c r="AM9" i="25"/>
  <c r="AE9" i="25"/>
  <c r="AF107" i="25"/>
  <c r="AH107" i="25"/>
  <c r="AE107" i="25"/>
  <c r="AB107" i="25"/>
  <c r="AL107" i="25"/>
  <c r="AI107" i="25"/>
  <c r="Y107" i="25"/>
  <c r="AD107" i="25"/>
  <c r="AN107" i="25"/>
  <c r="AI168" i="25"/>
  <c r="Y168" i="25"/>
  <c r="AK168" i="25"/>
  <c r="AH4" i="28"/>
  <c r="X4" i="28"/>
  <c r="AO4" i="28"/>
  <c r="AN4" i="28"/>
  <c r="W4" i="28"/>
  <c r="AF4" i="28"/>
  <c r="AJ4" i="28"/>
  <c r="AC4" i="28"/>
  <c r="AE4" i="28"/>
  <c r="AA4" i="28"/>
  <c r="AK4" i="28"/>
  <c r="AI4" i="28"/>
  <c r="AL4" i="28"/>
  <c r="Y4" i="28"/>
  <c r="AK141" i="28"/>
  <c r="AJ141" i="28"/>
  <c r="R40" i="21"/>
  <c r="Q28" i="21"/>
  <c r="O76" i="19"/>
  <c r="Q152" i="19"/>
  <c r="Q123" i="19"/>
  <c r="U60" i="19"/>
  <c r="N56" i="19"/>
  <c r="AK67" i="26"/>
  <c r="AD153" i="24"/>
  <c r="AL72" i="24"/>
  <c r="Y147" i="24"/>
  <c r="AM124" i="24"/>
  <c r="AC12" i="24"/>
  <c r="AF53" i="24"/>
  <c r="AF61" i="26"/>
  <c r="AA61" i="26"/>
  <c r="AM167" i="25"/>
  <c r="AG46" i="26"/>
  <c r="AJ17" i="25"/>
  <c r="AB17" i="25"/>
  <c r="AJ161" i="25"/>
  <c r="AE130" i="25"/>
  <c r="AE97" i="24"/>
  <c r="Y97" i="24"/>
  <c r="AJ97" i="24"/>
  <c r="AH15" i="24"/>
  <c r="AD15" i="24"/>
  <c r="AN15" i="24"/>
  <c r="AL83" i="24"/>
  <c r="AE139" i="25"/>
  <c r="AF139" i="25"/>
  <c r="AA172" i="25"/>
  <c r="AJ172" i="25"/>
  <c r="AO106" i="24"/>
  <c r="AK106" i="24"/>
  <c r="W106" i="24"/>
  <c r="AI64" i="26"/>
  <c r="X116" i="25"/>
  <c r="AH140" i="25"/>
  <c r="X140" i="25"/>
  <c r="AF140" i="25"/>
  <c r="W140" i="25"/>
  <c r="AG126" i="40"/>
  <c r="AK126" i="40"/>
  <c r="AE5" i="23"/>
  <c r="Z5" i="23"/>
  <c r="X5" i="23"/>
  <c r="AH5" i="23"/>
  <c r="AO5" i="23"/>
  <c r="AJ5" i="23"/>
  <c r="AF5" i="23"/>
  <c r="AA5" i="23"/>
  <c r="AB14" i="23"/>
  <c r="Y14" i="23"/>
  <c r="AC14" i="23"/>
  <c r="AF14" i="23"/>
  <c r="AG14" i="23"/>
  <c r="W14" i="23"/>
  <c r="AD14" i="23"/>
  <c r="AA14" i="23"/>
  <c r="X62" i="23"/>
  <c r="AE112" i="23"/>
  <c r="Y112" i="23"/>
  <c r="AN126" i="23"/>
  <c r="AF126" i="23"/>
  <c r="AB126" i="23"/>
  <c r="AO126" i="23"/>
  <c r="AA38" i="25"/>
  <c r="AG38" i="25"/>
  <c r="W93" i="25"/>
  <c r="AK150" i="24"/>
  <c r="AK127" i="25"/>
  <c r="AJ127" i="25"/>
  <c r="AM175" i="25"/>
  <c r="W175" i="25"/>
  <c r="AE12" i="25"/>
  <c r="AI12" i="25"/>
  <c r="AN12" i="25"/>
  <c r="X12" i="25"/>
  <c r="AO88" i="25"/>
  <c r="AJ154" i="25"/>
  <c r="AG176" i="25"/>
  <c r="AO89" i="25"/>
  <c r="AM111" i="25"/>
  <c r="AI111" i="25"/>
  <c r="AF120" i="25"/>
  <c r="Z24" i="25"/>
  <c r="AE24" i="25"/>
  <c r="AH24" i="25"/>
  <c r="AB24" i="25"/>
  <c r="AE125" i="40"/>
  <c r="AC125" i="40"/>
  <c r="W139" i="40"/>
  <c r="AK135" i="40"/>
  <c r="AO135" i="40"/>
  <c r="AH40" i="40"/>
  <c r="Z122" i="40"/>
  <c r="AO41" i="23"/>
  <c r="AH41" i="23"/>
  <c r="AD41" i="23"/>
  <c r="Z148" i="23"/>
  <c r="AD148" i="23"/>
  <c r="AN148" i="23"/>
  <c r="AB148" i="23"/>
  <c r="AA148" i="23"/>
  <c r="Y148" i="23"/>
  <c r="W148" i="23"/>
  <c r="AB83" i="23"/>
  <c r="AH83" i="23"/>
  <c r="AH28" i="23"/>
  <c r="AC28" i="23"/>
  <c r="AI154" i="23"/>
  <c r="Y154" i="23"/>
  <c r="AM63" i="23"/>
  <c r="AO63" i="23"/>
  <c r="AJ33" i="23"/>
  <c r="AI33" i="23"/>
  <c r="W33" i="23"/>
  <c r="Y143" i="28"/>
  <c r="AF143" i="28"/>
  <c r="AD131" i="28"/>
  <c r="AC131" i="28"/>
  <c r="W131" i="28"/>
  <c r="AK131" i="28"/>
  <c r="AE131" i="28"/>
  <c r="AB131" i="28"/>
  <c r="AG131" i="28"/>
  <c r="AH131" i="28"/>
  <c r="AM131" i="28"/>
  <c r="AF62" i="25"/>
  <c r="AH62" i="25"/>
  <c r="Y62" i="25"/>
  <c r="AL52" i="23"/>
  <c r="AF52" i="23"/>
  <c r="AM52" i="23"/>
  <c r="AO52" i="23"/>
  <c r="AE52" i="23"/>
  <c r="AC52" i="23"/>
  <c r="X41" i="23"/>
  <c r="AN7" i="23"/>
  <c r="AA7" i="23"/>
  <c r="AJ7" i="23"/>
  <c r="AL7" i="23"/>
  <c r="AM7" i="23"/>
  <c r="Z7" i="23"/>
  <c r="AB7" i="23"/>
  <c r="AK7" i="23"/>
  <c r="W7" i="23"/>
  <c r="AE7" i="23"/>
  <c r="AO7" i="23"/>
  <c r="X7" i="23"/>
  <c r="AG7" i="23"/>
  <c r="AD7" i="23"/>
  <c r="AE84" i="23"/>
  <c r="AG84" i="23"/>
  <c r="AL84" i="23"/>
  <c r="AN84" i="23"/>
  <c r="Z84" i="23"/>
  <c r="AK84" i="23"/>
  <c r="AD84" i="23"/>
  <c r="W84" i="23"/>
  <c r="AA84" i="23"/>
  <c r="AM84" i="23"/>
  <c r="AL59" i="28"/>
  <c r="AF56" i="28"/>
  <c r="AI56" i="28"/>
  <c r="W56" i="28"/>
  <c r="AI38" i="25"/>
  <c r="Y6" i="25"/>
  <c r="AA8" i="25"/>
  <c r="Y175" i="25"/>
  <c r="AA175" i="25"/>
  <c r="AA42" i="25"/>
  <c r="AK12" i="25"/>
  <c r="AI88" i="25"/>
  <c r="AL36" i="25"/>
  <c r="AD111" i="25"/>
  <c r="AO111" i="25"/>
  <c r="AF111" i="25"/>
  <c r="AM24" i="25"/>
  <c r="AH125" i="40"/>
  <c r="AJ135" i="40"/>
  <c r="AN135" i="40"/>
  <c r="AG132" i="23"/>
  <c r="AM132" i="23"/>
  <c r="AJ132" i="23"/>
  <c r="AM41" i="23"/>
  <c r="AN65" i="23"/>
  <c r="AO65" i="23"/>
  <c r="AH65" i="23"/>
  <c r="W65" i="23"/>
  <c r="AL65" i="23"/>
  <c r="AF65" i="23"/>
  <c r="AK3" i="23"/>
  <c r="AJ3" i="23"/>
  <c r="AN3" i="23"/>
  <c r="AG3" i="23"/>
  <c r="AB146" i="23"/>
  <c r="X146" i="23"/>
  <c r="Y17" i="23"/>
  <c r="AO17" i="23"/>
  <c r="AE17" i="23"/>
  <c r="AK17" i="23"/>
  <c r="Z17" i="23"/>
  <c r="X50" i="23"/>
  <c r="AN50" i="23"/>
  <c r="AL50" i="23"/>
  <c r="AJ70" i="23"/>
  <c r="AE70" i="23"/>
  <c r="AH57" i="28"/>
  <c r="AG57" i="28"/>
  <c r="AM12" i="28"/>
  <c r="AE12" i="28"/>
  <c r="AL138" i="28"/>
  <c r="X138" i="28"/>
  <c r="AD138" i="28"/>
  <c r="AG138" i="28"/>
  <c r="AE138" i="28"/>
  <c r="Z83" i="28"/>
  <c r="AM83" i="28"/>
  <c r="AO83" i="28"/>
  <c r="X24" i="28"/>
  <c r="AN24" i="28"/>
  <c r="AI24" i="28"/>
  <c r="AK24" i="28"/>
  <c r="AE24" i="28"/>
  <c r="AJ68" i="28"/>
  <c r="AM68" i="28"/>
  <c r="AO68" i="28"/>
  <c r="AE68" i="28"/>
  <c r="AH61" i="28"/>
  <c r="AF61" i="28"/>
  <c r="X61" i="28"/>
  <c r="AG61" i="28"/>
  <c r="AO61" i="28"/>
  <c r="AA168" i="28"/>
  <c r="W168" i="28"/>
  <c r="AN168" i="28"/>
  <c r="AH168" i="28"/>
  <c r="X168" i="28"/>
  <c r="AB168" i="28"/>
  <c r="AC168" i="28"/>
  <c r="Z168" i="28"/>
  <c r="AI168" i="28"/>
  <c r="AE142" i="23"/>
  <c r="AK142" i="23"/>
  <c r="AE108" i="23"/>
  <c r="AN78" i="23"/>
  <c r="AI78" i="23"/>
  <c r="AC19" i="23"/>
  <c r="AF23" i="23"/>
  <c r="AA125" i="23"/>
  <c r="AF119" i="23"/>
  <c r="AM119" i="23"/>
  <c r="AD171" i="28"/>
  <c r="AI86" i="28"/>
  <c r="Z86" i="28"/>
  <c r="AG44" i="28"/>
  <c r="AF44" i="28"/>
  <c r="AO64" i="28"/>
  <c r="W153" i="28"/>
  <c r="AC75" i="28"/>
  <c r="X99" i="28"/>
  <c r="AA114" i="28"/>
  <c r="AN114" i="28"/>
  <c r="Y104" i="28"/>
  <c r="AD104" i="28"/>
  <c r="AL161" i="28"/>
  <c r="AA26" i="28"/>
  <c r="AO26" i="28"/>
  <c r="AL26" i="28"/>
  <c r="AC77" i="28"/>
  <c r="AL77" i="28"/>
  <c r="AK91" i="28"/>
  <c r="Z14" i="28"/>
  <c r="AD14" i="28"/>
  <c r="AF107" i="23"/>
  <c r="AD140" i="23"/>
  <c r="AJ171" i="23"/>
  <c r="AC78" i="23"/>
  <c r="AG78" i="23"/>
  <c r="W125" i="23"/>
  <c r="AD119" i="23"/>
  <c r="W119" i="23"/>
  <c r="AE119" i="23"/>
  <c r="AJ86" i="28"/>
  <c r="AK86" i="28"/>
  <c r="AL44" i="28"/>
  <c r="AI44" i="28"/>
  <c r="AM114" i="28"/>
  <c r="AB104" i="28"/>
  <c r="AE104" i="28"/>
  <c r="AC26" i="28"/>
  <c r="AD26" i="28"/>
  <c r="AE26" i="28"/>
  <c r="X77" i="28"/>
  <c r="AM77" i="28"/>
  <c r="AJ90" i="28"/>
  <c r="AM14" i="28"/>
  <c r="AM60" i="24"/>
  <c r="AC60" i="24"/>
  <c r="AB60" i="24"/>
  <c r="AL156" i="24"/>
  <c r="AD176" i="24"/>
  <c r="AE176" i="24"/>
  <c r="AB118" i="25"/>
  <c r="AB155" i="25"/>
  <c r="AM155" i="25"/>
  <c r="X158" i="25"/>
  <c r="AN6" i="25"/>
  <c r="AG11" i="24"/>
  <c r="AG28" i="24"/>
  <c r="Y102" i="25"/>
  <c r="Z150" i="23"/>
  <c r="AA63" i="23"/>
  <c r="AK10" i="23"/>
  <c r="X12" i="24"/>
  <c r="AG78" i="26"/>
  <c r="AJ114" i="24"/>
  <c r="AK97" i="24"/>
  <c r="Z97" i="24"/>
  <c r="AA15" i="24"/>
  <c r="AK15" i="24"/>
  <c r="AF39" i="24"/>
  <c r="Y3" i="24"/>
  <c r="AJ68" i="24"/>
  <c r="AE20" i="24"/>
  <c r="AC5" i="24"/>
  <c r="AM75" i="25"/>
  <c r="W69" i="25"/>
  <c r="AO69" i="25"/>
  <c r="AE129" i="25"/>
  <c r="AO73" i="25"/>
  <c r="W159" i="24"/>
  <c r="AG159" i="24"/>
  <c r="Z32" i="24"/>
  <c r="AN32" i="24"/>
  <c r="AB120" i="25"/>
  <c r="AD24" i="25"/>
  <c r="AA24" i="25"/>
  <c r="AL24" i="25"/>
  <c r="AB86" i="25"/>
  <c r="W29" i="40"/>
  <c r="AI126" i="40"/>
  <c r="AL121" i="40"/>
  <c r="AD121" i="40"/>
  <c r="X40" i="40"/>
  <c r="AL40" i="40"/>
  <c r="AC122" i="40"/>
  <c r="AD15" i="25"/>
  <c r="AD10" i="23"/>
  <c r="AA31" i="23"/>
  <c r="AL114" i="28"/>
  <c r="AM112" i="28"/>
  <c r="AJ91" i="28"/>
  <c r="AC28" i="24"/>
  <c r="AF102" i="25"/>
  <c r="AL102" i="25"/>
  <c r="AL15" i="25"/>
  <c r="AC62" i="25"/>
  <c r="W163" i="23"/>
  <c r="AH170" i="23"/>
  <c r="AI170" i="23"/>
  <c r="AG107" i="23"/>
  <c r="AC144" i="23"/>
  <c r="AF116" i="23"/>
  <c r="AO10" i="23"/>
  <c r="AB31" i="23"/>
  <c r="X33" i="23"/>
  <c r="AC106" i="23"/>
  <c r="AF171" i="28"/>
  <c r="AD156" i="28"/>
  <c r="AK12" i="24"/>
  <c r="AA53" i="24"/>
  <c r="AD148" i="25"/>
  <c r="AL97" i="24"/>
  <c r="AD97" i="24"/>
  <c r="AF15" i="24"/>
  <c r="AB15" i="24"/>
  <c r="Z15" i="24"/>
  <c r="AD39" i="24"/>
  <c r="AO13" i="25"/>
  <c r="AG47" i="25"/>
  <c r="AB47" i="25"/>
  <c r="AJ75" i="25"/>
  <c r="Z69" i="25"/>
  <c r="W142" i="25"/>
  <c r="X142" i="25"/>
  <c r="AM54" i="25"/>
  <c r="AK5" i="25"/>
  <c r="AA5" i="25"/>
  <c r="Z159" i="24"/>
  <c r="X159" i="24"/>
  <c r="AM159" i="24"/>
  <c r="AE32" i="24"/>
  <c r="AN120" i="25"/>
  <c r="AG120" i="25"/>
  <c r="AM103" i="24"/>
  <c r="AH9" i="25"/>
  <c r="Y24" i="25"/>
  <c r="AG24" i="25"/>
  <c r="AJ24" i="25"/>
  <c r="W24" i="25"/>
  <c r="AJ58" i="25"/>
  <c r="AJ29" i="40"/>
  <c r="Z121" i="40"/>
  <c r="AI121" i="40"/>
  <c r="AK121" i="40"/>
  <c r="AD40" i="40"/>
  <c r="AE40" i="40"/>
  <c r="AG15" i="25"/>
  <c r="AL106" i="25"/>
  <c r="AN62" i="25"/>
  <c r="AB170" i="23"/>
  <c r="AM20" i="23"/>
  <c r="AJ41" i="23"/>
  <c r="AH91" i="23"/>
  <c r="AN100" i="23"/>
  <c r="AL171" i="28"/>
  <c r="AF145" i="28"/>
  <c r="Y114" i="28"/>
  <c r="Y170" i="28"/>
  <c r="AC112" i="28"/>
  <c r="AI68" i="28"/>
  <c r="AL139" i="28"/>
  <c r="W161" i="28"/>
  <c r="AO91" i="28"/>
  <c r="AK100" i="24"/>
  <c r="AL100" i="24"/>
  <c r="AE100" i="24"/>
  <c r="AH135" i="24"/>
  <c r="AD135" i="24"/>
  <c r="Y41" i="25"/>
  <c r="AF41" i="25"/>
  <c r="AD41" i="25"/>
  <c r="X2" i="25"/>
  <c r="AJ2" i="25"/>
  <c r="AF2" i="25"/>
  <c r="AB2" i="25"/>
  <c r="AH2" i="25"/>
  <c r="AI2" i="25"/>
  <c r="AA2" i="25"/>
  <c r="AM2" i="25"/>
  <c r="AL2" i="25"/>
  <c r="AK2" i="25"/>
  <c r="AD2" i="25"/>
  <c r="Z2" i="25"/>
  <c r="AE2" i="25"/>
  <c r="W2" i="25"/>
  <c r="S128" i="19"/>
  <c r="N128" i="19"/>
  <c r="T175" i="19"/>
  <c r="M175" i="19"/>
  <c r="N111" i="19"/>
  <c r="P22" i="21"/>
  <c r="M22" i="21"/>
  <c r="N10" i="21"/>
  <c r="T10" i="21"/>
  <c r="R90" i="19"/>
  <c r="S90" i="19"/>
  <c r="U36" i="21"/>
  <c r="AI158" i="24"/>
  <c r="W67" i="26"/>
  <c r="Z153" i="24"/>
  <c r="AE153" i="24"/>
  <c r="AL153" i="24"/>
  <c r="AN58" i="23"/>
  <c r="AI58" i="23"/>
  <c r="X58" i="23"/>
  <c r="AO33" i="25"/>
  <c r="AD33" i="25"/>
  <c r="AH113" i="25"/>
  <c r="X113" i="25"/>
  <c r="AC113" i="25"/>
  <c r="AA25" i="25"/>
  <c r="AK25" i="25"/>
  <c r="W83" i="26"/>
  <c r="AA83" i="26"/>
  <c r="AE83" i="26"/>
  <c r="Y83" i="26"/>
  <c r="AG83" i="26"/>
  <c r="AK4" i="25"/>
  <c r="AN4" i="25"/>
  <c r="W100" i="24"/>
  <c r="AF5" i="24"/>
  <c r="X5" i="24"/>
  <c r="AN5" i="24"/>
  <c r="AG5" i="24"/>
  <c r="AH83" i="24"/>
  <c r="Z83" i="24"/>
  <c r="AM83" i="24"/>
  <c r="AH96" i="25"/>
  <c r="X96" i="25"/>
  <c r="AI96" i="25"/>
  <c r="AL165" i="25"/>
  <c r="AH165" i="25"/>
  <c r="AB165" i="25"/>
  <c r="AA165" i="25"/>
  <c r="AF165" i="25"/>
  <c r="Z165" i="25"/>
  <c r="AK165" i="25"/>
  <c r="AM165" i="25"/>
  <c r="AC165" i="25"/>
  <c r="Y105" i="26"/>
  <c r="AA162" i="25"/>
  <c r="AE51" i="26"/>
  <c r="Y51" i="26"/>
  <c r="AB51" i="26"/>
  <c r="Z51" i="26"/>
  <c r="AH51" i="26"/>
  <c r="AD51" i="26"/>
  <c r="Z26" i="25"/>
  <c r="AL26" i="25"/>
  <c r="X41" i="24"/>
  <c r="AI41" i="24"/>
  <c r="AF41" i="24"/>
  <c r="AB41" i="24"/>
  <c r="AG2" i="25"/>
  <c r="AG79" i="25"/>
  <c r="AA79" i="25"/>
  <c r="AO79" i="25"/>
  <c r="AH79" i="25"/>
  <c r="AM79" i="25"/>
  <c r="Y79" i="25"/>
  <c r="AJ79" i="25"/>
  <c r="AC79" i="25"/>
  <c r="AK79" i="25"/>
  <c r="AO150" i="25"/>
  <c r="AJ150" i="25"/>
  <c r="AN150" i="25"/>
  <c r="AL159" i="26"/>
  <c r="AJ159" i="26"/>
  <c r="AA81" i="25"/>
  <c r="AM81" i="25"/>
  <c r="AL81" i="25"/>
  <c r="AN81" i="25"/>
  <c r="AD81" i="25"/>
  <c r="AJ115" i="25"/>
  <c r="AM115" i="25"/>
  <c r="AO14" i="25"/>
  <c r="AI14" i="25"/>
  <c r="X14" i="25"/>
  <c r="AA14" i="25"/>
  <c r="AK74" i="25"/>
  <c r="AG74" i="25"/>
  <c r="AE74" i="25"/>
  <c r="AF74" i="25"/>
  <c r="AO74" i="25"/>
  <c r="AI74" i="25"/>
  <c r="Y85" i="25"/>
  <c r="AB85" i="25"/>
  <c r="R128" i="19"/>
  <c r="O128" i="19"/>
  <c r="R130" i="19"/>
  <c r="R175" i="19"/>
  <c r="N175" i="19"/>
  <c r="O111" i="19"/>
  <c r="Q111" i="19"/>
  <c r="S111" i="19"/>
  <c r="N22" i="21"/>
  <c r="T22" i="21"/>
  <c r="O22" i="21"/>
  <c r="U88" i="19"/>
  <c r="R45" i="21"/>
  <c r="R10" i="21"/>
  <c r="O10" i="21"/>
  <c r="Q90" i="19"/>
  <c r="O90" i="19"/>
  <c r="U90" i="19"/>
  <c r="P36" i="21"/>
  <c r="N36" i="21"/>
  <c r="M36" i="21"/>
  <c r="Y155" i="25"/>
  <c r="AG67" i="26"/>
  <c r="AM67" i="26"/>
  <c r="W153" i="24"/>
  <c r="AF153" i="24"/>
  <c r="AO153" i="24"/>
  <c r="AG157" i="25"/>
  <c r="AJ147" i="24"/>
  <c r="AK27" i="24"/>
  <c r="AK92" i="24"/>
  <c r="AM92" i="24"/>
  <c r="AD92" i="24"/>
  <c r="AO92" i="24"/>
  <c r="AE156" i="24"/>
  <c r="AJ156" i="24"/>
  <c r="AD156" i="24"/>
  <c r="AM156" i="24"/>
  <c r="AO44" i="24"/>
  <c r="W44" i="24"/>
  <c r="AD44" i="24"/>
  <c r="AE44" i="24"/>
  <c r="AA173" i="24"/>
  <c r="AI173" i="24"/>
  <c r="AB173" i="24"/>
  <c r="AD173" i="24"/>
  <c r="AE54" i="24"/>
  <c r="AF54" i="24"/>
  <c r="Z138" i="24"/>
  <c r="AC138" i="24"/>
  <c r="X44" i="25"/>
  <c r="AJ44" i="25"/>
  <c r="AF44" i="25"/>
  <c r="AL134" i="25"/>
  <c r="AF134" i="25"/>
  <c r="AI134" i="25"/>
  <c r="AG134" i="25"/>
  <c r="AJ134" i="25"/>
  <c r="AI131" i="25"/>
  <c r="AK131" i="25"/>
  <c r="AK152" i="25"/>
  <c r="AD152" i="25"/>
  <c r="AG167" i="25"/>
  <c r="AE113" i="25"/>
  <c r="AJ57" i="25"/>
  <c r="AC83" i="26"/>
  <c r="AL83" i="26"/>
  <c r="AK121" i="24"/>
  <c r="AO100" i="24"/>
  <c r="AL43" i="26"/>
  <c r="AO43" i="26"/>
  <c r="AE43" i="26"/>
  <c r="W52" i="25"/>
  <c r="AD52" i="25"/>
  <c r="AG52" i="25"/>
  <c r="AF105" i="26"/>
  <c r="AK105" i="26"/>
  <c r="W105" i="26"/>
  <c r="AG105" i="26"/>
  <c r="AD105" i="26"/>
  <c r="AI41" i="25"/>
  <c r="AL162" i="25"/>
  <c r="AF162" i="25"/>
  <c r="W162" i="25"/>
  <c r="AB162" i="25"/>
  <c r="AH162" i="25"/>
  <c r="Y162" i="25"/>
  <c r="AN162" i="25"/>
  <c r="AI162" i="25"/>
  <c r="X162" i="25"/>
  <c r="AL56" i="25"/>
  <c r="Z56" i="25"/>
  <c r="AI56" i="25"/>
  <c r="AA56" i="25"/>
  <c r="AN56" i="25"/>
  <c r="Y56" i="25"/>
  <c r="AE56" i="25"/>
  <c r="AG56" i="25"/>
  <c r="AA119" i="25"/>
  <c r="AI119" i="25"/>
  <c r="AK99" i="24"/>
  <c r="AC99" i="24"/>
  <c r="AO99" i="24"/>
  <c r="AJ99" i="24"/>
  <c r="AO2" i="25"/>
  <c r="AN2" i="25"/>
  <c r="AL29" i="25"/>
  <c r="X29" i="25"/>
  <c r="AF29" i="25"/>
  <c r="AL80" i="24"/>
  <c r="AH80" i="24"/>
  <c r="AJ80" i="24"/>
  <c r="AC80" i="24"/>
  <c r="AI167" i="24"/>
  <c r="AE167" i="24"/>
  <c r="AJ91" i="25"/>
  <c r="AO91" i="25"/>
  <c r="AL91" i="25"/>
  <c r="AB91" i="25"/>
  <c r="AM91" i="25"/>
  <c r="AG152" i="25"/>
  <c r="AM152" i="25"/>
  <c r="AJ152" i="25"/>
  <c r="AO152" i="25"/>
  <c r="W152" i="25"/>
  <c r="Z152" i="25"/>
  <c r="X152" i="25"/>
  <c r="Z149" i="24"/>
  <c r="AB149" i="24"/>
  <c r="AM36" i="24"/>
  <c r="M128" i="19"/>
  <c r="P128" i="19"/>
  <c r="R34" i="21"/>
  <c r="O175" i="19"/>
  <c r="T111" i="19"/>
  <c r="M111" i="19"/>
  <c r="U10" i="21"/>
  <c r="Q10" i="21"/>
  <c r="N90" i="19"/>
  <c r="R56" i="19"/>
  <c r="Q36" i="21"/>
  <c r="AN47" i="24"/>
  <c r="AC67" i="26"/>
  <c r="AI67" i="26"/>
  <c r="Y153" i="24"/>
  <c r="AI153" i="24"/>
  <c r="AN153" i="24"/>
  <c r="AC147" i="24"/>
  <c r="AL147" i="24"/>
  <c r="AG60" i="24"/>
  <c r="AO60" i="24"/>
  <c r="AK60" i="24"/>
  <c r="AJ60" i="24"/>
  <c r="AA60" i="24"/>
  <c r="AD60" i="24"/>
  <c r="AN124" i="24"/>
  <c r="AJ124" i="24"/>
  <c r="AE124" i="24"/>
  <c r="AO124" i="24"/>
  <c r="Y124" i="24"/>
  <c r="AD124" i="24"/>
  <c r="AG12" i="24"/>
  <c r="AN12" i="24"/>
  <c r="AB12" i="24"/>
  <c r="Y12" i="24"/>
  <c r="AE12" i="24"/>
  <c r="AD12" i="24"/>
  <c r="Y141" i="24"/>
  <c r="AE53" i="24"/>
  <c r="AB53" i="24"/>
  <c r="AG53" i="24"/>
  <c r="AI53" i="24"/>
  <c r="AH53" i="24"/>
  <c r="AL53" i="24"/>
  <c r="W58" i="23"/>
  <c r="AC33" i="25"/>
  <c r="AD61" i="26"/>
  <c r="AN61" i="26"/>
  <c r="AK61" i="26"/>
  <c r="AG61" i="26"/>
  <c r="AC61" i="26"/>
  <c r="AI61" i="26"/>
  <c r="AE61" i="26"/>
  <c r="AB152" i="25"/>
  <c r="AB167" i="25"/>
  <c r="AL167" i="25"/>
  <c r="AK167" i="25"/>
  <c r="AN167" i="25"/>
  <c r="W167" i="25"/>
  <c r="AH167" i="25"/>
  <c r="Y113" i="25"/>
  <c r="Z113" i="25"/>
  <c r="AF46" i="26"/>
  <c r="AO46" i="26"/>
  <c r="AE46" i="26"/>
  <c r="W53" i="25"/>
  <c r="AO53" i="25"/>
  <c r="AB53" i="25"/>
  <c r="AI170" i="25"/>
  <c r="AM170" i="25"/>
  <c r="X170" i="25"/>
  <c r="AN83" i="26"/>
  <c r="AA30" i="24"/>
  <c r="AJ30" i="24"/>
  <c r="AE30" i="24"/>
  <c r="AO30" i="24"/>
  <c r="Z37" i="25"/>
  <c r="AN37" i="25"/>
  <c r="X37" i="25"/>
  <c r="Z4" i="25"/>
  <c r="AJ100" i="24"/>
  <c r="AJ149" i="24"/>
  <c r="AO5" i="24"/>
  <c r="AF18" i="24"/>
  <c r="AM135" i="24"/>
  <c r="Z96" i="25"/>
  <c r="W165" i="25"/>
  <c r="AO165" i="25"/>
  <c r="AF14" i="25"/>
  <c r="AF52" i="25"/>
  <c r="AE162" i="25"/>
  <c r="AH56" i="25"/>
  <c r="AJ21" i="24"/>
  <c r="AI21" i="24"/>
  <c r="AL21" i="24"/>
  <c r="AK21" i="24"/>
  <c r="Y2" i="25"/>
  <c r="AL124" i="25"/>
  <c r="AG124" i="25"/>
  <c r="AF124" i="25"/>
  <c r="AK84" i="25"/>
  <c r="AG84" i="25"/>
  <c r="AN74" i="25"/>
  <c r="Y21" i="25"/>
  <c r="Z21" i="25"/>
  <c r="AO21" i="25"/>
  <c r="AM21" i="25"/>
  <c r="AN21" i="25"/>
  <c r="AJ21" i="25"/>
  <c r="AE141" i="25"/>
  <c r="AK141" i="25"/>
  <c r="AD102" i="24"/>
  <c r="AC102" i="24"/>
  <c r="AC18" i="25"/>
  <c r="AO172" i="25"/>
  <c r="AN172" i="25"/>
  <c r="AH158" i="25"/>
  <c r="AD136" i="24"/>
  <c r="AJ64" i="26"/>
  <c r="AH64" i="26"/>
  <c r="AL64" i="26"/>
  <c r="Z64" i="26"/>
  <c r="W64" i="26"/>
  <c r="AM64" i="26"/>
  <c r="AJ164" i="26"/>
  <c r="Y164" i="26"/>
  <c r="AJ116" i="25"/>
  <c r="AO116" i="25"/>
  <c r="AA116" i="25"/>
  <c r="AL89" i="25"/>
  <c r="AE100" i="25"/>
  <c r="AF100" i="25"/>
  <c r="AG103" i="25"/>
  <c r="AJ86" i="25"/>
  <c r="AO86" i="25"/>
  <c r="AF86" i="25"/>
  <c r="AI86" i="25"/>
  <c r="AG103" i="24"/>
  <c r="AE103" i="24"/>
  <c r="AM87" i="25"/>
  <c r="AK87" i="25"/>
  <c r="AF87" i="25"/>
  <c r="AL33" i="40"/>
  <c r="AB25" i="40"/>
  <c r="AL25" i="40"/>
  <c r="AO18" i="25"/>
  <c r="Y172" i="25"/>
  <c r="AJ107" i="24"/>
  <c r="AG158" i="25"/>
  <c r="X86" i="24"/>
  <c r="AN150" i="24"/>
  <c r="AJ87" i="24"/>
  <c r="AK87" i="24"/>
  <c r="Y170" i="24"/>
  <c r="AJ170" i="24"/>
  <c r="Y19" i="25"/>
  <c r="AH95" i="25"/>
  <c r="AA95" i="25"/>
  <c r="Z95" i="25"/>
  <c r="AJ95" i="25"/>
  <c r="AB95" i="25"/>
  <c r="W95" i="25"/>
  <c r="Z32" i="25"/>
  <c r="AA32" i="25"/>
  <c r="X127" i="25"/>
  <c r="AI127" i="25"/>
  <c r="AA127" i="25"/>
  <c r="AJ8" i="25"/>
  <c r="X8" i="25"/>
  <c r="AF8" i="25"/>
  <c r="AD175" i="25"/>
  <c r="AI175" i="25"/>
  <c r="AD64" i="26"/>
  <c r="AN64" i="26"/>
  <c r="Y64" i="26"/>
  <c r="AF64" i="26"/>
  <c r="AG164" i="26"/>
  <c r="AK164" i="26"/>
  <c r="AF164" i="26"/>
  <c r="AN72" i="25"/>
  <c r="AF154" i="25"/>
  <c r="AM154" i="25"/>
  <c r="AE104" i="24"/>
  <c r="Y104" i="24"/>
  <c r="AC104" i="24"/>
  <c r="AH177" i="25"/>
  <c r="AK116" i="25"/>
  <c r="AE116" i="25"/>
  <c r="AK99" i="25"/>
  <c r="X100" i="25"/>
  <c r="Y100" i="25"/>
  <c r="AH100" i="25"/>
  <c r="AC159" i="24"/>
  <c r="Y159" i="24"/>
  <c r="AF159" i="24"/>
  <c r="W32" i="24"/>
  <c r="AH103" i="25"/>
  <c r="AK69" i="24"/>
  <c r="W69" i="24"/>
  <c r="AH45" i="40"/>
  <c r="W45" i="40"/>
  <c r="AK24" i="25"/>
  <c r="AC24" i="25"/>
  <c r="X24" i="25"/>
  <c r="Z58" i="25"/>
  <c r="AN125" i="40"/>
  <c r="AM125" i="40"/>
  <c r="AF121" i="40"/>
  <c r="Y121" i="40"/>
  <c r="AC121" i="40"/>
  <c r="AG121" i="40"/>
  <c r="AN121" i="40"/>
  <c r="AG135" i="40"/>
  <c r="W135" i="40"/>
  <c r="X135" i="40"/>
  <c r="AB135" i="40"/>
  <c r="AC28" i="25"/>
  <c r="W28" i="25"/>
  <c r="AE28" i="25"/>
  <c r="AJ28" i="25"/>
  <c r="Y28" i="25"/>
  <c r="X15" i="25"/>
  <c r="AM106" i="25"/>
  <c r="X34" i="25"/>
  <c r="Y84" i="23"/>
  <c r="Y28" i="23"/>
  <c r="AC17" i="23"/>
  <c r="AO21" i="23"/>
  <c r="AH112" i="28"/>
  <c r="W156" i="28"/>
  <c r="X28" i="25"/>
  <c r="Z28" i="25"/>
  <c r="AF28" i="25"/>
  <c r="AK28" i="25"/>
  <c r="AO28" i="25"/>
  <c r="AL169" i="23"/>
  <c r="AJ169" i="23"/>
  <c r="AG163" i="23"/>
  <c r="W88" i="23"/>
  <c r="Z174" i="23"/>
  <c r="Y36" i="23"/>
  <c r="AJ45" i="23"/>
  <c r="Y132" i="23"/>
  <c r="AI132" i="23"/>
  <c r="AE165" i="23"/>
  <c r="AD165" i="23"/>
  <c r="AL170" i="23"/>
  <c r="AO170" i="23"/>
  <c r="AN170" i="23"/>
  <c r="AA170" i="23"/>
  <c r="AG20" i="23"/>
  <c r="AI41" i="23"/>
  <c r="AG41" i="23"/>
  <c r="Y107" i="23"/>
  <c r="AJ107" i="23"/>
  <c r="X140" i="23"/>
  <c r="AF109" i="23"/>
  <c r="X100" i="23"/>
  <c r="AM121" i="23"/>
  <c r="AE121" i="23"/>
  <c r="AA17" i="23"/>
  <c r="AB106" i="23"/>
  <c r="AJ106" i="23"/>
  <c r="AL51" i="28"/>
  <c r="AO143" i="28"/>
  <c r="AD153" i="28"/>
  <c r="AF42" i="28"/>
  <c r="AE155" i="28"/>
  <c r="W169" i="28"/>
  <c r="AH129" i="28"/>
  <c r="AK129" i="28"/>
  <c r="AA58" i="28"/>
  <c r="AC72" i="28"/>
  <c r="AN17" i="28"/>
  <c r="AN145" i="28"/>
  <c r="W31" i="28"/>
  <c r="AH161" i="28"/>
  <c r="Y91" i="28"/>
  <c r="Y106" i="25"/>
  <c r="AG34" i="25"/>
  <c r="AL107" i="23"/>
  <c r="X28" i="23"/>
  <c r="AE78" i="23"/>
  <c r="W9" i="23"/>
  <c r="AI115" i="28"/>
  <c r="AI125" i="40"/>
  <c r="AO125" i="40"/>
  <c r="AH44" i="40"/>
  <c r="AM121" i="40"/>
  <c r="AA121" i="40"/>
  <c r="AJ121" i="40"/>
  <c r="X121" i="40"/>
  <c r="Z135" i="40"/>
  <c r="AA135" i="40"/>
  <c r="AH135" i="40"/>
  <c r="W40" i="40"/>
  <c r="AG28" i="25"/>
  <c r="AB28" i="25"/>
  <c r="AI28" i="25"/>
  <c r="AN28" i="25"/>
  <c r="AO15" i="25"/>
  <c r="AB15" i="25"/>
  <c r="AJ106" i="25"/>
  <c r="AM169" i="23"/>
  <c r="AO163" i="23"/>
  <c r="AN88" i="23"/>
  <c r="AO88" i="23"/>
  <c r="AL174" i="23"/>
  <c r="AC36" i="23"/>
  <c r="AC77" i="23"/>
  <c r="AE132" i="23"/>
  <c r="AA132" i="23"/>
  <c r="AI165" i="23"/>
  <c r="AJ165" i="23"/>
  <c r="AE170" i="23"/>
  <c r="AM170" i="23"/>
  <c r="AJ170" i="23"/>
  <c r="Y20" i="23"/>
  <c r="AG75" i="23"/>
  <c r="AM55" i="23"/>
  <c r="AO27" i="23"/>
  <c r="Z100" i="23"/>
  <c r="AJ142" i="23"/>
  <c r="AF115" i="23"/>
  <c r="AM17" i="23"/>
  <c r="AE37" i="23"/>
  <c r="Y129" i="23"/>
  <c r="AD106" i="23"/>
  <c r="AG50" i="23"/>
  <c r="AK162" i="28"/>
  <c r="AF53" i="28"/>
  <c r="AB42" i="28"/>
  <c r="AN155" i="28"/>
  <c r="W129" i="28"/>
  <c r="Z129" i="28"/>
  <c r="AN129" i="28"/>
  <c r="AH72" i="28"/>
  <c r="AE72" i="28"/>
  <c r="AH17" i="28"/>
  <c r="AE17" i="28"/>
  <c r="AF32" i="28"/>
  <c r="Z39" i="28"/>
  <c r="W145" i="28"/>
  <c r="Y81" i="28"/>
  <c r="X131" i="28"/>
  <c r="X107" i="28"/>
  <c r="Z112" i="28"/>
  <c r="AM63" i="28"/>
  <c r="AG149" i="28"/>
  <c r="AM91" i="28"/>
  <c r="Z30" i="24"/>
  <c r="AI30" i="24"/>
  <c r="AI97" i="24"/>
  <c r="AE52" i="25"/>
  <c r="AM162" i="25"/>
  <c r="Z162" i="25"/>
  <c r="AF107" i="24"/>
  <c r="AK107" i="24"/>
  <c r="AO38" i="25"/>
  <c r="AC119" i="25"/>
  <c r="AB119" i="25"/>
  <c r="AL158" i="25"/>
  <c r="Y158" i="25"/>
  <c r="AN136" i="24"/>
  <c r="AN145" i="25"/>
  <c r="AH21" i="24"/>
  <c r="AM21" i="24"/>
  <c r="AB34" i="24"/>
  <c r="X99" i="24"/>
  <c r="AH99" i="24"/>
  <c r="AG41" i="24"/>
  <c r="AC41" i="24"/>
  <c r="AN41" i="24"/>
  <c r="X32" i="25"/>
  <c r="Z127" i="25"/>
  <c r="AB127" i="25"/>
  <c r="AO124" i="25"/>
  <c r="AH137" i="25"/>
  <c r="AK8" i="25"/>
  <c r="AL84" i="25"/>
  <c r="AI150" i="25"/>
  <c r="AD74" i="25"/>
  <c r="AH21" i="25"/>
  <c r="AD21" i="25"/>
  <c r="AO72" i="25"/>
  <c r="AM72" i="25"/>
  <c r="AL141" i="25"/>
  <c r="W29" i="25"/>
  <c r="AK55" i="25"/>
  <c r="AI55" i="25"/>
  <c r="AD80" i="24"/>
  <c r="X80" i="24"/>
  <c r="AE80" i="24"/>
  <c r="AJ102" i="24"/>
  <c r="X177" i="25"/>
  <c r="AE177" i="25"/>
  <c r="Z176" i="25"/>
  <c r="AF36" i="25"/>
  <c r="X36" i="25"/>
  <c r="AK49" i="26"/>
  <c r="AD49" i="26"/>
  <c r="AO49" i="26"/>
  <c r="W49" i="26"/>
  <c r="AH49" i="26"/>
  <c r="X89" i="25"/>
  <c r="AA89" i="25"/>
  <c r="AK153" i="25"/>
  <c r="AN100" i="25"/>
  <c r="AD100" i="25"/>
  <c r="AO100" i="25"/>
  <c r="AC100" i="25"/>
  <c r="AJ100" i="25"/>
  <c r="AC111" i="25"/>
  <c r="Y111" i="25"/>
  <c r="AJ111" i="25"/>
  <c r="AE111" i="25"/>
  <c r="AA111" i="25"/>
  <c r="AN111" i="25"/>
  <c r="AL120" i="25"/>
  <c r="AO120" i="25"/>
  <c r="AC103" i="25"/>
  <c r="W103" i="25"/>
  <c r="Y115" i="24"/>
  <c r="AN69" i="24"/>
  <c r="AF103" i="24"/>
  <c r="AK103" i="24"/>
  <c r="AN129" i="24"/>
  <c r="AH155" i="25"/>
  <c r="AJ72" i="24"/>
  <c r="AM138" i="24"/>
  <c r="AB44" i="25"/>
  <c r="AB121" i="25"/>
  <c r="AA78" i="26"/>
  <c r="AK78" i="26"/>
  <c r="AK63" i="25"/>
  <c r="W63" i="25"/>
  <c r="AO10" i="25"/>
  <c r="AF17" i="25"/>
  <c r="AA17" i="25"/>
  <c r="Z17" i="25"/>
  <c r="AL17" i="25"/>
  <c r="AE161" i="25"/>
  <c r="AO115" i="25"/>
  <c r="X136" i="25"/>
  <c r="AK132" i="25"/>
  <c r="AA39" i="25"/>
  <c r="X39" i="25"/>
  <c r="AL39" i="25"/>
  <c r="AB117" i="25"/>
  <c r="AI117" i="25"/>
  <c r="AA117" i="25"/>
  <c r="Z117" i="25"/>
  <c r="AA130" i="25"/>
  <c r="AD130" i="25"/>
  <c r="AM130" i="25"/>
  <c r="AF170" i="25"/>
  <c r="AO83" i="26"/>
  <c r="AF83" i="26"/>
  <c r="AM83" i="26"/>
  <c r="AH148" i="25"/>
  <c r="AJ83" i="26"/>
  <c r="AG138" i="25"/>
  <c r="AH41" i="25"/>
  <c r="AK162" i="25"/>
  <c r="AD162" i="25"/>
  <c r="Z107" i="24"/>
  <c r="AG119" i="25"/>
  <c r="AF158" i="25"/>
  <c r="AN158" i="25"/>
  <c r="X136" i="24"/>
  <c r="AM145" i="25"/>
  <c r="AF76" i="24"/>
  <c r="AG21" i="24"/>
  <c r="AC21" i="24"/>
  <c r="AF99" i="24"/>
  <c r="AI99" i="24"/>
  <c r="Y99" i="24"/>
  <c r="Y41" i="24"/>
  <c r="AE41" i="24"/>
  <c r="AF32" i="25"/>
  <c r="AB32" i="25"/>
  <c r="Y127" i="25"/>
  <c r="AG127" i="25"/>
  <c r="Y137" i="25"/>
  <c r="Z137" i="25"/>
  <c r="AO8" i="25"/>
  <c r="Y150" i="25"/>
  <c r="AA74" i="25"/>
  <c r="AB74" i="25"/>
  <c r="Z74" i="25"/>
  <c r="W21" i="25"/>
  <c r="AB21" i="25"/>
  <c r="AD42" i="25"/>
  <c r="AI72" i="25"/>
  <c r="AH72" i="25"/>
  <c r="AK29" i="25"/>
  <c r="W55" i="25"/>
  <c r="AB80" i="24"/>
  <c r="W80" i="24"/>
  <c r="AC167" i="24"/>
  <c r="AA31" i="25"/>
  <c r="AI31" i="25"/>
  <c r="AL31" i="25"/>
  <c r="W177" i="25"/>
  <c r="AI177" i="25"/>
  <c r="AN176" i="25"/>
  <c r="Z99" i="25"/>
  <c r="AN49" i="26"/>
  <c r="X49" i="26"/>
  <c r="AB49" i="26"/>
  <c r="AF49" i="26"/>
  <c r="AJ49" i="26"/>
  <c r="AD89" i="25"/>
  <c r="AM89" i="25"/>
  <c r="AF89" i="25"/>
  <c r="AK100" i="25"/>
  <c r="AB100" i="25"/>
  <c r="Z100" i="25"/>
  <c r="AG111" i="25"/>
  <c r="AK111" i="25"/>
  <c r="AL111" i="25"/>
  <c r="W111" i="25"/>
  <c r="AM120" i="25"/>
  <c r="W120" i="25"/>
  <c r="AH120" i="25"/>
  <c r="Y103" i="25"/>
  <c r="AM103" i="25"/>
  <c r="AN103" i="25"/>
  <c r="AG133" i="24"/>
  <c r="AI103" i="24"/>
  <c r="AH103" i="24"/>
  <c r="AD2" i="24"/>
  <c r="AC129" i="24"/>
  <c r="AA155" i="25"/>
  <c r="W163" i="24"/>
  <c r="AM44" i="25"/>
  <c r="AG44" i="25"/>
  <c r="Y121" i="25"/>
  <c r="Y78" i="26"/>
  <c r="AC10" i="25"/>
  <c r="AK17" i="25"/>
  <c r="AI17" i="25"/>
  <c r="X17" i="25"/>
  <c r="AH17" i="25"/>
  <c r="AG161" i="25"/>
  <c r="AA161" i="25"/>
  <c r="AI161" i="25"/>
  <c r="AM136" i="25"/>
  <c r="AF132" i="25"/>
  <c r="W39" i="25"/>
  <c r="AC39" i="25"/>
  <c r="W117" i="25"/>
  <c r="AI130" i="25"/>
  <c r="AO130" i="25"/>
  <c r="AG130" i="25"/>
  <c r="AJ130" i="25"/>
  <c r="AL170" i="25"/>
  <c r="AG170" i="25"/>
  <c r="AH170" i="25"/>
  <c r="AB170" i="25"/>
  <c r="AD83" i="26"/>
  <c r="AB83" i="26"/>
  <c r="X83" i="26"/>
  <c r="Y108" i="25"/>
  <c r="AF169" i="23"/>
  <c r="W169" i="23"/>
  <c r="X47" i="23"/>
  <c r="AK88" i="23"/>
  <c r="AE144" i="23"/>
  <c r="Y144" i="23"/>
  <c r="AI130" i="23"/>
  <c r="AH94" i="23"/>
  <c r="AB61" i="23"/>
  <c r="X27" i="23"/>
  <c r="AH149" i="23"/>
  <c r="X142" i="23"/>
  <c r="AC83" i="23"/>
  <c r="AO96" i="23"/>
  <c r="AM172" i="23"/>
  <c r="AM15" i="23"/>
  <c r="AD108" i="23"/>
  <c r="AC34" i="23"/>
  <c r="AI125" i="23"/>
  <c r="W133" i="23"/>
  <c r="Y162" i="28"/>
  <c r="X17" i="28"/>
  <c r="AA145" i="28"/>
  <c r="W174" i="28"/>
  <c r="AG13" i="28"/>
  <c r="AI104" i="28"/>
  <c r="AK104" i="28"/>
  <c r="AL87" i="25"/>
  <c r="W58" i="25"/>
  <c r="AL58" i="25"/>
  <c r="AA29" i="40"/>
  <c r="AH29" i="40"/>
  <c r="X45" i="40"/>
  <c r="AN44" i="40"/>
  <c r="AO126" i="40"/>
  <c r="AN173" i="25"/>
  <c r="AB173" i="25"/>
  <c r="AI70" i="25"/>
  <c r="AC70" i="25"/>
  <c r="AH106" i="25"/>
  <c r="AA106" i="25"/>
  <c r="AK106" i="25"/>
  <c r="X106" i="25"/>
  <c r="AO106" i="25"/>
  <c r="AE62" i="25"/>
  <c r="AK62" i="25"/>
  <c r="AI62" i="25"/>
  <c r="AD62" i="25"/>
  <c r="AO62" i="25"/>
  <c r="AB34" i="25"/>
  <c r="W34" i="25"/>
  <c r="Z34" i="25"/>
  <c r="AK34" i="25"/>
  <c r="AL34" i="25"/>
  <c r="AM150" i="23"/>
  <c r="AE140" i="23"/>
  <c r="AO23" i="23"/>
  <c r="W21" i="23"/>
  <c r="Z133" i="23"/>
  <c r="AA133" i="23"/>
  <c r="X162" i="28"/>
  <c r="X116" i="28"/>
  <c r="AO72" i="28"/>
  <c r="AH32" i="28"/>
  <c r="AG174" i="28"/>
  <c r="AK114" i="28"/>
  <c r="AN34" i="28"/>
  <c r="AE170" i="28"/>
  <c r="AI107" i="28"/>
  <c r="AH13" i="28"/>
  <c r="AK13" i="28"/>
  <c r="Y112" i="28"/>
  <c r="W115" i="28"/>
  <c r="AC115" i="28"/>
  <c r="AF12" i="28"/>
  <c r="AG12" i="28"/>
  <c r="AK138" i="28"/>
  <c r="AI142" i="28"/>
  <c r="AG104" i="28"/>
  <c r="Z104" i="28"/>
  <c r="AJ104" i="28"/>
  <c r="AN149" i="28"/>
  <c r="AG91" i="28"/>
  <c r="AL122" i="40"/>
  <c r="AG108" i="25"/>
  <c r="AC146" i="25"/>
  <c r="AI106" i="25"/>
  <c r="AD106" i="25"/>
  <c r="AC106" i="25"/>
  <c r="Z106" i="25"/>
  <c r="AB106" i="25"/>
  <c r="AL62" i="25"/>
  <c r="AG62" i="25"/>
  <c r="AB62" i="25"/>
  <c r="X62" i="25"/>
  <c r="Z62" i="25"/>
  <c r="AE34" i="25"/>
  <c r="AC34" i="25"/>
  <c r="AH34" i="25"/>
  <c r="AJ34" i="25"/>
  <c r="Y34" i="25"/>
  <c r="AA88" i="23"/>
  <c r="AE103" i="23"/>
  <c r="AE75" i="23"/>
  <c r="AN140" i="23"/>
  <c r="AI140" i="23"/>
  <c r="AF140" i="23"/>
  <c r="AM65" i="23"/>
  <c r="AA69" i="23"/>
  <c r="W171" i="23"/>
  <c r="AG94" i="23"/>
  <c r="AL97" i="23"/>
  <c r="Z97" i="23"/>
  <c r="AL149" i="23"/>
  <c r="AG121" i="23"/>
  <c r="AD121" i="23"/>
  <c r="W121" i="23"/>
  <c r="AF121" i="23"/>
  <c r="W15" i="23"/>
  <c r="AI108" i="23"/>
  <c r="Y108" i="23"/>
  <c r="AK78" i="23"/>
  <c r="AH34" i="23"/>
  <c r="AE126" i="23"/>
  <c r="AI10" i="23"/>
  <c r="AE133" i="23"/>
  <c r="AH143" i="28"/>
  <c r="AN42" i="28"/>
  <c r="Z72" i="28"/>
  <c r="Y17" i="28"/>
  <c r="AM145" i="28"/>
  <c r="AB174" i="28"/>
  <c r="AL13" i="28"/>
  <c r="AJ12" i="28"/>
  <c r="Y12" i="28"/>
  <c r="X149" i="28"/>
  <c r="W68" i="28"/>
  <c r="AG158" i="28"/>
  <c r="AI58" i="25"/>
  <c r="AO58" i="25"/>
  <c r="X58" i="25"/>
  <c r="Z29" i="40"/>
  <c r="AI29" i="40"/>
  <c r="AL29" i="40"/>
  <c r="AA44" i="40"/>
  <c r="AA126" i="40"/>
  <c r="AJ126" i="40"/>
  <c r="AO122" i="40"/>
  <c r="AM122" i="40"/>
  <c r="AJ15" i="25"/>
  <c r="AN108" i="25"/>
  <c r="AO146" i="25"/>
  <c r="AF173" i="25"/>
  <c r="Y173" i="25"/>
  <c r="W70" i="25"/>
  <c r="AE106" i="25"/>
  <c r="W106" i="25"/>
  <c r="AF106" i="25"/>
  <c r="AN106" i="25"/>
  <c r="AA62" i="25"/>
  <c r="W62" i="25"/>
  <c r="AM62" i="25"/>
  <c r="AJ62" i="25"/>
  <c r="AA34" i="25"/>
  <c r="AI34" i="25"/>
  <c r="AF34" i="25"/>
  <c r="AD34" i="25"/>
  <c r="AI169" i="23"/>
  <c r="AJ88" i="23"/>
  <c r="W6" i="23"/>
  <c r="AH174" i="23"/>
  <c r="X36" i="23"/>
  <c r="AB150" i="23"/>
  <c r="Z114" i="23"/>
  <c r="AD61" i="23"/>
  <c r="AK61" i="23"/>
  <c r="Y149" i="23"/>
  <c r="AH89" i="23"/>
  <c r="AB44" i="23"/>
  <c r="Z93" i="28"/>
  <c r="AM116" i="28"/>
  <c r="AJ72" i="28"/>
  <c r="AO145" i="28"/>
  <c r="AJ174" i="28"/>
  <c r="AC170" i="28"/>
  <c r="Y107" i="28"/>
  <c r="Z107" i="28"/>
  <c r="Y13" i="28"/>
  <c r="Z13" i="28"/>
  <c r="AE112" i="28"/>
  <c r="AJ115" i="28"/>
  <c r="AE115" i="28"/>
  <c r="AD12" i="28"/>
  <c r="AC12" i="28"/>
  <c r="AO12" i="28"/>
  <c r="AN20" i="28"/>
  <c r="AO104" i="28"/>
  <c r="AN104" i="28"/>
  <c r="AA104" i="28"/>
  <c r="X68" i="28"/>
  <c r="AF91" i="28"/>
  <c r="AM156" i="26"/>
  <c r="Y26" i="25"/>
  <c r="AH94" i="25"/>
  <c r="AN94" i="25"/>
  <c r="X94" i="25"/>
  <c r="AD94" i="25"/>
  <c r="AF94" i="25"/>
  <c r="AJ94" i="25"/>
  <c r="AE94" i="25"/>
  <c r="AA94" i="25"/>
  <c r="Y94" i="25"/>
  <c r="Y23" i="25"/>
  <c r="Z23" i="25"/>
  <c r="AG114" i="25"/>
  <c r="AF114" i="25"/>
  <c r="AI114" i="25"/>
  <c r="AB114" i="25"/>
  <c r="Y114" i="25"/>
  <c r="AM114" i="25"/>
  <c r="AA114" i="25"/>
  <c r="AC114" i="25"/>
  <c r="AN114" i="25"/>
  <c r="AF135" i="25"/>
  <c r="AB135" i="25"/>
  <c r="Z135" i="25"/>
  <c r="AN135" i="25"/>
  <c r="AO135" i="25"/>
  <c r="AA135" i="25"/>
  <c r="AI135" i="25"/>
  <c r="AH135" i="25"/>
  <c r="AL135" i="25"/>
  <c r="Q130" i="24"/>
  <c r="S130" i="24"/>
  <c r="P130" i="24"/>
  <c r="N130" i="24"/>
  <c r="M130" i="24"/>
  <c r="T130" i="24"/>
  <c r="AP91" i="24"/>
  <c r="AG91" i="24" s="1"/>
  <c r="AP33" i="24"/>
  <c r="AP14" i="24"/>
  <c r="AB14" i="24" s="1"/>
  <c r="R14" i="24"/>
  <c r="Q14" i="24"/>
  <c r="U14" i="24"/>
  <c r="S14" i="24"/>
  <c r="P14" i="24"/>
  <c r="O14" i="24"/>
  <c r="N14" i="24"/>
  <c r="M14" i="24"/>
  <c r="U88" i="24"/>
  <c r="T88" i="24"/>
  <c r="O88" i="24"/>
  <c r="M88" i="24"/>
  <c r="N88" i="24"/>
  <c r="R88" i="24"/>
  <c r="AP175" i="24"/>
  <c r="AJ175" i="24" s="1"/>
  <c r="P175" i="24"/>
  <c r="T175" i="24"/>
  <c r="M175" i="24"/>
  <c r="Q175" i="24"/>
  <c r="R175" i="24"/>
  <c r="U131" i="27"/>
  <c r="T131" i="27"/>
  <c r="M131" i="27"/>
  <c r="Q131" i="27"/>
  <c r="R131" i="27"/>
  <c r="N131" i="27"/>
  <c r="S131" i="27"/>
  <c r="O174" i="27"/>
  <c r="S174" i="27"/>
  <c r="Q174" i="27"/>
  <c r="R174" i="27"/>
  <c r="P174" i="27"/>
  <c r="Q92" i="27"/>
  <c r="R92" i="27"/>
  <c r="N92" i="27"/>
  <c r="T92" i="27"/>
  <c r="M92" i="27"/>
  <c r="O92" i="27"/>
  <c r="P92" i="27"/>
  <c r="N122" i="27"/>
  <c r="U122" i="27"/>
  <c r="M122" i="27"/>
  <c r="P122" i="27"/>
  <c r="AP106" i="27"/>
  <c r="AB106" i="27" s="1"/>
  <c r="R173" i="27"/>
  <c r="U173" i="27"/>
  <c r="N173" i="27"/>
  <c r="O173" i="27"/>
  <c r="Q113" i="27"/>
  <c r="M113" i="27"/>
  <c r="N113" i="27"/>
  <c r="O158" i="27"/>
  <c r="M158" i="27"/>
  <c r="Q158" i="27"/>
  <c r="R158" i="27"/>
  <c r="U158" i="27"/>
  <c r="R156" i="27"/>
  <c r="O156" i="27"/>
  <c r="Q156" i="27"/>
  <c r="S30" i="27"/>
  <c r="P30" i="27"/>
  <c r="U30" i="27"/>
  <c r="M30" i="27"/>
  <c r="AP161" i="27"/>
  <c r="AG161" i="27" s="1"/>
  <c r="Q161" i="27"/>
  <c r="U161" i="27"/>
  <c r="M161" i="27"/>
  <c r="N28" i="27"/>
  <c r="P28" i="27"/>
  <c r="S28" i="27"/>
  <c r="M28" i="27"/>
  <c r="R28" i="27"/>
  <c r="O28" i="27"/>
  <c r="T51" i="27"/>
  <c r="Q51" i="27"/>
  <c r="P51" i="27"/>
  <c r="N51" i="27"/>
  <c r="U51" i="27"/>
  <c r="M51" i="27"/>
  <c r="T26" i="27"/>
  <c r="S26" i="27"/>
  <c r="P26" i="27"/>
  <c r="Q26" i="27"/>
  <c r="N26" i="27"/>
  <c r="U130" i="27"/>
  <c r="Q130" i="27"/>
  <c r="S130" i="27"/>
  <c r="M130" i="27"/>
  <c r="O29" i="27"/>
  <c r="Q29" i="27"/>
  <c r="R29" i="27"/>
  <c r="N29" i="27"/>
  <c r="T29" i="27"/>
  <c r="M29" i="27"/>
  <c r="P29" i="27"/>
  <c r="AH157" i="28"/>
  <c r="X157" i="28"/>
  <c r="AM157" i="28"/>
  <c r="AF157" i="28"/>
  <c r="Y157" i="28"/>
  <c r="AO156" i="26"/>
  <c r="T85" i="27"/>
  <c r="U85" i="27"/>
  <c r="U46" i="27"/>
  <c r="U66" i="27"/>
  <c r="O66" i="27"/>
  <c r="O34" i="21"/>
  <c r="U28" i="21"/>
  <c r="M152" i="19"/>
  <c r="R152" i="19"/>
  <c r="N45" i="21"/>
  <c r="M91" i="24"/>
  <c r="T91" i="24"/>
  <c r="N91" i="24"/>
  <c r="O60" i="19"/>
  <c r="T56" i="19"/>
  <c r="Y2" i="24"/>
  <c r="AA158" i="24"/>
  <c r="W158" i="24"/>
  <c r="X158" i="24"/>
  <c r="AF158" i="24"/>
  <c r="AK158" i="24"/>
  <c r="W129" i="24"/>
  <c r="AH129" i="24"/>
  <c r="X77" i="25"/>
  <c r="P16" i="24"/>
  <c r="U16" i="24"/>
  <c r="T16" i="24"/>
  <c r="AN157" i="25"/>
  <c r="AM58" i="23"/>
  <c r="AH58" i="23"/>
  <c r="AB67" i="24"/>
  <c r="AO63" i="25"/>
  <c r="AJ61" i="26"/>
  <c r="AL61" i="26"/>
  <c r="X61" i="26"/>
  <c r="Z61" i="26"/>
  <c r="AL131" i="25"/>
  <c r="AE10" i="25"/>
  <c r="AD35" i="25"/>
  <c r="AM35" i="25"/>
  <c r="AJ113" i="25"/>
  <c r="AG113" i="25"/>
  <c r="AK113" i="25"/>
  <c r="AL46" i="26"/>
  <c r="AA46" i="26"/>
  <c r="X53" i="25"/>
  <c r="AF53" i="25"/>
  <c r="AD50" i="26"/>
  <c r="AO59" i="26"/>
  <c r="W25" i="25"/>
  <c r="Y123" i="25"/>
  <c r="AC123" i="25"/>
  <c r="AC144" i="25"/>
  <c r="N96" i="27"/>
  <c r="O96" i="27"/>
  <c r="Q154" i="27"/>
  <c r="O154" i="27"/>
  <c r="U19" i="27"/>
  <c r="N19" i="27"/>
  <c r="S19" i="27"/>
  <c r="T148" i="27"/>
  <c r="P148" i="27"/>
  <c r="P106" i="27"/>
  <c r="M33" i="24"/>
  <c r="U139" i="24"/>
  <c r="N139" i="24"/>
  <c r="Q160" i="24"/>
  <c r="R160" i="24"/>
  <c r="O169" i="24"/>
  <c r="P169" i="24"/>
  <c r="AK144" i="24"/>
  <c r="AO4" i="25"/>
  <c r="AD68" i="24"/>
  <c r="AA68" i="24"/>
  <c r="AI149" i="24"/>
  <c r="AO149" i="24"/>
  <c r="AH6" i="24"/>
  <c r="AN6" i="24"/>
  <c r="X135" i="24"/>
  <c r="AK135" i="24"/>
  <c r="X90" i="24"/>
  <c r="W90" i="24"/>
  <c r="AI149" i="25"/>
  <c r="AA149" i="25"/>
  <c r="AD149" i="25"/>
  <c r="AG20" i="25"/>
  <c r="AM101" i="25"/>
  <c r="Y47" i="25"/>
  <c r="AL47" i="25"/>
  <c r="Z47" i="25"/>
  <c r="AD47" i="25"/>
  <c r="AH47" i="25"/>
  <c r="AD43" i="26"/>
  <c r="X43" i="26"/>
  <c r="AL125" i="25"/>
  <c r="AM125" i="25"/>
  <c r="AB41" i="25"/>
  <c r="W41" i="25"/>
  <c r="AN41" i="25"/>
  <c r="AO41" i="25"/>
  <c r="AG41" i="25"/>
  <c r="AC156" i="26"/>
  <c r="AK156" i="26"/>
  <c r="AG171" i="26"/>
  <c r="AN171" i="26"/>
  <c r="AL171" i="26"/>
  <c r="AM142" i="25"/>
  <c r="W26" i="25"/>
  <c r="AI26" i="25"/>
  <c r="AC26" i="25"/>
  <c r="AJ26" i="25"/>
  <c r="AD26" i="25"/>
  <c r="Q140" i="27"/>
  <c r="R140" i="27"/>
  <c r="O140" i="27"/>
  <c r="M81" i="27"/>
  <c r="T81" i="27"/>
  <c r="R81" i="27"/>
  <c r="S81" i="27"/>
  <c r="M87" i="27"/>
  <c r="P87" i="27"/>
  <c r="Q87" i="27"/>
  <c r="R151" i="27"/>
  <c r="N151" i="27"/>
  <c r="M112" i="27"/>
  <c r="T112" i="27"/>
  <c r="N112" i="27"/>
  <c r="M21" i="27"/>
  <c r="U21" i="27"/>
  <c r="S21" i="27"/>
  <c r="N150" i="27"/>
  <c r="M150" i="27"/>
  <c r="R139" i="27"/>
  <c r="P139" i="27"/>
  <c r="N139" i="27"/>
  <c r="M139" i="27"/>
  <c r="T139" i="27"/>
  <c r="U35" i="27"/>
  <c r="N35" i="27"/>
  <c r="S125" i="27"/>
  <c r="T125" i="27"/>
  <c r="P129" i="27"/>
  <c r="N129" i="27"/>
  <c r="S79" i="27"/>
  <c r="O79" i="27"/>
  <c r="M79" i="27"/>
  <c r="Q143" i="27"/>
  <c r="P39" i="27"/>
  <c r="U39" i="27"/>
  <c r="Q39" i="27"/>
  <c r="M104" i="27"/>
  <c r="U104" i="27"/>
  <c r="O104" i="27"/>
  <c r="O133" i="27"/>
  <c r="M5" i="27"/>
  <c r="U5" i="27"/>
  <c r="O5" i="27"/>
  <c r="M55" i="24"/>
  <c r="R55" i="24"/>
  <c r="Q55" i="24"/>
  <c r="AJ76" i="24"/>
  <c r="AJ34" i="24"/>
  <c r="AA34" i="24"/>
  <c r="AJ22" i="24"/>
  <c r="AB22" i="24"/>
  <c r="AC106" i="24"/>
  <c r="AF106" i="24"/>
  <c r="W60" i="25"/>
  <c r="AD60" i="25"/>
  <c r="Z8" i="25"/>
  <c r="AC8" i="25"/>
  <c r="AN8" i="25"/>
  <c r="AM8" i="25"/>
  <c r="W8" i="25"/>
  <c r="AM84" i="25"/>
  <c r="AC84" i="25"/>
  <c r="X84" i="25"/>
  <c r="AC88" i="25"/>
  <c r="AL88" i="25"/>
  <c r="AE88" i="25"/>
  <c r="Z88" i="25"/>
  <c r="Y29" i="25"/>
  <c r="AC29" i="25"/>
  <c r="AG29" i="25"/>
  <c r="AJ29" i="25"/>
  <c r="AN29" i="25"/>
  <c r="T156" i="27"/>
  <c r="P130" i="27"/>
  <c r="O130" i="27"/>
  <c r="Q122" i="27"/>
  <c r="S122" i="27"/>
  <c r="P113" i="27"/>
  <c r="T113" i="27"/>
  <c r="Q173" i="27"/>
  <c r="T174" i="27"/>
  <c r="O26" i="27"/>
  <c r="U26" i="27"/>
  <c r="T158" i="27"/>
  <c r="N161" i="27"/>
  <c r="Q30" i="27"/>
  <c r="AE161" i="24"/>
  <c r="AA161" i="24"/>
  <c r="AM161" i="24"/>
  <c r="AC161" i="24"/>
  <c r="AD50" i="24"/>
  <c r="AL50" i="24"/>
  <c r="AO50" i="24"/>
  <c r="AG122" i="25"/>
  <c r="AO122" i="25"/>
  <c r="AD122" i="25"/>
  <c r="AL122" i="25"/>
  <c r="AE122" i="25"/>
  <c r="W122" i="25"/>
  <c r="AH122" i="25"/>
  <c r="Z122" i="25"/>
  <c r="AK122" i="25"/>
  <c r="AF122" i="25"/>
  <c r="AJ122" i="25"/>
  <c r="AB122" i="25"/>
  <c r="AM122" i="25"/>
  <c r="AI122" i="25"/>
  <c r="AA122" i="25"/>
  <c r="AL151" i="25"/>
  <c r="AB151" i="25"/>
  <c r="AD151" i="25"/>
  <c r="AM151" i="25"/>
  <c r="AK151" i="25"/>
  <c r="AC99" i="25"/>
  <c r="AL99" i="25"/>
  <c r="AF99" i="25"/>
  <c r="AN99" i="25"/>
  <c r="AA99" i="25"/>
  <c r="AE99" i="25"/>
  <c r="AO99" i="25"/>
  <c r="AG99" i="25"/>
  <c r="AI99" i="25"/>
  <c r="AB99" i="25"/>
  <c r="X99" i="25"/>
  <c r="Y99" i="25"/>
  <c r="AH99" i="25"/>
  <c r="AD99" i="25"/>
  <c r="Z30" i="25"/>
  <c r="X30" i="25"/>
  <c r="AC30" i="25"/>
  <c r="AJ30" i="25"/>
  <c r="AA30" i="25"/>
  <c r="AO30" i="25"/>
  <c r="AL30" i="25"/>
  <c r="P131" i="27"/>
  <c r="S51" i="27"/>
  <c r="O51" i="27"/>
  <c r="Q28" i="27"/>
  <c r="AJ37" i="24"/>
  <c r="AM37" i="24"/>
  <c r="AO37" i="24"/>
  <c r="AH23" i="25"/>
  <c r="X114" i="25"/>
  <c r="AD135" i="25"/>
  <c r="AC157" i="28"/>
  <c r="AN26" i="25"/>
  <c r="P85" i="27"/>
  <c r="N85" i="27"/>
  <c r="O46" i="27"/>
  <c r="N46" i="27"/>
  <c r="T46" i="27"/>
  <c r="P46" i="27"/>
  <c r="P66" i="27"/>
  <c r="M66" i="27"/>
  <c r="S66" i="27"/>
  <c r="P34" i="21"/>
  <c r="U130" i="19"/>
  <c r="O130" i="19"/>
  <c r="S28" i="21"/>
  <c r="O28" i="21"/>
  <c r="T152" i="19"/>
  <c r="R88" i="19"/>
  <c r="U91" i="24"/>
  <c r="S91" i="24"/>
  <c r="T60" i="19"/>
  <c r="S60" i="19"/>
  <c r="S56" i="19"/>
  <c r="R103" i="19"/>
  <c r="O103" i="19"/>
  <c r="AJ158" i="24"/>
  <c r="AO158" i="24"/>
  <c r="Z158" i="24"/>
  <c r="AF129" i="24"/>
  <c r="AJ129" i="24"/>
  <c r="Y129" i="24"/>
  <c r="AJ77" i="25"/>
  <c r="Q16" i="24"/>
  <c r="M16" i="24"/>
  <c r="S16" i="24"/>
  <c r="AC9" i="24"/>
  <c r="Y59" i="26"/>
  <c r="AC59" i="26"/>
  <c r="AE59" i="26"/>
  <c r="X25" i="25"/>
  <c r="AM25" i="25"/>
  <c r="AH25" i="25"/>
  <c r="AI123" i="25"/>
  <c r="AL123" i="25"/>
  <c r="X144" i="25"/>
  <c r="AG144" i="25"/>
  <c r="R96" i="27"/>
  <c r="Q96" i="27"/>
  <c r="U154" i="27"/>
  <c r="M154" i="27"/>
  <c r="S154" i="27"/>
  <c r="P19" i="27"/>
  <c r="Q19" i="27"/>
  <c r="O148" i="27"/>
  <c r="M106" i="27"/>
  <c r="T33" i="24"/>
  <c r="P33" i="24"/>
  <c r="N33" i="24"/>
  <c r="M139" i="24"/>
  <c r="S139" i="24"/>
  <c r="S160" i="24"/>
  <c r="U160" i="24"/>
  <c r="O160" i="24"/>
  <c r="T169" i="24"/>
  <c r="AF94" i="24"/>
  <c r="AO37" i="25"/>
  <c r="Y16" i="25"/>
  <c r="X4" i="25"/>
  <c r="Y4" i="25"/>
  <c r="AE68" i="24"/>
  <c r="AK68" i="24"/>
  <c r="AH52" i="24"/>
  <c r="W52" i="24"/>
  <c r="AN149" i="24"/>
  <c r="AM149" i="24"/>
  <c r="AK6" i="24"/>
  <c r="Y6" i="24"/>
  <c r="AJ135" i="24"/>
  <c r="AG135" i="24"/>
  <c r="AO90" i="24"/>
  <c r="Z90" i="24"/>
  <c r="AO149" i="25"/>
  <c r="Y20" i="25"/>
  <c r="AE20" i="25"/>
  <c r="AL101" i="25"/>
  <c r="AO47" i="25"/>
  <c r="AN47" i="25"/>
  <c r="X47" i="25"/>
  <c r="AJ47" i="25"/>
  <c r="AL71" i="25"/>
  <c r="W71" i="25"/>
  <c r="AJ14" i="25"/>
  <c r="AC14" i="25"/>
  <c r="AG43" i="26"/>
  <c r="AA43" i="26"/>
  <c r="AD125" i="25"/>
  <c r="AK41" i="25"/>
  <c r="AM41" i="25"/>
  <c r="AE41" i="25"/>
  <c r="Z41" i="25"/>
  <c r="AF156" i="26"/>
  <c r="AA156" i="26"/>
  <c r="W18" i="25"/>
  <c r="AC171" i="26"/>
  <c r="X171" i="26"/>
  <c r="AA171" i="26"/>
  <c r="Z142" i="25"/>
  <c r="AC142" i="25"/>
  <c r="AE54" i="25"/>
  <c r="AD54" i="25"/>
  <c r="Z54" i="25"/>
  <c r="Y54" i="25"/>
  <c r="AA26" i="25"/>
  <c r="AG26" i="25"/>
  <c r="AF26" i="25"/>
  <c r="AK26" i="25"/>
  <c r="T140" i="27"/>
  <c r="U140" i="27"/>
  <c r="Q81" i="27"/>
  <c r="U81" i="27"/>
  <c r="U151" i="27"/>
  <c r="Q151" i="27"/>
  <c r="R112" i="27"/>
  <c r="Q112" i="27"/>
  <c r="P21" i="27"/>
  <c r="Q150" i="27"/>
  <c r="U139" i="27"/>
  <c r="Q139" i="27"/>
  <c r="O139" i="27"/>
  <c r="P35" i="27"/>
  <c r="Q35" i="27"/>
  <c r="R125" i="27"/>
  <c r="U125" i="27"/>
  <c r="P125" i="27"/>
  <c r="M125" i="27"/>
  <c r="O129" i="27"/>
  <c r="Q129" i="27"/>
  <c r="T79" i="27"/>
  <c r="R79" i="27"/>
  <c r="N79" i="27"/>
  <c r="P143" i="27"/>
  <c r="T143" i="27"/>
  <c r="O39" i="27"/>
  <c r="T39" i="27"/>
  <c r="N104" i="27"/>
  <c r="P104" i="27"/>
  <c r="S104" i="27"/>
  <c r="R133" i="27"/>
  <c r="N133" i="27"/>
  <c r="S133" i="27"/>
  <c r="P5" i="27"/>
  <c r="U55" i="24"/>
  <c r="P55" i="24"/>
  <c r="S55" i="24"/>
  <c r="AM49" i="24"/>
  <c r="AH119" i="25"/>
  <c r="AE119" i="25"/>
  <c r="AK76" i="24"/>
  <c r="AG34" i="24"/>
  <c r="AH34" i="24"/>
  <c r="X22" i="24"/>
  <c r="AI22" i="24"/>
  <c r="AA106" i="24"/>
  <c r="AL106" i="24"/>
  <c r="AK163" i="25"/>
  <c r="AJ163" i="25"/>
  <c r="AJ110" i="25"/>
  <c r="AB60" i="25"/>
  <c r="AC60" i="25"/>
  <c r="AH104" i="26"/>
  <c r="AC104" i="26"/>
  <c r="AO68" i="25"/>
  <c r="AM68" i="25"/>
  <c r="AA68" i="25"/>
  <c r="AM137" i="25"/>
  <c r="AE137" i="25"/>
  <c r="AL137" i="25"/>
  <c r="AG8" i="25"/>
  <c r="AL8" i="25"/>
  <c r="AD8" i="25"/>
  <c r="AB84" i="25"/>
  <c r="AA84" i="25"/>
  <c r="AN84" i="25"/>
  <c r="AE42" i="25"/>
  <c r="AL72" i="25"/>
  <c r="AE72" i="25"/>
  <c r="AG12" i="25"/>
  <c r="AH12" i="25"/>
  <c r="AF12" i="25"/>
  <c r="AO12" i="25"/>
  <c r="Z12" i="25"/>
  <c r="AJ88" i="25"/>
  <c r="AN88" i="25"/>
  <c r="AB154" i="25"/>
  <c r="AE85" i="25"/>
  <c r="Z29" i="25"/>
  <c r="AD29" i="25"/>
  <c r="AH29" i="25"/>
  <c r="AM29" i="25"/>
  <c r="AG22" i="25"/>
  <c r="AD55" i="25"/>
  <c r="Z159" i="26"/>
  <c r="M156" i="27"/>
  <c r="U156" i="27"/>
  <c r="N156" i="27"/>
  <c r="N130" i="27"/>
  <c r="O122" i="27"/>
  <c r="O113" i="27"/>
  <c r="S113" i="27"/>
  <c r="P173" i="27"/>
  <c r="S173" i="27"/>
  <c r="U174" i="27"/>
  <c r="N174" i="27"/>
  <c r="M26" i="27"/>
  <c r="P158" i="27"/>
  <c r="N158" i="27"/>
  <c r="R161" i="27"/>
  <c r="T161" i="27"/>
  <c r="T30" i="27"/>
  <c r="R130" i="24"/>
  <c r="N175" i="24"/>
  <c r="U175" i="24"/>
  <c r="S175" i="24"/>
  <c r="T14" i="24"/>
  <c r="AI38" i="24"/>
  <c r="X122" i="25"/>
  <c r="AN122" i="25"/>
  <c r="AE151" i="25"/>
  <c r="AM99" i="25"/>
  <c r="AE30" i="25"/>
  <c r="AF30" i="25"/>
  <c r="AL94" i="25"/>
  <c r="AF169" i="25"/>
  <c r="AB169" i="25"/>
  <c r="AK169" i="25"/>
  <c r="Z111" i="23"/>
  <c r="AI68" i="23"/>
  <c r="AD68" i="23"/>
  <c r="AF68" i="23"/>
  <c r="Y68" i="23"/>
  <c r="AJ26" i="23"/>
  <c r="X26" i="23"/>
  <c r="AD26" i="23"/>
  <c r="AF26" i="23"/>
  <c r="AB26" i="23"/>
  <c r="AI26" i="23"/>
  <c r="AN26" i="23"/>
  <c r="Z26" i="23"/>
  <c r="AO26" i="23"/>
  <c r="W26" i="23"/>
  <c r="AI110" i="23"/>
  <c r="AC110" i="23"/>
  <c r="AJ110" i="23"/>
  <c r="W110" i="23"/>
  <c r="AO110" i="23"/>
  <c r="X110" i="23"/>
  <c r="AF110" i="23"/>
  <c r="AL110" i="23"/>
  <c r="Z110" i="23"/>
  <c r="AM110" i="23"/>
  <c r="AH110" i="23"/>
  <c r="AE110" i="23"/>
  <c r="Y110" i="23"/>
  <c r="AN110" i="23"/>
  <c r="AB110" i="23"/>
  <c r="AA110" i="23"/>
  <c r="AG110" i="23"/>
  <c r="AJ73" i="23"/>
  <c r="AI73" i="23"/>
  <c r="W73" i="23"/>
  <c r="AG73" i="23"/>
  <c r="AD73" i="23"/>
  <c r="AH73" i="23"/>
  <c r="AL73" i="23"/>
  <c r="Y73" i="23"/>
  <c r="AK73" i="23"/>
  <c r="W156" i="26"/>
  <c r="S85" i="27"/>
  <c r="Q85" i="27"/>
  <c r="Q46" i="27"/>
  <c r="T66" i="27"/>
  <c r="M88" i="19"/>
  <c r="S88" i="19"/>
  <c r="P45" i="21"/>
  <c r="O45" i="21"/>
  <c r="P91" i="24"/>
  <c r="R91" i="24"/>
  <c r="O91" i="24"/>
  <c r="Q91" i="24"/>
  <c r="N60" i="19"/>
  <c r="U56" i="19"/>
  <c r="U103" i="19"/>
  <c r="AD95" i="24"/>
  <c r="AN158" i="24"/>
  <c r="AD158" i="24"/>
  <c r="AH158" i="24"/>
  <c r="AL158" i="24"/>
  <c r="AD129" i="24"/>
  <c r="AL129" i="24"/>
  <c r="AN77" i="25"/>
  <c r="N16" i="24"/>
  <c r="AJ157" i="25"/>
  <c r="AO157" i="25"/>
  <c r="AD58" i="23"/>
  <c r="AF58" i="23"/>
  <c r="AM67" i="24"/>
  <c r="Y155" i="24"/>
  <c r="AM9" i="24"/>
  <c r="Z63" i="25"/>
  <c r="AM63" i="25"/>
  <c r="AB61" i="26"/>
  <c r="AH61" i="26"/>
  <c r="Y61" i="26"/>
  <c r="AM61" i="26"/>
  <c r="Y131" i="25"/>
  <c r="AG131" i="25"/>
  <c r="AJ131" i="25"/>
  <c r="AI10" i="25"/>
  <c r="AF10" i="25"/>
  <c r="Y35" i="25"/>
  <c r="AF35" i="25"/>
  <c r="AM113" i="25"/>
  <c r="W113" i="25"/>
  <c r="AL113" i="25"/>
  <c r="AN113" i="25"/>
  <c r="AI46" i="26"/>
  <c r="AK46" i="26"/>
  <c r="Y53" i="25"/>
  <c r="AJ53" i="25"/>
  <c r="AM53" i="25"/>
  <c r="Z53" i="25"/>
  <c r="AA50" i="26"/>
  <c r="AK59" i="26"/>
  <c r="AJ59" i="26"/>
  <c r="AH123" i="25"/>
  <c r="AA123" i="25"/>
  <c r="AH144" i="25"/>
  <c r="U96" i="27"/>
  <c r="R154" i="27"/>
  <c r="R19" i="27"/>
  <c r="T19" i="27"/>
  <c r="M148" i="27"/>
  <c r="R148" i="27"/>
  <c r="N148" i="27"/>
  <c r="R106" i="27"/>
  <c r="N106" i="27"/>
  <c r="S106" i="27"/>
  <c r="O33" i="24"/>
  <c r="U33" i="24"/>
  <c r="R33" i="24"/>
  <c r="P139" i="24"/>
  <c r="T139" i="24"/>
  <c r="T160" i="24"/>
  <c r="R169" i="24"/>
  <c r="Q169" i="24"/>
  <c r="X94" i="24"/>
  <c r="AM94" i="24"/>
  <c r="AD94" i="24"/>
  <c r="AD144" i="24"/>
  <c r="W37" i="25"/>
  <c r="AE37" i="25"/>
  <c r="AL37" i="25"/>
  <c r="AI16" i="25"/>
  <c r="AG13" i="25"/>
  <c r="AE13" i="25"/>
  <c r="AA13" i="25"/>
  <c r="AM4" i="25"/>
  <c r="AB4" i="25"/>
  <c r="AH4" i="25"/>
  <c r="AB68" i="24"/>
  <c r="AI68" i="24"/>
  <c r="AA20" i="24"/>
  <c r="AD149" i="24"/>
  <c r="AH149" i="24"/>
  <c r="AC149" i="24"/>
  <c r="AD18" i="24"/>
  <c r="AE6" i="24"/>
  <c r="AL6" i="24"/>
  <c r="AB6" i="24"/>
  <c r="AA135" i="24"/>
  <c r="AN135" i="24"/>
  <c r="AO135" i="24"/>
  <c r="AA90" i="24"/>
  <c r="AJ90" i="24"/>
  <c r="AD90" i="24"/>
  <c r="AJ149" i="25"/>
  <c r="W149" i="25"/>
  <c r="AF20" i="25"/>
  <c r="W20" i="25"/>
  <c r="AJ20" i="25"/>
  <c r="W47" i="25"/>
  <c r="AF47" i="25"/>
  <c r="AM47" i="25"/>
  <c r="W14" i="25"/>
  <c r="AH14" i="25"/>
  <c r="AC43" i="26"/>
  <c r="AM43" i="26"/>
  <c r="AB43" i="26"/>
  <c r="AN125" i="25"/>
  <c r="X41" i="25"/>
  <c r="AJ41" i="25"/>
  <c r="AG156" i="26"/>
  <c r="AB156" i="26"/>
  <c r="AH18" i="25"/>
  <c r="AO171" i="26"/>
  <c r="AO142" i="25"/>
  <c r="AH142" i="25"/>
  <c r="AK54" i="25"/>
  <c r="AE26" i="25"/>
  <c r="AH26" i="25"/>
  <c r="X26" i="25"/>
  <c r="AO26" i="25"/>
  <c r="M140" i="27"/>
  <c r="N81" i="27"/>
  <c r="T87" i="27"/>
  <c r="R87" i="27"/>
  <c r="M151" i="27"/>
  <c r="P151" i="27"/>
  <c r="U112" i="27"/>
  <c r="T21" i="27"/>
  <c r="P150" i="27"/>
  <c r="R150" i="27"/>
  <c r="S150" i="27"/>
  <c r="R35" i="27"/>
  <c r="T35" i="27"/>
  <c r="N125" i="27"/>
  <c r="U79" i="27"/>
  <c r="O143" i="27"/>
  <c r="U143" i="27"/>
  <c r="R39" i="27"/>
  <c r="M39" i="27"/>
  <c r="U133" i="27"/>
  <c r="T5" i="27"/>
  <c r="N5" i="27"/>
  <c r="T55" i="24"/>
  <c r="AL112" i="24"/>
  <c r="AO119" i="25"/>
  <c r="AJ119" i="25"/>
  <c r="AA89" i="24"/>
  <c r="AI145" i="25"/>
  <c r="AK34" i="24"/>
  <c r="W34" i="24"/>
  <c r="AD22" i="24"/>
  <c r="AN22" i="24"/>
  <c r="AE22" i="24"/>
  <c r="Z151" i="24"/>
  <c r="AM106" i="24"/>
  <c r="Y106" i="24"/>
  <c r="AD106" i="24"/>
  <c r="AC163" i="25"/>
  <c r="AH163" i="25"/>
  <c r="AN163" i="25"/>
  <c r="X60" i="25"/>
  <c r="AO60" i="25"/>
  <c r="AE60" i="25"/>
  <c r="AB104" i="26"/>
  <c r="AG104" i="26"/>
  <c r="AC68" i="25"/>
  <c r="AB137" i="25"/>
  <c r="AI137" i="25"/>
  <c r="AE8" i="25"/>
  <c r="Y8" i="25"/>
  <c r="AI8" i="25"/>
  <c r="AO84" i="25"/>
  <c r="AJ84" i="25"/>
  <c r="AA88" i="25"/>
  <c r="AB88" i="25"/>
  <c r="AM88" i="25"/>
  <c r="AF85" i="25"/>
  <c r="AB29" i="25"/>
  <c r="AE29" i="25"/>
  <c r="AI29" i="25"/>
  <c r="AO29" i="25"/>
  <c r="AA29" i="25"/>
  <c r="AB22" i="25"/>
  <c r="AA22" i="25"/>
  <c r="AK22" i="25"/>
  <c r="AM55" i="25"/>
  <c r="AF55" i="25"/>
  <c r="Z55" i="25"/>
  <c r="AB55" i="25"/>
  <c r="P156" i="27"/>
  <c r="S156" i="27"/>
  <c r="T130" i="27"/>
  <c r="M173" i="27"/>
  <c r="T173" i="27"/>
  <c r="M174" i="27"/>
  <c r="O161" i="27"/>
  <c r="R30" i="27"/>
  <c r="O130" i="24"/>
  <c r="O175" i="24"/>
  <c r="AB161" i="24"/>
  <c r="W80" i="26"/>
  <c r="Z80" i="26"/>
  <c r="AM80" i="26"/>
  <c r="AM122" i="24"/>
  <c r="AO151" i="25"/>
  <c r="AE176" i="25"/>
  <c r="AL176" i="25"/>
  <c r="W176" i="25"/>
  <c r="X176" i="25"/>
  <c r="AJ176" i="25"/>
  <c r="AC176" i="25"/>
  <c r="AO176" i="25"/>
  <c r="AH176" i="25"/>
  <c r="AI176" i="25"/>
  <c r="AA176" i="25"/>
  <c r="Y176" i="25"/>
  <c r="AK176" i="25"/>
  <c r="AD176" i="25"/>
  <c r="AM176" i="25"/>
  <c r="AF176" i="25"/>
  <c r="W99" i="25"/>
  <c r="O131" i="27"/>
  <c r="U92" i="27"/>
  <c r="S92" i="27"/>
  <c r="R51" i="27"/>
  <c r="U28" i="27"/>
  <c r="P88" i="24"/>
  <c r="S88" i="24"/>
  <c r="AE51" i="24"/>
  <c r="AJ51" i="24"/>
  <c r="AG4" i="24"/>
  <c r="X4" i="24"/>
  <c r="AC4" i="24"/>
  <c r="AE158" i="23"/>
  <c r="AI158" i="23"/>
  <c r="X158" i="23"/>
  <c r="AL158" i="23"/>
  <c r="Y158" i="23"/>
  <c r="AA158" i="23"/>
  <c r="AG158" i="23"/>
  <c r="AB158" i="23"/>
  <c r="AD158" i="23"/>
  <c r="AK158" i="23"/>
  <c r="AJ168" i="23"/>
  <c r="AO168" i="23"/>
  <c r="AF168" i="23"/>
  <c r="AN168" i="23"/>
  <c r="AK168" i="23"/>
  <c r="Z168" i="23"/>
  <c r="X168" i="23"/>
  <c r="AC168" i="23"/>
  <c r="Y168" i="23"/>
  <c r="Z112" i="23"/>
  <c r="AA112" i="23"/>
  <c r="AD110" i="23"/>
  <c r="AG98" i="25"/>
  <c r="AH98" i="25"/>
  <c r="W98" i="25"/>
  <c r="AE98" i="25"/>
  <c r="X98" i="25"/>
  <c r="AO98" i="25"/>
  <c r="AD98" i="25"/>
  <c r="AI98" i="25"/>
  <c r="AJ98" i="25"/>
  <c r="AN98" i="25"/>
  <c r="AA98" i="25"/>
  <c r="AI137" i="23"/>
  <c r="Z137" i="23"/>
  <c r="W137" i="23"/>
  <c r="AE137" i="23"/>
  <c r="AM137" i="23"/>
  <c r="AE43" i="23"/>
  <c r="AF43" i="23"/>
  <c r="Z156" i="23"/>
  <c r="W156" i="23"/>
  <c r="AK156" i="23"/>
  <c r="AM156" i="23"/>
  <c r="AI156" i="23"/>
  <c r="AN22" i="23"/>
  <c r="AF22" i="23"/>
  <c r="X22" i="23"/>
  <c r="Y22" i="23"/>
  <c r="AI22" i="23"/>
  <c r="AN139" i="23"/>
  <c r="AL16" i="23"/>
  <c r="AG16" i="23"/>
  <c r="AO16" i="23"/>
  <c r="X16" i="23"/>
  <c r="AC16" i="23"/>
  <c r="AM16" i="23"/>
  <c r="AF16" i="23"/>
  <c r="AE118" i="23"/>
  <c r="AK118" i="23"/>
  <c r="W118" i="23"/>
  <c r="AI118" i="23"/>
  <c r="AN36" i="28"/>
  <c r="X36" i="28"/>
  <c r="AH36" i="28"/>
  <c r="AI36" i="28"/>
  <c r="AD36" i="28"/>
  <c r="AA36" i="28"/>
  <c r="AE172" i="28"/>
  <c r="AO172" i="28"/>
  <c r="AC172" i="28"/>
  <c r="AG172" i="28"/>
  <c r="AH172" i="28"/>
  <c r="AL172" i="28"/>
  <c r="AB172" i="28"/>
  <c r="W172" i="28"/>
  <c r="AL96" i="28"/>
  <c r="AH96" i="28"/>
  <c r="W167" i="28"/>
  <c r="X167" i="28"/>
  <c r="AD167" i="28"/>
  <c r="AH167" i="28"/>
  <c r="AL13" i="24"/>
  <c r="AD104" i="24"/>
  <c r="AN104" i="24"/>
  <c r="AA104" i="24"/>
  <c r="AJ104" i="24"/>
  <c r="AB104" i="24"/>
  <c r="Z31" i="25"/>
  <c r="AO153" i="25"/>
  <c r="AH153" i="25"/>
  <c r="AE90" i="25"/>
  <c r="Y90" i="25"/>
  <c r="AL90" i="25"/>
  <c r="AC69" i="24"/>
  <c r="Y133" i="24"/>
  <c r="AJ168" i="25"/>
  <c r="AL168" i="25"/>
  <c r="W168" i="25"/>
  <c r="AK81" i="25"/>
  <c r="AH81" i="25"/>
  <c r="Y86" i="25"/>
  <c r="AC29" i="40"/>
  <c r="AG29" i="40"/>
  <c r="AN29" i="40"/>
  <c r="AB29" i="40"/>
  <c r="AM45" i="40"/>
  <c r="AG44" i="40"/>
  <c r="AJ44" i="40"/>
  <c r="Z44" i="40"/>
  <c r="AH126" i="40"/>
  <c r="AC126" i="40"/>
  <c r="AN33" i="40"/>
  <c r="Y41" i="40"/>
  <c r="AC41" i="40"/>
  <c r="AJ41" i="40"/>
  <c r="X41" i="40"/>
  <c r="AA40" i="40"/>
  <c r="AJ40" i="40"/>
  <c r="AN40" i="40"/>
  <c r="AI40" i="40"/>
  <c r="AI25" i="40"/>
  <c r="AI122" i="40"/>
  <c r="AB122" i="40"/>
  <c r="AF98" i="25"/>
  <c r="AJ72" i="23"/>
  <c r="AC72" i="23"/>
  <c r="AH72" i="23"/>
  <c r="AM155" i="23"/>
  <c r="AC155" i="23"/>
  <c r="AI155" i="23"/>
  <c r="AN155" i="23"/>
  <c r="AD155" i="23"/>
  <c r="AB155" i="23"/>
  <c r="AC128" i="23"/>
  <c r="AN128" i="23"/>
  <c r="AM24" i="23"/>
  <c r="AO24" i="23"/>
  <c r="X24" i="23"/>
  <c r="AA24" i="23"/>
  <c r="AF113" i="23"/>
  <c r="X113" i="23"/>
  <c r="AH113" i="23"/>
  <c r="AL117" i="23"/>
  <c r="AO4" i="23"/>
  <c r="AB4" i="23"/>
  <c r="AN4" i="23"/>
  <c r="W4" i="23"/>
  <c r="AC4" i="23"/>
  <c r="AL131" i="23"/>
  <c r="AE131" i="23"/>
  <c r="AN131" i="23"/>
  <c r="AG131" i="23"/>
  <c r="AO131" i="23"/>
  <c r="AD131" i="23"/>
  <c r="X131" i="23"/>
  <c r="AB131" i="23"/>
  <c r="AC131" i="23"/>
  <c r="W131" i="23"/>
  <c r="AH131" i="23"/>
  <c r="AG67" i="28"/>
  <c r="AO28" i="28"/>
  <c r="AJ151" i="28"/>
  <c r="X151" i="28"/>
  <c r="Z151" i="28"/>
  <c r="AB151" i="28"/>
  <c r="AN151" i="28"/>
  <c r="AG151" i="28"/>
  <c r="AI151" i="28"/>
  <c r="AE151" i="28"/>
  <c r="AL151" i="28"/>
  <c r="AJ119" i="28"/>
  <c r="AH119" i="28"/>
  <c r="W21" i="28"/>
  <c r="AA21" i="28"/>
  <c r="AG21" i="28"/>
  <c r="W41" i="28"/>
  <c r="AF41" i="28"/>
  <c r="AH41" i="28"/>
  <c r="AK3" i="28"/>
  <c r="AD3" i="28"/>
  <c r="AN3" i="28"/>
  <c r="AJ3" i="28"/>
  <c r="Z3" i="28"/>
  <c r="AJ128" i="28"/>
  <c r="AD128" i="28"/>
  <c r="AF13" i="24"/>
  <c r="Z104" i="24"/>
  <c r="X104" i="24"/>
  <c r="AK104" i="24"/>
  <c r="AO104" i="24"/>
  <c r="AB31" i="25"/>
  <c r="W31" i="25"/>
  <c r="AJ31" i="25"/>
  <c r="AD153" i="25"/>
  <c r="AG69" i="24"/>
  <c r="AC133" i="24"/>
  <c r="AD168" i="25"/>
  <c r="AJ81" i="25"/>
  <c r="AO81" i="25"/>
  <c r="AA86" i="25"/>
  <c r="AN86" i="25"/>
  <c r="AL86" i="25"/>
  <c r="AM29" i="40"/>
  <c r="AE29" i="40"/>
  <c r="AD29" i="40"/>
  <c r="AK29" i="40"/>
  <c r="Y29" i="40"/>
  <c r="AJ45" i="40"/>
  <c r="AD44" i="40"/>
  <c r="AF44" i="40"/>
  <c r="AB126" i="40"/>
  <c r="W126" i="40"/>
  <c r="AO41" i="40"/>
  <c r="AB41" i="40"/>
  <c r="Z41" i="40"/>
  <c r="AG41" i="40"/>
  <c r="AN41" i="40"/>
  <c r="AG40" i="40"/>
  <c r="AK40" i="40"/>
  <c r="Y40" i="40"/>
  <c r="AC40" i="40"/>
  <c r="AE122" i="40"/>
  <c r="AF122" i="40"/>
  <c r="AD122" i="40"/>
  <c r="Y98" i="25"/>
  <c r="AM175" i="23"/>
  <c r="W175" i="23"/>
  <c r="AN175" i="23"/>
  <c r="AF175" i="23"/>
  <c r="AB175" i="23"/>
  <c r="AO175" i="23"/>
  <c r="AE46" i="23"/>
  <c r="AF46" i="23"/>
  <c r="AN46" i="23"/>
  <c r="AD46" i="23"/>
  <c r="AN160" i="23"/>
  <c r="Z160" i="23"/>
  <c r="AM122" i="23"/>
  <c r="AI122" i="23"/>
  <c r="AC122" i="23"/>
  <c r="AC55" i="23"/>
  <c r="AK55" i="23"/>
  <c r="AN55" i="23"/>
  <c r="AA55" i="23"/>
  <c r="AH139" i="23"/>
  <c r="AM139" i="23"/>
  <c r="AG139" i="23"/>
  <c r="AD139" i="23"/>
  <c r="AB139" i="23"/>
  <c r="Z139" i="23"/>
  <c r="AI2" i="23"/>
  <c r="AH2" i="23"/>
  <c r="AA2" i="23"/>
  <c r="AN2" i="23"/>
  <c r="AK2" i="23"/>
  <c r="AM2" i="23"/>
  <c r="AF2" i="23"/>
  <c r="AO2" i="23"/>
  <c r="X4" i="23"/>
  <c r="AL87" i="28"/>
  <c r="AA87" i="28"/>
  <c r="AJ87" i="28"/>
  <c r="AI87" i="28"/>
  <c r="AD87" i="28"/>
  <c r="AI70" i="28"/>
  <c r="AM70" i="28"/>
  <c r="AD70" i="28"/>
  <c r="AL70" i="28"/>
  <c r="AO70" i="28"/>
  <c r="AA70" i="28"/>
  <c r="AI105" i="28"/>
  <c r="AF15" i="25"/>
  <c r="AM108" i="25"/>
  <c r="AJ146" i="25"/>
  <c r="AB163" i="23"/>
  <c r="AK163" i="23"/>
  <c r="AF88" i="23"/>
  <c r="AI88" i="23"/>
  <c r="AM81" i="23"/>
  <c r="Y150" i="23"/>
  <c r="AA52" i="23"/>
  <c r="AG52" i="23"/>
  <c r="AD52" i="23"/>
  <c r="AI52" i="23"/>
  <c r="Y45" i="23"/>
  <c r="AA144" i="23"/>
  <c r="AN94" i="23"/>
  <c r="AO149" i="23"/>
  <c r="AJ172" i="23"/>
  <c r="AF172" i="23"/>
  <c r="X14" i="23"/>
  <c r="X84" i="23"/>
  <c r="AN32" i="23"/>
  <c r="X108" i="23"/>
  <c r="AA108" i="23"/>
  <c r="AM108" i="23"/>
  <c r="AK34" i="23"/>
  <c r="W31" i="23"/>
  <c r="AJ119" i="23"/>
  <c r="AI21" i="23"/>
  <c r="AA21" i="23"/>
  <c r="AD129" i="23"/>
  <c r="AC50" i="23"/>
  <c r="AD113" i="28"/>
  <c r="AL143" i="28"/>
  <c r="AJ143" i="28"/>
  <c r="AC125" i="28"/>
  <c r="AL155" i="28"/>
  <c r="AI155" i="28"/>
  <c r="AE57" i="28"/>
  <c r="X57" i="28"/>
  <c r="AA57" i="28"/>
  <c r="Y57" i="28"/>
  <c r="AD57" i="28"/>
  <c r="AM57" i="28"/>
  <c r="W57" i="28"/>
  <c r="Z57" i="28"/>
  <c r="AJ57" i="28"/>
  <c r="AI57" i="28"/>
  <c r="AC57" i="28"/>
  <c r="AF57" i="28"/>
  <c r="AL57" i="28"/>
  <c r="X35" i="28"/>
  <c r="AJ35" i="28"/>
  <c r="W35" i="28"/>
  <c r="AN11" i="28"/>
  <c r="AL30" i="28"/>
  <c r="Z30" i="28"/>
  <c r="AN30" i="28"/>
  <c r="AC30" i="28"/>
  <c r="AA30" i="28"/>
  <c r="AI30" i="28"/>
  <c r="AF30" i="28"/>
  <c r="Y30" i="28"/>
  <c r="AA29" i="28"/>
  <c r="AK29" i="28"/>
  <c r="X29" i="28"/>
  <c r="AJ60" i="28"/>
  <c r="AL56" i="28"/>
  <c r="Z56" i="28"/>
  <c r="AB56" i="28"/>
  <c r="AO56" i="28"/>
  <c r="AH56" i="28"/>
  <c r="Y56" i="28"/>
  <c r="AA56" i="28"/>
  <c r="AJ56" i="28"/>
  <c r="AF102" i="28"/>
  <c r="Y102" i="28"/>
  <c r="Z102" i="28"/>
  <c r="AM146" i="25"/>
  <c r="AF163" i="23"/>
  <c r="AN163" i="23"/>
  <c r="AE88" i="23"/>
  <c r="Z88" i="23"/>
  <c r="Z81" i="23"/>
  <c r="AG150" i="23"/>
  <c r="AK52" i="23"/>
  <c r="X52" i="23"/>
  <c r="AH52" i="23"/>
  <c r="AB52" i="23"/>
  <c r="AG45" i="23"/>
  <c r="Y103" i="23"/>
  <c r="W132" i="23"/>
  <c r="AH132" i="23"/>
  <c r="AO132" i="23"/>
  <c r="W161" i="23"/>
  <c r="AL165" i="23"/>
  <c r="AC165" i="23"/>
  <c r="Z170" i="23"/>
  <c r="AC170" i="23"/>
  <c r="X170" i="23"/>
  <c r="AK170" i="23"/>
  <c r="AN20" i="23"/>
  <c r="AK107" i="23"/>
  <c r="Y140" i="23"/>
  <c r="AB144" i="23"/>
  <c r="AN144" i="23"/>
  <c r="W147" i="23"/>
  <c r="AI65" i="23"/>
  <c r="AK65" i="23"/>
  <c r="AI109" i="23"/>
  <c r="AB94" i="23"/>
  <c r="AG61" i="23"/>
  <c r="W61" i="23"/>
  <c r="Y35" i="23"/>
  <c r="AC100" i="23"/>
  <c r="AF149" i="23"/>
  <c r="AE149" i="23"/>
  <c r="AE172" i="23"/>
  <c r="Z172" i="23"/>
  <c r="AI172" i="23"/>
  <c r="X172" i="23"/>
  <c r="AO172" i="23"/>
  <c r="X42" i="23"/>
  <c r="AN108" i="23"/>
  <c r="Z108" i="23"/>
  <c r="AM34" i="23"/>
  <c r="AB159" i="23"/>
  <c r="AN119" i="23"/>
  <c r="AD33" i="23"/>
  <c r="X129" i="23"/>
  <c r="AO50" i="23"/>
  <c r="AI50" i="23"/>
  <c r="Z50" i="23"/>
  <c r="AM49" i="28"/>
  <c r="Y88" i="28"/>
  <c r="AG88" i="28"/>
  <c r="AC51" i="28"/>
  <c r="AK171" i="28"/>
  <c r="AJ171" i="28"/>
  <c r="AH162" i="28"/>
  <c r="AL74" i="28"/>
  <c r="AE74" i="28"/>
  <c r="AM62" i="28"/>
  <c r="AA53" i="28"/>
  <c r="AC143" i="28"/>
  <c r="AM143" i="28"/>
  <c r="AI143" i="28"/>
  <c r="Z155" i="28"/>
  <c r="AM169" i="28"/>
  <c r="AH169" i="28"/>
  <c r="AB169" i="28"/>
  <c r="AE169" i="28"/>
  <c r="X169" i="28"/>
  <c r="X101" i="28"/>
  <c r="AK121" i="28"/>
  <c r="W121" i="28"/>
  <c r="AB121" i="28"/>
  <c r="AO33" i="28"/>
  <c r="X33" i="28"/>
  <c r="AA106" i="28"/>
  <c r="AC118" i="28"/>
  <c r="AN118" i="28"/>
  <c r="AF118" i="28"/>
  <c r="AK118" i="28"/>
  <c r="X118" i="28"/>
  <c r="AM30" i="28"/>
  <c r="Y73" i="28"/>
  <c r="AH73" i="28"/>
  <c r="AA133" i="28"/>
  <c r="AE154" i="28"/>
  <c r="AF154" i="28"/>
  <c r="AA155" i="28"/>
  <c r="AD155" i="28"/>
  <c r="AJ155" i="28"/>
  <c r="AG155" i="28"/>
  <c r="AO155" i="28"/>
  <c r="Y117" i="28"/>
  <c r="W117" i="28"/>
  <c r="AE117" i="28"/>
  <c r="AO117" i="28"/>
  <c r="Z45" i="28"/>
  <c r="Y45" i="28"/>
  <c r="AA45" i="28"/>
  <c r="AK45" i="28"/>
  <c r="AJ45" i="28"/>
  <c r="AI45" i="28"/>
  <c r="AB45" i="28"/>
  <c r="AO45" i="28"/>
  <c r="AM45" i="28"/>
  <c r="Z164" i="28"/>
  <c r="AC164" i="28"/>
  <c r="AL164" i="28"/>
  <c r="AO164" i="28"/>
  <c r="AB60" i="28"/>
  <c r="AO60" i="28"/>
  <c r="AD60" i="28"/>
  <c r="X60" i="28"/>
  <c r="W60" i="28"/>
  <c r="AL60" i="28"/>
  <c r="AE60" i="28"/>
  <c r="AI60" i="28"/>
  <c r="X8" i="28"/>
  <c r="AD8" i="28"/>
  <c r="AK8" i="28"/>
  <c r="AJ8" i="28"/>
  <c r="AN72" i="28"/>
  <c r="Z17" i="28"/>
  <c r="AA32" i="28"/>
  <c r="AN99" i="28"/>
  <c r="AM39" i="28"/>
  <c r="AM174" i="28"/>
  <c r="AG114" i="28"/>
  <c r="Z114" i="28"/>
  <c r="AJ114" i="28"/>
  <c r="AC114" i="28"/>
  <c r="AB114" i="28"/>
  <c r="AG31" i="28"/>
  <c r="AJ31" i="28"/>
  <c r="AJ131" i="28"/>
  <c r="AL131" i="28"/>
  <c r="AO13" i="28"/>
  <c r="AD112" i="28"/>
  <c r="AL112" i="28"/>
  <c r="AC27" i="28"/>
  <c r="AK20" i="28"/>
  <c r="X142" i="28"/>
  <c r="AO142" i="28"/>
  <c r="AD142" i="28"/>
  <c r="AB120" i="28"/>
  <c r="AF104" i="28"/>
  <c r="AA23" i="28"/>
  <c r="AJ149" i="28"/>
  <c r="AJ161" i="28"/>
  <c r="AJ61" i="28"/>
  <c r="AM109" i="28"/>
  <c r="W114" i="28"/>
  <c r="AI136" i="28"/>
  <c r="AM149" i="28"/>
  <c r="AK55" i="28"/>
  <c r="AD161" i="28"/>
  <c r="Y72" i="28"/>
  <c r="AD72" i="28"/>
  <c r="AJ17" i="28"/>
  <c r="AI17" i="28"/>
  <c r="Y32" i="28"/>
  <c r="AJ32" i="28"/>
  <c r="AK122" i="28"/>
  <c r="AF99" i="28"/>
  <c r="W98" i="28"/>
  <c r="AF114" i="28"/>
  <c r="AH114" i="28"/>
  <c r="AE114" i="28"/>
  <c r="X114" i="28"/>
  <c r="AC31" i="28"/>
  <c r="AN131" i="28"/>
  <c r="AN13" i="28"/>
  <c r="AD13" i="28"/>
  <c r="X112" i="28"/>
  <c r="W112" i="28"/>
  <c r="AE136" i="28"/>
  <c r="AD63" i="28"/>
  <c r="AH12" i="28"/>
  <c r="AN138" i="28"/>
  <c r="AN142" i="28"/>
  <c r="Z142" i="28"/>
  <c r="X104" i="28"/>
  <c r="AH159" i="28"/>
  <c r="AF149" i="28"/>
  <c r="AB149" i="28"/>
  <c r="AC97" i="28"/>
  <c r="AL61" i="28"/>
  <c r="AC176" i="24"/>
  <c r="AB176" i="24"/>
  <c r="AE47" i="24"/>
  <c r="Z155" i="25"/>
  <c r="AK155" i="25"/>
  <c r="AE155" i="25"/>
  <c r="AI155" i="25"/>
  <c r="X72" i="24"/>
  <c r="AH118" i="25"/>
  <c r="Y118" i="25"/>
  <c r="AA92" i="24"/>
  <c r="AF92" i="24"/>
  <c r="W156" i="24"/>
  <c r="AH156" i="24"/>
  <c r="AN44" i="24"/>
  <c r="AM44" i="24"/>
  <c r="AL109" i="24"/>
  <c r="AC173" i="24"/>
  <c r="AH173" i="24"/>
  <c r="AO58" i="23"/>
  <c r="AI155" i="24"/>
  <c r="AM163" i="24"/>
  <c r="Y44" i="25"/>
  <c r="AL44" i="25"/>
  <c r="AI44" i="25"/>
  <c r="AE44" i="25"/>
  <c r="X121" i="25"/>
  <c r="AL121" i="25"/>
  <c r="AN78" i="26"/>
  <c r="AB126" i="25"/>
  <c r="AI115" i="25"/>
  <c r="AB115" i="25"/>
  <c r="AG136" i="25"/>
  <c r="AH136" i="25"/>
  <c r="AD39" i="25"/>
  <c r="AI39" i="25"/>
  <c r="AF39" i="25"/>
  <c r="AB39" i="25"/>
  <c r="Z39" i="25"/>
  <c r="AJ39" i="25"/>
  <c r="AK117" i="25"/>
  <c r="X117" i="25"/>
  <c r="AF117" i="25"/>
  <c r="AH117" i="25"/>
  <c r="AC57" i="25"/>
  <c r="Y57" i="25"/>
  <c r="AJ148" i="25"/>
  <c r="AB148" i="25"/>
  <c r="AC148" i="25"/>
  <c r="AJ94" i="24"/>
  <c r="AB94" i="24"/>
  <c r="AN144" i="24"/>
  <c r="AF16" i="25"/>
  <c r="Z16" i="25"/>
  <c r="Y121" i="24"/>
  <c r="AO168" i="24"/>
  <c r="AJ39" i="24"/>
  <c r="AH39" i="24"/>
  <c r="W4" i="25"/>
  <c r="AF4" i="25"/>
  <c r="AA4" i="25"/>
  <c r="AL4" i="25"/>
  <c r="AD4" i="25"/>
  <c r="AG4" i="25"/>
  <c r="AC4" i="25"/>
  <c r="AJ35" i="24"/>
  <c r="Z68" i="24"/>
  <c r="Y68" i="24"/>
  <c r="AF68" i="24"/>
  <c r="X68" i="24"/>
  <c r="AH100" i="24"/>
  <c r="AC20" i="24"/>
  <c r="AJ20" i="24"/>
  <c r="AG117" i="24"/>
  <c r="AH117" i="24"/>
  <c r="AE2" i="24"/>
  <c r="AE95" i="24"/>
  <c r="Y158" i="24"/>
  <c r="AH176" i="24"/>
  <c r="X176" i="24"/>
  <c r="AJ176" i="24"/>
  <c r="AF155" i="25"/>
  <c r="AA153" i="24"/>
  <c r="AH153" i="24"/>
  <c r="AM153" i="24"/>
  <c r="AH24" i="24"/>
  <c r="Y72" i="24"/>
  <c r="AA118" i="25"/>
  <c r="AM118" i="25"/>
  <c r="AL92" i="24"/>
  <c r="AE92" i="24"/>
  <c r="AO156" i="24"/>
  <c r="AF156" i="24"/>
  <c r="Y44" i="24"/>
  <c r="AJ44" i="24"/>
  <c r="AN109" i="24"/>
  <c r="AJ173" i="24"/>
  <c r="W173" i="24"/>
  <c r="AA155" i="24"/>
  <c r="AK163" i="24"/>
  <c r="AO44" i="25"/>
  <c r="Z44" i="25"/>
  <c r="W44" i="25"/>
  <c r="AN44" i="25"/>
  <c r="AE121" i="25"/>
  <c r="AH121" i="25"/>
  <c r="AC78" i="26"/>
  <c r="X78" i="26"/>
  <c r="Z78" i="26"/>
  <c r="AL33" i="25"/>
  <c r="AI33" i="25"/>
  <c r="AG33" i="25"/>
  <c r="AH115" i="25"/>
  <c r="AN115" i="25"/>
  <c r="AB136" i="25"/>
  <c r="AK39" i="25"/>
  <c r="Y39" i="25"/>
  <c r="AL117" i="25"/>
  <c r="AD117" i="25"/>
  <c r="AJ117" i="25"/>
  <c r="AN117" i="25"/>
  <c r="AO117" i="25"/>
  <c r="AM59" i="26"/>
  <c r="AB57" i="25"/>
  <c r="W57" i="25"/>
  <c r="Z57" i="25"/>
  <c r="W148" i="25"/>
  <c r="X148" i="25"/>
  <c r="AO148" i="25"/>
  <c r="Z148" i="25"/>
  <c r="AN94" i="24"/>
  <c r="AH94" i="24"/>
  <c r="AL94" i="24"/>
  <c r="AL144" i="24"/>
  <c r="AA144" i="24"/>
  <c r="AE168" i="24"/>
  <c r="X39" i="24"/>
  <c r="AK39" i="24"/>
  <c r="AJ4" i="25"/>
  <c r="AE4" i="25"/>
  <c r="AH68" i="24"/>
  <c r="W68" i="24"/>
  <c r="AM68" i="24"/>
  <c r="Y100" i="24"/>
  <c r="AI100" i="24"/>
  <c r="AM164" i="24"/>
  <c r="AB164" i="24"/>
  <c r="W20" i="24"/>
  <c r="AB52" i="24"/>
  <c r="AO52" i="24"/>
  <c r="AA52" i="24"/>
  <c r="AF52" i="24"/>
  <c r="Y52" i="24"/>
  <c r="AC52" i="24"/>
  <c r="AN52" i="24"/>
  <c r="AD52" i="24"/>
  <c r="AB85" i="24"/>
  <c r="Z117" i="24"/>
  <c r="AL117" i="24"/>
  <c r="W117" i="24"/>
  <c r="X117" i="24"/>
  <c r="AE117" i="24"/>
  <c r="AF117" i="24"/>
  <c r="Y117" i="24"/>
  <c r="AK117" i="24"/>
  <c r="AA117" i="24"/>
  <c r="AJ117" i="24"/>
  <c r="AG115" i="25"/>
  <c r="AF115" i="25"/>
  <c r="Z115" i="25"/>
  <c r="AF136" i="25"/>
  <c r="AE136" i="25"/>
  <c r="AO136" i="25"/>
  <c r="X57" i="25"/>
  <c r="AG57" i="25"/>
  <c r="AK57" i="25"/>
  <c r="AI148" i="25"/>
  <c r="AK148" i="25"/>
  <c r="AL148" i="25"/>
  <c r="AC68" i="24"/>
  <c r="AO68" i="24"/>
  <c r="AL68" i="24"/>
  <c r="AG68" i="24"/>
  <c r="AN20" i="24"/>
  <c r="AC85" i="24"/>
  <c r="Z176" i="24"/>
  <c r="AN176" i="24"/>
  <c r="AO155" i="24"/>
  <c r="AF163" i="24"/>
  <c r="AG20" i="24"/>
  <c r="AB20" i="24"/>
  <c r="X20" i="24"/>
  <c r="AH20" i="24"/>
  <c r="Y20" i="24"/>
  <c r="AO20" i="24"/>
  <c r="AI20" i="24"/>
  <c r="AD20" i="24"/>
  <c r="AL85" i="24"/>
  <c r="Y85" i="24"/>
  <c r="AE149" i="24"/>
  <c r="AG149" i="24"/>
  <c r="AK149" i="24"/>
  <c r="Y149" i="24"/>
  <c r="AF149" i="24"/>
  <c r="AE5" i="24"/>
  <c r="AM5" i="24"/>
  <c r="W5" i="24"/>
  <c r="AA5" i="24"/>
  <c r="AF134" i="24"/>
  <c r="Y18" i="24"/>
  <c r="AC18" i="24"/>
  <c r="AE18" i="24"/>
  <c r="W18" i="24"/>
  <c r="AI83" i="24"/>
  <c r="AO83" i="24"/>
  <c r="AD6" i="24"/>
  <c r="AG6" i="24"/>
  <c r="AJ6" i="24"/>
  <c r="X6" i="24"/>
  <c r="Z6" i="24"/>
  <c r="AA71" i="24"/>
  <c r="W71" i="24"/>
  <c r="AE71" i="24"/>
  <c r="Y71" i="24"/>
  <c r="AD71" i="24"/>
  <c r="AF135" i="24"/>
  <c r="W135" i="24"/>
  <c r="AE135" i="24"/>
  <c r="Y135" i="24"/>
  <c r="AC135" i="24"/>
  <c r="AK25" i="24"/>
  <c r="AB90" i="24"/>
  <c r="AN90" i="24"/>
  <c r="Y90" i="24"/>
  <c r="AF90" i="24"/>
  <c r="AH90" i="24"/>
  <c r="AE154" i="24"/>
  <c r="AM154" i="24"/>
  <c r="AO154" i="24"/>
  <c r="Z154" i="24"/>
  <c r="AL154" i="24"/>
  <c r="AD7" i="25"/>
  <c r="AH20" i="25"/>
  <c r="AB20" i="25"/>
  <c r="AC20" i="25"/>
  <c r="AM20" i="25"/>
  <c r="AD20" i="25"/>
  <c r="AA101" i="25"/>
  <c r="Z101" i="25"/>
  <c r="AC101" i="25"/>
  <c r="AK71" i="25"/>
  <c r="AB75" i="25"/>
  <c r="Y75" i="25"/>
  <c r="AE75" i="25"/>
  <c r="AG75" i="25"/>
  <c r="AH43" i="26"/>
  <c r="AK43" i="26"/>
  <c r="AF43" i="26"/>
  <c r="W43" i="26"/>
  <c r="AJ43" i="26"/>
  <c r="X125" i="25"/>
  <c r="AI125" i="25"/>
  <c r="AH125" i="25"/>
  <c r="AB69" i="25"/>
  <c r="AK69" i="25"/>
  <c r="AC69" i="25"/>
  <c r="AA69" i="25"/>
  <c r="Y69" i="25"/>
  <c r="AF138" i="25"/>
  <c r="Z139" i="25"/>
  <c r="AA139" i="25"/>
  <c r="X139" i="25"/>
  <c r="W139" i="25"/>
  <c r="AL139" i="25"/>
  <c r="AB139" i="25"/>
  <c r="W56" i="25"/>
  <c r="X56" i="25"/>
  <c r="AD56" i="25"/>
  <c r="AO56" i="25"/>
  <c r="AF56" i="25"/>
  <c r="AK171" i="26"/>
  <c r="W171" i="26"/>
  <c r="W73" i="25"/>
  <c r="AL73" i="25"/>
  <c r="AI142" i="25"/>
  <c r="Y142" i="25"/>
  <c r="AD142" i="25"/>
  <c r="AO147" i="25"/>
  <c r="AE147" i="25"/>
  <c r="AC29" i="24"/>
  <c r="AA29" i="24"/>
  <c r="X29" i="24"/>
  <c r="AO29" i="24"/>
  <c r="AO112" i="24"/>
  <c r="AD158" i="25"/>
  <c r="AA158" i="25"/>
  <c r="AM158" i="25"/>
  <c r="AJ158" i="25"/>
  <c r="AI89" i="24"/>
  <c r="AO6" i="25"/>
  <c r="Z6" i="25"/>
  <c r="X6" i="25"/>
  <c r="AN93" i="25"/>
  <c r="AO145" i="25"/>
  <c r="AC145" i="25"/>
  <c r="AJ145" i="25"/>
  <c r="AM11" i="24"/>
  <c r="AK11" i="24"/>
  <c r="AD76" i="24"/>
  <c r="AL76" i="24"/>
  <c r="AN86" i="24"/>
  <c r="AH86" i="24"/>
  <c r="AB150" i="24"/>
  <c r="AO150" i="24"/>
  <c r="AO163" i="25"/>
  <c r="W163" i="25"/>
  <c r="AM163" i="25"/>
  <c r="AL163" i="25"/>
  <c r="AO110" i="25"/>
  <c r="AO127" i="25"/>
  <c r="AN127" i="25"/>
  <c r="AF127" i="25"/>
  <c r="AN124" i="25"/>
  <c r="AI124" i="25"/>
  <c r="AN60" i="25"/>
  <c r="AL60" i="25"/>
  <c r="AA60" i="25"/>
  <c r="AF60" i="25"/>
  <c r="AJ60" i="25"/>
  <c r="Z60" i="25"/>
  <c r="W137" i="25"/>
  <c r="AJ137" i="25"/>
  <c r="AO137" i="25"/>
  <c r="AD137" i="25"/>
  <c r="AN137" i="25"/>
  <c r="W74" i="25"/>
  <c r="X74" i="25"/>
  <c r="AC74" i="25"/>
  <c r="AJ74" i="25"/>
  <c r="Y74" i="25"/>
  <c r="AG21" i="25"/>
  <c r="AA21" i="25"/>
  <c r="AC21" i="25"/>
  <c r="AI21" i="25"/>
  <c r="AA164" i="26"/>
  <c r="AN164" i="26"/>
  <c r="AB164" i="26"/>
  <c r="AM164" i="26"/>
  <c r="X141" i="25"/>
  <c r="AH141" i="25"/>
  <c r="AF88" i="25"/>
  <c r="AG88" i="25"/>
  <c r="X88" i="25"/>
  <c r="Y88" i="25"/>
  <c r="W88" i="25"/>
  <c r="AH88" i="25"/>
  <c r="Y154" i="25"/>
  <c r="AI22" i="25"/>
  <c r="W22" i="25"/>
  <c r="AN22" i="25"/>
  <c r="AE22" i="25"/>
  <c r="Y22" i="25"/>
  <c r="Z22" i="25"/>
  <c r="AJ55" i="25"/>
  <c r="Y159" i="26"/>
  <c r="AF159" i="26"/>
  <c r="AN159" i="26"/>
  <c r="AO42" i="24"/>
  <c r="X161" i="24"/>
  <c r="Y161" i="24"/>
  <c r="Z161" i="24"/>
  <c r="W161" i="24"/>
  <c r="X80" i="26"/>
  <c r="AN102" i="24"/>
  <c r="AC31" i="25"/>
  <c r="AM31" i="25"/>
  <c r="AK31" i="25"/>
  <c r="AF31" i="25"/>
  <c r="AG177" i="25"/>
  <c r="AA177" i="25"/>
  <c r="AB177" i="25"/>
  <c r="AF177" i="25"/>
  <c r="Z177" i="25"/>
  <c r="AG116" i="25"/>
  <c r="Z116" i="25"/>
  <c r="W116" i="25"/>
  <c r="AL116" i="25"/>
  <c r="AI89" i="25"/>
  <c r="W89" i="25"/>
  <c r="Y89" i="25"/>
  <c r="AK89" i="25"/>
  <c r="Z89" i="25"/>
  <c r="AI30" i="25"/>
  <c r="Y30" i="25"/>
  <c r="AB30" i="25"/>
  <c r="AH30" i="25"/>
  <c r="AK30" i="25"/>
  <c r="X32" i="24"/>
  <c r="AL32" i="24"/>
  <c r="AM32" i="24"/>
  <c r="AO103" i="25"/>
  <c r="Z103" i="25"/>
  <c r="AK103" i="25"/>
  <c r="AE103" i="25"/>
  <c r="AB103" i="25"/>
  <c r="AF103" i="25"/>
  <c r="W94" i="25"/>
  <c r="AO94" i="25"/>
  <c r="Z94" i="25"/>
  <c r="AC94" i="25"/>
  <c r="AF51" i="24"/>
  <c r="AM4" i="24"/>
  <c r="AG37" i="24"/>
  <c r="AB103" i="24"/>
  <c r="AJ103" i="24"/>
  <c r="AC103" i="24"/>
  <c r="AO103" i="24"/>
  <c r="AI131" i="24"/>
  <c r="AO23" i="25"/>
  <c r="Z168" i="25"/>
  <c r="AG168" i="25"/>
  <c r="AH168" i="25"/>
  <c r="AM168" i="25"/>
  <c r="AA168" i="25"/>
  <c r="AC135" i="25"/>
  <c r="AK135" i="25"/>
  <c r="X135" i="25"/>
  <c r="W135" i="25"/>
  <c r="AM135" i="25"/>
  <c r="X81" i="25"/>
  <c r="AC81" i="25"/>
  <c r="Y81" i="25"/>
  <c r="Z81" i="25"/>
  <c r="Y87" i="25"/>
  <c r="AE87" i="25"/>
  <c r="AA58" i="25"/>
  <c r="AE58" i="25"/>
  <c r="AK58" i="25"/>
  <c r="AD58" i="25"/>
  <c r="AF58" i="25"/>
  <c r="AN58" i="25"/>
  <c r="AD125" i="40"/>
  <c r="X125" i="40"/>
  <c r="W125" i="40"/>
  <c r="AL125" i="40"/>
  <c r="Z125" i="40"/>
  <c r="AD139" i="40"/>
  <c r="X25" i="40"/>
  <c r="W25" i="40"/>
  <c r="AC25" i="40"/>
  <c r="AD25" i="40"/>
  <c r="AJ143" i="25"/>
  <c r="AI143" i="25"/>
  <c r="AB143" i="25"/>
  <c r="X143" i="25"/>
  <c r="AP66" i="24"/>
  <c r="AB66" i="24" s="1"/>
  <c r="AP127" i="24"/>
  <c r="AF127" i="24" s="1"/>
  <c r="AP45" i="24"/>
  <c r="AI45" i="24" s="1"/>
  <c r="AP10" i="24"/>
  <c r="AM10" i="24" s="1"/>
  <c r="AP146" i="24"/>
  <c r="AK146" i="24" s="1"/>
  <c r="AP137" i="24"/>
  <c r="AG137" i="24" s="1"/>
  <c r="AP17" i="24"/>
  <c r="AD17" i="24" s="1"/>
  <c r="AP174" i="24"/>
  <c r="AG174" i="24" s="1"/>
  <c r="Q174" i="24"/>
  <c r="N174" i="24"/>
  <c r="U174" i="24"/>
  <c r="R174" i="24"/>
  <c r="O174" i="24"/>
  <c r="M174" i="24"/>
  <c r="P174" i="24"/>
  <c r="S174" i="24"/>
  <c r="T174" i="24"/>
  <c r="AP40" i="24"/>
  <c r="X40" i="24" s="1"/>
  <c r="AP171" i="24"/>
  <c r="AI171" i="24" s="1"/>
  <c r="AP145" i="24"/>
  <c r="AI145" i="24" s="1"/>
  <c r="AE15" i="25"/>
  <c r="AC15" i="25"/>
  <c r="AM15" i="25"/>
  <c r="AC108" i="25"/>
  <c r="AJ108" i="25"/>
  <c r="AD108" i="25"/>
  <c r="AH108" i="25"/>
  <c r="AL108" i="25"/>
  <c r="AH146" i="25"/>
  <c r="AA146" i="25"/>
  <c r="X146" i="25"/>
  <c r="AN146" i="25"/>
  <c r="Y146" i="25"/>
  <c r="AP90" i="27"/>
  <c r="AN90" i="27" s="1"/>
  <c r="AP110" i="27"/>
  <c r="AJ110" i="27" s="1"/>
  <c r="AP45" i="27"/>
  <c r="AL45" i="27" s="1"/>
  <c r="AP17" i="27"/>
  <c r="AJ17" i="27" s="1"/>
  <c r="AP142" i="27"/>
  <c r="X142" i="27" s="1"/>
  <c r="AP164" i="27"/>
  <c r="AK164" i="27" s="1"/>
  <c r="AP58" i="27"/>
  <c r="AO58" i="27" s="1"/>
  <c r="AP145" i="27"/>
  <c r="AL145" i="27" s="1"/>
  <c r="AP44" i="27"/>
  <c r="AK44" i="27" s="1"/>
  <c r="AP84" i="27"/>
  <c r="Z84" i="27" s="1"/>
  <c r="AP119" i="27"/>
  <c r="AI119" i="27" s="1"/>
  <c r="AP22" i="27"/>
  <c r="W22" i="27" s="1"/>
  <c r="AP74" i="27"/>
  <c r="Y74" i="27" s="1"/>
  <c r="AP64" i="27"/>
  <c r="AE64" i="27" s="1"/>
  <c r="AP117" i="27"/>
  <c r="AK117" i="27" s="1"/>
  <c r="AP163" i="27"/>
  <c r="AH163" i="27" s="1"/>
  <c r="AP59" i="27"/>
  <c r="AD59" i="27" s="1"/>
  <c r="AP126" i="27"/>
  <c r="AE126" i="27" s="1"/>
  <c r="AP177" i="27"/>
  <c r="AA177" i="27" s="1"/>
  <c r="AP56" i="27"/>
  <c r="AK56" i="27" s="1"/>
  <c r="AP73" i="27"/>
  <c r="AN73" i="27" s="1"/>
  <c r="AP109" i="27"/>
  <c r="X109" i="27" s="1"/>
  <c r="AP153" i="27"/>
  <c r="AD153" i="27" s="1"/>
  <c r="AP132" i="27"/>
  <c r="Y132" i="27" s="1"/>
  <c r="AP11" i="27"/>
  <c r="AI11" i="27" s="1"/>
  <c r="AP127" i="27"/>
  <c r="AN127" i="27" s="1"/>
  <c r="AP67" i="27"/>
  <c r="AG67" i="27" s="1"/>
  <c r="AP18" i="27"/>
  <c r="AM18" i="27" s="1"/>
  <c r="AP134" i="27"/>
  <c r="AP70" i="27"/>
  <c r="AG70" i="27" s="1"/>
  <c r="AP176" i="27"/>
  <c r="AO176" i="27" s="1"/>
  <c r="AP72" i="27"/>
  <c r="AD72" i="27" s="1"/>
  <c r="AP121" i="27"/>
  <c r="AP101" i="27"/>
  <c r="AH101" i="27" s="1"/>
  <c r="AP4" i="27"/>
  <c r="AK4" i="27" s="1"/>
  <c r="AP124" i="27"/>
  <c r="AC124" i="27" s="1"/>
  <c r="AP27" i="27"/>
  <c r="AG27" i="27" s="1"/>
  <c r="AP123" i="27"/>
  <c r="AH123" i="27" s="1"/>
  <c r="AP75" i="27"/>
  <c r="AD75" i="27" s="1"/>
  <c r="AP2" i="27"/>
  <c r="AN2" i="27" s="1"/>
  <c r="AP114" i="27"/>
  <c r="AH114" i="27" s="1"/>
  <c r="AP49" i="27"/>
  <c r="AF49" i="27" s="1"/>
  <c r="AP13" i="27"/>
  <c r="AF13" i="27" s="1"/>
  <c r="AH173" i="25"/>
  <c r="AM173" i="25"/>
  <c r="AG173" i="25"/>
  <c r="AD173" i="25"/>
  <c r="AL173" i="25"/>
  <c r="AJ173" i="25"/>
  <c r="W173" i="25"/>
  <c r="AB98" i="25"/>
  <c r="Z98" i="25"/>
  <c r="J84" i="19"/>
  <c r="F84" i="19"/>
  <c r="G84" i="19"/>
  <c r="I84" i="19"/>
  <c r="D84" i="19"/>
  <c r="C84" i="19"/>
  <c r="E84" i="19"/>
  <c r="K84" i="19"/>
  <c r="H84" i="19"/>
  <c r="C43" i="21"/>
  <c r="H43" i="21"/>
  <c r="G43" i="21"/>
  <c r="I43" i="21"/>
  <c r="K43" i="21"/>
  <c r="E43" i="21"/>
  <c r="J43" i="21"/>
  <c r="F43" i="21"/>
  <c r="D43" i="21"/>
  <c r="H145" i="19"/>
  <c r="I145" i="19"/>
  <c r="D145" i="19"/>
  <c r="F145" i="19"/>
  <c r="G145" i="19"/>
  <c r="C145" i="19"/>
  <c r="E145" i="19"/>
  <c r="J145" i="19"/>
  <c r="K145" i="19"/>
  <c r="F74" i="19"/>
  <c r="E74" i="19"/>
  <c r="H74" i="19"/>
  <c r="G74" i="19"/>
  <c r="J74" i="19"/>
  <c r="C74" i="19"/>
  <c r="K74" i="19"/>
  <c r="D74" i="19"/>
  <c r="I74" i="19"/>
  <c r="H157" i="19"/>
  <c r="D157" i="19"/>
  <c r="E157" i="19"/>
  <c r="I157" i="19"/>
  <c r="G157" i="19"/>
  <c r="C157" i="19"/>
  <c r="F157" i="19"/>
  <c r="J157" i="19"/>
  <c r="K157" i="19"/>
  <c r="D135" i="19"/>
  <c r="H135" i="19"/>
  <c r="C135" i="19"/>
  <c r="G135" i="19"/>
  <c r="J135" i="19"/>
  <c r="I135" i="19"/>
  <c r="F135" i="19"/>
  <c r="K135" i="19"/>
  <c r="E135" i="19"/>
  <c r="K39" i="21"/>
  <c r="J39" i="21"/>
  <c r="C39" i="21"/>
  <c r="H39" i="21"/>
  <c r="F39" i="21"/>
  <c r="G39" i="21"/>
  <c r="I39" i="21"/>
  <c r="E39" i="21"/>
  <c r="D39" i="21"/>
  <c r="I151" i="19"/>
  <c r="D151" i="19"/>
  <c r="H151" i="19"/>
  <c r="K151" i="19"/>
  <c r="J151" i="19"/>
  <c r="F151" i="19"/>
  <c r="C151" i="19"/>
  <c r="E151" i="19"/>
  <c r="G151" i="19"/>
  <c r="E121" i="19"/>
  <c r="C121" i="19"/>
  <c r="H121" i="19"/>
  <c r="I121" i="19"/>
  <c r="G121" i="19"/>
  <c r="F121" i="19"/>
  <c r="J121" i="19"/>
  <c r="K121" i="19"/>
  <c r="D121" i="19"/>
  <c r="D23" i="21"/>
  <c r="G23" i="21"/>
  <c r="F23" i="21"/>
  <c r="J23" i="21"/>
  <c r="E23" i="21"/>
  <c r="I23" i="21"/>
  <c r="K23" i="21"/>
  <c r="C23" i="21"/>
  <c r="H23" i="21"/>
  <c r="K3" i="21"/>
  <c r="D3" i="21"/>
  <c r="E3" i="21"/>
  <c r="I3" i="21"/>
  <c r="J3" i="21"/>
  <c r="C3" i="21"/>
  <c r="F3" i="21"/>
  <c r="G3" i="21"/>
  <c r="H3" i="21"/>
  <c r="E49" i="21"/>
  <c r="J49" i="21"/>
  <c r="D49" i="21"/>
  <c r="I49" i="21"/>
  <c r="C49" i="21"/>
  <c r="H49" i="21"/>
  <c r="F49" i="21"/>
  <c r="G49" i="21"/>
  <c r="K49" i="21"/>
  <c r="E63" i="19"/>
  <c r="C63" i="19"/>
  <c r="G63" i="19"/>
  <c r="D63" i="19"/>
  <c r="H63" i="19"/>
  <c r="J63" i="19"/>
  <c r="I63" i="19"/>
  <c r="F63" i="19"/>
  <c r="K63" i="19"/>
  <c r="I141" i="19"/>
  <c r="G141" i="19"/>
  <c r="E141" i="19"/>
  <c r="F141" i="19"/>
  <c r="K141" i="19"/>
  <c r="J141" i="19"/>
  <c r="C141" i="19"/>
  <c r="D141" i="19"/>
  <c r="H141" i="19"/>
  <c r="J177" i="19"/>
  <c r="D177" i="19"/>
  <c r="E177" i="19"/>
  <c r="C177" i="19"/>
  <c r="H177" i="19"/>
  <c r="I177" i="19"/>
  <c r="G177" i="19"/>
  <c r="K177" i="19"/>
  <c r="F177" i="19"/>
  <c r="G119" i="19"/>
  <c r="D119" i="19"/>
  <c r="H119" i="19"/>
  <c r="C119" i="19"/>
  <c r="J119" i="19"/>
  <c r="F119" i="19"/>
  <c r="K119" i="19"/>
  <c r="I119" i="19"/>
  <c r="E119" i="19"/>
  <c r="AE6" i="23"/>
  <c r="AB6" i="23"/>
  <c r="AA76" i="23"/>
  <c r="X80" i="23"/>
  <c r="AI45" i="23"/>
  <c r="AI161" i="23"/>
  <c r="AJ161" i="23"/>
  <c r="AE161" i="23"/>
  <c r="AH27" i="23"/>
  <c r="W22" i="23"/>
  <c r="AI87" i="23"/>
  <c r="Z136" i="23"/>
  <c r="AE136" i="23"/>
  <c r="AB136" i="23"/>
  <c r="AC136" i="23"/>
  <c r="AG18" i="23"/>
  <c r="AK18" i="23"/>
  <c r="AG15" i="23"/>
  <c r="AD15" i="23"/>
  <c r="AE54" i="23"/>
  <c r="AC54" i="23"/>
  <c r="AI32" i="23"/>
  <c r="W32" i="23"/>
  <c r="Z113" i="23"/>
  <c r="AC154" i="23"/>
  <c r="AF154" i="23"/>
  <c r="AM40" i="23"/>
  <c r="AM126" i="23"/>
  <c r="AA157" i="23"/>
  <c r="AK30" i="23"/>
  <c r="AC159" i="23"/>
  <c r="AO37" i="23"/>
  <c r="AH37" i="23"/>
  <c r="AB87" i="28"/>
  <c r="AM51" i="28"/>
  <c r="Z171" i="28"/>
  <c r="AA86" i="28"/>
  <c r="Y54" i="28"/>
  <c r="AH54" i="28"/>
  <c r="AC53" i="28"/>
  <c r="AH53" i="28"/>
  <c r="AN18" i="28"/>
  <c r="AG37" i="28"/>
  <c r="AE121" i="28"/>
  <c r="AM121" i="28"/>
  <c r="AE108" i="28"/>
  <c r="AI108" i="28"/>
  <c r="AC163" i="28"/>
  <c r="AA7" i="28"/>
  <c r="X84" i="28"/>
  <c r="AG33" i="28"/>
  <c r="Y33" i="28"/>
  <c r="AE79" i="28"/>
  <c r="AK160" i="28"/>
  <c r="AC80" i="28"/>
  <c r="AK80" i="28"/>
  <c r="Y80" i="28"/>
  <c r="W118" i="28"/>
  <c r="Z41" i="28"/>
  <c r="AB3" i="28"/>
  <c r="AG73" i="28"/>
  <c r="AC117" i="28"/>
  <c r="AH117" i="28"/>
  <c r="AF167" i="28"/>
  <c r="AO167" i="28"/>
  <c r="AH55" i="28"/>
  <c r="AB55" i="28"/>
  <c r="AF45" i="28"/>
  <c r="AO165" i="28"/>
  <c r="X43" i="28"/>
  <c r="Y94" i="28"/>
  <c r="Z94" i="28"/>
  <c r="AN139" i="28"/>
  <c r="Z139" i="28"/>
  <c r="AH139" i="28"/>
  <c r="X26" i="28"/>
  <c r="AD168" i="28"/>
  <c r="X14" i="28"/>
  <c r="AO177" i="28"/>
  <c r="AA22" i="28"/>
  <c r="AE22" i="28"/>
  <c r="AK22" i="28"/>
  <c r="AH22" i="28"/>
  <c r="AG56" i="28"/>
  <c r="AA109" i="28"/>
  <c r="AB109" i="28"/>
  <c r="AA102" i="28"/>
  <c r="X173" i="28"/>
  <c r="Y173" i="28"/>
  <c r="AL156" i="28"/>
  <c r="AB156" i="28"/>
  <c r="AM156" i="28"/>
  <c r="AL110" i="28"/>
  <c r="X110" i="28"/>
  <c r="T113" i="24"/>
  <c r="N113" i="24"/>
  <c r="U113" i="24"/>
  <c r="O113" i="24"/>
  <c r="P113" i="24"/>
  <c r="M113" i="24"/>
  <c r="R113" i="24"/>
  <c r="S113" i="24"/>
  <c r="Q113" i="24"/>
  <c r="AP113" i="24"/>
  <c r="W113" i="24" s="1"/>
  <c r="AP73" i="24"/>
  <c r="AP110" i="24"/>
  <c r="AH110" i="24" s="1"/>
  <c r="AP120" i="24"/>
  <c r="AP177" i="24"/>
  <c r="AB177" i="24" s="1"/>
  <c r="AP8" i="24"/>
  <c r="AB8" i="24" s="1"/>
  <c r="AP111" i="24"/>
  <c r="AK111" i="24" s="1"/>
  <c r="S111" i="24"/>
  <c r="O111" i="24"/>
  <c r="N111" i="24"/>
  <c r="Q111" i="24"/>
  <c r="P111" i="24"/>
  <c r="U111" i="24"/>
  <c r="T111" i="24"/>
  <c r="R111" i="24"/>
  <c r="M111" i="24"/>
  <c r="P78" i="24"/>
  <c r="T78" i="24"/>
  <c r="M78" i="24"/>
  <c r="Q78" i="24"/>
  <c r="N78" i="24"/>
  <c r="R78" i="24"/>
  <c r="U78" i="24"/>
  <c r="S78" i="24"/>
  <c r="O78" i="24"/>
  <c r="AP78" i="24"/>
  <c r="AP152" i="24"/>
  <c r="AC152" i="24" s="1"/>
  <c r="AP82" i="24"/>
  <c r="Z82" i="24" s="1"/>
  <c r="AP59" i="24"/>
  <c r="AN59" i="24" s="1"/>
  <c r="N59" i="24"/>
  <c r="Q59" i="24"/>
  <c r="S59" i="24"/>
  <c r="O59" i="24"/>
  <c r="U59" i="24"/>
  <c r="R59" i="24"/>
  <c r="M59" i="24"/>
  <c r="P59" i="24"/>
  <c r="T59" i="24"/>
  <c r="AP81" i="24"/>
  <c r="AA81" i="24" s="1"/>
  <c r="N7" i="24"/>
  <c r="M7" i="24"/>
  <c r="T7" i="24"/>
  <c r="S7" i="24"/>
  <c r="AP7" i="24"/>
  <c r="AH7" i="24" s="1"/>
  <c r="R7" i="24"/>
  <c r="P7" i="24"/>
  <c r="O7" i="24"/>
  <c r="Q7" i="24"/>
  <c r="U7" i="24"/>
  <c r="AN15" i="25"/>
  <c r="AI15" i="25"/>
  <c r="AH15" i="25"/>
  <c r="W15" i="25"/>
  <c r="W108" i="25"/>
  <c r="X108" i="25"/>
  <c r="AB108" i="25"/>
  <c r="AI108" i="25"/>
  <c r="AE108" i="25"/>
  <c r="AI146" i="25"/>
  <c r="AG146" i="25"/>
  <c r="AF146" i="25"/>
  <c r="AK146" i="25"/>
  <c r="Z146" i="25"/>
  <c r="AP34" i="27"/>
  <c r="AN34" i="27" s="1"/>
  <c r="AP57" i="27"/>
  <c r="AJ57" i="27" s="1"/>
  <c r="AP165" i="27"/>
  <c r="AP88" i="27"/>
  <c r="AH88" i="27" s="1"/>
  <c r="AP78" i="27"/>
  <c r="AK78" i="27" s="1"/>
  <c r="AP159" i="27"/>
  <c r="AA159" i="27" s="1"/>
  <c r="AP136" i="27"/>
  <c r="AI136" i="27" s="1"/>
  <c r="AP40" i="27"/>
  <c r="AB40" i="27" s="1"/>
  <c r="AP169" i="27"/>
  <c r="Z169" i="27" s="1"/>
  <c r="AP43" i="27"/>
  <c r="AP170" i="27"/>
  <c r="AP41" i="27"/>
  <c r="AP15" i="27"/>
  <c r="AI15" i="27" s="1"/>
  <c r="AP69" i="27"/>
  <c r="AB69" i="27" s="1"/>
  <c r="AP116" i="27"/>
  <c r="AH116" i="27" s="1"/>
  <c r="AP135" i="27"/>
  <c r="AP38" i="27"/>
  <c r="AK38" i="27" s="1"/>
  <c r="AP94" i="27"/>
  <c r="AC94" i="27" s="1"/>
  <c r="AP152" i="27"/>
  <c r="Y152" i="27" s="1"/>
  <c r="AP31" i="27"/>
  <c r="Z31" i="27" s="1"/>
  <c r="AP24" i="27"/>
  <c r="AD24" i="27" s="1"/>
  <c r="AP61" i="27"/>
  <c r="AH61" i="27" s="1"/>
  <c r="AP89" i="27"/>
  <c r="AG89" i="27" s="1"/>
  <c r="AP108" i="27"/>
  <c r="AN108" i="27" s="1"/>
  <c r="AP171" i="27"/>
  <c r="AD171" i="27" s="1"/>
  <c r="AP115" i="27"/>
  <c r="AP55" i="27"/>
  <c r="AH55" i="27" s="1"/>
  <c r="AP6" i="27"/>
  <c r="AP118" i="27"/>
  <c r="AL118" i="27" s="1"/>
  <c r="AP54" i="27"/>
  <c r="AJ54" i="27" s="1"/>
  <c r="AP144" i="27"/>
  <c r="AJ144" i="27" s="1"/>
  <c r="AP47" i="27"/>
  <c r="AK47" i="27" s="1"/>
  <c r="AP16" i="27"/>
  <c r="AC16" i="27" s="1"/>
  <c r="AP77" i="27"/>
  <c r="Z77" i="27" s="1"/>
  <c r="AP137" i="27"/>
  <c r="AN137" i="27" s="1"/>
  <c r="AP100" i="27"/>
  <c r="AF100" i="27" s="1"/>
  <c r="AP3" i="27"/>
  <c r="AP111" i="27"/>
  <c r="AO111" i="27" s="1"/>
  <c r="AP63" i="27"/>
  <c r="X63" i="27" s="1"/>
  <c r="AP162" i="27"/>
  <c r="AI162" i="27" s="1"/>
  <c r="AP98" i="27"/>
  <c r="AM98" i="27" s="1"/>
  <c r="AP33" i="27"/>
  <c r="X33" i="27" s="1"/>
  <c r="AC98" i="25"/>
  <c r="AK70" i="25"/>
  <c r="X70" i="25"/>
  <c r="AH70" i="25"/>
  <c r="AO70" i="25"/>
  <c r="AN70" i="25"/>
  <c r="Y70" i="25"/>
  <c r="AD70" i="25"/>
  <c r="AB70" i="25"/>
  <c r="AJ70" i="25"/>
  <c r="AE70" i="25"/>
  <c r="AG70" i="25"/>
  <c r="AM70" i="25"/>
  <c r="AF70" i="25"/>
  <c r="H77" i="19"/>
  <c r="G77" i="19"/>
  <c r="E77" i="19"/>
  <c r="K77" i="19"/>
  <c r="C77" i="19"/>
  <c r="J77" i="19"/>
  <c r="F77" i="19"/>
  <c r="D77" i="19"/>
  <c r="I77" i="19"/>
  <c r="C149" i="19"/>
  <c r="E149" i="19"/>
  <c r="G149" i="19"/>
  <c r="H149" i="19"/>
  <c r="F149" i="19"/>
  <c r="K149" i="19"/>
  <c r="J149" i="19"/>
  <c r="D149" i="19"/>
  <c r="I149" i="19"/>
  <c r="K78" i="19"/>
  <c r="H78" i="19"/>
  <c r="I78" i="19"/>
  <c r="C78" i="19"/>
  <c r="G78" i="19"/>
  <c r="J78" i="19"/>
  <c r="F78" i="19"/>
  <c r="D78" i="19"/>
  <c r="E78" i="19"/>
  <c r="J71" i="19"/>
  <c r="C71" i="19"/>
  <c r="D71" i="19"/>
  <c r="E71" i="19"/>
  <c r="I71" i="19"/>
  <c r="G71" i="19"/>
  <c r="F71" i="19"/>
  <c r="H71" i="19"/>
  <c r="K71" i="19"/>
  <c r="H17" i="21"/>
  <c r="I17" i="21"/>
  <c r="C17" i="21"/>
  <c r="K17" i="21"/>
  <c r="E17" i="21"/>
  <c r="J17" i="21"/>
  <c r="G17" i="21"/>
  <c r="D17" i="21"/>
  <c r="F17" i="21"/>
  <c r="G57" i="19"/>
  <c r="H57" i="19"/>
  <c r="J57" i="19"/>
  <c r="I57" i="19"/>
  <c r="F57" i="19"/>
  <c r="C57" i="19"/>
  <c r="D57" i="19"/>
  <c r="K57" i="19"/>
  <c r="E57" i="19"/>
  <c r="I148" i="19"/>
  <c r="D148" i="19"/>
  <c r="J148" i="19"/>
  <c r="K148" i="19"/>
  <c r="F148" i="19"/>
  <c r="G148" i="19"/>
  <c r="E148" i="19"/>
  <c r="C148" i="19"/>
  <c r="H148" i="19"/>
  <c r="K61" i="19"/>
  <c r="G61" i="19"/>
  <c r="I61" i="19"/>
  <c r="E61" i="19"/>
  <c r="J61" i="19"/>
  <c r="F61" i="19"/>
  <c r="H61" i="19"/>
  <c r="D61" i="19"/>
  <c r="C61" i="19"/>
  <c r="J164" i="19"/>
  <c r="K164" i="19"/>
  <c r="C164" i="19"/>
  <c r="F164" i="19"/>
  <c r="H164" i="19"/>
  <c r="D164" i="19"/>
  <c r="E164" i="19"/>
  <c r="G164" i="19"/>
  <c r="I164" i="19"/>
  <c r="C27" i="21"/>
  <c r="K27" i="21"/>
  <c r="I27" i="21"/>
  <c r="F27" i="21"/>
  <c r="J27" i="21"/>
  <c r="G27" i="21"/>
  <c r="D27" i="21"/>
  <c r="E27" i="21"/>
  <c r="H27" i="21"/>
  <c r="E15" i="21"/>
  <c r="F15" i="21"/>
  <c r="I15" i="21"/>
  <c r="J15" i="21"/>
  <c r="D15" i="21"/>
  <c r="K15" i="21"/>
  <c r="H15" i="21"/>
  <c r="C15" i="21"/>
  <c r="G15" i="21"/>
  <c r="C86" i="19"/>
  <c r="H86" i="19"/>
  <c r="E86" i="19"/>
  <c r="G86" i="19"/>
  <c r="F86" i="19"/>
  <c r="I86" i="19"/>
  <c r="J86" i="19"/>
  <c r="K86" i="19"/>
  <c r="D86" i="19"/>
  <c r="F100" i="19"/>
  <c r="J100" i="19"/>
  <c r="K100" i="19"/>
  <c r="D100" i="19"/>
  <c r="E100" i="19"/>
  <c r="G100" i="19"/>
  <c r="I100" i="19"/>
  <c r="C100" i="19"/>
  <c r="H100" i="19"/>
  <c r="J137" i="19"/>
  <c r="D137" i="19"/>
  <c r="C137" i="19"/>
  <c r="H137" i="19"/>
  <c r="E137" i="19"/>
  <c r="F137" i="19"/>
  <c r="I137" i="19"/>
  <c r="G137" i="19"/>
  <c r="K137" i="19"/>
  <c r="G7" i="21"/>
  <c r="C7" i="21"/>
  <c r="I7" i="21"/>
  <c r="D7" i="21"/>
  <c r="E7" i="21"/>
  <c r="J7" i="21"/>
  <c r="F7" i="21"/>
  <c r="K7" i="21"/>
  <c r="H7" i="21"/>
  <c r="F70" i="19"/>
  <c r="K70" i="19"/>
  <c r="J70" i="19"/>
  <c r="D70" i="19"/>
  <c r="E70" i="19"/>
  <c r="H70" i="19"/>
  <c r="C70" i="19"/>
  <c r="G70" i="19"/>
  <c r="I70" i="19"/>
  <c r="H33" i="21"/>
  <c r="C33" i="21"/>
  <c r="I33" i="21"/>
  <c r="J33" i="21"/>
  <c r="D33" i="21"/>
  <c r="G33" i="21"/>
  <c r="E33" i="21"/>
  <c r="K33" i="21"/>
  <c r="F33" i="21"/>
  <c r="AF72" i="23"/>
  <c r="AJ163" i="23"/>
  <c r="AM163" i="23"/>
  <c r="AL163" i="23"/>
  <c r="AE163" i="23"/>
  <c r="Y163" i="23"/>
  <c r="AC47" i="23"/>
  <c r="AM88" i="23"/>
  <c r="AG88" i="23"/>
  <c r="AC88" i="23"/>
  <c r="AL88" i="23"/>
  <c r="Z175" i="23"/>
  <c r="Y175" i="23"/>
  <c r="X175" i="23"/>
  <c r="AK155" i="23"/>
  <c r="AG155" i="23"/>
  <c r="AJ155" i="23"/>
  <c r="AC6" i="23"/>
  <c r="AG6" i="23"/>
  <c r="AM6" i="23"/>
  <c r="AL6" i="23"/>
  <c r="Y6" i="23"/>
  <c r="AI6" i="23"/>
  <c r="AE174" i="23"/>
  <c r="AN174" i="23"/>
  <c r="AD174" i="23"/>
  <c r="AK81" i="23"/>
  <c r="AJ150" i="23"/>
  <c r="AA77" i="23"/>
  <c r="AM102" i="23"/>
  <c r="AB76" i="23"/>
  <c r="AE76" i="23"/>
  <c r="AC76" i="23"/>
  <c r="AN80" i="23"/>
  <c r="W80" i="23"/>
  <c r="AH80" i="23"/>
  <c r="AM80" i="23"/>
  <c r="AF45" i="23"/>
  <c r="AC45" i="23"/>
  <c r="AH45" i="23"/>
  <c r="W45" i="23"/>
  <c r="AM161" i="23"/>
  <c r="X161" i="23"/>
  <c r="AH161" i="23"/>
  <c r="AF158" i="23"/>
  <c r="AC158" i="23"/>
  <c r="W158" i="23"/>
  <c r="AN158" i="23"/>
  <c r="AM158" i="23"/>
  <c r="Z75" i="23"/>
  <c r="AN107" i="23"/>
  <c r="AE130" i="23"/>
  <c r="Z130" i="23"/>
  <c r="AN91" i="23"/>
  <c r="Z91" i="23"/>
  <c r="X91" i="23"/>
  <c r="AL109" i="23"/>
  <c r="AH61" i="23"/>
  <c r="AL61" i="23"/>
  <c r="AO51" i="23"/>
  <c r="AN51" i="23"/>
  <c r="AJ35" i="23"/>
  <c r="AN35" i="23"/>
  <c r="AC35" i="23"/>
  <c r="AO60" i="23"/>
  <c r="W27" i="23"/>
  <c r="AL27" i="23"/>
  <c r="AG27" i="23"/>
  <c r="Z27" i="23"/>
  <c r="AM22" i="23"/>
  <c r="AJ22" i="23"/>
  <c r="AD22" i="23"/>
  <c r="AA22" i="23"/>
  <c r="AE100" i="23"/>
  <c r="AD100" i="23"/>
  <c r="AJ100" i="23"/>
  <c r="AI100" i="23"/>
  <c r="Z145" i="23"/>
  <c r="AD149" i="23"/>
  <c r="AA149" i="23"/>
  <c r="AB149" i="23"/>
  <c r="Z149" i="23"/>
  <c r="AL26" i="23"/>
  <c r="AM26" i="23"/>
  <c r="AD3" i="23"/>
  <c r="AJ87" i="23"/>
  <c r="AD87" i="23"/>
  <c r="AB87" i="23"/>
  <c r="AN87" i="23"/>
  <c r="AN172" i="23"/>
  <c r="AC172" i="23"/>
  <c r="Y172" i="23"/>
  <c r="AJ14" i="23"/>
  <c r="AO14" i="23"/>
  <c r="AL14" i="23"/>
  <c r="AM14" i="23"/>
  <c r="W167" i="23"/>
  <c r="AD136" i="23"/>
  <c r="AF136" i="23"/>
  <c r="AG136" i="23"/>
  <c r="AI136" i="23"/>
  <c r="AF18" i="23"/>
  <c r="AO18" i="23"/>
  <c r="AM18" i="23"/>
  <c r="AA15" i="23"/>
  <c r="AJ15" i="23"/>
  <c r="AK15" i="23"/>
  <c r="AH15" i="23"/>
  <c r="Z42" i="23"/>
  <c r="AH168" i="23"/>
  <c r="AL168" i="23"/>
  <c r="AN79" i="23"/>
  <c r="AH54" i="23"/>
  <c r="AG54" i="23"/>
  <c r="AL54" i="23"/>
  <c r="AI54" i="23"/>
  <c r="AL32" i="23"/>
  <c r="AG32" i="23"/>
  <c r="AD32" i="23"/>
  <c r="AH32" i="23"/>
  <c r="AJ112" i="23"/>
  <c r="AA113" i="23"/>
  <c r="AE113" i="23"/>
  <c r="AJ113" i="23"/>
  <c r="AO113" i="23"/>
  <c r="AO117" i="23"/>
  <c r="AF66" i="23"/>
  <c r="AA154" i="23"/>
  <c r="Z154" i="23"/>
  <c r="AJ82" i="23"/>
  <c r="Y40" i="23"/>
  <c r="AF40" i="23"/>
  <c r="AH116" i="23"/>
  <c r="AD138" i="23"/>
  <c r="AJ164" i="23"/>
  <c r="Y126" i="23"/>
  <c r="AD95" i="23"/>
  <c r="AA139" i="23"/>
  <c r="X139" i="23"/>
  <c r="AE139" i="23"/>
  <c r="AF139" i="23"/>
  <c r="AF31" i="23"/>
  <c r="AN31" i="23"/>
  <c r="AE159" i="23"/>
  <c r="AN159" i="23"/>
  <c r="AO115" i="23"/>
  <c r="AB115" i="23"/>
  <c r="W115" i="23"/>
  <c r="X119" i="23"/>
  <c r="AO86" i="23"/>
  <c r="AL17" i="23"/>
  <c r="AD21" i="23"/>
  <c r="AF21" i="23"/>
  <c r="AH21" i="23"/>
  <c r="AJ4" i="23"/>
  <c r="Z4" i="23"/>
  <c r="AB33" i="23"/>
  <c r="AG33" i="23"/>
  <c r="AE33" i="23"/>
  <c r="AM37" i="23"/>
  <c r="X37" i="23"/>
  <c r="AC37" i="23"/>
  <c r="AH129" i="23"/>
  <c r="AI129" i="23"/>
  <c r="AO118" i="23"/>
  <c r="AC118" i="23"/>
  <c r="AN44" i="23"/>
  <c r="AC87" i="28"/>
  <c r="AH87" i="28"/>
  <c r="AG87" i="28"/>
  <c r="Y87" i="28"/>
  <c r="AJ51" i="28"/>
  <c r="Z51" i="28"/>
  <c r="AE171" i="28"/>
  <c r="Y171" i="28"/>
  <c r="AA171" i="28"/>
  <c r="X171" i="28"/>
  <c r="AG171" i="28"/>
  <c r="X86" i="28"/>
  <c r="AC86" i="28"/>
  <c r="AF86" i="28"/>
  <c r="Y86" i="28"/>
  <c r="W86" i="28"/>
  <c r="Y44" i="28"/>
  <c r="Z44" i="28"/>
  <c r="W44" i="28"/>
  <c r="AJ44" i="28"/>
  <c r="AH111" i="28"/>
  <c r="AF162" i="28"/>
  <c r="AM67" i="28"/>
  <c r="AI54" i="28"/>
  <c r="AN54" i="28"/>
  <c r="AD54" i="28"/>
  <c r="X54" i="28"/>
  <c r="AO54" i="28"/>
  <c r="Y70" i="28"/>
  <c r="AB36" i="28"/>
  <c r="AC36" i="28"/>
  <c r="Y36" i="28"/>
  <c r="AD137" i="28"/>
  <c r="X137" i="28"/>
  <c r="W157" i="28"/>
  <c r="W46" i="28"/>
  <c r="AI46" i="28"/>
  <c r="AF62" i="28"/>
  <c r="AE53" i="28"/>
  <c r="AO53" i="28"/>
  <c r="AK53" i="28"/>
  <c r="AL53" i="28"/>
  <c r="AA18" i="28"/>
  <c r="AM18" i="28"/>
  <c r="AJ42" i="28"/>
  <c r="AB155" i="28"/>
  <c r="AH155" i="28"/>
  <c r="AB116" i="28"/>
  <c r="AH116" i="28"/>
  <c r="AJ169" i="28"/>
  <c r="AO169" i="28"/>
  <c r="AL169" i="28"/>
  <c r="AI169" i="28"/>
  <c r="AG66" i="28"/>
  <c r="X66" i="28"/>
  <c r="AB66" i="28"/>
  <c r="AG4" i="28"/>
  <c r="AJ58" i="28"/>
  <c r="Z58" i="28"/>
  <c r="AI72" i="28"/>
  <c r="AK72" i="28"/>
  <c r="AD17" i="28"/>
  <c r="W17" i="28"/>
  <c r="AD32" i="28"/>
  <c r="X32" i="28"/>
  <c r="Y122" i="28"/>
  <c r="X121" i="28"/>
  <c r="AL121" i="28"/>
  <c r="AF121" i="28"/>
  <c r="AH108" i="28"/>
  <c r="Y99" i="28"/>
  <c r="AM99" i="28"/>
  <c r="AG99" i="28"/>
  <c r="AI39" i="28"/>
  <c r="X163" i="28"/>
  <c r="Z163" i="28"/>
  <c r="AN174" i="28"/>
  <c r="Z127" i="28"/>
  <c r="AM84" i="28"/>
  <c r="AC119" i="28"/>
  <c r="AI33" i="28"/>
  <c r="W33" i="28"/>
  <c r="X79" i="28"/>
  <c r="AN31" i="28"/>
  <c r="AO31" i="28"/>
  <c r="AM160" i="28"/>
  <c r="Z80" i="28"/>
  <c r="AD80" i="28"/>
  <c r="AJ152" i="28"/>
  <c r="AI34" i="28"/>
  <c r="AH170" i="28"/>
  <c r="AB118" i="28"/>
  <c r="Y118" i="28"/>
  <c r="AI118" i="28"/>
  <c r="AE118" i="28"/>
  <c r="Y41" i="28"/>
  <c r="AL41" i="28"/>
  <c r="AD41" i="28"/>
  <c r="AE13" i="28"/>
  <c r="AC13" i="28"/>
  <c r="AG112" i="28"/>
  <c r="AI112" i="28"/>
  <c r="AO112" i="28"/>
  <c r="AA112" i="28"/>
  <c r="AL136" i="28"/>
  <c r="AN63" i="28"/>
  <c r="AI3" i="28"/>
  <c r="AF3" i="28"/>
  <c r="AC3" i="28"/>
  <c r="W3" i="28"/>
  <c r="AA12" i="28"/>
  <c r="X12" i="28"/>
  <c r="AL12" i="28"/>
  <c r="Z12" i="28"/>
  <c r="AK142" i="28"/>
  <c r="AF120" i="28"/>
  <c r="AF128" i="28"/>
  <c r="W9" i="28"/>
  <c r="Z176" i="28"/>
  <c r="AF73" i="28"/>
  <c r="AE73" i="28"/>
  <c r="AJ73" i="28"/>
  <c r="AM117" i="28"/>
  <c r="AL117" i="28"/>
  <c r="AN117" i="28"/>
  <c r="AB117" i="28"/>
  <c r="Z117" i="28"/>
  <c r="AE167" i="28"/>
  <c r="AB167" i="28"/>
  <c r="AK167" i="28"/>
  <c r="AI167" i="28"/>
  <c r="AC167" i="28"/>
  <c r="AD159" i="28"/>
  <c r="AM159" i="28"/>
  <c r="AH149" i="28"/>
  <c r="AL149" i="28"/>
  <c r="AE149" i="28"/>
  <c r="AH24" i="28"/>
  <c r="AI95" i="28"/>
  <c r="X134" i="28"/>
  <c r="AG134" i="28"/>
  <c r="AK92" i="28"/>
  <c r="AF48" i="28"/>
  <c r="Y55" i="28"/>
  <c r="AD55" i="28"/>
  <c r="AA55" i="28"/>
  <c r="AF55" i="28"/>
  <c r="AC45" i="28"/>
  <c r="AN45" i="28"/>
  <c r="AM43" i="28"/>
  <c r="AO94" i="28"/>
  <c r="X139" i="28"/>
  <c r="Y139" i="28"/>
  <c r="AI139" i="28"/>
  <c r="AJ2" i="28"/>
  <c r="AN26" i="28"/>
  <c r="Y168" i="28"/>
  <c r="W177" i="28"/>
  <c r="AI22" i="28"/>
  <c r="AO22" i="28"/>
  <c r="AM22" i="28"/>
  <c r="AG109" i="28"/>
  <c r="AH109" i="28"/>
  <c r="AC173" i="28"/>
  <c r="AK156" i="28"/>
  <c r="AC110" i="28"/>
  <c r="AA149" i="24"/>
  <c r="X149" i="24"/>
  <c r="W149" i="24"/>
  <c r="AL149" i="24"/>
  <c r="AB5" i="24"/>
  <c r="AJ5" i="24"/>
  <c r="Z5" i="24"/>
  <c r="AL70" i="24"/>
  <c r="AB18" i="24"/>
  <c r="AJ18" i="24"/>
  <c r="AM18" i="24"/>
  <c r="AB83" i="24"/>
  <c r="W83" i="24"/>
  <c r="AC83" i="24"/>
  <c r="AF6" i="24"/>
  <c r="AI6" i="24"/>
  <c r="AM6" i="24"/>
  <c r="W6" i="24"/>
  <c r="AB71" i="24"/>
  <c r="AI71" i="24"/>
  <c r="AG71" i="24"/>
  <c r="AO71" i="24"/>
  <c r="AB135" i="24"/>
  <c r="AI135" i="24"/>
  <c r="AL135" i="24"/>
  <c r="Z135" i="24"/>
  <c r="AG90" i="24"/>
  <c r="AE90" i="24"/>
  <c r="AI90" i="24"/>
  <c r="AM90" i="24"/>
  <c r="AI154" i="24"/>
  <c r="AA154" i="24"/>
  <c r="AF154" i="24"/>
  <c r="AB154" i="24"/>
  <c r="AF7" i="25"/>
  <c r="Y7" i="25"/>
  <c r="AA20" i="25"/>
  <c r="AO20" i="25"/>
  <c r="AN20" i="25"/>
  <c r="X101" i="25"/>
  <c r="AF101" i="25"/>
  <c r="AK101" i="25"/>
  <c r="AD101" i="25"/>
  <c r="AN101" i="25"/>
  <c r="AM71" i="25"/>
  <c r="AH75" i="25"/>
  <c r="AK75" i="25"/>
  <c r="Z75" i="25"/>
  <c r="Z43" i="26"/>
  <c r="Y43" i="26"/>
  <c r="AN43" i="26"/>
  <c r="AI43" i="26"/>
  <c r="AB125" i="25"/>
  <c r="AJ125" i="25"/>
  <c r="W125" i="25"/>
  <c r="X69" i="25"/>
  <c r="AJ69" i="25"/>
  <c r="AM69" i="25"/>
  <c r="AH69" i="25"/>
  <c r="AN139" i="25"/>
  <c r="AD139" i="25"/>
  <c r="AK139" i="25"/>
  <c r="Y139" i="25"/>
  <c r="AJ56" i="25"/>
  <c r="AK56" i="25"/>
  <c r="AB56" i="25"/>
  <c r="Y171" i="26"/>
  <c r="AH171" i="26"/>
  <c r="AE171" i="26"/>
  <c r="AB171" i="26"/>
  <c r="AI171" i="26"/>
  <c r="AI73" i="25"/>
  <c r="AA73" i="25"/>
  <c r="AN73" i="25"/>
  <c r="AA142" i="25"/>
  <c r="AE142" i="25"/>
  <c r="AB142" i="25"/>
  <c r="AN142" i="25"/>
  <c r="AL142" i="25"/>
  <c r="AK142" i="25"/>
  <c r="AD147" i="25"/>
  <c r="AE29" i="24"/>
  <c r="Z29" i="24"/>
  <c r="AD29" i="24"/>
  <c r="AK29" i="24"/>
  <c r="AE158" i="25"/>
  <c r="Z158" i="25"/>
  <c r="AC158" i="25"/>
  <c r="W158" i="25"/>
  <c r="AO158" i="25"/>
  <c r="AI158" i="25"/>
  <c r="AJ89" i="24"/>
  <c r="AB6" i="25"/>
  <c r="AD6" i="25"/>
  <c r="AA6" i="25"/>
  <c r="AE93" i="25"/>
  <c r="AB145" i="25"/>
  <c r="X145" i="25"/>
  <c r="AL145" i="25"/>
  <c r="AI11" i="24"/>
  <c r="AN76" i="24"/>
  <c r="X76" i="24"/>
  <c r="AC86" i="24"/>
  <c r="AK86" i="24"/>
  <c r="AF150" i="24"/>
  <c r="X150" i="24"/>
  <c r="AD163" i="25"/>
  <c r="X163" i="25"/>
  <c r="AG163" i="25"/>
  <c r="AI163" i="25"/>
  <c r="AF163" i="25"/>
  <c r="AC110" i="25"/>
  <c r="AH127" i="25"/>
  <c r="AC127" i="25"/>
  <c r="AD127" i="25"/>
  <c r="W127" i="25"/>
  <c r="AK60" i="25"/>
  <c r="Y60" i="25"/>
  <c r="AM60" i="25"/>
  <c r="AI60" i="25"/>
  <c r="AG137" i="25"/>
  <c r="AA137" i="25"/>
  <c r="AF137" i="25"/>
  <c r="AM74" i="25"/>
  <c r="AH74" i="25"/>
  <c r="AL74" i="25"/>
  <c r="AF21" i="25"/>
  <c r="X21" i="25"/>
  <c r="AL21" i="25"/>
  <c r="AK21" i="25"/>
  <c r="AJ42" i="25"/>
  <c r="AE164" i="26"/>
  <c r="AI164" i="26"/>
  <c r="AH164" i="26"/>
  <c r="AO164" i="26"/>
  <c r="Y141" i="25"/>
  <c r="AD88" i="25"/>
  <c r="W154" i="25"/>
  <c r="AD154" i="25"/>
  <c r="X22" i="25"/>
  <c r="AH22" i="25"/>
  <c r="AJ22" i="25"/>
  <c r="AO22" i="25"/>
  <c r="AK161" i="24"/>
  <c r="AF161" i="24"/>
  <c r="AH161" i="24"/>
  <c r="AL80" i="26"/>
  <c r="AL84" i="24"/>
  <c r="Z102" i="24"/>
  <c r="AO167" i="24"/>
  <c r="AE31" i="25"/>
  <c r="AG31" i="25"/>
  <c r="X31" i="25"/>
  <c r="AM177" i="25"/>
  <c r="AN177" i="25"/>
  <c r="AD177" i="25"/>
  <c r="AO177" i="25"/>
  <c r="AC116" i="25"/>
  <c r="AN116" i="25"/>
  <c r="Y116" i="25"/>
  <c r="AH116" i="25"/>
  <c r="AD116" i="25"/>
  <c r="AB89" i="25"/>
  <c r="AN89" i="25"/>
  <c r="AJ89" i="25"/>
  <c r="W30" i="25"/>
  <c r="AG30" i="25"/>
  <c r="AD30" i="25"/>
  <c r="AN30" i="25"/>
  <c r="AD32" i="24"/>
  <c r="AC32" i="24"/>
  <c r="AI32" i="24"/>
  <c r="AA32" i="24"/>
  <c r="AA103" i="25"/>
  <c r="AD103" i="25"/>
  <c r="AI94" i="25"/>
  <c r="AG94" i="25"/>
  <c r="AM94" i="25"/>
  <c r="AB94" i="25"/>
  <c r="AK94" i="25"/>
  <c r="AA51" i="24"/>
  <c r="AL4" i="24"/>
  <c r="X37" i="24"/>
  <c r="W103" i="24"/>
  <c r="Z103" i="24"/>
  <c r="AN103" i="24"/>
  <c r="AC23" i="25"/>
  <c r="AC168" i="25"/>
  <c r="AN168" i="25"/>
  <c r="AO168" i="25"/>
  <c r="AE168" i="25"/>
  <c r="Y135" i="25"/>
  <c r="AG135" i="25"/>
  <c r="AE135" i="25"/>
  <c r="AE81" i="25"/>
  <c r="AG81" i="25"/>
  <c r="AF81" i="25"/>
  <c r="AD87" i="25"/>
  <c r="AC87" i="25"/>
  <c r="AI87" i="25"/>
  <c r="AD169" i="25"/>
  <c r="AI169" i="25"/>
  <c r="Y58" i="25"/>
  <c r="AG58" i="25"/>
  <c r="AC58" i="25"/>
  <c r="AH58" i="25"/>
  <c r="AG125" i="40"/>
  <c r="AA125" i="40"/>
  <c r="AK125" i="40"/>
  <c r="Y125" i="40"/>
  <c r="AB139" i="40"/>
  <c r="AH25" i="40"/>
  <c r="AA25" i="40"/>
  <c r="AE25" i="40"/>
  <c r="W122" i="40"/>
  <c r="AP130" i="24"/>
  <c r="AH130" i="24" s="1"/>
  <c r="AP160" i="24"/>
  <c r="W160" i="24" s="1"/>
  <c r="S48" i="24"/>
  <c r="T48" i="24"/>
  <c r="M48" i="24"/>
  <c r="N48" i="24"/>
  <c r="O48" i="24"/>
  <c r="AP48" i="24"/>
  <c r="U48" i="24"/>
  <c r="Q48" i="24"/>
  <c r="P48" i="24"/>
  <c r="R48" i="24"/>
  <c r="AP139" i="24"/>
  <c r="AP55" i="24"/>
  <c r="AM55" i="24" s="1"/>
  <c r="AP169" i="24"/>
  <c r="AM169" i="24" s="1"/>
  <c r="AP88" i="24"/>
  <c r="AA88" i="24" s="1"/>
  <c r="N142" i="24"/>
  <c r="S142" i="24"/>
  <c r="O142" i="24"/>
  <c r="R142" i="24"/>
  <c r="M142" i="24"/>
  <c r="U142" i="24"/>
  <c r="P142" i="24"/>
  <c r="T142" i="24"/>
  <c r="Q142" i="24"/>
  <c r="AP142" i="24"/>
  <c r="AP16" i="24"/>
  <c r="AL16" i="24" s="1"/>
  <c r="AP93" i="27"/>
  <c r="AP95" i="27"/>
  <c r="Z95" i="27" s="1"/>
  <c r="AP97" i="27"/>
  <c r="AL97" i="27" s="1"/>
  <c r="AP65" i="27"/>
  <c r="AP10" i="27"/>
  <c r="AJ10" i="27" s="1"/>
  <c r="AP141" i="27"/>
  <c r="AP48" i="27"/>
  <c r="AK48" i="27" s="1"/>
  <c r="AP175" i="27"/>
  <c r="AN175" i="27" s="1"/>
  <c r="AP71" i="27"/>
  <c r="AF71" i="27" s="1"/>
  <c r="AP138" i="27"/>
  <c r="AC138" i="27" s="1"/>
  <c r="AP68" i="27"/>
  <c r="AP107" i="27"/>
  <c r="AK107" i="27" s="1"/>
  <c r="AP14" i="27"/>
  <c r="AB14" i="27" s="1"/>
  <c r="AP62" i="27"/>
  <c r="AB62" i="27" s="1"/>
  <c r="AP128" i="27"/>
  <c r="AK128" i="27" s="1"/>
  <c r="AP7" i="27"/>
  <c r="AI7" i="27" s="1"/>
  <c r="AP157" i="27"/>
  <c r="AK157" i="27" s="1"/>
  <c r="AP36" i="27"/>
  <c r="AH36" i="27" s="1"/>
  <c r="AP32" i="27"/>
  <c r="AF32" i="27" s="1"/>
  <c r="AP60" i="27"/>
  <c r="AM60" i="27" s="1"/>
  <c r="AP155" i="27"/>
  <c r="Z155" i="27" s="1"/>
  <c r="AP103" i="27"/>
  <c r="Z103" i="27" s="1"/>
  <c r="AP42" i="27"/>
  <c r="AP166" i="27"/>
  <c r="AO166" i="27" s="1"/>
  <c r="AP102" i="27"/>
  <c r="AF102" i="27" s="1"/>
  <c r="AP37" i="27"/>
  <c r="W37" i="27" s="1"/>
  <c r="AP120" i="27"/>
  <c r="AP23" i="27"/>
  <c r="AE23" i="27" s="1"/>
  <c r="AP149" i="27"/>
  <c r="AP53" i="27"/>
  <c r="AP8" i="27"/>
  <c r="AD8" i="27" s="1"/>
  <c r="AP76" i="27"/>
  <c r="AP167" i="27"/>
  <c r="AI167" i="27" s="1"/>
  <c r="AP99" i="27"/>
  <c r="AJ99" i="27" s="1"/>
  <c r="AP50" i="27"/>
  <c r="AL50" i="27" s="1"/>
  <c r="AP146" i="27"/>
  <c r="AC146" i="27" s="1"/>
  <c r="AP82" i="27"/>
  <c r="AM82" i="27" s="1"/>
  <c r="AP52" i="28"/>
  <c r="AC52" i="28" s="1"/>
  <c r="AL98" i="25"/>
  <c r="D165" i="19"/>
  <c r="F165" i="19"/>
  <c r="I165" i="19"/>
  <c r="J165" i="19"/>
  <c r="H165" i="19"/>
  <c r="G165" i="19"/>
  <c r="C165" i="19"/>
  <c r="K165" i="19"/>
  <c r="E165" i="19"/>
  <c r="F113" i="19"/>
  <c r="C113" i="19"/>
  <c r="E113" i="19"/>
  <c r="K113" i="19"/>
  <c r="J113" i="19"/>
  <c r="D113" i="19"/>
  <c r="I113" i="19"/>
  <c r="G113" i="19"/>
  <c r="H113" i="19"/>
  <c r="F31" i="21"/>
  <c r="E31" i="21"/>
  <c r="J31" i="21"/>
  <c r="G31" i="21"/>
  <c r="D31" i="21"/>
  <c r="I31" i="21"/>
  <c r="K31" i="21"/>
  <c r="C31" i="21"/>
  <c r="H31" i="21"/>
  <c r="D153" i="19"/>
  <c r="C153" i="19"/>
  <c r="F153" i="19"/>
  <c r="J153" i="19"/>
  <c r="G153" i="19"/>
  <c r="K153" i="19"/>
  <c r="H153" i="19"/>
  <c r="E153" i="19"/>
  <c r="I153" i="19"/>
  <c r="E73" i="19"/>
  <c r="D73" i="19"/>
  <c r="C73" i="19"/>
  <c r="G73" i="19"/>
  <c r="F73" i="19"/>
  <c r="H73" i="19"/>
  <c r="K73" i="19"/>
  <c r="J73" i="19"/>
  <c r="I73" i="19"/>
  <c r="F35" i="21"/>
  <c r="D35" i="21"/>
  <c r="H35" i="21"/>
  <c r="E35" i="21"/>
  <c r="J35" i="21"/>
  <c r="I35" i="21"/>
  <c r="G35" i="21"/>
  <c r="K35" i="21"/>
  <c r="C35" i="21"/>
  <c r="C89" i="19"/>
  <c r="I89" i="19"/>
  <c r="K89" i="19"/>
  <c r="H89" i="19"/>
  <c r="J89" i="19"/>
  <c r="F89" i="19"/>
  <c r="G89" i="19"/>
  <c r="D89" i="19"/>
  <c r="E89" i="19"/>
  <c r="F19" i="21"/>
  <c r="D19" i="21"/>
  <c r="J19" i="21"/>
  <c r="K19" i="21"/>
  <c r="I19" i="21"/>
  <c r="E19" i="21"/>
  <c r="H19" i="21"/>
  <c r="C19" i="21"/>
  <c r="G19" i="21"/>
  <c r="C54" i="19"/>
  <c r="H54" i="19"/>
  <c r="G54" i="19"/>
  <c r="F54" i="19"/>
  <c r="I54" i="19"/>
  <c r="E54" i="19"/>
  <c r="J54" i="19"/>
  <c r="K54" i="19"/>
  <c r="D54" i="19"/>
  <c r="C47" i="21"/>
  <c r="G47" i="21"/>
  <c r="J47" i="21"/>
  <c r="D47" i="21"/>
  <c r="H47" i="21"/>
  <c r="I47" i="21"/>
  <c r="E47" i="21"/>
  <c r="F47" i="21"/>
  <c r="K47" i="21"/>
  <c r="J81" i="19"/>
  <c r="D81" i="19"/>
  <c r="C81" i="19"/>
  <c r="H81" i="19"/>
  <c r="I81" i="19"/>
  <c r="G81" i="19"/>
  <c r="K81" i="19"/>
  <c r="E81" i="19"/>
  <c r="F81" i="19"/>
  <c r="C166" i="19"/>
  <c r="H166" i="19"/>
  <c r="G166" i="19"/>
  <c r="I166" i="19"/>
  <c r="E166" i="19"/>
  <c r="K166" i="19"/>
  <c r="D166" i="19"/>
  <c r="F166" i="19"/>
  <c r="J166" i="19"/>
  <c r="J52" i="21"/>
  <c r="E52" i="21"/>
  <c r="K52" i="21"/>
  <c r="D52" i="21"/>
  <c r="I52" i="21"/>
  <c r="F52" i="21"/>
  <c r="H52" i="21"/>
  <c r="G52" i="21"/>
  <c r="C52" i="21"/>
  <c r="I11" i="21"/>
  <c r="J11" i="21"/>
  <c r="H11" i="21"/>
  <c r="D11" i="21"/>
  <c r="E11" i="21"/>
  <c r="F11" i="21"/>
  <c r="C11" i="21"/>
  <c r="G11" i="21"/>
  <c r="K11" i="21"/>
  <c r="F53" i="19"/>
  <c r="K53" i="19"/>
  <c r="J53" i="19"/>
  <c r="D53" i="19"/>
  <c r="I53" i="19"/>
  <c r="C53" i="19"/>
  <c r="G53" i="19"/>
  <c r="E53" i="19"/>
  <c r="H53" i="19"/>
  <c r="C102" i="19"/>
  <c r="H102" i="19"/>
  <c r="G102" i="19"/>
  <c r="F102" i="19"/>
  <c r="J102" i="19"/>
  <c r="I102" i="19"/>
  <c r="K102" i="19"/>
  <c r="D102" i="19"/>
  <c r="E102" i="19"/>
  <c r="J116" i="19"/>
  <c r="G116" i="19"/>
  <c r="K116" i="19"/>
  <c r="C116" i="19"/>
  <c r="H116" i="19"/>
  <c r="E116" i="19"/>
  <c r="F116" i="19"/>
  <c r="I116" i="19"/>
  <c r="D116" i="19"/>
  <c r="AD163" i="23"/>
  <c r="AE175" i="23"/>
  <c r="AO155" i="23"/>
  <c r="Z6" i="23"/>
  <c r="AO6" i="23"/>
  <c r="W77" i="23"/>
  <c r="Z76" i="23"/>
  <c r="W76" i="23"/>
  <c r="AJ76" i="23"/>
  <c r="AO80" i="23"/>
  <c r="AL80" i="23"/>
  <c r="AF80" i="23"/>
  <c r="AL45" i="23"/>
  <c r="X45" i="23"/>
  <c r="AG161" i="23"/>
  <c r="AG91" i="23"/>
  <c r="AL91" i="23"/>
  <c r="AB120" i="23"/>
  <c r="AC51" i="23"/>
  <c r="AN27" i="23"/>
  <c r="AB22" i="23"/>
  <c r="AH100" i="23"/>
  <c r="W100" i="23"/>
  <c r="AK145" i="23"/>
  <c r="AO136" i="23"/>
  <c r="AL136" i="23"/>
  <c r="AD18" i="23"/>
  <c r="X18" i="23"/>
  <c r="AI15" i="23"/>
  <c r="Y15" i="23"/>
  <c r="Y54" i="23"/>
  <c r="Z54" i="23"/>
  <c r="W54" i="23"/>
  <c r="AJ54" i="23"/>
  <c r="AK32" i="23"/>
  <c r="AF32" i="23"/>
  <c r="AO32" i="23"/>
  <c r="AM113" i="23"/>
  <c r="AK154" i="23"/>
  <c r="AJ159" i="23"/>
  <c r="AL159" i="23"/>
  <c r="AL37" i="23"/>
  <c r="AO87" i="28"/>
  <c r="AK51" i="28"/>
  <c r="W171" i="28"/>
  <c r="AN171" i="28"/>
  <c r="AE86" i="28"/>
  <c r="AB111" i="28"/>
  <c r="AL54" i="28"/>
  <c r="AM54" i="28"/>
  <c r="AG54" i="28"/>
  <c r="W54" i="28"/>
  <c r="AC54" i="28"/>
  <c r="AF36" i="28"/>
  <c r="AN137" i="28"/>
  <c r="AM137" i="28"/>
  <c r="AN157" i="28"/>
  <c r="AF46" i="28"/>
  <c r="AA46" i="28"/>
  <c r="W53" i="28"/>
  <c r="Z53" i="28"/>
  <c r="AF18" i="28"/>
  <c r="X18" i="28"/>
  <c r="AH66" i="28"/>
  <c r="Z4" i="28"/>
  <c r="AH80" i="28"/>
  <c r="AD118" i="28"/>
  <c r="AO41" i="28"/>
  <c r="AI41" i="28"/>
  <c r="AO3" i="28"/>
  <c r="AF176" i="28"/>
  <c r="AN73" i="28"/>
  <c r="AL73" i="28"/>
  <c r="AA73" i="28"/>
  <c r="AI117" i="28"/>
  <c r="AA117" i="28"/>
  <c r="AJ117" i="28"/>
  <c r="AG117" i="28"/>
  <c r="AA167" i="28"/>
  <c r="AN167" i="28"/>
  <c r="Z167" i="28"/>
  <c r="AJ167" i="28"/>
  <c r="AL159" i="28"/>
  <c r="AI134" i="28"/>
  <c r="AG55" i="28"/>
  <c r="AE55" i="28"/>
  <c r="W45" i="28"/>
  <c r="AB139" i="28"/>
  <c r="AO139" i="28"/>
  <c r="X154" i="28"/>
  <c r="AG168" i="28"/>
  <c r="AL14" i="28"/>
  <c r="AF177" i="28"/>
  <c r="AB22" i="28"/>
  <c r="AJ22" i="28"/>
  <c r="X22" i="28"/>
  <c r="AC22" i="28"/>
  <c r="AN56" i="28"/>
  <c r="Z109" i="28"/>
  <c r="AF109" i="28"/>
  <c r="AN109" i="28"/>
  <c r="AG102" i="28"/>
  <c r="AN173" i="28"/>
  <c r="AO173" i="28"/>
  <c r="AL173" i="28"/>
  <c r="Y156" i="28"/>
  <c r="AA110" i="28"/>
  <c r="AG110" i="28"/>
  <c r="AK25" i="40"/>
  <c r="AM25" i="40"/>
  <c r="AF25" i="40"/>
  <c r="AJ25" i="40"/>
  <c r="AP31" i="24"/>
  <c r="AP63" i="24"/>
  <c r="AB63" i="24" s="1"/>
  <c r="AP46" i="24"/>
  <c r="AM46" i="24" s="1"/>
  <c r="AP96" i="24"/>
  <c r="Z96" i="24" s="1"/>
  <c r="AP126" i="24"/>
  <c r="AI126" i="24" s="1"/>
  <c r="AP75" i="24"/>
  <c r="AP105" i="24"/>
  <c r="AM105" i="24" s="1"/>
  <c r="AP23" i="24"/>
  <c r="AK23" i="24" s="1"/>
  <c r="U79" i="24"/>
  <c r="S79" i="24"/>
  <c r="T79" i="24"/>
  <c r="N79" i="24"/>
  <c r="R79" i="24"/>
  <c r="O79" i="24"/>
  <c r="M79" i="24"/>
  <c r="Q79" i="24"/>
  <c r="P79" i="24"/>
  <c r="AP79" i="24"/>
  <c r="AP128" i="24"/>
  <c r="AE128" i="24" s="1"/>
  <c r="AA15" i="25"/>
  <c r="Z15" i="25"/>
  <c r="Y15" i="25"/>
  <c r="Z108" i="25"/>
  <c r="AF108" i="25"/>
  <c r="AK108" i="25"/>
  <c r="AO108" i="25"/>
  <c r="W146" i="25"/>
  <c r="AE146" i="25"/>
  <c r="AB146" i="25"/>
  <c r="AL146" i="25"/>
  <c r="AP131" i="27"/>
  <c r="AL131" i="27" s="1"/>
  <c r="AP151" i="27"/>
  <c r="AJ151" i="27" s="1"/>
  <c r="AP174" i="27"/>
  <c r="AA174" i="27" s="1"/>
  <c r="AP154" i="27"/>
  <c r="AN154" i="27" s="1"/>
  <c r="AP92" i="27"/>
  <c r="AF92" i="27" s="1"/>
  <c r="AP81" i="27"/>
  <c r="AN81" i="27" s="1"/>
  <c r="AP122" i="27"/>
  <c r="AN122" i="27" s="1"/>
  <c r="AP39" i="27"/>
  <c r="AA39" i="27" s="1"/>
  <c r="AP85" i="27"/>
  <c r="Z85" i="27" s="1"/>
  <c r="AP140" i="27"/>
  <c r="AK140" i="27" s="1"/>
  <c r="AP147" i="27"/>
  <c r="AP46" i="27"/>
  <c r="AN46" i="27" s="1"/>
  <c r="AP112" i="27"/>
  <c r="AB112" i="27" s="1"/>
  <c r="AP173" i="27"/>
  <c r="AO173" i="27" s="1"/>
  <c r="AP113" i="27"/>
  <c r="AP19" i="27"/>
  <c r="AI19" i="27" s="1"/>
  <c r="AP83" i="27"/>
  <c r="AB83" i="27" s="1"/>
  <c r="AP158" i="27"/>
  <c r="AM158" i="27" s="1"/>
  <c r="AP21" i="27"/>
  <c r="AP104" i="27"/>
  <c r="AG104" i="27" s="1"/>
  <c r="AP129" i="27"/>
  <c r="AP133" i="27"/>
  <c r="AN133" i="27" s="1"/>
  <c r="AP12" i="27"/>
  <c r="AP156" i="27"/>
  <c r="AB156" i="27" s="1"/>
  <c r="AP35" i="27"/>
  <c r="AO35" i="27" s="1"/>
  <c r="AP143" i="27"/>
  <c r="AB143" i="27" s="1"/>
  <c r="AP79" i="27"/>
  <c r="Z79" i="27" s="1"/>
  <c r="AP30" i="27"/>
  <c r="X30" i="27" s="1"/>
  <c r="AP150" i="27"/>
  <c r="AN150" i="27" s="1"/>
  <c r="AP86" i="27"/>
  <c r="AC86" i="27" s="1"/>
  <c r="AP5" i="27"/>
  <c r="AJ5" i="27" s="1"/>
  <c r="AP96" i="27"/>
  <c r="AN96" i="27" s="1"/>
  <c r="AP125" i="27"/>
  <c r="AA125" i="27" s="1"/>
  <c r="AP28" i="27"/>
  <c r="AG28" i="27" s="1"/>
  <c r="AP148" i="27"/>
  <c r="AE148" i="27" s="1"/>
  <c r="AP51" i="27"/>
  <c r="AM51" i="27" s="1"/>
  <c r="AP139" i="27"/>
  <c r="AL139" i="27" s="1"/>
  <c r="AP87" i="27"/>
  <c r="Z87" i="27" s="1"/>
  <c r="AP26" i="27"/>
  <c r="AP130" i="27"/>
  <c r="AB130" i="27" s="1"/>
  <c r="AP66" i="27"/>
  <c r="AP29" i="27"/>
  <c r="AF29" i="27" s="1"/>
  <c r="AK98" i="25"/>
  <c r="C14" i="21"/>
  <c r="K14" i="21"/>
  <c r="F14" i="21"/>
  <c r="E14" i="21"/>
  <c r="J14" i="21"/>
  <c r="D14" i="21"/>
  <c r="G14" i="21"/>
  <c r="H14" i="21"/>
  <c r="I14" i="21"/>
  <c r="C4" i="21"/>
  <c r="D4" i="21"/>
  <c r="K4" i="21"/>
  <c r="E4" i="21"/>
  <c r="H4" i="21"/>
  <c r="F4" i="21"/>
  <c r="I4" i="21"/>
  <c r="J4" i="21"/>
  <c r="G4" i="21"/>
  <c r="D93" i="19"/>
  <c r="G93" i="19"/>
  <c r="H93" i="19"/>
  <c r="I93" i="19"/>
  <c r="F93" i="19"/>
  <c r="E93" i="19"/>
  <c r="K93" i="19"/>
  <c r="J93" i="19"/>
  <c r="C93" i="19"/>
  <c r="C117" i="19"/>
  <c r="H117" i="19"/>
  <c r="F117" i="19"/>
  <c r="J117" i="19"/>
  <c r="D117" i="19"/>
  <c r="K117" i="19"/>
  <c r="G117" i="19"/>
  <c r="E117" i="19"/>
  <c r="I117" i="19"/>
  <c r="C85" i="19"/>
  <c r="E85" i="19"/>
  <c r="J85" i="19"/>
  <c r="G85" i="19"/>
  <c r="F85" i="19"/>
  <c r="K85" i="19"/>
  <c r="D85" i="19"/>
  <c r="I85" i="19"/>
  <c r="H85" i="19"/>
  <c r="D118" i="19"/>
  <c r="H118" i="19"/>
  <c r="K118" i="19"/>
  <c r="F118" i="19"/>
  <c r="G118" i="19"/>
  <c r="E118" i="19"/>
  <c r="J118" i="19"/>
  <c r="I118" i="19"/>
  <c r="C118" i="19"/>
  <c r="E133" i="19"/>
  <c r="H133" i="19"/>
  <c r="I133" i="19"/>
  <c r="C133" i="19"/>
  <c r="J133" i="19"/>
  <c r="G133" i="19"/>
  <c r="F133" i="19"/>
  <c r="D133" i="19"/>
  <c r="K133" i="19"/>
  <c r="E150" i="19"/>
  <c r="F150" i="19"/>
  <c r="J150" i="19"/>
  <c r="H150" i="19"/>
  <c r="D150" i="19"/>
  <c r="G150" i="19"/>
  <c r="C150" i="19"/>
  <c r="I150" i="19"/>
  <c r="K150" i="19"/>
  <c r="K55" i="19"/>
  <c r="F55" i="19"/>
  <c r="D55" i="19"/>
  <c r="I55" i="19"/>
  <c r="J55" i="19"/>
  <c r="G55" i="19"/>
  <c r="C55" i="19"/>
  <c r="H55" i="19"/>
  <c r="E55" i="19"/>
  <c r="J125" i="19"/>
  <c r="D125" i="19"/>
  <c r="I125" i="19"/>
  <c r="C125" i="19"/>
  <c r="H125" i="19"/>
  <c r="E125" i="19"/>
  <c r="G125" i="19"/>
  <c r="K125" i="19"/>
  <c r="F125" i="19"/>
  <c r="E161" i="19"/>
  <c r="F161" i="19"/>
  <c r="K161" i="19"/>
  <c r="I161" i="19"/>
  <c r="J161" i="19"/>
  <c r="D161" i="19"/>
  <c r="H161" i="19"/>
  <c r="C161" i="19"/>
  <c r="G161" i="19"/>
  <c r="K87" i="19"/>
  <c r="F87" i="19"/>
  <c r="D87" i="19"/>
  <c r="E87" i="19"/>
  <c r="J87" i="19"/>
  <c r="G87" i="19"/>
  <c r="H87" i="19"/>
  <c r="I87" i="19"/>
  <c r="C87" i="19"/>
  <c r="J62" i="19"/>
  <c r="D62" i="19"/>
  <c r="I62" i="19"/>
  <c r="C62" i="19"/>
  <c r="H62" i="19"/>
  <c r="E62" i="19"/>
  <c r="F62" i="19"/>
  <c r="K62" i="19"/>
  <c r="G62" i="19"/>
  <c r="I64" i="19"/>
  <c r="D64" i="19"/>
  <c r="C64" i="19"/>
  <c r="G64" i="19"/>
  <c r="J64" i="19"/>
  <c r="H64" i="19"/>
  <c r="F64" i="19"/>
  <c r="E64" i="19"/>
  <c r="K64" i="19"/>
  <c r="J97" i="19"/>
  <c r="D97" i="19"/>
  <c r="E97" i="19"/>
  <c r="C97" i="19"/>
  <c r="H97" i="19"/>
  <c r="I97" i="19"/>
  <c r="G97" i="19"/>
  <c r="K97" i="19"/>
  <c r="F97" i="19"/>
  <c r="G46" i="21"/>
  <c r="E46" i="21"/>
  <c r="F46" i="21"/>
  <c r="K46" i="21"/>
  <c r="D46" i="21"/>
  <c r="I46" i="21"/>
  <c r="H46" i="21"/>
  <c r="J46" i="21"/>
  <c r="C46" i="21"/>
  <c r="H20" i="21"/>
  <c r="I20" i="21"/>
  <c r="F20" i="21"/>
  <c r="J20" i="21"/>
  <c r="K20" i="21"/>
  <c r="D20" i="21"/>
  <c r="C20" i="21"/>
  <c r="G20" i="21"/>
  <c r="E20" i="21"/>
  <c r="AE72" i="23"/>
  <c r="Z163" i="23"/>
  <c r="AA163" i="23"/>
  <c r="AH163" i="23"/>
  <c r="AC163" i="23"/>
  <c r="Y88" i="23"/>
  <c r="AH88" i="23"/>
  <c r="AG175" i="23"/>
  <c r="AJ175" i="23"/>
  <c r="AK175" i="23"/>
  <c r="AI175" i="23"/>
  <c r="AE155" i="23"/>
  <c r="X155" i="23"/>
  <c r="Y155" i="23"/>
  <c r="W155" i="23"/>
  <c r="AJ6" i="23"/>
  <c r="AF6" i="23"/>
  <c r="AA6" i="23"/>
  <c r="X6" i="23"/>
  <c r="Y174" i="23"/>
  <c r="AI174" i="23"/>
  <c r="AJ36" i="23"/>
  <c r="AE81" i="23"/>
  <c r="AN150" i="23"/>
  <c r="AA150" i="23"/>
  <c r="AK77" i="23"/>
  <c r="Y77" i="23"/>
  <c r="AE102" i="23"/>
  <c r="AD76" i="23"/>
  <c r="X76" i="23"/>
  <c r="AN76" i="23"/>
  <c r="AK76" i="23"/>
  <c r="AC80" i="23"/>
  <c r="Z80" i="23"/>
  <c r="AE80" i="23"/>
  <c r="AJ80" i="23"/>
  <c r="AN45" i="23"/>
  <c r="AK45" i="23"/>
  <c r="AE45" i="23"/>
  <c r="AB45" i="23"/>
  <c r="AM103" i="23"/>
  <c r="AN161" i="23"/>
  <c r="Z158" i="23"/>
  <c r="AO158" i="23"/>
  <c r="AJ158" i="23"/>
  <c r="AH158" i="23"/>
  <c r="AJ75" i="23"/>
  <c r="AD107" i="23"/>
  <c r="AJ140" i="23"/>
  <c r="W130" i="23"/>
  <c r="AB91" i="23"/>
  <c r="AE114" i="23"/>
  <c r="AN61" i="23"/>
  <c r="AI61" i="23"/>
  <c r="AN120" i="23"/>
  <c r="AA39" i="23"/>
  <c r="AE27" i="23"/>
  <c r="AI27" i="23"/>
  <c r="AB27" i="23"/>
  <c r="AC22" i="23"/>
  <c r="AE22" i="23"/>
  <c r="AK22" i="23"/>
  <c r="AG22" i="23"/>
  <c r="AB100" i="23"/>
  <c r="AO100" i="23"/>
  <c r="AL100" i="23"/>
  <c r="AM100" i="23"/>
  <c r="AI145" i="23"/>
  <c r="AK149" i="23"/>
  <c r="AM149" i="23"/>
  <c r="X149" i="23"/>
  <c r="AJ149" i="23"/>
  <c r="AG26" i="23"/>
  <c r="Y26" i="23"/>
  <c r="AH26" i="23"/>
  <c r="AD142" i="23"/>
  <c r="Z121" i="23"/>
  <c r="X121" i="23"/>
  <c r="AH153" i="23"/>
  <c r="AG87" i="23"/>
  <c r="AO87" i="23"/>
  <c r="W87" i="23"/>
  <c r="AK87" i="23"/>
  <c r="AD172" i="23"/>
  <c r="AC123" i="23"/>
  <c r="AN136" i="23"/>
  <c r="AM136" i="23"/>
  <c r="Y136" i="23"/>
  <c r="X136" i="23"/>
  <c r="AJ18" i="23"/>
  <c r="W18" i="23"/>
  <c r="AN15" i="23"/>
  <c r="AL15" i="23"/>
  <c r="AB15" i="23"/>
  <c r="Z15" i="23"/>
  <c r="AO54" i="23"/>
  <c r="AD54" i="23"/>
  <c r="X54" i="23"/>
  <c r="X32" i="23"/>
  <c r="AB32" i="23"/>
  <c r="AC32" i="23"/>
  <c r="Y32" i="23"/>
  <c r="AB112" i="23"/>
  <c r="AN112" i="23"/>
  <c r="W113" i="23"/>
  <c r="AB113" i="23"/>
  <c r="AD113" i="23"/>
  <c r="AL113" i="23"/>
  <c r="AC23" i="23"/>
  <c r="AM154" i="23"/>
  <c r="W154" i="23"/>
  <c r="AH8" i="23"/>
  <c r="AM138" i="23"/>
  <c r="AI126" i="23"/>
  <c r="X157" i="23"/>
  <c r="AJ139" i="23"/>
  <c r="Y139" i="23"/>
  <c r="AO139" i="23"/>
  <c r="AL30" i="23"/>
  <c r="AO31" i="23"/>
  <c r="AK31" i="23"/>
  <c r="AN73" i="23"/>
  <c r="X159" i="23"/>
  <c r="Y159" i="23"/>
  <c r="AO159" i="23"/>
  <c r="AN115" i="23"/>
  <c r="Y2" i="23"/>
  <c r="AM21" i="23"/>
  <c r="AK21" i="23"/>
  <c r="AG4" i="23"/>
  <c r="AL4" i="23"/>
  <c r="AK33" i="23"/>
  <c r="AF33" i="23"/>
  <c r="AA37" i="23"/>
  <c r="AG37" i="23"/>
  <c r="AB129" i="23"/>
  <c r="AK129" i="23"/>
  <c r="Y131" i="23"/>
  <c r="AB118" i="23"/>
  <c r="X118" i="23"/>
  <c r="AA118" i="23"/>
  <c r="X70" i="23"/>
  <c r="AF44" i="23"/>
  <c r="X87" i="28"/>
  <c r="AM87" i="28"/>
  <c r="Z87" i="28"/>
  <c r="W87" i="28"/>
  <c r="AF51" i="28"/>
  <c r="W51" i="28"/>
  <c r="AH171" i="28"/>
  <c r="AM171" i="28"/>
  <c r="AC171" i="28"/>
  <c r="AI171" i="28"/>
  <c r="AB171" i="28"/>
  <c r="AB86" i="28"/>
  <c r="AD86" i="28"/>
  <c r="AL86" i="28"/>
  <c r="AG86" i="28"/>
  <c r="AE44" i="28"/>
  <c r="AD44" i="28"/>
  <c r="AB44" i="28"/>
  <c r="AC130" i="28"/>
  <c r="AG162" i="28"/>
  <c r="AA67" i="28"/>
  <c r="AF54" i="28"/>
  <c r="Z54" i="28"/>
  <c r="AJ54" i="28"/>
  <c r="AK54" i="28"/>
  <c r="Z70" i="28"/>
  <c r="AF70" i="28"/>
  <c r="W36" i="28"/>
  <c r="AG36" i="28"/>
  <c r="Z36" i="28"/>
  <c r="AM36" i="28"/>
  <c r="AE132" i="28"/>
  <c r="AA137" i="28"/>
  <c r="AE137" i="28"/>
  <c r="AF93" i="28"/>
  <c r="AN46" i="28"/>
  <c r="AJ46" i="28"/>
  <c r="AM53" i="28"/>
  <c r="AB53" i="28"/>
  <c r="AN53" i="28"/>
  <c r="AD53" i="28"/>
  <c r="W143" i="28"/>
  <c r="AB18" i="28"/>
  <c r="AL18" i="28"/>
  <c r="AH18" i="28"/>
  <c r="W155" i="28"/>
  <c r="AF155" i="28"/>
  <c r="AK116" i="28"/>
  <c r="AA169" i="28"/>
  <c r="AK169" i="28"/>
  <c r="AD169" i="28"/>
  <c r="AA66" i="28"/>
  <c r="Y66" i="28"/>
  <c r="AO66" i="28"/>
  <c r="AM66" i="28"/>
  <c r="X146" i="28"/>
  <c r="AB58" i="28"/>
  <c r="AG72" i="28"/>
  <c r="AL17" i="28"/>
  <c r="W32" i="28"/>
  <c r="Z122" i="28"/>
  <c r="W85" i="28"/>
  <c r="AC121" i="28"/>
  <c r="AH121" i="28"/>
  <c r="Y108" i="28"/>
  <c r="AD99" i="28"/>
  <c r="AI99" i="28"/>
  <c r="AA39" i="28"/>
  <c r="W19" i="28"/>
  <c r="AB50" i="28"/>
  <c r="W163" i="28"/>
  <c r="X174" i="28"/>
  <c r="AB127" i="28"/>
  <c r="AN84" i="28"/>
  <c r="AG119" i="28"/>
  <c r="Z33" i="28"/>
  <c r="Y79" i="28"/>
  <c r="Z160" i="28"/>
  <c r="AD160" i="28"/>
  <c r="AI80" i="28"/>
  <c r="AB80" i="28"/>
  <c r="AB34" i="28"/>
  <c r="Y34" i="28"/>
  <c r="AD170" i="28"/>
  <c r="AM118" i="28"/>
  <c r="Z118" i="28"/>
  <c r="AG118" i="28"/>
  <c r="AA118" i="28"/>
  <c r="AK148" i="28"/>
  <c r="AA41" i="28"/>
  <c r="AE41" i="28"/>
  <c r="AM13" i="28"/>
  <c r="AK112" i="28"/>
  <c r="AJ112" i="28"/>
  <c r="AA136" i="28"/>
  <c r="AM3" i="28"/>
  <c r="AG3" i="28"/>
  <c r="AL3" i="28"/>
  <c r="X3" i="28"/>
  <c r="AC89" i="28"/>
  <c r="AI40" i="28"/>
  <c r="AC142" i="28"/>
  <c r="AA120" i="28"/>
  <c r="AH120" i="28"/>
  <c r="AB9" i="28"/>
  <c r="AD30" i="28"/>
  <c r="Z73" i="28"/>
  <c r="AB73" i="28"/>
  <c r="AF117" i="28"/>
  <c r="AD117" i="28"/>
  <c r="X117" i="28"/>
  <c r="AK117" i="28"/>
  <c r="AL167" i="28"/>
  <c r="AG167" i="28"/>
  <c r="AM167" i="28"/>
  <c r="Y167" i="28"/>
  <c r="AL83" i="28"/>
  <c r="AA159" i="28"/>
  <c r="AA149" i="28"/>
  <c r="AK149" i="28"/>
  <c r="AD149" i="28"/>
  <c r="Y149" i="28"/>
  <c r="AB24" i="28"/>
  <c r="AF95" i="28"/>
  <c r="W134" i="28"/>
  <c r="AH134" i="28"/>
  <c r="Z92" i="28"/>
  <c r="W92" i="28"/>
  <c r="AJ55" i="28"/>
  <c r="W55" i="28"/>
  <c r="X55" i="28"/>
  <c r="AD45" i="28"/>
  <c r="W43" i="28"/>
  <c r="AD94" i="28"/>
  <c r="W139" i="28"/>
  <c r="AM139" i="28"/>
  <c r="AF139" i="28"/>
  <c r="AB2" i="28"/>
  <c r="AM26" i="28"/>
  <c r="W22" i="28"/>
  <c r="AF22" i="28"/>
  <c r="AD22" i="28"/>
  <c r="AL109" i="28"/>
  <c r="AB173" i="28"/>
  <c r="AN156" i="28"/>
  <c r="AJ156" i="28"/>
  <c r="Z110" i="28"/>
  <c r="AF110" i="28"/>
  <c r="S176" i="19"/>
  <c r="M112" i="19"/>
  <c r="N21" i="21"/>
  <c r="S21" i="21"/>
  <c r="T21" i="21"/>
  <c r="U147" i="19"/>
  <c r="M147" i="19"/>
  <c r="R83" i="19"/>
  <c r="T114" i="19"/>
  <c r="P114" i="19"/>
  <c r="Q159" i="19"/>
  <c r="R159" i="19"/>
  <c r="U95" i="19"/>
  <c r="M95" i="19"/>
  <c r="T38" i="21"/>
  <c r="P26" i="21"/>
  <c r="U26" i="21"/>
  <c r="T26" i="21"/>
  <c r="R109" i="19"/>
  <c r="W51" i="26"/>
  <c r="AF142" i="25"/>
  <c r="AG142" i="25"/>
  <c r="U131" i="19"/>
  <c r="P67" i="19"/>
  <c r="T98" i="19"/>
  <c r="M98" i="19"/>
  <c r="N48" i="21"/>
  <c r="R48" i="21"/>
  <c r="AO49" i="24"/>
  <c r="W107" i="24"/>
  <c r="AI107" i="24"/>
  <c r="AA107" i="24"/>
  <c r="AD107" i="24"/>
  <c r="AG107" i="24"/>
  <c r="AK119" i="25"/>
  <c r="AL119" i="25"/>
  <c r="AF119" i="25"/>
  <c r="AN119" i="25"/>
  <c r="X119" i="25"/>
  <c r="AI136" i="24"/>
  <c r="AK136" i="24"/>
  <c r="AF136" i="24"/>
  <c r="AA136" i="24"/>
  <c r="AM136" i="24"/>
  <c r="AB136" i="24"/>
  <c r="AF145" i="25"/>
  <c r="AH145" i="25"/>
  <c r="AG145" i="25"/>
  <c r="AK145" i="25"/>
  <c r="X11" i="24"/>
  <c r="AB11" i="24"/>
  <c r="W11" i="24"/>
  <c r="AO11" i="24"/>
  <c r="AH11" i="24"/>
  <c r="AI43" i="24"/>
  <c r="AO43" i="24"/>
  <c r="AH76" i="24"/>
  <c r="AO76" i="24"/>
  <c r="AI76" i="24"/>
  <c r="Y76" i="24"/>
  <c r="AM76" i="24"/>
  <c r="AH28" i="24"/>
  <c r="AE28" i="24"/>
  <c r="AA28" i="24"/>
  <c r="AN21" i="24"/>
  <c r="AO86" i="24"/>
  <c r="AJ150" i="24"/>
  <c r="AD34" i="24"/>
  <c r="AN90" i="25"/>
  <c r="AJ122" i="40"/>
  <c r="AM95" i="24"/>
  <c r="AC155" i="25"/>
  <c r="AD155" i="25"/>
  <c r="W155" i="25"/>
  <c r="AL155" i="25"/>
  <c r="AJ155" i="25"/>
  <c r="AN155" i="25"/>
  <c r="Z67" i="26"/>
  <c r="AN67" i="26"/>
  <c r="AE67" i="26"/>
  <c r="Z24" i="24"/>
  <c r="AI118" i="25"/>
  <c r="AJ118" i="25"/>
  <c r="AO118" i="25"/>
  <c r="X118" i="25"/>
  <c r="AF118" i="25"/>
  <c r="AB147" i="24"/>
  <c r="W147" i="24"/>
  <c r="AG147" i="24"/>
  <c r="AN147" i="24"/>
  <c r="Z147" i="24"/>
  <c r="AA27" i="24"/>
  <c r="Z60" i="24"/>
  <c r="AN60" i="24"/>
  <c r="AL60" i="24"/>
  <c r="AE60" i="24"/>
  <c r="Y60" i="24"/>
  <c r="Z92" i="24"/>
  <c r="AC92" i="24"/>
  <c r="X92" i="24"/>
  <c r="AN92" i="24"/>
  <c r="AB92" i="24"/>
  <c r="AC124" i="24"/>
  <c r="AF124" i="24"/>
  <c r="AA124" i="24"/>
  <c r="AK124" i="24"/>
  <c r="AL124" i="24"/>
  <c r="AB156" i="24"/>
  <c r="Y156" i="24"/>
  <c r="AC156" i="24"/>
  <c r="AG156" i="24"/>
  <c r="Z156" i="24"/>
  <c r="Z12" i="24"/>
  <c r="AO12" i="24"/>
  <c r="AI12" i="24"/>
  <c r="AL12" i="24"/>
  <c r="AJ12" i="24"/>
  <c r="Z44" i="24"/>
  <c r="AA44" i="24"/>
  <c r="AC44" i="24"/>
  <c r="AL44" i="24"/>
  <c r="AB44" i="24"/>
  <c r="AI77" i="24"/>
  <c r="AB109" i="24"/>
  <c r="AO141" i="24"/>
  <c r="Y173" i="24"/>
  <c r="Z173" i="24"/>
  <c r="X173" i="24"/>
  <c r="AM173" i="24"/>
  <c r="AE173" i="24"/>
  <c r="Y53" i="24"/>
  <c r="AD53" i="24"/>
  <c r="AM53" i="24"/>
  <c r="X53" i="24"/>
  <c r="AJ53" i="24"/>
  <c r="AE118" i="24"/>
  <c r="AL58" i="23"/>
  <c r="AG58" i="23"/>
  <c r="AB58" i="23"/>
  <c r="AE58" i="23"/>
  <c r="AJ58" i="23"/>
  <c r="AD67" i="24"/>
  <c r="Y54" i="24"/>
  <c r="W9" i="24"/>
  <c r="AL138" i="24"/>
  <c r="AA121" i="25"/>
  <c r="AI121" i="25"/>
  <c r="AN121" i="25"/>
  <c r="AO121" i="25"/>
  <c r="AJ78" i="26"/>
  <c r="W78" i="26"/>
  <c r="AI78" i="26"/>
  <c r="AO78" i="26"/>
  <c r="AH78" i="26"/>
  <c r="AE134" i="25"/>
  <c r="AH134" i="25"/>
  <c r="Z134" i="25"/>
  <c r="W33" i="25"/>
  <c r="AA10" i="25"/>
  <c r="X10" i="25"/>
  <c r="Y10" i="25"/>
  <c r="AJ10" i="25"/>
  <c r="AN10" i="25"/>
  <c r="AO167" i="25"/>
  <c r="Z167" i="25"/>
  <c r="AE167" i="25"/>
  <c r="AI167" i="25"/>
  <c r="AA167" i="25"/>
  <c r="AF167" i="25"/>
  <c r="AA53" i="25"/>
  <c r="AK53" i="25"/>
  <c r="AD53" i="25"/>
  <c r="AN53" i="25"/>
  <c r="AH53" i="25"/>
  <c r="AA126" i="25"/>
  <c r="AA115" i="25"/>
  <c r="X115" i="25"/>
  <c r="W115" i="25"/>
  <c r="AL115" i="25"/>
  <c r="AC115" i="25"/>
  <c r="X50" i="26"/>
  <c r="Z50" i="26"/>
  <c r="AL50" i="26"/>
  <c r="AH50" i="26"/>
  <c r="W50" i="26"/>
  <c r="AE50" i="26"/>
  <c r="AJ136" i="25"/>
  <c r="AL136" i="25"/>
  <c r="W136" i="25"/>
  <c r="AG132" i="25"/>
  <c r="Y132" i="25"/>
  <c r="AL132" i="25"/>
  <c r="AH59" i="26"/>
  <c r="W59" i="26"/>
  <c r="X59" i="26"/>
  <c r="AA59" i="26"/>
  <c r="AL130" i="25"/>
  <c r="AK130" i="25"/>
  <c r="AJ170" i="25"/>
  <c r="AD170" i="25"/>
  <c r="Z170" i="25"/>
  <c r="AO170" i="25"/>
  <c r="AD123" i="25"/>
  <c r="AA148" i="25"/>
  <c r="R112" i="19"/>
  <c r="Q21" i="21"/>
  <c r="P21" i="21"/>
  <c r="N83" i="19"/>
  <c r="N114" i="19"/>
  <c r="M114" i="19"/>
  <c r="T95" i="19"/>
  <c r="R38" i="21"/>
  <c r="Q38" i="21"/>
  <c r="Q109" i="19"/>
  <c r="P109" i="19"/>
  <c r="AF30" i="24"/>
  <c r="AM30" i="24"/>
  <c r="AD30" i="24"/>
  <c r="Y37" i="25"/>
  <c r="AJ37" i="25"/>
  <c r="AG37" i="25"/>
  <c r="AH37" i="25"/>
  <c r="AK37" i="25"/>
  <c r="AD37" i="25"/>
  <c r="AG121" i="24"/>
  <c r="AB121" i="24"/>
  <c r="AI121" i="24"/>
  <c r="AM39" i="24"/>
  <c r="AN39" i="24"/>
  <c r="AG39" i="24"/>
  <c r="Z39" i="24"/>
  <c r="AJ13" i="25"/>
  <c r="AB13" i="25"/>
  <c r="T131" i="19"/>
  <c r="O98" i="19"/>
  <c r="AK102" i="25"/>
  <c r="AD22" i="25"/>
  <c r="AK159" i="24"/>
  <c r="Z45" i="40"/>
  <c r="AE45" i="40"/>
  <c r="AK45" i="40"/>
  <c r="AB40" i="40"/>
  <c r="AM40" i="40"/>
  <c r="Y122" i="40"/>
  <c r="T176" i="19"/>
  <c r="O112" i="19"/>
  <c r="U21" i="21"/>
  <c r="O147" i="19"/>
  <c r="S147" i="19"/>
  <c r="N159" i="19"/>
  <c r="O95" i="19"/>
  <c r="Q32" i="21"/>
  <c r="R26" i="21"/>
  <c r="N26" i="21"/>
  <c r="O26" i="21"/>
  <c r="AN51" i="26"/>
  <c r="AJ51" i="26"/>
  <c r="R37" i="21"/>
  <c r="S131" i="19"/>
  <c r="R67" i="19"/>
  <c r="S67" i="19"/>
  <c r="Q48" i="21"/>
  <c r="AF49" i="24"/>
  <c r="AM107" i="24"/>
  <c r="AE107" i="24"/>
  <c r="AL107" i="24"/>
  <c r="Y107" i="24"/>
  <c r="Y112" i="24"/>
  <c r="AD119" i="25"/>
  <c r="Y119" i="25"/>
  <c r="Z119" i="25"/>
  <c r="AM119" i="25"/>
  <c r="W119" i="25"/>
  <c r="AH136" i="24"/>
  <c r="Y136" i="24"/>
  <c r="AO136" i="24"/>
  <c r="AJ136" i="24"/>
  <c r="AL136" i="24"/>
  <c r="Y145" i="25"/>
  <c r="AE145" i="25"/>
  <c r="AD145" i="25"/>
  <c r="W145" i="25"/>
  <c r="AA11" i="24"/>
  <c r="AF11" i="24"/>
  <c r="AJ11" i="24"/>
  <c r="AL11" i="24"/>
  <c r="AJ43" i="24"/>
  <c r="Z76" i="24"/>
  <c r="AA76" i="24"/>
  <c r="AC76" i="24"/>
  <c r="AB76" i="24"/>
  <c r="AI108" i="24"/>
  <c r="AD172" i="24"/>
  <c r="AO28" i="24"/>
  <c r="AM28" i="24"/>
  <c r="AO61" i="24"/>
  <c r="AF21" i="24"/>
  <c r="Z150" i="24"/>
  <c r="AB8" i="25"/>
  <c r="AG90" i="25"/>
  <c r="AA122" i="40"/>
  <c r="AH95" i="24"/>
  <c r="AG155" i="25"/>
  <c r="AO155" i="25"/>
  <c r="AD67" i="26"/>
  <c r="Y67" i="26"/>
  <c r="AA67" i="26"/>
  <c r="AF67" i="26"/>
  <c r="AB67" i="26"/>
  <c r="AN24" i="24"/>
  <c r="Z72" i="24"/>
  <c r="AK72" i="24"/>
  <c r="AC72" i="24"/>
  <c r="W72" i="24"/>
  <c r="W157" i="25"/>
  <c r="AH157" i="25"/>
  <c r="AC157" i="25"/>
  <c r="AC118" i="25"/>
  <c r="Z118" i="25"/>
  <c r="AD118" i="25"/>
  <c r="AK118" i="25"/>
  <c r="AF147" i="24"/>
  <c r="X147" i="24"/>
  <c r="AI147" i="24"/>
  <c r="AH147" i="24"/>
  <c r="AE27" i="24"/>
  <c r="AH60" i="24"/>
  <c r="X60" i="24"/>
  <c r="AI60" i="24"/>
  <c r="W60" i="24"/>
  <c r="AH92" i="24"/>
  <c r="Y92" i="24"/>
  <c r="AG92" i="24"/>
  <c r="W92" i="24"/>
  <c r="AH124" i="24"/>
  <c r="AG124" i="24"/>
  <c r="X124" i="24"/>
  <c r="AI124" i="24"/>
  <c r="AK156" i="24"/>
  <c r="X156" i="24"/>
  <c r="AN156" i="24"/>
  <c r="AI156" i="24"/>
  <c r="AH12" i="24"/>
  <c r="AA12" i="24"/>
  <c r="AF12" i="24"/>
  <c r="AM12" i="24"/>
  <c r="AH44" i="24"/>
  <c r="AF44" i="24"/>
  <c r="AI44" i="24"/>
  <c r="AG44" i="24"/>
  <c r="AH77" i="24"/>
  <c r="AF109" i="24"/>
  <c r="AK141" i="24"/>
  <c r="AL173" i="24"/>
  <c r="AF173" i="24"/>
  <c r="AG173" i="24"/>
  <c r="AK173" i="24"/>
  <c r="AO53" i="24"/>
  <c r="Z53" i="24"/>
  <c r="AK53" i="24"/>
  <c r="AN53" i="24"/>
  <c r="AF118" i="24"/>
  <c r="AA58" i="23"/>
  <c r="AK58" i="23"/>
  <c r="Y58" i="23"/>
  <c r="Z58" i="23"/>
  <c r="AF67" i="24"/>
  <c r="AC67" i="24"/>
  <c r="AL67" i="24"/>
  <c r="AJ54" i="24"/>
  <c r="AK9" i="24"/>
  <c r="AH138" i="24"/>
  <c r="AM121" i="25"/>
  <c r="AG121" i="25"/>
  <c r="Z121" i="25"/>
  <c r="AF78" i="26"/>
  <c r="AL78" i="26"/>
  <c r="AM78" i="26"/>
  <c r="AE78" i="26"/>
  <c r="W134" i="25"/>
  <c r="AM134" i="25"/>
  <c r="AN134" i="25"/>
  <c r="AM33" i="25"/>
  <c r="AA33" i="25"/>
  <c r="W10" i="25"/>
  <c r="AD10" i="25"/>
  <c r="AK10" i="25"/>
  <c r="Z10" i="25"/>
  <c r="AD167" i="25"/>
  <c r="AC167" i="25"/>
  <c r="AC53" i="25"/>
  <c r="AE53" i="25"/>
  <c r="AI53" i="25"/>
  <c r="AE126" i="25"/>
  <c r="AF126" i="25"/>
  <c r="AD115" i="25"/>
  <c r="AK115" i="25"/>
  <c r="Y115" i="25"/>
  <c r="AE115" i="25"/>
  <c r="AN50" i="26"/>
  <c r="AK50" i="26"/>
  <c r="AG50" i="26"/>
  <c r="AC50" i="26"/>
  <c r="AC136" i="25"/>
  <c r="AK136" i="25"/>
  <c r="Y136" i="25"/>
  <c r="Z136" i="25"/>
  <c r="AC132" i="25"/>
  <c r="X132" i="25"/>
  <c r="AH132" i="25"/>
  <c r="AD59" i="26"/>
  <c r="AI59" i="26"/>
  <c r="AL59" i="26"/>
  <c r="AN130" i="25"/>
  <c r="X130" i="25"/>
  <c r="AC130" i="25"/>
  <c r="AH130" i="25"/>
  <c r="AK170" i="25"/>
  <c r="AA170" i="25"/>
  <c r="U176" i="19"/>
  <c r="N176" i="19"/>
  <c r="T112" i="19"/>
  <c r="T159" i="19"/>
  <c r="S159" i="19"/>
  <c r="N95" i="19"/>
  <c r="P38" i="21"/>
  <c r="W30" i="24"/>
  <c r="AL30" i="24"/>
  <c r="AN30" i="24"/>
  <c r="AH30" i="24"/>
  <c r="AM37" i="25"/>
  <c r="AA37" i="25"/>
  <c r="AF37" i="25"/>
  <c r="AC121" i="24"/>
  <c r="AN121" i="24"/>
  <c r="AO121" i="24"/>
  <c r="AM121" i="24"/>
  <c r="Y39" i="24"/>
  <c r="AI39" i="24"/>
  <c r="AO39" i="24"/>
  <c r="AH13" i="25"/>
  <c r="AN13" i="25"/>
  <c r="AC13" i="25"/>
  <c r="Q37" i="21"/>
  <c r="O37" i="21"/>
  <c r="U98" i="19"/>
  <c r="S48" i="21"/>
  <c r="AG51" i="24"/>
  <c r="AN133" i="24"/>
  <c r="AJ87" i="25"/>
  <c r="AL45" i="40"/>
  <c r="AD45" i="40"/>
  <c r="AK139" i="40"/>
  <c r="AP61" i="21"/>
  <c r="AI61" i="21" s="1"/>
  <c r="T61" i="21"/>
  <c r="N61" i="21"/>
  <c r="U61" i="21"/>
  <c r="R61" i="21"/>
  <c r="S61" i="21"/>
  <c r="O61" i="21"/>
  <c r="Q61" i="21"/>
  <c r="M61" i="21"/>
  <c r="P61" i="21"/>
  <c r="AP47" i="19"/>
  <c r="X47" i="19" s="1"/>
  <c r="P47" i="19"/>
  <c r="O47" i="19"/>
  <c r="Q47" i="19"/>
  <c r="U47" i="19"/>
  <c r="M47" i="19"/>
  <c r="T47" i="19"/>
  <c r="R47" i="19"/>
  <c r="N47" i="19"/>
  <c r="S47" i="19"/>
  <c r="AP151" i="21"/>
  <c r="T151" i="21"/>
  <c r="R151" i="21"/>
  <c r="Q151" i="21"/>
  <c r="N151" i="21"/>
  <c r="U151" i="21"/>
  <c r="O151" i="21"/>
  <c r="S151" i="21"/>
  <c r="M151" i="21"/>
  <c r="P151" i="21"/>
  <c r="AP58" i="21"/>
  <c r="AD58" i="21" s="1"/>
  <c r="P58" i="21"/>
  <c r="R58" i="21"/>
  <c r="Q58" i="21"/>
  <c r="O58" i="21"/>
  <c r="U58" i="21"/>
  <c r="M58" i="21"/>
  <c r="T58" i="21"/>
  <c r="S58" i="21"/>
  <c r="N58" i="21"/>
  <c r="AP177" i="21"/>
  <c r="W177" i="21" s="1"/>
  <c r="O177" i="21"/>
  <c r="Q177" i="21"/>
  <c r="R177" i="21"/>
  <c r="M177" i="21"/>
  <c r="P177" i="21"/>
  <c r="N177" i="21"/>
  <c r="U177" i="21"/>
  <c r="S177" i="21"/>
  <c r="T177" i="21"/>
  <c r="AP92" i="21"/>
  <c r="AC92" i="21" s="1"/>
  <c r="S92" i="21"/>
  <c r="N92" i="21"/>
  <c r="O92" i="21"/>
  <c r="Q92" i="21"/>
  <c r="T92" i="21"/>
  <c r="M92" i="21"/>
  <c r="P92" i="21"/>
  <c r="R92" i="21"/>
  <c r="U92" i="21"/>
  <c r="AP10" i="19"/>
  <c r="AE10" i="19" s="1"/>
  <c r="U10" i="19"/>
  <c r="M10" i="19"/>
  <c r="R10" i="19"/>
  <c r="S10" i="19"/>
  <c r="O10" i="19"/>
  <c r="P10" i="19"/>
  <c r="N10" i="19"/>
  <c r="T10" i="19"/>
  <c r="Q10" i="19"/>
  <c r="AP147" i="21"/>
  <c r="AO147" i="21" s="1"/>
  <c r="N147" i="21"/>
  <c r="S147" i="21"/>
  <c r="P147" i="21"/>
  <c r="Q147" i="21"/>
  <c r="M147" i="21"/>
  <c r="U147" i="21"/>
  <c r="O147" i="21"/>
  <c r="T147" i="21"/>
  <c r="R147" i="21"/>
  <c r="AP155" i="21"/>
  <c r="Z155" i="21" s="1"/>
  <c r="R155" i="21"/>
  <c r="P155" i="21"/>
  <c r="S155" i="21"/>
  <c r="T155" i="21"/>
  <c r="O155" i="21"/>
  <c r="Q155" i="21"/>
  <c r="U155" i="21"/>
  <c r="M155" i="21"/>
  <c r="N155" i="21"/>
  <c r="AP30" i="19"/>
  <c r="AC30" i="19" s="1"/>
  <c r="R30" i="19"/>
  <c r="S30" i="19"/>
  <c r="M30" i="19"/>
  <c r="U30" i="19"/>
  <c r="N30" i="19"/>
  <c r="T30" i="19"/>
  <c r="Q30" i="19"/>
  <c r="O30" i="19"/>
  <c r="P30" i="19"/>
  <c r="AP15" i="19"/>
  <c r="AA15" i="19" s="1"/>
  <c r="N15" i="19"/>
  <c r="S15" i="19"/>
  <c r="P15" i="19"/>
  <c r="O15" i="19"/>
  <c r="Q15" i="19"/>
  <c r="U15" i="19"/>
  <c r="M15" i="19"/>
  <c r="T15" i="19"/>
  <c r="R15" i="19"/>
  <c r="AP70" i="21"/>
  <c r="AL70" i="21" s="1"/>
  <c r="R70" i="21"/>
  <c r="U70" i="21"/>
  <c r="S70" i="21"/>
  <c r="T70" i="21"/>
  <c r="O70" i="21"/>
  <c r="Q70" i="21"/>
  <c r="N70" i="21"/>
  <c r="M70" i="21"/>
  <c r="P70" i="21"/>
  <c r="AP128" i="21"/>
  <c r="AI128" i="21" s="1"/>
  <c r="S128" i="21"/>
  <c r="T128" i="21"/>
  <c r="M128" i="21"/>
  <c r="U128" i="21"/>
  <c r="N128" i="21"/>
  <c r="Q128" i="21"/>
  <c r="R128" i="21"/>
  <c r="P128" i="21"/>
  <c r="O128" i="21"/>
  <c r="AP57" i="21"/>
  <c r="AJ57" i="21" s="1"/>
  <c r="T57" i="21"/>
  <c r="N57" i="21"/>
  <c r="R57" i="21"/>
  <c r="Q57" i="21"/>
  <c r="P57" i="21"/>
  <c r="O57" i="21"/>
  <c r="S57" i="21"/>
  <c r="U57" i="21"/>
  <c r="M57" i="21"/>
  <c r="AP9" i="19"/>
  <c r="AB9" i="19" s="1"/>
  <c r="T9" i="19"/>
  <c r="R9" i="19"/>
  <c r="P9" i="19"/>
  <c r="N9" i="19"/>
  <c r="S9" i="19"/>
  <c r="O9" i="19"/>
  <c r="Q9" i="19"/>
  <c r="M9" i="19"/>
  <c r="U9" i="19"/>
  <c r="AP93" i="21"/>
  <c r="AI93" i="21" s="1"/>
  <c r="T93" i="21"/>
  <c r="N93" i="21"/>
  <c r="P93" i="21"/>
  <c r="R93" i="21"/>
  <c r="S93" i="21"/>
  <c r="O93" i="21"/>
  <c r="Q93" i="21"/>
  <c r="M93" i="21"/>
  <c r="U93" i="21"/>
  <c r="AP83" i="21"/>
  <c r="Z83" i="21" s="1"/>
  <c r="T83" i="21"/>
  <c r="R83" i="21"/>
  <c r="N83" i="21"/>
  <c r="S83" i="21"/>
  <c r="P83" i="21"/>
  <c r="Q83" i="21"/>
  <c r="M83" i="21"/>
  <c r="U83" i="21"/>
  <c r="O83" i="21"/>
  <c r="AP119" i="21"/>
  <c r="X119" i="21" s="1"/>
  <c r="O119" i="21"/>
  <c r="S119" i="21"/>
  <c r="M119" i="21"/>
  <c r="P119" i="21"/>
  <c r="T119" i="21"/>
  <c r="R119" i="21"/>
  <c r="Q119" i="21"/>
  <c r="N119" i="21"/>
  <c r="U119" i="21"/>
  <c r="AP14" i="19"/>
  <c r="W14" i="19" s="1"/>
  <c r="O14" i="19"/>
  <c r="Q14" i="19"/>
  <c r="M14" i="19"/>
  <c r="P14" i="19"/>
  <c r="T14" i="19"/>
  <c r="N14" i="19"/>
  <c r="U14" i="19"/>
  <c r="R14" i="19"/>
  <c r="S14" i="19"/>
  <c r="AP33" i="19"/>
  <c r="W33" i="19" s="1"/>
  <c r="S33" i="19"/>
  <c r="T33" i="19"/>
  <c r="R33" i="19"/>
  <c r="Q33" i="19"/>
  <c r="N33" i="19"/>
  <c r="P33" i="19"/>
  <c r="O33" i="19"/>
  <c r="U33" i="19"/>
  <c r="M33" i="19"/>
  <c r="AP42" i="19"/>
  <c r="P42" i="19"/>
  <c r="O42" i="19"/>
  <c r="Q42" i="19"/>
  <c r="U42" i="19"/>
  <c r="M42" i="19"/>
  <c r="T42" i="19"/>
  <c r="N42" i="19"/>
  <c r="R42" i="19"/>
  <c r="S42" i="19"/>
  <c r="AP151" i="65"/>
  <c r="AC151" i="65" s="1"/>
  <c r="AP175" i="65"/>
  <c r="AC175" i="65" s="1"/>
  <c r="AP155" i="65"/>
  <c r="AC155" i="65" s="1"/>
  <c r="AP162" i="65"/>
  <c r="AD162" i="65" s="1"/>
  <c r="AP146" i="65"/>
  <c r="AP169" i="65"/>
  <c r="AD169" i="65" s="1"/>
  <c r="AP153" i="65"/>
  <c r="AD153" i="65" s="1"/>
  <c r="AP172" i="65"/>
  <c r="AA172" i="65" s="1"/>
  <c r="AP156" i="65"/>
  <c r="AA156" i="65" s="1"/>
  <c r="AP135" i="65"/>
  <c r="AC135" i="65" s="1"/>
  <c r="AP119" i="65"/>
  <c r="AP103" i="65"/>
  <c r="AC103" i="65" s="1"/>
  <c r="AP126" i="65"/>
  <c r="AD126" i="65" s="1"/>
  <c r="AP110" i="65"/>
  <c r="AD110" i="65" s="1"/>
  <c r="AP125" i="65"/>
  <c r="AD125" i="65" s="1"/>
  <c r="AP109" i="65"/>
  <c r="AD109" i="65" s="1"/>
  <c r="AP128" i="65"/>
  <c r="AA128" i="65" s="1"/>
  <c r="AP112" i="65"/>
  <c r="AA112" i="65" s="1"/>
  <c r="AP95" i="65"/>
  <c r="AC95" i="65" s="1"/>
  <c r="AP102" i="65"/>
  <c r="AH102" i="65" s="1"/>
  <c r="AP86" i="65"/>
  <c r="AD86" i="65" s="1"/>
  <c r="AP89" i="65"/>
  <c r="AD89" i="65" s="1"/>
  <c r="AP96" i="65"/>
  <c r="AA96" i="65" s="1"/>
  <c r="AP80" i="65"/>
  <c r="AC80" i="65" s="1"/>
  <c r="AP75" i="65"/>
  <c r="AD75" i="65" s="1"/>
  <c r="AP77" i="65"/>
  <c r="AA77" i="65" s="1"/>
  <c r="AP65" i="65"/>
  <c r="AC65" i="65" s="1"/>
  <c r="AP60" i="65"/>
  <c r="AB60" i="65" s="1"/>
  <c r="AP63" i="65"/>
  <c r="AD63" i="65" s="1"/>
  <c r="AP74" i="65"/>
  <c r="AC74" i="65" s="1"/>
  <c r="AP48" i="65"/>
  <c r="AC48" i="65" s="1"/>
  <c r="AP47" i="65"/>
  <c r="AD47" i="65" s="1"/>
  <c r="AP50" i="65"/>
  <c r="AD50" i="65" s="1"/>
  <c r="AP49" i="65"/>
  <c r="AA49" i="65" s="1"/>
  <c r="AP37" i="65"/>
  <c r="AD37" i="65" s="1"/>
  <c r="AP36" i="65"/>
  <c r="AD36" i="65" s="1"/>
  <c r="AP39" i="65"/>
  <c r="AP26" i="65"/>
  <c r="AD26" i="65" s="1"/>
  <c r="AP28" i="65"/>
  <c r="AA28" i="65" s="1"/>
  <c r="AP17" i="65"/>
  <c r="AD17" i="65" s="1"/>
  <c r="AP23" i="65"/>
  <c r="AC23" i="65" s="1"/>
  <c r="AP9" i="65"/>
  <c r="AC9" i="65" s="1"/>
  <c r="AP13" i="65"/>
  <c r="AA13" i="65" s="1"/>
  <c r="AP2" i="65"/>
  <c r="Y2" i="65" s="1"/>
  <c r="V6" i="22"/>
  <c r="V8" i="22"/>
  <c r="V5" i="22"/>
  <c r="V3" i="22"/>
  <c r="V9" i="22"/>
  <c r="V10" i="22"/>
  <c r="V14" i="22"/>
  <c r="V11" i="22"/>
  <c r="V15" i="22"/>
  <c r="V12" i="22"/>
  <c r="V16" i="22"/>
  <c r="V7" i="22"/>
  <c r="V20" i="22"/>
  <c r="V13" i="22"/>
  <c r="V17" i="22"/>
  <c r="V21" i="22"/>
  <c r="V18" i="22"/>
  <c r="V22" i="22"/>
  <c r="V25" i="22"/>
  <c r="V29" i="22"/>
  <c r="V26" i="22"/>
  <c r="V30" i="22"/>
  <c r="V23" i="22"/>
  <c r="V27" i="22"/>
  <c r="V28" i="22"/>
  <c r="V32" i="22"/>
  <c r="V36" i="22"/>
  <c r="V40" i="22"/>
  <c r="V44" i="22"/>
  <c r="V33" i="22"/>
  <c r="V37" i="22"/>
  <c r="V41" i="22"/>
  <c r="V45" i="22"/>
  <c r="V19" i="22"/>
  <c r="V34" i="22"/>
  <c r="V38" i="22"/>
  <c r="V42" i="22"/>
  <c r="V46" i="22"/>
  <c r="V43" i="22"/>
  <c r="V50" i="22"/>
  <c r="V54" i="22"/>
  <c r="V58" i="22"/>
  <c r="V24" i="22"/>
  <c r="V31" i="22"/>
  <c r="V47" i="22"/>
  <c r="V51" i="22"/>
  <c r="V55" i="22"/>
  <c r="V59" i="22"/>
  <c r="V35" i="22"/>
  <c r="V48" i="22"/>
  <c r="V52" i="22"/>
  <c r="V56" i="22"/>
  <c r="V53" i="22"/>
  <c r="V60" i="22"/>
  <c r="V63" i="22"/>
  <c r="V67" i="22"/>
  <c r="V71" i="22"/>
  <c r="V39" i="22"/>
  <c r="V57" i="22"/>
  <c r="V64" i="22"/>
  <c r="V68" i="22"/>
  <c r="V72" i="22"/>
  <c r="V61" i="22"/>
  <c r="V65" i="22"/>
  <c r="V69" i="22"/>
  <c r="V73" i="22"/>
  <c r="V70" i="22"/>
  <c r="V49" i="22"/>
  <c r="V62" i="22"/>
  <c r="V66" i="22"/>
  <c r="V74" i="22"/>
  <c r="V78" i="22"/>
  <c r="V82" i="22"/>
  <c r="V75" i="22"/>
  <c r="V79" i="22"/>
  <c r="V83" i="22"/>
  <c r="V76" i="22"/>
  <c r="V80" i="22"/>
  <c r="V77" i="22"/>
  <c r="V81" i="22"/>
  <c r="V85" i="22"/>
  <c r="V89" i="22"/>
  <c r="V93" i="22"/>
  <c r="V97" i="22"/>
  <c r="V101" i="22"/>
  <c r="V105" i="22"/>
  <c r="V86" i="22"/>
  <c r="V90" i="22"/>
  <c r="V94" i="22"/>
  <c r="V98" i="22"/>
  <c r="V87" i="22"/>
  <c r="V91" i="22"/>
  <c r="V95" i="22"/>
  <c r="V99" i="22"/>
  <c r="V103" i="22"/>
  <c r="V84" i="22"/>
  <c r="V88" i="22"/>
  <c r="V92" i="22"/>
  <c r="V96" i="22"/>
  <c r="V100" i="22"/>
  <c r="V102" i="22"/>
  <c r="V109" i="22"/>
  <c r="V113" i="22"/>
  <c r="V117" i="22"/>
  <c r="V121" i="22"/>
  <c r="V125" i="22"/>
  <c r="V129" i="22"/>
  <c r="V133" i="22"/>
  <c r="V137" i="22"/>
  <c r="V104" i="22"/>
  <c r="V106" i="22"/>
  <c r="V110" i="22"/>
  <c r="V114" i="22"/>
  <c r="V118" i="22"/>
  <c r="V122" i="22"/>
  <c r="V126" i="22"/>
  <c r="V130" i="22"/>
  <c r="V134" i="22"/>
  <c r="V107" i="22"/>
  <c r="V111" i="22"/>
  <c r="V115" i="22"/>
  <c r="V119" i="22"/>
  <c r="V123" i="22"/>
  <c r="V127" i="22"/>
  <c r="V131" i="22"/>
  <c r="V135" i="22"/>
  <c r="V139" i="22"/>
  <c r="V108" i="22"/>
  <c r="V112" i="22"/>
  <c r="V116" i="22"/>
  <c r="V120" i="22"/>
  <c r="V124" i="22"/>
  <c r="V128" i="22"/>
  <c r="V132" i="22"/>
  <c r="V140" i="22"/>
  <c r="V145" i="22"/>
  <c r="V149" i="22"/>
  <c r="V153" i="22"/>
  <c r="V157" i="22"/>
  <c r="V161" i="22"/>
  <c r="V165" i="22"/>
  <c r="V169" i="22"/>
  <c r="V173" i="22"/>
  <c r="V141" i="22"/>
  <c r="V142" i="22"/>
  <c r="V146" i="22"/>
  <c r="V150" i="22"/>
  <c r="V154" i="22"/>
  <c r="V158" i="22"/>
  <c r="V162" i="22"/>
  <c r="V166" i="22"/>
  <c r="V170" i="22"/>
  <c r="V174" i="22"/>
  <c r="V136" i="22"/>
  <c r="V143" i="22"/>
  <c r="V147" i="22"/>
  <c r="V151" i="22"/>
  <c r="V155" i="22"/>
  <c r="V159" i="22"/>
  <c r="V163" i="22"/>
  <c r="V167" i="22"/>
  <c r="V171" i="22"/>
  <c r="V175" i="22"/>
  <c r="V144" i="22"/>
  <c r="V160" i="22"/>
  <c r="V148" i="22"/>
  <c r="V164" i="22"/>
  <c r="V177" i="22"/>
  <c r="V138" i="22"/>
  <c r="V152" i="22"/>
  <c r="V168" i="22"/>
  <c r="V156" i="22"/>
  <c r="V176" i="22"/>
  <c r="V172" i="22"/>
  <c r="V2" i="22"/>
  <c r="V4" i="22"/>
  <c r="M175" i="65"/>
  <c r="O175" i="65"/>
  <c r="Q175" i="65"/>
  <c r="S175" i="65"/>
  <c r="U175" i="65"/>
  <c r="N175" i="65"/>
  <c r="P175" i="65"/>
  <c r="R175" i="65"/>
  <c r="T175" i="65"/>
  <c r="H175" i="65"/>
  <c r="C175" i="65"/>
  <c r="G175" i="65"/>
  <c r="J175" i="65"/>
  <c r="F175" i="65"/>
  <c r="I175" i="65"/>
  <c r="E175" i="65"/>
  <c r="K175" i="65"/>
  <c r="D175" i="65"/>
  <c r="M155" i="65"/>
  <c r="O155" i="65"/>
  <c r="Q155" i="65"/>
  <c r="S155" i="65"/>
  <c r="U155" i="65"/>
  <c r="N155" i="65"/>
  <c r="P155" i="65"/>
  <c r="R155" i="65"/>
  <c r="T155" i="65"/>
  <c r="I155" i="65"/>
  <c r="E155" i="65"/>
  <c r="K155" i="65"/>
  <c r="D155" i="65"/>
  <c r="H155" i="65"/>
  <c r="C155" i="65"/>
  <c r="G155" i="65"/>
  <c r="J155" i="65"/>
  <c r="F155" i="65"/>
  <c r="N170" i="65"/>
  <c r="P170" i="65"/>
  <c r="R170" i="65"/>
  <c r="T170" i="65"/>
  <c r="Q170" i="65"/>
  <c r="S170" i="65"/>
  <c r="M170" i="65"/>
  <c r="U170" i="65"/>
  <c r="O170" i="65"/>
  <c r="H170" i="65"/>
  <c r="K170" i="65"/>
  <c r="G170" i="65"/>
  <c r="J170" i="65"/>
  <c r="D170" i="65"/>
  <c r="I170" i="65"/>
  <c r="C170" i="65"/>
  <c r="E170" i="65"/>
  <c r="F170" i="65"/>
  <c r="N154" i="65"/>
  <c r="P154" i="65"/>
  <c r="R154" i="65"/>
  <c r="T154" i="65"/>
  <c r="Q154" i="65"/>
  <c r="S154" i="65"/>
  <c r="M154" i="65"/>
  <c r="U154" i="65"/>
  <c r="O154" i="65"/>
  <c r="E154" i="65"/>
  <c r="F154" i="65"/>
  <c r="H154" i="65"/>
  <c r="K154" i="65"/>
  <c r="G154" i="65"/>
  <c r="J154" i="65"/>
  <c r="D154" i="65"/>
  <c r="I154" i="65"/>
  <c r="C154" i="65"/>
  <c r="N173" i="65"/>
  <c r="P173" i="65"/>
  <c r="R173" i="65"/>
  <c r="T173" i="65"/>
  <c r="M173" i="65"/>
  <c r="O173" i="65"/>
  <c r="Q173" i="65"/>
  <c r="S173" i="65"/>
  <c r="U173" i="65"/>
  <c r="G173" i="65"/>
  <c r="D173" i="65"/>
  <c r="I173" i="65"/>
  <c r="C173" i="65"/>
  <c r="H173" i="65"/>
  <c r="K173" i="65"/>
  <c r="F173" i="65"/>
  <c r="J173" i="65"/>
  <c r="E173" i="65"/>
  <c r="N157" i="65"/>
  <c r="P157" i="65"/>
  <c r="R157" i="65"/>
  <c r="T157" i="65"/>
  <c r="M157" i="65"/>
  <c r="O157" i="65"/>
  <c r="Q157" i="65"/>
  <c r="S157" i="65"/>
  <c r="U157" i="65"/>
  <c r="J157" i="65"/>
  <c r="E157" i="65"/>
  <c r="G157" i="65"/>
  <c r="D157" i="65"/>
  <c r="I157" i="65"/>
  <c r="C157" i="65"/>
  <c r="H157" i="65"/>
  <c r="K157" i="65"/>
  <c r="F157" i="65"/>
  <c r="N141" i="65"/>
  <c r="P141" i="65"/>
  <c r="R141" i="65"/>
  <c r="T141" i="65"/>
  <c r="M141" i="65"/>
  <c r="O141" i="65"/>
  <c r="Q141" i="65"/>
  <c r="S141" i="65"/>
  <c r="U141" i="65"/>
  <c r="I141" i="65"/>
  <c r="C141" i="65"/>
  <c r="H141" i="65"/>
  <c r="K141" i="65"/>
  <c r="F141" i="65"/>
  <c r="J141" i="65"/>
  <c r="E141" i="65"/>
  <c r="G141" i="65"/>
  <c r="D141" i="65"/>
  <c r="M164" i="65"/>
  <c r="O164" i="65"/>
  <c r="Q164" i="65"/>
  <c r="S164" i="65"/>
  <c r="U164" i="65"/>
  <c r="T164" i="65"/>
  <c r="N164" i="65"/>
  <c r="P164" i="65"/>
  <c r="R164" i="65"/>
  <c r="K164" i="65"/>
  <c r="C164" i="65"/>
  <c r="E164" i="65"/>
  <c r="F164" i="65"/>
  <c r="G164" i="65"/>
  <c r="D164" i="65"/>
  <c r="J164" i="65"/>
  <c r="I164" i="65"/>
  <c r="H164" i="65"/>
  <c r="M148" i="65"/>
  <c r="O148" i="65"/>
  <c r="Q148" i="65"/>
  <c r="S148" i="65"/>
  <c r="U148" i="65"/>
  <c r="T148" i="65"/>
  <c r="N148" i="65"/>
  <c r="P148" i="65"/>
  <c r="R148" i="65"/>
  <c r="G148" i="65"/>
  <c r="D148" i="65"/>
  <c r="F148" i="65"/>
  <c r="I148" i="65"/>
  <c r="H148" i="65"/>
  <c r="K148" i="65"/>
  <c r="C148" i="65"/>
  <c r="E148" i="65"/>
  <c r="J148" i="65"/>
  <c r="M131" i="65"/>
  <c r="O131" i="65"/>
  <c r="Q131" i="65"/>
  <c r="S131" i="65"/>
  <c r="U131" i="65"/>
  <c r="N131" i="65"/>
  <c r="P131" i="65"/>
  <c r="R131" i="65"/>
  <c r="T131" i="65"/>
  <c r="I131" i="65"/>
  <c r="E131" i="65"/>
  <c r="K131" i="65"/>
  <c r="D131" i="65"/>
  <c r="H131" i="65"/>
  <c r="C131" i="65"/>
  <c r="G131" i="65"/>
  <c r="J131" i="65"/>
  <c r="F131" i="65"/>
  <c r="M115" i="65"/>
  <c r="O115" i="65"/>
  <c r="Q115" i="65"/>
  <c r="S115" i="65"/>
  <c r="U115" i="65"/>
  <c r="N115" i="65"/>
  <c r="P115" i="65"/>
  <c r="R115" i="65"/>
  <c r="T115" i="65"/>
  <c r="G115" i="65"/>
  <c r="J115" i="65"/>
  <c r="F115" i="65"/>
  <c r="I115" i="65"/>
  <c r="E115" i="65"/>
  <c r="K115" i="65"/>
  <c r="D115" i="65"/>
  <c r="H115" i="65"/>
  <c r="C115" i="65"/>
  <c r="N134" i="65"/>
  <c r="P134" i="65"/>
  <c r="R134" i="65"/>
  <c r="T134" i="65"/>
  <c r="M134" i="65"/>
  <c r="O134" i="65"/>
  <c r="Q134" i="65"/>
  <c r="S134" i="65"/>
  <c r="U134" i="65"/>
  <c r="H134" i="65"/>
  <c r="K134" i="65"/>
  <c r="F134" i="65"/>
  <c r="J134" i="65"/>
  <c r="E134" i="65"/>
  <c r="G134" i="65"/>
  <c r="D134" i="65"/>
  <c r="I134" i="65"/>
  <c r="C134" i="65"/>
  <c r="N118" i="65"/>
  <c r="P118" i="65"/>
  <c r="R118" i="65"/>
  <c r="T118" i="65"/>
  <c r="M118" i="65"/>
  <c r="O118" i="65"/>
  <c r="Q118" i="65"/>
  <c r="S118" i="65"/>
  <c r="U118" i="65"/>
  <c r="I118" i="65"/>
  <c r="C118" i="65"/>
  <c r="H118" i="65"/>
  <c r="K118" i="65"/>
  <c r="F118" i="65"/>
  <c r="J118" i="65"/>
  <c r="E118" i="65"/>
  <c r="G118" i="65"/>
  <c r="D118" i="65"/>
  <c r="N137" i="65"/>
  <c r="P137" i="65"/>
  <c r="R137" i="65"/>
  <c r="T137" i="65"/>
  <c r="M137" i="65"/>
  <c r="O137" i="65"/>
  <c r="Q137" i="65"/>
  <c r="S137" i="65"/>
  <c r="U137" i="65"/>
  <c r="J137" i="65"/>
  <c r="E137" i="65"/>
  <c r="G137" i="65"/>
  <c r="D137" i="65"/>
  <c r="I137" i="65"/>
  <c r="C137" i="65"/>
  <c r="H137" i="65"/>
  <c r="K137" i="65"/>
  <c r="F137" i="65"/>
  <c r="N121" i="65"/>
  <c r="P121" i="65"/>
  <c r="R121" i="65"/>
  <c r="T121" i="65"/>
  <c r="M121" i="65"/>
  <c r="O121" i="65"/>
  <c r="Q121" i="65"/>
  <c r="S121" i="65"/>
  <c r="U121" i="65"/>
  <c r="H121" i="65"/>
  <c r="K121" i="65"/>
  <c r="F121" i="65"/>
  <c r="J121" i="65"/>
  <c r="E121" i="65"/>
  <c r="G121" i="65"/>
  <c r="D121" i="65"/>
  <c r="I121" i="65"/>
  <c r="C121" i="65"/>
  <c r="M103" i="65"/>
  <c r="O103" i="65"/>
  <c r="Q103" i="65"/>
  <c r="S103" i="65"/>
  <c r="U103" i="65"/>
  <c r="N103" i="65"/>
  <c r="P103" i="65"/>
  <c r="R103" i="65"/>
  <c r="T103" i="65"/>
  <c r="G103" i="65"/>
  <c r="J103" i="65"/>
  <c r="F103" i="65"/>
  <c r="I103" i="65"/>
  <c r="E103" i="65"/>
  <c r="K103" i="65"/>
  <c r="D103" i="65"/>
  <c r="H103" i="65"/>
  <c r="C103" i="65"/>
  <c r="M128" i="65"/>
  <c r="O128" i="65"/>
  <c r="Q128" i="65"/>
  <c r="S128" i="65"/>
  <c r="U128" i="65"/>
  <c r="N128" i="65"/>
  <c r="P128" i="65"/>
  <c r="R128" i="65"/>
  <c r="T128" i="65"/>
  <c r="K128" i="65"/>
  <c r="D128" i="65"/>
  <c r="H128" i="65"/>
  <c r="C128" i="65"/>
  <c r="G128" i="65"/>
  <c r="J128" i="65"/>
  <c r="F128" i="65"/>
  <c r="I128" i="65"/>
  <c r="E128" i="65"/>
  <c r="M112" i="65"/>
  <c r="O112" i="65"/>
  <c r="Q112" i="65"/>
  <c r="S112" i="65"/>
  <c r="U112" i="65"/>
  <c r="N112" i="65"/>
  <c r="P112" i="65"/>
  <c r="R112" i="65"/>
  <c r="T112" i="65"/>
  <c r="I112" i="65"/>
  <c r="E112" i="65"/>
  <c r="K112" i="65"/>
  <c r="D112" i="65"/>
  <c r="H112" i="65"/>
  <c r="C112" i="65"/>
  <c r="G112" i="65"/>
  <c r="J112" i="65"/>
  <c r="F112" i="65"/>
  <c r="M91" i="65"/>
  <c r="O91" i="65"/>
  <c r="Q91" i="65"/>
  <c r="S91" i="65"/>
  <c r="U91" i="65"/>
  <c r="N91" i="65"/>
  <c r="P91" i="65"/>
  <c r="R91" i="65"/>
  <c r="T91" i="65"/>
  <c r="I91" i="65"/>
  <c r="E91" i="65"/>
  <c r="K91" i="65"/>
  <c r="D91" i="65"/>
  <c r="H91" i="65"/>
  <c r="C91" i="65"/>
  <c r="G91" i="65"/>
  <c r="J91" i="65"/>
  <c r="F91" i="65"/>
  <c r="N98" i="65"/>
  <c r="P98" i="65"/>
  <c r="R98" i="65"/>
  <c r="T98" i="65"/>
  <c r="M98" i="65"/>
  <c r="O98" i="65"/>
  <c r="Q98" i="65"/>
  <c r="S98" i="65"/>
  <c r="U98" i="65"/>
  <c r="H98" i="65"/>
  <c r="K98" i="65"/>
  <c r="F98" i="65"/>
  <c r="J98" i="65"/>
  <c r="E98" i="65"/>
  <c r="G98" i="65"/>
  <c r="D98" i="65"/>
  <c r="I98" i="65"/>
  <c r="C98" i="65"/>
  <c r="N101" i="65"/>
  <c r="P101" i="65"/>
  <c r="R101" i="65"/>
  <c r="T101" i="65"/>
  <c r="M101" i="65"/>
  <c r="O101" i="65"/>
  <c r="Q101" i="65"/>
  <c r="S101" i="65"/>
  <c r="U101" i="65"/>
  <c r="I101" i="65"/>
  <c r="C101" i="65"/>
  <c r="H101" i="65"/>
  <c r="K101" i="65"/>
  <c r="F101" i="65"/>
  <c r="J101" i="65"/>
  <c r="E101" i="65"/>
  <c r="G101" i="65"/>
  <c r="D101" i="65"/>
  <c r="N85" i="65"/>
  <c r="P85" i="65"/>
  <c r="R85" i="65"/>
  <c r="T85" i="65"/>
  <c r="M85" i="65"/>
  <c r="O85" i="65"/>
  <c r="Q85" i="65"/>
  <c r="S85" i="65"/>
  <c r="U85" i="65"/>
  <c r="G85" i="65"/>
  <c r="D85" i="65"/>
  <c r="I85" i="65"/>
  <c r="C85" i="65"/>
  <c r="H85" i="65"/>
  <c r="K85" i="65"/>
  <c r="F85" i="65"/>
  <c r="J85" i="65"/>
  <c r="E85" i="65"/>
  <c r="M92" i="65"/>
  <c r="O92" i="65"/>
  <c r="Q92" i="65"/>
  <c r="S92" i="65"/>
  <c r="U92" i="65"/>
  <c r="N92" i="65"/>
  <c r="P92" i="65"/>
  <c r="R92" i="65"/>
  <c r="T92" i="65"/>
  <c r="H92" i="65"/>
  <c r="C92" i="65"/>
  <c r="G92" i="65"/>
  <c r="J92" i="65"/>
  <c r="F92" i="65"/>
  <c r="I92" i="65"/>
  <c r="E92" i="65"/>
  <c r="K92" i="65"/>
  <c r="D92" i="65"/>
  <c r="M76" i="65"/>
  <c r="O76" i="65"/>
  <c r="Q76" i="65"/>
  <c r="S76" i="65"/>
  <c r="U76" i="65"/>
  <c r="N76" i="65"/>
  <c r="P76" i="65"/>
  <c r="R76" i="65"/>
  <c r="T76" i="65"/>
  <c r="I76" i="65"/>
  <c r="E76" i="65"/>
  <c r="K76" i="65"/>
  <c r="D76" i="65"/>
  <c r="H76" i="65"/>
  <c r="C76" i="65"/>
  <c r="G76" i="65"/>
  <c r="J76" i="65"/>
  <c r="F76" i="65"/>
  <c r="N78" i="65"/>
  <c r="P78" i="65"/>
  <c r="R78" i="65"/>
  <c r="T78" i="65"/>
  <c r="M78" i="65"/>
  <c r="O78" i="65"/>
  <c r="Q78" i="65"/>
  <c r="S78" i="65"/>
  <c r="U78" i="65"/>
  <c r="G78" i="65"/>
  <c r="D78" i="65"/>
  <c r="I78" i="65"/>
  <c r="C78" i="65"/>
  <c r="H78" i="65"/>
  <c r="K78" i="65"/>
  <c r="F78" i="65"/>
  <c r="J78" i="65"/>
  <c r="E78" i="65"/>
  <c r="M56" i="65"/>
  <c r="O56" i="65"/>
  <c r="Q56" i="65"/>
  <c r="S56" i="65"/>
  <c r="U56" i="65"/>
  <c r="N56" i="65"/>
  <c r="P56" i="65"/>
  <c r="R56" i="65"/>
  <c r="T56" i="65"/>
  <c r="H56" i="65"/>
  <c r="C56" i="65"/>
  <c r="G56" i="65"/>
  <c r="J56" i="65"/>
  <c r="F56" i="65"/>
  <c r="I56" i="65"/>
  <c r="E56" i="65"/>
  <c r="K56" i="65"/>
  <c r="D56" i="65"/>
  <c r="M61" i="65"/>
  <c r="O61" i="65"/>
  <c r="Q61" i="65"/>
  <c r="S61" i="65"/>
  <c r="U61" i="65"/>
  <c r="N61" i="65"/>
  <c r="P61" i="65"/>
  <c r="R61" i="65"/>
  <c r="T61" i="65"/>
  <c r="I61" i="65"/>
  <c r="E61" i="65"/>
  <c r="K61" i="65"/>
  <c r="D61" i="65"/>
  <c r="H61" i="65"/>
  <c r="C61" i="65"/>
  <c r="G61" i="65"/>
  <c r="J61" i="65"/>
  <c r="F61" i="65"/>
  <c r="M52" i="65"/>
  <c r="O52" i="65"/>
  <c r="Q52" i="65"/>
  <c r="S52" i="65"/>
  <c r="U52" i="65"/>
  <c r="N52" i="65"/>
  <c r="P52" i="65"/>
  <c r="R52" i="65"/>
  <c r="T52" i="65"/>
  <c r="H52" i="65"/>
  <c r="C52" i="65"/>
  <c r="G52" i="65"/>
  <c r="J52" i="65"/>
  <c r="F52" i="65"/>
  <c r="I52" i="65"/>
  <c r="E52" i="65"/>
  <c r="K52" i="65"/>
  <c r="D52" i="65"/>
  <c r="N63" i="65"/>
  <c r="P63" i="65"/>
  <c r="R63" i="65"/>
  <c r="T63" i="65"/>
  <c r="M63" i="65"/>
  <c r="O63" i="65"/>
  <c r="Q63" i="65"/>
  <c r="S63" i="65"/>
  <c r="U63" i="65"/>
  <c r="H63" i="65"/>
  <c r="K63" i="65"/>
  <c r="F63" i="65"/>
  <c r="J63" i="65"/>
  <c r="E63" i="65"/>
  <c r="G63" i="65"/>
  <c r="D63" i="65"/>
  <c r="I63" i="65"/>
  <c r="C63" i="65"/>
  <c r="M66" i="65"/>
  <c r="O66" i="65"/>
  <c r="Q66" i="65"/>
  <c r="S66" i="65"/>
  <c r="U66" i="65"/>
  <c r="P66" i="65"/>
  <c r="R66" i="65"/>
  <c r="T66" i="65"/>
  <c r="N66" i="65"/>
  <c r="G66" i="65"/>
  <c r="J66" i="65"/>
  <c r="F66" i="65"/>
  <c r="I66" i="65"/>
  <c r="E66" i="65"/>
  <c r="K66" i="65"/>
  <c r="D66" i="65"/>
  <c r="H66" i="65"/>
  <c r="C66" i="65"/>
  <c r="N55" i="65"/>
  <c r="P55" i="65"/>
  <c r="R55" i="65"/>
  <c r="T55" i="65"/>
  <c r="M55" i="65"/>
  <c r="U55" i="65"/>
  <c r="O55" i="65"/>
  <c r="Q55" i="65"/>
  <c r="S55" i="65"/>
  <c r="I55" i="65"/>
  <c r="C55" i="65"/>
  <c r="H55" i="65"/>
  <c r="K55" i="65"/>
  <c r="F55" i="65"/>
  <c r="J55" i="65"/>
  <c r="E55" i="65"/>
  <c r="G55" i="65"/>
  <c r="D55" i="65"/>
  <c r="N58" i="65"/>
  <c r="P58" i="65"/>
  <c r="R58" i="65"/>
  <c r="T58" i="65"/>
  <c r="M58" i="65"/>
  <c r="O58" i="65"/>
  <c r="Q58" i="65"/>
  <c r="S58" i="65"/>
  <c r="U58" i="65"/>
  <c r="G58" i="65"/>
  <c r="D58" i="65"/>
  <c r="I58" i="65"/>
  <c r="C58" i="65"/>
  <c r="H58" i="65"/>
  <c r="K58" i="65"/>
  <c r="F58" i="65"/>
  <c r="J58" i="65"/>
  <c r="E58" i="65"/>
  <c r="M38" i="65"/>
  <c r="O38" i="65"/>
  <c r="Q38" i="65"/>
  <c r="S38" i="65"/>
  <c r="U38" i="65"/>
  <c r="N38" i="65"/>
  <c r="P38" i="65"/>
  <c r="R38" i="65"/>
  <c r="T38" i="65"/>
  <c r="I38" i="65"/>
  <c r="E38" i="65"/>
  <c r="K38" i="65"/>
  <c r="D38" i="65"/>
  <c r="H38" i="65"/>
  <c r="C38" i="65"/>
  <c r="G38" i="65"/>
  <c r="J38" i="65"/>
  <c r="F38" i="65"/>
  <c r="M34" i="65"/>
  <c r="O34" i="65"/>
  <c r="Q34" i="65"/>
  <c r="S34" i="65"/>
  <c r="U34" i="65"/>
  <c r="N34" i="65"/>
  <c r="P34" i="65"/>
  <c r="R34" i="65"/>
  <c r="T34" i="65"/>
  <c r="H34" i="65"/>
  <c r="C34" i="65"/>
  <c r="G34" i="65"/>
  <c r="J34" i="65"/>
  <c r="F34" i="65"/>
  <c r="I34" i="65"/>
  <c r="E34" i="65"/>
  <c r="K34" i="65"/>
  <c r="D34" i="65"/>
  <c r="N33" i="65"/>
  <c r="P33" i="65"/>
  <c r="R33" i="65"/>
  <c r="T33" i="65"/>
  <c r="S33" i="65"/>
  <c r="M33" i="65"/>
  <c r="U33" i="65"/>
  <c r="O33" i="65"/>
  <c r="Q33" i="65"/>
  <c r="K33" i="65"/>
  <c r="D33" i="65"/>
  <c r="G33" i="65"/>
  <c r="C33" i="65"/>
  <c r="H33" i="65"/>
  <c r="I33" i="65"/>
  <c r="F33" i="65"/>
  <c r="J33" i="65"/>
  <c r="E33" i="65"/>
  <c r="N36" i="65"/>
  <c r="P36" i="65"/>
  <c r="R36" i="65"/>
  <c r="T36" i="65"/>
  <c r="M36" i="65"/>
  <c r="O36" i="65"/>
  <c r="Q36" i="65"/>
  <c r="S36" i="65"/>
  <c r="U36" i="65"/>
  <c r="I36" i="65"/>
  <c r="C36" i="65"/>
  <c r="H36" i="65"/>
  <c r="K36" i="65"/>
  <c r="F36" i="65"/>
  <c r="J36" i="65"/>
  <c r="E36" i="65"/>
  <c r="G36" i="65"/>
  <c r="D36" i="65"/>
  <c r="M35" i="65"/>
  <c r="O35" i="65"/>
  <c r="Q35" i="65"/>
  <c r="S35" i="65"/>
  <c r="U35" i="65"/>
  <c r="R35" i="65"/>
  <c r="T35" i="65"/>
  <c r="N35" i="65"/>
  <c r="P35" i="65"/>
  <c r="G35" i="65"/>
  <c r="H35" i="65"/>
  <c r="F35" i="65"/>
  <c r="I35" i="65"/>
  <c r="E35" i="65"/>
  <c r="K35" i="65"/>
  <c r="D35" i="65"/>
  <c r="J35" i="65"/>
  <c r="C35" i="65"/>
  <c r="M22" i="65"/>
  <c r="O22" i="65"/>
  <c r="Q22" i="65"/>
  <c r="S22" i="65"/>
  <c r="U22" i="65"/>
  <c r="N22" i="65"/>
  <c r="P22" i="65"/>
  <c r="R22" i="65"/>
  <c r="T22" i="65"/>
  <c r="H22" i="65"/>
  <c r="C22" i="65"/>
  <c r="G22" i="65"/>
  <c r="J22" i="65"/>
  <c r="F22" i="65"/>
  <c r="I22" i="65"/>
  <c r="E22" i="65"/>
  <c r="K22" i="65"/>
  <c r="D22" i="65"/>
  <c r="M18" i="65"/>
  <c r="O18" i="65"/>
  <c r="Q18" i="65"/>
  <c r="S18" i="65"/>
  <c r="U18" i="65"/>
  <c r="N18" i="65"/>
  <c r="P18" i="65"/>
  <c r="R18" i="65"/>
  <c r="T18" i="65"/>
  <c r="K18" i="65"/>
  <c r="D18" i="65"/>
  <c r="H18" i="65"/>
  <c r="C18" i="65"/>
  <c r="G18" i="65"/>
  <c r="J18" i="65"/>
  <c r="F18" i="65"/>
  <c r="I18" i="65"/>
  <c r="E18" i="65"/>
  <c r="N17" i="65"/>
  <c r="P17" i="65"/>
  <c r="R17" i="65"/>
  <c r="T17" i="65"/>
  <c r="Q17" i="65"/>
  <c r="S17" i="65"/>
  <c r="M17" i="65"/>
  <c r="U17" i="65"/>
  <c r="O17" i="65"/>
  <c r="I17" i="65"/>
  <c r="D17" i="65"/>
  <c r="K17" i="65"/>
  <c r="C17" i="65"/>
  <c r="H17" i="65"/>
  <c r="G17" i="65"/>
  <c r="F17" i="65"/>
  <c r="J17" i="65"/>
  <c r="E17" i="65"/>
  <c r="M19" i="65"/>
  <c r="O19" i="65"/>
  <c r="Q19" i="65"/>
  <c r="S19" i="65"/>
  <c r="U19" i="65"/>
  <c r="P19" i="65"/>
  <c r="R19" i="65"/>
  <c r="T19" i="65"/>
  <c r="N19" i="65"/>
  <c r="G19" i="65"/>
  <c r="J19" i="65"/>
  <c r="F19" i="65"/>
  <c r="I19" i="65"/>
  <c r="E19" i="65"/>
  <c r="K19" i="65"/>
  <c r="D19" i="65"/>
  <c r="H19" i="65"/>
  <c r="C19" i="65"/>
  <c r="N10" i="65"/>
  <c r="P10" i="65"/>
  <c r="R10" i="65"/>
  <c r="T10" i="65"/>
  <c r="M10" i="65"/>
  <c r="O10" i="65"/>
  <c r="Q10" i="65"/>
  <c r="S10" i="65"/>
  <c r="U10" i="65"/>
  <c r="G10" i="65"/>
  <c r="D10" i="65"/>
  <c r="I10" i="65"/>
  <c r="C10" i="65"/>
  <c r="H10" i="65"/>
  <c r="K10" i="65"/>
  <c r="F10" i="65"/>
  <c r="J10" i="65"/>
  <c r="E10" i="65"/>
  <c r="O7" i="65"/>
  <c r="T7" i="65"/>
  <c r="P7" i="65"/>
  <c r="S7" i="65"/>
  <c r="M7" i="65"/>
  <c r="R7" i="65"/>
  <c r="N7" i="65"/>
  <c r="U7" i="65"/>
  <c r="Q7" i="65"/>
  <c r="H7" i="65"/>
  <c r="E7" i="65"/>
  <c r="K7" i="65"/>
  <c r="D7" i="65"/>
  <c r="I7" i="65"/>
  <c r="C7" i="65"/>
  <c r="G7" i="65"/>
  <c r="J7" i="65"/>
  <c r="F7" i="65"/>
  <c r="N2" i="65"/>
  <c r="P2" i="65"/>
  <c r="R2" i="65"/>
  <c r="T2" i="65"/>
  <c r="M2" i="65"/>
  <c r="U2" i="65"/>
  <c r="O2" i="65"/>
  <c r="Q2" i="65"/>
  <c r="S2" i="65"/>
  <c r="L7" i="22"/>
  <c r="L8" i="22"/>
  <c r="L6" i="22"/>
  <c r="L3" i="22"/>
  <c r="L5" i="22"/>
  <c r="L10" i="22"/>
  <c r="L14" i="22"/>
  <c r="L9" i="22"/>
  <c r="L11" i="22"/>
  <c r="L15" i="22"/>
  <c r="L12" i="22"/>
  <c r="L16" i="22"/>
  <c r="L13" i="22"/>
  <c r="L20" i="22"/>
  <c r="L17" i="22"/>
  <c r="L21" i="22"/>
  <c r="L18" i="22"/>
  <c r="L22" i="22"/>
  <c r="L25" i="22"/>
  <c r="L29" i="22"/>
  <c r="L26" i="22"/>
  <c r="L30" i="22"/>
  <c r="L19" i="22"/>
  <c r="L27" i="22"/>
  <c r="L32" i="22"/>
  <c r="L36" i="22"/>
  <c r="L40" i="22"/>
  <c r="L44" i="22"/>
  <c r="L33" i="22"/>
  <c r="L37" i="22"/>
  <c r="L41" i="22"/>
  <c r="L45" i="22"/>
  <c r="L24" i="22"/>
  <c r="L34" i="22"/>
  <c r="L38" i="22"/>
  <c r="L42" i="22"/>
  <c r="L46" i="22"/>
  <c r="L23" i="22"/>
  <c r="L31" i="22"/>
  <c r="L50" i="22"/>
  <c r="L54" i="22"/>
  <c r="L58" i="22"/>
  <c r="L35" i="22"/>
  <c r="L47" i="22"/>
  <c r="L51" i="22"/>
  <c r="L55" i="22"/>
  <c r="L59" i="22"/>
  <c r="L28" i="22"/>
  <c r="L39" i="22"/>
  <c r="L48" i="22"/>
  <c r="L52" i="22"/>
  <c r="L56" i="22"/>
  <c r="L60" i="22"/>
  <c r="L57" i="22"/>
  <c r="L63" i="22"/>
  <c r="L67" i="22"/>
  <c r="L71" i="22"/>
  <c r="L64" i="22"/>
  <c r="L68" i="22"/>
  <c r="L72" i="22"/>
  <c r="L43" i="22"/>
  <c r="L49" i="22"/>
  <c r="L61" i="22"/>
  <c r="L65" i="22"/>
  <c r="L69" i="22"/>
  <c r="L73" i="22"/>
  <c r="L62" i="22"/>
  <c r="L53" i="22"/>
  <c r="L66" i="22"/>
  <c r="L70" i="22"/>
  <c r="L74" i="22"/>
  <c r="L78" i="22"/>
  <c r="L82" i="22"/>
  <c r="L75" i="22"/>
  <c r="L79" i="22"/>
  <c r="L83" i="22"/>
  <c r="L76" i="22"/>
  <c r="L80" i="22"/>
  <c r="L77" i="22"/>
  <c r="L81" i="22"/>
  <c r="L85" i="22"/>
  <c r="L89" i="22"/>
  <c r="L93" i="22"/>
  <c r="L97" i="22"/>
  <c r="L101" i="22"/>
  <c r="L105" i="22"/>
  <c r="L86" i="22"/>
  <c r="L90" i="22"/>
  <c r="L94" i="22"/>
  <c r="L98" i="22"/>
  <c r="L87" i="22"/>
  <c r="L91" i="22"/>
  <c r="L95" i="22"/>
  <c r="L99" i="22"/>
  <c r="L103" i="22"/>
  <c r="L84" i="22"/>
  <c r="L88" i="22"/>
  <c r="L92" i="22"/>
  <c r="L96" i="22"/>
  <c r="L100" i="22"/>
  <c r="L109" i="22"/>
  <c r="L113" i="22"/>
  <c r="L117" i="22"/>
  <c r="L121" i="22"/>
  <c r="L125" i="22"/>
  <c r="L129" i="22"/>
  <c r="L133" i="22"/>
  <c r="L137" i="22"/>
  <c r="L141" i="22"/>
  <c r="L110" i="22"/>
  <c r="L114" i="22"/>
  <c r="L118" i="22"/>
  <c r="L122" i="22"/>
  <c r="L126" i="22"/>
  <c r="L130" i="22"/>
  <c r="L134" i="22"/>
  <c r="L102" i="22"/>
  <c r="L106" i="22"/>
  <c r="L107" i="22"/>
  <c r="L111" i="22"/>
  <c r="L115" i="22"/>
  <c r="L119" i="22"/>
  <c r="L123" i="22"/>
  <c r="L127" i="22"/>
  <c r="L131" i="22"/>
  <c r="L135" i="22"/>
  <c r="L139" i="22"/>
  <c r="L104" i="22"/>
  <c r="L108" i="22"/>
  <c r="L112" i="22"/>
  <c r="L116" i="22"/>
  <c r="L120" i="22"/>
  <c r="L124" i="22"/>
  <c r="L128" i="22"/>
  <c r="L132" i="22"/>
  <c r="L136" i="22"/>
  <c r="L145" i="22"/>
  <c r="L149" i="22"/>
  <c r="L153" i="22"/>
  <c r="L157" i="22"/>
  <c r="L161" i="22"/>
  <c r="L165" i="22"/>
  <c r="L169" i="22"/>
  <c r="L173" i="22"/>
  <c r="L138" i="22"/>
  <c r="L142" i="22"/>
  <c r="L146" i="22"/>
  <c r="L150" i="22"/>
  <c r="L154" i="22"/>
  <c r="L158" i="22"/>
  <c r="L162" i="22"/>
  <c r="L166" i="22"/>
  <c r="L170" i="22"/>
  <c r="L174" i="22"/>
  <c r="L140" i="22"/>
  <c r="L143" i="22"/>
  <c r="L147" i="22"/>
  <c r="L151" i="22"/>
  <c r="L155" i="22"/>
  <c r="L159" i="22"/>
  <c r="L163" i="22"/>
  <c r="L167" i="22"/>
  <c r="L171" i="22"/>
  <c r="L175" i="22"/>
  <c r="L148" i="22"/>
  <c r="L164" i="22"/>
  <c r="L152" i="22"/>
  <c r="L168" i="22"/>
  <c r="L177" i="22"/>
  <c r="L156" i="22"/>
  <c r="L172" i="22"/>
  <c r="L144" i="22"/>
  <c r="L160" i="22"/>
  <c r="L176" i="22"/>
  <c r="L2" i="22"/>
  <c r="L4" i="22"/>
  <c r="G2" i="65"/>
  <c r="J2" i="65"/>
  <c r="E2" i="65"/>
  <c r="E2" i="22" s="1"/>
  <c r="I2" i="65"/>
  <c r="D2" i="65"/>
  <c r="D2" i="22" s="1"/>
  <c r="K2" i="65"/>
  <c r="F2" i="65"/>
  <c r="F2" i="22" s="1"/>
  <c r="H2" i="65"/>
  <c r="C2" i="65"/>
  <c r="C2" i="22" s="1"/>
  <c r="AP63" i="21"/>
  <c r="AB63" i="21" s="1"/>
  <c r="P63" i="21"/>
  <c r="T63" i="21"/>
  <c r="U63" i="21"/>
  <c r="M63" i="21"/>
  <c r="S63" i="21"/>
  <c r="O63" i="21"/>
  <c r="N63" i="21"/>
  <c r="Q63" i="21"/>
  <c r="R63" i="21"/>
  <c r="AP152" i="21"/>
  <c r="W152" i="21" s="1"/>
  <c r="T152" i="21"/>
  <c r="R152" i="21"/>
  <c r="U152" i="21"/>
  <c r="N152" i="21"/>
  <c r="S152" i="21"/>
  <c r="O152" i="21"/>
  <c r="Q152" i="21"/>
  <c r="M152" i="21"/>
  <c r="P152" i="21"/>
  <c r="AP138" i="21"/>
  <c r="AH138" i="21" s="1"/>
  <c r="Q138" i="21"/>
  <c r="N138" i="21"/>
  <c r="P138" i="21"/>
  <c r="O138" i="21"/>
  <c r="U138" i="21"/>
  <c r="M138" i="21"/>
  <c r="S138" i="21"/>
  <c r="T138" i="21"/>
  <c r="R138" i="21"/>
  <c r="AP27" i="19"/>
  <c r="AF27" i="19" s="1"/>
  <c r="P27" i="19"/>
  <c r="O27" i="19"/>
  <c r="T27" i="19"/>
  <c r="S27" i="19"/>
  <c r="N27" i="19"/>
  <c r="Q27" i="19"/>
  <c r="M27" i="19"/>
  <c r="U27" i="19"/>
  <c r="R27" i="19"/>
  <c r="AP49" i="19"/>
  <c r="AJ49" i="19" s="1"/>
  <c r="P49" i="19"/>
  <c r="O49" i="19"/>
  <c r="U49" i="19"/>
  <c r="M49" i="19"/>
  <c r="S49" i="19"/>
  <c r="T49" i="19"/>
  <c r="R49" i="19"/>
  <c r="Q49" i="19"/>
  <c r="N49" i="19"/>
  <c r="AP123" i="21"/>
  <c r="AF123" i="21" s="1"/>
  <c r="S123" i="21"/>
  <c r="T123" i="21"/>
  <c r="O123" i="21"/>
  <c r="Q123" i="21"/>
  <c r="U123" i="21"/>
  <c r="M123" i="21"/>
  <c r="N123" i="21"/>
  <c r="R123" i="21"/>
  <c r="P123" i="21"/>
  <c r="AP31" i="19"/>
  <c r="AK31" i="19" s="1"/>
  <c r="T31" i="19"/>
  <c r="R31" i="19"/>
  <c r="O31" i="19"/>
  <c r="P31" i="19"/>
  <c r="M31" i="19"/>
  <c r="U31" i="19"/>
  <c r="Q31" i="19"/>
  <c r="N31" i="19"/>
  <c r="S31" i="19"/>
  <c r="AP115" i="21"/>
  <c r="AN115" i="21" s="1"/>
  <c r="N115" i="21"/>
  <c r="S115" i="21"/>
  <c r="P115" i="21"/>
  <c r="Q115" i="21"/>
  <c r="M115" i="21"/>
  <c r="U115" i="21"/>
  <c r="O115" i="21"/>
  <c r="T115" i="21"/>
  <c r="R115" i="21"/>
  <c r="AP60" i="21"/>
  <c r="AC60" i="21" s="1"/>
  <c r="S60" i="21"/>
  <c r="T60" i="21"/>
  <c r="O60" i="21"/>
  <c r="Q60" i="21"/>
  <c r="N60" i="21"/>
  <c r="M60" i="21"/>
  <c r="P60" i="21"/>
  <c r="R60" i="21"/>
  <c r="U60" i="21"/>
  <c r="AP37" i="19"/>
  <c r="N37" i="19"/>
  <c r="Q37" i="19"/>
  <c r="P37" i="19"/>
  <c r="O37" i="19"/>
  <c r="S37" i="19"/>
  <c r="U37" i="19"/>
  <c r="M37" i="19"/>
  <c r="T37" i="19"/>
  <c r="R37" i="19"/>
  <c r="AP89" i="21"/>
  <c r="AI89" i="21" s="1"/>
  <c r="T89" i="21"/>
  <c r="N89" i="21"/>
  <c r="O89" i="21"/>
  <c r="P89" i="21"/>
  <c r="M89" i="21"/>
  <c r="U89" i="21"/>
  <c r="S89" i="21"/>
  <c r="R89" i="21"/>
  <c r="Q89" i="21"/>
  <c r="AP68" i="21"/>
  <c r="X68" i="21" s="1"/>
  <c r="N68" i="21"/>
  <c r="S68" i="21"/>
  <c r="P68" i="21"/>
  <c r="O68" i="21"/>
  <c r="Q68" i="21"/>
  <c r="U68" i="21"/>
  <c r="M68" i="21"/>
  <c r="T68" i="21"/>
  <c r="R68" i="21"/>
  <c r="AP86" i="21"/>
  <c r="AI86" i="21" s="1"/>
  <c r="R86" i="21"/>
  <c r="U86" i="21"/>
  <c r="S86" i="21"/>
  <c r="N86" i="21"/>
  <c r="O86" i="21"/>
  <c r="Q86" i="21"/>
  <c r="T86" i="21"/>
  <c r="M86" i="21"/>
  <c r="P86" i="21"/>
  <c r="AP23" i="19"/>
  <c r="AL23" i="19" s="1"/>
  <c r="R23" i="19"/>
  <c r="U23" i="19"/>
  <c r="Q23" i="19"/>
  <c r="O23" i="19"/>
  <c r="P23" i="19"/>
  <c r="M23" i="19"/>
  <c r="T23" i="19"/>
  <c r="S23" i="19"/>
  <c r="N23" i="19"/>
  <c r="AP51" i="19"/>
  <c r="Y51" i="19" s="1"/>
  <c r="O51" i="19"/>
  <c r="Q51" i="19"/>
  <c r="M51" i="19"/>
  <c r="U51" i="19"/>
  <c r="R51" i="19"/>
  <c r="T51" i="19"/>
  <c r="S51" i="19"/>
  <c r="N51" i="19"/>
  <c r="P51" i="19"/>
  <c r="AP133" i="21"/>
  <c r="AD133" i="21" s="1"/>
  <c r="U133" i="21"/>
  <c r="M133" i="21"/>
  <c r="S133" i="21"/>
  <c r="T133" i="21"/>
  <c r="N133" i="21"/>
  <c r="Q133" i="21"/>
  <c r="R133" i="21"/>
  <c r="P133" i="21"/>
  <c r="O133" i="21"/>
  <c r="AP12" i="19"/>
  <c r="AO12" i="19" s="1"/>
  <c r="R12" i="19"/>
  <c r="P12" i="19"/>
  <c r="S12" i="19"/>
  <c r="T12" i="19"/>
  <c r="O12" i="19"/>
  <c r="Q12" i="19"/>
  <c r="U12" i="19"/>
  <c r="M12" i="19"/>
  <c r="N12" i="19"/>
  <c r="AP90" i="21"/>
  <c r="AO90" i="21" s="1"/>
  <c r="Q90" i="21"/>
  <c r="N90" i="21"/>
  <c r="P90" i="21"/>
  <c r="O90" i="21"/>
  <c r="U90" i="21"/>
  <c r="M90" i="21"/>
  <c r="S90" i="21"/>
  <c r="T90" i="21"/>
  <c r="R90" i="21"/>
  <c r="AP111" i="21"/>
  <c r="AC111" i="21" s="1"/>
  <c r="U111" i="21"/>
  <c r="R111" i="21"/>
  <c r="M111" i="21"/>
  <c r="S111" i="21"/>
  <c r="N111" i="21"/>
  <c r="Q111" i="21"/>
  <c r="O111" i="21"/>
  <c r="P111" i="21"/>
  <c r="T111" i="21"/>
  <c r="AP160" i="21"/>
  <c r="Z160" i="21" s="1"/>
  <c r="S160" i="21"/>
  <c r="T160" i="21"/>
  <c r="R160" i="21"/>
  <c r="Q160" i="21"/>
  <c r="N160" i="21"/>
  <c r="P160" i="21"/>
  <c r="O160" i="21"/>
  <c r="U160" i="21"/>
  <c r="M160" i="21"/>
  <c r="AP55" i="21"/>
  <c r="X55" i="21" s="1"/>
  <c r="M55" i="21"/>
  <c r="P55" i="21"/>
  <c r="T55" i="21"/>
  <c r="R55" i="21"/>
  <c r="Q55" i="21"/>
  <c r="N55" i="21"/>
  <c r="U55" i="21"/>
  <c r="O55" i="21"/>
  <c r="S55" i="21"/>
  <c r="AP34" i="19"/>
  <c r="AO34" i="19" s="1"/>
  <c r="M34" i="19"/>
  <c r="P34" i="19"/>
  <c r="N34" i="19"/>
  <c r="U34" i="19"/>
  <c r="S34" i="19"/>
  <c r="T34" i="19"/>
  <c r="O34" i="19"/>
  <c r="Q34" i="19"/>
  <c r="R34" i="19"/>
  <c r="AP32" i="19"/>
  <c r="AB32" i="19" s="1"/>
  <c r="U32" i="19"/>
  <c r="R32" i="19"/>
  <c r="S32" i="19"/>
  <c r="M32" i="19"/>
  <c r="T32" i="19"/>
  <c r="Q32" i="19"/>
  <c r="N32" i="19"/>
  <c r="P32" i="19"/>
  <c r="O32" i="19"/>
  <c r="AP79" i="21"/>
  <c r="AN79" i="21" s="1"/>
  <c r="S79" i="21"/>
  <c r="M79" i="21"/>
  <c r="T79" i="21"/>
  <c r="Q79" i="21"/>
  <c r="N79" i="21"/>
  <c r="P79" i="21"/>
  <c r="O79" i="21"/>
  <c r="U79" i="21"/>
  <c r="R79" i="21"/>
  <c r="AP174" i="21"/>
  <c r="AA174" i="21" s="1"/>
  <c r="T174" i="21"/>
  <c r="R174" i="21"/>
  <c r="N174" i="21"/>
  <c r="S174" i="21"/>
  <c r="P174" i="21"/>
  <c r="O174" i="21"/>
  <c r="Q174" i="21"/>
  <c r="U174" i="21"/>
  <c r="M174" i="21"/>
  <c r="AP143" i="21"/>
  <c r="AK143" i="21" s="1"/>
  <c r="Q143" i="21"/>
  <c r="N143" i="21"/>
  <c r="P143" i="21"/>
  <c r="O143" i="21"/>
  <c r="U143" i="21"/>
  <c r="R143" i="21"/>
  <c r="S143" i="21"/>
  <c r="M143" i="21"/>
  <c r="T143" i="21"/>
  <c r="AP175" i="21"/>
  <c r="AC175" i="21" s="1"/>
  <c r="P175" i="21"/>
  <c r="O175" i="21"/>
  <c r="U175" i="21"/>
  <c r="R175" i="21"/>
  <c r="S175" i="21"/>
  <c r="M175" i="21"/>
  <c r="T175" i="21"/>
  <c r="Q175" i="21"/>
  <c r="N175" i="21"/>
  <c r="AP146" i="21"/>
  <c r="AC146" i="21" s="1"/>
  <c r="O146" i="21"/>
  <c r="Q146" i="21"/>
  <c r="M146" i="21"/>
  <c r="P146" i="21"/>
  <c r="T146" i="21"/>
  <c r="R146" i="21"/>
  <c r="U146" i="21"/>
  <c r="N146" i="21"/>
  <c r="S146" i="21"/>
  <c r="AP124" i="21"/>
  <c r="AC124" i="21" s="1"/>
  <c r="S124" i="21"/>
  <c r="Q124" i="21"/>
  <c r="N124" i="21"/>
  <c r="O124" i="21"/>
  <c r="P124" i="21"/>
  <c r="M124" i="21"/>
  <c r="U124" i="21"/>
  <c r="R124" i="21"/>
  <c r="T124" i="21"/>
  <c r="AP56" i="21"/>
  <c r="AM56" i="21" s="1"/>
  <c r="N56" i="21"/>
  <c r="S56" i="21"/>
  <c r="O56" i="21"/>
  <c r="Q56" i="21"/>
  <c r="M56" i="21"/>
  <c r="U56" i="21"/>
  <c r="T56" i="21"/>
  <c r="R56" i="21"/>
  <c r="P56" i="21"/>
  <c r="AP62" i="21"/>
  <c r="Z62" i="21" s="1"/>
  <c r="T62" i="21"/>
  <c r="R62" i="21"/>
  <c r="N62" i="21"/>
  <c r="S62" i="21"/>
  <c r="P62" i="21"/>
  <c r="O62" i="21"/>
  <c r="Q62" i="21"/>
  <c r="U62" i="21"/>
  <c r="M62" i="21"/>
  <c r="AP161" i="21"/>
  <c r="O161" i="21"/>
  <c r="Q161" i="21"/>
  <c r="R161" i="21"/>
  <c r="M161" i="21"/>
  <c r="P161" i="21"/>
  <c r="N161" i="21"/>
  <c r="U161" i="21"/>
  <c r="S161" i="21"/>
  <c r="T161" i="21"/>
  <c r="AP67" i="21"/>
  <c r="Z67" i="21" s="1"/>
  <c r="U67" i="21"/>
  <c r="M67" i="21"/>
  <c r="T67" i="21"/>
  <c r="Q67" i="21"/>
  <c r="N67" i="21"/>
  <c r="R67" i="21"/>
  <c r="P67" i="21"/>
  <c r="S67" i="21"/>
  <c r="O67" i="21"/>
  <c r="AP76" i="21"/>
  <c r="AM76" i="21" s="1"/>
  <c r="M76" i="21"/>
  <c r="P76" i="21"/>
  <c r="R76" i="21"/>
  <c r="U76" i="21"/>
  <c r="S76" i="21"/>
  <c r="T76" i="21"/>
  <c r="O76" i="21"/>
  <c r="Q76" i="21"/>
  <c r="N76" i="21"/>
  <c r="AP137" i="21"/>
  <c r="AA137" i="21" s="1"/>
  <c r="R137" i="21"/>
  <c r="S137" i="21"/>
  <c r="P137" i="21"/>
  <c r="O137" i="21"/>
  <c r="Q137" i="21"/>
  <c r="U137" i="21"/>
  <c r="M137" i="21"/>
  <c r="T137" i="21"/>
  <c r="N137" i="21"/>
  <c r="AP35" i="19"/>
  <c r="AD35" i="19" s="1"/>
  <c r="O35" i="19"/>
  <c r="Q35" i="19"/>
  <c r="M35" i="19"/>
  <c r="P35" i="19"/>
  <c r="T35" i="19"/>
  <c r="R35" i="19"/>
  <c r="U35" i="19"/>
  <c r="N35" i="19"/>
  <c r="S35" i="19"/>
  <c r="AP163" i="21"/>
  <c r="U163" i="21"/>
  <c r="M163" i="21"/>
  <c r="T163" i="21"/>
  <c r="Q163" i="21"/>
  <c r="N163" i="21"/>
  <c r="O163" i="21"/>
  <c r="P163" i="21"/>
  <c r="S163" i="21"/>
  <c r="R163" i="21"/>
  <c r="AP72" i="21"/>
  <c r="AE72" i="21" s="1"/>
  <c r="O72" i="21"/>
  <c r="Q72" i="21"/>
  <c r="M72" i="21"/>
  <c r="P72" i="21"/>
  <c r="T72" i="21"/>
  <c r="R72" i="21"/>
  <c r="U72" i="21"/>
  <c r="N72" i="21"/>
  <c r="S72" i="21"/>
  <c r="AP176" i="21"/>
  <c r="AN176" i="21" s="1"/>
  <c r="P176" i="21"/>
  <c r="M176" i="21"/>
  <c r="U176" i="21"/>
  <c r="R176" i="21"/>
  <c r="S176" i="21"/>
  <c r="T176" i="21"/>
  <c r="O176" i="21"/>
  <c r="Q176" i="21"/>
  <c r="N176" i="21"/>
  <c r="AP43" i="19"/>
  <c r="AA43" i="19" s="1"/>
  <c r="S43" i="19"/>
  <c r="T43" i="19"/>
  <c r="R43" i="19"/>
  <c r="P43" i="19"/>
  <c r="M43" i="19"/>
  <c r="U43" i="19"/>
  <c r="N43" i="19"/>
  <c r="Q43" i="19"/>
  <c r="O43" i="19"/>
  <c r="AP154" i="21"/>
  <c r="Y154" i="21" s="1"/>
  <c r="U154" i="21"/>
  <c r="M154" i="21"/>
  <c r="S154" i="21"/>
  <c r="T154" i="21"/>
  <c r="R154" i="21"/>
  <c r="Q154" i="21"/>
  <c r="N154" i="21"/>
  <c r="P154" i="21"/>
  <c r="O154" i="21"/>
  <c r="AP156" i="21"/>
  <c r="Y156" i="21" s="1"/>
  <c r="S156" i="21"/>
  <c r="N156" i="21"/>
  <c r="O156" i="21"/>
  <c r="Q156" i="21"/>
  <c r="T156" i="21"/>
  <c r="M156" i="21"/>
  <c r="P156" i="21"/>
  <c r="R156" i="21"/>
  <c r="U156" i="21"/>
  <c r="AP107" i="21"/>
  <c r="AK107" i="21" s="1"/>
  <c r="R107" i="21"/>
  <c r="U107" i="21"/>
  <c r="S107" i="21"/>
  <c r="N107" i="21"/>
  <c r="O107" i="21"/>
  <c r="Q107" i="21"/>
  <c r="P107" i="21"/>
  <c r="M107" i="21"/>
  <c r="T107" i="21"/>
  <c r="AP153" i="21"/>
  <c r="AL153" i="21" s="1"/>
  <c r="U153" i="21"/>
  <c r="M153" i="21"/>
  <c r="T153" i="21"/>
  <c r="N153" i="21"/>
  <c r="R153" i="21"/>
  <c r="S153" i="21"/>
  <c r="P153" i="21"/>
  <c r="O153" i="21"/>
  <c r="Q153" i="21"/>
  <c r="AP20" i="19"/>
  <c r="T20" i="19"/>
  <c r="Q20" i="19"/>
  <c r="N20" i="19"/>
  <c r="R20" i="19"/>
  <c r="P20" i="19"/>
  <c r="S20" i="19"/>
  <c r="O20" i="19"/>
  <c r="U20" i="19"/>
  <c r="M20" i="19"/>
  <c r="AP157" i="21"/>
  <c r="AH157" i="21" s="1"/>
  <c r="T157" i="21"/>
  <c r="N157" i="21"/>
  <c r="P157" i="21"/>
  <c r="R157" i="21"/>
  <c r="S157" i="21"/>
  <c r="O157" i="21"/>
  <c r="Q157" i="21"/>
  <c r="M157" i="21"/>
  <c r="U157" i="21"/>
  <c r="AP26" i="19"/>
  <c r="AD26" i="19" s="1"/>
  <c r="R26" i="19"/>
  <c r="S26" i="19"/>
  <c r="P26" i="19"/>
  <c r="O26" i="19"/>
  <c r="Q26" i="19"/>
  <c r="U26" i="19"/>
  <c r="M26" i="19"/>
  <c r="T26" i="19"/>
  <c r="N26" i="19"/>
  <c r="AP65" i="21"/>
  <c r="AH65" i="21" s="1"/>
  <c r="O65" i="21"/>
  <c r="Q65" i="21"/>
  <c r="T65" i="21"/>
  <c r="M65" i="21"/>
  <c r="U65" i="21"/>
  <c r="N65" i="21"/>
  <c r="R65" i="21"/>
  <c r="S65" i="21"/>
  <c r="P65" i="21"/>
  <c r="AP103" i="21"/>
  <c r="AB103" i="21" s="1"/>
  <c r="T103" i="21"/>
  <c r="R103" i="21"/>
  <c r="S103" i="21"/>
  <c r="N103" i="21"/>
  <c r="P103" i="21"/>
  <c r="O103" i="21"/>
  <c r="Q103" i="21"/>
  <c r="M103" i="21"/>
  <c r="U103" i="21"/>
  <c r="AP101" i="21"/>
  <c r="S101" i="21"/>
  <c r="T101" i="21"/>
  <c r="M101" i="21"/>
  <c r="Q101" i="21"/>
  <c r="R101" i="21"/>
  <c r="P101" i="21"/>
  <c r="U101" i="21"/>
  <c r="N101" i="21"/>
  <c r="O101" i="21"/>
  <c r="AP126" i="21"/>
  <c r="Z126" i="21" s="1"/>
  <c r="P126" i="21"/>
  <c r="O126" i="21"/>
  <c r="Q126" i="21"/>
  <c r="M126" i="21"/>
  <c r="U126" i="21"/>
  <c r="R126" i="21"/>
  <c r="T126" i="21"/>
  <c r="S126" i="21"/>
  <c r="N126" i="21"/>
  <c r="AP164" i="21"/>
  <c r="X164" i="21" s="1"/>
  <c r="P164" i="21"/>
  <c r="O164" i="21"/>
  <c r="Q164" i="21"/>
  <c r="U164" i="21"/>
  <c r="M164" i="21"/>
  <c r="T164" i="21"/>
  <c r="R164" i="21"/>
  <c r="N164" i="21"/>
  <c r="S164" i="21"/>
  <c r="AP144" i="21"/>
  <c r="AA144" i="21" s="1"/>
  <c r="Q144" i="21"/>
  <c r="N144" i="21"/>
  <c r="P144" i="21"/>
  <c r="O144" i="21"/>
  <c r="U144" i="21"/>
  <c r="M144" i="21"/>
  <c r="S144" i="21"/>
  <c r="T144" i="21"/>
  <c r="R144" i="21"/>
  <c r="AP140" i="21"/>
  <c r="Y140" i="21" s="1"/>
  <c r="S140" i="21"/>
  <c r="T140" i="21"/>
  <c r="O140" i="21"/>
  <c r="Q140" i="21"/>
  <c r="N140" i="21"/>
  <c r="M140" i="21"/>
  <c r="P140" i="21"/>
  <c r="R140" i="21"/>
  <c r="U140" i="21"/>
  <c r="AP97" i="21"/>
  <c r="AE97" i="21" s="1"/>
  <c r="N97" i="21"/>
  <c r="U97" i="21"/>
  <c r="S97" i="21"/>
  <c r="T97" i="21"/>
  <c r="O97" i="21"/>
  <c r="Q97" i="21"/>
  <c r="R97" i="21"/>
  <c r="M97" i="21"/>
  <c r="P97" i="21"/>
  <c r="AP98" i="21"/>
  <c r="AO98" i="21" s="1"/>
  <c r="O98" i="21"/>
  <c r="Q98" i="21"/>
  <c r="M98" i="21"/>
  <c r="U98" i="21"/>
  <c r="R98" i="21"/>
  <c r="T98" i="21"/>
  <c r="S98" i="21"/>
  <c r="N98" i="21"/>
  <c r="P98" i="21"/>
  <c r="AP13" i="19"/>
  <c r="AO13" i="19" s="1"/>
  <c r="O13" i="19"/>
  <c r="Q13" i="19"/>
  <c r="N13" i="19"/>
  <c r="M13" i="19"/>
  <c r="P13" i="19"/>
  <c r="R13" i="19"/>
  <c r="U13" i="19"/>
  <c r="S13" i="19"/>
  <c r="T13" i="19"/>
  <c r="AP169" i="21"/>
  <c r="AG169" i="21" s="1"/>
  <c r="R169" i="21"/>
  <c r="S169" i="21"/>
  <c r="P169" i="21"/>
  <c r="O169" i="21"/>
  <c r="Q169" i="21"/>
  <c r="U169" i="21"/>
  <c r="M169" i="21"/>
  <c r="T169" i="21"/>
  <c r="N169" i="21"/>
  <c r="AP122" i="21"/>
  <c r="AD122" i="21" s="1"/>
  <c r="P122" i="21"/>
  <c r="R122" i="21"/>
  <c r="U122" i="21"/>
  <c r="O122" i="21"/>
  <c r="S122" i="21"/>
  <c r="T122" i="21"/>
  <c r="M122" i="21"/>
  <c r="Q122" i="21"/>
  <c r="N122" i="21"/>
  <c r="AP40" i="19"/>
  <c r="AN40" i="19" s="1"/>
  <c r="N40" i="19"/>
  <c r="U40" i="19"/>
  <c r="O40" i="19"/>
  <c r="S40" i="19"/>
  <c r="M40" i="19"/>
  <c r="P40" i="19"/>
  <c r="T40" i="19"/>
  <c r="R40" i="19"/>
  <c r="Q40" i="19"/>
  <c r="AP6" i="19"/>
  <c r="AB6" i="19" s="1"/>
  <c r="Q6" i="19"/>
  <c r="R6" i="19"/>
  <c r="P6" i="19"/>
  <c r="O6" i="19"/>
  <c r="U6" i="19"/>
  <c r="M6" i="19"/>
  <c r="S6" i="19"/>
  <c r="T6" i="19"/>
  <c r="N6" i="19"/>
  <c r="AP148" i="21"/>
  <c r="AI148" i="21" s="1"/>
  <c r="N148" i="21"/>
  <c r="Q148" i="21"/>
  <c r="P148" i="21"/>
  <c r="O148" i="21"/>
  <c r="S148" i="21"/>
  <c r="U148" i="21"/>
  <c r="M148" i="21"/>
  <c r="T148" i="21"/>
  <c r="R148" i="21"/>
  <c r="AP36" i="19"/>
  <c r="AJ36" i="19" s="1"/>
  <c r="T36" i="19"/>
  <c r="R36" i="19"/>
  <c r="N36" i="19"/>
  <c r="S36" i="19"/>
  <c r="P36" i="19"/>
  <c r="Q36" i="19"/>
  <c r="M36" i="19"/>
  <c r="U36" i="19"/>
  <c r="O36" i="19"/>
  <c r="AP91" i="21"/>
  <c r="AF91" i="21" s="1"/>
  <c r="M91" i="21"/>
  <c r="N91" i="21"/>
  <c r="R91" i="21"/>
  <c r="P91" i="21"/>
  <c r="S91" i="21"/>
  <c r="T91" i="21"/>
  <c r="O91" i="21"/>
  <c r="Q91" i="21"/>
  <c r="U91" i="21"/>
  <c r="AP168" i="21"/>
  <c r="AG168" i="21" s="1"/>
  <c r="M168" i="21"/>
  <c r="P168" i="21"/>
  <c r="T168" i="21"/>
  <c r="R168" i="21"/>
  <c r="U168" i="21"/>
  <c r="N168" i="21"/>
  <c r="S168" i="21"/>
  <c r="O168" i="21"/>
  <c r="Q168" i="21"/>
  <c r="AP46" i="19"/>
  <c r="W46" i="19" s="1"/>
  <c r="O46" i="19"/>
  <c r="Q46" i="19"/>
  <c r="M46" i="19"/>
  <c r="U46" i="19"/>
  <c r="T46" i="19"/>
  <c r="N46" i="19"/>
  <c r="P46" i="19"/>
  <c r="R46" i="19"/>
  <c r="S46" i="19"/>
  <c r="AP99" i="21"/>
  <c r="AK99" i="21" s="1"/>
  <c r="T99" i="21"/>
  <c r="Q99" i="21"/>
  <c r="P99" i="21"/>
  <c r="M99" i="21"/>
  <c r="U99" i="21"/>
  <c r="O99" i="21"/>
  <c r="N99" i="21"/>
  <c r="R99" i="21"/>
  <c r="S99" i="21"/>
  <c r="AP16" i="19"/>
  <c r="Y16" i="19" s="1"/>
  <c r="S16" i="19"/>
  <c r="O16" i="19"/>
  <c r="N16" i="19"/>
  <c r="Q16" i="19"/>
  <c r="R16" i="19"/>
  <c r="P16" i="19"/>
  <c r="T16" i="19"/>
  <c r="U16" i="19"/>
  <c r="M16" i="19"/>
  <c r="AP177" i="65"/>
  <c r="Z177" i="65" s="1"/>
  <c r="AP159" i="65"/>
  <c r="AC159" i="65" s="1"/>
  <c r="AP174" i="65"/>
  <c r="Z174" i="65" s="1"/>
  <c r="AP158" i="65"/>
  <c r="Z158" i="65" s="1"/>
  <c r="AP142" i="65"/>
  <c r="Z142" i="65" s="1"/>
  <c r="AP165" i="65"/>
  <c r="Z165" i="65" s="1"/>
  <c r="AP149" i="65"/>
  <c r="Z149" i="65" s="1"/>
  <c r="AP168" i="65"/>
  <c r="AA168" i="65" s="1"/>
  <c r="AP152" i="65"/>
  <c r="AA152" i="65" s="1"/>
  <c r="AP131" i="65"/>
  <c r="AC131" i="65" s="1"/>
  <c r="AP115" i="65"/>
  <c r="AC115" i="65" s="1"/>
  <c r="AP138" i="65"/>
  <c r="AE138" i="65" s="1"/>
  <c r="AP122" i="65"/>
  <c r="Z122" i="65" s="1"/>
  <c r="AP137" i="65"/>
  <c r="Z137" i="65" s="1"/>
  <c r="AP121" i="65"/>
  <c r="Z121" i="65" s="1"/>
  <c r="AP140" i="65"/>
  <c r="AH140" i="65" s="1"/>
  <c r="AP124" i="65"/>
  <c r="AA124" i="65" s="1"/>
  <c r="AP108" i="65"/>
  <c r="AA108" i="65" s="1"/>
  <c r="AP91" i="65"/>
  <c r="AC91" i="65" s="1"/>
  <c r="AP98" i="65"/>
  <c r="Z98" i="65" s="1"/>
  <c r="AP101" i="65"/>
  <c r="Z101" i="65" s="1"/>
  <c r="AP85" i="65"/>
  <c r="AP92" i="65"/>
  <c r="AP76" i="65"/>
  <c r="W76" i="65" s="1"/>
  <c r="AP82" i="65"/>
  <c r="AO82" i="65" s="1"/>
  <c r="AP61" i="65"/>
  <c r="AC61" i="65" s="1"/>
  <c r="AP72" i="65"/>
  <c r="AP56" i="65"/>
  <c r="AC56" i="65" s="1"/>
  <c r="AP52" i="65"/>
  <c r="AC52" i="65" s="1"/>
  <c r="AP70" i="65"/>
  <c r="AA70" i="65" s="1"/>
  <c r="AP59" i="65"/>
  <c r="Z59" i="65" s="1"/>
  <c r="AP8" i="65"/>
  <c r="Z8" i="65" s="1"/>
  <c r="AP42" i="65"/>
  <c r="AC42" i="65" s="1"/>
  <c r="AP38" i="65"/>
  <c r="AC38" i="65" s="1"/>
  <c r="AP33" i="65"/>
  <c r="Z33" i="65" s="1"/>
  <c r="AP32" i="65"/>
  <c r="Z32" i="65" s="1"/>
  <c r="AP35" i="65"/>
  <c r="AA35" i="65" s="1"/>
  <c r="AP29" i="65"/>
  <c r="Z29" i="65" s="1"/>
  <c r="AP24" i="65"/>
  <c r="AA24" i="65" s="1"/>
  <c r="AP12" i="65"/>
  <c r="AC12" i="65" s="1"/>
  <c r="AP19" i="65"/>
  <c r="AA19" i="65" s="1"/>
  <c r="AP5" i="65"/>
  <c r="AC5" i="65" s="1"/>
  <c r="AP6" i="65"/>
  <c r="AC6" i="65" s="1"/>
  <c r="AP3" i="65"/>
  <c r="AE3" i="65" s="1"/>
  <c r="M163" i="65"/>
  <c r="O163" i="65"/>
  <c r="Q163" i="65"/>
  <c r="S163" i="65"/>
  <c r="U163" i="65"/>
  <c r="N163" i="65"/>
  <c r="P163" i="65"/>
  <c r="R163" i="65"/>
  <c r="T163" i="65"/>
  <c r="G163" i="65"/>
  <c r="J163" i="65"/>
  <c r="F163" i="65"/>
  <c r="I163" i="65"/>
  <c r="E163" i="65"/>
  <c r="K163" i="65"/>
  <c r="D163" i="65"/>
  <c r="H163" i="65"/>
  <c r="C163" i="65"/>
  <c r="M159" i="65"/>
  <c r="O159" i="65"/>
  <c r="Q159" i="65"/>
  <c r="S159" i="65"/>
  <c r="U159" i="65"/>
  <c r="N159" i="65"/>
  <c r="P159" i="65"/>
  <c r="R159" i="65"/>
  <c r="T159" i="65"/>
  <c r="K159" i="65"/>
  <c r="D159" i="65"/>
  <c r="H159" i="65"/>
  <c r="C159" i="65"/>
  <c r="G159" i="65"/>
  <c r="J159" i="65"/>
  <c r="F159" i="65"/>
  <c r="I159" i="65"/>
  <c r="E159" i="65"/>
  <c r="M167" i="65"/>
  <c r="O167" i="65"/>
  <c r="Q167" i="65"/>
  <c r="S167" i="65"/>
  <c r="U167" i="65"/>
  <c r="N167" i="65"/>
  <c r="P167" i="65"/>
  <c r="R167" i="65"/>
  <c r="T167" i="65"/>
  <c r="K167" i="65"/>
  <c r="D167" i="65"/>
  <c r="H167" i="65"/>
  <c r="C167" i="65"/>
  <c r="G167" i="65"/>
  <c r="J167" i="65"/>
  <c r="F167" i="65"/>
  <c r="I167" i="65"/>
  <c r="E167" i="65"/>
  <c r="N166" i="65"/>
  <c r="P166" i="65"/>
  <c r="R166" i="65"/>
  <c r="T166" i="65"/>
  <c r="S166" i="65"/>
  <c r="M166" i="65"/>
  <c r="U166" i="65"/>
  <c r="O166" i="65"/>
  <c r="Q166" i="65"/>
  <c r="K166" i="65"/>
  <c r="C166" i="65"/>
  <c r="E166" i="65"/>
  <c r="I166" i="65"/>
  <c r="H166" i="65"/>
  <c r="D166" i="65"/>
  <c r="F166" i="65"/>
  <c r="J166" i="65"/>
  <c r="G166" i="65"/>
  <c r="N150" i="65"/>
  <c r="P150" i="65"/>
  <c r="R150" i="65"/>
  <c r="T150" i="65"/>
  <c r="S150" i="65"/>
  <c r="M150" i="65"/>
  <c r="U150" i="65"/>
  <c r="O150" i="65"/>
  <c r="Q150" i="65"/>
  <c r="J150" i="65"/>
  <c r="G150" i="65"/>
  <c r="K150" i="65"/>
  <c r="C150" i="65"/>
  <c r="E150" i="65"/>
  <c r="F150" i="65"/>
  <c r="H150" i="65"/>
  <c r="D150" i="65"/>
  <c r="I150" i="65"/>
  <c r="N169" i="65"/>
  <c r="P169" i="65"/>
  <c r="R169" i="65"/>
  <c r="T169" i="65"/>
  <c r="M169" i="65"/>
  <c r="O169" i="65"/>
  <c r="Q169" i="65"/>
  <c r="S169" i="65"/>
  <c r="U169" i="65"/>
  <c r="H169" i="65"/>
  <c r="K169" i="65"/>
  <c r="F169" i="65"/>
  <c r="J169" i="65"/>
  <c r="E169" i="65"/>
  <c r="G169" i="65"/>
  <c r="D169" i="65"/>
  <c r="I169" i="65"/>
  <c r="C169" i="65"/>
  <c r="N153" i="65"/>
  <c r="P153" i="65"/>
  <c r="R153" i="65"/>
  <c r="T153" i="65"/>
  <c r="M153" i="65"/>
  <c r="O153" i="65"/>
  <c r="Q153" i="65"/>
  <c r="S153" i="65"/>
  <c r="U153" i="65"/>
  <c r="I153" i="65"/>
  <c r="C153" i="65"/>
  <c r="H153" i="65"/>
  <c r="K153" i="65"/>
  <c r="F153" i="65"/>
  <c r="J153" i="65"/>
  <c r="E153" i="65"/>
  <c r="G153" i="65"/>
  <c r="D153" i="65"/>
  <c r="M176" i="65"/>
  <c r="O176" i="65"/>
  <c r="Q176" i="65"/>
  <c r="S176" i="65"/>
  <c r="U176" i="65"/>
  <c r="N176" i="65"/>
  <c r="P176" i="65"/>
  <c r="T176" i="65"/>
  <c r="R176" i="65"/>
  <c r="K176" i="65"/>
  <c r="J176" i="65"/>
  <c r="E176" i="65"/>
  <c r="C176" i="65"/>
  <c r="G176" i="65"/>
  <c r="H176" i="65"/>
  <c r="F176" i="65"/>
  <c r="I176" i="65"/>
  <c r="D176" i="65"/>
  <c r="M160" i="65"/>
  <c r="O160" i="65"/>
  <c r="Q160" i="65"/>
  <c r="S160" i="65"/>
  <c r="U160" i="65"/>
  <c r="N160" i="65"/>
  <c r="P160" i="65"/>
  <c r="R160" i="65"/>
  <c r="T160" i="65"/>
  <c r="E160" i="65"/>
  <c r="C160" i="65"/>
  <c r="G160" i="65"/>
  <c r="H160" i="65"/>
  <c r="F160" i="65"/>
  <c r="I160" i="65"/>
  <c r="D160" i="65"/>
  <c r="K160" i="65"/>
  <c r="J160" i="65"/>
  <c r="M144" i="65"/>
  <c r="O144" i="65"/>
  <c r="Q144" i="65"/>
  <c r="S144" i="65"/>
  <c r="U144" i="65"/>
  <c r="N144" i="65"/>
  <c r="P144" i="65"/>
  <c r="R144" i="65"/>
  <c r="T144" i="65"/>
  <c r="I144" i="65"/>
  <c r="D144" i="65"/>
  <c r="K144" i="65"/>
  <c r="J144" i="65"/>
  <c r="E144" i="65"/>
  <c r="C144" i="65"/>
  <c r="G144" i="65"/>
  <c r="H144" i="65"/>
  <c r="F144" i="65"/>
  <c r="M127" i="65"/>
  <c r="O127" i="65"/>
  <c r="Q127" i="65"/>
  <c r="S127" i="65"/>
  <c r="U127" i="65"/>
  <c r="N127" i="65"/>
  <c r="P127" i="65"/>
  <c r="R127" i="65"/>
  <c r="T127" i="65"/>
  <c r="I127" i="65"/>
  <c r="E127" i="65"/>
  <c r="K127" i="65"/>
  <c r="D127" i="65"/>
  <c r="H127" i="65"/>
  <c r="C127" i="65"/>
  <c r="G127" i="65"/>
  <c r="J127" i="65"/>
  <c r="F127" i="65"/>
  <c r="M111" i="65"/>
  <c r="O111" i="65"/>
  <c r="Q111" i="65"/>
  <c r="S111" i="65"/>
  <c r="U111" i="65"/>
  <c r="N111" i="65"/>
  <c r="P111" i="65"/>
  <c r="R111" i="65"/>
  <c r="T111" i="65"/>
  <c r="G111" i="65"/>
  <c r="J111" i="65"/>
  <c r="F111" i="65"/>
  <c r="I111" i="65"/>
  <c r="E111" i="65"/>
  <c r="K111" i="65"/>
  <c r="D111" i="65"/>
  <c r="H111" i="65"/>
  <c r="C111" i="65"/>
  <c r="N130" i="65"/>
  <c r="P130" i="65"/>
  <c r="R130" i="65"/>
  <c r="T130" i="65"/>
  <c r="M130" i="65"/>
  <c r="O130" i="65"/>
  <c r="Q130" i="65"/>
  <c r="S130" i="65"/>
  <c r="U130" i="65"/>
  <c r="I130" i="65"/>
  <c r="C130" i="65"/>
  <c r="H130" i="65"/>
  <c r="K130" i="65"/>
  <c r="F130" i="65"/>
  <c r="J130" i="65"/>
  <c r="E130" i="65"/>
  <c r="G130" i="65"/>
  <c r="D130" i="65"/>
  <c r="N114" i="65"/>
  <c r="P114" i="65"/>
  <c r="R114" i="65"/>
  <c r="T114" i="65"/>
  <c r="M114" i="65"/>
  <c r="O114" i="65"/>
  <c r="Q114" i="65"/>
  <c r="S114" i="65"/>
  <c r="U114" i="65"/>
  <c r="G114" i="65"/>
  <c r="D114" i="65"/>
  <c r="I114" i="65"/>
  <c r="C114" i="65"/>
  <c r="H114" i="65"/>
  <c r="K114" i="65"/>
  <c r="F114" i="65"/>
  <c r="J114" i="65"/>
  <c r="E114" i="65"/>
  <c r="N133" i="65"/>
  <c r="P133" i="65"/>
  <c r="R133" i="65"/>
  <c r="T133" i="65"/>
  <c r="M133" i="65"/>
  <c r="O133" i="65"/>
  <c r="Q133" i="65"/>
  <c r="S133" i="65"/>
  <c r="U133" i="65"/>
  <c r="I133" i="65"/>
  <c r="C133" i="65"/>
  <c r="H133" i="65"/>
  <c r="K133" i="65"/>
  <c r="F133" i="65"/>
  <c r="J133" i="65"/>
  <c r="E133" i="65"/>
  <c r="G133" i="65"/>
  <c r="D133" i="65"/>
  <c r="N117" i="65"/>
  <c r="P117" i="65"/>
  <c r="R117" i="65"/>
  <c r="T117" i="65"/>
  <c r="M117" i="65"/>
  <c r="O117" i="65"/>
  <c r="Q117" i="65"/>
  <c r="S117" i="65"/>
  <c r="U117" i="65"/>
  <c r="G117" i="65"/>
  <c r="D117" i="65"/>
  <c r="I117" i="65"/>
  <c r="C117" i="65"/>
  <c r="H117" i="65"/>
  <c r="K117" i="65"/>
  <c r="F117" i="65"/>
  <c r="J117" i="65"/>
  <c r="E117" i="65"/>
  <c r="N140" i="65"/>
  <c r="R140" i="65"/>
  <c r="O140" i="65"/>
  <c r="S140" i="65"/>
  <c r="P140" i="65"/>
  <c r="T140" i="65"/>
  <c r="U140" i="65"/>
  <c r="M140" i="65"/>
  <c r="Q140" i="65"/>
  <c r="J140" i="65"/>
  <c r="E140" i="65"/>
  <c r="F140" i="65"/>
  <c r="G140" i="65"/>
  <c r="I140" i="65"/>
  <c r="K140" i="65"/>
  <c r="D140" i="65"/>
  <c r="H140" i="65"/>
  <c r="C140" i="65"/>
  <c r="M124" i="65"/>
  <c r="O124" i="65"/>
  <c r="Q124" i="65"/>
  <c r="S124" i="65"/>
  <c r="U124" i="65"/>
  <c r="N124" i="65"/>
  <c r="P124" i="65"/>
  <c r="R124" i="65"/>
  <c r="T124" i="65"/>
  <c r="H124" i="65"/>
  <c r="C124" i="65"/>
  <c r="G124" i="65"/>
  <c r="J124" i="65"/>
  <c r="F124" i="65"/>
  <c r="I124" i="65"/>
  <c r="E124" i="65"/>
  <c r="K124" i="65"/>
  <c r="D124" i="65"/>
  <c r="M108" i="65"/>
  <c r="O108" i="65"/>
  <c r="Q108" i="65"/>
  <c r="S108" i="65"/>
  <c r="U108" i="65"/>
  <c r="N108" i="65"/>
  <c r="P108" i="65"/>
  <c r="R108" i="65"/>
  <c r="T108" i="65"/>
  <c r="K108" i="65"/>
  <c r="D108" i="65"/>
  <c r="H108" i="65"/>
  <c r="C108" i="65"/>
  <c r="G108" i="65"/>
  <c r="J108" i="65"/>
  <c r="F108" i="65"/>
  <c r="I108" i="65"/>
  <c r="E108" i="65"/>
  <c r="M87" i="65"/>
  <c r="O87" i="65"/>
  <c r="Q87" i="65"/>
  <c r="S87" i="65"/>
  <c r="U87" i="65"/>
  <c r="N87" i="65"/>
  <c r="P87" i="65"/>
  <c r="R87" i="65"/>
  <c r="T87" i="65"/>
  <c r="H87" i="65"/>
  <c r="C87" i="65"/>
  <c r="G87" i="65"/>
  <c r="J87" i="65"/>
  <c r="F87" i="65"/>
  <c r="I87" i="65"/>
  <c r="E87" i="65"/>
  <c r="K87" i="65"/>
  <c r="D87" i="65"/>
  <c r="N94" i="65"/>
  <c r="P94" i="65"/>
  <c r="R94" i="65"/>
  <c r="T94" i="65"/>
  <c r="M94" i="65"/>
  <c r="O94" i="65"/>
  <c r="Q94" i="65"/>
  <c r="S94" i="65"/>
  <c r="U94" i="65"/>
  <c r="H94" i="65"/>
  <c r="K94" i="65"/>
  <c r="F94" i="65"/>
  <c r="J94" i="65"/>
  <c r="E94" i="65"/>
  <c r="G94" i="65"/>
  <c r="D94" i="65"/>
  <c r="I94" i="65"/>
  <c r="C94" i="65"/>
  <c r="N97" i="65"/>
  <c r="P97" i="65"/>
  <c r="R97" i="65"/>
  <c r="T97" i="65"/>
  <c r="M97" i="65"/>
  <c r="O97" i="65"/>
  <c r="Q97" i="65"/>
  <c r="S97" i="65"/>
  <c r="U97" i="65"/>
  <c r="J97" i="65"/>
  <c r="E97" i="65"/>
  <c r="G97" i="65"/>
  <c r="D97" i="65"/>
  <c r="I97" i="65"/>
  <c r="C97" i="65"/>
  <c r="H97" i="65"/>
  <c r="K97" i="65"/>
  <c r="F97" i="65"/>
  <c r="M104" i="65"/>
  <c r="Q104" i="65"/>
  <c r="U104" i="65"/>
  <c r="N104" i="65"/>
  <c r="R104" i="65"/>
  <c r="O104" i="65"/>
  <c r="S104" i="65"/>
  <c r="P104" i="65"/>
  <c r="T104" i="65"/>
  <c r="G104" i="65"/>
  <c r="D104" i="65"/>
  <c r="K104" i="65"/>
  <c r="C104" i="65"/>
  <c r="I104" i="65"/>
  <c r="H104" i="65"/>
  <c r="F104" i="65"/>
  <c r="J104" i="65"/>
  <c r="E104" i="65"/>
  <c r="M88" i="65"/>
  <c r="O88" i="65"/>
  <c r="Q88" i="65"/>
  <c r="S88" i="65"/>
  <c r="U88" i="65"/>
  <c r="N88" i="65"/>
  <c r="P88" i="65"/>
  <c r="R88" i="65"/>
  <c r="T88" i="65"/>
  <c r="I88" i="65"/>
  <c r="E88" i="65"/>
  <c r="K88" i="65"/>
  <c r="D88" i="65"/>
  <c r="H88" i="65"/>
  <c r="C88" i="65"/>
  <c r="G88" i="65"/>
  <c r="J88" i="65"/>
  <c r="F88" i="65"/>
  <c r="N83" i="65"/>
  <c r="P83" i="65"/>
  <c r="R83" i="65"/>
  <c r="T83" i="65"/>
  <c r="M83" i="65"/>
  <c r="O83" i="65"/>
  <c r="Q83" i="65"/>
  <c r="S83" i="65"/>
  <c r="U83" i="65"/>
  <c r="J83" i="65"/>
  <c r="E83" i="65"/>
  <c r="G83" i="65"/>
  <c r="D83" i="65"/>
  <c r="I83" i="65"/>
  <c r="C83" i="65"/>
  <c r="H83" i="65"/>
  <c r="K83" i="65"/>
  <c r="F83" i="65"/>
  <c r="M81" i="65"/>
  <c r="O81" i="65"/>
  <c r="Q81" i="65"/>
  <c r="S81" i="65"/>
  <c r="U81" i="65"/>
  <c r="N81" i="65"/>
  <c r="P81" i="65"/>
  <c r="R81" i="65"/>
  <c r="T81" i="65"/>
  <c r="G81" i="65"/>
  <c r="J81" i="65"/>
  <c r="F81" i="65"/>
  <c r="I81" i="65"/>
  <c r="E81" i="65"/>
  <c r="K81" i="65"/>
  <c r="D81" i="65"/>
  <c r="H81" i="65"/>
  <c r="C81" i="65"/>
  <c r="M69" i="65"/>
  <c r="O69" i="65"/>
  <c r="Q69" i="65"/>
  <c r="S69" i="65"/>
  <c r="U69" i="65"/>
  <c r="N69" i="65"/>
  <c r="P69" i="65"/>
  <c r="R69" i="65"/>
  <c r="T69" i="65"/>
  <c r="G69" i="65"/>
  <c r="J69" i="65"/>
  <c r="F69" i="65"/>
  <c r="I69" i="65"/>
  <c r="E69" i="65"/>
  <c r="K69" i="65"/>
  <c r="D69" i="65"/>
  <c r="H69" i="65"/>
  <c r="C69" i="65"/>
  <c r="N72" i="65"/>
  <c r="P72" i="65"/>
  <c r="R72" i="65"/>
  <c r="T72" i="65"/>
  <c r="M72" i="65"/>
  <c r="U72" i="65"/>
  <c r="O72" i="65"/>
  <c r="Q72" i="65"/>
  <c r="S72" i="65"/>
  <c r="J72" i="65"/>
  <c r="E72" i="65"/>
  <c r="G72" i="65"/>
  <c r="D72" i="65"/>
  <c r="I72" i="65"/>
  <c r="C72" i="65"/>
  <c r="H72" i="65"/>
  <c r="K72" i="65"/>
  <c r="F72" i="65"/>
  <c r="M12" i="65"/>
  <c r="O12" i="65"/>
  <c r="Q12" i="65"/>
  <c r="S12" i="65"/>
  <c r="U12" i="65"/>
  <c r="N12" i="65"/>
  <c r="P12" i="65"/>
  <c r="R12" i="65"/>
  <c r="T12" i="65"/>
  <c r="K12" i="65"/>
  <c r="D12" i="65"/>
  <c r="H12" i="65"/>
  <c r="C12" i="65"/>
  <c r="G12" i="65"/>
  <c r="J12" i="65"/>
  <c r="F12" i="65"/>
  <c r="I12" i="65"/>
  <c r="E12" i="65"/>
  <c r="M48" i="65"/>
  <c r="O48" i="65"/>
  <c r="Q48" i="65"/>
  <c r="S48" i="65"/>
  <c r="U48" i="65"/>
  <c r="N48" i="65"/>
  <c r="P48" i="65"/>
  <c r="R48" i="65"/>
  <c r="T48" i="65"/>
  <c r="K48" i="65"/>
  <c r="D48" i="65"/>
  <c r="H48" i="65"/>
  <c r="C48" i="65"/>
  <c r="G48" i="65"/>
  <c r="J48" i="65"/>
  <c r="F48" i="65"/>
  <c r="I48" i="65"/>
  <c r="E48" i="65"/>
  <c r="M62" i="65"/>
  <c r="O62" i="65"/>
  <c r="Q62" i="65"/>
  <c r="S62" i="65"/>
  <c r="U62" i="65"/>
  <c r="R62" i="65"/>
  <c r="T62" i="65"/>
  <c r="N62" i="65"/>
  <c r="P62" i="65"/>
  <c r="J62" i="65"/>
  <c r="C62" i="65"/>
  <c r="G62" i="65"/>
  <c r="H62" i="65"/>
  <c r="F62" i="65"/>
  <c r="I62" i="65"/>
  <c r="E62" i="65"/>
  <c r="K62" i="65"/>
  <c r="D62" i="65"/>
  <c r="N51" i="65"/>
  <c r="P51" i="65"/>
  <c r="R51" i="65"/>
  <c r="T51" i="65"/>
  <c r="O51" i="65"/>
  <c r="Q51" i="65"/>
  <c r="S51" i="65"/>
  <c r="M51" i="65"/>
  <c r="U51" i="65"/>
  <c r="J51" i="65"/>
  <c r="E51" i="65"/>
  <c r="G51" i="65"/>
  <c r="D51" i="65"/>
  <c r="I51" i="65"/>
  <c r="C51" i="65"/>
  <c r="H51" i="65"/>
  <c r="K51" i="65"/>
  <c r="F51" i="65"/>
  <c r="N54" i="65"/>
  <c r="P54" i="65"/>
  <c r="R54" i="65"/>
  <c r="T54" i="65"/>
  <c r="M54" i="65"/>
  <c r="O54" i="65"/>
  <c r="Q54" i="65"/>
  <c r="S54" i="65"/>
  <c r="U54" i="65"/>
  <c r="H54" i="65"/>
  <c r="K54" i="65"/>
  <c r="F54" i="65"/>
  <c r="J54" i="65"/>
  <c r="E54" i="65"/>
  <c r="G54" i="65"/>
  <c r="D54" i="65"/>
  <c r="I54" i="65"/>
  <c r="C54" i="65"/>
  <c r="M57" i="65"/>
  <c r="O57" i="65"/>
  <c r="Q57" i="65"/>
  <c r="S57" i="65"/>
  <c r="U57" i="65"/>
  <c r="T57" i="65"/>
  <c r="N57" i="65"/>
  <c r="P57" i="65"/>
  <c r="R57" i="65"/>
  <c r="G57" i="65"/>
  <c r="J57" i="65"/>
  <c r="F57" i="65"/>
  <c r="I57" i="65"/>
  <c r="E57" i="65"/>
  <c r="K57" i="65"/>
  <c r="D57" i="65"/>
  <c r="H57" i="65"/>
  <c r="C57" i="65"/>
  <c r="N45" i="65"/>
  <c r="P45" i="65"/>
  <c r="R45" i="65"/>
  <c r="T45" i="65"/>
  <c r="M45" i="65"/>
  <c r="U45" i="65"/>
  <c r="O45" i="65"/>
  <c r="Q45" i="65"/>
  <c r="S45" i="65"/>
  <c r="J45" i="65"/>
  <c r="E45" i="65"/>
  <c r="G45" i="65"/>
  <c r="D45" i="65"/>
  <c r="I45" i="65"/>
  <c r="C45" i="65"/>
  <c r="H45" i="65"/>
  <c r="K45" i="65"/>
  <c r="F45" i="65"/>
  <c r="M27" i="65"/>
  <c r="O27" i="65"/>
  <c r="Q27" i="65"/>
  <c r="S27" i="65"/>
  <c r="U27" i="65"/>
  <c r="N27" i="65"/>
  <c r="P27" i="65"/>
  <c r="R27" i="65"/>
  <c r="T27" i="65"/>
  <c r="K27" i="65"/>
  <c r="D27" i="65"/>
  <c r="H27" i="65"/>
  <c r="C27" i="65"/>
  <c r="G27" i="65"/>
  <c r="J27" i="65"/>
  <c r="F27" i="65"/>
  <c r="I27" i="65"/>
  <c r="E27" i="65"/>
  <c r="N32" i="65"/>
  <c r="P32" i="65"/>
  <c r="R32" i="65"/>
  <c r="T32" i="65"/>
  <c r="M32" i="65"/>
  <c r="O32" i="65"/>
  <c r="Q32" i="65"/>
  <c r="S32" i="65"/>
  <c r="U32" i="65"/>
  <c r="J32" i="65"/>
  <c r="E32" i="65"/>
  <c r="G32" i="65"/>
  <c r="D32" i="65"/>
  <c r="I32" i="65"/>
  <c r="C32" i="65"/>
  <c r="H32" i="65"/>
  <c r="K32" i="65"/>
  <c r="F32" i="65"/>
  <c r="M31" i="65"/>
  <c r="O31" i="65"/>
  <c r="Q31" i="65"/>
  <c r="S31" i="65"/>
  <c r="U31" i="65"/>
  <c r="T31" i="65"/>
  <c r="N31" i="65"/>
  <c r="P31" i="65"/>
  <c r="R31" i="65"/>
  <c r="I31" i="65"/>
  <c r="E31" i="65"/>
  <c r="K31" i="65"/>
  <c r="D31" i="65"/>
  <c r="H31" i="65"/>
  <c r="C31" i="65"/>
  <c r="G31" i="65"/>
  <c r="J31" i="65"/>
  <c r="F31" i="65"/>
  <c r="M16" i="65"/>
  <c r="O16" i="65"/>
  <c r="Q16" i="65"/>
  <c r="S16" i="65"/>
  <c r="U16" i="65"/>
  <c r="N16" i="65"/>
  <c r="P16" i="65"/>
  <c r="R16" i="65"/>
  <c r="T16" i="65"/>
  <c r="I16" i="65"/>
  <c r="E16" i="65"/>
  <c r="K16" i="65"/>
  <c r="D16" i="65"/>
  <c r="H16" i="65"/>
  <c r="C16" i="65"/>
  <c r="G16" i="65"/>
  <c r="J16" i="65"/>
  <c r="F16" i="65"/>
  <c r="M28" i="65"/>
  <c r="O28" i="65"/>
  <c r="Q28" i="65"/>
  <c r="S28" i="65"/>
  <c r="U28" i="65"/>
  <c r="N28" i="65"/>
  <c r="P28" i="65"/>
  <c r="R28" i="65"/>
  <c r="T28" i="65"/>
  <c r="G28" i="65"/>
  <c r="J28" i="65"/>
  <c r="F28" i="65"/>
  <c r="I28" i="65"/>
  <c r="E28" i="65"/>
  <c r="K28" i="65"/>
  <c r="D28" i="65"/>
  <c r="H28" i="65"/>
  <c r="C28" i="65"/>
  <c r="N20" i="65"/>
  <c r="P20" i="65"/>
  <c r="R20" i="65"/>
  <c r="T20" i="65"/>
  <c r="M20" i="65"/>
  <c r="O20" i="65"/>
  <c r="Q20" i="65"/>
  <c r="S20" i="65"/>
  <c r="U20" i="65"/>
  <c r="I20" i="65"/>
  <c r="C20" i="65"/>
  <c r="H20" i="65"/>
  <c r="K20" i="65"/>
  <c r="F20" i="65"/>
  <c r="J20" i="65"/>
  <c r="E20" i="65"/>
  <c r="G20" i="65"/>
  <c r="D20" i="65"/>
  <c r="N15" i="65"/>
  <c r="P15" i="65"/>
  <c r="R15" i="65"/>
  <c r="T15" i="65"/>
  <c r="S15" i="65"/>
  <c r="M15" i="65"/>
  <c r="U15" i="65"/>
  <c r="O15" i="65"/>
  <c r="Q15" i="65"/>
  <c r="H15" i="65"/>
  <c r="I15" i="65"/>
  <c r="F15" i="65"/>
  <c r="J15" i="65"/>
  <c r="E15" i="65"/>
  <c r="K15" i="65"/>
  <c r="D15" i="65"/>
  <c r="G15" i="65"/>
  <c r="C15" i="65"/>
  <c r="N9" i="65"/>
  <c r="S9" i="65"/>
  <c r="Q9" i="65"/>
  <c r="T9" i="65"/>
  <c r="O9" i="65"/>
  <c r="R9" i="65"/>
  <c r="U9" i="65"/>
  <c r="M9" i="65"/>
  <c r="P9" i="65"/>
  <c r="J9" i="65"/>
  <c r="C9" i="65"/>
  <c r="K9" i="65"/>
  <c r="H9" i="65"/>
  <c r="F9" i="65"/>
  <c r="I9" i="65"/>
  <c r="E9" i="65"/>
  <c r="G9" i="65"/>
  <c r="D9" i="65"/>
  <c r="N4" i="65"/>
  <c r="P4" i="65"/>
  <c r="R4" i="65"/>
  <c r="T4" i="65"/>
  <c r="M4" i="65"/>
  <c r="O4" i="65"/>
  <c r="Q4" i="65"/>
  <c r="S4" i="65"/>
  <c r="U4" i="65"/>
  <c r="G4" i="65"/>
  <c r="D4" i="65"/>
  <c r="I4" i="65"/>
  <c r="C4" i="65"/>
  <c r="H4" i="65"/>
  <c r="K4" i="65"/>
  <c r="F4" i="65"/>
  <c r="J4" i="65"/>
  <c r="E4" i="65"/>
  <c r="AP7" i="19"/>
  <c r="AM7" i="19" s="1"/>
  <c r="S7" i="19"/>
  <c r="T7" i="19"/>
  <c r="O7" i="19"/>
  <c r="Q7" i="19"/>
  <c r="N7" i="19"/>
  <c r="M7" i="19"/>
  <c r="P7" i="19"/>
  <c r="R7" i="19"/>
  <c r="U7" i="19"/>
  <c r="AP84" i="21"/>
  <c r="AK84" i="21" s="1"/>
  <c r="P84" i="21"/>
  <c r="O84" i="21"/>
  <c r="S84" i="21"/>
  <c r="U84" i="21"/>
  <c r="M84" i="21"/>
  <c r="T84" i="21"/>
  <c r="R84" i="21"/>
  <c r="N84" i="21"/>
  <c r="Q84" i="21"/>
  <c r="AP85" i="21"/>
  <c r="AM85" i="21" s="1"/>
  <c r="P85" i="21"/>
  <c r="M85" i="21"/>
  <c r="U85" i="21"/>
  <c r="N85" i="21"/>
  <c r="S85" i="21"/>
  <c r="T85" i="21"/>
  <c r="O85" i="21"/>
  <c r="Q85" i="21"/>
  <c r="R85" i="21"/>
  <c r="AP53" i="21"/>
  <c r="W53" i="21" s="1"/>
  <c r="S53" i="21"/>
  <c r="T53" i="21"/>
  <c r="N53" i="21"/>
  <c r="Q53" i="21"/>
  <c r="R53" i="21"/>
  <c r="P53" i="21"/>
  <c r="O53" i="21"/>
  <c r="U53" i="21"/>
  <c r="M53" i="21"/>
  <c r="AP5" i="19"/>
  <c r="AN5" i="19" s="1"/>
  <c r="T5" i="19"/>
  <c r="R5" i="19"/>
  <c r="N5" i="19"/>
  <c r="S5" i="19"/>
  <c r="P5" i="19"/>
  <c r="O5" i="19"/>
  <c r="Q5" i="19"/>
  <c r="U5" i="19"/>
  <c r="M5" i="19"/>
  <c r="AP74" i="21"/>
  <c r="AC74" i="21" s="1"/>
  <c r="Q74" i="21"/>
  <c r="N74" i="21"/>
  <c r="P74" i="21"/>
  <c r="O74" i="21"/>
  <c r="U74" i="21"/>
  <c r="M74" i="21"/>
  <c r="S74" i="21"/>
  <c r="T74" i="21"/>
  <c r="R74" i="21"/>
  <c r="AP135" i="21"/>
  <c r="AG135" i="21" s="1"/>
  <c r="T135" i="21"/>
  <c r="R135" i="21"/>
  <c r="S135" i="21"/>
  <c r="N135" i="21"/>
  <c r="P135" i="21"/>
  <c r="O135" i="21"/>
  <c r="Q135" i="21"/>
  <c r="U135" i="21"/>
  <c r="M135" i="21"/>
  <c r="AP64" i="21"/>
  <c r="AI64" i="21" s="1"/>
  <c r="Q64" i="21"/>
  <c r="N64" i="21"/>
  <c r="P64" i="21"/>
  <c r="R64" i="21"/>
  <c r="U64" i="21"/>
  <c r="O64" i="21"/>
  <c r="S64" i="21"/>
  <c r="T64" i="21"/>
  <c r="M64" i="21"/>
  <c r="AP41" i="19"/>
  <c r="AG41" i="19" s="1"/>
  <c r="O41" i="19"/>
  <c r="Q41" i="19"/>
  <c r="M41" i="19"/>
  <c r="P41" i="19"/>
  <c r="T41" i="19"/>
  <c r="R41" i="19"/>
  <c r="U41" i="19"/>
  <c r="N41" i="19"/>
  <c r="S41" i="19"/>
  <c r="AP59" i="21"/>
  <c r="AG59" i="21" s="1"/>
  <c r="M59" i="21"/>
  <c r="N59" i="21"/>
  <c r="R59" i="21"/>
  <c r="P59" i="21"/>
  <c r="S59" i="21"/>
  <c r="T59" i="21"/>
  <c r="U59" i="21"/>
  <c r="O59" i="21"/>
  <c r="Q59" i="21"/>
  <c r="AP121" i="21"/>
  <c r="AI121" i="21" s="1"/>
  <c r="P121" i="21"/>
  <c r="O121" i="21"/>
  <c r="S121" i="21"/>
  <c r="U121" i="21"/>
  <c r="M121" i="21"/>
  <c r="T121" i="21"/>
  <c r="N121" i="21"/>
  <c r="R121" i="21"/>
  <c r="Q121" i="21"/>
  <c r="AP141" i="21"/>
  <c r="W141" i="21" s="1"/>
  <c r="O141" i="21"/>
  <c r="Q141" i="21"/>
  <c r="M141" i="21"/>
  <c r="P141" i="21"/>
  <c r="T141" i="21"/>
  <c r="N141" i="21"/>
  <c r="U141" i="21"/>
  <c r="R141" i="21"/>
  <c r="S141" i="21"/>
  <c r="AP96" i="21"/>
  <c r="AO96" i="21" s="1"/>
  <c r="U96" i="21"/>
  <c r="M96" i="21"/>
  <c r="S96" i="21"/>
  <c r="T96" i="21"/>
  <c r="R96" i="21"/>
  <c r="Q96" i="21"/>
  <c r="N96" i="21"/>
  <c r="P96" i="21"/>
  <c r="O96" i="21"/>
  <c r="AP112" i="21"/>
  <c r="X112" i="21" s="1"/>
  <c r="U112" i="21"/>
  <c r="R112" i="21"/>
  <c r="S112" i="21"/>
  <c r="N112" i="21"/>
  <c r="Q112" i="21"/>
  <c r="M112" i="21"/>
  <c r="P112" i="21"/>
  <c r="O112" i="21"/>
  <c r="T112" i="21"/>
  <c r="AP166" i="21"/>
  <c r="AD166" i="21" s="1"/>
  <c r="S166" i="21"/>
  <c r="T166" i="21"/>
  <c r="O166" i="21"/>
  <c r="Q166" i="21"/>
  <c r="N166" i="21"/>
  <c r="M166" i="21"/>
  <c r="P166" i="21"/>
  <c r="R166" i="21"/>
  <c r="U166" i="21"/>
  <c r="AP149" i="21"/>
  <c r="AL149" i="21" s="1"/>
  <c r="Q149" i="21"/>
  <c r="R149" i="21"/>
  <c r="P149" i="21"/>
  <c r="M149" i="21"/>
  <c r="U149" i="21"/>
  <c r="N149" i="21"/>
  <c r="S149" i="21"/>
  <c r="T149" i="21"/>
  <c r="O149" i="21"/>
  <c r="AP24" i="19"/>
  <c r="AG24" i="19" s="1"/>
  <c r="O24" i="19"/>
  <c r="Q24" i="19"/>
  <c r="M24" i="19"/>
  <c r="S24" i="19"/>
  <c r="R24" i="19"/>
  <c r="T24" i="19"/>
  <c r="P24" i="19"/>
  <c r="N24" i="19"/>
  <c r="U24" i="19"/>
  <c r="AP170" i="21"/>
  <c r="AM170" i="21" s="1"/>
  <c r="U170" i="21"/>
  <c r="R170" i="21"/>
  <c r="S170" i="21"/>
  <c r="T170" i="21"/>
  <c r="O170" i="21"/>
  <c r="Q170" i="21"/>
  <c r="N170" i="21"/>
  <c r="P170" i="21"/>
  <c r="M170" i="21"/>
  <c r="AP129" i="21"/>
  <c r="AE129" i="21" s="1"/>
  <c r="O129" i="21"/>
  <c r="Q129" i="21"/>
  <c r="T129" i="21"/>
  <c r="M129" i="21"/>
  <c r="P129" i="21"/>
  <c r="N129" i="21"/>
  <c r="U129" i="21"/>
  <c r="S129" i="21"/>
  <c r="R129" i="21"/>
  <c r="AP171" i="21"/>
  <c r="AJ171" i="21" s="1"/>
  <c r="O171" i="21"/>
  <c r="Q171" i="21"/>
  <c r="P171" i="21"/>
  <c r="M171" i="21"/>
  <c r="T171" i="21"/>
  <c r="R171" i="21"/>
  <c r="U171" i="21"/>
  <c r="S171" i="21"/>
  <c r="N171" i="21"/>
  <c r="AP100" i="21"/>
  <c r="AA100" i="21" s="1"/>
  <c r="T100" i="21"/>
  <c r="R100" i="21"/>
  <c r="N100" i="21"/>
  <c r="S100" i="21"/>
  <c r="P100" i="21"/>
  <c r="O100" i="21"/>
  <c r="Q100" i="21"/>
  <c r="U100" i="21"/>
  <c r="M100" i="21"/>
  <c r="AP106" i="21"/>
  <c r="AK106" i="21" s="1"/>
  <c r="S106" i="21"/>
  <c r="T106" i="21"/>
  <c r="O106" i="21"/>
  <c r="U106" i="21"/>
  <c r="N106" i="21"/>
  <c r="Q106" i="21"/>
  <c r="M106" i="21"/>
  <c r="P106" i="21"/>
  <c r="R106" i="21"/>
  <c r="AP102" i="21"/>
  <c r="AD102" i="21" s="1"/>
  <c r="O102" i="21"/>
  <c r="Q102" i="21"/>
  <c r="N102" i="21"/>
  <c r="M102" i="21"/>
  <c r="P102" i="21"/>
  <c r="R102" i="21"/>
  <c r="U102" i="21"/>
  <c r="S102" i="21"/>
  <c r="T102" i="21"/>
  <c r="AP50" i="19"/>
  <c r="X50" i="19" s="1"/>
  <c r="N50" i="19"/>
  <c r="U50" i="19"/>
  <c r="S50" i="19"/>
  <c r="T50" i="19"/>
  <c r="O50" i="19"/>
  <c r="Q50" i="19"/>
  <c r="R50" i="19"/>
  <c r="M50" i="19"/>
  <c r="P50" i="19"/>
  <c r="AP162" i="21"/>
  <c r="Y162" i="21" s="1"/>
  <c r="N162" i="21"/>
  <c r="S162" i="21"/>
  <c r="O162" i="21"/>
  <c r="Q162" i="21"/>
  <c r="M162" i="21"/>
  <c r="P162" i="21"/>
  <c r="T162" i="21"/>
  <c r="R162" i="21"/>
  <c r="U162" i="21"/>
  <c r="AP118" i="21"/>
  <c r="Z118" i="21" s="1"/>
  <c r="O118" i="21"/>
  <c r="Q118" i="21"/>
  <c r="N118" i="21"/>
  <c r="M118" i="21"/>
  <c r="P118" i="21"/>
  <c r="R118" i="21"/>
  <c r="U118" i="21"/>
  <c r="S118" i="21"/>
  <c r="T118" i="21"/>
  <c r="AP73" i="21"/>
  <c r="AA73" i="21" s="1"/>
  <c r="R73" i="21"/>
  <c r="S73" i="21"/>
  <c r="P73" i="21"/>
  <c r="O73" i="21"/>
  <c r="Q73" i="21"/>
  <c r="U73" i="21"/>
  <c r="M73" i="21"/>
  <c r="T73" i="21"/>
  <c r="N73" i="21"/>
  <c r="AP71" i="21"/>
  <c r="AJ71" i="21" s="1"/>
  <c r="T71" i="21"/>
  <c r="R71" i="21"/>
  <c r="S71" i="21"/>
  <c r="N71" i="21"/>
  <c r="P71" i="21"/>
  <c r="O71" i="21"/>
  <c r="Q71" i="21"/>
  <c r="M71" i="21"/>
  <c r="U71" i="21"/>
  <c r="AP132" i="21"/>
  <c r="AA132" i="21" s="1"/>
  <c r="P132" i="21"/>
  <c r="O132" i="21"/>
  <c r="Q132" i="21"/>
  <c r="U132" i="21"/>
  <c r="M132" i="21"/>
  <c r="T132" i="21"/>
  <c r="R132" i="21"/>
  <c r="N132" i="21"/>
  <c r="S132" i="21"/>
  <c r="AP134" i="21"/>
  <c r="AO134" i="21" s="1"/>
  <c r="M134" i="21"/>
  <c r="P134" i="21"/>
  <c r="R134" i="21"/>
  <c r="U134" i="21"/>
  <c r="S134" i="21"/>
  <c r="T134" i="21"/>
  <c r="O134" i="21"/>
  <c r="Q134" i="21"/>
  <c r="N134" i="21"/>
  <c r="AP44" i="19"/>
  <c r="AJ44" i="19" s="1"/>
  <c r="S44" i="19"/>
  <c r="T44" i="19"/>
  <c r="O44" i="19"/>
  <c r="Q44" i="19"/>
  <c r="U44" i="19"/>
  <c r="M44" i="19"/>
  <c r="N44" i="19"/>
  <c r="R44" i="19"/>
  <c r="P44" i="19"/>
  <c r="AP131" i="21"/>
  <c r="Y131" i="21" s="1"/>
  <c r="U131" i="21"/>
  <c r="M131" i="21"/>
  <c r="N131" i="21"/>
  <c r="R131" i="21"/>
  <c r="S131" i="21"/>
  <c r="P131" i="21"/>
  <c r="Q131" i="21"/>
  <c r="T131" i="21"/>
  <c r="O131" i="21"/>
  <c r="AP105" i="21"/>
  <c r="AO105" i="21" s="1"/>
  <c r="P105" i="21"/>
  <c r="O105" i="21"/>
  <c r="Q105" i="21"/>
  <c r="U105" i="21"/>
  <c r="M105" i="21"/>
  <c r="T105" i="21"/>
  <c r="N105" i="21"/>
  <c r="R105" i="21"/>
  <c r="S105" i="21"/>
  <c r="AP173" i="21"/>
  <c r="Z173" i="21" s="1"/>
  <c r="R173" i="21"/>
  <c r="S173" i="21"/>
  <c r="O173" i="21"/>
  <c r="Q173" i="21"/>
  <c r="M173" i="21"/>
  <c r="P173" i="21"/>
  <c r="T173" i="21"/>
  <c r="N173" i="21"/>
  <c r="U173" i="21"/>
  <c r="AP159" i="21"/>
  <c r="AG159" i="21" s="1"/>
  <c r="Q159" i="21"/>
  <c r="R159" i="21"/>
  <c r="P159" i="21"/>
  <c r="T159" i="21"/>
  <c r="U159" i="21"/>
  <c r="M159" i="21"/>
  <c r="S159" i="21"/>
  <c r="O159" i="21"/>
  <c r="N159" i="21"/>
  <c r="AP2" i="19"/>
  <c r="AF2" i="19" s="1"/>
  <c r="Q2" i="19"/>
  <c r="P2" i="19"/>
  <c r="S2" i="19"/>
  <c r="T2" i="19"/>
  <c r="N2" i="19"/>
  <c r="M2" i="19"/>
  <c r="R2" i="19"/>
  <c r="O2" i="19"/>
  <c r="U2" i="19"/>
  <c r="AP21" i="19"/>
  <c r="AJ21" i="19" s="1"/>
  <c r="T21" i="19"/>
  <c r="R21" i="19"/>
  <c r="N21" i="19"/>
  <c r="S21" i="19"/>
  <c r="P21" i="19"/>
  <c r="O21" i="19"/>
  <c r="Q21" i="19"/>
  <c r="U21" i="19"/>
  <c r="M21" i="19"/>
  <c r="AP8" i="19"/>
  <c r="AC8" i="19" s="1"/>
  <c r="M8" i="19"/>
  <c r="P8" i="19"/>
  <c r="T8" i="19"/>
  <c r="R8" i="19"/>
  <c r="Q8" i="19"/>
  <c r="N8" i="19"/>
  <c r="U8" i="19"/>
  <c r="O8" i="19"/>
  <c r="S8" i="19"/>
  <c r="AP77" i="21"/>
  <c r="AA77" i="21" s="1"/>
  <c r="O77" i="21"/>
  <c r="Q77" i="21"/>
  <c r="M77" i="21"/>
  <c r="P77" i="21"/>
  <c r="T77" i="21"/>
  <c r="N77" i="21"/>
  <c r="U77" i="21"/>
  <c r="R77" i="21"/>
  <c r="S77" i="21"/>
  <c r="AP104" i="21"/>
  <c r="AE104" i="21" s="1"/>
  <c r="N104" i="21"/>
  <c r="S104" i="21"/>
  <c r="O104" i="21"/>
  <c r="Q104" i="21"/>
  <c r="M104" i="21"/>
  <c r="P104" i="21"/>
  <c r="T104" i="21"/>
  <c r="R104" i="21"/>
  <c r="U104" i="21"/>
  <c r="AP66" i="21"/>
  <c r="AE66" i="21" s="1"/>
  <c r="M66" i="21"/>
  <c r="P66" i="21"/>
  <c r="T66" i="21"/>
  <c r="R66" i="21"/>
  <c r="U66" i="21"/>
  <c r="N66" i="21"/>
  <c r="S66" i="21"/>
  <c r="O66" i="21"/>
  <c r="Q66" i="21"/>
  <c r="AP81" i="21"/>
  <c r="AM81" i="21" s="1"/>
  <c r="S81" i="21"/>
  <c r="T81" i="21"/>
  <c r="M81" i="21"/>
  <c r="U81" i="21"/>
  <c r="N81" i="21"/>
  <c r="R81" i="21"/>
  <c r="Q81" i="21"/>
  <c r="O81" i="21"/>
  <c r="P81" i="21"/>
  <c r="AP19" i="19"/>
  <c r="Y19" i="19" s="1"/>
  <c r="N19" i="19"/>
  <c r="S19" i="19"/>
  <c r="O19" i="19"/>
  <c r="Q19" i="19"/>
  <c r="M19" i="19"/>
  <c r="P19" i="19"/>
  <c r="T19" i="19"/>
  <c r="R19" i="19"/>
  <c r="U19" i="19"/>
  <c r="AP25" i="19"/>
  <c r="Z25" i="19" s="1"/>
  <c r="O25" i="19"/>
  <c r="Q25" i="19"/>
  <c r="M25" i="19"/>
  <c r="P25" i="19"/>
  <c r="T25" i="19"/>
  <c r="R25" i="19"/>
  <c r="U25" i="19"/>
  <c r="N25" i="19"/>
  <c r="S25" i="19"/>
  <c r="AP141" i="65"/>
  <c r="AB141" i="65" s="1"/>
  <c r="AP163" i="65"/>
  <c r="AC163" i="65" s="1"/>
  <c r="AP143" i="65"/>
  <c r="AC143" i="65" s="1"/>
  <c r="AP170" i="65"/>
  <c r="Z170" i="65" s="1"/>
  <c r="AP154" i="65"/>
  <c r="Z154" i="65" s="1"/>
  <c r="AP139" i="65"/>
  <c r="AC139" i="65" s="1"/>
  <c r="AP161" i="65"/>
  <c r="Z161" i="65" s="1"/>
  <c r="AP145" i="65"/>
  <c r="Z145" i="65" s="1"/>
  <c r="AP164" i="65"/>
  <c r="AA164" i="65" s="1"/>
  <c r="AP148" i="65"/>
  <c r="AA148" i="65" s="1"/>
  <c r="AP127" i="65"/>
  <c r="AC127" i="65" s="1"/>
  <c r="AP111" i="65"/>
  <c r="AC111" i="65" s="1"/>
  <c r="AP134" i="65"/>
  <c r="Z134" i="65" s="1"/>
  <c r="AP118" i="65"/>
  <c r="Z118" i="65" s="1"/>
  <c r="AP133" i="65"/>
  <c r="Z133" i="65" s="1"/>
  <c r="AP117" i="65"/>
  <c r="Z117" i="65" s="1"/>
  <c r="AP136" i="65"/>
  <c r="AA136" i="65" s="1"/>
  <c r="AP120" i="65"/>
  <c r="AA120" i="65" s="1"/>
  <c r="AP105" i="65"/>
  <c r="AD105" i="65" s="1"/>
  <c r="AP87" i="65"/>
  <c r="AC87" i="65" s="1"/>
  <c r="AP94" i="65"/>
  <c r="Z94" i="65" s="1"/>
  <c r="AP97" i="65"/>
  <c r="Z97" i="65" s="1"/>
  <c r="AP104" i="65"/>
  <c r="AG104" i="65" s="1"/>
  <c r="AP88" i="65"/>
  <c r="AA88" i="65" s="1"/>
  <c r="AP83" i="65"/>
  <c r="W83" i="65" s="1"/>
  <c r="AP78" i="65"/>
  <c r="Z78" i="65" s="1"/>
  <c r="AP73" i="65"/>
  <c r="AC73" i="65" s="1"/>
  <c r="AP68" i="65"/>
  <c r="Z68" i="65" s="1"/>
  <c r="AP71" i="65"/>
  <c r="Z71" i="65" s="1"/>
  <c r="AP46" i="65"/>
  <c r="AD46" i="65" s="1"/>
  <c r="AP66" i="65"/>
  <c r="AA66" i="65" s="1"/>
  <c r="AP55" i="65"/>
  <c r="Z55" i="65" s="1"/>
  <c r="AP58" i="65"/>
  <c r="Z58" i="65" s="1"/>
  <c r="AP57" i="65"/>
  <c r="AA57" i="65" s="1"/>
  <c r="AP45" i="65"/>
  <c r="Z45" i="65" s="1"/>
  <c r="AP44" i="65"/>
  <c r="Z44" i="65" s="1"/>
  <c r="AP27" i="65"/>
  <c r="AC27" i="65" s="1"/>
  <c r="AP31" i="65"/>
  <c r="AA31" i="65" s="1"/>
  <c r="AP25" i="65"/>
  <c r="Z25" i="65" s="1"/>
  <c r="AP18" i="65"/>
  <c r="AC18" i="65" s="1"/>
  <c r="AP20" i="65"/>
  <c r="Z20" i="65" s="1"/>
  <c r="AP15" i="65"/>
  <c r="AD15" i="65" s="1"/>
  <c r="AP14" i="65"/>
  <c r="Z14" i="65" s="1"/>
  <c r="AP4" i="65"/>
  <c r="Z4" i="65" s="1"/>
  <c r="M147" i="65"/>
  <c r="O147" i="65"/>
  <c r="Q147" i="65"/>
  <c r="S147" i="65"/>
  <c r="U147" i="65"/>
  <c r="N147" i="65"/>
  <c r="P147" i="65"/>
  <c r="R147" i="65"/>
  <c r="T147" i="65"/>
  <c r="H147" i="65"/>
  <c r="C147" i="65"/>
  <c r="G147" i="65"/>
  <c r="J147" i="65"/>
  <c r="F147" i="65"/>
  <c r="I147" i="65"/>
  <c r="E147" i="65"/>
  <c r="K147" i="65"/>
  <c r="D147" i="65"/>
  <c r="M143" i="65"/>
  <c r="O143" i="65"/>
  <c r="Q143" i="65"/>
  <c r="S143" i="65"/>
  <c r="U143" i="65"/>
  <c r="N143" i="65"/>
  <c r="P143" i="65"/>
  <c r="R143" i="65"/>
  <c r="T143" i="65"/>
  <c r="I143" i="65"/>
  <c r="E143" i="65"/>
  <c r="K143" i="65"/>
  <c r="D143" i="65"/>
  <c r="H143" i="65"/>
  <c r="C143" i="65"/>
  <c r="G143" i="65"/>
  <c r="J143" i="65"/>
  <c r="F143" i="65"/>
  <c r="M151" i="65"/>
  <c r="O151" i="65"/>
  <c r="Q151" i="65"/>
  <c r="S151" i="65"/>
  <c r="U151" i="65"/>
  <c r="N151" i="65"/>
  <c r="P151" i="65"/>
  <c r="R151" i="65"/>
  <c r="T151" i="65"/>
  <c r="I151" i="65"/>
  <c r="E151" i="65"/>
  <c r="K151" i="65"/>
  <c r="D151" i="65"/>
  <c r="H151" i="65"/>
  <c r="C151" i="65"/>
  <c r="G151" i="65"/>
  <c r="J151" i="65"/>
  <c r="F151" i="65"/>
  <c r="N162" i="65"/>
  <c r="P162" i="65"/>
  <c r="R162" i="65"/>
  <c r="T162" i="65"/>
  <c r="M162" i="65"/>
  <c r="U162" i="65"/>
  <c r="O162" i="65"/>
  <c r="Q162" i="65"/>
  <c r="S162" i="65"/>
  <c r="H162" i="65"/>
  <c r="D162" i="65"/>
  <c r="K162" i="65"/>
  <c r="J162" i="65"/>
  <c r="I162" i="65"/>
  <c r="E162" i="65"/>
  <c r="C162" i="65"/>
  <c r="G162" i="65"/>
  <c r="F162" i="65"/>
  <c r="N146" i="65"/>
  <c r="P146" i="65"/>
  <c r="R146" i="65"/>
  <c r="T146" i="65"/>
  <c r="M146" i="65"/>
  <c r="U146" i="65"/>
  <c r="O146" i="65"/>
  <c r="Q146" i="65"/>
  <c r="S146" i="65"/>
  <c r="G146" i="65"/>
  <c r="F146" i="65"/>
  <c r="H146" i="65"/>
  <c r="D146" i="65"/>
  <c r="K146" i="65"/>
  <c r="J146" i="65"/>
  <c r="I146" i="65"/>
  <c r="E146" i="65"/>
  <c r="C146" i="65"/>
  <c r="N165" i="65"/>
  <c r="P165" i="65"/>
  <c r="R165" i="65"/>
  <c r="T165" i="65"/>
  <c r="M165" i="65"/>
  <c r="O165" i="65"/>
  <c r="Q165" i="65"/>
  <c r="S165" i="65"/>
  <c r="U165" i="65"/>
  <c r="G165" i="65"/>
  <c r="D165" i="65"/>
  <c r="I165" i="65"/>
  <c r="C165" i="65"/>
  <c r="H165" i="65"/>
  <c r="K165" i="65"/>
  <c r="F165" i="65"/>
  <c r="J165" i="65"/>
  <c r="E165" i="65"/>
  <c r="N149" i="65"/>
  <c r="P149" i="65"/>
  <c r="R149" i="65"/>
  <c r="T149" i="65"/>
  <c r="M149" i="65"/>
  <c r="O149" i="65"/>
  <c r="Q149" i="65"/>
  <c r="S149" i="65"/>
  <c r="U149" i="65"/>
  <c r="J149" i="65"/>
  <c r="E149" i="65"/>
  <c r="G149" i="65"/>
  <c r="D149" i="65"/>
  <c r="I149" i="65"/>
  <c r="C149" i="65"/>
  <c r="H149" i="65"/>
  <c r="K149" i="65"/>
  <c r="F149" i="65"/>
  <c r="M172" i="65"/>
  <c r="O172" i="65"/>
  <c r="Q172" i="65"/>
  <c r="S172" i="65"/>
  <c r="U172" i="65"/>
  <c r="P172" i="65"/>
  <c r="R172" i="65"/>
  <c r="T172" i="65"/>
  <c r="N172" i="65"/>
  <c r="G172" i="65"/>
  <c r="E172" i="65"/>
  <c r="F172" i="65"/>
  <c r="I172" i="65"/>
  <c r="J172" i="65"/>
  <c r="K172" i="65"/>
  <c r="D172" i="65"/>
  <c r="H172" i="65"/>
  <c r="C172" i="65"/>
  <c r="M156" i="65"/>
  <c r="O156" i="65"/>
  <c r="Q156" i="65"/>
  <c r="S156" i="65"/>
  <c r="U156" i="65"/>
  <c r="P156" i="65"/>
  <c r="R156" i="65"/>
  <c r="T156" i="65"/>
  <c r="N156" i="65"/>
  <c r="I156" i="65"/>
  <c r="J156" i="65"/>
  <c r="K156" i="65"/>
  <c r="D156" i="65"/>
  <c r="H156" i="65"/>
  <c r="C156" i="65"/>
  <c r="G156" i="65"/>
  <c r="E156" i="65"/>
  <c r="F156" i="65"/>
  <c r="M139" i="65"/>
  <c r="O139" i="65"/>
  <c r="Q139" i="65"/>
  <c r="S139" i="65"/>
  <c r="U139" i="65"/>
  <c r="N139" i="65"/>
  <c r="P139" i="65"/>
  <c r="R139" i="65"/>
  <c r="T139" i="65"/>
  <c r="G139" i="65"/>
  <c r="J139" i="65"/>
  <c r="F139" i="65"/>
  <c r="I139" i="65"/>
  <c r="E139" i="65"/>
  <c r="K139" i="65"/>
  <c r="D139" i="65"/>
  <c r="H139" i="65"/>
  <c r="C139" i="65"/>
  <c r="M123" i="65"/>
  <c r="O123" i="65"/>
  <c r="Q123" i="65"/>
  <c r="S123" i="65"/>
  <c r="U123" i="65"/>
  <c r="N123" i="65"/>
  <c r="P123" i="65"/>
  <c r="R123" i="65"/>
  <c r="T123" i="65"/>
  <c r="H123" i="65"/>
  <c r="C123" i="65"/>
  <c r="G123" i="65"/>
  <c r="J123" i="65"/>
  <c r="F123" i="65"/>
  <c r="I123" i="65"/>
  <c r="E123" i="65"/>
  <c r="K123" i="65"/>
  <c r="D123" i="65"/>
  <c r="M107" i="65"/>
  <c r="O107" i="65"/>
  <c r="Q107" i="65"/>
  <c r="S107" i="65"/>
  <c r="U107" i="65"/>
  <c r="N107" i="65"/>
  <c r="P107" i="65"/>
  <c r="R107" i="65"/>
  <c r="T107" i="65"/>
  <c r="K107" i="65"/>
  <c r="D107" i="65"/>
  <c r="H107" i="65"/>
  <c r="C107" i="65"/>
  <c r="G107" i="65"/>
  <c r="J107" i="65"/>
  <c r="F107" i="65"/>
  <c r="I107" i="65"/>
  <c r="E107" i="65"/>
  <c r="N126" i="65"/>
  <c r="P126" i="65"/>
  <c r="R126" i="65"/>
  <c r="T126" i="65"/>
  <c r="M126" i="65"/>
  <c r="O126" i="65"/>
  <c r="Q126" i="65"/>
  <c r="S126" i="65"/>
  <c r="U126" i="65"/>
  <c r="J126" i="65"/>
  <c r="E126" i="65"/>
  <c r="G126" i="65"/>
  <c r="D126" i="65"/>
  <c r="I126" i="65"/>
  <c r="C126" i="65"/>
  <c r="H126" i="65"/>
  <c r="K126" i="65"/>
  <c r="F126" i="65"/>
  <c r="N110" i="65"/>
  <c r="P110" i="65"/>
  <c r="R110" i="65"/>
  <c r="T110" i="65"/>
  <c r="M110" i="65"/>
  <c r="O110" i="65"/>
  <c r="Q110" i="65"/>
  <c r="S110" i="65"/>
  <c r="U110" i="65"/>
  <c r="H110" i="65"/>
  <c r="K110" i="65"/>
  <c r="F110" i="65"/>
  <c r="J110" i="65"/>
  <c r="E110" i="65"/>
  <c r="G110" i="65"/>
  <c r="D110" i="65"/>
  <c r="I110" i="65"/>
  <c r="C110" i="65"/>
  <c r="N129" i="65"/>
  <c r="P129" i="65"/>
  <c r="R129" i="65"/>
  <c r="T129" i="65"/>
  <c r="M129" i="65"/>
  <c r="O129" i="65"/>
  <c r="Q129" i="65"/>
  <c r="S129" i="65"/>
  <c r="U129" i="65"/>
  <c r="J129" i="65"/>
  <c r="E129" i="65"/>
  <c r="G129" i="65"/>
  <c r="D129" i="65"/>
  <c r="I129" i="65"/>
  <c r="C129" i="65"/>
  <c r="H129" i="65"/>
  <c r="K129" i="65"/>
  <c r="F129" i="65"/>
  <c r="N113" i="65"/>
  <c r="P113" i="65"/>
  <c r="R113" i="65"/>
  <c r="T113" i="65"/>
  <c r="M113" i="65"/>
  <c r="O113" i="65"/>
  <c r="Q113" i="65"/>
  <c r="S113" i="65"/>
  <c r="U113" i="65"/>
  <c r="H113" i="65"/>
  <c r="K113" i="65"/>
  <c r="F113" i="65"/>
  <c r="J113" i="65"/>
  <c r="E113" i="65"/>
  <c r="G113" i="65"/>
  <c r="D113" i="65"/>
  <c r="I113" i="65"/>
  <c r="C113" i="65"/>
  <c r="M136" i="65"/>
  <c r="O136" i="65"/>
  <c r="Q136" i="65"/>
  <c r="S136" i="65"/>
  <c r="U136" i="65"/>
  <c r="N136" i="65"/>
  <c r="P136" i="65"/>
  <c r="R136" i="65"/>
  <c r="T136" i="65"/>
  <c r="K136" i="65"/>
  <c r="D136" i="65"/>
  <c r="H136" i="65"/>
  <c r="C136" i="65"/>
  <c r="G136" i="65"/>
  <c r="J136" i="65"/>
  <c r="F136" i="65"/>
  <c r="I136" i="65"/>
  <c r="E136" i="65"/>
  <c r="M120" i="65"/>
  <c r="O120" i="65"/>
  <c r="Q120" i="65"/>
  <c r="S120" i="65"/>
  <c r="U120" i="65"/>
  <c r="N120" i="65"/>
  <c r="P120" i="65"/>
  <c r="R120" i="65"/>
  <c r="T120" i="65"/>
  <c r="I120" i="65"/>
  <c r="E120" i="65"/>
  <c r="K120" i="65"/>
  <c r="D120" i="65"/>
  <c r="H120" i="65"/>
  <c r="C120" i="65"/>
  <c r="G120" i="65"/>
  <c r="J120" i="65"/>
  <c r="F120" i="65"/>
  <c r="M99" i="65"/>
  <c r="O99" i="65"/>
  <c r="Q99" i="65"/>
  <c r="S99" i="65"/>
  <c r="U99" i="65"/>
  <c r="N99" i="65"/>
  <c r="P99" i="65"/>
  <c r="R99" i="65"/>
  <c r="T99" i="65"/>
  <c r="K99" i="65"/>
  <c r="D99" i="65"/>
  <c r="H99" i="65"/>
  <c r="C99" i="65"/>
  <c r="G99" i="65"/>
  <c r="J99" i="65"/>
  <c r="F99" i="65"/>
  <c r="I99" i="65"/>
  <c r="E99" i="65"/>
  <c r="N106" i="65"/>
  <c r="P106" i="65"/>
  <c r="R106" i="65"/>
  <c r="T106" i="65"/>
  <c r="M106" i="65"/>
  <c r="O106" i="65"/>
  <c r="Q106" i="65"/>
  <c r="S106" i="65"/>
  <c r="U106" i="65"/>
  <c r="H106" i="65"/>
  <c r="J106" i="65"/>
  <c r="F106" i="65"/>
  <c r="K106" i="65"/>
  <c r="E106" i="65"/>
  <c r="I106" i="65"/>
  <c r="D106" i="65"/>
  <c r="G106" i="65"/>
  <c r="C106" i="65"/>
  <c r="N90" i="65"/>
  <c r="P90" i="65"/>
  <c r="R90" i="65"/>
  <c r="T90" i="65"/>
  <c r="M90" i="65"/>
  <c r="O90" i="65"/>
  <c r="Q90" i="65"/>
  <c r="S90" i="65"/>
  <c r="U90" i="65"/>
  <c r="G90" i="65"/>
  <c r="D90" i="65"/>
  <c r="I90" i="65"/>
  <c r="C90" i="65"/>
  <c r="H90" i="65"/>
  <c r="K90" i="65"/>
  <c r="F90" i="65"/>
  <c r="J90" i="65"/>
  <c r="E90" i="65"/>
  <c r="N93" i="65"/>
  <c r="P93" i="65"/>
  <c r="R93" i="65"/>
  <c r="T93" i="65"/>
  <c r="M93" i="65"/>
  <c r="O93" i="65"/>
  <c r="Q93" i="65"/>
  <c r="S93" i="65"/>
  <c r="U93" i="65"/>
  <c r="I93" i="65"/>
  <c r="C93" i="65"/>
  <c r="H93" i="65"/>
  <c r="K93" i="65"/>
  <c r="F93" i="65"/>
  <c r="J93" i="65"/>
  <c r="E93" i="65"/>
  <c r="G93" i="65"/>
  <c r="D93" i="65"/>
  <c r="M100" i="65"/>
  <c r="O100" i="65"/>
  <c r="Q100" i="65"/>
  <c r="S100" i="65"/>
  <c r="U100" i="65"/>
  <c r="N100" i="65"/>
  <c r="P100" i="65"/>
  <c r="R100" i="65"/>
  <c r="T100" i="65"/>
  <c r="H100" i="65"/>
  <c r="C100" i="65"/>
  <c r="G100" i="65"/>
  <c r="J100" i="65"/>
  <c r="F100" i="65"/>
  <c r="I100" i="65"/>
  <c r="E100" i="65"/>
  <c r="K100" i="65"/>
  <c r="D100" i="65"/>
  <c r="M84" i="65"/>
  <c r="O84" i="65"/>
  <c r="Q84" i="65"/>
  <c r="S84" i="65"/>
  <c r="U84" i="65"/>
  <c r="N84" i="65"/>
  <c r="P84" i="65"/>
  <c r="R84" i="65"/>
  <c r="T84" i="65"/>
  <c r="K84" i="65"/>
  <c r="D84" i="65"/>
  <c r="H84" i="65"/>
  <c r="C84" i="65"/>
  <c r="G84" i="65"/>
  <c r="J84" i="65"/>
  <c r="F84" i="65"/>
  <c r="I84" i="65"/>
  <c r="E84" i="65"/>
  <c r="N79" i="65"/>
  <c r="P79" i="65"/>
  <c r="R79" i="65"/>
  <c r="T79" i="65"/>
  <c r="M79" i="65"/>
  <c r="O79" i="65"/>
  <c r="Q79" i="65"/>
  <c r="S79" i="65"/>
  <c r="U79" i="65"/>
  <c r="G79" i="65"/>
  <c r="D79" i="65"/>
  <c r="I79" i="65"/>
  <c r="C79" i="65"/>
  <c r="H79" i="65"/>
  <c r="K79" i="65"/>
  <c r="F79" i="65"/>
  <c r="J79" i="65"/>
  <c r="E79" i="65"/>
  <c r="M77" i="65"/>
  <c r="O77" i="65"/>
  <c r="Q77" i="65"/>
  <c r="S77" i="65"/>
  <c r="U77" i="65"/>
  <c r="N77" i="65"/>
  <c r="P77" i="65"/>
  <c r="R77" i="65"/>
  <c r="T77" i="65"/>
  <c r="K77" i="65"/>
  <c r="D77" i="65"/>
  <c r="H77" i="65"/>
  <c r="C77" i="65"/>
  <c r="G77" i="65"/>
  <c r="J77" i="65"/>
  <c r="F77" i="65"/>
  <c r="I77" i="65"/>
  <c r="E77" i="65"/>
  <c r="N75" i="65"/>
  <c r="P75" i="65"/>
  <c r="R75" i="65"/>
  <c r="T75" i="65"/>
  <c r="M75" i="65"/>
  <c r="O75" i="65"/>
  <c r="Q75" i="65"/>
  <c r="S75" i="65"/>
  <c r="U75" i="65"/>
  <c r="I75" i="65"/>
  <c r="C75" i="65"/>
  <c r="H75" i="65"/>
  <c r="K75" i="65"/>
  <c r="F75" i="65"/>
  <c r="J75" i="65"/>
  <c r="E75" i="65"/>
  <c r="G75" i="65"/>
  <c r="D75" i="65"/>
  <c r="N68" i="65"/>
  <c r="P68" i="65"/>
  <c r="R68" i="65"/>
  <c r="T68" i="65"/>
  <c r="O68" i="65"/>
  <c r="Q68" i="65"/>
  <c r="S68" i="65"/>
  <c r="M68" i="65"/>
  <c r="U68" i="65"/>
  <c r="I68" i="65"/>
  <c r="C68" i="65"/>
  <c r="H68" i="65"/>
  <c r="K68" i="65"/>
  <c r="F68" i="65"/>
  <c r="J68" i="65"/>
  <c r="E68" i="65"/>
  <c r="G68" i="65"/>
  <c r="D68" i="65"/>
  <c r="N71" i="65"/>
  <c r="P71" i="65"/>
  <c r="R71" i="65"/>
  <c r="T71" i="65"/>
  <c r="M71" i="65"/>
  <c r="O71" i="65"/>
  <c r="Q71" i="65"/>
  <c r="S71" i="65"/>
  <c r="U71" i="65"/>
  <c r="G71" i="65"/>
  <c r="D71" i="65"/>
  <c r="I71" i="65"/>
  <c r="C71" i="65"/>
  <c r="H71" i="65"/>
  <c r="K71" i="65"/>
  <c r="F71" i="65"/>
  <c r="J71" i="65"/>
  <c r="E71" i="65"/>
  <c r="P74" i="65"/>
  <c r="S74" i="65"/>
  <c r="U74" i="65"/>
  <c r="O74" i="65"/>
  <c r="T74" i="65"/>
  <c r="Q74" i="65"/>
  <c r="M74" i="65"/>
  <c r="R74" i="65"/>
  <c r="N74" i="65"/>
  <c r="H74" i="65"/>
  <c r="E74" i="65"/>
  <c r="I74" i="65"/>
  <c r="D74" i="65"/>
  <c r="K74" i="65"/>
  <c r="C74" i="65"/>
  <c r="J74" i="65"/>
  <c r="G74" i="65"/>
  <c r="F74" i="65"/>
  <c r="N60" i="65"/>
  <c r="S60" i="65"/>
  <c r="Q60" i="65"/>
  <c r="T60" i="65"/>
  <c r="O60" i="65"/>
  <c r="R60" i="65"/>
  <c r="P60" i="65"/>
  <c r="U60" i="65"/>
  <c r="M60" i="65"/>
  <c r="J60" i="65"/>
  <c r="E60" i="65"/>
  <c r="G60" i="65"/>
  <c r="D60" i="65"/>
  <c r="K60" i="65"/>
  <c r="C60" i="65"/>
  <c r="H60" i="65"/>
  <c r="I60" i="65"/>
  <c r="F60" i="65"/>
  <c r="N47" i="65"/>
  <c r="P47" i="65"/>
  <c r="R47" i="65"/>
  <c r="T47" i="65"/>
  <c r="Q47" i="65"/>
  <c r="S47" i="65"/>
  <c r="M47" i="65"/>
  <c r="U47" i="65"/>
  <c r="O47" i="65"/>
  <c r="K47" i="65"/>
  <c r="C47" i="65"/>
  <c r="H47" i="65"/>
  <c r="G47" i="65"/>
  <c r="F47" i="65"/>
  <c r="J47" i="65"/>
  <c r="E47" i="65"/>
  <c r="I47" i="65"/>
  <c r="D47" i="65"/>
  <c r="N50" i="65"/>
  <c r="P50" i="65"/>
  <c r="R50" i="65"/>
  <c r="T50" i="65"/>
  <c r="M50" i="65"/>
  <c r="O50" i="65"/>
  <c r="Q50" i="65"/>
  <c r="S50" i="65"/>
  <c r="U50" i="65"/>
  <c r="G50" i="65"/>
  <c r="D50" i="65"/>
  <c r="I50" i="65"/>
  <c r="C50" i="65"/>
  <c r="H50" i="65"/>
  <c r="K50" i="65"/>
  <c r="F50" i="65"/>
  <c r="J50" i="65"/>
  <c r="E50" i="65"/>
  <c r="M53" i="65"/>
  <c r="O53" i="65"/>
  <c r="Q53" i="65"/>
  <c r="S53" i="65"/>
  <c r="U53" i="65"/>
  <c r="N53" i="65"/>
  <c r="P53" i="65"/>
  <c r="R53" i="65"/>
  <c r="T53" i="65"/>
  <c r="H53" i="65"/>
  <c r="C53" i="65"/>
  <c r="G53" i="65"/>
  <c r="J53" i="65"/>
  <c r="F53" i="65"/>
  <c r="I53" i="65"/>
  <c r="E53" i="65"/>
  <c r="K53" i="65"/>
  <c r="D53" i="65"/>
  <c r="N41" i="65"/>
  <c r="P41" i="65"/>
  <c r="R41" i="65"/>
  <c r="T41" i="65"/>
  <c r="O41" i="65"/>
  <c r="Q41" i="65"/>
  <c r="S41" i="65"/>
  <c r="M41" i="65"/>
  <c r="U41" i="65"/>
  <c r="G41" i="65"/>
  <c r="D41" i="65"/>
  <c r="I41" i="65"/>
  <c r="C41" i="65"/>
  <c r="H41" i="65"/>
  <c r="K41" i="65"/>
  <c r="F41" i="65"/>
  <c r="J41" i="65"/>
  <c r="E41" i="65"/>
  <c r="N44" i="65"/>
  <c r="P44" i="65"/>
  <c r="R44" i="65"/>
  <c r="T44" i="65"/>
  <c r="M44" i="65"/>
  <c r="O44" i="65"/>
  <c r="Q44" i="65"/>
  <c r="S44" i="65"/>
  <c r="U44" i="65"/>
  <c r="J44" i="65"/>
  <c r="E44" i="65"/>
  <c r="G44" i="65"/>
  <c r="D44" i="65"/>
  <c r="I44" i="65"/>
  <c r="C44" i="65"/>
  <c r="H44" i="65"/>
  <c r="K44" i="65"/>
  <c r="F44" i="65"/>
  <c r="M43" i="65"/>
  <c r="O43" i="65"/>
  <c r="Q43" i="65"/>
  <c r="S43" i="65"/>
  <c r="U43" i="65"/>
  <c r="N43" i="65"/>
  <c r="P43" i="65"/>
  <c r="R43" i="65"/>
  <c r="T43" i="65"/>
  <c r="G43" i="65"/>
  <c r="J43" i="65"/>
  <c r="F43" i="65"/>
  <c r="I43" i="65"/>
  <c r="E43" i="65"/>
  <c r="K43" i="65"/>
  <c r="D43" i="65"/>
  <c r="H43" i="65"/>
  <c r="C43" i="65"/>
  <c r="N30" i="65"/>
  <c r="P30" i="65"/>
  <c r="R30" i="65"/>
  <c r="T30" i="65"/>
  <c r="M30" i="65"/>
  <c r="O30" i="65"/>
  <c r="U30" i="65"/>
  <c r="Q30" i="65"/>
  <c r="S30" i="65"/>
  <c r="H30" i="65"/>
  <c r="K30" i="65"/>
  <c r="F30" i="65"/>
  <c r="J30" i="65"/>
  <c r="E30" i="65"/>
  <c r="G30" i="65"/>
  <c r="D30" i="65"/>
  <c r="I30" i="65"/>
  <c r="C30" i="65"/>
  <c r="N29" i="65"/>
  <c r="P29" i="65"/>
  <c r="R29" i="65"/>
  <c r="T29" i="65"/>
  <c r="M29" i="65"/>
  <c r="O29" i="65"/>
  <c r="Q29" i="65"/>
  <c r="S29" i="65"/>
  <c r="U29" i="65"/>
  <c r="I29" i="65"/>
  <c r="C29" i="65"/>
  <c r="H29" i="65"/>
  <c r="K29" i="65"/>
  <c r="F29" i="65"/>
  <c r="J29" i="65"/>
  <c r="E29" i="65"/>
  <c r="G29" i="65"/>
  <c r="D29" i="65"/>
  <c r="M24" i="65"/>
  <c r="O24" i="65"/>
  <c r="Q24" i="65"/>
  <c r="S24" i="65"/>
  <c r="U24" i="65"/>
  <c r="P24" i="65"/>
  <c r="R24" i="65"/>
  <c r="T24" i="65"/>
  <c r="N24" i="65"/>
  <c r="G24" i="65"/>
  <c r="J24" i="65"/>
  <c r="F24" i="65"/>
  <c r="I24" i="65"/>
  <c r="E24" i="65"/>
  <c r="K24" i="65"/>
  <c r="D24" i="65"/>
  <c r="H24" i="65"/>
  <c r="C24" i="65"/>
  <c r="N8" i="65"/>
  <c r="P8" i="65"/>
  <c r="R8" i="65"/>
  <c r="T8" i="65"/>
  <c r="M8" i="65"/>
  <c r="U8" i="65"/>
  <c r="S8" i="65"/>
  <c r="Q8" i="65"/>
  <c r="O8" i="65"/>
  <c r="G8" i="65"/>
  <c r="D8" i="65"/>
  <c r="K8" i="65"/>
  <c r="C8" i="65"/>
  <c r="H8" i="65"/>
  <c r="I8" i="65"/>
  <c r="F8" i="65"/>
  <c r="J8" i="65"/>
  <c r="E8" i="65"/>
  <c r="N11" i="65"/>
  <c r="P11" i="65"/>
  <c r="R11" i="65"/>
  <c r="T11" i="65"/>
  <c r="M11" i="65"/>
  <c r="U11" i="65"/>
  <c r="O11" i="65"/>
  <c r="Q11" i="65"/>
  <c r="S11" i="65"/>
  <c r="G11" i="65"/>
  <c r="D11" i="65"/>
  <c r="I11" i="65"/>
  <c r="C11" i="65"/>
  <c r="H11" i="65"/>
  <c r="K11" i="65"/>
  <c r="F11" i="65"/>
  <c r="J11" i="65"/>
  <c r="E11" i="65"/>
  <c r="M13" i="65"/>
  <c r="O13" i="65"/>
  <c r="Q13" i="65"/>
  <c r="S13" i="65"/>
  <c r="U13" i="65"/>
  <c r="T13" i="65"/>
  <c r="N13" i="65"/>
  <c r="P13" i="65"/>
  <c r="R13" i="65"/>
  <c r="H13" i="65"/>
  <c r="C13" i="65"/>
  <c r="G13" i="65"/>
  <c r="J13" i="65"/>
  <c r="F13" i="65"/>
  <c r="I13" i="65"/>
  <c r="E13" i="65"/>
  <c r="K13" i="65"/>
  <c r="D13" i="65"/>
  <c r="M5" i="65"/>
  <c r="P5" i="65"/>
  <c r="U5" i="65"/>
  <c r="N5" i="65"/>
  <c r="S5" i="65"/>
  <c r="Q5" i="65"/>
  <c r="T5" i="65"/>
  <c r="R5" i="65"/>
  <c r="O5" i="65"/>
  <c r="H5" i="65"/>
  <c r="E5" i="65"/>
  <c r="K5" i="65"/>
  <c r="D5" i="65"/>
  <c r="I5" i="65"/>
  <c r="C5" i="65"/>
  <c r="G5" i="65"/>
  <c r="J5" i="65"/>
  <c r="F5" i="65"/>
  <c r="AP38" i="19"/>
  <c r="W38" i="19" s="1"/>
  <c r="S38" i="19"/>
  <c r="T38" i="19"/>
  <c r="O38" i="19"/>
  <c r="Q38" i="19"/>
  <c r="R38" i="19"/>
  <c r="P38" i="19"/>
  <c r="M38" i="19"/>
  <c r="U38" i="19"/>
  <c r="N38" i="19"/>
  <c r="AP69" i="21"/>
  <c r="AH69" i="21" s="1"/>
  <c r="S69" i="21"/>
  <c r="T69" i="21"/>
  <c r="N69" i="21"/>
  <c r="Q69" i="21"/>
  <c r="O69" i="21"/>
  <c r="P69" i="21"/>
  <c r="M69" i="21"/>
  <c r="U69" i="21"/>
  <c r="R69" i="21"/>
  <c r="AP82" i="21"/>
  <c r="Z82" i="21" s="1"/>
  <c r="N82" i="21"/>
  <c r="S82" i="21"/>
  <c r="O82" i="21"/>
  <c r="Q82" i="21"/>
  <c r="M82" i="21"/>
  <c r="P82" i="21"/>
  <c r="T82" i="21"/>
  <c r="R82" i="21"/>
  <c r="U82" i="21"/>
  <c r="AP113" i="21"/>
  <c r="W113" i="21" s="1"/>
  <c r="M113" i="21"/>
  <c r="P113" i="21"/>
  <c r="N113" i="21"/>
  <c r="U113" i="21"/>
  <c r="S113" i="21"/>
  <c r="T113" i="21"/>
  <c r="O113" i="21"/>
  <c r="Q113" i="21"/>
  <c r="R113" i="21"/>
  <c r="AP127" i="21"/>
  <c r="AB127" i="21" s="1"/>
  <c r="U127" i="21"/>
  <c r="M127" i="21"/>
  <c r="S127" i="21"/>
  <c r="O127" i="21"/>
  <c r="N127" i="21"/>
  <c r="Q127" i="21"/>
  <c r="R127" i="21"/>
  <c r="P127" i="21"/>
  <c r="T127" i="21"/>
  <c r="AP78" i="21"/>
  <c r="AO78" i="21" s="1"/>
  <c r="P78" i="21"/>
  <c r="O78" i="21"/>
  <c r="S78" i="21"/>
  <c r="U78" i="21"/>
  <c r="M78" i="21"/>
  <c r="T78" i="21"/>
  <c r="R78" i="21"/>
  <c r="N78" i="21"/>
  <c r="Q78" i="21"/>
  <c r="AP108" i="21"/>
  <c r="AJ108" i="21" s="1"/>
  <c r="M108" i="21"/>
  <c r="P108" i="21"/>
  <c r="Q108" i="21"/>
  <c r="O108" i="21"/>
  <c r="U108" i="21"/>
  <c r="R108" i="21"/>
  <c r="T108" i="21"/>
  <c r="S108" i="21"/>
  <c r="N108" i="21"/>
  <c r="AP120" i="21"/>
  <c r="AM120" i="21" s="1"/>
  <c r="N120" i="21"/>
  <c r="S120" i="21"/>
  <c r="O120" i="21"/>
  <c r="Q120" i="21"/>
  <c r="M120" i="21"/>
  <c r="U120" i="21"/>
  <c r="T120" i="21"/>
  <c r="R120" i="21"/>
  <c r="P120" i="21"/>
  <c r="AP45" i="19"/>
  <c r="AH45" i="19" s="1"/>
  <c r="R45" i="19"/>
  <c r="U45" i="19"/>
  <c r="S45" i="19"/>
  <c r="N45" i="19"/>
  <c r="O45" i="19"/>
  <c r="Q45" i="19"/>
  <c r="T45" i="19"/>
  <c r="M45" i="19"/>
  <c r="P45" i="19"/>
  <c r="AP4" i="19"/>
  <c r="AC4" i="19" s="1"/>
  <c r="U4" i="19"/>
  <c r="O4" i="19"/>
  <c r="T4" i="19"/>
  <c r="R4" i="19"/>
  <c r="N4" i="19"/>
  <c r="S4" i="19"/>
  <c r="P4" i="19"/>
  <c r="Q4" i="19"/>
  <c r="M4" i="19"/>
  <c r="AP125" i="21"/>
  <c r="AE125" i="21" s="1"/>
  <c r="R125" i="21"/>
  <c r="S125" i="21"/>
  <c r="O125" i="21"/>
  <c r="Q125" i="21"/>
  <c r="M125" i="21"/>
  <c r="P125" i="21"/>
  <c r="T125" i="21"/>
  <c r="N125" i="21"/>
  <c r="U125" i="21"/>
  <c r="AP94" i="21"/>
  <c r="AK94" i="21" s="1"/>
  <c r="U94" i="21"/>
  <c r="M94" i="21"/>
  <c r="T94" i="21"/>
  <c r="R94" i="21"/>
  <c r="N94" i="21"/>
  <c r="S94" i="21"/>
  <c r="P94" i="21"/>
  <c r="O94" i="21"/>
  <c r="Q94" i="21"/>
  <c r="AP165" i="21"/>
  <c r="X165" i="21" s="1"/>
  <c r="U165" i="21"/>
  <c r="O165" i="21"/>
  <c r="S165" i="21"/>
  <c r="T165" i="21"/>
  <c r="M165" i="21"/>
  <c r="Q165" i="21"/>
  <c r="R165" i="21"/>
  <c r="P165" i="21"/>
  <c r="N165" i="21"/>
  <c r="AP110" i="21"/>
  <c r="AG110" i="21" s="1"/>
  <c r="U110" i="21"/>
  <c r="M110" i="21"/>
  <c r="P110" i="21"/>
  <c r="R110" i="21"/>
  <c r="T110" i="21"/>
  <c r="S110" i="21"/>
  <c r="N110" i="21"/>
  <c r="Q110" i="21"/>
  <c r="O110" i="21"/>
  <c r="AP54" i="21"/>
  <c r="Z54" i="21" s="1"/>
  <c r="O54" i="21"/>
  <c r="Q54" i="21"/>
  <c r="N54" i="21"/>
  <c r="M54" i="21"/>
  <c r="P54" i="21"/>
  <c r="R54" i="21"/>
  <c r="U54" i="21"/>
  <c r="S54" i="21"/>
  <c r="T54" i="21"/>
  <c r="AP116" i="21"/>
  <c r="X116" i="21" s="1"/>
  <c r="T116" i="21"/>
  <c r="R116" i="21"/>
  <c r="N116" i="21"/>
  <c r="S116" i="21"/>
  <c r="P116" i="21"/>
  <c r="O116" i="21"/>
  <c r="Q116" i="21"/>
  <c r="U116" i="21"/>
  <c r="M116" i="21"/>
  <c r="AP87" i="21"/>
  <c r="X87" i="21" s="1"/>
  <c r="M87" i="21"/>
  <c r="P87" i="21"/>
  <c r="T87" i="21"/>
  <c r="R87" i="21"/>
  <c r="Q87" i="21"/>
  <c r="N87" i="21"/>
  <c r="U87" i="21"/>
  <c r="O87" i="21"/>
  <c r="S87" i="21"/>
  <c r="AP3" i="19"/>
  <c r="AD3" i="19" s="1"/>
  <c r="O3" i="19"/>
  <c r="Q3" i="19"/>
  <c r="M3" i="19"/>
  <c r="U3" i="19"/>
  <c r="T3" i="19"/>
  <c r="R3" i="19"/>
  <c r="P3" i="19"/>
  <c r="N3" i="19"/>
  <c r="S3" i="19"/>
  <c r="AP18" i="19"/>
  <c r="AH18" i="19" s="1"/>
  <c r="M18" i="19"/>
  <c r="P18" i="19"/>
  <c r="O18" i="19"/>
  <c r="U18" i="19"/>
  <c r="N18" i="19"/>
  <c r="R18" i="19"/>
  <c r="S18" i="19"/>
  <c r="T18" i="19"/>
  <c r="Q18" i="19"/>
  <c r="AP130" i="21"/>
  <c r="AG130" i="21" s="1"/>
  <c r="O130" i="21"/>
  <c r="Q130" i="21"/>
  <c r="M130" i="21"/>
  <c r="P130" i="21"/>
  <c r="T130" i="21"/>
  <c r="R130" i="21"/>
  <c r="U130" i="21"/>
  <c r="N130" i="21"/>
  <c r="S130" i="21"/>
  <c r="AP52" i="19"/>
  <c r="AE52" i="19" s="1"/>
  <c r="T52" i="19"/>
  <c r="Q52" i="19"/>
  <c r="N52" i="19"/>
  <c r="O52" i="19"/>
  <c r="P52" i="19"/>
  <c r="S52" i="19"/>
  <c r="R52" i="19"/>
  <c r="U52" i="19"/>
  <c r="M52" i="19"/>
  <c r="AP114" i="21"/>
  <c r="AK114" i="21" s="1"/>
  <c r="M114" i="21"/>
  <c r="U114" i="21"/>
  <c r="T114" i="21"/>
  <c r="R114" i="21"/>
  <c r="P114" i="21"/>
  <c r="N114" i="21"/>
  <c r="S114" i="21"/>
  <c r="O114" i="21"/>
  <c r="Q114" i="21"/>
  <c r="AP88" i="21"/>
  <c r="AJ88" i="21" s="1"/>
  <c r="O88" i="21"/>
  <c r="Q88" i="21"/>
  <c r="M88" i="21"/>
  <c r="P88" i="21"/>
  <c r="T88" i="21"/>
  <c r="R88" i="21"/>
  <c r="U88" i="21"/>
  <c r="N88" i="21"/>
  <c r="S88" i="21"/>
  <c r="AP158" i="21"/>
  <c r="AK158" i="21" s="1"/>
  <c r="N158" i="21"/>
  <c r="S158" i="21"/>
  <c r="P158" i="21"/>
  <c r="O158" i="21"/>
  <c r="Q158" i="21"/>
  <c r="U158" i="21"/>
  <c r="M158" i="21"/>
  <c r="T158" i="21"/>
  <c r="R158" i="21"/>
  <c r="AP75" i="21"/>
  <c r="X75" i="21" s="1"/>
  <c r="R75" i="21"/>
  <c r="U75" i="21"/>
  <c r="S75" i="21"/>
  <c r="N75" i="21"/>
  <c r="O75" i="21"/>
  <c r="Q75" i="21"/>
  <c r="P75" i="21"/>
  <c r="M75" i="21"/>
  <c r="T75" i="21"/>
  <c r="AP172" i="21"/>
  <c r="AJ172" i="21" s="1"/>
  <c r="M172" i="21"/>
  <c r="P172" i="21"/>
  <c r="R172" i="21"/>
  <c r="U172" i="21"/>
  <c r="S172" i="21"/>
  <c r="Q172" i="21"/>
  <c r="T172" i="21"/>
  <c r="O172" i="21"/>
  <c r="N172" i="21"/>
  <c r="AP39" i="19"/>
  <c r="O39" i="19"/>
  <c r="Q39" i="19"/>
  <c r="T39" i="19"/>
  <c r="M39" i="19"/>
  <c r="P39" i="19"/>
  <c r="R39" i="19"/>
  <c r="U39" i="19"/>
  <c r="S39" i="19"/>
  <c r="N39" i="19"/>
  <c r="AP139" i="21"/>
  <c r="AA139" i="21" s="1"/>
  <c r="R139" i="21"/>
  <c r="U139" i="21"/>
  <c r="S139" i="21"/>
  <c r="N139" i="21"/>
  <c r="O139" i="21"/>
  <c r="Q139" i="21"/>
  <c r="P139" i="21"/>
  <c r="M139" i="21"/>
  <c r="T139" i="21"/>
  <c r="AP11" i="19"/>
  <c r="U11" i="19"/>
  <c r="O11" i="19"/>
  <c r="S11" i="19"/>
  <c r="N11" i="19"/>
  <c r="Q11" i="19"/>
  <c r="R11" i="19"/>
  <c r="P11" i="19"/>
  <c r="M11" i="19"/>
  <c r="T11" i="19"/>
  <c r="AP142" i="21"/>
  <c r="AG142" i="21" s="1"/>
  <c r="N142" i="21"/>
  <c r="Q142" i="21"/>
  <c r="P142" i="21"/>
  <c r="O142" i="21"/>
  <c r="S142" i="21"/>
  <c r="U142" i="21"/>
  <c r="M142" i="21"/>
  <c r="T142" i="21"/>
  <c r="R142" i="21"/>
  <c r="AP48" i="19"/>
  <c r="AB48" i="19" s="1"/>
  <c r="P48" i="19"/>
  <c r="T48" i="19"/>
  <c r="U48" i="19"/>
  <c r="M48" i="19"/>
  <c r="S48" i="19"/>
  <c r="O48" i="19"/>
  <c r="N48" i="19"/>
  <c r="Q48" i="19"/>
  <c r="R48" i="19"/>
  <c r="AP150" i="21"/>
  <c r="AK150" i="21" s="1"/>
  <c r="O150" i="21"/>
  <c r="Q150" i="21"/>
  <c r="T150" i="21"/>
  <c r="M150" i="21"/>
  <c r="P150" i="21"/>
  <c r="R150" i="21"/>
  <c r="U150" i="21"/>
  <c r="S150" i="21"/>
  <c r="N150" i="21"/>
  <c r="AP109" i="21"/>
  <c r="Z109" i="21" s="1"/>
  <c r="M109" i="21"/>
  <c r="P109" i="21"/>
  <c r="T109" i="21"/>
  <c r="N109" i="21"/>
  <c r="U109" i="21"/>
  <c r="R109" i="21"/>
  <c r="S109" i="21"/>
  <c r="Q109" i="21"/>
  <c r="O109" i="21"/>
  <c r="AP95" i="21"/>
  <c r="AJ95" i="21" s="1"/>
  <c r="P95" i="21"/>
  <c r="T95" i="21"/>
  <c r="U95" i="21"/>
  <c r="M95" i="21"/>
  <c r="S95" i="21"/>
  <c r="O95" i="21"/>
  <c r="N95" i="21"/>
  <c r="Q95" i="21"/>
  <c r="R95" i="21"/>
  <c r="AP80" i="21"/>
  <c r="AN80" i="21" s="1"/>
  <c r="S80" i="21"/>
  <c r="T80" i="21"/>
  <c r="R80" i="21"/>
  <c r="U80" i="21"/>
  <c r="N80" i="21"/>
  <c r="Q80" i="21"/>
  <c r="O80" i="21"/>
  <c r="P80" i="21"/>
  <c r="M80" i="21"/>
  <c r="AP167" i="21"/>
  <c r="Y167" i="21" s="1"/>
  <c r="M167" i="21"/>
  <c r="U167" i="21"/>
  <c r="T167" i="21"/>
  <c r="R167" i="21"/>
  <c r="S167" i="21"/>
  <c r="N167" i="21"/>
  <c r="P167" i="21"/>
  <c r="O167" i="21"/>
  <c r="Q167" i="21"/>
  <c r="AP117" i="21"/>
  <c r="AN117" i="21" s="1"/>
  <c r="U117" i="21"/>
  <c r="M117" i="21"/>
  <c r="S117" i="21"/>
  <c r="T117" i="21"/>
  <c r="N117" i="21"/>
  <c r="Q117" i="21"/>
  <c r="R117" i="21"/>
  <c r="P117" i="21"/>
  <c r="O117" i="21"/>
  <c r="AP136" i="21"/>
  <c r="AE136" i="21" s="1"/>
  <c r="M136" i="21"/>
  <c r="P136" i="21"/>
  <c r="T136" i="21"/>
  <c r="R136" i="21"/>
  <c r="U136" i="21"/>
  <c r="N136" i="21"/>
  <c r="S136" i="21"/>
  <c r="O136" i="21"/>
  <c r="Q136" i="21"/>
  <c r="AP17" i="19"/>
  <c r="AE17" i="19" s="1"/>
  <c r="P17" i="19"/>
  <c r="R17" i="19"/>
  <c r="U17" i="19"/>
  <c r="O17" i="19"/>
  <c r="S17" i="19"/>
  <c r="T17" i="19"/>
  <c r="M17" i="19"/>
  <c r="Q17" i="19"/>
  <c r="N17" i="19"/>
  <c r="AP22" i="19"/>
  <c r="Y22" i="19" s="1"/>
  <c r="U22" i="19"/>
  <c r="M22" i="19"/>
  <c r="S22" i="19"/>
  <c r="T22" i="19"/>
  <c r="N22" i="19"/>
  <c r="Q22" i="19"/>
  <c r="R22" i="19"/>
  <c r="P22" i="19"/>
  <c r="O22" i="19"/>
  <c r="AP145" i="21"/>
  <c r="Z145" i="21" s="1"/>
  <c r="S145" i="21"/>
  <c r="T145" i="21"/>
  <c r="O145" i="21"/>
  <c r="Q145" i="21"/>
  <c r="R145" i="21"/>
  <c r="M145" i="21"/>
  <c r="P145" i="21"/>
  <c r="N145" i="21"/>
  <c r="U145" i="21"/>
  <c r="AP28" i="19"/>
  <c r="AA28" i="19" s="1"/>
  <c r="O28" i="19"/>
  <c r="Q28" i="19"/>
  <c r="P28" i="19"/>
  <c r="M28" i="19"/>
  <c r="T28" i="19"/>
  <c r="R28" i="19"/>
  <c r="U28" i="19"/>
  <c r="S28" i="19"/>
  <c r="N28" i="19"/>
  <c r="AP29" i="19"/>
  <c r="W29" i="19" s="1"/>
  <c r="S29" i="19"/>
  <c r="T29" i="19"/>
  <c r="O29" i="19"/>
  <c r="Q29" i="19"/>
  <c r="N29" i="19"/>
  <c r="M29" i="19"/>
  <c r="P29" i="19"/>
  <c r="R29" i="19"/>
  <c r="U29" i="19"/>
  <c r="AP167" i="65"/>
  <c r="W167" i="65" s="1"/>
  <c r="AP147" i="65"/>
  <c r="W147" i="65" s="1"/>
  <c r="AP171" i="65"/>
  <c r="W171" i="65" s="1"/>
  <c r="AP166" i="65"/>
  <c r="X166" i="65" s="1"/>
  <c r="AP150" i="65"/>
  <c r="X150" i="65" s="1"/>
  <c r="AP173" i="65"/>
  <c r="X173" i="65" s="1"/>
  <c r="AP157" i="65"/>
  <c r="X157" i="65" s="1"/>
  <c r="AP176" i="65"/>
  <c r="W176" i="65" s="1"/>
  <c r="AP160" i="65"/>
  <c r="Y160" i="65" s="1"/>
  <c r="AP144" i="65"/>
  <c r="Y144" i="65" s="1"/>
  <c r="AP123" i="65"/>
  <c r="W123" i="65" s="1"/>
  <c r="AP107" i="65"/>
  <c r="W107" i="65" s="1"/>
  <c r="AP130" i="65"/>
  <c r="X130" i="65" s="1"/>
  <c r="AP114" i="65"/>
  <c r="X114" i="65" s="1"/>
  <c r="AP129" i="65"/>
  <c r="X129" i="65" s="1"/>
  <c r="AP113" i="65"/>
  <c r="X113" i="65" s="1"/>
  <c r="AP132" i="65"/>
  <c r="Y132" i="65" s="1"/>
  <c r="AP116" i="65"/>
  <c r="Y116" i="65" s="1"/>
  <c r="AP99" i="65"/>
  <c r="W99" i="65" s="1"/>
  <c r="AP106" i="65"/>
  <c r="X106" i="65" s="1"/>
  <c r="AP90" i="65"/>
  <c r="X90" i="65" s="1"/>
  <c r="AP93" i="65"/>
  <c r="X93" i="65" s="1"/>
  <c r="AP100" i="65"/>
  <c r="Y100" i="65" s="1"/>
  <c r="AP84" i="65"/>
  <c r="Y84" i="65" s="1"/>
  <c r="AP79" i="65"/>
  <c r="X79" i="65" s="1"/>
  <c r="AP81" i="65"/>
  <c r="Y81" i="65" s="1"/>
  <c r="AP69" i="65"/>
  <c r="W69" i="65" s="1"/>
  <c r="AP64" i="65"/>
  <c r="X64" i="65" s="1"/>
  <c r="AP67" i="65"/>
  <c r="X67" i="65" s="1"/>
  <c r="AP34" i="65"/>
  <c r="W34" i="65" s="1"/>
  <c r="AP62" i="65"/>
  <c r="Y62" i="65" s="1"/>
  <c r="AP51" i="65"/>
  <c r="X51" i="65" s="1"/>
  <c r="AP54" i="65"/>
  <c r="X54" i="65" s="1"/>
  <c r="AP53" i="65"/>
  <c r="Y53" i="65" s="1"/>
  <c r="AP41" i="65"/>
  <c r="X41" i="65" s="1"/>
  <c r="AP40" i="65"/>
  <c r="X40" i="65" s="1"/>
  <c r="AP43" i="65"/>
  <c r="Y43" i="65" s="1"/>
  <c r="AP30" i="65"/>
  <c r="X30" i="65" s="1"/>
  <c r="AP22" i="65"/>
  <c r="W22" i="65" s="1"/>
  <c r="AP21" i="65"/>
  <c r="X21" i="65" s="1"/>
  <c r="AP16" i="65"/>
  <c r="W16" i="65" s="1"/>
  <c r="AP11" i="65"/>
  <c r="X11" i="65" s="1"/>
  <c r="AP10" i="65"/>
  <c r="X10" i="65" s="1"/>
  <c r="AP7" i="65"/>
  <c r="AB7" i="65" s="1"/>
  <c r="N177" i="65"/>
  <c r="P177" i="65"/>
  <c r="R177" i="65"/>
  <c r="T177" i="65"/>
  <c r="M177" i="65"/>
  <c r="U177" i="65"/>
  <c r="O177" i="65"/>
  <c r="Q177" i="65"/>
  <c r="S177" i="65"/>
  <c r="E177" i="65"/>
  <c r="C177" i="65"/>
  <c r="K177" i="65"/>
  <c r="H177" i="65"/>
  <c r="G177" i="65"/>
  <c r="J177" i="65"/>
  <c r="F177" i="65"/>
  <c r="D177" i="65"/>
  <c r="I177" i="65"/>
  <c r="M171" i="65"/>
  <c r="O171" i="65"/>
  <c r="Q171" i="65"/>
  <c r="S171" i="65"/>
  <c r="U171" i="65"/>
  <c r="N171" i="65"/>
  <c r="P171" i="65"/>
  <c r="R171" i="65"/>
  <c r="T171" i="65"/>
  <c r="I171" i="65"/>
  <c r="E171" i="65"/>
  <c r="K171" i="65"/>
  <c r="D171" i="65"/>
  <c r="H171" i="65"/>
  <c r="C171" i="65"/>
  <c r="G171" i="65"/>
  <c r="J171" i="65"/>
  <c r="F171" i="65"/>
  <c r="N174" i="65"/>
  <c r="P174" i="65"/>
  <c r="R174" i="65"/>
  <c r="T174" i="65"/>
  <c r="O174" i="65"/>
  <c r="Q174" i="65"/>
  <c r="S174" i="65"/>
  <c r="M174" i="65"/>
  <c r="U174" i="65"/>
  <c r="H174" i="65"/>
  <c r="I174" i="65"/>
  <c r="F174" i="65"/>
  <c r="J174" i="65"/>
  <c r="D174" i="65"/>
  <c r="G174" i="65"/>
  <c r="K174" i="65"/>
  <c r="E174" i="65"/>
  <c r="C174" i="65"/>
  <c r="N158" i="65"/>
  <c r="P158" i="65"/>
  <c r="R158" i="65"/>
  <c r="T158" i="65"/>
  <c r="O158" i="65"/>
  <c r="Q158" i="65"/>
  <c r="S158" i="65"/>
  <c r="M158" i="65"/>
  <c r="U158" i="65"/>
  <c r="H158" i="65"/>
  <c r="I158" i="65"/>
  <c r="F158" i="65"/>
  <c r="J158" i="65"/>
  <c r="D158" i="65"/>
  <c r="G158" i="65"/>
  <c r="K158" i="65"/>
  <c r="E158" i="65"/>
  <c r="C158" i="65"/>
  <c r="N142" i="65"/>
  <c r="P142" i="65"/>
  <c r="R142" i="65"/>
  <c r="T142" i="65"/>
  <c r="O142" i="65"/>
  <c r="Q142" i="65"/>
  <c r="S142" i="65"/>
  <c r="U142" i="65"/>
  <c r="M142" i="65"/>
  <c r="E142" i="65"/>
  <c r="C142" i="65"/>
  <c r="H142" i="65"/>
  <c r="I142" i="65"/>
  <c r="F142" i="65"/>
  <c r="J142" i="65"/>
  <c r="D142" i="65"/>
  <c r="G142" i="65"/>
  <c r="K142" i="65"/>
  <c r="N161" i="65"/>
  <c r="P161" i="65"/>
  <c r="R161" i="65"/>
  <c r="T161" i="65"/>
  <c r="M161" i="65"/>
  <c r="O161" i="65"/>
  <c r="Q161" i="65"/>
  <c r="S161" i="65"/>
  <c r="U161" i="65"/>
  <c r="I161" i="65"/>
  <c r="C161" i="65"/>
  <c r="H161" i="65"/>
  <c r="K161" i="65"/>
  <c r="F161" i="65"/>
  <c r="J161" i="65"/>
  <c r="E161" i="65"/>
  <c r="G161" i="65"/>
  <c r="D161" i="65"/>
  <c r="N145" i="65"/>
  <c r="P145" i="65"/>
  <c r="R145" i="65"/>
  <c r="T145" i="65"/>
  <c r="M145" i="65"/>
  <c r="O145" i="65"/>
  <c r="Q145" i="65"/>
  <c r="S145" i="65"/>
  <c r="U145" i="65"/>
  <c r="G145" i="65"/>
  <c r="D145" i="65"/>
  <c r="I145" i="65"/>
  <c r="C145" i="65"/>
  <c r="H145" i="65"/>
  <c r="K145" i="65"/>
  <c r="F145" i="65"/>
  <c r="J145" i="65"/>
  <c r="E145" i="65"/>
  <c r="M168" i="65"/>
  <c r="O168" i="65"/>
  <c r="Q168" i="65"/>
  <c r="S168" i="65"/>
  <c r="U168" i="65"/>
  <c r="R168" i="65"/>
  <c r="T168" i="65"/>
  <c r="N168" i="65"/>
  <c r="P168" i="65"/>
  <c r="J168" i="65"/>
  <c r="H168" i="65"/>
  <c r="G168" i="65"/>
  <c r="E168" i="65"/>
  <c r="F168" i="65"/>
  <c r="I168" i="65"/>
  <c r="D168" i="65"/>
  <c r="K168" i="65"/>
  <c r="C168" i="65"/>
  <c r="M152" i="65"/>
  <c r="O152" i="65"/>
  <c r="Q152" i="65"/>
  <c r="S152" i="65"/>
  <c r="U152" i="65"/>
  <c r="R152" i="65"/>
  <c r="T152" i="65"/>
  <c r="N152" i="65"/>
  <c r="P152" i="65"/>
  <c r="I152" i="65"/>
  <c r="D152" i="65"/>
  <c r="K152" i="65"/>
  <c r="C152" i="65"/>
  <c r="J152" i="65"/>
  <c r="H152" i="65"/>
  <c r="G152" i="65"/>
  <c r="E152" i="65"/>
  <c r="F152" i="65"/>
  <c r="M135" i="65"/>
  <c r="O135" i="65"/>
  <c r="Q135" i="65"/>
  <c r="S135" i="65"/>
  <c r="U135" i="65"/>
  <c r="N135" i="65"/>
  <c r="P135" i="65"/>
  <c r="R135" i="65"/>
  <c r="T135" i="65"/>
  <c r="K135" i="65"/>
  <c r="D135" i="65"/>
  <c r="H135" i="65"/>
  <c r="C135" i="65"/>
  <c r="G135" i="65"/>
  <c r="J135" i="65"/>
  <c r="F135" i="65"/>
  <c r="I135" i="65"/>
  <c r="E135" i="65"/>
  <c r="M119" i="65"/>
  <c r="O119" i="65"/>
  <c r="Q119" i="65"/>
  <c r="S119" i="65"/>
  <c r="U119" i="65"/>
  <c r="N119" i="65"/>
  <c r="P119" i="65"/>
  <c r="R119" i="65"/>
  <c r="T119" i="65"/>
  <c r="I119" i="65"/>
  <c r="E119" i="65"/>
  <c r="K119" i="65"/>
  <c r="D119" i="65"/>
  <c r="H119" i="65"/>
  <c r="C119" i="65"/>
  <c r="G119" i="65"/>
  <c r="J119" i="65"/>
  <c r="F119" i="65"/>
  <c r="O138" i="65"/>
  <c r="S138" i="65"/>
  <c r="P138" i="65"/>
  <c r="T138" i="65"/>
  <c r="M138" i="65"/>
  <c r="Q138" i="65"/>
  <c r="U138" i="65"/>
  <c r="N138" i="65"/>
  <c r="R138" i="65"/>
  <c r="H138" i="65"/>
  <c r="C138" i="65"/>
  <c r="I138" i="65"/>
  <c r="J138" i="65"/>
  <c r="G138" i="65"/>
  <c r="E138" i="65"/>
  <c r="F138" i="65"/>
  <c r="K138" i="65"/>
  <c r="D138" i="65"/>
  <c r="N122" i="65"/>
  <c r="P122" i="65"/>
  <c r="R122" i="65"/>
  <c r="T122" i="65"/>
  <c r="M122" i="65"/>
  <c r="O122" i="65"/>
  <c r="Q122" i="65"/>
  <c r="S122" i="65"/>
  <c r="U122" i="65"/>
  <c r="I122" i="65"/>
  <c r="C122" i="65"/>
  <c r="H122" i="65"/>
  <c r="K122" i="65"/>
  <c r="F122" i="65"/>
  <c r="J122" i="65"/>
  <c r="E122" i="65"/>
  <c r="G122" i="65"/>
  <c r="D122" i="65"/>
  <c r="N105" i="65"/>
  <c r="P105" i="65"/>
  <c r="R105" i="65"/>
  <c r="T105" i="65"/>
  <c r="M105" i="65"/>
  <c r="O105" i="65"/>
  <c r="Q105" i="65"/>
  <c r="S105" i="65"/>
  <c r="U105" i="65"/>
  <c r="H105" i="65"/>
  <c r="K105" i="65"/>
  <c r="F105" i="65"/>
  <c r="J105" i="65"/>
  <c r="E105" i="65"/>
  <c r="G105" i="65"/>
  <c r="D105" i="65"/>
  <c r="I105" i="65"/>
  <c r="C105" i="65"/>
  <c r="N125" i="65"/>
  <c r="P125" i="65"/>
  <c r="R125" i="65"/>
  <c r="T125" i="65"/>
  <c r="M125" i="65"/>
  <c r="O125" i="65"/>
  <c r="Q125" i="65"/>
  <c r="S125" i="65"/>
  <c r="U125" i="65"/>
  <c r="G125" i="65"/>
  <c r="D125" i="65"/>
  <c r="I125" i="65"/>
  <c r="C125" i="65"/>
  <c r="H125" i="65"/>
  <c r="K125" i="65"/>
  <c r="F125" i="65"/>
  <c r="J125" i="65"/>
  <c r="E125" i="65"/>
  <c r="N109" i="65"/>
  <c r="P109" i="65"/>
  <c r="R109" i="65"/>
  <c r="T109" i="65"/>
  <c r="M109" i="65"/>
  <c r="O109" i="65"/>
  <c r="Q109" i="65"/>
  <c r="S109" i="65"/>
  <c r="U109" i="65"/>
  <c r="G109" i="65"/>
  <c r="D109" i="65"/>
  <c r="I109" i="65"/>
  <c r="C109" i="65"/>
  <c r="H109" i="65"/>
  <c r="K109" i="65"/>
  <c r="F109" i="65"/>
  <c r="J109" i="65"/>
  <c r="E109" i="65"/>
  <c r="M132" i="65"/>
  <c r="O132" i="65"/>
  <c r="Q132" i="65"/>
  <c r="S132" i="65"/>
  <c r="U132" i="65"/>
  <c r="N132" i="65"/>
  <c r="P132" i="65"/>
  <c r="R132" i="65"/>
  <c r="T132" i="65"/>
  <c r="G132" i="65"/>
  <c r="J132" i="65"/>
  <c r="F132" i="65"/>
  <c r="I132" i="65"/>
  <c r="E132" i="65"/>
  <c r="K132" i="65"/>
  <c r="D132" i="65"/>
  <c r="H132" i="65"/>
  <c r="C132" i="65"/>
  <c r="M116" i="65"/>
  <c r="O116" i="65"/>
  <c r="Q116" i="65"/>
  <c r="S116" i="65"/>
  <c r="U116" i="65"/>
  <c r="N116" i="65"/>
  <c r="P116" i="65"/>
  <c r="R116" i="65"/>
  <c r="T116" i="65"/>
  <c r="H116" i="65"/>
  <c r="C116" i="65"/>
  <c r="G116" i="65"/>
  <c r="J116" i="65"/>
  <c r="F116" i="65"/>
  <c r="I116" i="65"/>
  <c r="E116" i="65"/>
  <c r="K116" i="65"/>
  <c r="D116" i="65"/>
  <c r="M95" i="65"/>
  <c r="O95" i="65"/>
  <c r="Q95" i="65"/>
  <c r="S95" i="65"/>
  <c r="U95" i="65"/>
  <c r="N95" i="65"/>
  <c r="P95" i="65"/>
  <c r="R95" i="65"/>
  <c r="T95" i="65"/>
  <c r="I95" i="65"/>
  <c r="E95" i="65"/>
  <c r="K95" i="65"/>
  <c r="D95" i="65"/>
  <c r="H95" i="65"/>
  <c r="C95" i="65"/>
  <c r="G95" i="65"/>
  <c r="J95" i="65"/>
  <c r="F95" i="65"/>
  <c r="N102" i="65"/>
  <c r="R102" i="65"/>
  <c r="O102" i="65"/>
  <c r="S102" i="65"/>
  <c r="P102" i="65"/>
  <c r="T102" i="65"/>
  <c r="M102" i="65"/>
  <c r="Q102" i="65"/>
  <c r="U102" i="65"/>
  <c r="J102" i="65"/>
  <c r="E102" i="65"/>
  <c r="G102" i="65"/>
  <c r="D102" i="65"/>
  <c r="I102" i="65"/>
  <c r="C102" i="65"/>
  <c r="H102" i="65"/>
  <c r="K102" i="65"/>
  <c r="F102" i="65"/>
  <c r="N86" i="65"/>
  <c r="P86" i="65"/>
  <c r="R86" i="65"/>
  <c r="T86" i="65"/>
  <c r="M86" i="65"/>
  <c r="O86" i="65"/>
  <c r="Q86" i="65"/>
  <c r="S86" i="65"/>
  <c r="U86" i="65"/>
  <c r="H86" i="65"/>
  <c r="K86" i="65"/>
  <c r="F86" i="65"/>
  <c r="J86" i="65"/>
  <c r="E86" i="65"/>
  <c r="G86" i="65"/>
  <c r="D86" i="65"/>
  <c r="I86" i="65"/>
  <c r="C86" i="65"/>
  <c r="N89" i="65"/>
  <c r="P89" i="65"/>
  <c r="R89" i="65"/>
  <c r="T89" i="65"/>
  <c r="M89" i="65"/>
  <c r="O89" i="65"/>
  <c r="Q89" i="65"/>
  <c r="S89" i="65"/>
  <c r="U89" i="65"/>
  <c r="I89" i="65"/>
  <c r="C89" i="65"/>
  <c r="H89" i="65"/>
  <c r="K89" i="65"/>
  <c r="F89" i="65"/>
  <c r="J89" i="65"/>
  <c r="E89" i="65"/>
  <c r="G89" i="65"/>
  <c r="D89" i="65"/>
  <c r="M96" i="65"/>
  <c r="O96" i="65"/>
  <c r="Q96" i="65"/>
  <c r="S96" i="65"/>
  <c r="U96" i="65"/>
  <c r="N96" i="65"/>
  <c r="P96" i="65"/>
  <c r="R96" i="65"/>
  <c r="T96" i="65"/>
  <c r="I96" i="65"/>
  <c r="E96" i="65"/>
  <c r="K96" i="65"/>
  <c r="D96" i="65"/>
  <c r="H96" i="65"/>
  <c r="C96" i="65"/>
  <c r="G96" i="65"/>
  <c r="J96" i="65"/>
  <c r="F96" i="65"/>
  <c r="M80" i="65"/>
  <c r="O80" i="65"/>
  <c r="Q80" i="65"/>
  <c r="S80" i="65"/>
  <c r="U80" i="65"/>
  <c r="N80" i="65"/>
  <c r="P80" i="65"/>
  <c r="R80" i="65"/>
  <c r="T80" i="65"/>
  <c r="H80" i="65"/>
  <c r="C80" i="65"/>
  <c r="G80" i="65"/>
  <c r="J80" i="65"/>
  <c r="F80" i="65"/>
  <c r="I80" i="65"/>
  <c r="E80" i="65"/>
  <c r="K80" i="65"/>
  <c r="D80" i="65"/>
  <c r="N82" i="65"/>
  <c r="P82" i="65"/>
  <c r="R82" i="65"/>
  <c r="T82" i="65"/>
  <c r="M82" i="65"/>
  <c r="O82" i="65"/>
  <c r="Q82" i="65"/>
  <c r="S82" i="65"/>
  <c r="U82" i="65"/>
  <c r="H82" i="65"/>
  <c r="K82" i="65"/>
  <c r="F82" i="65"/>
  <c r="J82" i="65"/>
  <c r="E82" i="65"/>
  <c r="G82" i="65"/>
  <c r="D82" i="65"/>
  <c r="I82" i="65"/>
  <c r="C82" i="65"/>
  <c r="M73" i="65"/>
  <c r="O73" i="65"/>
  <c r="Q73" i="65"/>
  <c r="S73" i="65"/>
  <c r="U73" i="65"/>
  <c r="N73" i="65"/>
  <c r="P73" i="65"/>
  <c r="R73" i="65"/>
  <c r="T73" i="65"/>
  <c r="K73" i="65"/>
  <c r="D73" i="65"/>
  <c r="H73" i="65"/>
  <c r="C73" i="65"/>
  <c r="G73" i="65"/>
  <c r="J73" i="65"/>
  <c r="F73" i="65"/>
  <c r="I73" i="65"/>
  <c r="E73" i="65"/>
  <c r="M65" i="65"/>
  <c r="O65" i="65"/>
  <c r="Q65" i="65"/>
  <c r="S65" i="65"/>
  <c r="U65" i="65"/>
  <c r="N65" i="65"/>
  <c r="P65" i="65"/>
  <c r="R65" i="65"/>
  <c r="T65" i="65"/>
  <c r="K65" i="65"/>
  <c r="D65" i="65"/>
  <c r="H65" i="65"/>
  <c r="C65" i="65"/>
  <c r="G65" i="65"/>
  <c r="J65" i="65"/>
  <c r="F65" i="65"/>
  <c r="I65" i="65"/>
  <c r="E65" i="65"/>
  <c r="N64" i="65"/>
  <c r="P64" i="65"/>
  <c r="R64" i="65"/>
  <c r="T64" i="65"/>
  <c r="Q64" i="65"/>
  <c r="S64" i="65"/>
  <c r="M64" i="65"/>
  <c r="U64" i="65"/>
  <c r="O64" i="65"/>
  <c r="J64" i="65"/>
  <c r="E64" i="65"/>
  <c r="I64" i="65"/>
  <c r="D64" i="65"/>
  <c r="K64" i="65"/>
  <c r="C64" i="65"/>
  <c r="H64" i="65"/>
  <c r="G64" i="65"/>
  <c r="F64" i="65"/>
  <c r="N67" i="65"/>
  <c r="P67" i="65"/>
  <c r="R67" i="65"/>
  <c r="T67" i="65"/>
  <c r="M67" i="65"/>
  <c r="O67" i="65"/>
  <c r="Q67" i="65"/>
  <c r="S67" i="65"/>
  <c r="U67" i="65"/>
  <c r="H67" i="65"/>
  <c r="K67" i="65"/>
  <c r="F67" i="65"/>
  <c r="J67" i="65"/>
  <c r="E67" i="65"/>
  <c r="G67" i="65"/>
  <c r="D67" i="65"/>
  <c r="I67" i="65"/>
  <c r="C67" i="65"/>
  <c r="M70" i="65"/>
  <c r="O70" i="65"/>
  <c r="Q70" i="65"/>
  <c r="S70" i="65"/>
  <c r="U70" i="65"/>
  <c r="N70" i="65"/>
  <c r="P70" i="65"/>
  <c r="R70" i="65"/>
  <c r="T70" i="65"/>
  <c r="H70" i="65"/>
  <c r="C70" i="65"/>
  <c r="G70" i="65"/>
  <c r="J70" i="65"/>
  <c r="F70" i="65"/>
  <c r="I70" i="65"/>
  <c r="E70" i="65"/>
  <c r="K70" i="65"/>
  <c r="D70" i="65"/>
  <c r="N59" i="65"/>
  <c r="P59" i="65"/>
  <c r="R59" i="65"/>
  <c r="T59" i="65"/>
  <c r="S59" i="65"/>
  <c r="M59" i="65"/>
  <c r="U59" i="65"/>
  <c r="O59" i="65"/>
  <c r="Q59" i="65"/>
  <c r="K59" i="65"/>
  <c r="D59" i="65"/>
  <c r="G59" i="65"/>
  <c r="C59" i="65"/>
  <c r="H59" i="65"/>
  <c r="I59" i="65"/>
  <c r="F59" i="65"/>
  <c r="J59" i="65"/>
  <c r="E59" i="65"/>
  <c r="M42" i="65"/>
  <c r="O42" i="65"/>
  <c r="Q42" i="65"/>
  <c r="S42" i="65"/>
  <c r="U42" i="65"/>
  <c r="N42" i="65"/>
  <c r="P42" i="65"/>
  <c r="R42" i="65"/>
  <c r="T42" i="65"/>
  <c r="H42" i="65"/>
  <c r="C42" i="65"/>
  <c r="G42" i="65"/>
  <c r="J42" i="65"/>
  <c r="F42" i="65"/>
  <c r="I42" i="65"/>
  <c r="E42" i="65"/>
  <c r="K42" i="65"/>
  <c r="D42" i="65"/>
  <c r="N46" i="65"/>
  <c r="P46" i="65"/>
  <c r="R46" i="65"/>
  <c r="T46" i="65"/>
  <c r="M46" i="65"/>
  <c r="Q46" i="65"/>
  <c r="U46" i="65"/>
  <c r="O46" i="65"/>
  <c r="S46" i="65"/>
  <c r="I46" i="65"/>
  <c r="D46" i="65"/>
  <c r="G46" i="65"/>
  <c r="C46" i="65"/>
  <c r="H46" i="65"/>
  <c r="K46" i="65"/>
  <c r="F46" i="65"/>
  <c r="J46" i="65"/>
  <c r="E46" i="65"/>
  <c r="M49" i="65"/>
  <c r="O49" i="65"/>
  <c r="Q49" i="65"/>
  <c r="S49" i="65"/>
  <c r="U49" i="65"/>
  <c r="P49" i="65"/>
  <c r="R49" i="65"/>
  <c r="T49" i="65"/>
  <c r="N49" i="65"/>
  <c r="K49" i="65"/>
  <c r="D49" i="65"/>
  <c r="H49" i="65"/>
  <c r="C49" i="65"/>
  <c r="G49" i="65"/>
  <c r="J49" i="65"/>
  <c r="F49" i="65"/>
  <c r="I49" i="65"/>
  <c r="E49" i="65"/>
  <c r="N37" i="65"/>
  <c r="P37" i="65"/>
  <c r="R37" i="65"/>
  <c r="T37" i="65"/>
  <c r="Q37" i="65"/>
  <c r="S37" i="65"/>
  <c r="M37" i="65"/>
  <c r="U37" i="65"/>
  <c r="O37" i="65"/>
  <c r="H37" i="65"/>
  <c r="G37" i="65"/>
  <c r="F37" i="65"/>
  <c r="J37" i="65"/>
  <c r="E37" i="65"/>
  <c r="I37" i="65"/>
  <c r="D37" i="65"/>
  <c r="K37" i="65"/>
  <c r="C37" i="65"/>
  <c r="N40" i="65"/>
  <c r="P40" i="65"/>
  <c r="R40" i="65"/>
  <c r="T40" i="65"/>
  <c r="M40" i="65"/>
  <c r="O40" i="65"/>
  <c r="Q40" i="65"/>
  <c r="S40" i="65"/>
  <c r="U40" i="65"/>
  <c r="J40" i="65"/>
  <c r="E40" i="65"/>
  <c r="G40" i="65"/>
  <c r="D40" i="65"/>
  <c r="I40" i="65"/>
  <c r="C40" i="65"/>
  <c r="H40" i="65"/>
  <c r="K40" i="65"/>
  <c r="F40" i="65"/>
  <c r="M39" i="65"/>
  <c r="O39" i="65"/>
  <c r="Q39" i="65"/>
  <c r="S39" i="65"/>
  <c r="U39" i="65"/>
  <c r="P39" i="65"/>
  <c r="R39" i="65"/>
  <c r="T39" i="65"/>
  <c r="N39" i="65"/>
  <c r="I39" i="65"/>
  <c r="E39" i="65"/>
  <c r="K39" i="65"/>
  <c r="D39" i="65"/>
  <c r="H39" i="65"/>
  <c r="C39" i="65"/>
  <c r="G39" i="65"/>
  <c r="J39" i="65"/>
  <c r="F39" i="65"/>
  <c r="N26" i="65"/>
  <c r="P26" i="65"/>
  <c r="R26" i="65"/>
  <c r="T26" i="65"/>
  <c r="O26" i="65"/>
  <c r="Q26" i="65"/>
  <c r="S26" i="65"/>
  <c r="M26" i="65"/>
  <c r="U26" i="65"/>
  <c r="H26" i="65"/>
  <c r="K26" i="65"/>
  <c r="F26" i="65"/>
  <c r="J26" i="65"/>
  <c r="E26" i="65"/>
  <c r="G26" i="65"/>
  <c r="D26" i="65"/>
  <c r="I26" i="65"/>
  <c r="C26" i="65"/>
  <c r="N25" i="65"/>
  <c r="P25" i="65"/>
  <c r="R25" i="65"/>
  <c r="T25" i="65"/>
  <c r="M25" i="65"/>
  <c r="O25" i="65"/>
  <c r="Q25" i="65"/>
  <c r="S25" i="65"/>
  <c r="U25" i="65"/>
  <c r="J25" i="65"/>
  <c r="E25" i="65"/>
  <c r="G25" i="65"/>
  <c r="D25" i="65"/>
  <c r="I25" i="65"/>
  <c r="C25" i="65"/>
  <c r="H25" i="65"/>
  <c r="K25" i="65"/>
  <c r="F25" i="65"/>
  <c r="N21" i="65"/>
  <c r="P21" i="65"/>
  <c r="R21" i="65"/>
  <c r="T21" i="65"/>
  <c r="O21" i="65"/>
  <c r="Q21" i="65"/>
  <c r="S21" i="65"/>
  <c r="M21" i="65"/>
  <c r="U21" i="65"/>
  <c r="H21" i="65"/>
  <c r="K21" i="65"/>
  <c r="F21" i="65"/>
  <c r="J21" i="65"/>
  <c r="E21" i="65"/>
  <c r="G21" i="65"/>
  <c r="D21" i="65"/>
  <c r="I21" i="65"/>
  <c r="C21" i="65"/>
  <c r="M23" i="65"/>
  <c r="O23" i="65"/>
  <c r="Q23" i="65"/>
  <c r="S23" i="65"/>
  <c r="U23" i="65"/>
  <c r="N23" i="65"/>
  <c r="T23" i="65"/>
  <c r="P23" i="65"/>
  <c r="R23" i="65"/>
  <c r="H23" i="65"/>
  <c r="C23" i="65"/>
  <c r="G23" i="65"/>
  <c r="J23" i="65"/>
  <c r="F23" i="65"/>
  <c r="I23" i="65"/>
  <c r="E23" i="65"/>
  <c r="K23" i="65"/>
  <c r="D23" i="65"/>
  <c r="N14" i="65"/>
  <c r="P14" i="65"/>
  <c r="R14" i="65"/>
  <c r="T14" i="65"/>
  <c r="M14" i="65"/>
  <c r="O14" i="65"/>
  <c r="Q14" i="65"/>
  <c r="S14" i="65"/>
  <c r="U14" i="65"/>
  <c r="H14" i="65"/>
  <c r="K14" i="65"/>
  <c r="F14" i="65"/>
  <c r="J14" i="65"/>
  <c r="E14" i="65"/>
  <c r="G14" i="65"/>
  <c r="D14" i="65"/>
  <c r="I14" i="65"/>
  <c r="C14" i="65"/>
  <c r="M6" i="65"/>
  <c r="O6" i="65"/>
  <c r="Q6" i="65"/>
  <c r="S6" i="65"/>
  <c r="U6" i="65"/>
  <c r="N6" i="65"/>
  <c r="T6" i="65"/>
  <c r="R6" i="65"/>
  <c r="P6" i="65"/>
  <c r="I6" i="65"/>
  <c r="E6" i="65"/>
  <c r="K6" i="65"/>
  <c r="D6" i="65"/>
  <c r="J6" i="65"/>
  <c r="C6" i="65"/>
  <c r="G6" i="65"/>
  <c r="H6" i="65"/>
  <c r="F6" i="65"/>
  <c r="O3" i="65"/>
  <c r="S3" i="65"/>
  <c r="N3" i="65"/>
  <c r="T3" i="65"/>
  <c r="P3" i="65"/>
  <c r="U3" i="65"/>
  <c r="Q3" i="65"/>
  <c r="R3" i="65"/>
  <c r="M3" i="65"/>
  <c r="J3" i="65"/>
  <c r="C3" i="65"/>
  <c r="G3" i="65"/>
  <c r="H3" i="65"/>
  <c r="F3" i="65"/>
  <c r="K3" i="65"/>
  <c r="E3" i="65"/>
  <c r="I3" i="65"/>
  <c r="D3" i="65"/>
  <c r="AG2" i="24"/>
  <c r="AP50" i="21"/>
  <c r="AD50" i="21" s="1"/>
  <c r="AP130" i="19"/>
  <c r="AC130" i="19" s="1"/>
  <c r="AP81" i="19"/>
  <c r="AF81" i="19" s="1"/>
  <c r="S81" i="19"/>
  <c r="P81" i="19"/>
  <c r="R81" i="19"/>
  <c r="M81" i="19"/>
  <c r="N81" i="19"/>
  <c r="U81" i="19"/>
  <c r="Q81" i="19"/>
  <c r="O81" i="19"/>
  <c r="T81" i="19"/>
  <c r="AP122" i="19"/>
  <c r="AH122" i="19" s="1"/>
  <c r="AP65" i="19"/>
  <c r="AO65" i="19" s="1"/>
  <c r="AP25" i="21"/>
  <c r="AE25" i="21" s="1"/>
  <c r="AP136" i="19"/>
  <c r="AD136" i="19" s="1"/>
  <c r="AP72" i="19"/>
  <c r="W72" i="19" s="1"/>
  <c r="AP8" i="21"/>
  <c r="AK8" i="21" s="1"/>
  <c r="AP119" i="19"/>
  <c r="AG119" i="19" s="1"/>
  <c r="O119" i="19"/>
  <c r="S119" i="19"/>
  <c r="U119" i="19"/>
  <c r="Q119" i="19"/>
  <c r="M119" i="19"/>
  <c r="N119" i="19"/>
  <c r="R119" i="19"/>
  <c r="T119" i="19"/>
  <c r="P119" i="19"/>
  <c r="AP55" i="19"/>
  <c r="AG55" i="19" s="1"/>
  <c r="S55" i="19"/>
  <c r="M55" i="19"/>
  <c r="R55" i="19"/>
  <c r="P55" i="19"/>
  <c r="O55" i="19"/>
  <c r="N55" i="19"/>
  <c r="U55" i="19"/>
  <c r="T55" i="19"/>
  <c r="Q55" i="19"/>
  <c r="AP78" i="19"/>
  <c r="AJ78" i="19" s="1"/>
  <c r="M78" i="19"/>
  <c r="R78" i="19"/>
  <c r="O78" i="19"/>
  <c r="P78" i="19"/>
  <c r="U78" i="19"/>
  <c r="Q78" i="19"/>
  <c r="N78" i="19"/>
  <c r="S78" i="19"/>
  <c r="T78" i="19"/>
  <c r="AP166" i="19"/>
  <c r="AI166" i="19" s="1"/>
  <c r="O166" i="19"/>
  <c r="P166" i="19"/>
  <c r="S166" i="19"/>
  <c r="M166" i="19"/>
  <c r="N166" i="19"/>
  <c r="U166" i="19"/>
  <c r="R166" i="19"/>
  <c r="T166" i="19"/>
  <c r="Q166" i="19"/>
  <c r="AP146" i="19"/>
  <c r="AK146" i="19" s="1"/>
  <c r="AP149" i="19"/>
  <c r="W149" i="19" s="1"/>
  <c r="P149" i="19"/>
  <c r="M149" i="19"/>
  <c r="R149" i="19"/>
  <c r="O149" i="19"/>
  <c r="S149" i="19"/>
  <c r="Q149" i="19"/>
  <c r="N149" i="19"/>
  <c r="T149" i="19"/>
  <c r="U149" i="19"/>
  <c r="AP85" i="19"/>
  <c r="AM85" i="19" s="1"/>
  <c r="N85" i="19"/>
  <c r="P85" i="19"/>
  <c r="Q85" i="19"/>
  <c r="S85" i="19"/>
  <c r="M85" i="19"/>
  <c r="U85" i="19"/>
  <c r="T85" i="19"/>
  <c r="R85" i="19"/>
  <c r="O85" i="19"/>
  <c r="AP29" i="21"/>
  <c r="AI29" i="21" s="1"/>
  <c r="AP140" i="19"/>
  <c r="AN140" i="19" s="1"/>
  <c r="AP76" i="19"/>
  <c r="Z76" i="19" s="1"/>
  <c r="AP155" i="19"/>
  <c r="AE155" i="19" s="1"/>
  <c r="AP91" i="19"/>
  <c r="AI91" i="19" s="1"/>
  <c r="AP59" i="19"/>
  <c r="AO59" i="19" s="1"/>
  <c r="M50" i="21"/>
  <c r="O44" i="21"/>
  <c r="R44" i="21"/>
  <c r="O9" i="21"/>
  <c r="N9" i="21"/>
  <c r="S9" i="21"/>
  <c r="T126" i="19"/>
  <c r="U126" i="19"/>
  <c r="R126" i="19"/>
  <c r="M72" i="19"/>
  <c r="N72" i="19"/>
  <c r="O171" i="19"/>
  <c r="R171" i="19"/>
  <c r="Q171" i="19"/>
  <c r="T107" i="19"/>
  <c r="S107" i="19"/>
  <c r="M107" i="19"/>
  <c r="T138" i="19"/>
  <c r="O138" i="19"/>
  <c r="Q105" i="19"/>
  <c r="U105" i="19"/>
  <c r="T65" i="19"/>
  <c r="N65" i="19"/>
  <c r="O82" i="19"/>
  <c r="S82" i="19"/>
  <c r="Q82" i="19"/>
  <c r="T167" i="19"/>
  <c r="N167" i="19"/>
  <c r="O8" i="21"/>
  <c r="R8" i="21"/>
  <c r="T8" i="21"/>
  <c r="Q162" i="19"/>
  <c r="Q172" i="19"/>
  <c r="T108" i="19"/>
  <c r="N108" i="19"/>
  <c r="U25" i="21"/>
  <c r="P79" i="19"/>
  <c r="T174" i="19"/>
  <c r="P110" i="19"/>
  <c r="N110" i="19"/>
  <c r="R120" i="19"/>
  <c r="O120" i="19"/>
  <c r="R13" i="21"/>
  <c r="T13" i="21"/>
  <c r="U155" i="19"/>
  <c r="O155" i="19"/>
  <c r="S155" i="19"/>
  <c r="U91" i="19"/>
  <c r="N91" i="19"/>
  <c r="R122" i="19"/>
  <c r="N122" i="19"/>
  <c r="O122" i="19"/>
  <c r="T173" i="19"/>
  <c r="O173" i="19"/>
  <c r="U173" i="19"/>
  <c r="M129" i="19"/>
  <c r="N134" i="19"/>
  <c r="R68" i="19"/>
  <c r="S68" i="19"/>
  <c r="AD112" i="24"/>
  <c r="AF112" i="24"/>
  <c r="AD38" i="25"/>
  <c r="AL38" i="25"/>
  <c r="AM38" i="25"/>
  <c r="AB38" i="25"/>
  <c r="AL6" i="25"/>
  <c r="AC6" i="25"/>
  <c r="AG6" i="25"/>
  <c r="AI6" i="25"/>
  <c r="AH6" i="25"/>
  <c r="AB93" i="25"/>
  <c r="AI93" i="25"/>
  <c r="AF93" i="25"/>
  <c r="AK93" i="25"/>
  <c r="AC93" i="25"/>
  <c r="AL93" i="25"/>
  <c r="AH93" i="25"/>
  <c r="X172" i="24"/>
  <c r="Z28" i="24"/>
  <c r="AJ28" i="24"/>
  <c r="AB28" i="24"/>
  <c r="X28" i="24"/>
  <c r="AK28" i="24"/>
  <c r="AK61" i="24"/>
  <c r="AD61" i="24"/>
  <c r="AI93" i="24"/>
  <c r="X125" i="24"/>
  <c r="AB157" i="24"/>
  <c r="AD21" i="24"/>
  <c r="AO21" i="24"/>
  <c r="AE21" i="24"/>
  <c r="W21" i="24"/>
  <c r="X21" i="24"/>
  <c r="AE86" i="24"/>
  <c r="Y86" i="24"/>
  <c r="AM86" i="24"/>
  <c r="AL86" i="24"/>
  <c r="Z86" i="24"/>
  <c r="AE150" i="24"/>
  <c r="Y150" i="24"/>
  <c r="AM150" i="24"/>
  <c r="AL150" i="24"/>
  <c r="AH150" i="24"/>
  <c r="Z34" i="24"/>
  <c r="AN34" i="24"/>
  <c r="AO34" i="24"/>
  <c r="AM34" i="24"/>
  <c r="AE34" i="24"/>
  <c r="AB99" i="24"/>
  <c r="W99" i="24"/>
  <c r="AD99" i="24"/>
  <c r="Z99" i="24"/>
  <c r="AL99" i="24"/>
  <c r="AM22" i="24"/>
  <c r="AL22" i="24"/>
  <c r="AA22" i="24"/>
  <c r="AO22" i="24"/>
  <c r="AH22" i="24"/>
  <c r="AB87" i="24"/>
  <c r="AI87" i="24"/>
  <c r="AG87" i="24"/>
  <c r="AH87" i="24"/>
  <c r="AC87" i="24"/>
  <c r="AI151" i="24"/>
  <c r="AK41" i="24"/>
  <c r="AL41" i="24"/>
  <c r="AM41" i="24"/>
  <c r="AJ41" i="24"/>
  <c r="AA41" i="24"/>
  <c r="AG106" i="24"/>
  <c r="X106" i="24"/>
  <c r="AE106" i="24"/>
  <c r="Z106" i="24"/>
  <c r="AH106" i="24"/>
  <c r="AN170" i="24"/>
  <c r="AB170" i="24"/>
  <c r="AI170" i="24"/>
  <c r="AM170" i="24"/>
  <c r="AL170" i="24"/>
  <c r="Z19" i="25"/>
  <c r="AJ19" i="25"/>
  <c r="W19" i="25"/>
  <c r="AG32" i="25"/>
  <c r="AK32" i="25"/>
  <c r="AO32" i="25"/>
  <c r="AH32" i="25"/>
  <c r="AM32" i="25"/>
  <c r="AL32" i="25"/>
  <c r="AD110" i="25"/>
  <c r="AE110" i="25"/>
  <c r="AH110" i="25"/>
  <c r="AM110" i="25"/>
  <c r="X110" i="25"/>
  <c r="Z110" i="25"/>
  <c r="AB110" i="25"/>
  <c r="AI79" i="25"/>
  <c r="AF79" i="25"/>
  <c r="AE79" i="25"/>
  <c r="AB79" i="25"/>
  <c r="AD79" i="25"/>
  <c r="AH124" i="25"/>
  <c r="AB124" i="25"/>
  <c r="W124" i="25"/>
  <c r="AA124" i="25"/>
  <c r="AE124" i="25"/>
  <c r="AN104" i="26"/>
  <c r="AL104" i="26"/>
  <c r="AJ104" i="26"/>
  <c r="AA104" i="26"/>
  <c r="Y68" i="25"/>
  <c r="AG68" i="25"/>
  <c r="Z68" i="25"/>
  <c r="AL68" i="25"/>
  <c r="AD84" i="25"/>
  <c r="AF84" i="25"/>
  <c r="AH84" i="25"/>
  <c r="AE84" i="25"/>
  <c r="AA150" i="25"/>
  <c r="AL150" i="25"/>
  <c r="AF150" i="25"/>
  <c r="AG150" i="25"/>
  <c r="AM150" i="25"/>
  <c r="AG175" i="25"/>
  <c r="AO175" i="25"/>
  <c r="X175" i="25"/>
  <c r="AF42" i="25"/>
  <c r="AK42" i="25"/>
  <c r="Y42" i="25"/>
  <c r="AK72" i="25"/>
  <c r="Y72" i="25"/>
  <c r="AC72" i="25"/>
  <c r="AG72" i="25"/>
  <c r="AI141" i="25"/>
  <c r="W141" i="25"/>
  <c r="AD141" i="25"/>
  <c r="AC141" i="25"/>
  <c r="AC154" i="25"/>
  <c r="X154" i="25"/>
  <c r="AO154" i="25"/>
  <c r="AK154" i="25"/>
  <c r="AG154" i="25"/>
  <c r="Z154" i="25"/>
  <c r="AJ85" i="25"/>
  <c r="AM85" i="25"/>
  <c r="AC85" i="25"/>
  <c r="AH85" i="25"/>
  <c r="AN85" i="25"/>
  <c r="AN55" i="25"/>
  <c r="AO55" i="25"/>
  <c r="AC55" i="25"/>
  <c r="W159" i="26"/>
  <c r="AH159" i="26"/>
  <c r="AG159" i="26"/>
  <c r="AI159" i="26"/>
  <c r="AB159" i="26"/>
  <c r="U24" i="21"/>
  <c r="Q80" i="19"/>
  <c r="S80" i="19"/>
  <c r="T115" i="19"/>
  <c r="O115" i="19"/>
  <c r="N115" i="19"/>
  <c r="U146" i="19"/>
  <c r="R156" i="19"/>
  <c r="R41" i="21"/>
  <c r="M41" i="21"/>
  <c r="T41" i="21"/>
  <c r="R6" i="21"/>
  <c r="U94" i="19"/>
  <c r="P94" i="19"/>
  <c r="Q94" i="19"/>
  <c r="O104" i="19"/>
  <c r="O139" i="19"/>
  <c r="M139" i="19"/>
  <c r="T170" i="19"/>
  <c r="S170" i="19"/>
  <c r="T58" i="19"/>
  <c r="O58" i="19"/>
  <c r="R30" i="21"/>
  <c r="N30" i="21"/>
  <c r="AJ80" i="26"/>
  <c r="AK80" i="26"/>
  <c r="Y80" i="26"/>
  <c r="AF80" i="26"/>
  <c r="AA80" i="26"/>
  <c r="AE80" i="26"/>
  <c r="AA174" i="25"/>
  <c r="AO174" i="25"/>
  <c r="AJ174" i="25"/>
  <c r="AM174" i="25"/>
  <c r="AD19" i="24"/>
  <c r="Z84" i="24"/>
  <c r="AC84" i="24"/>
  <c r="AO84" i="24"/>
  <c r="AB84" i="24"/>
  <c r="AG84" i="24"/>
  <c r="AO148" i="24"/>
  <c r="Z36" i="24"/>
  <c r="AA36" i="24"/>
  <c r="AG36" i="24"/>
  <c r="AN36" i="24"/>
  <c r="W36" i="24"/>
  <c r="AA101" i="24"/>
  <c r="AC165" i="24"/>
  <c r="AD165" i="24"/>
  <c r="AH165" i="24"/>
  <c r="AL165" i="24"/>
  <c r="AE165" i="24"/>
  <c r="AF102" i="24"/>
  <c r="AE102" i="24"/>
  <c r="AI102" i="24"/>
  <c r="AM102" i="24"/>
  <c r="AL102" i="24"/>
  <c r="AG50" i="24"/>
  <c r="AB50" i="24"/>
  <c r="AC50" i="24"/>
  <c r="AE50" i="24"/>
  <c r="AM50" i="24"/>
  <c r="AG38" i="24"/>
  <c r="AN38" i="24"/>
  <c r="AB38" i="24"/>
  <c r="AM38" i="24"/>
  <c r="AH38" i="24"/>
  <c r="AD167" i="24"/>
  <c r="Y167" i="24"/>
  <c r="AB167" i="24"/>
  <c r="W167" i="24"/>
  <c r="AM167" i="24"/>
  <c r="X122" i="24"/>
  <c r="AG151" i="25"/>
  <c r="AF151" i="25"/>
  <c r="AJ151" i="25"/>
  <c r="Z36" i="25"/>
  <c r="AG36" i="25"/>
  <c r="AE36" i="25"/>
  <c r="AK36" i="25"/>
  <c r="Y36" i="25"/>
  <c r="AH36" i="25"/>
  <c r="AB11" i="25"/>
  <c r="AG11" i="25"/>
  <c r="AH11" i="25"/>
  <c r="AJ11" i="25"/>
  <c r="AN11" i="25"/>
  <c r="AM153" i="25"/>
  <c r="X153" i="25"/>
  <c r="AB153" i="25"/>
  <c r="AF153" i="25"/>
  <c r="W90" i="25"/>
  <c r="AH90" i="25"/>
  <c r="AB90" i="25"/>
  <c r="Z90" i="25"/>
  <c r="AF90" i="25"/>
  <c r="N144" i="19"/>
  <c r="S144" i="19"/>
  <c r="Q2" i="21"/>
  <c r="R18" i="21"/>
  <c r="O18" i="21"/>
  <c r="S18" i="21"/>
  <c r="T12" i="21"/>
  <c r="T92" i="19"/>
  <c r="P92" i="19"/>
  <c r="T127" i="19"/>
  <c r="N127" i="19"/>
  <c r="S127" i="19"/>
  <c r="T158" i="19"/>
  <c r="O158" i="19"/>
  <c r="U158" i="19"/>
  <c r="P158" i="19"/>
  <c r="Q29" i="21"/>
  <c r="R29" i="21"/>
  <c r="N29" i="21"/>
  <c r="M29" i="21"/>
  <c r="T75" i="19"/>
  <c r="P75" i="19"/>
  <c r="U75" i="19"/>
  <c r="T106" i="19"/>
  <c r="U106" i="19"/>
  <c r="P106" i="19"/>
  <c r="U101" i="19"/>
  <c r="P101" i="19"/>
  <c r="O69" i="19"/>
  <c r="T69" i="19"/>
  <c r="Q69" i="19"/>
  <c r="Q51" i="21"/>
  <c r="R51" i="21"/>
  <c r="P132" i="19"/>
  <c r="X91" i="25"/>
  <c r="AC91" i="25"/>
  <c r="AD91" i="25"/>
  <c r="AH91" i="25"/>
  <c r="AD115" i="24"/>
  <c r="AO51" i="24"/>
  <c r="W51" i="24"/>
  <c r="AC51" i="24"/>
  <c r="AN51" i="24"/>
  <c r="AB51" i="24"/>
  <c r="AN116" i="24"/>
  <c r="AF4" i="24"/>
  <c r="AJ4" i="24"/>
  <c r="AO4" i="24"/>
  <c r="AA4" i="24"/>
  <c r="AB4" i="24"/>
  <c r="Y69" i="24"/>
  <c r="AM69" i="24"/>
  <c r="AA69" i="24"/>
  <c r="AI69" i="24"/>
  <c r="AH69" i="24"/>
  <c r="AL133" i="24"/>
  <c r="AM133" i="24"/>
  <c r="AA133" i="24"/>
  <c r="AI133" i="24"/>
  <c r="AH133" i="24"/>
  <c r="AH37" i="24"/>
  <c r="AC37" i="24"/>
  <c r="AA37" i="24"/>
  <c r="AB37" i="24"/>
  <c r="AN37" i="24"/>
  <c r="X166" i="24"/>
  <c r="AL166" i="24"/>
  <c r="X45" i="25"/>
  <c r="AM45" i="25"/>
  <c r="AL45" i="25"/>
  <c r="AL23" i="25"/>
  <c r="AD23" i="25"/>
  <c r="AG23" i="25"/>
  <c r="AI23" i="25"/>
  <c r="AK23" i="25"/>
  <c r="X23" i="25"/>
  <c r="AJ140" i="25"/>
  <c r="AK140" i="25"/>
  <c r="AO140" i="25"/>
  <c r="AM140" i="25"/>
  <c r="AD140" i="25"/>
  <c r="AE140" i="25"/>
  <c r="W169" i="25"/>
  <c r="X169" i="25"/>
  <c r="AH169" i="25"/>
  <c r="AO169" i="25"/>
  <c r="AC169" i="25"/>
  <c r="Z169" i="25"/>
  <c r="AM139" i="40"/>
  <c r="X139" i="40"/>
  <c r="AH139" i="40"/>
  <c r="AJ139" i="40"/>
  <c r="AI139" i="40"/>
  <c r="AI135" i="40"/>
  <c r="Z25" i="40"/>
  <c r="AH122" i="40"/>
  <c r="AK122" i="40"/>
  <c r="AP153" i="19"/>
  <c r="AL153" i="19" s="1"/>
  <c r="Q153" i="19"/>
  <c r="R153" i="19"/>
  <c r="M153" i="19"/>
  <c r="O153" i="19"/>
  <c r="N153" i="19"/>
  <c r="U153" i="19"/>
  <c r="T153" i="19"/>
  <c r="P153" i="19"/>
  <c r="S153" i="19"/>
  <c r="AP34" i="21"/>
  <c r="AO34" i="21" s="1"/>
  <c r="AP30" i="21"/>
  <c r="AB30" i="21" s="1"/>
  <c r="AP169" i="19"/>
  <c r="AO169" i="19" s="1"/>
  <c r="AP66" i="19"/>
  <c r="Z66" i="19" s="1"/>
  <c r="AP168" i="19"/>
  <c r="AD168" i="19" s="1"/>
  <c r="AP104" i="19"/>
  <c r="Z104" i="19" s="1"/>
  <c r="AP40" i="21"/>
  <c r="Z40" i="21" s="1"/>
  <c r="AP151" i="19"/>
  <c r="AN151" i="19" s="1"/>
  <c r="Q151" i="19"/>
  <c r="N151" i="19"/>
  <c r="M151" i="19"/>
  <c r="S151" i="19"/>
  <c r="P151" i="19"/>
  <c r="R151" i="19"/>
  <c r="O151" i="19"/>
  <c r="U151" i="19"/>
  <c r="T151" i="19"/>
  <c r="AP87" i="19"/>
  <c r="AI87" i="19" s="1"/>
  <c r="Q87" i="19"/>
  <c r="S87" i="19"/>
  <c r="U87" i="19"/>
  <c r="P87" i="19"/>
  <c r="R87" i="19"/>
  <c r="M87" i="19"/>
  <c r="O87" i="19"/>
  <c r="N87" i="19"/>
  <c r="T87" i="19"/>
  <c r="AP23" i="21"/>
  <c r="Z23" i="21" s="1"/>
  <c r="O23" i="21"/>
  <c r="S23" i="21"/>
  <c r="M23" i="21"/>
  <c r="T23" i="21"/>
  <c r="N23" i="21"/>
  <c r="Q23" i="21"/>
  <c r="U23" i="21"/>
  <c r="R23" i="21"/>
  <c r="P23" i="21"/>
  <c r="AP74" i="19"/>
  <c r="AN74" i="19" s="1"/>
  <c r="N74" i="19"/>
  <c r="O74" i="19"/>
  <c r="R74" i="19"/>
  <c r="Q74" i="19"/>
  <c r="U74" i="19"/>
  <c r="P74" i="19"/>
  <c r="S74" i="19"/>
  <c r="M74" i="19"/>
  <c r="T74" i="19"/>
  <c r="AP42" i="21"/>
  <c r="AI42" i="21" s="1"/>
  <c r="AP6" i="21"/>
  <c r="AB6" i="21" s="1"/>
  <c r="AP117" i="19"/>
  <c r="AG117" i="19" s="1"/>
  <c r="R117" i="19"/>
  <c r="Q117" i="19"/>
  <c r="S117" i="19"/>
  <c r="P117" i="19"/>
  <c r="M117" i="19"/>
  <c r="N117" i="19"/>
  <c r="U117" i="19"/>
  <c r="O117" i="19"/>
  <c r="T117" i="19"/>
  <c r="AP53" i="19"/>
  <c r="AM53" i="19" s="1"/>
  <c r="P53" i="19"/>
  <c r="Q53" i="19"/>
  <c r="U53" i="19"/>
  <c r="R53" i="19"/>
  <c r="N53" i="19"/>
  <c r="S53" i="19"/>
  <c r="O53" i="19"/>
  <c r="M53" i="19"/>
  <c r="T53" i="19"/>
  <c r="AP172" i="19"/>
  <c r="AL172" i="19" s="1"/>
  <c r="AP108" i="19"/>
  <c r="AH108" i="19" s="1"/>
  <c r="AP44" i="21"/>
  <c r="AL44" i="21" s="1"/>
  <c r="AP12" i="21"/>
  <c r="AD12" i="21" s="1"/>
  <c r="AP123" i="19"/>
  <c r="AA123" i="19" s="1"/>
  <c r="AP27" i="21"/>
  <c r="Z27" i="21" s="1"/>
  <c r="M27" i="21"/>
  <c r="S27" i="21"/>
  <c r="O27" i="21"/>
  <c r="T27" i="21"/>
  <c r="N27" i="21"/>
  <c r="Q27" i="21"/>
  <c r="U27" i="21"/>
  <c r="R27" i="21"/>
  <c r="P27" i="21"/>
  <c r="O40" i="21"/>
  <c r="T40" i="21"/>
  <c r="N34" i="21"/>
  <c r="S34" i="21"/>
  <c r="Q130" i="19"/>
  <c r="S130" i="19"/>
  <c r="T28" i="21"/>
  <c r="P28" i="21"/>
  <c r="U140" i="19"/>
  <c r="T76" i="19"/>
  <c r="M76" i="19"/>
  <c r="S152" i="19"/>
  <c r="U152" i="19"/>
  <c r="M45" i="21"/>
  <c r="S45" i="21"/>
  <c r="U123" i="19"/>
  <c r="O59" i="19"/>
  <c r="M59" i="19"/>
  <c r="R60" i="19"/>
  <c r="M56" i="19"/>
  <c r="N66" i="19"/>
  <c r="S66" i="19"/>
  <c r="Q103" i="19"/>
  <c r="AB2" i="24"/>
  <c r="AI2" i="24"/>
  <c r="AA2" i="24"/>
  <c r="AL2" i="24"/>
  <c r="AC2" i="24"/>
  <c r="AF95" i="24"/>
  <c r="X95" i="24"/>
  <c r="W95" i="24"/>
  <c r="AC95" i="24"/>
  <c r="Y95" i="24"/>
  <c r="AG129" i="24"/>
  <c r="AK129" i="24"/>
  <c r="AO129" i="24"/>
  <c r="AI129" i="24"/>
  <c r="Y176" i="24"/>
  <c r="AG176" i="24"/>
  <c r="AM176" i="24"/>
  <c r="AI176" i="24"/>
  <c r="W176" i="24"/>
  <c r="AF47" i="24"/>
  <c r="AA77" i="25"/>
  <c r="AL77" i="25"/>
  <c r="AD77" i="25"/>
  <c r="W77" i="25"/>
  <c r="Y77" i="25"/>
  <c r="AO77" i="25"/>
  <c r="AM157" i="25"/>
  <c r="X157" i="25"/>
  <c r="AE157" i="25"/>
  <c r="AL157" i="25"/>
  <c r="AP54" i="19"/>
  <c r="Z54" i="19" s="1"/>
  <c r="R54" i="19"/>
  <c r="Q54" i="19"/>
  <c r="M54" i="19"/>
  <c r="P54" i="19"/>
  <c r="U54" i="19"/>
  <c r="N54" i="19"/>
  <c r="S54" i="19"/>
  <c r="O54" i="19"/>
  <c r="T54" i="19"/>
  <c r="AP121" i="19"/>
  <c r="AE121" i="19" s="1"/>
  <c r="P121" i="19"/>
  <c r="R121" i="19"/>
  <c r="S121" i="19"/>
  <c r="Q121" i="19"/>
  <c r="N121" i="19"/>
  <c r="M121" i="19"/>
  <c r="U121" i="19"/>
  <c r="T121" i="19"/>
  <c r="O121" i="19"/>
  <c r="AP58" i="19"/>
  <c r="AD58" i="19" s="1"/>
  <c r="AP177" i="19"/>
  <c r="W177" i="19" s="1"/>
  <c r="R177" i="19"/>
  <c r="M177" i="19"/>
  <c r="Q177" i="19"/>
  <c r="P177" i="19"/>
  <c r="N177" i="19"/>
  <c r="U177" i="19"/>
  <c r="O177" i="19"/>
  <c r="S177" i="19"/>
  <c r="T177" i="19"/>
  <c r="AP118" i="19"/>
  <c r="AB118" i="19" s="1"/>
  <c r="M118" i="19"/>
  <c r="O118" i="19"/>
  <c r="S118" i="19"/>
  <c r="U118" i="19"/>
  <c r="Q118" i="19"/>
  <c r="P118" i="19"/>
  <c r="N118" i="19"/>
  <c r="R118" i="19"/>
  <c r="T118" i="19"/>
  <c r="AP137" i="19"/>
  <c r="AC137" i="19" s="1"/>
  <c r="M137" i="19"/>
  <c r="O137" i="19"/>
  <c r="R137" i="19"/>
  <c r="S137" i="19"/>
  <c r="P137" i="19"/>
  <c r="N137" i="19"/>
  <c r="T137" i="19"/>
  <c r="U137" i="19"/>
  <c r="Q137" i="19"/>
  <c r="AP174" i="19"/>
  <c r="X174" i="19" s="1"/>
  <c r="AP161" i="19"/>
  <c r="AK161" i="19" s="1"/>
  <c r="Q161" i="19"/>
  <c r="M161" i="19"/>
  <c r="N161" i="19"/>
  <c r="P161" i="19"/>
  <c r="U161" i="19"/>
  <c r="R161" i="19"/>
  <c r="T161" i="19"/>
  <c r="S161" i="19"/>
  <c r="O161" i="19"/>
  <c r="AP49" i="21"/>
  <c r="AM49" i="21" s="1"/>
  <c r="N49" i="21"/>
  <c r="S49" i="21"/>
  <c r="M49" i="21"/>
  <c r="Q49" i="21"/>
  <c r="P49" i="21"/>
  <c r="U49" i="21"/>
  <c r="O49" i="21"/>
  <c r="R49" i="21"/>
  <c r="T49" i="21"/>
  <c r="AP17" i="21"/>
  <c r="AM17" i="21" s="1"/>
  <c r="S17" i="21"/>
  <c r="O17" i="21"/>
  <c r="T17" i="21"/>
  <c r="M17" i="21"/>
  <c r="N17" i="21"/>
  <c r="U17" i="21"/>
  <c r="R17" i="21"/>
  <c r="P17" i="21"/>
  <c r="Q17" i="21"/>
  <c r="AP160" i="19"/>
  <c r="AJ160" i="19" s="1"/>
  <c r="AP128" i="19"/>
  <c r="AD128" i="19" s="1"/>
  <c r="AP96" i="19"/>
  <c r="W96" i="19" s="1"/>
  <c r="AP64" i="19"/>
  <c r="AD64" i="19" s="1"/>
  <c r="S64" i="19"/>
  <c r="P64" i="19"/>
  <c r="Q64" i="19"/>
  <c r="O64" i="19"/>
  <c r="U64" i="19"/>
  <c r="M64" i="19"/>
  <c r="R64" i="19"/>
  <c r="N64" i="19"/>
  <c r="T64" i="19"/>
  <c r="AP32" i="21"/>
  <c r="Y32" i="21" s="1"/>
  <c r="AP175" i="19"/>
  <c r="AB175" i="19" s="1"/>
  <c r="AP143" i="19"/>
  <c r="AB143" i="19" s="1"/>
  <c r="AP111" i="19"/>
  <c r="AE111" i="19" s="1"/>
  <c r="AP79" i="19"/>
  <c r="AC79" i="19" s="1"/>
  <c r="AP47" i="21"/>
  <c r="AL47" i="21" s="1"/>
  <c r="N47" i="21"/>
  <c r="S47" i="21"/>
  <c r="P47" i="21"/>
  <c r="M47" i="21"/>
  <c r="T47" i="21"/>
  <c r="R47" i="21"/>
  <c r="O47" i="21"/>
  <c r="U47" i="21"/>
  <c r="Q47" i="21"/>
  <c r="AP15" i="21"/>
  <c r="AL15" i="21" s="1"/>
  <c r="S15" i="21"/>
  <c r="O15" i="21"/>
  <c r="M15" i="21"/>
  <c r="T15" i="21"/>
  <c r="N15" i="21"/>
  <c r="Q15" i="21"/>
  <c r="U15" i="21"/>
  <c r="R15" i="21"/>
  <c r="P15" i="21"/>
  <c r="AP170" i="19"/>
  <c r="AL170" i="19" s="1"/>
  <c r="AP46" i="21"/>
  <c r="AM46" i="21" s="1"/>
  <c r="O46" i="21"/>
  <c r="M46" i="21"/>
  <c r="P46" i="21"/>
  <c r="U46" i="21"/>
  <c r="R46" i="21"/>
  <c r="S46" i="21"/>
  <c r="N46" i="21"/>
  <c r="Q46" i="21"/>
  <c r="T46" i="21"/>
  <c r="AP134" i="19"/>
  <c r="Z134" i="19" s="1"/>
  <c r="AP10" i="21"/>
  <c r="W10" i="21" s="1"/>
  <c r="AP114" i="19"/>
  <c r="AH114" i="19" s="1"/>
  <c r="AP173" i="19"/>
  <c r="AO173" i="19" s="1"/>
  <c r="AP141" i="19"/>
  <c r="AK141" i="19" s="1"/>
  <c r="Q141" i="19"/>
  <c r="R141" i="19"/>
  <c r="M141" i="19"/>
  <c r="P141" i="19"/>
  <c r="S141" i="19"/>
  <c r="U141" i="19"/>
  <c r="N141" i="19"/>
  <c r="T141" i="19"/>
  <c r="O141" i="19"/>
  <c r="AP109" i="19"/>
  <c r="Y109" i="19" s="1"/>
  <c r="AP77" i="19"/>
  <c r="AK77" i="19" s="1"/>
  <c r="M77" i="19"/>
  <c r="S77" i="19"/>
  <c r="P77" i="19"/>
  <c r="R77" i="19"/>
  <c r="Q77" i="19"/>
  <c r="N77" i="19"/>
  <c r="U77" i="19"/>
  <c r="T77" i="19"/>
  <c r="O77" i="19"/>
  <c r="AP2" i="21"/>
  <c r="AM2" i="21" s="1"/>
  <c r="AP21" i="21"/>
  <c r="AJ21" i="21" s="1"/>
  <c r="AP164" i="19"/>
  <c r="AH164" i="19" s="1"/>
  <c r="P164" i="19"/>
  <c r="M164" i="19"/>
  <c r="Q164" i="19"/>
  <c r="S164" i="19"/>
  <c r="O164" i="19"/>
  <c r="N164" i="19"/>
  <c r="U164" i="19"/>
  <c r="T164" i="19"/>
  <c r="R164" i="19"/>
  <c r="AP132" i="19"/>
  <c r="W132" i="19" s="1"/>
  <c r="AP100" i="19"/>
  <c r="AL100" i="19" s="1"/>
  <c r="S100" i="19"/>
  <c r="O100" i="19"/>
  <c r="U100" i="19"/>
  <c r="N100" i="19"/>
  <c r="M100" i="19"/>
  <c r="R100" i="19"/>
  <c r="P100" i="19"/>
  <c r="Q100" i="19"/>
  <c r="T100" i="19"/>
  <c r="AP68" i="19"/>
  <c r="AH68" i="19" s="1"/>
  <c r="AP36" i="21"/>
  <c r="X36" i="21" s="1"/>
  <c r="AP4" i="21"/>
  <c r="AH4" i="21" s="1"/>
  <c r="O4" i="21"/>
  <c r="M4" i="21"/>
  <c r="Q4" i="21"/>
  <c r="N4" i="21"/>
  <c r="T4" i="21"/>
  <c r="P4" i="21"/>
  <c r="R4" i="21"/>
  <c r="U4" i="21"/>
  <c r="S4" i="21"/>
  <c r="AP147" i="19"/>
  <c r="AC147" i="19" s="1"/>
  <c r="AP115" i="19"/>
  <c r="Y115" i="19" s="1"/>
  <c r="AP83" i="19"/>
  <c r="AG83" i="19" s="1"/>
  <c r="AP51" i="21"/>
  <c r="Z51" i="21" s="1"/>
  <c r="AP19" i="21"/>
  <c r="AA19" i="21" s="1"/>
  <c r="T19" i="21"/>
  <c r="M19" i="21"/>
  <c r="S19" i="21"/>
  <c r="O19" i="21"/>
  <c r="N19" i="21"/>
  <c r="Q19" i="21"/>
  <c r="U19" i="21"/>
  <c r="R19" i="21"/>
  <c r="P19" i="21"/>
  <c r="AA67" i="24"/>
  <c r="W67" i="24"/>
  <c r="AH67" i="24"/>
  <c r="AO67" i="24"/>
  <c r="AE155" i="24"/>
  <c r="X155" i="24"/>
  <c r="AN155" i="24"/>
  <c r="AD155" i="24"/>
  <c r="AB155" i="24"/>
  <c r="AN54" i="24"/>
  <c r="X54" i="24"/>
  <c r="AO54" i="24"/>
  <c r="AC54" i="24"/>
  <c r="AG54" i="24"/>
  <c r="AC119" i="24"/>
  <c r="Y9" i="24"/>
  <c r="Z9" i="24"/>
  <c r="AH9" i="24"/>
  <c r="X9" i="24"/>
  <c r="AI9" i="24"/>
  <c r="AC74" i="24"/>
  <c r="AG138" i="24"/>
  <c r="AN138" i="24"/>
  <c r="Y138" i="24"/>
  <c r="AK138" i="24"/>
  <c r="AD138" i="24"/>
  <c r="AH163" i="24"/>
  <c r="AC163" i="24"/>
  <c r="X163" i="24"/>
  <c r="AB163" i="24"/>
  <c r="AN163" i="24"/>
  <c r="AA63" i="25"/>
  <c r="AL63" i="25"/>
  <c r="X63" i="25"/>
  <c r="AE63" i="25"/>
  <c r="AN33" i="25"/>
  <c r="AK33" i="25"/>
  <c r="AE33" i="25"/>
  <c r="Z33" i="25"/>
  <c r="AO131" i="25"/>
  <c r="AF131" i="25"/>
  <c r="Z131" i="25"/>
  <c r="AD131" i="25"/>
  <c r="AH131" i="25"/>
  <c r="AN152" i="25"/>
  <c r="AL152" i="25"/>
  <c r="AA152" i="25"/>
  <c r="AE152" i="25"/>
  <c r="Z35" i="25"/>
  <c r="AK35" i="25"/>
  <c r="AO35" i="25"/>
  <c r="AA35" i="25"/>
  <c r="X46" i="26"/>
  <c r="AN46" i="26"/>
  <c r="AJ46" i="26"/>
  <c r="AM46" i="26"/>
  <c r="AH126" i="25"/>
  <c r="AL126" i="25"/>
  <c r="Y126" i="25"/>
  <c r="AD126" i="25"/>
  <c r="Z126" i="25"/>
  <c r="X161" i="25"/>
  <c r="AB161" i="25"/>
  <c r="AF161" i="25"/>
  <c r="AL161" i="25"/>
  <c r="Z161" i="25"/>
  <c r="AJ132" i="25"/>
  <c r="AN132" i="25"/>
  <c r="AO132" i="25"/>
  <c r="AA132" i="25"/>
  <c r="W132" i="25"/>
  <c r="AE132" i="25"/>
  <c r="AE57" i="25"/>
  <c r="AF57" i="25"/>
  <c r="AN57" i="25"/>
  <c r="AD57" i="25"/>
  <c r="AL57" i="25"/>
  <c r="AN25" i="25"/>
  <c r="AF25" i="25"/>
  <c r="Y25" i="25"/>
  <c r="AD25" i="25"/>
  <c r="AI25" i="25"/>
  <c r="X123" i="25"/>
  <c r="AO123" i="25"/>
  <c r="AN123" i="25"/>
  <c r="AM123" i="25"/>
  <c r="AJ123" i="25"/>
  <c r="AN144" i="25"/>
  <c r="W144" i="25"/>
  <c r="AL144" i="25"/>
  <c r="Z144" i="25"/>
  <c r="AD144" i="25"/>
  <c r="Q176" i="19"/>
  <c r="M176" i="19"/>
  <c r="U112" i="19"/>
  <c r="P112" i="19"/>
  <c r="T147" i="19"/>
  <c r="N147" i="19"/>
  <c r="P147" i="19"/>
  <c r="P83" i="19"/>
  <c r="U83" i="19"/>
  <c r="T50" i="21"/>
  <c r="U50" i="21"/>
  <c r="N50" i="21"/>
  <c r="O50" i="21"/>
  <c r="Q114" i="19"/>
  <c r="T44" i="21"/>
  <c r="N44" i="21"/>
  <c r="N124" i="19"/>
  <c r="R9" i="21"/>
  <c r="U159" i="19"/>
  <c r="Q95" i="19"/>
  <c r="P95" i="19"/>
  <c r="N38" i="21"/>
  <c r="N126" i="19"/>
  <c r="P32" i="21"/>
  <c r="N32" i="21"/>
  <c r="S32" i="21"/>
  <c r="O32" i="21"/>
  <c r="Q136" i="19"/>
  <c r="M136" i="19"/>
  <c r="R136" i="19"/>
  <c r="T72" i="19"/>
  <c r="P72" i="19"/>
  <c r="N171" i="19"/>
  <c r="S26" i="21"/>
  <c r="S138" i="19"/>
  <c r="M105" i="19"/>
  <c r="O105" i="19"/>
  <c r="O109" i="19"/>
  <c r="M109" i="19"/>
  <c r="N109" i="19"/>
  <c r="Q65" i="19"/>
  <c r="T82" i="19"/>
  <c r="U82" i="19"/>
  <c r="R167" i="19"/>
  <c r="AE94" i="24"/>
  <c r="AI94" i="24"/>
  <c r="W94" i="24"/>
  <c r="AA94" i="24"/>
  <c r="AO94" i="24"/>
  <c r="AN97" i="24"/>
  <c r="AO97" i="24"/>
  <c r="AC97" i="24"/>
  <c r="AG97" i="24"/>
  <c r="AA97" i="24"/>
  <c r="Z144" i="24"/>
  <c r="AM144" i="24"/>
  <c r="AJ144" i="24"/>
  <c r="AO144" i="24"/>
  <c r="AF144" i="24"/>
  <c r="W15" i="24"/>
  <c r="X15" i="24"/>
  <c r="AL15" i="24"/>
  <c r="AG15" i="24"/>
  <c r="AO15" i="24"/>
  <c r="AN16" i="25"/>
  <c r="W16" i="25"/>
  <c r="AD16" i="25"/>
  <c r="AO16" i="25"/>
  <c r="AE16" i="25"/>
  <c r="AK13" i="25"/>
  <c r="X13" i="25"/>
  <c r="Z13" i="25"/>
  <c r="AD13" i="25"/>
  <c r="AL7" i="25"/>
  <c r="W7" i="25"/>
  <c r="AO7" i="25"/>
  <c r="AI7" i="25"/>
  <c r="AC7" i="25"/>
  <c r="AK7" i="25"/>
  <c r="AF149" i="25"/>
  <c r="AB149" i="25"/>
  <c r="X149" i="25"/>
  <c r="AN149" i="25"/>
  <c r="AG96" i="25"/>
  <c r="AN96" i="25"/>
  <c r="AO96" i="25"/>
  <c r="W96" i="25"/>
  <c r="AM96" i="25"/>
  <c r="W101" i="25"/>
  <c r="Y101" i="25"/>
  <c r="Z71" i="25"/>
  <c r="AH71" i="25"/>
  <c r="AA71" i="25"/>
  <c r="AE71" i="25"/>
  <c r="AJ71" i="25"/>
  <c r="AK14" i="25"/>
  <c r="AB14" i="25"/>
  <c r="Z14" i="25"/>
  <c r="AG14" i="25"/>
  <c r="AB52" i="25"/>
  <c r="AC52" i="25"/>
  <c r="AA52" i="25"/>
  <c r="AL52" i="25"/>
  <c r="AM52" i="25"/>
  <c r="AM105" i="26"/>
  <c r="AA105" i="26"/>
  <c r="AH105" i="26"/>
  <c r="AL105" i="26"/>
  <c r="Z105" i="26"/>
  <c r="AA138" i="25"/>
  <c r="Z138" i="25"/>
  <c r="AH138" i="25"/>
  <c r="AK138" i="25"/>
  <c r="AJ156" i="26"/>
  <c r="AN156" i="26"/>
  <c r="AI156" i="26"/>
  <c r="AL156" i="26"/>
  <c r="AE156" i="26"/>
  <c r="AF18" i="25"/>
  <c r="Z18" i="25"/>
  <c r="AI18" i="25"/>
  <c r="AM18" i="25"/>
  <c r="AD18" i="25"/>
  <c r="AO51" i="26"/>
  <c r="AK51" i="26"/>
  <c r="AI51" i="26"/>
  <c r="AF51" i="26"/>
  <c r="AL51" i="26"/>
  <c r="AB129" i="25"/>
  <c r="AA129" i="25"/>
  <c r="Y129" i="25"/>
  <c r="AC129" i="25"/>
  <c r="X73" i="25"/>
  <c r="AJ73" i="25"/>
  <c r="AG73" i="25"/>
  <c r="AD73" i="25"/>
  <c r="AH73" i="25"/>
  <c r="AA54" i="25"/>
  <c r="AF54" i="25"/>
  <c r="AN54" i="25"/>
  <c r="AL54" i="25"/>
  <c r="AB54" i="25"/>
  <c r="AG147" i="25"/>
  <c r="AM147" i="25"/>
  <c r="AL147" i="25"/>
  <c r="AI147" i="25"/>
  <c r="AF172" i="25"/>
  <c r="AG172" i="25"/>
  <c r="AK172" i="25"/>
  <c r="AM172" i="25"/>
  <c r="AI172" i="25"/>
  <c r="U8" i="21"/>
  <c r="N8" i="21"/>
  <c r="R160" i="19"/>
  <c r="U160" i="19"/>
  <c r="P160" i="19"/>
  <c r="R96" i="19"/>
  <c r="U37" i="21"/>
  <c r="M37" i="21"/>
  <c r="M131" i="19"/>
  <c r="Q131" i="19"/>
  <c r="T67" i="19"/>
  <c r="U67" i="19"/>
  <c r="N67" i="19"/>
  <c r="M67" i="19"/>
  <c r="M162" i="19"/>
  <c r="R162" i="19"/>
  <c r="N98" i="19"/>
  <c r="P98" i="19"/>
  <c r="R98" i="19"/>
  <c r="U172" i="19"/>
  <c r="N172" i="19"/>
  <c r="O172" i="19"/>
  <c r="Q108" i="19"/>
  <c r="M108" i="19"/>
  <c r="O25" i="21"/>
  <c r="O143" i="19"/>
  <c r="U143" i="19"/>
  <c r="Q143" i="19"/>
  <c r="O79" i="19"/>
  <c r="Q79" i="19"/>
  <c r="S79" i="19"/>
  <c r="S174" i="19"/>
  <c r="R174" i="19"/>
  <c r="P174" i="19"/>
  <c r="S110" i="19"/>
  <c r="U48" i="21"/>
  <c r="M48" i="21"/>
  <c r="U13" i="21"/>
  <c r="P155" i="19"/>
  <c r="M155" i="19"/>
  <c r="O91" i="19"/>
  <c r="Q91" i="19"/>
  <c r="M91" i="19"/>
  <c r="R42" i="21"/>
  <c r="N42" i="21"/>
  <c r="M122" i="19"/>
  <c r="U122" i="19"/>
  <c r="S122" i="19"/>
  <c r="S169" i="19"/>
  <c r="T169" i="19"/>
  <c r="N169" i="19"/>
  <c r="P169" i="19"/>
  <c r="M173" i="19"/>
  <c r="U129" i="19"/>
  <c r="O129" i="19"/>
  <c r="P129" i="19"/>
  <c r="M134" i="19"/>
  <c r="R134" i="19"/>
  <c r="M68" i="19"/>
  <c r="P68" i="19"/>
  <c r="U68" i="19"/>
  <c r="AH38" i="25"/>
  <c r="AN38" i="25"/>
  <c r="AF38" i="25"/>
  <c r="AC38" i="25"/>
  <c r="AJ93" i="25"/>
  <c r="AA93" i="25"/>
  <c r="AO93" i="25"/>
  <c r="Z93" i="25"/>
  <c r="X19" i="25"/>
  <c r="AN19" i="25"/>
  <c r="AC19" i="25"/>
  <c r="AB19" i="25"/>
  <c r="AK19" i="25"/>
  <c r="AM19" i="25"/>
  <c r="W110" i="25"/>
  <c r="AL110" i="25"/>
  <c r="Y110" i="25"/>
  <c r="AF110" i="25"/>
  <c r="AG110" i="25"/>
  <c r="AJ124" i="25"/>
  <c r="X124" i="25"/>
  <c r="Y124" i="25"/>
  <c r="AD124" i="25"/>
  <c r="AM124" i="25"/>
  <c r="AF68" i="25"/>
  <c r="X68" i="25"/>
  <c r="AH68" i="25"/>
  <c r="AD68" i="25"/>
  <c r="W150" i="25"/>
  <c r="Z150" i="25"/>
  <c r="AH150" i="25"/>
  <c r="AK150" i="25"/>
  <c r="X150" i="25"/>
  <c r="AB150" i="25"/>
  <c r="AI42" i="25"/>
  <c r="Z42" i="25"/>
  <c r="AH42" i="25"/>
  <c r="AN42" i="25"/>
  <c r="AL42" i="25"/>
  <c r="AG141" i="25"/>
  <c r="AM141" i="25"/>
  <c r="AA141" i="25"/>
  <c r="AF141" i="25"/>
  <c r="Z141" i="25"/>
  <c r="X85" i="25"/>
  <c r="AI85" i="25"/>
  <c r="Z85" i="25"/>
  <c r="AD85" i="25"/>
  <c r="AG85" i="25"/>
  <c r="AO159" i="26"/>
  <c r="AK159" i="26"/>
  <c r="AA159" i="26"/>
  <c r="AE159" i="26"/>
  <c r="AM159" i="26"/>
  <c r="P24" i="21"/>
  <c r="N24" i="21"/>
  <c r="U80" i="19"/>
  <c r="R80" i="19"/>
  <c r="S115" i="19"/>
  <c r="T146" i="19"/>
  <c r="R146" i="19"/>
  <c r="Q146" i="19"/>
  <c r="T156" i="19"/>
  <c r="Q156" i="19"/>
  <c r="S41" i="21"/>
  <c r="P41" i="21"/>
  <c r="U6" i="21"/>
  <c r="Q6" i="21"/>
  <c r="T94" i="19"/>
  <c r="O94" i="19"/>
  <c r="R94" i="19"/>
  <c r="Q104" i="19"/>
  <c r="N104" i="19"/>
  <c r="P139" i="19"/>
  <c r="N170" i="19"/>
  <c r="M58" i="19"/>
  <c r="N58" i="19"/>
  <c r="O30" i="21"/>
  <c r="AG80" i="26"/>
  <c r="AH80" i="26"/>
  <c r="AO80" i="26"/>
  <c r="AC80" i="26"/>
  <c r="AC174" i="25"/>
  <c r="Y174" i="25"/>
  <c r="AI174" i="25"/>
  <c r="AN174" i="25"/>
  <c r="Z174" i="25"/>
  <c r="W19" i="24"/>
  <c r="AH19" i="24"/>
  <c r="AH84" i="24"/>
  <c r="AJ84" i="24"/>
  <c r="AA84" i="24"/>
  <c r="Y84" i="24"/>
  <c r="AF84" i="24"/>
  <c r="AB148" i="24"/>
  <c r="X36" i="24"/>
  <c r="AC36" i="24"/>
  <c r="AI36" i="24"/>
  <c r="AO36" i="24"/>
  <c r="AB36" i="24"/>
  <c r="Z165" i="24"/>
  <c r="X165" i="24"/>
  <c r="AB165" i="24"/>
  <c r="W165" i="24"/>
  <c r="AI165" i="24"/>
  <c r="AG102" i="24"/>
  <c r="Y102" i="24"/>
  <c r="AK102" i="24"/>
  <c r="AH102" i="24"/>
  <c r="AO102" i="24"/>
  <c r="X50" i="24"/>
  <c r="Y50" i="24"/>
  <c r="Z50" i="24"/>
  <c r="W50" i="24"/>
  <c r="AH50" i="24"/>
  <c r="AA38" i="24"/>
  <c r="AK38" i="24"/>
  <c r="Y38" i="24"/>
  <c r="AF38" i="24"/>
  <c r="Z38" i="24"/>
  <c r="Z167" i="24"/>
  <c r="AF167" i="24"/>
  <c r="AJ167" i="24"/>
  <c r="AL167" i="24"/>
  <c r="AG167" i="24"/>
  <c r="AI122" i="24"/>
  <c r="AO122" i="24"/>
  <c r="X151" i="25"/>
  <c r="Z151" i="25"/>
  <c r="AI151" i="25"/>
  <c r="AA151" i="25"/>
  <c r="AM36" i="25"/>
  <c r="AA36" i="25"/>
  <c r="AD36" i="25"/>
  <c r="AI36" i="25"/>
  <c r="AO36" i="25"/>
  <c r="Y11" i="25"/>
  <c r="AC11" i="25"/>
  <c r="AK11" i="25"/>
  <c r="AO11" i="25"/>
  <c r="AJ153" i="25"/>
  <c r="AN153" i="25"/>
  <c r="Y153" i="25"/>
  <c r="AC153" i="25"/>
  <c r="AL153" i="25"/>
  <c r="Z153" i="25"/>
  <c r="AI90" i="25"/>
  <c r="AJ90" i="25"/>
  <c r="X90" i="25"/>
  <c r="AM90" i="25"/>
  <c r="AO90" i="25"/>
  <c r="O144" i="19"/>
  <c r="U144" i="19"/>
  <c r="P144" i="19"/>
  <c r="M2" i="21"/>
  <c r="S2" i="21"/>
  <c r="R2" i="21"/>
  <c r="U18" i="21"/>
  <c r="T18" i="21"/>
  <c r="S12" i="21"/>
  <c r="M12" i="21"/>
  <c r="S92" i="19"/>
  <c r="M92" i="19"/>
  <c r="N92" i="19"/>
  <c r="O127" i="19"/>
  <c r="Q127" i="19"/>
  <c r="T168" i="19"/>
  <c r="U168" i="19"/>
  <c r="M168" i="19"/>
  <c r="O29" i="21"/>
  <c r="T29" i="21"/>
  <c r="O106" i="19"/>
  <c r="S69" i="19"/>
  <c r="M51" i="21"/>
  <c r="N51" i="21"/>
  <c r="M132" i="19"/>
  <c r="N132" i="19"/>
  <c r="R132" i="19"/>
  <c r="AD159" i="24"/>
  <c r="AB159" i="24"/>
  <c r="AL159" i="24"/>
  <c r="AO159" i="24"/>
  <c r="AH32" i="24"/>
  <c r="Y32" i="24"/>
  <c r="AK32" i="24"/>
  <c r="AJ32" i="24"/>
  <c r="AI120" i="25"/>
  <c r="X120" i="25"/>
  <c r="Y120" i="25"/>
  <c r="AC120" i="25"/>
  <c r="AA120" i="25"/>
  <c r="Z120" i="25"/>
  <c r="AJ56" i="24"/>
  <c r="Y91" i="25"/>
  <c r="Z91" i="25"/>
  <c r="AF91" i="25"/>
  <c r="AI91" i="25"/>
  <c r="AA91" i="25"/>
  <c r="AB115" i="24"/>
  <c r="Z115" i="24"/>
  <c r="AI51" i="24"/>
  <c r="AM51" i="24"/>
  <c r="Y51" i="24"/>
  <c r="AK51" i="24"/>
  <c r="AH51" i="24"/>
  <c r="AG116" i="24"/>
  <c r="AH4" i="24"/>
  <c r="AK4" i="24"/>
  <c r="Z4" i="24"/>
  <c r="AD4" i="24"/>
  <c r="W4" i="24"/>
  <c r="AO69" i="24"/>
  <c r="AF69" i="24"/>
  <c r="AJ69" i="24"/>
  <c r="X69" i="24"/>
  <c r="AE69" i="24"/>
  <c r="AB133" i="24"/>
  <c r="AF133" i="24"/>
  <c r="AJ133" i="24"/>
  <c r="X133" i="24"/>
  <c r="AE133" i="24"/>
  <c r="Y37" i="24"/>
  <c r="Z37" i="24"/>
  <c r="W37" i="24"/>
  <c r="AF37" i="24"/>
  <c r="AE37" i="24"/>
  <c r="Y166" i="24"/>
  <c r="AA103" i="24"/>
  <c r="X103" i="24"/>
  <c r="AD103" i="24"/>
  <c r="AL103" i="24"/>
  <c r="AK57" i="24"/>
  <c r="AF57" i="24"/>
  <c r="AG57" i="24"/>
  <c r="AM57" i="24"/>
  <c r="AE131" i="24"/>
  <c r="AG131" i="24"/>
  <c r="AI45" i="25"/>
  <c r="AF45" i="25"/>
  <c r="AN45" i="25"/>
  <c r="AG45" i="25"/>
  <c r="AC45" i="25"/>
  <c r="AN9" i="25"/>
  <c r="Z9" i="25"/>
  <c r="AO9" i="25"/>
  <c r="AD9" i="25"/>
  <c r="AC107" i="25"/>
  <c r="AM107" i="25"/>
  <c r="X107" i="25"/>
  <c r="AJ107" i="25"/>
  <c r="AO107" i="25"/>
  <c r="AF23" i="25"/>
  <c r="AB23" i="25"/>
  <c r="W23" i="25"/>
  <c r="AN23" i="25"/>
  <c r="AM23" i="25"/>
  <c r="X168" i="25"/>
  <c r="AB168" i="25"/>
  <c r="W114" i="25"/>
  <c r="AK114" i="25"/>
  <c r="AO114" i="25"/>
  <c r="AG140" i="25"/>
  <c r="AI140" i="25"/>
  <c r="Z140" i="25"/>
  <c r="AL140" i="25"/>
  <c r="AB81" i="25"/>
  <c r="AI81" i="25"/>
  <c r="W81" i="25"/>
  <c r="AG87" i="25"/>
  <c r="AO87" i="25"/>
  <c r="Z87" i="25"/>
  <c r="W87" i="25"/>
  <c r="AB87" i="25"/>
  <c r="X87" i="25"/>
  <c r="AM169" i="25"/>
  <c r="AN169" i="25"/>
  <c r="AE169" i="25"/>
  <c r="AL169" i="25"/>
  <c r="W86" i="25"/>
  <c r="AE86" i="25"/>
  <c r="AM86" i="25"/>
  <c r="AC86" i="25"/>
  <c r="Z86" i="25"/>
  <c r="AD86" i="25"/>
  <c r="AG86" i="25"/>
  <c r="AF45" i="40"/>
  <c r="Y45" i="40"/>
  <c r="AC45" i="40"/>
  <c r="AG45" i="40"/>
  <c r="AN45" i="40"/>
  <c r="AC139" i="40"/>
  <c r="AN139" i="40"/>
  <c r="AE139" i="40"/>
  <c r="Y139" i="40"/>
  <c r="AF139" i="40"/>
  <c r="AD126" i="40"/>
  <c r="AN126" i="40"/>
  <c r="Y126" i="40"/>
  <c r="AF126" i="40"/>
  <c r="AM126" i="40"/>
  <c r="AD33" i="40"/>
  <c r="AC135" i="40"/>
  <c r="AF135" i="40"/>
  <c r="O66" i="19"/>
  <c r="M66" i="19"/>
  <c r="AO2" i="24"/>
  <c r="AJ2" i="24"/>
  <c r="X2" i="24"/>
  <c r="AK2" i="24"/>
  <c r="W2" i="24"/>
  <c r="AI95" i="24"/>
  <c r="AA95" i="24"/>
  <c r="AL95" i="24"/>
  <c r="AO95" i="24"/>
  <c r="Z95" i="24"/>
  <c r="AB77" i="25"/>
  <c r="AC77" i="25"/>
  <c r="AI77" i="25"/>
  <c r="AM77" i="25"/>
  <c r="AH77" i="25"/>
  <c r="Z77" i="25"/>
  <c r="AP110" i="19"/>
  <c r="AJ110" i="19" s="1"/>
  <c r="AP162" i="19"/>
  <c r="AC162" i="19" s="1"/>
  <c r="AP89" i="19"/>
  <c r="AO89" i="19" s="1"/>
  <c r="N89" i="19"/>
  <c r="Q89" i="19"/>
  <c r="R89" i="19"/>
  <c r="P89" i="19"/>
  <c r="S89" i="19"/>
  <c r="U89" i="19"/>
  <c r="O89" i="19"/>
  <c r="M89" i="19"/>
  <c r="T89" i="19"/>
  <c r="AP150" i="19"/>
  <c r="AD150" i="19" s="1"/>
  <c r="O150" i="19"/>
  <c r="P150" i="19"/>
  <c r="Q150" i="19"/>
  <c r="M150" i="19"/>
  <c r="U150" i="19"/>
  <c r="S150" i="19"/>
  <c r="N150" i="19"/>
  <c r="R150" i="19"/>
  <c r="T150" i="19"/>
  <c r="AP145" i="19"/>
  <c r="AI145" i="19" s="1"/>
  <c r="P145" i="19"/>
  <c r="M145" i="19"/>
  <c r="R145" i="19"/>
  <c r="Q145" i="19"/>
  <c r="N145" i="19"/>
  <c r="U145" i="19"/>
  <c r="S145" i="19"/>
  <c r="T145" i="19"/>
  <c r="O145" i="19"/>
  <c r="AP158" i="19"/>
  <c r="Z158" i="19" s="1"/>
  <c r="AP105" i="19"/>
  <c r="AK105" i="19" s="1"/>
  <c r="AP86" i="19"/>
  <c r="Z86" i="19" s="1"/>
  <c r="M86" i="19"/>
  <c r="O86" i="19"/>
  <c r="R86" i="19"/>
  <c r="P86" i="19"/>
  <c r="U86" i="19"/>
  <c r="N86" i="19"/>
  <c r="Q86" i="19"/>
  <c r="S86" i="19"/>
  <c r="T86" i="19"/>
  <c r="AP129" i="19"/>
  <c r="AK129" i="19" s="1"/>
  <c r="AP41" i="21"/>
  <c r="AB41" i="21" s="1"/>
  <c r="AP9" i="21"/>
  <c r="Z9" i="21" s="1"/>
  <c r="AP152" i="19"/>
  <c r="X152" i="19" s="1"/>
  <c r="AP120" i="19"/>
  <c r="AL120" i="19" s="1"/>
  <c r="AP88" i="19"/>
  <c r="AL88" i="19" s="1"/>
  <c r="AP56" i="19"/>
  <c r="AL56" i="19" s="1"/>
  <c r="AP24" i="21"/>
  <c r="Z24" i="21" s="1"/>
  <c r="AP167" i="19"/>
  <c r="AA167" i="19" s="1"/>
  <c r="AP135" i="19"/>
  <c r="AI135" i="19" s="1"/>
  <c r="R135" i="19"/>
  <c r="M135" i="19"/>
  <c r="Q135" i="19"/>
  <c r="N135" i="19"/>
  <c r="U135" i="19"/>
  <c r="S135" i="19"/>
  <c r="P135" i="19"/>
  <c r="T135" i="19"/>
  <c r="O135" i="19"/>
  <c r="AP103" i="19"/>
  <c r="AC103" i="19" s="1"/>
  <c r="AP71" i="19"/>
  <c r="AO71" i="19" s="1"/>
  <c r="P71" i="19"/>
  <c r="S71" i="19"/>
  <c r="Q71" i="19"/>
  <c r="R71" i="19"/>
  <c r="N71" i="19"/>
  <c r="O71" i="19"/>
  <c r="M71" i="19"/>
  <c r="T71" i="19"/>
  <c r="U71" i="19"/>
  <c r="AP39" i="21"/>
  <c r="AL39" i="21" s="1"/>
  <c r="T39" i="21"/>
  <c r="O39" i="21"/>
  <c r="M39" i="21"/>
  <c r="S39" i="21"/>
  <c r="N39" i="21"/>
  <c r="Q39" i="21"/>
  <c r="U39" i="21"/>
  <c r="R39" i="21"/>
  <c r="P39" i="21"/>
  <c r="AP7" i="21"/>
  <c r="AD7" i="21" s="1"/>
  <c r="P7" i="21"/>
  <c r="S7" i="21"/>
  <c r="T7" i="21"/>
  <c r="U7" i="21"/>
  <c r="R7" i="21"/>
  <c r="M7" i="21"/>
  <c r="N7" i="21"/>
  <c r="Q7" i="21"/>
  <c r="O7" i="21"/>
  <c r="AP138" i="19"/>
  <c r="Y138" i="19" s="1"/>
  <c r="AP14" i="21"/>
  <c r="AF14" i="21" s="1"/>
  <c r="S14" i="21"/>
  <c r="M14" i="21"/>
  <c r="T14" i="21"/>
  <c r="O14" i="21"/>
  <c r="Q14" i="21"/>
  <c r="N14" i="21"/>
  <c r="U14" i="21"/>
  <c r="R14" i="21"/>
  <c r="P14" i="21"/>
  <c r="AP102" i="19"/>
  <c r="AH102" i="19" s="1"/>
  <c r="M102" i="19"/>
  <c r="S102" i="19"/>
  <c r="O102" i="19"/>
  <c r="Q102" i="19"/>
  <c r="P102" i="19"/>
  <c r="U102" i="19"/>
  <c r="R102" i="19"/>
  <c r="X102" i="19"/>
  <c r="N102" i="19"/>
  <c r="T102" i="19"/>
  <c r="AP126" i="19"/>
  <c r="AB126" i="19" s="1"/>
  <c r="AP82" i="19"/>
  <c r="Z82" i="19" s="1"/>
  <c r="AP165" i="19"/>
  <c r="AK165" i="19" s="1"/>
  <c r="M165" i="19"/>
  <c r="Q165" i="19"/>
  <c r="R165" i="19"/>
  <c r="P165" i="19"/>
  <c r="S165" i="19"/>
  <c r="U165" i="19"/>
  <c r="N165" i="19"/>
  <c r="O165" i="19"/>
  <c r="T165" i="19"/>
  <c r="AP133" i="19"/>
  <c r="AI133" i="19" s="1"/>
  <c r="P133" i="19"/>
  <c r="R133" i="19"/>
  <c r="S133" i="19"/>
  <c r="M133" i="19"/>
  <c r="O133" i="19"/>
  <c r="Q133" i="19"/>
  <c r="N133" i="19"/>
  <c r="T133" i="19"/>
  <c r="U133" i="19"/>
  <c r="AP101" i="19"/>
  <c r="AG101" i="19" s="1"/>
  <c r="AP69" i="19"/>
  <c r="AC69" i="19" s="1"/>
  <c r="AP45" i="21"/>
  <c r="AF45" i="21" s="1"/>
  <c r="AP13" i="21"/>
  <c r="AA13" i="21" s="1"/>
  <c r="AP156" i="19"/>
  <c r="AJ156" i="19" s="1"/>
  <c r="AP124" i="19"/>
  <c r="W124" i="19" s="1"/>
  <c r="AP92" i="19"/>
  <c r="AL92" i="19" s="1"/>
  <c r="AP60" i="19"/>
  <c r="AH60" i="19" s="1"/>
  <c r="AP28" i="21"/>
  <c r="Z28" i="21" s="1"/>
  <c r="AP171" i="19"/>
  <c r="AE171" i="19" s="1"/>
  <c r="AP139" i="19"/>
  <c r="AE139" i="19" s="1"/>
  <c r="AP107" i="19"/>
  <c r="AG107" i="19" s="1"/>
  <c r="AP75" i="19"/>
  <c r="Y75" i="19" s="1"/>
  <c r="AP43" i="21"/>
  <c r="AN43" i="21" s="1"/>
  <c r="R43" i="21"/>
  <c r="M43" i="21"/>
  <c r="N43" i="21"/>
  <c r="O43" i="21"/>
  <c r="Q43" i="21"/>
  <c r="P43" i="21"/>
  <c r="S43" i="21"/>
  <c r="T43" i="21"/>
  <c r="U43" i="21"/>
  <c r="AP11" i="21"/>
  <c r="AG11" i="21" s="1"/>
  <c r="S11" i="21"/>
  <c r="O11" i="21"/>
  <c r="M11" i="21"/>
  <c r="T11" i="21"/>
  <c r="N11" i="21"/>
  <c r="Q11" i="21"/>
  <c r="U11" i="21"/>
  <c r="R11" i="21"/>
  <c r="P11" i="21"/>
  <c r="AJ67" i="24"/>
  <c r="Z67" i="24"/>
  <c r="AN67" i="24"/>
  <c r="AG67" i="24"/>
  <c r="AC155" i="24"/>
  <c r="AL155" i="24"/>
  <c r="Z155" i="24"/>
  <c r="AK155" i="24"/>
  <c r="AG155" i="24"/>
  <c r="AD54" i="24"/>
  <c r="Z54" i="24"/>
  <c r="AH54" i="24"/>
  <c r="AA54" i="24"/>
  <c r="AI54" i="24"/>
  <c r="Y119" i="24"/>
  <c r="AO9" i="24"/>
  <c r="AG9" i="24"/>
  <c r="AB9" i="24"/>
  <c r="AF9" i="24"/>
  <c r="AA9" i="24"/>
  <c r="AN74" i="24"/>
  <c r="AB138" i="24"/>
  <c r="X138" i="24"/>
  <c r="AJ138" i="24"/>
  <c r="AF138" i="24"/>
  <c r="AO138" i="24"/>
  <c r="AD163" i="24"/>
  <c r="AE163" i="24"/>
  <c r="Y163" i="24"/>
  <c r="AI163" i="24"/>
  <c r="AO163" i="24"/>
  <c r="AH63" i="25"/>
  <c r="AG63" i="25"/>
  <c r="AJ63" i="25"/>
  <c r="AB63" i="25"/>
  <c r="AE131" i="25"/>
  <c r="AM131" i="25"/>
  <c r="X131" i="25"/>
  <c r="AB131" i="25"/>
  <c r="W35" i="25"/>
  <c r="AH35" i="25"/>
  <c r="AL35" i="25"/>
  <c r="AN35" i="25"/>
  <c r="AE35" i="25"/>
  <c r="AB35" i="25"/>
  <c r="W126" i="25"/>
  <c r="AJ126" i="25"/>
  <c r="AO126" i="25"/>
  <c r="X126" i="25"/>
  <c r="AC126" i="25"/>
  <c r="AK126" i="25"/>
  <c r="AB25" i="25"/>
  <c r="Z25" i="25"/>
  <c r="AL25" i="25"/>
  <c r="AC25" i="25"/>
  <c r="AK144" i="25"/>
  <c r="AB144" i="25"/>
  <c r="AM144" i="25"/>
  <c r="AA144" i="25"/>
  <c r="P50" i="21"/>
  <c r="S50" i="21"/>
  <c r="U44" i="21"/>
  <c r="M44" i="21"/>
  <c r="P124" i="19"/>
  <c r="U124" i="19"/>
  <c r="S124" i="19"/>
  <c r="P9" i="21"/>
  <c r="Q9" i="21"/>
  <c r="T9" i="21"/>
  <c r="S126" i="19"/>
  <c r="Q126" i="19"/>
  <c r="U136" i="19"/>
  <c r="S136" i="19"/>
  <c r="N136" i="19"/>
  <c r="O72" i="19"/>
  <c r="S72" i="19"/>
  <c r="T171" i="19"/>
  <c r="U171" i="19"/>
  <c r="M171" i="19"/>
  <c r="P107" i="19"/>
  <c r="N107" i="19"/>
  <c r="P138" i="19"/>
  <c r="U138" i="19"/>
  <c r="R105" i="19"/>
  <c r="T105" i="19"/>
  <c r="N105" i="19"/>
  <c r="U65" i="19"/>
  <c r="R65" i="19"/>
  <c r="N82" i="19"/>
  <c r="P82" i="19"/>
  <c r="Q167" i="19"/>
  <c r="S167" i="19"/>
  <c r="AB16" i="25"/>
  <c r="AG16" i="25"/>
  <c r="AM16" i="25"/>
  <c r="X16" i="25"/>
  <c r="AL16" i="25"/>
  <c r="AJ16" i="25"/>
  <c r="X7" i="25"/>
  <c r="AH7" i="25"/>
  <c r="AN7" i="25"/>
  <c r="AG7" i="25"/>
  <c r="AA7" i="25"/>
  <c r="Z7" i="25"/>
  <c r="AD96" i="25"/>
  <c r="AK96" i="25"/>
  <c r="AF96" i="25"/>
  <c r="AL96" i="25"/>
  <c r="AE96" i="25"/>
  <c r="AG71" i="25"/>
  <c r="Y71" i="25"/>
  <c r="AI71" i="25"/>
  <c r="AB71" i="25"/>
  <c r="Y52" i="25"/>
  <c r="AI52" i="25"/>
  <c r="X52" i="25"/>
  <c r="Z52" i="25"/>
  <c r="AH52" i="25"/>
  <c r="W138" i="25"/>
  <c r="Y138" i="25"/>
  <c r="AC138" i="25"/>
  <c r="AJ138" i="25"/>
  <c r="AN138" i="25"/>
  <c r="AB138" i="25"/>
  <c r="AJ18" i="25"/>
  <c r="AL18" i="25"/>
  <c r="X18" i="25"/>
  <c r="AA18" i="25"/>
  <c r="AK18" i="25"/>
  <c r="AM129" i="25"/>
  <c r="AG129" i="25"/>
  <c r="AF129" i="25"/>
  <c r="Z129" i="25"/>
  <c r="AN129" i="25"/>
  <c r="AO129" i="25"/>
  <c r="W54" i="25"/>
  <c r="AH54" i="25"/>
  <c r="AO54" i="25"/>
  <c r="AG54" i="25"/>
  <c r="AL172" i="25"/>
  <c r="AC172" i="25"/>
  <c r="AD172" i="25"/>
  <c r="AH172" i="25"/>
  <c r="AE172" i="25"/>
  <c r="Q8" i="21"/>
  <c r="M8" i="21"/>
  <c r="O160" i="19"/>
  <c r="Q160" i="19"/>
  <c r="Q96" i="19"/>
  <c r="U96" i="19"/>
  <c r="P96" i="19"/>
  <c r="S96" i="19"/>
  <c r="O131" i="19"/>
  <c r="T162" i="19"/>
  <c r="O162" i="19"/>
  <c r="N162" i="19"/>
  <c r="P162" i="19"/>
  <c r="T172" i="19"/>
  <c r="M172" i="19"/>
  <c r="O108" i="19"/>
  <c r="S108" i="19"/>
  <c r="Q25" i="21"/>
  <c r="P25" i="21"/>
  <c r="N25" i="21"/>
  <c r="T25" i="21"/>
  <c r="T143" i="19"/>
  <c r="S143" i="19"/>
  <c r="M143" i="19"/>
  <c r="T79" i="19"/>
  <c r="R79" i="19"/>
  <c r="O174" i="19"/>
  <c r="Q174" i="19"/>
  <c r="T110" i="19"/>
  <c r="U110" i="19"/>
  <c r="R110" i="19"/>
  <c r="P48" i="21"/>
  <c r="Q120" i="19"/>
  <c r="M120" i="19"/>
  <c r="U120" i="19"/>
  <c r="Q13" i="21"/>
  <c r="S13" i="21"/>
  <c r="T155" i="19"/>
  <c r="N155" i="19"/>
  <c r="Q155" i="19"/>
  <c r="T91" i="19"/>
  <c r="S91" i="19"/>
  <c r="S42" i="21"/>
  <c r="O42" i="21"/>
  <c r="P42" i="21"/>
  <c r="T122" i="19"/>
  <c r="U169" i="19"/>
  <c r="Q169" i="19"/>
  <c r="Q173" i="19"/>
  <c r="S129" i="19"/>
  <c r="R129" i="19"/>
  <c r="O134" i="19"/>
  <c r="U134" i="19"/>
  <c r="Q68" i="19"/>
  <c r="N68" i="19"/>
  <c r="Q24" i="21"/>
  <c r="T24" i="21"/>
  <c r="O24" i="21"/>
  <c r="P115" i="19"/>
  <c r="U115" i="19"/>
  <c r="M146" i="19"/>
  <c r="N146" i="19"/>
  <c r="S146" i="19"/>
  <c r="O156" i="19"/>
  <c r="M156" i="19"/>
  <c r="U41" i="21"/>
  <c r="T6" i="21"/>
  <c r="M104" i="19"/>
  <c r="P104" i="19"/>
  <c r="T139" i="19"/>
  <c r="U139" i="19"/>
  <c r="S139" i="19"/>
  <c r="Q170" i="19"/>
  <c r="U58" i="19"/>
  <c r="P30" i="21"/>
  <c r="U30" i="21"/>
  <c r="Q30" i="21"/>
  <c r="S30" i="21"/>
  <c r="M144" i="19"/>
  <c r="T2" i="21"/>
  <c r="P18" i="21"/>
  <c r="P12" i="21"/>
  <c r="U12" i="21"/>
  <c r="Q92" i="19"/>
  <c r="O92" i="19"/>
  <c r="U127" i="19"/>
  <c r="R127" i="19"/>
  <c r="R158" i="19"/>
  <c r="O168" i="19"/>
  <c r="P168" i="19"/>
  <c r="U29" i="21"/>
  <c r="M75" i="19"/>
  <c r="N75" i="19"/>
  <c r="M106" i="19"/>
  <c r="T101" i="19"/>
  <c r="Q101" i="19"/>
  <c r="S101" i="19"/>
  <c r="U69" i="19"/>
  <c r="M69" i="19"/>
  <c r="R69" i="19"/>
  <c r="T51" i="21"/>
  <c r="U132" i="19"/>
  <c r="Q132" i="19"/>
  <c r="AG122" i="40"/>
  <c r="X122" i="40"/>
  <c r="Q59" i="19"/>
  <c r="M40" i="21"/>
  <c r="U34" i="21"/>
  <c r="Q34" i="21"/>
  <c r="T34" i="21"/>
  <c r="T130" i="19"/>
  <c r="M130" i="19"/>
  <c r="P130" i="19"/>
  <c r="R28" i="21"/>
  <c r="S140" i="19"/>
  <c r="M140" i="19"/>
  <c r="N76" i="19"/>
  <c r="P76" i="19"/>
  <c r="O152" i="19"/>
  <c r="P152" i="19"/>
  <c r="P88" i="19"/>
  <c r="T88" i="19"/>
  <c r="Q88" i="19"/>
  <c r="O88" i="19"/>
  <c r="Q45" i="21"/>
  <c r="U45" i="21"/>
  <c r="P123" i="19"/>
  <c r="O123" i="19"/>
  <c r="T59" i="19"/>
  <c r="P59" i="19"/>
  <c r="R59" i="19"/>
  <c r="S59" i="19"/>
  <c r="P60" i="19"/>
  <c r="M60" i="19"/>
  <c r="Q56" i="19"/>
  <c r="O56" i="19"/>
  <c r="U66" i="19"/>
  <c r="R66" i="19"/>
  <c r="T103" i="19"/>
  <c r="P103" i="19"/>
  <c r="N103" i="19"/>
  <c r="S36" i="21"/>
  <c r="O36" i="21"/>
  <c r="AF2" i="24"/>
  <c r="Z2" i="24"/>
  <c r="AN2" i="24"/>
  <c r="AH2" i="24"/>
  <c r="AB95" i="24"/>
  <c r="AJ95" i="24"/>
  <c r="AK95" i="24"/>
  <c r="AN95" i="24"/>
  <c r="AE158" i="24"/>
  <c r="AM158" i="24"/>
  <c r="AB158" i="24"/>
  <c r="Z129" i="24"/>
  <c r="X129" i="24"/>
  <c r="AB129" i="24"/>
  <c r="AM129" i="24"/>
  <c r="AO176" i="24"/>
  <c r="AK176" i="24"/>
  <c r="AA176" i="24"/>
  <c r="AL176" i="24"/>
  <c r="AM47" i="24"/>
  <c r="AK77" i="25"/>
  <c r="AE77" i="25"/>
  <c r="AF77" i="25"/>
  <c r="AH67" i="26"/>
  <c r="AL67" i="26"/>
  <c r="X67" i="26"/>
  <c r="AB153" i="24"/>
  <c r="AC153" i="24"/>
  <c r="AG153" i="24"/>
  <c r="AJ153" i="24"/>
  <c r="AD24" i="24"/>
  <c r="AH72" i="24"/>
  <c r="AN72" i="24"/>
  <c r="AF72" i="24"/>
  <c r="AE72" i="24"/>
  <c r="Z157" i="25"/>
  <c r="AD157" i="25"/>
  <c r="AK157" i="25"/>
  <c r="Y157" i="25"/>
  <c r="AP90" i="19"/>
  <c r="X90" i="19" s="1"/>
  <c r="AP22" i="21"/>
  <c r="AF22" i="21" s="1"/>
  <c r="AP57" i="19"/>
  <c r="AO57" i="19" s="1"/>
  <c r="Q57" i="19"/>
  <c r="O57" i="19"/>
  <c r="R57" i="19"/>
  <c r="N57" i="19"/>
  <c r="U57" i="19"/>
  <c r="M57" i="19"/>
  <c r="P57" i="19"/>
  <c r="T57" i="19"/>
  <c r="S57" i="19"/>
  <c r="AP26" i="21"/>
  <c r="AE26" i="21" s="1"/>
  <c r="AP113" i="19"/>
  <c r="AO113" i="19" s="1"/>
  <c r="S113" i="19"/>
  <c r="N113" i="19"/>
  <c r="R113" i="19"/>
  <c r="Q113" i="19"/>
  <c r="M113" i="19"/>
  <c r="O113" i="19"/>
  <c r="T113" i="19"/>
  <c r="U113" i="19"/>
  <c r="P113" i="19"/>
  <c r="AP154" i="19"/>
  <c r="AL154" i="19" s="1"/>
  <c r="AP98" i="19"/>
  <c r="AB98" i="19" s="1"/>
  <c r="AP73" i="19"/>
  <c r="AB73" i="19" s="1"/>
  <c r="M73" i="19"/>
  <c r="P73" i="19"/>
  <c r="R73" i="19"/>
  <c r="N73" i="19"/>
  <c r="S73" i="19"/>
  <c r="Q73" i="19"/>
  <c r="U73" i="19"/>
  <c r="O73" i="19"/>
  <c r="T73" i="19"/>
  <c r="AP62" i="19"/>
  <c r="AD62" i="19" s="1"/>
  <c r="R62" i="19"/>
  <c r="Q62" i="19"/>
  <c r="O62" i="19"/>
  <c r="M62" i="19"/>
  <c r="P62" i="19"/>
  <c r="U62" i="19"/>
  <c r="N62" i="19"/>
  <c r="S62" i="19"/>
  <c r="T62" i="19"/>
  <c r="AP97" i="19"/>
  <c r="AK97" i="19" s="1"/>
  <c r="S97" i="19"/>
  <c r="R97" i="19"/>
  <c r="M97" i="19"/>
  <c r="P97" i="19"/>
  <c r="Q97" i="19"/>
  <c r="U97" i="19"/>
  <c r="O97" i="19"/>
  <c r="N97" i="19"/>
  <c r="T97" i="19"/>
  <c r="AP33" i="21"/>
  <c r="AM33" i="21" s="1"/>
  <c r="T33" i="21"/>
  <c r="S33" i="21"/>
  <c r="M33" i="21"/>
  <c r="O33" i="21"/>
  <c r="N33" i="21"/>
  <c r="U33" i="21"/>
  <c r="R33" i="21"/>
  <c r="P33" i="21"/>
  <c r="Q33" i="21"/>
  <c r="AP176" i="19"/>
  <c r="AB176" i="19" s="1"/>
  <c r="AP144" i="19"/>
  <c r="AJ144" i="19" s="1"/>
  <c r="AP112" i="19"/>
  <c r="W112" i="19" s="1"/>
  <c r="AP80" i="19"/>
  <c r="Z80" i="19" s="1"/>
  <c r="AP48" i="21"/>
  <c r="AH48" i="21" s="1"/>
  <c r="AP16" i="21"/>
  <c r="AK16" i="21" s="1"/>
  <c r="AP159" i="19"/>
  <c r="AI159" i="19" s="1"/>
  <c r="AP127" i="19"/>
  <c r="AI127" i="19" s="1"/>
  <c r="AP95" i="19"/>
  <c r="Y95" i="19" s="1"/>
  <c r="AP63" i="19"/>
  <c r="W63" i="19" s="1"/>
  <c r="R63" i="19"/>
  <c r="M63" i="19"/>
  <c r="S63" i="19"/>
  <c r="P63" i="19"/>
  <c r="O63" i="19"/>
  <c r="U63" i="19"/>
  <c r="Q63" i="19"/>
  <c r="N63" i="19"/>
  <c r="T63" i="19"/>
  <c r="AP31" i="21"/>
  <c r="AO31" i="21" s="1"/>
  <c r="S31" i="21"/>
  <c r="O31" i="21"/>
  <c r="M31" i="21"/>
  <c r="T31" i="21"/>
  <c r="N31" i="21"/>
  <c r="Q31" i="21"/>
  <c r="U31" i="21"/>
  <c r="R31" i="21"/>
  <c r="P31" i="21"/>
  <c r="AP142" i="19"/>
  <c r="AD142" i="19" s="1"/>
  <c r="AP106" i="19"/>
  <c r="AP94" i="19"/>
  <c r="AF94" i="19" s="1"/>
  <c r="AP70" i="19"/>
  <c r="AD70" i="19" s="1"/>
  <c r="M70" i="19"/>
  <c r="P70" i="19"/>
  <c r="U70" i="19"/>
  <c r="N70" i="19"/>
  <c r="S70" i="19"/>
  <c r="R70" i="19"/>
  <c r="O70" i="19"/>
  <c r="Q70" i="19"/>
  <c r="T70" i="19"/>
  <c r="AP18" i="21"/>
  <c r="AB18" i="21" s="1"/>
  <c r="AP38" i="21"/>
  <c r="AO38" i="21" s="1"/>
  <c r="AP157" i="19"/>
  <c r="AO157" i="19" s="1"/>
  <c r="R157" i="19"/>
  <c r="M157" i="19"/>
  <c r="P157" i="19"/>
  <c r="O157" i="19"/>
  <c r="S157" i="19"/>
  <c r="N157" i="19"/>
  <c r="T157" i="19"/>
  <c r="Q157" i="19"/>
  <c r="U157" i="19"/>
  <c r="AP125" i="19"/>
  <c r="AO125" i="19" s="1"/>
  <c r="P125" i="19"/>
  <c r="Q125" i="19"/>
  <c r="M125" i="19"/>
  <c r="N125" i="19"/>
  <c r="R125" i="19"/>
  <c r="U125" i="19"/>
  <c r="S125" i="19"/>
  <c r="O125" i="19"/>
  <c r="T125" i="19"/>
  <c r="AP93" i="19"/>
  <c r="Y93" i="19" s="1"/>
  <c r="P93" i="19"/>
  <c r="N93" i="19"/>
  <c r="R93" i="19"/>
  <c r="M93" i="19"/>
  <c r="S93" i="19"/>
  <c r="U93" i="19"/>
  <c r="O93" i="19"/>
  <c r="T93" i="19"/>
  <c r="Q93" i="19"/>
  <c r="AP61" i="19"/>
  <c r="Y61" i="19" s="1"/>
  <c r="P61" i="19"/>
  <c r="R61" i="19"/>
  <c r="Q61" i="19"/>
  <c r="N61" i="19"/>
  <c r="M61" i="19"/>
  <c r="S61" i="19"/>
  <c r="U61" i="19"/>
  <c r="O61" i="19"/>
  <c r="T61" i="19"/>
  <c r="AP37" i="21"/>
  <c r="AG37" i="21" s="1"/>
  <c r="AP5" i="21"/>
  <c r="AA5" i="21" s="1"/>
  <c r="AP148" i="19"/>
  <c r="AK148" i="19" s="1"/>
  <c r="P148" i="19"/>
  <c r="S148" i="19"/>
  <c r="N148" i="19"/>
  <c r="O148" i="19"/>
  <c r="R148" i="19"/>
  <c r="Q148" i="19"/>
  <c r="M148" i="19"/>
  <c r="T148" i="19"/>
  <c r="U148" i="19"/>
  <c r="AP116" i="19"/>
  <c r="AD116" i="19" s="1"/>
  <c r="S116" i="19"/>
  <c r="N116" i="19"/>
  <c r="U116" i="19"/>
  <c r="M116" i="19"/>
  <c r="R116" i="19"/>
  <c r="P116" i="19"/>
  <c r="T116" i="19"/>
  <c r="O116" i="19"/>
  <c r="Q116" i="19"/>
  <c r="AP84" i="19"/>
  <c r="O84" i="19"/>
  <c r="S84" i="19"/>
  <c r="U84" i="19"/>
  <c r="P84" i="19"/>
  <c r="Q84" i="19"/>
  <c r="M84" i="19"/>
  <c r="N84" i="19"/>
  <c r="T84" i="19"/>
  <c r="R84" i="19"/>
  <c r="AP52" i="21"/>
  <c r="AH52" i="21" s="1"/>
  <c r="M52" i="21"/>
  <c r="Q52" i="21"/>
  <c r="U52" i="21"/>
  <c r="P52" i="21"/>
  <c r="T52" i="21"/>
  <c r="S52" i="21"/>
  <c r="N52" i="21"/>
  <c r="R52" i="21"/>
  <c r="O52" i="21"/>
  <c r="AP20" i="21"/>
  <c r="AH20" i="21" s="1"/>
  <c r="O20" i="21"/>
  <c r="M20" i="21"/>
  <c r="T20" i="21"/>
  <c r="S20" i="21"/>
  <c r="N20" i="21"/>
  <c r="U20" i="21"/>
  <c r="R20" i="21"/>
  <c r="Q20" i="21"/>
  <c r="P20" i="21"/>
  <c r="AP163" i="19"/>
  <c r="AI163" i="19" s="1"/>
  <c r="AP131" i="19"/>
  <c r="AI131" i="19" s="1"/>
  <c r="AP99" i="19"/>
  <c r="AK99" i="19" s="1"/>
  <c r="AP67" i="19"/>
  <c r="AA67" i="19" s="1"/>
  <c r="AP35" i="21"/>
  <c r="AI35" i="21" s="1"/>
  <c r="S35" i="21"/>
  <c r="O35" i="21"/>
  <c r="T35" i="21"/>
  <c r="M35" i="21"/>
  <c r="N35" i="21"/>
  <c r="Q35" i="21"/>
  <c r="U35" i="21"/>
  <c r="R35" i="21"/>
  <c r="P35" i="21"/>
  <c r="AP3" i="21"/>
  <c r="AA3" i="21" s="1"/>
  <c r="S3" i="21"/>
  <c r="O3" i="21"/>
  <c r="T3" i="21"/>
  <c r="P3" i="21"/>
  <c r="Q3" i="21"/>
  <c r="N3" i="21"/>
  <c r="U3" i="21"/>
  <c r="R3" i="21"/>
  <c r="M3" i="21"/>
  <c r="AE67" i="24"/>
  <c r="X67" i="24"/>
  <c r="AI67" i="24"/>
  <c r="AK67" i="24"/>
  <c r="AH155" i="24"/>
  <c r="W155" i="24"/>
  <c r="AJ155" i="24"/>
  <c r="AM155" i="24"/>
  <c r="AK54" i="24"/>
  <c r="AB54" i="24"/>
  <c r="AL54" i="24"/>
  <c r="W54" i="24"/>
  <c r="AG119" i="24"/>
  <c r="AL9" i="24"/>
  <c r="AD9" i="24"/>
  <c r="AJ9" i="24"/>
  <c r="AN9" i="24"/>
  <c r="AA74" i="24"/>
  <c r="AE138" i="24"/>
  <c r="AI138" i="24"/>
  <c r="W138" i="24"/>
  <c r="AA138" i="24"/>
  <c r="Z163" i="24"/>
  <c r="AG163" i="24"/>
  <c r="AA163" i="24"/>
  <c r="AJ163" i="24"/>
  <c r="AD44" i="25"/>
  <c r="AA44" i="25"/>
  <c r="AC44" i="25"/>
  <c r="AH44" i="25"/>
  <c r="W121" i="25"/>
  <c r="AJ121" i="25"/>
  <c r="AF121" i="25"/>
  <c r="AC121" i="25"/>
  <c r="Y63" i="25"/>
  <c r="AC63" i="25"/>
  <c r="AD63" i="25"/>
  <c r="AI63" i="25"/>
  <c r="AN63" i="25"/>
  <c r="AK134" i="25"/>
  <c r="AC134" i="25"/>
  <c r="AB134" i="25"/>
  <c r="AB33" i="25"/>
  <c r="X33" i="25"/>
  <c r="AJ33" i="25"/>
  <c r="AF33" i="25"/>
  <c r="AH33" i="25"/>
  <c r="Y33" i="25"/>
  <c r="W131" i="25"/>
  <c r="AN131" i="25"/>
  <c r="AA131" i="25"/>
  <c r="AM10" i="25"/>
  <c r="AG10" i="25"/>
  <c r="AB10" i="25"/>
  <c r="AH152" i="25"/>
  <c r="Y152" i="25"/>
  <c r="AC152" i="25"/>
  <c r="AG35" i="25"/>
  <c r="X35" i="25"/>
  <c r="AI35" i="25"/>
  <c r="AA113" i="25"/>
  <c r="AF113" i="25"/>
  <c r="AO113" i="25"/>
  <c r="AD113" i="25"/>
  <c r="AC46" i="26"/>
  <c r="Y46" i="26"/>
  <c r="AB46" i="26"/>
  <c r="W46" i="26"/>
  <c r="AI126" i="25"/>
  <c r="AN126" i="25"/>
  <c r="AG126" i="25"/>
  <c r="W17" i="25"/>
  <c r="AM17" i="25"/>
  <c r="AG17" i="25"/>
  <c r="W161" i="25"/>
  <c r="AD161" i="25"/>
  <c r="AK161" i="25"/>
  <c r="AI136" i="25"/>
  <c r="AN136" i="25"/>
  <c r="AD136" i="25"/>
  <c r="Z132" i="25"/>
  <c r="AB132" i="25"/>
  <c r="Z59" i="26"/>
  <c r="AG59" i="26"/>
  <c r="AF59" i="26"/>
  <c r="AN59" i="26"/>
  <c r="AA57" i="25"/>
  <c r="AI57" i="25"/>
  <c r="AM57" i="25"/>
  <c r="AO57" i="25"/>
  <c r="AE25" i="25"/>
  <c r="AJ25" i="25"/>
  <c r="AG25" i="25"/>
  <c r="AO25" i="25"/>
  <c r="AN170" i="25"/>
  <c r="AC170" i="25"/>
  <c r="Y170" i="25"/>
  <c r="AE170" i="25"/>
  <c r="W170" i="25"/>
  <c r="AK123" i="25"/>
  <c r="AF123" i="25"/>
  <c r="Z123" i="25"/>
  <c r="AI144" i="25"/>
  <c r="Y144" i="25"/>
  <c r="AF144" i="25"/>
  <c r="AJ144" i="25"/>
  <c r="AG148" i="25"/>
  <c r="AN148" i="25"/>
  <c r="Y148" i="25"/>
  <c r="AF148" i="25"/>
  <c r="O176" i="19"/>
  <c r="P176" i="19"/>
  <c r="N112" i="19"/>
  <c r="S112" i="19"/>
  <c r="R21" i="21"/>
  <c r="M21" i="21"/>
  <c r="Q147" i="19"/>
  <c r="T83" i="19"/>
  <c r="O83" i="19"/>
  <c r="Q83" i="19"/>
  <c r="S83" i="19"/>
  <c r="Q50" i="21"/>
  <c r="R50" i="21"/>
  <c r="O114" i="19"/>
  <c r="U114" i="19"/>
  <c r="R114" i="19"/>
  <c r="Q44" i="21"/>
  <c r="P44" i="21"/>
  <c r="O124" i="19"/>
  <c r="T124" i="19"/>
  <c r="M124" i="19"/>
  <c r="R124" i="19"/>
  <c r="U9" i="21"/>
  <c r="P159" i="19"/>
  <c r="M159" i="19"/>
  <c r="R95" i="19"/>
  <c r="U38" i="21"/>
  <c r="S38" i="21"/>
  <c r="O38" i="21"/>
  <c r="P126" i="19"/>
  <c r="O126" i="19"/>
  <c r="R32" i="21"/>
  <c r="T32" i="21"/>
  <c r="M32" i="21"/>
  <c r="T136" i="19"/>
  <c r="P136" i="19"/>
  <c r="O136" i="19"/>
  <c r="Q72" i="19"/>
  <c r="R72" i="19"/>
  <c r="U72" i="19"/>
  <c r="S171" i="19"/>
  <c r="U107" i="19"/>
  <c r="Q107" i="19"/>
  <c r="R107" i="19"/>
  <c r="Q26" i="21"/>
  <c r="N138" i="19"/>
  <c r="M138" i="19"/>
  <c r="Q138" i="19"/>
  <c r="P105" i="19"/>
  <c r="T109" i="19"/>
  <c r="S109" i="19"/>
  <c r="S65" i="19"/>
  <c r="O65" i="19"/>
  <c r="M65" i="19"/>
  <c r="P65" i="19"/>
  <c r="R82" i="19"/>
  <c r="O167" i="19"/>
  <c r="U167" i="19"/>
  <c r="P167" i="19"/>
  <c r="Y114" i="24"/>
  <c r="AB30" i="24"/>
  <c r="AC30" i="24"/>
  <c r="AG30" i="24"/>
  <c r="AK30" i="24"/>
  <c r="AG94" i="24"/>
  <c r="AC94" i="24"/>
  <c r="Y94" i="24"/>
  <c r="AK94" i="24"/>
  <c r="AH97" i="24"/>
  <c r="AB97" i="24"/>
  <c r="AM97" i="24"/>
  <c r="W97" i="24"/>
  <c r="AH144" i="24"/>
  <c r="X144" i="24"/>
  <c r="AI144" i="24"/>
  <c r="AC144" i="24"/>
  <c r="AI15" i="24"/>
  <c r="AJ15" i="24"/>
  <c r="AE15" i="24"/>
  <c r="AC15" i="24"/>
  <c r="AC16" i="25"/>
  <c r="AA16" i="25"/>
  <c r="AK16" i="25"/>
  <c r="AF121" i="24"/>
  <c r="AD121" i="24"/>
  <c r="AH121" i="24"/>
  <c r="AL121" i="24"/>
  <c r="Z168" i="24"/>
  <c r="W39" i="24"/>
  <c r="AA39" i="24"/>
  <c r="AB39" i="24"/>
  <c r="AL39" i="24"/>
  <c r="AI13" i="25"/>
  <c r="AM13" i="25"/>
  <c r="W13" i="25"/>
  <c r="AF13" i="25"/>
  <c r="AB7" i="25"/>
  <c r="AE7" i="25"/>
  <c r="W82" i="25"/>
  <c r="AJ82" i="25"/>
  <c r="AH82" i="25"/>
  <c r="AE149" i="25"/>
  <c r="AG149" i="25"/>
  <c r="AM149" i="25"/>
  <c r="Y149" i="25"/>
  <c r="AL149" i="25"/>
  <c r="Z149" i="25"/>
  <c r="AA96" i="25"/>
  <c r="AB96" i="25"/>
  <c r="AC96" i="25"/>
  <c r="AI165" i="25"/>
  <c r="AJ165" i="25"/>
  <c r="AN165" i="25"/>
  <c r="Y165" i="25"/>
  <c r="AI101" i="25"/>
  <c r="AJ101" i="25"/>
  <c r="AE101" i="25"/>
  <c r="AH101" i="25"/>
  <c r="AO101" i="25"/>
  <c r="AD71" i="25"/>
  <c r="AO71" i="25"/>
  <c r="AF71" i="25"/>
  <c r="X71" i="25"/>
  <c r="X75" i="25"/>
  <c r="W75" i="25"/>
  <c r="AL75" i="25"/>
  <c r="AN75" i="25"/>
  <c r="AM14" i="25"/>
  <c r="AE14" i="25"/>
  <c r="AD14" i="25"/>
  <c r="AL14" i="25"/>
  <c r="AN14" i="25"/>
  <c r="AO52" i="25"/>
  <c r="AJ52" i="25"/>
  <c r="AN52" i="25"/>
  <c r="AA125" i="25"/>
  <c r="AE125" i="25"/>
  <c r="AF125" i="25"/>
  <c r="AO125" i="25"/>
  <c r="AG125" i="25"/>
  <c r="AN105" i="26"/>
  <c r="AJ105" i="26"/>
  <c r="AC105" i="26"/>
  <c r="AB105" i="26"/>
  <c r="AI138" i="25"/>
  <c r="X138" i="25"/>
  <c r="AD138" i="25"/>
  <c r="AM138" i="25"/>
  <c r="AL41" i="25"/>
  <c r="AC41" i="25"/>
  <c r="AA41" i="25"/>
  <c r="Z156" i="26"/>
  <c r="AD156" i="26"/>
  <c r="AH156" i="26"/>
  <c r="AE18" i="25"/>
  <c r="AN18" i="25"/>
  <c r="Y18" i="25"/>
  <c r="AO162" i="25"/>
  <c r="AC162" i="25"/>
  <c r="AC51" i="26"/>
  <c r="AG51" i="26"/>
  <c r="X51" i="26"/>
  <c r="AM51" i="26"/>
  <c r="AJ129" i="25"/>
  <c r="AI129" i="25"/>
  <c r="AH129" i="25"/>
  <c r="AD171" i="26"/>
  <c r="AM171" i="26"/>
  <c r="AF171" i="26"/>
  <c r="AB73" i="25"/>
  <c r="AM73" i="25"/>
  <c r="AF73" i="25"/>
  <c r="AI54" i="25"/>
  <c r="AJ54" i="25"/>
  <c r="AD5" i="25"/>
  <c r="AO5" i="25"/>
  <c r="AH147" i="25"/>
  <c r="AK147" i="25"/>
  <c r="AC147" i="25"/>
  <c r="X147" i="25"/>
  <c r="AB147" i="25"/>
  <c r="AB172" i="25"/>
  <c r="Z172" i="25"/>
  <c r="X172" i="25"/>
  <c r="W172" i="25"/>
  <c r="S8" i="21"/>
  <c r="P8" i="21"/>
  <c r="T160" i="19"/>
  <c r="S160" i="19"/>
  <c r="M160" i="19"/>
  <c r="O96" i="19"/>
  <c r="T96" i="19"/>
  <c r="N96" i="19"/>
  <c r="M96" i="19"/>
  <c r="P37" i="21"/>
  <c r="N37" i="21"/>
  <c r="S37" i="21"/>
  <c r="N131" i="19"/>
  <c r="R131" i="19"/>
  <c r="Q67" i="19"/>
  <c r="U162" i="19"/>
  <c r="S98" i="19"/>
  <c r="R172" i="19"/>
  <c r="P172" i="19"/>
  <c r="R108" i="19"/>
  <c r="P108" i="19"/>
  <c r="R25" i="21"/>
  <c r="S25" i="21"/>
  <c r="M25" i="21"/>
  <c r="N143" i="19"/>
  <c r="R143" i="19"/>
  <c r="U79" i="19"/>
  <c r="M79" i="19"/>
  <c r="U174" i="19"/>
  <c r="M174" i="19"/>
  <c r="O110" i="19"/>
  <c r="Q110" i="19"/>
  <c r="T48" i="21"/>
  <c r="P120" i="19"/>
  <c r="N120" i="19"/>
  <c r="S120" i="19"/>
  <c r="P13" i="21"/>
  <c r="N13" i="21"/>
  <c r="O13" i="21"/>
  <c r="R155" i="19"/>
  <c r="P91" i="19"/>
  <c r="R91" i="19"/>
  <c r="M42" i="21"/>
  <c r="T42" i="21"/>
  <c r="U42" i="21"/>
  <c r="Q122" i="19"/>
  <c r="P122" i="19"/>
  <c r="O169" i="19"/>
  <c r="M169" i="19"/>
  <c r="N173" i="19"/>
  <c r="S173" i="19"/>
  <c r="P173" i="19"/>
  <c r="T129" i="19"/>
  <c r="Q129" i="19"/>
  <c r="T134" i="19"/>
  <c r="Q134" i="19"/>
  <c r="S134" i="19"/>
  <c r="T68" i="19"/>
  <c r="AC65" i="24"/>
  <c r="AG112" i="24"/>
  <c r="W38" i="25"/>
  <c r="AE38" i="25"/>
  <c r="AJ38" i="25"/>
  <c r="X38" i="25"/>
  <c r="Y38" i="25"/>
  <c r="AF6" i="25"/>
  <c r="AJ6" i="25"/>
  <c r="W6" i="25"/>
  <c r="AK6" i="25"/>
  <c r="Y93" i="25"/>
  <c r="X93" i="25"/>
  <c r="AM93" i="25"/>
  <c r="AF140" i="24"/>
  <c r="W172" i="24"/>
  <c r="AD28" i="24"/>
  <c r="AL28" i="24"/>
  <c r="AI28" i="24"/>
  <c r="AF28" i="24"/>
  <c r="Z61" i="24"/>
  <c r="AO93" i="24"/>
  <c r="AC125" i="24"/>
  <c r="AH157" i="24"/>
  <c r="AA21" i="24"/>
  <c r="Y21" i="24"/>
  <c r="Z21" i="24"/>
  <c r="AB21" i="24"/>
  <c r="AF86" i="24"/>
  <c r="AI86" i="24"/>
  <c r="W86" i="24"/>
  <c r="AA86" i="24"/>
  <c r="AG150" i="24"/>
  <c r="AI150" i="24"/>
  <c r="W150" i="24"/>
  <c r="AA150" i="24"/>
  <c r="AC34" i="24"/>
  <c r="X34" i="24"/>
  <c r="Y34" i="24"/>
  <c r="AL34" i="24"/>
  <c r="AE99" i="24"/>
  <c r="AM99" i="24"/>
  <c r="AN99" i="24"/>
  <c r="AG99" i="24"/>
  <c r="AC22" i="24"/>
  <c r="AG22" i="24"/>
  <c r="AK22" i="24"/>
  <c r="Y22" i="24"/>
  <c r="AF87" i="24"/>
  <c r="X87" i="24"/>
  <c r="Y87" i="24"/>
  <c r="AO87" i="24"/>
  <c r="AA151" i="24"/>
  <c r="AD41" i="24"/>
  <c r="AO41" i="24"/>
  <c r="Z41" i="24"/>
  <c r="W41" i="24"/>
  <c r="AB106" i="24"/>
  <c r="AN106" i="24"/>
  <c r="AJ106" i="24"/>
  <c r="AI106" i="24"/>
  <c r="X170" i="24"/>
  <c r="AE170" i="24"/>
  <c r="AH170" i="24"/>
  <c r="W170" i="24"/>
  <c r="AL19" i="25"/>
  <c r="AA19" i="25"/>
  <c r="AF19" i="25"/>
  <c r="AJ32" i="25"/>
  <c r="AN32" i="25"/>
  <c r="Y32" i="25"/>
  <c r="W32" i="25"/>
  <c r="AD32" i="25"/>
  <c r="AA110" i="25"/>
  <c r="AI110" i="25"/>
  <c r="AK110" i="25"/>
  <c r="X79" i="25"/>
  <c r="W79" i="25"/>
  <c r="AL79" i="25"/>
  <c r="Z79" i="25"/>
  <c r="AC124" i="25"/>
  <c r="Z124" i="25"/>
  <c r="AK124" i="25"/>
  <c r="X104" i="26"/>
  <c r="AO104" i="26"/>
  <c r="Z104" i="26"/>
  <c r="AB68" i="25"/>
  <c r="AJ68" i="25"/>
  <c r="AK68" i="25"/>
  <c r="AI68" i="25"/>
  <c r="Y84" i="25"/>
  <c r="Z84" i="25"/>
  <c r="W84" i="25"/>
  <c r="AI84" i="25"/>
  <c r="AE150" i="25"/>
  <c r="AC150" i="25"/>
  <c r="AD150" i="25"/>
  <c r="AH175" i="25"/>
  <c r="Z175" i="25"/>
  <c r="AL175" i="25"/>
  <c r="AB175" i="25"/>
  <c r="W42" i="25"/>
  <c r="AC42" i="25"/>
  <c r="AM42" i="25"/>
  <c r="AB42" i="25"/>
  <c r="X42" i="25"/>
  <c r="W72" i="25"/>
  <c r="AB72" i="25"/>
  <c r="AF72" i="25"/>
  <c r="AB141" i="25"/>
  <c r="AN141" i="25"/>
  <c r="AJ141" i="25"/>
  <c r="AO141" i="25"/>
  <c r="AI154" i="25"/>
  <c r="AE154" i="25"/>
  <c r="AA154" i="25"/>
  <c r="AH154" i="25"/>
  <c r="AA85" i="25"/>
  <c r="AK85" i="25"/>
  <c r="W85" i="25"/>
  <c r="AL85" i="25"/>
  <c r="AO85" i="25"/>
  <c r="AG55" i="25"/>
  <c r="AH55" i="25"/>
  <c r="Y55" i="25"/>
  <c r="X55" i="25"/>
  <c r="AC159" i="26"/>
  <c r="AD159" i="26"/>
  <c r="X159" i="26"/>
  <c r="R24" i="21"/>
  <c r="S24" i="21"/>
  <c r="T80" i="19"/>
  <c r="M80" i="19"/>
  <c r="O80" i="19"/>
  <c r="P80" i="19"/>
  <c r="R115" i="19"/>
  <c r="M115" i="19"/>
  <c r="O146" i="19"/>
  <c r="P146" i="19"/>
  <c r="U156" i="19"/>
  <c r="N156" i="19"/>
  <c r="P156" i="19"/>
  <c r="N41" i="21"/>
  <c r="Q41" i="21"/>
  <c r="M6" i="21"/>
  <c r="P6" i="21"/>
  <c r="S6" i="21"/>
  <c r="O6" i="21"/>
  <c r="S94" i="19"/>
  <c r="M94" i="19"/>
  <c r="T104" i="19"/>
  <c r="S104" i="19"/>
  <c r="U104" i="19"/>
  <c r="N139" i="19"/>
  <c r="Q139" i="19"/>
  <c r="O170" i="19"/>
  <c r="M170" i="19"/>
  <c r="R170" i="19"/>
  <c r="P170" i="19"/>
  <c r="R58" i="19"/>
  <c r="P58" i="19"/>
  <c r="S58" i="19"/>
  <c r="T30" i="21"/>
  <c r="AI80" i="26"/>
  <c r="AN80" i="26"/>
  <c r="AB80" i="26"/>
  <c r="AE174" i="25"/>
  <c r="AF174" i="25"/>
  <c r="AB174" i="25"/>
  <c r="W174" i="25"/>
  <c r="AH174" i="25"/>
  <c r="AN19" i="24"/>
  <c r="AD84" i="24"/>
  <c r="AE84" i="24"/>
  <c r="X84" i="24"/>
  <c r="AM84" i="24"/>
  <c r="Y148" i="24"/>
  <c r="AD36" i="24"/>
  <c r="Y36" i="24"/>
  <c r="AF36" i="24"/>
  <c r="AK36" i="24"/>
  <c r="AF165" i="24"/>
  <c r="AG165" i="24"/>
  <c r="AK165" i="24"/>
  <c r="AO165" i="24"/>
  <c r="AA102" i="24"/>
  <c r="AB102" i="24"/>
  <c r="X102" i="24"/>
  <c r="W102" i="24"/>
  <c r="AJ50" i="24"/>
  <c r="AK50" i="24"/>
  <c r="AF50" i="24"/>
  <c r="AA50" i="24"/>
  <c r="AJ38" i="24"/>
  <c r="X38" i="24"/>
  <c r="AE38" i="24"/>
  <c r="AD38" i="24"/>
  <c r="AH167" i="24"/>
  <c r="AK167" i="24"/>
  <c r="AA167" i="24"/>
  <c r="AN167" i="24"/>
  <c r="AN122" i="24"/>
  <c r="AH151" i="25"/>
  <c r="AC151" i="25"/>
  <c r="Y151" i="25"/>
  <c r="W151" i="25"/>
  <c r="AN151" i="25"/>
  <c r="AC36" i="25"/>
  <c r="AJ36" i="25"/>
  <c r="AN36" i="25"/>
  <c r="X11" i="25"/>
  <c r="AF11" i="25"/>
  <c r="AI11" i="25"/>
  <c r="W153" i="25"/>
  <c r="AA153" i="25"/>
  <c r="AE153" i="25"/>
  <c r="AA90" i="25"/>
  <c r="AD90" i="25"/>
  <c r="AC90" i="25"/>
  <c r="T144" i="19"/>
  <c r="Q144" i="19"/>
  <c r="U2" i="21"/>
  <c r="O2" i="21"/>
  <c r="P2" i="21"/>
  <c r="N18" i="21"/>
  <c r="M18" i="21"/>
  <c r="Q12" i="21"/>
  <c r="N12" i="21"/>
  <c r="O12" i="21"/>
  <c r="R92" i="19"/>
  <c r="M127" i="19"/>
  <c r="N158" i="19"/>
  <c r="S158" i="19"/>
  <c r="M158" i="19"/>
  <c r="N168" i="19"/>
  <c r="S168" i="19"/>
  <c r="R168" i="19"/>
  <c r="P29" i="21"/>
  <c r="S29" i="21"/>
  <c r="Q75" i="19"/>
  <c r="O75" i="19"/>
  <c r="R75" i="19"/>
  <c r="R106" i="19"/>
  <c r="S106" i="19"/>
  <c r="N106" i="19"/>
  <c r="O101" i="19"/>
  <c r="R101" i="19"/>
  <c r="N101" i="19"/>
  <c r="P69" i="19"/>
  <c r="U51" i="21"/>
  <c r="P51" i="21"/>
  <c r="O51" i="21"/>
  <c r="S132" i="19"/>
  <c r="O132" i="19"/>
  <c r="AK120" i="25"/>
  <c r="AD120" i="25"/>
  <c r="AE120" i="25"/>
  <c r="AB56" i="24"/>
  <c r="AE91" i="25"/>
  <c r="W91" i="25"/>
  <c r="AG91" i="25"/>
  <c r="AK91" i="25"/>
  <c r="AI115" i="24"/>
  <c r="AD51" i="24"/>
  <c r="AL51" i="24"/>
  <c r="Z51" i="24"/>
  <c r="X51" i="24"/>
  <c r="AO116" i="24"/>
  <c r="AE4" i="24"/>
  <c r="AI4" i="24"/>
  <c r="AN4" i="24"/>
  <c r="Y4" i="24"/>
  <c r="AB69" i="24"/>
  <c r="AL69" i="24"/>
  <c r="Z69" i="24"/>
  <c r="AD69" i="24"/>
  <c r="W133" i="24"/>
  <c r="AO133" i="24"/>
  <c r="Z133" i="24"/>
  <c r="AD133" i="24"/>
  <c r="AK37" i="24"/>
  <c r="AL37" i="24"/>
  <c r="AD37" i="24"/>
  <c r="AI37" i="24"/>
  <c r="AE166" i="24"/>
  <c r="AJ131" i="24"/>
  <c r="AB45" i="25"/>
  <c r="W45" i="25"/>
  <c r="Y45" i="25"/>
  <c r="Z45" i="25"/>
  <c r="Z107" i="25"/>
  <c r="AG107" i="25"/>
  <c r="AK107" i="25"/>
  <c r="AA23" i="25"/>
  <c r="AJ23" i="25"/>
  <c r="AE114" i="25"/>
  <c r="AL114" i="25"/>
  <c r="AJ114" i="25"/>
  <c r="AD114" i="25"/>
  <c r="AH114" i="25"/>
  <c r="Z114" i="25"/>
  <c r="AC140" i="25"/>
  <c r="AN140" i="25"/>
  <c r="Y140" i="25"/>
  <c r="AH87" i="25"/>
  <c r="AA87" i="25"/>
  <c r="AN87" i="25"/>
  <c r="AG169" i="25"/>
  <c r="AA169" i="25"/>
  <c r="Y169" i="25"/>
  <c r="X86" i="25"/>
  <c r="AH86" i="25"/>
  <c r="AB45" i="40"/>
  <c r="AO45" i="40"/>
  <c r="AA45" i="40"/>
  <c r="AI45" i="40"/>
  <c r="Z139" i="40"/>
  <c r="AA139" i="40"/>
  <c r="AG139" i="40"/>
  <c r="AO139" i="40"/>
  <c r="X126" i="40"/>
  <c r="AE126" i="40"/>
  <c r="AL126" i="40"/>
  <c r="Z126" i="40"/>
  <c r="W33" i="40"/>
  <c r="AE135" i="40"/>
  <c r="AD36" i="26" l="1"/>
  <c r="AG60" i="41"/>
  <c r="AM60" i="41"/>
  <c r="AG175" i="40"/>
  <c r="W150" i="42"/>
  <c r="AG5" i="42"/>
  <c r="AM5" i="42"/>
  <c r="AG175" i="41"/>
  <c r="AF175" i="41"/>
  <c r="Z175" i="41"/>
  <c r="AK32" i="41"/>
  <c r="X41" i="41"/>
  <c r="AH41" i="41"/>
  <c r="W41" i="41"/>
  <c r="AC102" i="42"/>
  <c r="AN102" i="42"/>
  <c r="Y177" i="42"/>
  <c r="AO177" i="42"/>
  <c r="W177" i="42"/>
  <c r="X72" i="40"/>
  <c r="AA72" i="40"/>
  <c r="AM60" i="40"/>
  <c r="AO19" i="40"/>
  <c r="AM111" i="42"/>
  <c r="X111" i="42"/>
  <c r="AL111" i="42"/>
  <c r="AJ175" i="40"/>
  <c r="Z19" i="42"/>
  <c r="AN26" i="40"/>
  <c r="AA16" i="40"/>
  <c r="AN25" i="42"/>
  <c r="AM25" i="42"/>
  <c r="AF25" i="42"/>
  <c r="AO165" i="42"/>
  <c r="W167" i="42"/>
  <c r="AA167" i="42"/>
  <c r="AF63" i="42"/>
  <c r="AJ63" i="42"/>
  <c r="AG36" i="40"/>
  <c r="AJ76" i="42"/>
  <c r="AO132" i="42"/>
  <c r="AE58" i="40"/>
  <c r="AO58" i="40"/>
  <c r="AN165" i="42"/>
  <c r="AD167" i="42"/>
  <c r="AD47" i="42"/>
  <c r="AO63" i="42"/>
  <c r="AJ18" i="41"/>
  <c r="AB96" i="41"/>
  <c r="AE81" i="41"/>
  <c r="AO38" i="42"/>
  <c r="AN126" i="41"/>
  <c r="AK100" i="42"/>
  <c r="AO126" i="41"/>
  <c r="AG34" i="42"/>
  <c r="AB113" i="42"/>
  <c r="AE173" i="40"/>
  <c r="AE34" i="42"/>
  <c r="AN156" i="40"/>
  <c r="W156" i="40"/>
  <c r="AN71" i="42"/>
  <c r="AE74" i="42"/>
  <c r="AC100" i="42"/>
  <c r="Z121" i="42"/>
  <c r="AH34" i="42"/>
  <c r="AC34" i="42"/>
  <c r="AD34" i="42"/>
  <c r="AO113" i="42"/>
  <c r="AB175" i="41"/>
  <c r="AO162" i="41"/>
  <c r="AD77" i="40"/>
  <c r="AA175" i="41"/>
  <c r="AC36" i="41"/>
  <c r="Y69" i="40"/>
  <c r="W124" i="41"/>
  <c r="W146" i="40"/>
  <c r="AL132" i="42"/>
  <c r="AH96" i="41"/>
  <c r="AF36" i="40"/>
  <c r="Y36" i="40"/>
  <c r="Z169" i="42"/>
  <c r="AD94" i="40"/>
  <c r="AM108" i="41"/>
  <c r="X37" i="40"/>
  <c r="AB37" i="40"/>
  <c r="AO175" i="40"/>
  <c r="AE175" i="40"/>
  <c r="AD175" i="40"/>
  <c r="Y72" i="40"/>
  <c r="AB72" i="40"/>
  <c r="AE72" i="40"/>
  <c r="Z105" i="42"/>
  <c r="AM105" i="42"/>
  <c r="AD105" i="42"/>
  <c r="AC105" i="42"/>
  <c r="AE105" i="42"/>
  <c r="AG105" i="42"/>
  <c r="AI120" i="42"/>
  <c r="AM120" i="42"/>
  <c r="AK19" i="40"/>
  <c r="AN19" i="40"/>
  <c r="AB19" i="40"/>
  <c r="AK150" i="40"/>
  <c r="X150" i="40"/>
  <c r="AM113" i="42"/>
  <c r="AC113" i="42"/>
  <c r="AA113" i="42"/>
  <c r="AG113" i="42"/>
  <c r="W113" i="42"/>
  <c r="AI113" i="42"/>
  <c r="Y113" i="42"/>
  <c r="AL113" i="42"/>
  <c r="AE113" i="42"/>
  <c r="AB38" i="42"/>
  <c r="Z38" i="42"/>
  <c r="AL38" i="42"/>
  <c r="AH38" i="42"/>
  <c r="W38" i="42"/>
  <c r="AE38" i="42"/>
  <c r="AC38" i="42"/>
  <c r="AA38" i="42"/>
  <c r="AJ60" i="40"/>
  <c r="Y60" i="40"/>
  <c r="AG60" i="40"/>
  <c r="AB60" i="40"/>
  <c r="AK60" i="40"/>
  <c r="AO60" i="40"/>
  <c r="AE100" i="42"/>
  <c r="AF100" i="42"/>
  <c r="AE29" i="41"/>
  <c r="Y29" i="41"/>
  <c r="AB29" i="41"/>
  <c r="AN29" i="41"/>
  <c r="AI29" i="41"/>
  <c r="AK29" i="41"/>
  <c r="Z83" i="40"/>
  <c r="AG83" i="40"/>
  <c r="AF83" i="40"/>
  <c r="AI129" i="40"/>
  <c r="AO129" i="40"/>
  <c r="AD129" i="40"/>
  <c r="W129" i="40"/>
  <c r="Z129" i="40"/>
  <c r="Y129" i="40"/>
  <c r="AL129" i="40"/>
  <c r="AA129" i="40"/>
  <c r="AK94" i="40"/>
  <c r="X94" i="40"/>
  <c r="AE94" i="40"/>
  <c r="AF94" i="40"/>
  <c r="AG94" i="40"/>
  <c r="AN94" i="40"/>
  <c r="AL177" i="42"/>
  <c r="AI177" i="42"/>
  <c r="AL150" i="42"/>
  <c r="AD150" i="42"/>
  <c r="W134" i="41"/>
  <c r="Y134" i="41"/>
  <c r="AM170" i="41"/>
  <c r="AH170" i="41"/>
  <c r="AF170" i="41"/>
  <c r="AO123" i="40"/>
  <c r="AI123" i="40"/>
  <c r="Y123" i="40"/>
  <c r="AA26" i="40"/>
  <c r="AL26" i="40"/>
  <c r="AB52" i="40"/>
  <c r="AM52" i="40"/>
  <c r="AE52" i="40"/>
  <c r="AF52" i="40"/>
  <c r="X52" i="40"/>
  <c r="AL52" i="40"/>
  <c r="AN52" i="40"/>
  <c r="Z52" i="40"/>
  <c r="AH52" i="40"/>
  <c r="AA19" i="42"/>
  <c r="AD19" i="42"/>
  <c r="W19" i="42"/>
  <c r="AK19" i="42"/>
  <c r="AO19" i="42"/>
  <c r="AB19" i="42"/>
  <c r="AM19" i="42"/>
  <c r="AF102" i="42"/>
  <c r="X102" i="42"/>
  <c r="AL102" i="42"/>
  <c r="AI102" i="42"/>
  <c r="W102" i="42"/>
  <c r="AG102" i="42"/>
  <c r="AN47" i="42"/>
  <c r="X47" i="42"/>
  <c r="AI47" i="42"/>
  <c r="AB47" i="42"/>
  <c r="AK47" i="42"/>
  <c r="AA47" i="42"/>
  <c r="Y156" i="40"/>
  <c r="AD156" i="40"/>
  <c r="AE156" i="40"/>
  <c r="AJ156" i="40"/>
  <c r="AH156" i="40"/>
  <c r="Z156" i="40"/>
  <c r="AO156" i="40"/>
  <c r="AG156" i="40"/>
  <c r="AA156" i="40"/>
  <c r="Y125" i="42"/>
  <c r="AO125" i="42"/>
  <c r="AI125" i="42"/>
  <c r="AL125" i="42"/>
  <c r="AE125" i="42"/>
  <c r="AK154" i="41"/>
  <c r="AH154" i="41"/>
  <c r="AB154" i="41"/>
  <c r="AN154" i="41"/>
  <c r="AM154" i="41"/>
  <c r="AD154" i="41"/>
  <c r="AK152" i="40"/>
  <c r="AH152" i="40"/>
  <c r="AO152" i="40"/>
  <c r="AM152" i="40"/>
  <c r="AB173" i="40"/>
  <c r="AA173" i="40"/>
  <c r="AH173" i="40"/>
  <c r="Z173" i="40"/>
  <c r="AF173" i="40"/>
  <c r="AK173" i="40"/>
  <c r="AI173" i="40"/>
  <c r="AG173" i="42"/>
  <c r="AO173" i="42"/>
  <c r="AJ173" i="42"/>
  <c r="AC173" i="42"/>
  <c r="AL173" i="42"/>
  <c r="AA173" i="42"/>
  <c r="Z173" i="42"/>
  <c r="Z136" i="42"/>
  <c r="AO136" i="42"/>
  <c r="AC136" i="42"/>
  <c r="AB136" i="42"/>
  <c r="AF136" i="42"/>
  <c r="AN27" i="40"/>
  <c r="AA27" i="40"/>
  <c r="AC27" i="40"/>
  <c r="AL27" i="40"/>
  <c r="AG27" i="40"/>
  <c r="AB27" i="40"/>
  <c r="W23" i="42"/>
  <c r="AE23" i="42"/>
  <c r="AC23" i="42"/>
  <c r="AK76" i="42"/>
  <c r="AA76" i="42"/>
  <c r="AC76" i="42"/>
  <c r="AD64" i="42"/>
  <c r="AF64" i="42"/>
  <c r="AC72" i="42"/>
  <c r="AL72" i="42"/>
  <c r="AM72" i="42"/>
  <c r="Z72" i="42"/>
  <c r="AE72" i="42"/>
  <c r="AK72" i="42"/>
  <c r="Y72" i="42"/>
  <c r="AF72" i="42"/>
  <c r="W126" i="41"/>
  <c r="AH126" i="41"/>
  <c r="AG126" i="41"/>
  <c r="X126" i="41"/>
  <c r="Y126" i="41"/>
  <c r="AI126" i="41"/>
  <c r="AE126" i="41"/>
  <c r="AB171" i="41"/>
  <c r="AI171" i="41"/>
  <c r="AL171" i="41"/>
  <c r="AM171" i="41"/>
  <c r="AO171" i="41"/>
  <c r="W171" i="41"/>
  <c r="AG171" i="41"/>
  <c r="Z171" i="41"/>
  <c r="AC171" i="41"/>
  <c r="AE171" i="41"/>
  <c r="AK171" i="41"/>
  <c r="AG81" i="41"/>
  <c r="Z81" i="41"/>
  <c r="AC81" i="41"/>
  <c r="AB140" i="41"/>
  <c r="AA140" i="41"/>
  <c r="AO140" i="41"/>
  <c r="AL140" i="41"/>
  <c r="AJ140" i="41"/>
  <c r="AC140" i="41"/>
  <c r="AF140" i="41"/>
  <c r="AI13" i="40"/>
  <c r="AF13" i="40"/>
  <c r="AM13" i="40"/>
  <c r="Z13" i="40"/>
  <c r="AG13" i="40"/>
  <c r="AK13" i="40"/>
  <c r="AL13" i="40"/>
  <c r="Z145" i="41"/>
  <c r="AH145" i="41"/>
  <c r="X145" i="41"/>
  <c r="Y145" i="41"/>
  <c r="AJ145" i="41"/>
  <c r="AA108" i="41"/>
  <c r="X108" i="41"/>
  <c r="AK108" i="41"/>
  <c r="AE108" i="41"/>
  <c r="AN108" i="41"/>
  <c r="X167" i="40"/>
  <c r="AC167" i="40"/>
  <c r="AK92" i="41"/>
  <c r="AB92" i="41"/>
  <c r="AC92" i="41"/>
  <c r="AB57" i="40"/>
  <c r="AG57" i="40"/>
  <c r="AA84" i="26"/>
  <c r="Y156" i="41"/>
  <c r="AJ137" i="40"/>
  <c r="Y84" i="26"/>
  <c r="AH55" i="26"/>
  <c r="AN23" i="26"/>
  <c r="AD127" i="42"/>
  <c r="AH127" i="42"/>
  <c r="AA127" i="42"/>
  <c r="AM127" i="42"/>
  <c r="AJ127" i="42"/>
  <c r="Z127" i="42"/>
  <c r="AI127" i="42"/>
  <c r="AF127" i="42"/>
  <c r="AC127" i="42"/>
  <c r="AK127" i="42"/>
  <c r="AE127" i="42"/>
  <c r="AO127" i="42"/>
  <c r="AL127" i="42"/>
  <c r="AB127" i="42"/>
  <c r="W127" i="42"/>
  <c r="AG127" i="42"/>
  <c r="AO124" i="40"/>
  <c r="AC124" i="40"/>
  <c r="AA124" i="40"/>
  <c r="AF124" i="40"/>
  <c r="AI124" i="40"/>
  <c r="AN124" i="40"/>
  <c r="AH124" i="40"/>
  <c r="Z124" i="40"/>
  <c r="AK124" i="40"/>
  <c r="AB124" i="40"/>
  <c r="W124" i="40"/>
  <c r="X124" i="40"/>
  <c r="Y124" i="40"/>
  <c r="AM124" i="40"/>
  <c r="AL15" i="41"/>
  <c r="Z15" i="41"/>
  <c r="AF15" i="41"/>
  <c r="AF172" i="41"/>
  <c r="AN172" i="41"/>
  <c r="AE172" i="41"/>
  <c r="AJ172" i="41"/>
  <c r="AI172" i="41"/>
  <c r="W172" i="41"/>
  <c r="AG172" i="41"/>
  <c r="AA172" i="41"/>
  <c r="Z172" i="41"/>
  <c r="AL175" i="28"/>
  <c r="AF175" i="28"/>
  <c r="AB175" i="28"/>
  <c r="AC175" i="28"/>
  <c r="AH175" i="28"/>
  <c r="Y175" i="28"/>
  <c r="AD175" i="28"/>
  <c r="X175" i="28"/>
  <c r="AG175" i="28"/>
  <c r="AM175" i="28"/>
  <c r="AJ175" i="28"/>
  <c r="Z165" i="28"/>
  <c r="X165" i="28"/>
  <c r="AC165" i="28"/>
  <c r="W165" i="28"/>
  <c r="AB165" i="28"/>
  <c r="AI165" i="28"/>
  <c r="AM165" i="28"/>
  <c r="AH6" i="28"/>
  <c r="AK6" i="28"/>
  <c r="AE6" i="28"/>
  <c r="AL6" i="28"/>
  <c r="AB6" i="28"/>
  <c r="AJ6" i="28"/>
  <c r="AA6" i="28"/>
  <c r="AO6" i="28"/>
  <c r="AD6" i="28"/>
  <c r="X6" i="28"/>
  <c r="AC6" i="28"/>
  <c r="AF6" i="28"/>
  <c r="AM6" i="28"/>
  <c r="AH145" i="23"/>
  <c r="AD145" i="23"/>
  <c r="AJ145" i="23"/>
  <c r="X145" i="23"/>
  <c r="AE145" i="23"/>
  <c r="AO145" i="23"/>
  <c r="AF9" i="28"/>
  <c r="AC9" i="28"/>
  <c r="AI9" i="28"/>
  <c r="AN9" i="28"/>
  <c r="AJ9" i="28"/>
  <c r="AM9" i="28"/>
  <c r="AH57" i="23"/>
  <c r="Y57" i="23"/>
  <c r="AE57" i="23"/>
  <c r="AG57" i="23"/>
  <c r="AB57" i="23"/>
  <c r="AK57" i="23"/>
  <c r="W57" i="23"/>
  <c r="AC57" i="23"/>
  <c r="AL57" i="23"/>
  <c r="AO57" i="23"/>
  <c r="AN57" i="23"/>
  <c r="AE59" i="28"/>
  <c r="AJ59" i="28"/>
  <c r="X59" i="28"/>
  <c r="AM59" i="28"/>
  <c r="AD59" i="28"/>
  <c r="AC59" i="28"/>
  <c r="W59" i="28"/>
  <c r="Z59" i="28"/>
  <c r="AK59" i="28"/>
  <c r="AG59" i="28"/>
  <c r="AA59" i="28"/>
  <c r="AH59" i="28"/>
  <c r="W13" i="23"/>
  <c r="AB13" i="23"/>
  <c r="AE13" i="23"/>
  <c r="AF13" i="23"/>
  <c r="AC13" i="23"/>
  <c r="AN13" i="23"/>
  <c r="AL13" i="23"/>
  <c r="AH13" i="23"/>
  <c r="AD13" i="23"/>
  <c r="AO38" i="23"/>
  <c r="AD38" i="23"/>
  <c r="AG38" i="23"/>
  <c r="AN127" i="28"/>
  <c r="X127" i="28"/>
  <c r="AH127" i="28"/>
  <c r="AJ127" i="28"/>
  <c r="Y127" i="28"/>
  <c r="AA127" i="28"/>
  <c r="AI127" i="28"/>
  <c r="AM127" i="28"/>
  <c r="AM111" i="23"/>
  <c r="AL111" i="23"/>
  <c r="AE111" i="23"/>
  <c r="AG111" i="23"/>
  <c r="AI111" i="23"/>
  <c r="AF111" i="23"/>
  <c r="W111" i="23"/>
  <c r="AC111" i="23"/>
  <c r="AF24" i="24"/>
  <c r="AG24" i="24"/>
  <c r="W24" i="24"/>
  <c r="AA24" i="24"/>
  <c r="AC148" i="24"/>
  <c r="AJ148" i="24"/>
  <c r="Y131" i="24"/>
  <c r="AH131" i="24"/>
  <c r="Z42" i="24"/>
  <c r="AA42" i="24"/>
  <c r="AG42" i="24"/>
  <c r="AE42" i="24"/>
  <c r="AL42" i="24"/>
  <c r="AI42" i="24"/>
  <c r="AM42" i="24"/>
  <c r="AK42" i="24"/>
  <c r="X42" i="24"/>
  <c r="AH42" i="24"/>
  <c r="AJ13" i="24"/>
  <c r="AC13" i="24"/>
  <c r="AM13" i="24"/>
  <c r="Y13" i="24"/>
  <c r="Z13" i="24"/>
  <c r="AK13" i="24"/>
  <c r="AG13" i="24"/>
  <c r="AN13" i="24"/>
  <c r="X13" i="24"/>
  <c r="AB13" i="24"/>
  <c r="AN56" i="24"/>
  <c r="AN115" i="24"/>
  <c r="AC115" i="24"/>
  <c r="Z148" i="24"/>
  <c r="AB151" i="24"/>
  <c r="AJ118" i="24"/>
  <c r="AG141" i="24"/>
  <c r="AO109" i="24"/>
  <c r="AG77" i="24"/>
  <c r="AN27" i="24"/>
  <c r="AL24" i="24"/>
  <c r="AO131" i="24"/>
  <c r="AF43" i="24"/>
  <c r="AJ112" i="24"/>
  <c r="AN49" i="24"/>
  <c r="AA118" i="24"/>
  <c r="AE141" i="24"/>
  <c r="X141" i="24"/>
  <c r="Z77" i="24"/>
  <c r="X24" i="24"/>
  <c r="AK125" i="24"/>
  <c r="AE172" i="24"/>
  <c r="AB43" i="24"/>
  <c r="AB112" i="24"/>
  <c r="AI49" i="24"/>
  <c r="AK49" i="24"/>
  <c r="AH177" i="28"/>
  <c r="AA165" i="28"/>
  <c r="AH9" i="28"/>
  <c r="AL37" i="28"/>
  <c r="AK67" i="28"/>
  <c r="Y138" i="23"/>
  <c r="AH82" i="23"/>
  <c r="AK143" i="23"/>
  <c r="AH79" i="23"/>
  <c r="AI167" i="23"/>
  <c r="W145" i="23"/>
  <c r="AO101" i="23"/>
  <c r="Y114" i="23"/>
  <c r="AF103" i="23"/>
  <c r="AF57" i="23"/>
  <c r="AB104" i="23"/>
  <c r="AK126" i="28"/>
  <c r="AE76" i="28"/>
  <c r="Y177" i="28"/>
  <c r="AA10" i="28"/>
  <c r="Z105" i="28"/>
  <c r="AH138" i="23"/>
  <c r="AL145" i="23"/>
  <c r="W59" i="23"/>
  <c r="AB102" i="23"/>
  <c r="Z131" i="24"/>
  <c r="AB42" i="24"/>
  <c r="AI125" i="24"/>
  <c r="AL43" i="24"/>
  <c r="AN89" i="24"/>
  <c r="Z134" i="24"/>
  <c r="AM70" i="24"/>
  <c r="AG177" i="28"/>
  <c r="AN165" i="28"/>
  <c r="Z9" i="28"/>
  <c r="AK127" i="28"/>
  <c r="AL19" i="28"/>
  <c r="AD67" i="28"/>
  <c r="Y111" i="28"/>
  <c r="X86" i="23"/>
  <c r="AN138" i="23"/>
  <c r="Z79" i="23"/>
  <c r="AJ123" i="23"/>
  <c r="AC145" i="23"/>
  <c r="AF101" i="23"/>
  <c r="X147" i="23"/>
  <c r="AJ57" i="23"/>
  <c r="AJ13" i="23"/>
  <c r="AL10" i="28"/>
  <c r="AL105" i="28"/>
  <c r="AJ165" i="28"/>
  <c r="AO82" i="23"/>
  <c r="AM123" i="23"/>
  <c r="AA145" i="23"/>
  <c r="AM60" i="23"/>
  <c r="AK131" i="24"/>
  <c r="AD42" i="24"/>
  <c r="Y125" i="24"/>
  <c r="AC43" i="24"/>
  <c r="AD89" i="24"/>
  <c r="AL134" i="24"/>
  <c r="AJ70" i="24"/>
  <c r="AF85" i="24"/>
  <c r="X164" i="24"/>
  <c r="Y118" i="24"/>
  <c r="AI47" i="24"/>
  <c r="AO35" i="24"/>
  <c r="AK136" i="28"/>
  <c r="AO19" i="28"/>
  <c r="W122" i="28"/>
  <c r="AO97" i="28"/>
  <c r="Z136" i="28"/>
  <c r="Y136" i="28"/>
  <c r="AB133" i="28"/>
  <c r="AI106" i="28"/>
  <c r="AL113" i="28"/>
  <c r="AL127" i="28"/>
  <c r="AK82" i="23"/>
  <c r="AK105" i="28"/>
  <c r="AJ160" i="23"/>
  <c r="AH13" i="24"/>
  <c r="AI28" i="28"/>
  <c r="AH117" i="23"/>
  <c r="AI117" i="23"/>
  <c r="W13" i="24"/>
  <c r="AH43" i="23"/>
  <c r="AK122" i="24"/>
  <c r="AF151" i="24"/>
  <c r="AO89" i="24"/>
  <c r="AB49" i="24"/>
  <c r="AH111" i="23"/>
  <c r="AC49" i="24"/>
  <c r="Z70" i="24"/>
  <c r="AK35" i="24"/>
  <c r="AJ47" i="24"/>
  <c r="AE49" i="24"/>
  <c r="AM24" i="24"/>
  <c r="AL114" i="23"/>
  <c r="AL131" i="24"/>
  <c r="AG122" i="28"/>
  <c r="AD11" i="23"/>
  <c r="W166" i="24"/>
  <c r="AA13" i="24"/>
  <c r="AK166" i="24"/>
  <c r="AO56" i="24"/>
  <c r="AI13" i="24"/>
  <c r="AC77" i="24"/>
  <c r="Y42" i="24"/>
  <c r="AE89" i="23"/>
  <c r="X122" i="28"/>
  <c r="AD122" i="28"/>
  <c r="AO59" i="28"/>
  <c r="AE175" i="28"/>
  <c r="AA71" i="28"/>
  <c r="AK53" i="23"/>
  <c r="AN11" i="23"/>
  <c r="AG134" i="24"/>
  <c r="W123" i="23"/>
  <c r="AA58" i="24"/>
  <c r="AB93" i="23"/>
  <c r="AO134" i="24"/>
  <c r="AL147" i="23"/>
  <c r="AH143" i="23"/>
  <c r="AA143" i="23"/>
  <c r="AC40" i="28"/>
  <c r="AM144" i="28"/>
  <c r="Z117" i="23"/>
  <c r="AG153" i="23"/>
  <c r="AG47" i="28"/>
  <c r="AC100" i="28"/>
  <c r="Y59" i="28"/>
  <c r="AO13" i="23"/>
  <c r="AH113" i="28"/>
  <c r="AB76" i="28"/>
  <c r="AG76" i="28"/>
  <c r="AG40" i="28"/>
  <c r="AG145" i="23"/>
  <c r="AK76" i="28"/>
  <c r="Y6" i="28"/>
  <c r="AM90" i="23"/>
  <c r="AN76" i="28"/>
  <c r="AO53" i="23"/>
  <c r="AJ143" i="24"/>
  <c r="AI143" i="24"/>
  <c r="AA5" i="28"/>
  <c r="AB5" i="28"/>
  <c r="AO65" i="28"/>
  <c r="AE5" i="28"/>
  <c r="AL69" i="28"/>
  <c r="AF111" i="28"/>
  <c r="AK8" i="23"/>
  <c r="AE165" i="28"/>
  <c r="AD152" i="28"/>
  <c r="AE19" i="28"/>
  <c r="AB164" i="23"/>
  <c r="AB71" i="28"/>
  <c r="AA9" i="28"/>
  <c r="AN25" i="28"/>
  <c r="W89" i="23"/>
  <c r="W6" i="28"/>
  <c r="Y13" i="23"/>
  <c r="AG13" i="23"/>
  <c r="AM76" i="28"/>
  <c r="AK10" i="28"/>
  <c r="AG106" i="28"/>
  <c r="AA15" i="28"/>
  <c r="W117" i="23"/>
  <c r="AC120" i="23"/>
  <c r="AA13" i="23"/>
  <c r="AB11" i="23"/>
  <c r="AF49" i="28"/>
  <c r="Y100" i="28"/>
  <c r="AK175" i="28"/>
  <c r="AJ47" i="28"/>
  <c r="AK60" i="23"/>
  <c r="AA56" i="23"/>
  <c r="AO175" i="28"/>
  <c r="X11" i="23"/>
  <c r="AJ103" i="23"/>
  <c r="AL124" i="40"/>
  <c r="Z69" i="28"/>
  <c r="W69" i="28"/>
  <c r="Z38" i="23"/>
  <c r="AM85" i="24"/>
  <c r="AG85" i="24"/>
  <c r="AJ85" i="24"/>
  <c r="AD85" i="24"/>
  <c r="AO85" i="24"/>
  <c r="AH85" i="24"/>
  <c r="AG95" i="41"/>
  <c r="AA95" i="41"/>
  <c r="AI95" i="41"/>
  <c r="AN95" i="41"/>
  <c r="AK95" i="41"/>
  <c r="AD95" i="41"/>
  <c r="AL95" i="41"/>
  <c r="Y95" i="41"/>
  <c r="AF95" i="41"/>
  <c r="AH95" i="41"/>
  <c r="X95" i="41"/>
  <c r="Z95" i="41"/>
  <c r="AJ95" i="41"/>
  <c r="AB95" i="41"/>
  <c r="AE95" i="41"/>
  <c r="AO95" i="41"/>
  <c r="AC95" i="41"/>
  <c r="W95" i="41"/>
  <c r="AJ78" i="41"/>
  <c r="AN78" i="41"/>
  <c r="AO78" i="41"/>
  <c r="AF78" i="41"/>
  <c r="AA78" i="41"/>
  <c r="X78" i="41"/>
  <c r="AH78" i="41"/>
  <c r="AI78" i="41"/>
  <c r="AC78" i="41"/>
  <c r="AE78" i="41"/>
  <c r="W78" i="41"/>
  <c r="AB78" i="41"/>
  <c r="AD78" i="41"/>
  <c r="Z78" i="41"/>
  <c r="AL78" i="41"/>
  <c r="Y78" i="41"/>
  <c r="X40" i="41"/>
  <c r="AM40" i="41"/>
  <c r="AI40" i="41"/>
  <c r="AA40" i="41"/>
  <c r="Y40" i="41"/>
  <c r="AH40" i="41"/>
  <c r="AC40" i="41"/>
  <c r="AO40" i="41"/>
  <c r="AN40" i="41"/>
  <c r="AJ40" i="41"/>
  <c r="AF40" i="41"/>
  <c r="W40" i="41"/>
  <c r="AB40" i="41"/>
  <c r="Z40" i="41"/>
  <c r="AK40" i="41"/>
  <c r="AG40" i="41"/>
  <c r="AE40" i="41"/>
  <c r="AA4" i="40"/>
  <c r="W4" i="40"/>
  <c r="Y4" i="40"/>
  <c r="AM4" i="40"/>
  <c r="AG4" i="40"/>
  <c r="AK4" i="40"/>
  <c r="AJ4" i="40"/>
  <c r="AF4" i="40"/>
  <c r="AD4" i="40"/>
  <c r="AC4" i="40"/>
  <c r="AE4" i="40"/>
  <c r="AH4" i="40"/>
  <c r="AO4" i="40"/>
  <c r="AL109" i="42"/>
  <c r="AG109" i="42"/>
  <c r="AN109" i="42"/>
  <c r="AD109" i="42"/>
  <c r="W109" i="42"/>
  <c r="AE109" i="42"/>
  <c r="W24" i="41"/>
  <c r="AB24" i="41"/>
  <c r="AC24" i="41"/>
  <c r="AI24" i="41"/>
  <c r="AH24" i="41"/>
  <c r="AD24" i="41"/>
  <c r="AJ24" i="41"/>
  <c r="AA24" i="41"/>
  <c r="AG24" i="41"/>
  <c r="AK24" i="41"/>
  <c r="AM24" i="41"/>
  <c r="AO24" i="41"/>
  <c r="Y24" i="41"/>
  <c r="AL53" i="41"/>
  <c r="X53" i="41"/>
  <c r="AN53" i="41"/>
  <c r="AB53" i="41"/>
  <c r="Y53" i="41"/>
  <c r="AD53" i="41"/>
  <c r="AG53" i="41"/>
  <c r="AI53" i="41"/>
  <c r="AM3" i="41"/>
  <c r="AJ3" i="41"/>
  <c r="AA3" i="41"/>
  <c r="AH3" i="41"/>
  <c r="W3" i="41"/>
  <c r="AK3" i="41"/>
  <c r="AE3" i="41"/>
  <c r="Y3" i="41"/>
  <c r="AD3" i="41"/>
  <c r="AF3" i="41"/>
  <c r="AN3" i="41"/>
  <c r="X3" i="41"/>
  <c r="AI3" i="41"/>
  <c r="AB3" i="41"/>
  <c r="AG92" i="23"/>
  <c r="AK92" i="23"/>
  <c r="AF92" i="23"/>
  <c r="AL92" i="23"/>
  <c r="AN92" i="23"/>
  <c r="AD92" i="23"/>
  <c r="AM92" i="23"/>
  <c r="Y92" i="23"/>
  <c r="W92" i="23"/>
  <c r="AA92" i="23"/>
  <c r="AC92" i="23"/>
  <c r="AH92" i="23"/>
  <c r="AE92" i="23"/>
  <c r="W37" i="28"/>
  <c r="AB37" i="28"/>
  <c r="AM37" i="28"/>
  <c r="AK37" i="28"/>
  <c r="AE37" i="28"/>
  <c r="AJ37" i="28"/>
  <c r="AH37" i="28"/>
  <c r="Z37" i="28"/>
  <c r="AI37" i="28"/>
  <c r="AO37" i="28"/>
  <c r="AD37" i="28"/>
  <c r="AC37" i="28"/>
  <c r="AE126" i="28"/>
  <c r="AF126" i="28"/>
  <c r="AC126" i="28"/>
  <c r="X126" i="28"/>
  <c r="AN126" i="28"/>
  <c r="AL126" i="28"/>
  <c r="AG126" i="28"/>
  <c r="AM126" i="28"/>
  <c r="AB126" i="28"/>
  <c r="AL42" i="23"/>
  <c r="Y42" i="23"/>
  <c r="AO42" i="23"/>
  <c r="AG42" i="23"/>
  <c r="AN42" i="23"/>
  <c r="AJ42" i="23"/>
  <c r="AF42" i="23"/>
  <c r="AM42" i="23"/>
  <c r="AC42" i="23"/>
  <c r="AE42" i="23"/>
  <c r="AB42" i="23"/>
  <c r="AI42" i="23"/>
  <c r="AC93" i="23"/>
  <c r="AI93" i="23"/>
  <c r="Y93" i="23"/>
  <c r="AA93" i="23"/>
  <c r="AF93" i="23"/>
  <c r="AH93" i="23"/>
  <c r="Z93" i="23"/>
  <c r="AK93" i="23"/>
  <c r="AO93" i="23"/>
  <c r="AD93" i="23"/>
  <c r="AE93" i="23"/>
  <c r="AA49" i="28"/>
  <c r="AK49" i="28"/>
  <c r="AG49" i="28"/>
  <c r="AL49" i="28"/>
  <c r="AE49" i="28"/>
  <c r="AJ49" i="28"/>
  <c r="AN49" i="28"/>
  <c r="AM47" i="28"/>
  <c r="AA47" i="28"/>
  <c r="AL47" i="28"/>
  <c r="AI47" i="28"/>
  <c r="X47" i="28"/>
  <c r="Z47" i="28"/>
  <c r="AD47" i="28"/>
  <c r="AB47" i="28"/>
  <c r="AE47" i="28"/>
  <c r="AH47" i="28"/>
  <c r="AF47" i="28"/>
  <c r="AF82" i="23"/>
  <c r="AA82" i="23"/>
  <c r="AB82" i="23"/>
  <c r="AC82" i="23"/>
  <c r="AD82" i="23"/>
  <c r="Z82" i="23"/>
  <c r="X82" i="23"/>
  <c r="Y82" i="23"/>
  <c r="AM82" i="23"/>
  <c r="Y98" i="28"/>
  <c r="AG98" i="28"/>
  <c r="AB98" i="28"/>
  <c r="AM98" i="28"/>
  <c r="AA98" i="28"/>
  <c r="AJ98" i="28"/>
  <c r="AE98" i="28"/>
  <c r="AK98" i="28"/>
  <c r="AO98" i="28"/>
  <c r="X98" i="28"/>
  <c r="AO160" i="23"/>
  <c r="AL160" i="23"/>
  <c r="AB160" i="23"/>
  <c r="AA160" i="23"/>
  <c r="AG160" i="23"/>
  <c r="AI160" i="23"/>
  <c r="AK160" i="23"/>
  <c r="AF160" i="23"/>
  <c r="AH160" i="23"/>
  <c r="W62" i="23"/>
  <c r="AC62" i="23"/>
  <c r="AE62" i="23"/>
  <c r="AK62" i="23"/>
  <c r="AL62" i="23"/>
  <c r="AI62" i="23"/>
  <c r="Z62" i="23"/>
  <c r="AG62" i="23"/>
  <c r="AA62" i="23"/>
  <c r="Y62" i="23"/>
  <c r="AJ62" i="23"/>
  <c r="AB28" i="28"/>
  <c r="AC28" i="28"/>
  <c r="AJ28" i="28"/>
  <c r="AF28" i="28"/>
  <c r="X28" i="28"/>
  <c r="AK28" i="28"/>
  <c r="AL28" i="28"/>
  <c r="Z28" i="28"/>
  <c r="AA28" i="28"/>
  <c r="AB177" i="28"/>
  <c r="AI177" i="28"/>
  <c r="AM177" i="28"/>
  <c r="AE177" i="28"/>
  <c r="AC177" i="28"/>
  <c r="AA177" i="28"/>
  <c r="Z177" i="28"/>
  <c r="X177" i="28"/>
  <c r="AJ177" i="28"/>
  <c r="AB25" i="23"/>
  <c r="Z25" i="23"/>
  <c r="X25" i="23"/>
  <c r="AO25" i="23"/>
  <c r="AF25" i="23"/>
  <c r="AD25" i="23"/>
  <c r="AC25" i="23"/>
  <c r="AM25" i="23"/>
  <c r="W25" i="23"/>
  <c r="AG25" i="23"/>
  <c r="AJ25" i="23"/>
  <c r="AH25" i="23"/>
  <c r="AE25" i="23"/>
  <c r="Y25" i="23"/>
  <c r="AI25" i="23"/>
  <c r="AA25" i="23"/>
  <c r="AM53" i="23"/>
  <c r="AJ53" i="23"/>
  <c r="AN53" i="23"/>
  <c r="AG53" i="23"/>
  <c r="AH53" i="23"/>
  <c r="AE53" i="23"/>
  <c r="AL53" i="23"/>
  <c r="AF53" i="23"/>
  <c r="AI53" i="23"/>
  <c r="X53" i="23"/>
  <c r="Z53" i="23"/>
  <c r="AD53" i="23"/>
  <c r="AA53" i="23"/>
  <c r="Z58" i="24"/>
  <c r="AG58" i="24"/>
  <c r="AC58" i="24"/>
  <c r="AD58" i="24"/>
  <c r="AL58" i="24"/>
  <c r="AE58" i="24"/>
  <c r="X58" i="24"/>
  <c r="W58" i="24"/>
  <c r="AJ58" i="24"/>
  <c r="X101" i="23"/>
  <c r="AN101" i="23"/>
  <c r="AJ101" i="23"/>
  <c r="W101" i="23"/>
  <c r="AA101" i="23"/>
  <c r="AB101" i="23"/>
  <c r="AK101" i="23"/>
  <c r="AI101" i="23"/>
  <c r="Z101" i="23"/>
  <c r="AE101" i="23"/>
  <c r="AH101" i="23"/>
  <c r="AG101" i="23"/>
  <c r="AC101" i="23"/>
  <c r="AL101" i="23"/>
  <c r="AA43" i="23"/>
  <c r="Z43" i="23"/>
  <c r="AD43" i="23"/>
  <c r="Y43" i="23"/>
  <c r="AM43" i="23"/>
  <c r="X43" i="23"/>
  <c r="W43" i="23"/>
  <c r="AL43" i="23"/>
  <c r="AC43" i="23"/>
  <c r="AG43" i="23"/>
  <c r="AA138" i="23"/>
  <c r="AG138" i="23"/>
  <c r="AK138" i="23"/>
  <c r="W138" i="23"/>
  <c r="AO138" i="23"/>
  <c r="AI138" i="23"/>
  <c r="X103" i="28"/>
  <c r="AE103" i="28"/>
  <c r="Y103" i="28"/>
  <c r="AJ103" i="28"/>
  <c r="AN103" i="28"/>
  <c r="AM103" i="28"/>
  <c r="AB103" i="28"/>
  <c r="AG103" i="28"/>
  <c r="AD103" i="28"/>
  <c r="AA103" i="28"/>
  <c r="AE48" i="23"/>
  <c r="Z48" i="23"/>
  <c r="AK48" i="23"/>
  <c r="AJ48" i="23"/>
  <c r="W48" i="23"/>
  <c r="AA48" i="23"/>
  <c r="AI48" i="23"/>
  <c r="AN48" i="23"/>
  <c r="AC48" i="23"/>
  <c r="AD48" i="23"/>
  <c r="AG23" i="28"/>
  <c r="AL23" i="28"/>
  <c r="AN23" i="28"/>
  <c r="Z23" i="28"/>
  <c r="AK23" i="28"/>
  <c r="AI23" i="28"/>
  <c r="AJ23" i="28"/>
  <c r="AE23" i="28"/>
  <c r="AD23" i="28"/>
  <c r="AC23" i="28"/>
  <c r="X114" i="23"/>
  <c r="AB114" i="23"/>
  <c r="AK114" i="23"/>
  <c r="AH114" i="23"/>
  <c r="AN114" i="23"/>
  <c r="AG114" i="23"/>
  <c r="AD114" i="23"/>
  <c r="Y97" i="28"/>
  <c r="AM97" i="28"/>
  <c r="AE97" i="28"/>
  <c r="AD97" i="28"/>
  <c r="AF97" i="28"/>
  <c r="AJ97" i="28"/>
  <c r="W97" i="28"/>
  <c r="X97" i="28"/>
  <c r="AL97" i="28"/>
  <c r="X25" i="28"/>
  <c r="AB25" i="28"/>
  <c r="AK25" i="28"/>
  <c r="AL25" i="28"/>
  <c r="AM25" i="28"/>
  <c r="AJ25" i="28"/>
  <c r="Z25" i="28"/>
  <c r="AC25" i="28"/>
  <c r="AE25" i="28"/>
  <c r="AI25" i="28"/>
  <c r="AO25" i="28"/>
  <c r="Y86" i="23"/>
  <c r="AI86" i="23"/>
  <c r="W86" i="23"/>
  <c r="AA86" i="23"/>
  <c r="AB86" i="23"/>
  <c r="AE86" i="23"/>
  <c r="AF86" i="23"/>
  <c r="AL86" i="23"/>
  <c r="Z86" i="23"/>
  <c r="AJ86" i="23"/>
  <c r="AM86" i="23"/>
  <c r="AK86" i="23"/>
  <c r="AB40" i="28"/>
  <c r="AE40" i="28"/>
  <c r="AK40" i="28"/>
  <c r="Y40" i="28"/>
  <c r="X40" i="28"/>
  <c r="AJ40" i="28"/>
  <c r="AL40" i="28"/>
  <c r="AF40" i="28"/>
  <c r="AA40" i="28"/>
  <c r="AM152" i="23"/>
  <c r="AB152" i="23"/>
  <c r="AL152" i="23"/>
  <c r="AG152" i="23"/>
  <c r="W152" i="23"/>
  <c r="AI152" i="23"/>
  <c r="AN152" i="23"/>
  <c r="AM147" i="28"/>
  <c r="Y147" i="28"/>
  <c r="AB147" i="28"/>
  <c r="AA79" i="23"/>
  <c r="W79" i="23"/>
  <c r="AO79" i="23"/>
  <c r="AE79" i="23"/>
  <c r="X11" i="28"/>
  <c r="AA11" i="28"/>
  <c r="AO11" i="28"/>
  <c r="AG11" i="28"/>
  <c r="AI11" i="28"/>
  <c r="AM11" i="28"/>
  <c r="Y132" i="28"/>
  <c r="AK132" i="28"/>
  <c r="AM132" i="28"/>
  <c r="AC132" i="28"/>
  <c r="AG38" i="28"/>
  <c r="W38" i="28"/>
  <c r="AE38" i="28"/>
  <c r="Z38" i="28"/>
  <c r="AD38" i="28"/>
  <c r="AF38" i="28"/>
  <c r="AH38" i="28"/>
  <c r="AJ38" i="28"/>
  <c r="AJ102" i="23"/>
  <c r="AD102" i="23"/>
  <c r="AC102" i="23"/>
  <c r="W102" i="23"/>
  <c r="AL102" i="23"/>
  <c r="AF104" i="23"/>
  <c r="AE104" i="23"/>
  <c r="AD104" i="23"/>
  <c r="AK104" i="23"/>
  <c r="X167" i="23"/>
  <c r="AM167" i="23"/>
  <c r="AC167" i="23"/>
  <c r="AE167" i="23"/>
  <c r="AG167" i="23"/>
  <c r="AD167" i="23"/>
  <c r="AF167" i="23"/>
  <c r="AN167" i="23"/>
  <c r="AL122" i="28"/>
  <c r="AO122" i="28"/>
  <c r="AJ122" i="28"/>
  <c r="AF122" i="28"/>
  <c r="AC122" i="28"/>
  <c r="AN122" i="28"/>
  <c r="AH122" i="28"/>
  <c r="AI122" i="28"/>
  <c r="AE122" i="28"/>
  <c r="AB101" i="28"/>
  <c r="AF101" i="28"/>
  <c r="AA101" i="28"/>
  <c r="AC101" i="28"/>
  <c r="AO101" i="28"/>
  <c r="AD101" i="28"/>
  <c r="AI101" i="28"/>
  <c r="Z101" i="28"/>
  <c r="AN101" i="28"/>
  <c r="AE101" i="28"/>
  <c r="AL101" i="28"/>
  <c r="AH101" i="28"/>
  <c r="AJ101" i="28"/>
  <c r="AC164" i="23"/>
  <c r="AK164" i="23"/>
  <c r="AO164" i="23"/>
  <c r="AA164" i="23"/>
  <c r="AF164" i="23"/>
  <c r="X164" i="23"/>
  <c r="AM164" i="23"/>
  <c r="W164" i="23"/>
  <c r="AH164" i="23"/>
  <c r="AD164" i="23"/>
  <c r="AE164" i="23"/>
  <c r="AN164" i="23"/>
  <c r="AF89" i="24"/>
  <c r="AM89" i="24"/>
  <c r="Z89" i="24"/>
  <c r="AG89" i="24"/>
  <c r="Y89" i="24"/>
  <c r="AL89" i="24"/>
  <c r="W89" i="24"/>
  <c r="AK89" i="24"/>
  <c r="X89" i="24"/>
  <c r="AC164" i="24"/>
  <c r="Z164" i="24"/>
  <c r="W164" i="24"/>
  <c r="AI164" i="24"/>
  <c r="AK164" i="24"/>
  <c r="AN164" i="24"/>
  <c r="AL164" i="24"/>
  <c r="AG164" i="24"/>
  <c r="AJ164" i="24"/>
  <c r="AF164" i="24"/>
  <c r="AC168" i="24"/>
  <c r="AK168" i="24"/>
  <c r="AB168" i="24"/>
  <c r="AI168" i="24"/>
  <c r="Y168" i="24"/>
  <c r="AL168" i="24"/>
  <c r="AM168" i="24"/>
  <c r="X168" i="24"/>
  <c r="W168" i="24"/>
  <c r="AG115" i="24"/>
  <c r="AA115" i="24"/>
  <c r="X27" i="24"/>
  <c r="AI27" i="24"/>
  <c r="AC27" i="24"/>
  <c r="AG27" i="24"/>
  <c r="AH27" i="24"/>
  <c r="AB27" i="24"/>
  <c r="Y27" i="24"/>
  <c r="Y109" i="24"/>
  <c r="AE109" i="24"/>
  <c r="AD109" i="24"/>
  <c r="AI109" i="24"/>
  <c r="AH109" i="24"/>
  <c r="AJ109" i="24"/>
  <c r="Z119" i="24"/>
  <c r="AD119" i="24"/>
  <c r="AB119" i="24"/>
  <c r="AH118" i="24"/>
  <c r="AB118" i="24"/>
  <c r="AL118" i="24"/>
  <c r="AD118" i="24"/>
  <c r="AI118" i="24"/>
  <c r="AO74" i="24"/>
  <c r="AB74" i="24"/>
  <c r="AH74" i="24"/>
  <c r="AI33" i="40"/>
  <c r="AG122" i="24"/>
  <c r="AD148" i="24"/>
  <c r="AO125" i="24"/>
  <c r="AN168" i="24"/>
  <c r="AK24" i="24"/>
  <c r="AB47" i="24"/>
  <c r="AE119" i="24"/>
  <c r="AD131" i="24"/>
  <c r="AN166" i="24"/>
  <c r="X56" i="24"/>
  <c r="AN148" i="24"/>
  <c r="AO47" i="24"/>
  <c r="AH122" i="24"/>
  <c r="AG148" i="24"/>
  <c r="AI112" i="24"/>
  <c r="AF115" i="24"/>
  <c r="AF122" i="24"/>
  <c r="AL148" i="24"/>
  <c r="Y151" i="24"/>
  <c r="AH125" i="24"/>
  <c r="AF168" i="24"/>
  <c r="X74" i="24"/>
  <c r="X119" i="24"/>
  <c r="AE24" i="24"/>
  <c r="X47" i="24"/>
  <c r="AF74" i="24"/>
  <c r="W131" i="24"/>
  <c r="AG166" i="24"/>
  <c r="AK74" i="24"/>
  <c r="AM119" i="24"/>
  <c r="Z47" i="24"/>
  <c r="AF166" i="24"/>
  <c r="AM115" i="24"/>
  <c r="AE122" i="24"/>
  <c r="AL125" i="24"/>
  <c r="AL56" i="24"/>
  <c r="AN118" i="24"/>
  <c r="AF141" i="24"/>
  <c r="AK109" i="24"/>
  <c r="AF77" i="24"/>
  <c r="AJ27" i="24"/>
  <c r="AB24" i="24"/>
  <c r="AM125" i="24"/>
  <c r="AL172" i="24"/>
  <c r="AH43" i="24"/>
  <c r="AJ49" i="24"/>
  <c r="AH166" i="24"/>
  <c r="Z118" i="24"/>
  <c r="AM118" i="24"/>
  <c r="AM109" i="24"/>
  <c r="Z109" i="24"/>
  <c r="AO77" i="24"/>
  <c r="AL27" i="24"/>
  <c r="AO27" i="24"/>
  <c r="AO24" i="24"/>
  <c r="AK172" i="24"/>
  <c r="AA43" i="24"/>
  <c r="AA49" i="24"/>
  <c r="AD126" i="28"/>
  <c r="AM10" i="28"/>
  <c r="Y105" i="28"/>
  <c r="AF165" i="28"/>
  <c r="W47" i="28"/>
  <c r="AG9" i="28"/>
  <c r="AN100" i="28"/>
  <c r="AE127" i="28"/>
  <c r="W15" i="28"/>
  <c r="AC56" i="23"/>
  <c r="AJ138" i="23"/>
  <c r="AL82" i="23"/>
  <c r="AO167" i="23"/>
  <c r="AN102" i="23"/>
  <c r="X111" i="23"/>
  <c r="AH126" i="28"/>
  <c r="AC10" i="28"/>
  <c r="Y47" i="28"/>
  <c r="AH25" i="28"/>
  <c r="AB167" i="23"/>
  <c r="AI60" i="23"/>
  <c r="AM131" i="24"/>
  <c r="AH115" i="24"/>
  <c r="AN42" i="24"/>
  <c r="AG43" i="24"/>
  <c r="AM134" i="24"/>
  <c r="AG70" i="24"/>
  <c r="AO126" i="28"/>
  <c r="AO105" i="28"/>
  <c r="AG165" i="28"/>
  <c r="AL100" i="28"/>
  <c r="AF11" i="28"/>
  <c r="AN37" i="28"/>
  <c r="AN132" i="28"/>
  <c r="AF67" i="28"/>
  <c r="Y48" i="23"/>
  <c r="AL138" i="23"/>
  <c r="AK152" i="23"/>
  <c r="AH167" i="23"/>
  <c r="AH60" i="23"/>
  <c r="AJ114" i="23"/>
  <c r="AI57" i="23"/>
  <c r="AA126" i="28"/>
  <c r="AD177" i="28"/>
  <c r="AH90" i="28"/>
  <c r="W105" i="28"/>
  <c r="AM40" i="28"/>
  <c r="AG25" i="28"/>
  <c r="Z138" i="23"/>
  <c r="Y167" i="23"/>
  <c r="AN145" i="23"/>
  <c r="AM101" i="23"/>
  <c r="AK102" i="23"/>
  <c r="W42" i="24"/>
  <c r="AC89" i="24"/>
  <c r="AN70" i="24"/>
  <c r="AE85" i="24"/>
  <c r="X85" i="24"/>
  <c r="AI74" i="24"/>
  <c r="AO164" i="24"/>
  <c r="AH164" i="24"/>
  <c r="AN35" i="24"/>
  <c r="AD168" i="24"/>
  <c r="AA85" i="24"/>
  <c r="AO9" i="28"/>
  <c r="AI19" i="28"/>
  <c r="AH97" i="28"/>
  <c r="AL9" i="28"/>
  <c r="AC136" i="28"/>
  <c r="AE106" i="28"/>
  <c r="W106" i="28"/>
  <c r="AG132" i="28"/>
  <c r="X113" i="28"/>
  <c r="AD57" i="23"/>
  <c r="AG127" i="28"/>
  <c r="Z132" i="28"/>
  <c r="AK58" i="24"/>
  <c r="AH90" i="23"/>
  <c r="AC160" i="23"/>
  <c r="AD160" i="23"/>
  <c r="Y28" i="28"/>
  <c r="AD117" i="23"/>
  <c r="AG79" i="23"/>
  <c r="AJ43" i="23"/>
  <c r="AH10" i="28"/>
  <c r="AN43" i="23"/>
  <c r="AO43" i="23"/>
  <c r="AO70" i="24"/>
  <c r="AG35" i="24"/>
  <c r="AK118" i="24"/>
  <c r="Y70" i="24"/>
  <c r="AM136" i="28"/>
  <c r="AA131" i="24"/>
  <c r="AG151" i="23"/>
  <c r="AB136" i="28"/>
  <c r="AA122" i="28"/>
  <c r="AJ104" i="23"/>
  <c r="AH98" i="28"/>
  <c r="X147" i="28"/>
  <c r="AN98" i="28"/>
  <c r="AO132" i="28"/>
  <c r="Y77" i="24"/>
  <c r="AC42" i="24"/>
  <c r="AC109" i="24"/>
  <c r="AD98" i="28"/>
  <c r="AA114" i="23"/>
  <c r="AE164" i="24"/>
  <c r="AH58" i="24"/>
  <c r="AA38" i="23"/>
  <c r="AA111" i="28"/>
  <c r="AN47" i="28"/>
  <c r="AN59" i="28"/>
  <c r="AI175" i="28"/>
  <c r="AF103" i="28"/>
  <c r="AD9" i="28"/>
  <c r="AO13" i="24"/>
  <c r="AG111" i="28"/>
  <c r="Z164" i="23"/>
  <c r="X92" i="23"/>
  <c r="AA168" i="24"/>
  <c r="AC90" i="23"/>
  <c r="AO58" i="24"/>
  <c r="AJ93" i="23"/>
  <c r="Z151" i="23"/>
  <c r="W113" i="28"/>
  <c r="AC153" i="23"/>
  <c r="AM93" i="23"/>
  <c r="AO100" i="28"/>
  <c r="Z57" i="23"/>
  <c r="AB97" i="28"/>
  <c r="AK79" i="23"/>
  <c r="AH62" i="23"/>
  <c r="Z56" i="23"/>
  <c r="X48" i="23"/>
  <c r="AO48" i="23"/>
  <c r="AI6" i="28"/>
  <c r="Z40" i="28"/>
  <c r="AM48" i="23"/>
  <c r="AG82" i="23"/>
  <c r="AF48" i="23"/>
  <c r="Y53" i="23"/>
  <c r="AB53" i="23"/>
  <c r="AE138" i="23"/>
  <c r="AI82" i="23"/>
  <c r="AM23" i="28"/>
  <c r="W23" i="28"/>
  <c r="AF127" i="28"/>
  <c r="Y37" i="28"/>
  <c r="AO92" i="23"/>
  <c r="AH165" i="28"/>
  <c r="AN58" i="24"/>
  <c r="AL164" i="23"/>
  <c r="AD62" i="23"/>
  <c r="AI92" i="23"/>
  <c r="AA25" i="28"/>
  <c r="AH40" i="28"/>
  <c r="AI13" i="23"/>
  <c r="AD40" i="28"/>
  <c r="Z103" i="28"/>
  <c r="AF15" i="28"/>
  <c r="Z175" i="28"/>
  <c r="AN175" i="28"/>
  <c r="AD28" i="28"/>
  <c r="AN28" i="28"/>
  <c r="AC47" i="28"/>
  <c r="Y101" i="28"/>
  <c r="AA147" i="28"/>
  <c r="AO114" i="23"/>
  <c r="AD111" i="23"/>
  <c r="X104" i="23"/>
  <c r="AM78" i="41"/>
  <c r="Z3" i="41"/>
  <c r="X127" i="42"/>
  <c r="AL172" i="41"/>
  <c r="W53" i="41"/>
  <c r="X57" i="23"/>
  <c r="AC38" i="23"/>
  <c r="AN25" i="23"/>
  <c r="AN127" i="42"/>
  <c r="AK78" i="41"/>
  <c r="AD135" i="19"/>
  <c r="AC70" i="24"/>
  <c r="AE70" i="24"/>
  <c r="AF70" i="24"/>
  <c r="AI70" i="24"/>
  <c r="AH70" i="24"/>
  <c r="AA70" i="24"/>
  <c r="AD70" i="24"/>
  <c r="AK70" i="24"/>
  <c r="AD43" i="24"/>
  <c r="Y43" i="24"/>
  <c r="X43" i="24"/>
  <c r="Z43" i="24"/>
  <c r="AE43" i="24"/>
  <c r="AK43" i="24"/>
  <c r="AC33" i="40"/>
  <c r="Z33" i="40"/>
  <c r="AB33" i="40"/>
  <c r="AH33" i="40"/>
  <c r="AG33" i="40"/>
  <c r="AE33" i="40"/>
  <c r="AA33" i="40"/>
  <c r="AF33" i="40"/>
  <c r="AI4" i="42"/>
  <c r="AF4" i="42"/>
  <c r="AM4" i="42"/>
  <c r="AB4" i="42"/>
  <c r="Y4" i="42"/>
  <c r="AH4" i="42"/>
  <c r="X4" i="42"/>
  <c r="AD4" i="42"/>
  <c r="AJ4" i="42"/>
  <c r="AO4" i="42"/>
  <c r="AE4" i="42"/>
  <c r="AG4" i="42"/>
  <c r="AK4" i="42"/>
  <c r="W4" i="42"/>
  <c r="Z4" i="42"/>
  <c r="AC4" i="42"/>
  <c r="AN4" i="42"/>
  <c r="AA4" i="42"/>
  <c r="AA60" i="41"/>
  <c r="AI60" i="41"/>
  <c r="AK60" i="41"/>
  <c r="AF60" i="41"/>
  <c r="AE60" i="41"/>
  <c r="Y60" i="41"/>
  <c r="AO60" i="41"/>
  <c r="AD60" i="41"/>
  <c r="W60" i="41"/>
  <c r="Z60" i="41"/>
  <c r="AJ60" i="41"/>
  <c r="AC60" i="41"/>
  <c r="X60" i="41"/>
  <c r="AN60" i="41"/>
  <c r="AB60" i="41"/>
  <c r="AH60" i="41"/>
  <c r="AH144" i="28"/>
  <c r="AB144" i="28"/>
  <c r="Z144" i="28"/>
  <c r="AF144" i="28"/>
  <c r="AG144" i="28"/>
  <c r="AI144" i="28"/>
  <c r="AA144" i="28"/>
  <c r="AO144" i="28"/>
  <c r="AN144" i="28"/>
  <c r="AK144" i="28"/>
  <c r="Y144" i="28"/>
  <c r="AD144" i="28"/>
  <c r="X144" i="28"/>
  <c r="W60" i="23"/>
  <c r="AB60" i="23"/>
  <c r="X60" i="23"/>
  <c r="AD60" i="23"/>
  <c r="AG60" i="23"/>
  <c r="AL60" i="23"/>
  <c r="Y60" i="23"/>
  <c r="AF60" i="23"/>
  <c r="AE60" i="23"/>
  <c r="AC60" i="23"/>
  <c r="AI15" i="28"/>
  <c r="AL15" i="28"/>
  <c r="AD15" i="28"/>
  <c r="AH15" i="28"/>
  <c r="AN15" i="28"/>
  <c r="Z15" i="28"/>
  <c r="AB15" i="28"/>
  <c r="AG15" i="28"/>
  <c r="Y10" i="28"/>
  <c r="X10" i="28"/>
  <c r="AO10" i="28"/>
  <c r="AD10" i="28"/>
  <c r="AB10" i="28"/>
  <c r="AG10" i="28"/>
  <c r="AN10" i="28"/>
  <c r="AF10" i="28"/>
  <c r="AM120" i="23"/>
  <c r="W120" i="23"/>
  <c r="X120" i="23"/>
  <c r="AK120" i="23"/>
  <c r="Y120" i="23"/>
  <c r="Z120" i="23"/>
  <c r="AF120" i="23"/>
  <c r="AI120" i="23"/>
  <c r="AE120" i="23"/>
  <c r="AA120" i="23"/>
  <c r="AC69" i="28"/>
  <c r="AH69" i="28"/>
  <c r="X69" i="28"/>
  <c r="AN69" i="28"/>
  <c r="AK69" i="28"/>
  <c r="AI69" i="28"/>
  <c r="AJ69" i="28"/>
  <c r="AB69" i="28"/>
  <c r="AG69" i="28"/>
  <c r="AE69" i="28"/>
  <c r="AM69" i="28"/>
  <c r="Y69" i="28"/>
  <c r="AF69" i="28"/>
  <c r="X105" i="28"/>
  <c r="AB105" i="28"/>
  <c r="AH105" i="28"/>
  <c r="AA105" i="28"/>
  <c r="AN105" i="28"/>
  <c r="AJ105" i="28"/>
  <c r="AD105" i="28"/>
  <c r="AG105" i="28"/>
  <c r="X151" i="23"/>
  <c r="AM151" i="23"/>
  <c r="AJ151" i="23"/>
  <c r="W151" i="23"/>
  <c r="AB151" i="23"/>
  <c r="AE151" i="23"/>
  <c r="AH151" i="23"/>
  <c r="Y151" i="23"/>
  <c r="AN151" i="23"/>
  <c r="AO151" i="23"/>
  <c r="AA151" i="23"/>
  <c r="AC151" i="23"/>
  <c r="AK151" i="23"/>
  <c r="W90" i="23"/>
  <c r="X90" i="23"/>
  <c r="AE90" i="23"/>
  <c r="Y90" i="23"/>
  <c r="AA90" i="23"/>
  <c r="AI90" i="23"/>
  <c r="AF90" i="23"/>
  <c r="Z90" i="23"/>
  <c r="AD90" i="23"/>
  <c r="AK90" i="23"/>
  <c r="AJ90" i="23"/>
  <c r="AK113" i="28"/>
  <c r="AO113" i="28"/>
  <c r="AC113" i="28"/>
  <c r="AG113" i="28"/>
  <c r="Z113" i="28"/>
  <c r="AA113" i="28"/>
  <c r="Y113" i="28"/>
  <c r="AF113" i="28"/>
  <c r="AJ113" i="28"/>
  <c r="AN113" i="28"/>
  <c r="AG65" i="28"/>
  <c r="Z65" i="28"/>
  <c r="AD65" i="28"/>
  <c r="AJ65" i="28"/>
  <c r="AM65" i="28"/>
  <c r="AB65" i="28"/>
  <c r="AI65" i="28"/>
  <c r="X65" i="28"/>
  <c r="AF65" i="28"/>
  <c r="AL65" i="28"/>
  <c r="AC65" i="28"/>
  <c r="AH65" i="28"/>
  <c r="AN65" i="28"/>
  <c r="W65" i="28"/>
  <c r="AE65" i="28"/>
  <c r="AD136" i="28"/>
  <c r="X136" i="28"/>
  <c r="AH136" i="28"/>
  <c r="AG136" i="28"/>
  <c r="AF136" i="28"/>
  <c r="AH5" i="28"/>
  <c r="AC5" i="28"/>
  <c r="AD5" i="28"/>
  <c r="AO5" i="28"/>
  <c r="AG5" i="28"/>
  <c r="AN5" i="28"/>
  <c r="Y5" i="28"/>
  <c r="AJ5" i="28"/>
  <c r="AI5" i="28"/>
  <c r="AK5" i="28"/>
  <c r="X5" i="28"/>
  <c r="Z5" i="28"/>
  <c r="AF5" i="28"/>
  <c r="Z89" i="23"/>
  <c r="AO89" i="23"/>
  <c r="AF89" i="23"/>
  <c r="AI89" i="23"/>
  <c r="AA89" i="23"/>
  <c r="AM89" i="23"/>
  <c r="AN89" i="23"/>
  <c r="Y89" i="23"/>
  <c r="AD89" i="23"/>
  <c r="AK89" i="23"/>
  <c r="AC89" i="23"/>
  <c r="AJ89" i="23"/>
  <c r="AE100" i="28"/>
  <c r="AJ100" i="28"/>
  <c r="AF100" i="28"/>
  <c r="AM100" i="28"/>
  <c r="Z100" i="28"/>
  <c r="AD100" i="28"/>
  <c r="AB100" i="28"/>
  <c r="AG100" i="28"/>
  <c r="W100" i="28"/>
  <c r="AA100" i="28"/>
  <c r="AH100" i="28"/>
  <c r="AM152" i="28"/>
  <c r="AI152" i="28"/>
  <c r="Z152" i="28"/>
  <c r="AK152" i="28"/>
  <c r="AE152" i="28"/>
  <c r="AL152" i="28"/>
  <c r="AC152" i="28"/>
  <c r="AH152" i="28"/>
  <c r="AG152" i="28"/>
  <c r="AA152" i="28"/>
  <c r="X152" i="28"/>
  <c r="AL153" i="23"/>
  <c r="X153" i="23"/>
  <c r="AE153" i="23"/>
  <c r="AN153" i="23"/>
  <c r="W153" i="23"/>
  <c r="AM153" i="23"/>
  <c r="AJ153" i="23"/>
  <c r="AO153" i="23"/>
  <c r="Z153" i="23"/>
  <c r="AI153" i="23"/>
  <c r="AK153" i="23"/>
  <c r="Y153" i="23"/>
  <c r="X76" i="28"/>
  <c r="AL76" i="28"/>
  <c r="AD76" i="28"/>
  <c r="AI76" i="28"/>
  <c r="AA76" i="28"/>
  <c r="W76" i="28"/>
  <c r="AO76" i="28"/>
  <c r="AK147" i="23"/>
  <c r="Z147" i="23"/>
  <c r="AE147" i="23"/>
  <c r="AI147" i="23"/>
  <c r="AN147" i="23"/>
  <c r="AH147" i="23"/>
  <c r="AG147" i="23"/>
  <c r="AD147" i="23"/>
  <c r="AB147" i="23"/>
  <c r="AA147" i="23"/>
  <c r="AF147" i="23"/>
  <c r="AM147" i="23"/>
  <c r="AI67" i="28"/>
  <c r="AO67" i="28"/>
  <c r="AC67" i="28"/>
  <c r="AL67" i="28"/>
  <c r="AN67" i="28"/>
  <c r="W67" i="28"/>
  <c r="X67" i="28"/>
  <c r="Z67" i="28"/>
  <c r="Y67" i="28"/>
  <c r="Z11" i="23"/>
  <c r="AO11" i="23"/>
  <c r="AI11" i="23"/>
  <c r="Y11" i="23"/>
  <c r="AH11" i="23"/>
  <c r="AA11" i="23"/>
  <c r="AJ11" i="23"/>
  <c r="AC11" i="23"/>
  <c r="W11" i="23"/>
  <c r="AE11" i="23"/>
  <c r="AF11" i="23"/>
  <c r="AG11" i="23"/>
  <c r="AM11" i="23"/>
  <c r="AF90" i="28"/>
  <c r="AB90" i="28"/>
  <c r="X90" i="28"/>
  <c r="AA90" i="28"/>
  <c r="AM90" i="28"/>
  <c r="AL90" i="28"/>
  <c r="AN90" i="28"/>
  <c r="W90" i="28"/>
  <c r="AC90" i="28"/>
  <c r="AO90" i="28"/>
  <c r="AE90" i="28"/>
  <c r="Z90" i="28"/>
  <c r="AG103" i="23"/>
  <c r="X103" i="23"/>
  <c r="AO103" i="23"/>
  <c r="AK103" i="23"/>
  <c r="AI103" i="23"/>
  <c r="AB103" i="23"/>
  <c r="AL103" i="23"/>
  <c r="AD103" i="23"/>
  <c r="AN103" i="23"/>
  <c r="AC16" i="28"/>
  <c r="AA16" i="28"/>
  <c r="X16" i="28"/>
  <c r="AE133" i="28"/>
  <c r="AD133" i="28"/>
  <c r="AK133" i="28"/>
  <c r="Y133" i="28"/>
  <c r="AM59" i="23"/>
  <c r="AN59" i="23"/>
  <c r="AD59" i="23"/>
  <c r="AE59" i="23"/>
  <c r="X59" i="23"/>
  <c r="AL56" i="23"/>
  <c r="AF56" i="23"/>
  <c r="AH56" i="23"/>
  <c r="AB56" i="23"/>
  <c r="AK27" i="28"/>
  <c r="X27" i="28"/>
  <c r="AM27" i="28"/>
  <c r="Z27" i="28"/>
  <c r="AI27" i="28"/>
  <c r="AA8" i="23"/>
  <c r="AI8" i="23"/>
  <c r="AF8" i="23"/>
  <c r="Z8" i="23"/>
  <c r="X8" i="23"/>
  <c r="X123" i="28"/>
  <c r="AN123" i="28"/>
  <c r="AF123" i="28"/>
  <c r="AM123" i="28"/>
  <c r="AO123" i="28"/>
  <c r="AE143" i="23"/>
  <c r="AG143" i="23"/>
  <c r="AD143" i="23"/>
  <c r="X143" i="23"/>
  <c r="Y143" i="23"/>
  <c r="AC143" i="23"/>
  <c r="AL143" i="23"/>
  <c r="X19" i="28"/>
  <c r="AJ19" i="28"/>
  <c r="AH19" i="28"/>
  <c r="AC117" i="23"/>
  <c r="AJ117" i="23"/>
  <c r="AA117" i="23"/>
  <c r="Y117" i="23"/>
  <c r="AM117" i="23"/>
  <c r="AK117" i="23"/>
  <c r="AN117" i="23"/>
  <c r="AF117" i="23"/>
  <c r="AG117" i="23"/>
  <c r="Z123" i="23"/>
  <c r="AH123" i="23"/>
  <c r="X123" i="23"/>
  <c r="AD123" i="23"/>
  <c r="AF123" i="23"/>
  <c r="AE123" i="23"/>
  <c r="Y123" i="23"/>
  <c r="AI123" i="23"/>
  <c r="AG123" i="23"/>
  <c r="AO123" i="23"/>
  <c r="AK123" i="23"/>
  <c r="Z171" i="23"/>
  <c r="AI171" i="23"/>
  <c r="AD171" i="23"/>
  <c r="X171" i="23"/>
  <c r="AB171" i="23"/>
  <c r="AF171" i="23"/>
  <c r="AE171" i="23"/>
  <c r="AO171" i="23"/>
  <c r="AG171" i="23"/>
  <c r="Y171" i="23"/>
  <c r="AK171" i="23"/>
  <c r="AM171" i="23"/>
  <c r="AN171" i="23"/>
  <c r="AE111" i="28"/>
  <c r="AO111" i="28"/>
  <c r="X111" i="28"/>
  <c r="AK111" i="28"/>
  <c r="AC111" i="28"/>
  <c r="AD111" i="28"/>
  <c r="AJ111" i="28"/>
  <c r="AL111" i="28"/>
  <c r="AC71" i="28"/>
  <c r="AE71" i="28"/>
  <c r="AH71" i="28"/>
  <c r="Z71" i="28"/>
  <c r="AI71" i="28"/>
  <c r="AL71" i="28"/>
  <c r="AG71" i="28"/>
  <c r="AK71" i="28"/>
  <c r="AN71" i="28"/>
  <c r="AD71" i="28"/>
  <c r="Y71" i="28"/>
  <c r="AF71" i="28"/>
  <c r="AN106" i="28"/>
  <c r="AO106" i="28"/>
  <c r="Y106" i="28"/>
  <c r="AK106" i="28"/>
  <c r="AH106" i="28"/>
  <c r="AJ106" i="28"/>
  <c r="Z106" i="28"/>
  <c r="AF106" i="28"/>
  <c r="AD106" i="28"/>
  <c r="X106" i="28"/>
  <c r="AB106" i="28"/>
  <c r="AJ172" i="24"/>
  <c r="AC172" i="24"/>
  <c r="Z172" i="24"/>
  <c r="AN172" i="24"/>
  <c r="X134" i="24"/>
  <c r="AJ134" i="24"/>
  <c r="AA134" i="24"/>
  <c r="AK134" i="24"/>
  <c r="AD134" i="24"/>
  <c r="W134" i="24"/>
  <c r="AC134" i="24"/>
  <c r="AH134" i="24"/>
  <c r="AC122" i="24"/>
  <c r="Z122" i="24"/>
  <c r="AK112" i="24"/>
  <c r="Z112" i="24"/>
  <c r="X112" i="24"/>
  <c r="AE125" i="24"/>
  <c r="AG125" i="24"/>
  <c r="AB125" i="24"/>
  <c r="AJ125" i="24"/>
  <c r="AB35" i="24"/>
  <c r="AF35" i="24"/>
  <c r="AM35" i="24"/>
  <c r="AH35" i="24"/>
  <c r="AI35" i="24"/>
  <c r="Z35" i="24"/>
  <c r="X35" i="24"/>
  <c r="AL35" i="24"/>
  <c r="X49" i="24"/>
  <c r="W49" i="24"/>
  <c r="AD49" i="24"/>
  <c r="AL49" i="24"/>
  <c r="AH49" i="24"/>
  <c r="AG56" i="24"/>
  <c r="AD56" i="24"/>
  <c r="Y56" i="24"/>
  <c r="AG47" i="24"/>
  <c r="W47" i="24"/>
  <c r="AD47" i="24"/>
  <c r="AL151" i="24"/>
  <c r="AN151" i="24"/>
  <c r="W151" i="24"/>
  <c r="AO151" i="24"/>
  <c r="AE151" i="24"/>
  <c r="AM151" i="24"/>
  <c r="W77" i="24"/>
  <c r="AJ77" i="24"/>
  <c r="AM77" i="24"/>
  <c r="AL77" i="24"/>
  <c r="AA77" i="24"/>
  <c r="X77" i="24"/>
  <c r="AD77" i="24"/>
  <c r="W141" i="24"/>
  <c r="AD141" i="24"/>
  <c r="AH141" i="24"/>
  <c r="AL141" i="24"/>
  <c r="AN141" i="24"/>
  <c r="AC141" i="24"/>
  <c r="AJ141" i="24"/>
  <c r="AI141" i="24"/>
  <c r="X131" i="24"/>
  <c r="AA166" i="24"/>
  <c r="X115" i="24"/>
  <c r="AD151" i="24"/>
  <c r="AM172" i="24"/>
  <c r="W112" i="24"/>
  <c r="AK119" i="24"/>
  <c r="AD74" i="24"/>
  <c r="AE74" i="24"/>
  <c r="AD166" i="24"/>
  <c r="AL122" i="24"/>
  <c r="Z74" i="24"/>
  <c r="AG74" i="24"/>
  <c r="AA47" i="24"/>
  <c r="AJ166" i="24"/>
  <c r="AB122" i="24"/>
  <c r="AH151" i="24"/>
  <c r="Z125" i="24"/>
  <c r="AF172" i="24"/>
  <c r="X33" i="40"/>
  <c r="AM166" i="24"/>
  <c r="Z56" i="24"/>
  <c r="AG172" i="24"/>
  <c r="AM112" i="24"/>
  <c r="W119" i="24"/>
  <c r="Y33" i="40"/>
  <c r="AL115" i="24"/>
  <c r="AA56" i="24"/>
  <c r="AH56" i="24"/>
  <c r="AA122" i="24"/>
  <c r="AA148" i="24"/>
  <c r="X148" i="24"/>
  <c r="W125" i="24"/>
  <c r="AH172" i="24"/>
  <c r="AN112" i="24"/>
  <c r="AJ33" i="40"/>
  <c r="AC131" i="24"/>
  <c r="AI166" i="24"/>
  <c r="AK115" i="24"/>
  <c r="W56" i="24"/>
  <c r="Y122" i="24"/>
  <c r="AE148" i="24"/>
  <c r="X151" i="24"/>
  <c r="AD125" i="24"/>
  <c r="Y172" i="24"/>
  <c r="AA112" i="24"/>
  <c r="AH168" i="24"/>
  <c r="AL74" i="24"/>
  <c r="AA119" i="24"/>
  <c r="AJ24" i="24"/>
  <c r="AC47" i="24"/>
  <c r="AJ74" i="24"/>
  <c r="AN119" i="24"/>
  <c r="AF119" i="24"/>
  <c r="AK33" i="40"/>
  <c r="AB131" i="24"/>
  <c r="AC166" i="24"/>
  <c r="W115" i="24"/>
  <c r="AC56" i="24"/>
  <c r="W122" i="24"/>
  <c r="AI148" i="24"/>
  <c r="AH148" i="24"/>
  <c r="Y74" i="24"/>
  <c r="AO119" i="24"/>
  <c r="AL119" i="24"/>
  <c r="AK47" i="24"/>
  <c r="AB166" i="24"/>
  <c r="AO115" i="24"/>
  <c r="AE115" i="24"/>
  <c r="AJ122" i="24"/>
  <c r="AK148" i="24"/>
  <c r="AK151" i="24"/>
  <c r="AA125" i="24"/>
  <c r="AA172" i="24"/>
  <c r="AO172" i="24"/>
  <c r="AC112" i="24"/>
  <c r="AO166" i="24"/>
  <c r="W148" i="24"/>
  <c r="AC118" i="24"/>
  <c r="AB141" i="24"/>
  <c r="AG109" i="24"/>
  <c r="AB77" i="24"/>
  <c r="AF27" i="24"/>
  <c r="AB172" i="24"/>
  <c r="AN43" i="24"/>
  <c r="AG49" i="24"/>
  <c r="AF56" i="24"/>
  <c r="AO118" i="24"/>
  <c r="Z141" i="24"/>
  <c r="AA109" i="24"/>
  <c r="AE77" i="24"/>
  <c r="AN77" i="24"/>
  <c r="AD27" i="24"/>
  <c r="AI24" i="24"/>
  <c r="W43" i="24"/>
  <c r="AH112" i="24"/>
  <c r="Z49" i="24"/>
  <c r="W126" i="28"/>
  <c r="Y90" i="28"/>
  <c r="AJ133" i="28"/>
  <c r="AG97" i="28"/>
  <c r="AF23" i="28"/>
  <c r="X9" i="28"/>
  <c r="AN136" i="28"/>
  <c r="AC127" i="28"/>
  <c r="AH103" i="28"/>
  <c r="AH67" i="28"/>
  <c r="AM111" i="28"/>
  <c r="AC86" i="23"/>
  <c r="AI58" i="24"/>
  <c r="AB8" i="23"/>
  <c r="AE82" i="23"/>
  <c r="Y145" i="23"/>
  <c r="AO120" i="23"/>
  <c r="X93" i="23"/>
  <c r="AF102" i="23"/>
  <c r="AK177" i="28"/>
  <c r="W103" i="28"/>
  <c r="AA153" i="23"/>
  <c r="AN111" i="23"/>
  <c r="AF131" i="24"/>
  <c r="AF148" i="24"/>
  <c r="AJ42" i="24"/>
  <c r="AE89" i="24"/>
  <c r="AI134" i="24"/>
  <c r="AL177" i="28"/>
  <c r="AK90" i="28"/>
  <c r="AL133" i="28"/>
  <c r="Z97" i="28"/>
  <c r="AK9" i="28"/>
  <c r="W136" i="28"/>
  <c r="W127" i="28"/>
  <c r="AJ11" i="28"/>
  <c r="AL103" i="28"/>
  <c r="X15" i="28"/>
  <c r="AC138" i="23"/>
  <c r="AC152" i="23"/>
  <c r="AK167" i="23"/>
  <c r="AF145" i="23"/>
  <c r="Z60" i="23"/>
  <c r="Z102" i="23"/>
  <c r="Y126" i="28"/>
  <c r="AJ76" i="28"/>
  <c r="AE67" i="28"/>
  <c r="AB138" i="23"/>
  <c r="AJ167" i="23"/>
  <c r="AN131" i="24"/>
  <c r="AF42" i="24"/>
  <c r="AH89" i="24"/>
  <c r="AB134" i="24"/>
  <c r="AB70" i="24"/>
  <c r="AK85" i="24"/>
  <c r="W85" i="24"/>
  <c r="AI119" i="24"/>
  <c r="AI85" i="24"/>
  <c r="AD164" i="24"/>
  <c r="AA164" i="24"/>
  <c r="AC35" i="24"/>
  <c r="AH119" i="24"/>
  <c r="AM27" i="24"/>
  <c r="Y24" i="24"/>
  <c r="AE35" i="24"/>
  <c r="AG168" i="24"/>
  <c r="AM74" i="24"/>
  <c r="Z27" i="24"/>
  <c r="AL47" i="24"/>
  <c r="AB23" i="28"/>
  <c r="AL98" i="28"/>
  <c r="AB122" i="28"/>
  <c r="AI133" i="28"/>
  <c r="AC106" i="28"/>
  <c r="AD49" i="28"/>
  <c r="AM58" i="24"/>
  <c r="AN93" i="23"/>
  <c r="Y147" i="23"/>
  <c r="AO127" i="28"/>
  <c r="AI113" i="28"/>
  <c r="AA42" i="23"/>
  <c r="AM57" i="23"/>
  <c r="AL90" i="23"/>
  <c r="AC105" i="28"/>
  <c r="Y160" i="23"/>
  <c r="AM160" i="23"/>
  <c r="X160" i="23"/>
  <c r="AM33" i="40"/>
  <c r="AD13" i="24"/>
  <c r="W28" i="28"/>
  <c r="AJ67" i="28"/>
  <c r="X117" i="23"/>
  <c r="AM145" i="23"/>
  <c r="AI56" i="24"/>
  <c r="AE13" i="24"/>
  <c r="AI10" i="28"/>
  <c r="AI43" i="23"/>
  <c r="AK43" i="23"/>
  <c r="X70" i="24"/>
  <c r="AD35" i="24"/>
  <c r="AH47" i="24"/>
  <c r="Y111" i="23"/>
  <c r="AJ151" i="24"/>
  <c r="AM148" i="24"/>
  <c r="AG151" i="24"/>
  <c r="AA35" i="24"/>
  <c r="Y102" i="23"/>
  <c r="AF62" i="23"/>
  <c r="W103" i="23"/>
  <c r="AO136" i="28"/>
  <c r="AC98" i="28"/>
  <c r="Z103" i="23"/>
  <c r="AC24" i="24"/>
  <c r="AM56" i="24"/>
  <c r="Y35" i="24"/>
  <c r="AF98" i="28"/>
  <c r="X37" i="28"/>
  <c r="AN85" i="24"/>
  <c r="AM141" i="24"/>
  <c r="W109" i="24"/>
  <c r="X118" i="24"/>
  <c r="AJ147" i="23"/>
  <c r="AK47" i="28"/>
  <c r="AI59" i="28"/>
  <c r="AM62" i="23"/>
  <c r="AK103" i="28"/>
  <c r="Z98" i="28"/>
  <c r="W118" i="24"/>
  <c r="X23" i="28"/>
  <c r="AK165" i="28"/>
  <c r="W111" i="28"/>
  <c r="AN152" i="28"/>
  <c r="AD90" i="28"/>
  <c r="Z92" i="23"/>
  <c r="Y58" i="24"/>
  <c r="AG93" i="23"/>
  <c r="AL123" i="23"/>
  <c r="AF151" i="23"/>
  <c r="W42" i="23"/>
  <c r="X49" i="28"/>
  <c r="AI132" i="28"/>
  <c r="AH49" i="28"/>
  <c r="AH48" i="23"/>
  <c r="Z133" i="28"/>
  <c r="AI49" i="28"/>
  <c r="AA69" i="28"/>
  <c r="AF153" i="23"/>
  <c r="AH171" i="23"/>
  <c r="X100" i="28"/>
  <c r="AF138" i="23"/>
  <c r="AF105" i="28"/>
  <c r="AO90" i="23"/>
  <c r="AF59" i="28"/>
  <c r="AN97" i="28"/>
  <c r="AO62" i="23"/>
  <c r="AC103" i="23"/>
  <c r="AA60" i="23"/>
  <c r="Z76" i="28"/>
  <c r="Z10" i="28"/>
  <c r="AG6" i="28"/>
  <c r="AO40" i="28"/>
  <c r="AD86" i="23"/>
  <c r="AC53" i="23"/>
  <c r="AK16" i="28"/>
  <c r="AD127" i="28"/>
  <c r="AA37" i="28"/>
  <c r="AL171" i="23"/>
  <c r="AJ144" i="28"/>
  <c r="Y152" i="28"/>
  <c r="AD165" i="28"/>
  <c r="AB152" i="28"/>
  <c r="Y164" i="23"/>
  <c r="AJ92" i="23"/>
  <c r="AO71" i="28"/>
  <c r="AI111" i="28"/>
  <c r="AM71" i="28"/>
  <c r="AJ71" i="28"/>
  <c r="W25" i="28"/>
  <c r="AC144" i="28"/>
  <c r="AL89" i="23"/>
  <c r="X89" i="23"/>
  <c r="AE15" i="28"/>
  <c r="AO38" i="28"/>
  <c r="AM15" i="28"/>
  <c r="AE113" i="28"/>
  <c r="AN82" i="23"/>
  <c r="Z167" i="23"/>
  <c r="AM101" i="28"/>
  <c r="Z49" i="28"/>
  <c r="W101" i="28"/>
  <c r="AI114" i="23"/>
  <c r="AD151" i="23"/>
  <c r="AA111" i="23"/>
  <c r="AA104" i="23"/>
  <c r="AN24" i="41"/>
  <c r="AD40" i="41"/>
  <c r="AB27" i="28"/>
  <c r="Y127" i="42"/>
  <c r="AH23" i="28"/>
  <c r="AL3" i="41"/>
  <c r="AL60" i="41"/>
  <c r="AE24" i="41"/>
  <c r="AK111" i="40"/>
  <c r="AN111" i="40"/>
  <c r="AG157" i="40"/>
  <c r="AD12" i="42"/>
  <c r="Z79" i="40"/>
  <c r="AM61" i="42"/>
  <c r="AG38" i="40"/>
  <c r="AA42" i="42"/>
  <c r="AB7" i="42"/>
  <c r="AK138" i="40"/>
  <c r="AE143" i="40"/>
  <c r="AA112" i="42"/>
  <c r="Z152" i="42"/>
  <c r="AM38" i="40"/>
  <c r="Z42" i="42"/>
  <c r="AH7" i="42"/>
  <c r="X24" i="42"/>
  <c r="AF151" i="42"/>
  <c r="AH118" i="42"/>
  <c r="AJ123" i="42"/>
  <c r="AM172" i="40"/>
  <c r="AJ148" i="41"/>
  <c r="Z128" i="40"/>
  <c r="AE128" i="40"/>
  <c r="AI148" i="41"/>
  <c r="AO100" i="26"/>
  <c r="AE100" i="26"/>
  <c r="AE7" i="40"/>
  <c r="AH7" i="40"/>
  <c r="Z7" i="40"/>
  <c r="AF7" i="40"/>
  <c r="AN7" i="40"/>
  <c r="AC7" i="40"/>
  <c r="AD7" i="40"/>
  <c r="Y7" i="40"/>
  <c r="AL7" i="40"/>
  <c r="AN114" i="41"/>
  <c r="Z114" i="41"/>
  <c r="AG114" i="41"/>
  <c r="AC114" i="41"/>
  <c r="AB114" i="41"/>
  <c r="AI114" i="41"/>
  <c r="AN42" i="41"/>
  <c r="Y42" i="41"/>
  <c r="AO42" i="41"/>
  <c r="AD42" i="41"/>
  <c r="AL42" i="41"/>
  <c r="AM42" i="41"/>
  <c r="W42" i="41"/>
  <c r="AG42" i="41"/>
  <c r="AC42" i="41"/>
  <c r="AB62" i="41"/>
  <c r="AC62" i="41"/>
  <c r="Z62" i="41"/>
  <c r="AO62" i="41"/>
  <c r="AM62" i="41"/>
  <c r="AI62" i="41"/>
  <c r="Y62" i="41"/>
  <c r="AJ62" i="41"/>
  <c r="AE62" i="41"/>
  <c r="W62" i="41"/>
  <c r="AN62" i="41"/>
  <c r="AL62" i="41"/>
  <c r="AN42" i="42"/>
  <c r="AA24" i="42"/>
  <c r="Y144" i="24"/>
  <c r="AG144" i="24"/>
  <c r="AE144" i="24"/>
  <c r="W144" i="24"/>
  <c r="AG72" i="24"/>
  <c r="AM72" i="24"/>
  <c r="AO72" i="24"/>
  <c r="AI72" i="24"/>
  <c r="AJ83" i="24"/>
  <c r="AK83" i="24"/>
  <c r="AG83" i="24"/>
  <c r="X121" i="24"/>
  <c r="Z121" i="24"/>
  <c r="AC144" i="42"/>
  <c r="AF144" i="42"/>
  <c r="AI144" i="42"/>
  <c r="AL144" i="42"/>
  <c r="X144" i="42"/>
  <c r="AK144" i="42"/>
  <c r="AE144" i="42"/>
  <c r="X128" i="40"/>
  <c r="AB128" i="40"/>
  <c r="AM128" i="40"/>
  <c r="AL128" i="40"/>
  <c r="AI128" i="40"/>
  <c r="AF128" i="40"/>
  <c r="AG128" i="40"/>
  <c r="AN128" i="40"/>
  <c r="AO128" i="40"/>
  <c r="AH128" i="40"/>
  <c r="AD128" i="40"/>
  <c r="AK128" i="40"/>
  <c r="AB131" i="40"/>
  <c r="AM131" i="40"/>
  <c r="Z131" i="40"/>
  <c r="AG131" i="40"/>
  <c r="W131" i="40"/>
  <c r="AF131" i="40"/>
  <c r="AL131" i="40"/>
  <c r="X131" i="40"/>
  <c r="Y131" i="40"/>
  <c r="AI131" i="40"/>
  <c r="AJ73" i="40"/>
  <c r="AO73" i="40"/>
  <c r="AE73" i="40"/>
  <c r="AN73" i="40"/>
  <c r="AM73" i="40"/>
  <c r="AL73" i="40"/>
  <c r="AC73" i="40"/>
  <c r="AL138" i="40"/>
  <c r="AD138" i="40"/>
  <c r="AI138" i="40"/>
  <c r="AA138" i="40"/>
  <c r="AK88" i="40"/>
  <c r="Y88" i="40"/>
  <c r="AA88" i="40"/>
  <c r="W88" i="40"/>
  <c r="AD88" i="40"/>
  <c r="AG88" i="40"/>
  <c r="AL88" i="40"/>
  <c r="AF88" i="40"/>
  <c r="AI88" i="40"/>
  <c r="AN88" i="40"/>
  <c r="AB88" i="40"/>
  <c r="AN147" i="42"/>
  <c r="AF147" i="42"/>
  <c r="AO147" i="42"/>
  <c r="Z147" i="42"/>
  <c r="AM147" i="42"/>
  <c r="AC147" i="42"/>
  <c r="X147" i="42"/>
  <c r="AL146" i="42"/>
  <c r="AA146" i="42"/>
  <c r="AM146" i="42"/>
  <c r="X146" i="42"/>
  <c r="AD146" i="42"/>
  <c r="AI146" i="42"/>
  <c r="AC146" i="42"/>
  <c r="AG146" i="42"/>
  <c r="AK3" i="42"/>
  <c r="AO3" i="42"/>
  <c r="AJ3" i="42"/>
  <c r="AG3" i="42"/>
  <c r="AF3" i="42"/>
  <c r="W3" i="42"/>
  <c r="AI3" i="42"/>
  <c r="X3" i="42"/>
  <c r="AD3" i="42"/>
  <c r="AN3" i="42"/>
  <c r="AC3" i="42"/>
  <c r="AA3" i="42"/>
  <c r="AH3" i="42"/>
  <c r="AE107" i="40"/>
  <c r="Z107" i="40"/>
  <c r="AI107" i="40"/>
  <c r="AH107" i="40"/>
  <c r="AC107" i="40"/>
  <c r="AO107" i="40"/>
  <c r="AA107" i="40"/>
  <c r="AD107" i="40"/>
  <c r="AJ107" i="40"/>
  <c r="AF107" i="40"/>
  <c r="AB84" i="42"/>
  <c r="AE84" i="42"/>
  <c r="AJ84" i="42"/>
  <c r="AN84" i="42"/>
  <c r="AH84" i="42"/>
  <c r="AC84" i="42"/>
  <c r="AO84" i="42"/>
  <c r="Y84" i="42"/>
  <c r="AG84" i="42"/>
  <c r="AF84" i="42"/>
  <c r="AK84" i="42"/>
  <c r="AD7" i="42"/>
  <c r="AC7" i="42"/>
  <c r="AI7" i="42"/>
  <c r="AL7" i="42"/>
  <c r="X7" i="42"/>
  <c r="AE7" i="42"/>
  <c r="Z7" i="42"/>
  <c r="AH109" i="41"/>
  <c r="Z109" i="41"/>
  <c r="W109" i="41"/>
  <c r="AK109" i="41"/>
  <c r="AD109" i="41"/>
  <c r="AG109" i="41"/>
  <c r="AA109" i="41"/>
  <c r="AN109" i="41"/>
  <c r="AA59" i="41"/>
  <c r="AG59" i="41"/>
  <c r="Y59" i="41"/>
  <c r="W59" i="41"/>
  <c r="AN59" i="41"/>
  <c r="AO59" i="41"/>
  <c r="AD59" i="41"/>
  <c r="AB59" i="41"/>
  <c r="AK59" i="41"/>
  <c r="AB88" i="41"/>
  <c r="AI88" i="41"/>
  <c r="AJ88" i="41"/>
  <c r="AN121" i="41"/>
  <c r="AE121" i="41"/>
  <c r="AG121" i="41"/>
  <c r="AK121" i="41"/>
  <c r="AA121" i="41"/>
  <c r="X121" i="41"/>
  <c r="AB121" i="41"/>
  <c r="AM121" i="41"/>
  <c r="W121" i="41"/>
  <c r="AK71" i="41"/>
  <c r="AH71" i="41"/>
  <c r="AA71" i="41"/>
  <c r="AE71" i="41"/>
  <c r="AI71" i="41"/>
  <c r="AL71" i="41"/>
  <c r="AB71" i="41"/>
  <c r="AO71" i="41"/>
  <c r="AC71" i="41"/>
  <c r="AF71" i="41"/>
  <c r="AH136" i="40"/>
  <c r="Z136" i="40"/>
  <c r="AO136" i="40"/>
  <c r="AG136" i="40"/>
  <c r="X136" i="40"/>
  <c r="AE136" i="40"/>
  <c r="AD136" i="40"/>
  <c r="AF136" i="40"/>
  <c r="AO32" i="40"/>
  <c r="Z32" i="40"/>
  <c r="AH32" i="40"/>
  <c r="AL32" i="40"/>
  <c r="AC32" i="40"/>
  <c r="AD50" i="40"/>
  <c r="AM50" i="40"/>
  <c r="AL50" i="40"/>
  <c r="AB50" i="40"/>
  <c r="AH50" i="40"/>
  <c r="AI50" i="40"/>
  <c r="W50" i="40"/>
  <c r="X50" i="40"/>
  <c r="AF50" i="40"/>
  <c r="W81" i="40"/>
  <c r="X81" i="40"/>
  <c r="AB81" i="40"/>
  <c r="AC81" i="40"/>
  <c r="AM81" i="40"/>
  <c r="AO81" i="40"/>
  <c r="AH81" i="40"/>
  <c r="AD81" i="40"/>
  <c r="AA81" i="40"/>
  <c r="AB28" i="42"/>
  <c r="AF28" i="42"/>
  <c r="X28" i="42"/>
  <c r="AE28" i="42"/>
  <c r="AJ28" i="42"/>
  <c r="Y28" i="42"/>
  <c r="AO28" i="42"/>
  <c r="Z28" i="42"/>
  <c r="AN28" i="42"/>
  <c r="AI28" i="42"/>
  <c r="AC28" i="42"/>
  <c r="AG28" i="42"/>
  <c r="Z139" i="42"/>
  <c r="AG139" i="42"/>
  <c r="AE77" i="42"/>
  <c r="AC77" i="42"/>
  <c r="X77" i="42"/>
  <c r="AA77" i="42"/>
  <c r="AL77" i="42"/>
  <c r="AF77" i="42"/>
  <c r="AG77" i="42"/>
  <c r="AO77" i="42"/>
  <c r="Y77" i="42"/>
  <c r="AM77" i="42"/>
  <c r="W77" i="42"/>
  <c r="AB118" i="42"/>
  <c r="AO118" i="42"/>
  <c r="X118" i="42"/>
  <c r="AC118" i="42"/>
  <c r="AG118" i="42"/>
  <c r="AF118" i="42"/>
  <c r="AL118" i="42"/>
  <c r="AI118" i="42"/>
  <c r="Z118" i="42"/>
  <c r="AM118" i="42"/>
  <c r="AN118" i="42"/>
  <c r="AA118" i="42"/>
  <c r="AK168" i="42"/>
  <c r="Y168" i="42"/>
  <c r="AD168" i="42"/>
  <c r="AF168" i="42"/>
  <c r="AB168" i="42"/>
  <c r="AO168" i="42"/>
  <c r="AE168" i="42"/>
  <c r="AH168" i="42"/>
  <c r="AL168" i="42"/>
  <c r="AM168" i="42"/>
  <c r="AN151" i="42"/>
  <c r="Z151" i="42"/>
  <c r="AK151" i="42"/>
  <c r="AL151" i="42"/>
  <c r="AD151" i="42"/>
  <c r="W151" i="42"/>
  <c r="AM151" i="42"/>
  <c r="AJ151" i="42"/>
  <c r="AI151" i="42"/>
  <c r="AH151" i="42"/>
  <c r="AK54" i="41"/>
  <c r="AF54" i="41"/>
  <c r="Z54" i="41"/>
  <c r="AL54" i="41"/>
  <c r="AD54" i="41"/>
  <c r="AI54" i="41"/>
  <c r="X54" i="41"/>
  <c r="AM54" i="41"/>
  <c r="AG54" i="41"/>
  <c r="AN54" i="41"/>
  <c r="AC90" i="41"/>
  <c r="AO90" i="41"/>
  <c r="AA82" i="42"/>
  <c r="AF82" i="42"/>
  <c r="AM82" i="42"/>
  <c r="AG82" i="42"/>
  <c r="X82" i="42"/>
  <c r="AO82" i="42"/>
  <c r="AC100" i="41"/>
  <c r="Z100" i="41"/>
  <c r="X100" i="41"/>
  <c r="AB100" i="41"/>
  <c r="AM100" i="41"/>
  <c r="Y100" i="41"/>
  <c r="AA100" i="41"/>
  <c r="AL100" i="41"/>
  <c r="AJ100" i="41"/>
  <c r="AH100" i="41"/>
  <c r="AB112" i="41"/>
  <c r="Z112" i="41"/>
  <c r="AI112" i="41"/>
  <c r="W112" i="41"/>
  <c r="Y112" i="41"/>
  <c r="AN112" i="41"/>
  <c r="AG112" i="41"/>
  <c r="AE112" i="41"/>
  <c r="AI33" i="41"/>
  <c r="AB33" i="41"/>
  <c r="AH165" i="41"/>
  <c r="Z165" i="41"/>
  <c r="AA165" i="41"/>
  <c r="Y165" i="41"/>
  <c r="W165" i="41"/>
  <c r="AB165" i="41"/>
  <c r="AF165" i="41"/>
  <c r="AC165" i="41"/>
  <c r="AG165" i="41"/>
  <c r="X165" i="41"/>
  <c r="Z115" i="41"/>
  <c r="AF115" i="41"/>
  <c r="X115" i="41"/>
  <c r="AM115" i="41"/>
  <c r="AO115" i="41"/>
  <c r="AH115" i="41"/>
  <c r="Y115" i="41"/>
  <c r="AL115" i="41"/>
  <c r="AN161" i="42"/>
  <c r="AB161" i="42"/>
  <c r="AM161" i="42"/>
  <c r="AA161" i="42"/>
  <c r="AH161" i="42"/>
  <c r="Z161" i="42"/>
  <c r="AI161" i="42"/>
  <c r="Y161" i="42"/>
  <c r="X52" i="41"/>
  <c r="AA52" i="41"/>
  <c r="AO52" i="41"/>
  <c r="W52" i="41"/>
  <c r="AE52" i="41"/>
  <c r="AK52" i="41"/>
  <c r="AD52" i="41"/>
  <c r="AG52" i="41"/>
  <c r="Z52" i="41"/>
  <c r="AH52" i="41"/>
  <c r="AN52" i="41"/>
  <c r="AI52" i="41"/>
  <c r="AF52" i="41"/>
  <c r="AF64" i="41"/>
  <c r="AI64" i="41"/>
  <c r="AD64" i="41"/>
  <c r="AK64" i="41"/>
  <c r="Y64" i="41"/>
  <c r="Z64" i="41"/>
  <c r="AH64" i="41"/>
  <c r="AG64" i="41"/>
  <c r="AO64" i="41"/>
  <c r="AM64" i="41"/>
  <c r="AL64" i="41"/>
  <c r="AB64" i="41"/>
  <c r="W64" i="41"/>
  <c r="AJ64" i="41"/>
  <c r="X166" i="41"/>
  <c r="Z166" i="41"/>
  <c r="W166" i="41"/>
  <c r="Y166" i="41"/>
  <c r="AH166" i="41"/>
  <c r="AM166" i="41"/>
  <c r="AE166" i="41"/>
  <c r="AG166" i="41"/>
  <c r="AF166" i="41"/>
  <c r="AA166" i="41"/>
  <c r="AN166" i="41"/>
  <c r="AJ149" i="41"/>
  <c r="AK149" i="41"/>
  <c r="AB149" i="41"/>
  <c r="AF149" i="41"/>
  <c r="AO149" i="41"/>
  <c r="AJ99" i="41"/>
  <c r="AD99" i="41"/>
  <c r="Y99" i="41"/>
  <c r="AL99" i="41"/>
  <c r="Z99" i="41"/>
  <c r="AK99" i="41"/>
  <c r="AO99" i="41"/>
  <c r="AG99" i="41"/>
  <c r="AH99" i="41"/>
  <c r="X86" i="41"/>
  <c r="Y86" i="41"/>
  <c r="AL86" i="41"/>
  <c r="AM122" i="41"/>
  <c r="AO122" i="41"/>
  <c r="AF83" i="41"/>
  <c r="AG83" i="41"/>
  <c r="Z83" i="41"/>
  <c r="X38" i="40"/>
  <c r="Y38" i="40"/>
  <c r="AC38" i="40"/>
  <c r="AK38" i="40"/>
  <c r="AA38" i="40"/>
  <c r="AO38" i="40"/>
  <c r="AN38" i="40"/>
  <c r="AJ38" i="40"/>
  <c r="W38" i="40"/>
  <c r="AN55" i="40"/>
  <c r="AE55" i="40"/>
  <c r="X111" i="40"/>
  <c r="AG111" i="40"/>
  <c r="AD111" i="40"/>
  <c r="AB111" i="40"/>
  <c r="AC111" i="40"/>
  <c r="Y79" i="40"/>
  <c r="AF79" i="40"/>
  <c r="AD79" i="40"/>
  <c r="AC79" i="40"/>
  <c r="AO79" i="40"/>
  <c r="W79" i="40"/>
  <c r="AI21" i="40"/>
  <c r="AE21" i="40"/>
  <c r="W21" i="40"/>
  <c r="AG172" i="40"/>
  <c r="AA172" i="40"/>
  <c r="AF172" i="40"/>
  <c r="W172" i="40"/>
  <c r="AE172" i="40"/>
  <c r="AC172" i="40"/>
  <c r="AD172" i="40"/>
  <c r="AI172" i="40"/>
  <c r="AL164" i="42"/>
  <c r="AC164" i="42"/>
  <c r="AB164" i="42"/>
  <c r="AO164" i="42"/>
  <c r="X164" i="42"/>
  <c r="Z164" i="42"/>
  <c r="AK164" i="42"/>
  <c r="W164" i="42"/>
  <c r="AH164" i="42"/>
  <c r="AO24" i="42"/>
  <c r="AC24" i="42"/>
  <c r="AB24" i="42"/>
  <c r="AM24" i="42"/>
  <c r="AI24" i="42"/>
  <c r="Y42" i="42"/>
  <c r="AC42" i="42"/>
  <c r="X42" i="42"/>
  <c r="AJ42" i="42"/>
  <c r="AM42" i="42"/>
  <c r="W42" i="42"/>
  <c r="AL42" i="42"/>
  <c r="AB42" i="42"/>
  <c r="AH42" i="42"/>
  <c r="Y12" i="42"/>
  <c r="AC12" i="42"/>
  <c r="AB12" i="42"/>
  <c r="AN12" i="42"/>
  <c r="AF12" i="42"/>
  <c r="W12" i="42"/>
  <c r="AJ12" i="42"/>
  <c r="AI12" i="42"/>
  <c r="AE12" i="42"/>
  <c r="AG12" i="42"/>
  <c r="AH176" i="41"/>
  <c r="AM176" i="41"/>
  <c r="AE176" i="41"/>
  <c r="AF176" i="41"/>
  <c r="AO176" i="41"/>
  <c r="X176" i="41"/>
  <c r="AB176" i="41"/>
  <c r="AC176" i="41"/>
  <c r="AJ115" i="40"/>
  <c r="AE115" i="40"/>
  <c r="AL115" i="40"/>
  <c r="Y115" i="40"/>
  <c r="AD143" i="40"/>
  <c r="AO143" i="40"/>
  <c r="W143" i="40"/>
  <c r="AN143" i="40"/>
  <c r="AM143" i="40"/>
  <c r="AF143" i="40"/>
  <c r="Z143" i="40"/>
  <c r="AA157" i="40"/>
  <c r="AK157" i="40"/>
  <c r="Z157" i="40"/>
  <c r="W157" i="40"/>
  <c r="AJ157" i="40"/>
  <c r="X157" i="40"/>
  <c r="AE157" i="40"/>
  <c r="AH157" i="40"/>
  <c r="AL157" i="40"/>
  <c r="AB157" i="40"/>
  <c r="AD157" i="40"/>
  <c r="Y157" i="40"/>
  <c r="AG110" i="40"/>
  <c r="X110" i="40"/>
  <c r="AG137" i="40"/>
  <c r="AD137" i="40"/>
  <c r="Z137" i="40"/>
  <c r="AA137" i="40"/>
  <c r="W137" i="40"/>
  <c r="AB137" i="40"/>
  <c r="Z123" i="42"/>
  <c r="AO123" i="42"/>
  <c r="AL123" i="42"/>
  <c r="W123" i="42"/>
  <c r="AA123" i="42"/>
  <c r="AI123" i="42"/>
  <c r="AM123" i="42"/>
  <c r="X123" i="42"/>
  <c r="AD123" i="42"/>
  <c r="AH123" i="42"/>
  <c r="X61" i="42"/>
  <c r="Z61" i="42"/>
  <c r="AI61" i="42"/>
  <c r="Y61" i="42"/>
  <c r="AF61" i="42"/>
  <c r="AK61" i="42"/>
  <c r="AJ112" i="42"/>
  <c r="W112" i="42"/>
  <c r="AK112" i="42"/>
  <c r="AL112" i="42"/>
  <c r="AG112" i="42"/>
  <c r="AO112" i="42"/>
  <c r="AF112" i="42"/>
  <c r="AD112" i="42"/>
  <c r="AI112" i="42"/>
  <c r="Y112" i="42"/>
  <c r="AD152" i="42"/>
  <c r="AO152" i="42"/>
  <c r="AM152" i="42"/>
  <c r="AH152" i="42"/>
  <c r="AC152" i="42"/>
  <c r="AL152" i="42"/>
  <c r="Y152" i="42"/>
  <c r="AI152" i="42"/>
  <c r="AA119" i="42"/>
  <c r="AO119" i="42"/>
  <c r="AB119" i="42"/>
  <c r="AF119" i="42"/>
  <c r="AH119" i="42"/>
  <c r="AK119" i="42"/>
  <c r="AC119" i="42"/>
  <c r="AE119" i="42"/>
  <c r="AM140" i="42"/>
  <c r="W140" i="42"/>
  <c r="AD140" i="42"/>
  <c r="AC140" i="42"/>
  <c r="X140" i="42"/>
  <c r="Y140" i="42"/>
  <c r="W148" i="41"/>
  <c r="AN148" i="41"/>
  <c r="AC148" i="41"/>
  <c r="AD148" i="41"/>
  <c r="AL148" i="41"/>
  <c r="Z148" i="41"/>
  <c r="AM148" i="41"/>
  <c r="AH160" i="41"/>
  <c r="AF160" i="41"/>
  <c r="AL160" i="41"/>
  <c r="Z160" i="41"/>
  <c r="AN160" i="41"/>
  <c r="AK160" i="41"/>
  <c r="Y160" i="41"/>
  <c r="AI160" i="41"/>
  <c r="AC160" i="41"/>
  <c r="AJ160" i="41"/>
  <c r="AA160" i="41"/>
  <c r="AB70" i="40"/>
  <c r="W70" i="40"/>
  <c r="AG80" i="40"/>
  <c r="AD80" i="40"/>
  <c r="AO119" i="41"/>
  <c r="Z119" i="41"/>
  <c r="AG119" i="41"/>
  <c r="AD97" i="40"/>
  <c r="X97" i="40"/>
  <c r="W116" i="41"/>
  <c r="AM116" i="41"/>
  <c r="AO116" i="41"/>
  <c r="AL116" i="41"/>
  <c r="AC116" i="41"/>
  <c r="AA116" i="41"/>
  <c r="AC128" i="41"/>
  <c r="AJ128" i="41"/>
  <c r="AH128" i="41"/>
  <c r="Z128" i="41"/>
  <c r="AE128" i="41"/>
  <c r="AL128" i="41"/>
  <c r="AM99" i="40"/>
  <c r="AH99" i="40"/>
  <c r="W99" i="40"/>
  <c r="AC64" i="40"/>
  <c r="Z64" i="40"/>
  <c r="Y92" i="40"/>
  <c r="AE92" i="40"/>
  <c r="AF158" i="40"/>
  <c r="AN158" i="40"/>
  <c r="AI158" i="40"/>
  <c r="AK158" i="40"/>
  <c r="AO158" i="40"/>
  <c r="AD108" i="40"/>
  <c r="AO108" i="40"/>
  <c r="AG108" i="40"/>
  <c r="AN108" i="40"/>
  <c r="AM108" i="40"/>
  <c r="AA108" i="40"/>
  <c r="Z108" i="40"/>
  <c r="AB108" i="40"/>
  <c r="AA32" i="42"/>
  <c r="X32" i="42"/>
  <c r="AK32" i="42"/>
  <c r="AC32" i="42"/>
  <c r="AC170" i="42"/>
  <c r="W170" i="42"/>
  <c r="AM170" i="42"/>
  <c r="X170" i="42"/>
  <c r="AK170" i="42"/>
  <c r="AB170" i="42"/>
  <c r="AA170" i="42"/>
  <c r="AA51" i="42"/>
  <c r="W51" i="42"/>
  <c r="AB51" i="42"/>
  <c r="AJ51" i="42"/>
  <c r="AL51" i="42"/>
  <c r="Y51" i="42"/>
  <c r="AN51" i="42"/>
  <c r="AM51" i="42"/>
  <c r="AH51" i="42"/>
  <c r="AD134" i="42"/>
  <c r="AH134" i="42"/>
  <c r="X91" i="40"/>
  <c r="AA91" i="40"/>
  <c r="AE91" i="40"/>
  <c r="AO91" i="40"/>
  <c r="AJ91" i="40"/>
  <c r="AF91" i="40"/>
  <c r="AK91" i="40"/>
  <c r="AB91" i="40"/>
  <c r="AI91" i="40"/>
  <c r="AF6" i="42"/>
  <c r="AJ6" i="42"/>
  <c r="AG6" i="42"/>
  <c r="AA6" i="42"/>
  <c r="AM6" i="42"/>
  <c r="Z6" i="42"/>
  <c r="AE6" i="42"/>
  <c r="W6" i="42"/>
  <c r="AD6" i="42"/>
  <c r="AB6" i="42"/>
  <c r="W95" i="26"/>
  <c r="AN175" i="40"/>
  <c r="AH105" i="42"/>
  <c r="AF74" i="42"/>
  <c r="AO71" i="42"/>
  <c r="AE76" i="24"/>
  <c r="W76" i="24"/>
  <c r="AI50" i="24"/>
  <c r="X52" i="24"/>
  <c r="AO32" i="24"/>
  <c r="AF40" i="40"/>
  <c r="AF102" i="41"/>
  <c r="AB153" i="41"/>
  <c r="AB150" i="42"/>
  <c r="AF26" i="40"/>
  <c r="AJ153" i="41"/>
  <c r="AE150" i="42"/>
  <c r="AC106" i="42"/>
  <c r="AM66" i="40"/>
  <c r="AJ150" i="42"/>
  <c r="AM62" i="40"/>
  <c r="AA106" i="42"/>
  <c r="W17" i="42"/>
  <c r="AH125" i="42"/>
  <c r="W106" i="42"/>
  <c r="AJ125" i="42"/>
  <c r="AD160" i="42"/>
  <c r="AM26" i="40"/>
  <c r="AE66" i="40"/>
  <c r="AH137" i="42"/>
  <c r="X66" i="40"/>
  <c r="AM150" i="42"/>
  <c r="AL106" i="42"/>
  <c r="AB152" i="40"/>
  <c r="AJ170" i="41"/>
  <c r="AJ118" i="41"/>
  <c r="AL5" i="42"/>
  <c r="AJ5" i="42"/>
  <c r="AA27" i="42"/>
  <c r="AJ151" i="40"/>
  <c r="AJ24" i="40"/>
  <c r="AA24" i="40"/>
  <c r="AI24" i="40"/>
  <c r="AF161" i="40"/>
  <c r="AO161" i="40"/>
  <c r="AM175" i="41"/>
  <c r="W175" i="41"/>
  <c r="Y175" i="41"/>
  <c r="AJ36" i="41"/>
  <c r="AF63" i="40"/>
  <c r="AC52" i="42"/>
  <c r="AK125" i="41"/>
  <c r="AJ106" i="40"/>
  <c r="AC33" i="42"/>
  <c r="Z23" i="42"/>
  <c r="AB133" i="40"/>
  <c r="AC14" i="42"/>
  <c r="AI40" i="42"/>
  <c r="AD54" i="40"/>
  <c r="AM136" i="42"/>
  <c r="AK33" i="42"/>
  <c r="AO42" i="40"/>
  <c r="Y17" i="40"/>
  <c r="X132" i="42"/>
  <c r="AD60" i="40"/>
  <c r="AI11" i="40"/>
  <c r="Y11" i="40"/>
  <c r="AL123" i="40"/>
  <c r="AL83" i="40"/>
  <c r="AO95" i="40"/>
  <c r="AL95" i="40"/>
  <c r="Z95" i="40"/>
  <c r="AM95" i="40"/>
  <c r="AD109" i="40"/>
  <c r="AA109" i="40"/>
  <c r="AF109" i="40"/>
  <c r="AN127" i="41"/>
  <c r="W127" i="41"/>
  <c r="W141" i="41"/>
  <c r="AI141" i="41"/>
  <c r="AB141" i="41"/>
  <c r="Z92" i="42"/>
  <c r="AG92" i="42"/>
  <c r="AC41" i="41"/>
  <c r="AJ41" i="41"/>
  <c r="AE41" i="41"/>
  <c r="AD42" i="40"/>
  <c r="AA42" i="40"/>
  <c r="AC42" i="40"/>
  <c r="AN90" i="42"/>
  <c r="AO102" i="42"/>
  <c r="AK102" i="42"/>
  <c r="AE177" i="42"/>
  <c r="AF177" i="42"/>
  <c r="AJ177" i="42"/>
  <c r="AK177" i="42"/>
  <c r="AK72" i="40"/>
  <c r="AC72" i="40"/>
  <c r="AN72" i="40"/>
  <c r="Z72" i="40"/>
  <c r="X60" i="40"/>
  <c r="AM144" i="41"/>
  <c r="AA144" i="41"/>
  <c r="AE144" i="41"/>
  <c r="AD144" i="41"/>
  <c r="W19" i="40"/>
  <c r="Y111" i="42"/>
  <c r="AK111" i="42"/>
  <c r="AB111" i="42"/>
  <c r="Z111" i="42"/>
  <c r="AH135" i="41"/>
  <c r="AG160" i="42"/>
  <c r="AJ13" i="40"/>
  <c r="AF65" i="42"/>
  <c r="AD65" i="42"/>
  <c r="Y153" i="41"/>
  <c r="Z66" i="40"/>
  <c r="AB66" i="40"/>
  <c r="AL175" i="40"/>
  <c r="AI150" i="42"/>
  <c r="Z150" i="42"/>
  <c r="X142" i="40"/>
  <c r="AI62" i="40"/>
  <c r="X70" i="41"/>
  <c r="AK125" i="42"/>
  <c r="AN80" i="41"/>
  <c r="AH96" i="40"/>
  <c r="X3" i="40"/>
  <c r="AI97" i="42"/>
  <c r="AG26" i="40"/>
  <c r="AD17" i="40"/>
  <c r="AA25" i="42"/>
  <c r="AO25" i="42"/>
  <c r="AB25" i="42"/>
  <c r="AD25" i="42"/>
  <c r="AJ25" i="42"/>
  <c r="AA79" i="41"/>
  <c r="AD79" i="41"/>
  <c r="AI165" i="42"/>
  <c r="X165" i="42"/>
  <c r="AH167" i="42"/>
  <c r="AE167" i="42"/>
  <c r="AA20" i="40"/>
  <c r="Y47" i="42"/>
  <c r="AG63" i="42"/>
  <c r="AN63" i="42"/>
  <c r="AK18" i="41"/>
  <c r="AF150" i="41"/>
  <c r="AH81" i="42"/>
  <c r="Y81" i="42"/>
  <c r="AI81" i="42"/>
  <c r="AL81" i="42"/>
  <c r="AC36" i="40"/>
  <c r="W76" i="42"/>
  <c r="X76" i="42"/>
  <c r="AD76" i="42"/>
  <c r="X134" i="41"/>
  <c r="AE164" i="40"/>
  <c r="AL124" i="41"/>
  <c r="AJ124" i="41"/>
  <c r="AA142" i="42"/>
  <c r="Z146" i="41"/>
  <c r="X146" i="41"/>
  <c r="AD132" i="42"/>
  <c r="W37" i="41"/>
  <c r="AG37" i="41"/>
  <c r="AA116" i="40"/>
  <c r="AF58" i="40"/>
  <c r="AJ58" i="40"/>
  <c r="AH58" i="40"/>
  <c r="Z96" i="41"/>
  <c r="X11" i="42"/>
  <c r="AL11" i="42"/>
  <c r="AO11" i="42"/>
  <c r="AK50" i="42"/>
  <c r="AC50" i="42"/>
  <c r="Y132" i="40"/>
  <c r="AD132" i="40"/>
  <c r="AC103" i="42"/>
  <c r="AA112" i="40"/>
  <c r="AN95" i="42"/>
  <c r="AC116" i="40"/>
  <c r="Z103" i="42"/>
  <c r="AF149" i="42"/>
  <c r="AC95" i="42"/>
  <c r="AD31" i="40"/>
  <c r="AB167" i="42"/>
  <c r="AM167" i="42"/>
  <c r="Z47" i="42"/>
  <c r="AB63" i="42"/>
  <c r="AM63" i="42"/>
  <c r="AI150" i="41"/>
  <c r="AB146" i="41"/>
  <c r="AE132" i="42"/>
  <c r="AL37" i="41"/>
  <c r="X37" i="41"/>
  <c r="AL85" i="41"/>
  <c r="AI96" i="41"/>
  <c r="W50" i="42"/>
  <c r="AB60" i="42"/>
  <c r="AI166" i="40"/>
  <c r="AK38" i="42"/>
  <c r="AO121" i="42"/>
  <c r="AO173" i="40"/>
  <c r="W140" i="41"/>
  <c r="AO93" i="42"/>
  <c r="AJ173" i="40"/>
  <c r="W61" i="40"/>
  <c r="AA107" i="42"/>
  <c r="AG48" i="40"/>
  <c r="AA123" i="41"/>
  <c r="Y98" i="42"/>
  <c r="AJ81" i="41"/>
  <c r="AI81" i="41"/>
  <c r="AN34" i="42"/>
  <c r="AD61" i="40"/>
  <c r="AK48" i="40"/>
  <c r="AG100" i="42"/>
  <c r="AA98" i="42"/>
  <c r="AA126" i="41"/>
  <c r="AN81" i="41"/>
  <c r="AE61" i="40"/>
  <c r="AI156" i="40"/>
  <c r="AF173" i="42"/>
  <c r="AB173" i="42"/>
  <c r="AM166" i="40"/>
  <c r="AC166" i="40"/>
  <c r="AO166" i="40"/>
  <c r="AL166" i="40"/>
  <c r="AM152" i="41"/>
  <c r="W71" i="42"/>
  <c r="AL74" i="42"/>
  <c r="AD38" i="42"/>
  <c r="AB48" i="40"/>
  <c r="Z48" i="40"/>
  <c r="AO41" i="42"/>
  <c r="AA93" i="42"/>
  <c r="AN10" i="41"/>
  <c r="AM10" i="41"/>
  <c r="W173" i="40"/>
  <c r="AD126" i="41"/>
  <c r="AE145" i="41"/>
  <c r="AI121" i="42"/>
  <c r="AG140" i="41"/>
  <c r="Z34" i="42"/>
  <c r="Y34" i="42"/>
  <c r="AF81" i="41"/>
  <c r="Z114" i="40"/>
  <c r="AF113" i="42"/>
  <c r="AA60" i="42"/>
  <c r="AN60" i="42"/>
  <c r="AG152" i="40"/>
  <c r="AG27" i="42"/>
  <c r="AL27" i="42"/>
  <c r="AK14" i="42"/>
  <c r="AH106" i="40"/>
  <c r="AO154" i="42"/>
  <c r="AE33" i="42"/>
  <c r="AB151" i="40"/>
  <c r="AC151" i="40"/>
  <c r="W151" i="40"/>
  <c r="AA76" i="40"/>
  <c r="AF76" i="40"/>
  <c r="AO142" i="41"/>
  <c r="AL161" i="41"/>
  <c r="AH162" i="41"/>
  <c r="AM162" i="41"/>
  <c r="Y151" i="41"/>
  <c r="W104" i="41"/>
  <c r="AH163" i="40"/>
  <c r="AE154" i="42"/>
  <c r="AA52" i="42"/>
  <c r="AO54" i="40"/>
  <c r="X69" i="40"/>
  <c r="AD125" i="41"/>
  <c r="W173" i="41"/>
  <c r="AK23" i="42"/>
  <c r="AG14" i="42"/>
  <c r="AN124" i="41"/>
  <c r="Z124" i="41"/>
  <c r="Y142" i="42"/>
  <c r="W142" i="42"/>
  <c r="AJ142" i="42"/>
  <c r="AN132" i="42"/>
  <c r="AE116" i="40"/>
  <c r="Z116" i="40"/>
  <c r="AO85" i="41"/>
  <c r="AL58" i="40"/>
  <c r="AE96" i="41"/>
  <c r="AJ11" i="42"/>
  <c r="AA50" i="42"/>
  <c r="AB132" i="40"/>
  <c r="AM132" i="40"/>
  <c r="AE9" i="41"/>
  <c r="AB149" i="42"/>
  <c r="AM149" i="42"/>
  <c r="AJ149" i="42"/>
  <c r="Y95" i="42"/>
  <c r="AA95" i="42"/>
  <c r="X128" i="42"/>
  <c r="AJ36" i="40"/>
  <c r="AK36" i="40"/>
  <c r="Y171" i="42"/>
  <c r="AM171" i="42"/>
  <c r="W103" i="41"/>
  <c r="AG161" i="41"/>
  <c r="AG97" i="41"/>
  <c r="AH50" i="41"/>
  <c r="AJ14" i="42"/>
  <c r="Y170" i="41"/>
  <c r="AD161" i="41"/>
  <c r="AD154" i="42"/>
  <c r="AC154" i="41"/>
  <c r="Y26" i="41"/>
  <c r="W50" i="41"/>
  <c r="W118" i="40"/>
  <c r="AC170" i="41"/>
  <c r="AK76" i="40"/>
  <c r="AI154" i="42"/>
  <c r="AL141" i="41"/>
  <c r="AA95" i="40"/>
  <c r="X147" i="41"/>
  <c r="AD123" i="40"/>
  <c r="W109" i="40"/>
  <c r="AE141" i="41"/>
  <c r="AL90" i="42"/>
  <c r="Y162" i="40"/>
  <c r="Y71" i="40"/>
  <c r="AC60" i="40"/>
  <c r="AH60" i="40"/>
  <c r="AF19" i="40"/>
  <c r="AC27" i="41"/>
  <c r="AG111" i="42"/>
  <c r="AB58" i="41"/>
  <c r="AH21" i="41"/>
  <c r="AE21" i="41"/>
  <c r="AF135" i="41"/>
  <c r="AF160" i="42"/>
  <c r="AB13" i="40"/>
  <c r="Z65" i="42"/>
  <c r="AN66" i="40"/>
  <c r="AA175" i="40"/>
  <c r="W175" i="40"/>
  <c r="AM70" i="41"/>
  <c r="AI94" i="40"/>
  <c r="AB94" i="40"/>
  <c r="AE39" i="41"/>
  <c r="AD3" i="40"/>
  <c r="Y3" i="40"/>
  <c r="Y19" i="42"/>
  <c r="AE19" i="42"/>
  <c r="AJ108" i="41"/>
  <c r="AL53" i="40"/>
  <c r="AH53" i="40"/>
  <c r="AF53" i="40"/>
  <c r="AK53" i="40"/>
  <c r="AK97" i="42"/>
  <c r="AC91" i="41"/>
  <c r="AB72" i="42"/>
  <c r="AD72" i="42"/>
  <c r="AI72" i="42"/>
  <c r="AN35" i="40"/>
  <c r="AI35" i="40"/>
  <c r="AN17" i="40"/>
  <c r="AG17" i="40"/>
  <c r="AG123" i="40"/>
  <c r="AB108" i="41"/>
  <c r="AM53" i="40"/>
  <c r="AD152" i="40"/>
  <c r="W152" i="40"/>
  <c r="AC154" i="42"/>
  <c r="AB118" i="40"/>
  <c r="AN40" i="42"/>
  <c r="AD66" i="42"/>
  <c r="AF47" i="41"/>
  <c r="AG37" i="40"/>
  <c r="AE27" i="42"/>
  <c r="AD151" i="40"/>
  <c r="AG142" i="41"/>
  <c r="Z142" i="41"/>
  <c r="AA29" i="41"/>
  <c r="AF29" i="41"/>
  <c r="AA161" i="41"/>
  <c r="AA154" i="41"/>
  <c r="AL40" i="42"/>
  <c r="X120" i="42"/>
  <c r="AH23" i="42"/>
  <c r="AA123" i="40"/>
  <c r="AC135" i="41"/>
  <c r="AA13" i="40"/>
  <c r="AD13" i="40"/>
  <c r="AI90" i="42"/>
  <c r="AD90" i="42"/>
  <c r="AH102" i="42"/>
  <c r="Y102" i="42"/>
  <c r="AK71" i="40"/>
  <c r="AB27" i="41"/>
  <c r="AN58" i="41"/>
  <c r="AA58" i="41"/>
  <c r="AE58" i="41"/>
  <c r="AE135" i="41"/>
  <c r="Y135" i="41"/>
  <c r="Y160" i="42"/>
  <c r="Y27" i="40"/>
  <c r="Z27" i="40"/>
  <c r="AH27" i="40"/>
  <c r="Y65" i="42"/>
  <c r="Z175" i="40"/>
  <c r="AA150" i="42"/>
  <c r="AO142" i="40"/>
  <c r="AF142" i="40"/>
  <c r="AO94" i="40"/>
  <c r="AH94" i="40"/>
  <c r="W96" i="40"/>
  <c r="AI19" i="42"/>
  <c r="AF108" i="41"/>
  <c r="AE102" i="41"/>
  <c r="X102" i="41"/>
  <c r="AO53" i="40"/>
  <c r="AD26" i="40"/>
  <c r="AE106" i="42"/>
  <c r="AB91" i="41"/>
  <c r="AF35" i="40"/>
  <c r="Z17" i="40"/>
  <c r="AK113" i="42"/>
  <c r="AF130" i="41"/>
  <c r="Z89" i="40"/>
  <c r="AE10" i="41"/>
  <c r="AC129" i="40"/>
  <c r="AL145" i="41"/>
  <c r="AH68" i="41"/>
  <c r="AK86" i="42"/>
  <c r="AL105" i="42"/>
  <c r="AO89" i="40"/>
  <c r="AA39" i="42"/>
  <c r="AG130" i="41"/>
  <c r="Y89" i="40"/>
  <c r="AN129" i="40"/>
  <c r="AG74" i="42"/>
  <c r="AM145" i="41"/>
  <c r="AO68" i="41"/>
  <c r="AI61" i="40"/>
  <c r="AC156" i="40"/>
  <c r="AK173" i="42"/>
  <c r="AE173" i="42"/>
  <c r="AL89" i="42"/>
  <c r="AK107" i="42"/>
  <c r="AO107" i="42"/>
  <c r="Z107" i="42"/>
  <c r="AJ78" i="42"/>
  <c r="AD78" i="42"/>
  <c r="AG78" i="42"/>
  <c r="AB152" i="41"/>
  <c r="AI152" i="41"/>
  <c r="AJ71" i="42"/>
  <c r="AM49" i="40"/>
  <c r="Y38" i="42"/>
  <c r="AM38" i="42"/>
  <c r="AE86" i="42"/>
  <c r="Y86" i="42"/>
  <c r="AD48" i="40"/>
  <c r="AK129" i="40"/>
  <c r="Z172" i="42"/>
  <c r="AM172" i="42"/>
  <c r="AL172" i="42"/>
  <c r="AB172" i="42"/>
  <c r="AJ171" i="41"/>
  <c r="AC93" i="42"/>
  <c r="AI93" i="42"/>
  <c r="W100" i="42"/>
  <c r="AG173" i="40"/>
  <c r="AM39" i="42"/>
  <c r="AF68" i="41"/>
  <c r="AA52" i="40"/>
  <c r="AI52" i="40"/>
  <c r="W52" i="40"/>
  <c r="AD77" i="41"/>
  <c r="AA81" i="41"/>
  <c r="AE103" i="41"/>
  <c r="AK103" i="41"/>
  <c r="Z113" i="42"/>
  <c r="AJ113" i="42"/>
  <c r="AN113" i="42"/>
  <c r="Z29" i="41"/>
  <c r="AJ102" i="41"/>
  <c r="AB102" i="41"/>
  <c r="AI102" i="41"/>
  <c r="X19" i="42"/>
  <c r="W173" i="42"/>
  <c r="AM129" i="40"/>
  <c r="AN19" i="42"/>
  <c r="X35" i="40"/>
  <c r="AL94" i="40"/>
  <c r="AA102" i="41"/>
  <c r="AM78" i="42"/>
  <c r="AG38" i="42"/>
  <c r="AF48" i="40"/>
  <c r="AD171" i="41"/>
  <c r="AK126" i="41"/>
  <c r="AL126" i="41"/>
  <c r="W68" i="41"/>
  <c r="AG68" i="41"/>
  <c r="AC77" i="41"/>
  <c r="AG23" i="42"/>
  <c r="AH27" i="42"/>
  <c r="AH130" i="41"/>
  <c r="AD140" i="41"/>
  <c r="AG77" i="41"/>
  <c r="X132" i="41"/>
  <c r="Z132" i="41"/>
  <c r="AL47" i="42"/>
  <c r="AE47" i="42"/>
  <c r="X56" i="42"/>
  <c r="AF77" i="41"/>
  <c r="AB77" i="41"/>
  <c r="AO132" i="41"/>
  <c r="AA23" i="42"/>
  <c r="Y154" i="41"/>
  <c r="AM14" i="42"/>
  <c r="AA40" i="42"/>
  <c r="AK60" i="42"/>
  <c r="AI14" i="42"/>
  <c r="W40" i="42"/>
  <c r="W98" i="42"/>
  <c r="X14" i="42"/>
  <c r="AG40" i="42"/>
  <c r="AB98" i="42"/>
  <c r="AE40" i="42"/>
  <c r="AF76" i="42"/>
  <c r="X71" i="42"/>
  <c r="Z74" i="42"/>
  <c r="AF71" i="42"/>
  <c r="W74" i="42"/>
  <c r="AJ26" i="41"/>
  <c r="AM92" i="26"/>
  <c r="Z125" i="26"/>
  <c r="AL117" i="26"/>
  <c r="AM32" i="26"/>
  <c r="AA71" i="42"/>
  <c r="AK74" i="42"/>
  <c r="AM74" i="42"/>
  <c r="AI74" i="42"/>
  <c r="AO26" i="41"/>
  <c r="AD92" i="26"/>
  <c r="AA32" i="26"/>
  <c r="AE71" i="42"/>
  <c r="AE26" i="41"/>
  <c r="W86" i="26"/>
  <c r="AM71" i="26"/>
  <c r="AA93" i="26"/>
  <c r="AC165" i="26"/>
  <c r="W92" i="26"/>
  <c r="AI92" i="26"/>
  <c r="AJ160" i="26"/>
  <c r="AJ45" i="26"/>
  <c r="AC19" i="26"/>
  <c r="Z32" i="26"/>
  <c r="Z95" i="26"/>
  <c r="AH125" i="26"/>
  <c r="AJ123" i="26"/>
  <c r="Y68" i="26"/>
  <c r="Y23" i="26"/>
  <c r="AB26" i="41"/>
  <c r="AG154" i="41"/>
  <c r="Y77" i="26"/>
  <c r="X100" i="26"/>
  <c r="AO125" i="26"/>
  <c r="AM55" i="26"/>
  <c r="AO23" i="26"/>
  <c r="AA94" i="26"/>
  <c r="AL79" i="40"/>
  <c r="AF8" i="41"/>
  <c r="W57" i="26"/>
  <c r="AG9" i="26"/>
  <c r="AH87" i="26"/>
  <c r="AK154" i="26"/>
  <c r="Z6" i="40"/>
  <c r="AM6" i="40"/>
  <c r="AG6" i="40"/>
  <c r="AN6" i="40"/>
  <c r="W6" i="40"/>
  <c r="AA6" i="40"/>
  <c r="Y6" i="40"/>
  <c r="AC6" i="40"/>
  <c r="X39" i="40"/>
  <c r="AM39" i="40"/>
  <c r="AI39" i="40"/>
  <c r="AN39" i="40"/>
  <c r="W39" i="40"/>
  <c r="AH39" i="40"/>
  <c r="Y39" i="40"/>
  <c r="AG39" i="40"/>
  <c r="AA39" i="40"/>
  <c r="AF39" i="40"/>
  <c r="AL39" i="40"/>
  <c r="AJ39" i="40"/>
  <c r="AG104" i="40"/>
  <c r="Y104" i="40"/>
  <c r="AC104" i="40"/>
  <c r="AF104" i="40"/>
  <c r="AM104" i="40"/>
  <c r="AH104" i="40"/>
  <c r="AK104" i="40"/>
  <c r="AI85" i="40"/>
  <c r="AB85" i="40"/>
  <c r="AJ85" i="40"/>
  <c r="AK85" i="40"/>
  <c r="AM85" i="40"/>
  <c r="AA85" i="40"/>
  <c r="X85" i="40"/>
  <c r="AF85" i="40"/>
  <c r="AL85" i="40"/>
  <c r="AJ88" i="42"/>
  <c r="AN88" i="42"/>
  <c r="W88" i="42"/>
  <c r="AK88" i="42"/>
  <c r="AD88" i="42"/>
  <c r="AC88" i="42"/>
  <c r="Y88" i="42"/>
  <c r="AM88" i="42"/>
  <c r="AO88" i="42"/>
  <c r="Z88" i="42"/>
  <c r="X88" i="42"/>
  <c r="AL88" i="42"/>
  <c r="AB88" i="42"/>
  <c r="AI88" i="42"/>
  <c r="AG88" i="42"/>
  <c r="Y163" i="42"/>
  <c r="AJ163" i="42"/>
  <c r="AO163" i="42"/>
  <c r="Z163" i="42"/>
  <c r="AI163" i="42"/>
  <c r="X163" i="42"/>
  <c r="AF163" i="42"/>
  <c r="AD163" i="42"/>
  <c r="AA163" i="42"/>
  <c r="AB163" i="42"/>
  <c r="AN101" i="42"/>
  <c r="AL101" i="42"/>
  <c r="AE101" i="42"/>
  <c r="AD101" i="42"/>
  <c r="W101" i="42"/>
  <c r="AA16" i="42"/>
  <c r="AO16" i="42"/>
  <c r="AK16" i="42"/>
  <c r="AE16" i="42"/>
  <c r="AD16" i="42"/>
  <c r="AG16" i="42"/>
  <c r="AN16" i="42"/>
  <c r="AB16" i="42"/>
  <c r="AI16" i="42"/>
  <c r="Y140" i="40"/>
  <c r="X140" i="40"/>
  <c r="AE140" i="40"/>
  <c r="AM140" i="40"/>
  <c r="Z140" i="40"/>
  <c r="AL140" i="40"/>
  <c r="AF140" i="40"/>
  <c r="AJ140" i="40"/>
  <c r="AG140" i="40"/>
  <c r="AD140" i="40"/>
  <c r="W140" i="40"/>
  <c r="AK140" i="40"/>
  <c r="AI140" i="40"/>
  <c r="AO140" i="40"/>
  <c r="AC75" i="42"/>
  <c r="AE75" i="42"/>
  <c r="AL75" i="42"/>
  <c r="AK75" i="42"/>
  <c r="Y75" i="42"/>
  <c r="AM75" i="42"/>
  <c r="AD75" i="42"/>
  <c r="AB75" i="42"/>
  <c r="AO75" i="42"/>
  <c r="AF75" i="42"/>
  <c r="Z75" i="42"/>
  <c r="AG75" i="42"/>
  <c r="AN75" i="42"/>
  <c r="AL38" i="41"/>
  <c r="AO38" i="41"/>
  <c r="AN38" i="41"/>
  <c r="W38" i="41"/>
  <c r="AF38" i="41"/>
  <c r="AJ38" i="41"/>
  <c r="X38" i="41"/>
  <c r="Z38" i="41"/>
  <c r="AK38" i="41"/>
  <c r="AH38" i="41"/>
  <c r="AI38" i="41"/>
  <c r="AM38" i="41"/>
  <c r="AD38" i="41"/>
  <c r="AB38" i="41"/>
  <c r="AC38" i="41"/>
  <c r="AA38" i="41"/>
  <c r="AF139" i="41"/>
  <c r="AA139" i="41"/>
  <c r="AM139" i="41"/>
  <c r="AD139" i="41"/>
  <c r="Y139" i="41"/>
  <c r="Z139" i="41"/>
  <c r="X139" i="41"/>
  <c r="AC139" i="41"/>
  <c r="AH139" i="41"/>
  <c r="AG139" i="41"/>
  <c r="AJ139" i="41"/>
  <c r="AC17" i="41"/>
  <c r="AO17" i="41"/>
  <c r="Y17" i="41"/>
  <c r="AK17" i="41"/>
  <c r="AG17" i="41"/>
  <c r="AF17" i="41"/>
  <c r="AG48" i="41"/>
  <c r="AK48" i="41"/>
  <c r="AL48" i="41"/>
  <c r="AE48" i="41"/>
  <c r="AD87" i="40"/>
  <c r="AI87" i="40"/>
  <c r="AH87" i="40"/>
  <c r="AE119" i="40"/>
  <c r="W119" i="40"/>
  <c r="AF84" i="40"/>
  <c r="AD84" i="40"/>
  <c r="AA84" i="40"/>
  <c r="AJ84" i="40"/>
  <c r="AE84" i="40"/>
  <c r="X84" i="40"/>
  <c r="W84" i="40"/>
  <c r="AG84" i="40"/>
  <c r="AM84" i="40"/>
  <c r="AI84" i="40"/>
  <c r="Z84" i="40"/>
  <c r="AL84" i="40"/>
  <c r="Y84" i="40"/>
  <c r="AI43" i="40"/>
  <c r="AO43" i="40"/>
  <c r="Y29" i="42"/>
  <c r="AO29" i="42"/>
  <c r="AJ29" i="42"/>
  <c r="AL29" i="42"/>
  <c r="AH29" i="42"/>
  <c r="AF29" i="42"/>
  <c r="AK29" i="42"/>
  <c r="W29" i="42"/>
  <c r="AE29" i="42"/>
  <c r="X29" i="42"/>
  <c r="AD29" i="42"/>
  <c r="AN29" i="42"/>
  <c r="AA29" i="42"/>
  <c r="Z29" i="42"/>
  <c r="AM29" i="42"/>
  <c r="AC29" i="42"/>
  <c r="AI29" i="42"/>
  <c r="AG29" i="42"/>
  <c r="Z79" i="42"/>
  <c r="AA79" i="42"/>
  <c r="W79" i="42"/>
  <c r="AN79" i="42"/>
  <c r="AE79" i="42"/>
  <c r="AK79" i="42"/>
  <c r="AG79" i="42"/>
  <c r="AB17" i="42"/>
  <c r="AN17" i="42"/>
  <c r="X17" i="42"/>
  <c r="AK17" i="42"/>
  <c r="AO17" i="42"/>
  <c r="AI17" i="42"/>
  <c r="AA67" i="42"/>
  <c r="AO67" i="42"/>
  <c r="AM67" i="42"/>
  <c r="AF67" i="42"/>
  <c r="AH67" i="42"/>
  <c r="AC67" i="42"/>
  <c r="X67" i="42"/>
  <c r="AD67" i="42"/>
  <c r="AN67" i="42"/>
  <c r="Y67" i="42"/>
  <c r="AL67" i="42"/>
  <c r="AE67" i="42"/>
  <c r="AJ67" i="42"/>
  <c r="W67" i="42"/>
  <c r="AI67" i="42"/>
  <c r="AB67" i="42"/>
  <c r="Z67" i="42"/>
  <c r="AG67" i="42"/>
  <c r="AA133" i="42"/>
  <c r="Z133" i="42"/>
  <c r="W133" i="42"/>
  <c r="AF133" i="42"/>
  <c r="X133" i="42"/>
  <c r="Y133" i="42"/>
  <c r="AD133" i="42"/>
  <c r="AM133" i="42"/>
  <c r="AI133" i="42"/>
  <c r="AE133" i="42"/>
  <c r="AJ133" i="42"/>
  <c r="AO133" i="42"/>
  <c r="AL133" i="42"/>
  <c r="AH133" i="42"/>
  <c r="AG133" i="42"/>
  <c r="AN133" i="42"/>
  <c r="AB133" i="42"/>
  <c r="Z141" i="40"/>
  <c r="AJ141" i="40"/>
  <c r="X141" i="40"/>
  <c r="AH141" i="40"/>
  <c r="AG141" i="40"/>
  <c r="AE141" i="40"/>
  <c r="W141" i="40"/>
  <c r="AC141" i="40"/>
  <c r="AD141" i="40"/>
  <c r="AA141" i="40"/>
  <c r="Y141" i="40"/>
  <c r="AB141" i="40"/>
  <c r="AI141" i="40"/>
  <c r="AK141" i="40"/>
  <c r="AL141" i="40"/>
  <c r="AM141" i="40"/>
  <c r="AF141" i="40"/>
  <c r="W53" i="42"/>
  <c r="AC53" i="42"/>
  <c r="AO53" i="42"/>
  <c r="AA53" i="42"/>
  <c r="AM53" i="42"/>
  <c r="AD53" i="42"/>
  <c r="AI53" i="42"/>
  <c r="AJ53" i="42"/>
  <c r="AF53" i="42"/>
  <c r="AH53" i="42"/>
  <c r="AL53" i="42"/>
  <c r="Z53" i="42"/>
  <c r="AK53" i="42"/>
  <c r="AG53" i="42"/>
  <c r="AA20" i="41"/>
  <c r="AK20" i="41"/>
  <c r="AD20" i="41"/>
  <c r="AF20" i="41"/>
  <c r="AH20" i="41"/>
  <c r="AI20" i="41"/>
  <c r="AC20" i="41"/>
  <c r="AF80" i="40"/>
  <c r="AO80" i="40"/>
  <c r="AH80" i="40"/>
  <c r="AL80" i="40"/>
  <c r="AJ80" i="40"/>
  <c r="AI80" i="40"/>
  <c r="AC80" i="40"/>
  <c r="AN80" i="40"/>
  <c r="AK80" i="40"/>
  <c r="W80" i="40"/>
  <c r="AB80" i="40"/>
  <c r="AM80" i="40"/>
  <c r="AE80" i="40"/>
  <c r="AL82" i="40"/>
  <c r="Z82" i="40"/>
  <c r="W82" i="40"/>
  <c r="X82" i="40"/>
  <c r="AH82" i="40"/>
  <c r="AG82" i="40"/>
  <c r="AA82" i="40"/>
  <c r="Y82" i="40"/>
  <c r="AG56" i="40"/>
  <c r="AA56" i="40"/>
  <c r="Z56" i="40"/>
  <c r="AN56" i="40"/>
  <c r="AO56" i="40"/>
  <c r="AI56" i="40"/>
  <c r="AD56" i="40"/>
  <c r="AH56" i="40"/>
  <c r="AL56" i="40"/>
  <c r="W56" i="40"/>
  <c r="AJ56" i="40"/>
  <c r="AB56" i="40"/>
  <c r="AK56" i="40"/>
  <c r="X103" i="40"/>
  <c r="AJ103" i="40"/>
  <c r="Z103" i="40"/>
  <c r="AL103" i="40"/>
  <c r="AF103" i="40"/>
  <c r="AN103" i="40"/>
  <c r="W103" i="40"/>
  <c r="Y103" i="40"/>
  <c r="AF157" i="42"/>
  <c r="AE157" i="42"/>
  <c r="W157" i="42"/>
  <c r="AM157" i="42"/>
  <c r="Z157" i="42"/>
  <c r="AG157" i="42"/>
  <c r="AI157" i="42"/>
  <c r="AN157" i="42"/>
  <c r="AC157" i="42"/>
  <c r="AH157" i="42"/>
  <c r="AJ157" i="42"/>
  <c r="X157" i="42"/>
  <c r="AD157" i="42"/>
  <c r="AH94" i="42"/>
  <c r="AF94" i="42"/>
  <c r="AA94" i="42"/>
  <c r="AK94" i="42"/>
  <c r="AD94" i="42"/>
  <c r="AC94" i="42"/>
  <c r="AO94" i="42"/>
  <c r="AH145" i="42"/>
  <c r="AJ145" i="42"/>
  <c r="AO145" i="42"/>
  <c r="AM145" i="42"/>
  <c r="AK145" i="42"/>
  <c r="AG58" i="42"/>
  <c r="W58" i="42"/>
  <c r="AE58" i="42"/>
  <c r="AC58" i="42"/>
  <c r="AH58" i="42"/>
  <c r="X58" i="42"/>
  <c r="AO58" i="42"/>
  <c r="AL58" i="42"/>
  <c r="AI58" i="42"/>
  <c r="AD58" i="42"/>
  <c r="Z58" i="42"/>
  <c r="AK58" i="42"/>
  <c r="AB58" i="42"/>
  <c r="Y96" i="42"/>
  <c r="Z96" i="42"/>
  <c r="AF96" i="42"/>
  <c r="AJ96" i="42"/>
  <c r="AC96" i="42"/>
  <c r="AG96" i="42"/>
  <c r="AH96" i="42"/>
  <c r="AK96" i="42"/>
  <c r="AB96" i="42"/>
  <c r="AI141" i="42"/>
  <c r="W141" i="42"/>
  <c r="AD141" i="42"/>
  <c r="Z141" i="42"/>
  <c r="AE141" i="42"/>
  <c r="AO141" i="42"/>
  <c r="AL157" i="41"/>
  <c r="AA157" i="41"/>
  <c r="AH157" i="41"/>
  <c r="AJ157" i="41"/>
  <c r="AF157" i="41"/>
  <c r="AF107" i="41"/>
  <c r="AA107" i="41"/>
  <c r="AL107" i="41"/>
  <c r="AO107" i="41"/>
  <c r="AM107" i="41"/>
  <c r="AH107" i="41"/>
  <c r="AG107" i="41"/>
  <c r="AC107" i="41"/>
  <c r="Z107" i="41"/>
  <c r="AE107" i="41"/>
  <c r="AI107" i="41"/>
  <c r="AD22" i="41"/>
  <c r="AK22" i="41"/>
  <c r="AI22" i="41"/>
  <c r="AB22" i="41"/>
  <c r="AJ22" i="41"/>
  <c r="AG22" i="41"/>
  <c r="AO22" i="41"/>
  <c r="AL22" i="41"/>
  <c r="Y22" i="41"/>
  <c r="AM22" i="41"/>
  <c r="W22" i="41"/>
  <c r="AE22" i="41"/>
  <c r="AH22" i="41"/>
  <c r="AA22" i="41"/>
  <c r="AM169" i="41"/>
  <c r="X169" i="41"/>
  <c r="Y169" i="41"/>
  <c r="AF169" i="41"/>
  <c r="AG169" i="41"/>
  <c r="W169" i="41"/>
  <c r="AD169" i="41"/>
  <c r="AA169" i="41"/>
  <c r="AL169" i="41"/>
  <c r="AO169" i="41"/>
  <c r="AJ169" i="41"/>
  <c r="AI169" i="41"/>
  <c r="AL119" i="41"/>
  <c r="Y119" i="41"/>
  <c r="AF119" i="41"/>
  <c r="AN119" i="41"/>
  <c r="AK119" i="41"/>
  <c r="AD119" i="41"/>
  <c r="AB119" i="41"/>
  <c r="W119" i="41"/>
  <c r="AE119" i="41"/>
  <c r="AC119" i="41"/>
  <c r="X119" i="41"/>
  <c r="AI97" i="40"/>
  <c r="AH97" i="40"/>
  <c r="AE97" i="40"/>
  <c r="AC170" i="40"/>
  <c r="AK170" i="40"/>
  <c r="AN170" i="40"/>
  <c r="Z170" i="40"/>
  <c r="AB51" i="40"/>
  <c r="Z51" i="40"/>
  <c r="AC22" i="40"/>
  <c r="AG22" i="40"/>
  <c r="W22" i="40"/>
  <c r="AL22" i="40"/>
  <c r="Y145" i="40"/>
  <c r="AF145" i="40"/>
  <c r="AC145" i="40"/>
  <c r="AN145" i="40"/>
  <c r="X145" i="40"/>
  <c r="AD145" i="40"/>
  <c r="AL145" i="40"/>
  <c r="W145" i="40"/>
  <c r="AH145" i="40"/>
  <c r="AJ145" i="40"/>
  <c r="AE145" i="40"/>
  <c r="AI145" i="40"/>
  <c r="AK145" i="40"/>
  <c r="AD70" i="42"/>
  <c r="Y70" i="42"/>
  <c r="AA70" i="42"/>
  <c r="AJ70" i="42"/>
  <c r="AC70" i="42"/>
  <c r="AL70" i="42"/>
  <c r="W70" i="42"/>
  <c r="AE70" i="42"/>
  <c r="AO70" i="42"/>
  <c r="Z70" i="42"/>
  <c r="AM70" i="42"/>
  <c r="AH70" i="42"/>
  <c r="AK70" i="42"/>
  <c r="AF70" i="42"/>
  <c r="AN70" i="42"/>
  <c r="AD75" i="40"/>
  <c r="AF75" i="40"/>
  <c r="AO75" i="40"/>
  <c r="AK75" i="40"/>
  <c r="AB155" i="42"/>
  <c r="X155" i="42"/>
  <c r="W155" i="42"/>
  <c r="AO155" i="42"/>
  <c r="AJ155" i="42"/>
  <c r="AB130" i="42"/>
  <c r="AD130" i="42"/>
  <c r="AE130" i="42"/>
  <c r="AL130" i="42"/>
  <c r="W130" i="42"/>
  <c r="AJ130" i="42"/>
  <c r="X130" i="42"/>
  <c r="AC130" i="42"/>
  <c r="AA130" i="42"/>
  <c r="AF130" i="42"/>
  <c r="AO130" i="42"/>
  <c r="AK130" i="42"/>
  <c r="Z130" i="42"/>
  <c r="AM130" i="42"/>
  <c r="AH130" i="42"/>
  <c r="AD15" i="42"/>
  <c r="X15" i="42"/>
  <c r="AB15" i="42"/>
  <c r="AN15" i="42"/>
  <c r="AM26" i="42"/>
  <c r="AC26" i="42"/>
  <c r="AG26" i="42"/>
  <c r="AB26" i="42"/>
  <c r="Y26" i="42"/>
  <c r="W26" i="42"/>
  <c r="AD26" i="42"/>
  <c r="X26" i="42"/>
  <c r="AK26" i="42"/>
  <c r="AF26" i="42"/>
  <c r="Z26" i="42"/>
  <c r="AI26" i="42"/>
  <c r="AJ26" i="42"/>
  <c r="AE26" i="42"/>
  <c r="AB85" i="26"/>
  <c r="AI85" i="26"/>
  <c r="Y85" i="26"/>
  <c r="AJ85" i="26"/>
  <c r="AA85" i="26"/>
  <c r="X85" i="26"/>
  <c r="AE85" i="26"/>
  <c r="AG38" i="41"/>
  <c r="AC17" i="42"/>
  <c r="AL170" i="40"/>
  <c r="AF170" i="40"/>
  <c r="AA170" i="40"/>
  <c r="AM170" i="40"/>
  <c r="AI82" i="40"/>
  <c r="Z17" i="42"/>
  <c r="Y157" i="42"/>
  <c r="AI119" i="40"/>
  <c r="AO104" i="40"/>
  <c r="AA101" i="42"/>
  <c r="AI101" i="42"/>
  <c r="AC101" i="42"/>
  <c r="AL97" i="40"/>
  <c r="AC97" i="40"/>
  <c r="AH155" i="42"/>
  <c r="AE53" i="42"/>
  <c r="AM58" i="42"/>
  <c r="AN58" i="42"/>
  <c r="AA26" i="42"/>
  <c r="AO39" i="40"/>
  <c r="X80" i="40"/>
  <c r="Y56" i="40"/>
  <c r="AG130" i="42"/>
  <c r="AN139" i="41"/>
  <c r="AC169" i="41"/>
  <c r="AA157" i="42"/>
  <c r="AC56" i="40"/>
  <c r="AM145" i="40"/>
  <c r="AL26" i="42"/>
  <c r="AK133" i="42"/>
  <c r="AB22" i="40"/>
  <c r="Z101" i="42"/>
  <c r="AO84" i="40"/>
  <c r="AL139" i="41"/>
  <c r="AC32" i="41"/>
  <c r="AB29" i="42"/>
  <c r="AE38" i="41"/>
  <c r="AM155" i="42"/>
  <c r="AG103" i="40"/>
  <c r="AC79" i="42"/>
  <c r="AF22" i="41"/>
  <c r="AL16" i="42"/>
  <c r="AO170" i="40"/>
  <c r="AB170" i="40"/>
  <c r="AH17" i="42"/>
  <c r="AJ170" i="40"/>
  <c r="AB140" i="40"/>
  <c r="AH140" i="40"/>
  <c r="AA119" i="41"/>
  <c r="AB103" i="40"/>
  <c r="AH79" i="42"/>
  <c r="W104" i="40"/>
  <c r="AM101" i="42"/>
  <c r="AI15" i="42"/>
  <c r="W94" i="42"/>
  <c r="AK67" i="42"/>
  <c r="Y32" i="41"/>
  <c r="AF97" i="40"/>
  <c r="AK97" i="40"/>
  <c r="AE155" i="42"/>
  <c r="Y53" i="42"/>
  <c r="Y58" i="42"/>
  <c r="AG70" i="42"/>
  <c r="AH119" i="41"/>
  <c r="AE170" i="40"/>
  <c r="AA17" i="42"/>
  <c r="AO145" i="40"/>
  <c r="AA80" i="40"/>
  <c r="Y130" i="42"/>
  <c r="AK157" i="42"/>
  <c r="AE169" i="41"/>
  <c r="AM56" i="40"/>
  <c r="AB139" i="41"/>
  <c r="AH169" i="41"/>
  <c r="AG94" i="42"/>
  <c r="AB53" i="42"/>
  <c r="AF58" i="42"/>
  <c r="AM96" i="42"/>
  <c r="Y38" i="41"/>
  <c r="AG155" i="42"/>
  <c r="AC133" i="42"/>
  <c r="AE17" i="42"/>
  <c r="AM17" i="42"/>
  <c r="AC140" i="40"/>
  <c r="AD170" i="40"/>
  <c r="AL17" i="42"/>
  <c r="AF17" i="42"/>
  <c r="AI170" i="40"/>
  <c r="W170" i="40"/>
  <c r="AJ82" i="40"/>
  <c r="AJ17" i="42"/>
  <c r="AO157" i="42"/>
  <c r="AA103" i="40"/>
  <c r="X79" i="42"/>
  <c r="X101" i="42"/>
  <c r="AJ94" i="42"/>
  <c r="AG32" i="41"/>
  <c r="AJ97" i="40"/>
  <c r="AB97" i="40"/>
  <c r="X53" i="42"/>
  <c r="AN22" i="41"/>
  <c r="AJ58" i="42"/>
  <c r="AB70" i="42"/>
  <c r="AN140" i="40"/>
  <c r="AK82" i="40"/>
  <c r="X170" i="40"/>
  <c r="AJ141" i="42"/>
  <c r="AN26" i="42"/>
  <c r="Y80" i="40"/>
  <c r="Z80" i="40"/>
  <c r="AK84" i="40"/>
  <c r="AL157" i="42"/>
  <c r="AB169" i="41"/>
  <c r="AD107" i="41"/>
  <c r="AN141" i="42"/>
  <c r="AI130" i="42"/>
  <c r="AB107" i="41"/>
  <c r="Z169" i="41"/>
  <c r="X94" i="42"/>
  <c r="Z39" i="40"/>
  <c r="AO85" i="40"/>
  <c r="X70" i="42"/>
  <c r="AM163" i="42"/>
  <c r="AC55" i="40"/>
  <c r="AD55" i="40"/>
  <c r="AB55" i="40"/>
  <c r="AK175" i="42"/>
  <c r="AM175" i="42"/>
  <c r="AG175" i="42"/>
  <c r="AC175" i="42"/>
  <c r="AO175" i="42"/>
  <c r="AJ175" i="42"/>
  <c r="AE175" i="42"/>
  <c r="AD175" i="42"/>
  <c r="Y28" i="40"/>
  <c r="X28" i="40"/>
  <c r="AB28" i="40"/>
  <c r="AI28" i="40"/>
  <c r="AE28" i="40"/>
  <c r="AA28" i="40"/>
  <c r="AH28" i="40"/>
  <c r="X174" i="42"/>
  <c r="AJ174" i="42"/>
  <c r="AO61" i="41"/>
  <c r="X61" i="41"/>
  <c r="AI70" i="41"/>
  <c r="AO70" i="41"/>
  <c r="AH70" i="41"/>
  <c r="AM160" i="40"/>
  <c r="AF160" i="40"/>
  <c r="AK160" i="40"/>
  <c r="AJ160" i="40"/>
  <c r="X160" i="40"/>
  <c r="AH153" i="40"/>
  <c r="Z153" i="40"/>
  <c r="AM30" i="40"/>
  <c r="AC30" i="40"/>
  <c r="AE73" i="42"/>
  <c r="AD73" i="42"/>
  <c r="AC73" i="42"/>
  <c r="AK73" i="42"/>
  <c r="AN73" i="42"/>
  <c r="AG73" i="42"/>
  <c r="AF73" i="42"/>
  <c r="AJ73" i="42"/>
  <c r="X73" i="42"/>
  <c r="AA73" i="42"/>
  <c r="AM62" i="26"/>
  <c r="Y62" i="26"/>
  <c r="AL62" i="26"/>
  <c r="AE62" i="26"/>
  <c r="AH58" i="26"/>
  <c r="Z58" i="26"/>
  <c r="AE168" i="40"/>
  <c r="AG168" i="40"/>
  <c r="AA168" i="40"/>
  <c r="W168" i="40"/>
  <c r="Y168" i="40"/>
  <c r="AJ57" i="42"/>
  <c r="AL57" i="42"/>
  <c r="AF57" i="42"/>
  <c r="AD57" i="42"/>
  <c r="AI57" i="42"/>
  <c r="AK5" i="41"/>
  <c r="AI5" i="41"/>
  <c r="AD5" i="41"/>
  <c r="Y5" i="41"/>
  <c r="AF5" i="41"/>
  <c r="AO28" i="26"/>
  <c r="AB28" i="26"/>
  <c r="AO15" i="28"/>
  <c r="AK15" i="28"/>
  <c r="AJ120" i="23"/>
  <c r="AH120" i="23"/>
  <c r="Y49" i="28"/>
  <c r="AC49" i="28"/>
  <c r="AM28" i="28"/>
  <c r="AE28" i="28"/>
  <c r="AG28" i="28"/>
  <c r="AK13" i="23"/>
  <c r="AM13" i="23"/>
  <c r="AC103" i="28"/>
  <c r="AO103" i="28"/>
  <c r="W114" i="23"/>
  <c r="AC114" i="23"/>
  <c r="AO111" i="23"/>
  <c r="AB111" i="23"/>
  <c r="AK111" i="23"/>
  <c r="AE93" i="40"/>
  <c r="AJ170" i="42"/>
  <c r="AN170" i="42"/>
  <c r="AD176" i="42"/>
  <c r="W44" i="42"/>
  <c r="AN93" i="41"/>
  <c r="W64" i="40"/>
  <c r="Y74" i="41"/>
  <c r="X43" i="42"/>
  <c r="AA12" i="41"/>
  <c r="AJ134" i="42"/>
  <c r="AL83" i="25"/>
  <c r="AE83" i="25"/>
  <c r="Z71" i="40"/>
  <c r="AJ71" i="40"/>
  <c r="AO71" i="40"/>
  <c r="AA27" i="41"/>
  <c r="AG27" i="41"/>
  <c r="AD27" i="41"/>
  <c r="AM27" i="41"/>
  <c r="X27" i="41"/>
  <c r="AB39" i="41"/>
  <c r="AK39" i="41"/>
  <c r="AC39" i="41"/>
  <c r="X39" i="41"/>
  <c r="AI39" i="41"/>
  <c r="AN104" i="41"/>
  <c r="AH104" i="41"/>
  <c r="AM93" i="40"/>
  <c r="Y93" i="40"/>
  <c r="AD93" i="40"/>
  <c r="AJ44" i="42"/>
  <c r="AG170" i="42"/>
  <c r="AG30" i="41"/>
  <c r="AH12" i="41"/>
  <c r="AL117" i="42"/>
  <c r="AO117" i="42"/>
  <c r="AH117" i="42"/>
  <c r="AJ117" i="42"/>
  <c r="AK117" i="42"/>
  <c r="AK126" i="42"/>
  <c r="Z126" i="42"/>
  <c r="AJ126" i="42"/>
  <c r="W111" i="26"/>
  <c r="AK111" i="26"/>
  <c r="AM48" i="42"/>
  <c r="Z48" i="42"/>
  <c r="AB48" i="42"/>
  <c r="W48" i="42"/>
  <c r="AJ158" i="41"/>
  <c r="AO158" i="41"/>
  <c r="Z158" i="41"/>
  <c r="AH158" i="41"/>
  <c r="AD158" i="41"/>
  <c r="AB75" i="41"/>
  <c r="AM75" i="41"/>
  <c r="AG75" i="41"/>
  <c r="AN75" i="41"/>
  <c r="AD87" i="41"/>
  <c r="AG87" i="41"/>
  <c r="Z101" i="41"/>
  <c r="AN101" i="41"/>
  <c r="AO69" i="26"/>
  <c r="AF69" i="26"/>
  <c r="AE69" i="26"/>
  <c r="AL69" i="26"/>
  <c r="AI109" i="42"/>
  <c r="Y109" i="42"/>
  <c r="AH109" i="42"/>
  <c r="AF109" i="42"/>
  <c r="Z109" i="42"/>
  <c r="AJ109" i="42"/>
  <c r="AB109" i="42"/>
  <c r="AA109" i="42"/>
  <c r="AM109" i="42"/>
  <c r="Z24" i="41"/>
  <c r="X24" i="41"/>
  <c r="AL24" i="41"/>
  <c r="AF24" i="41"/>
  <c r="AK53" i="41"/>
  <c r="AC53" i="41"/>
  <c r="AA53" i="41"/>
  <c r="AO53" i="41"/>
  <c r="AF53" i="41"/>
  <c r="Z53" i="41"/>
  <c r="AE53" i="41"/>
  <c r="AO3" i="41"/>
  <c r="AC3" i="41"/>
  <c r="AG3" i="41"/>
  <c r="AB75" i="26"/>
  <c r="X88" i="26"/>
  <c r="AM88" i="26"/>
  <c r="AJ116" i="41"/>
  <c r="AK116" i="41"/>
  <c r="AA64" i="40"/>
  <c r="AI64" i="40"/>
  <c r="X64" i="40"/>
  <c r="AB64" i="40"/>
  <c r="Y64" i="40"/>
  <c r="AM158" i="40"/>
  <c r="AJ158" i="40"/>
  <c r="AE158" i="40"/>
  <c r="W158" i="40"/>
  <c r="Z158" i="40"/>
  <c r="AI32" i="42"/>
  <c r="W32" i="42"/>
  <c r="AE32" i="42"/>
  <c r="AI170" i="42"/>
  <c r="Y170" i="42"/>
  <c r="AD170" i="42"/>
  <c r="AC51" i="42"/>
  <c r="AO51" i="42"/>
  <c r="AG134" i="42"/>
  <c r="AE134" i="42"/>
  <c r="AA134" i="42"/>
  <c r="Z134" i="42"/>
  <c r="X134" i="42"/>
  <c r="AK41" i="42"/>
  <c r="AL41" i="42"/>
  <c r="AB41" i="42"/>
  <c r="AJ41" i="42"/>
  <c r="AH41" i="42"/>
  <c r="AG93" i="40"/>
  <c r="AN93" i="40"/>
  <c r="AL93" i="40"/>
  <c r="AM174" i="41"/>
  <c r="AH174" i="41"/>
  <c r="AK174" i="41"/>
  <c r="AD113" i="41"/>
  <c r="AN113" i="41"/>
  <c r="AO113" i="41"/>
  <c r="AB113" i="41"/>
  <c r="AM113" i="41"/>
  <c r="AI113" i="41"/>
  <c r="X74" i="41"/>
  <c r="AC74" i="41"/>
  <c r="Z74" i="41"/>
  <c r="AO177" i="40"/>
  <c r="AE177" i="40"/>
  <c r="Z177" i="40"/>
  <c r="AC177" i="40"/>
  <c r="AK10" i="40"/>
  <c r="AF10" i="40"/>
  <c r="AD44" i="42"/>
  <c r="AL44" i="42"/>
  <c r="AA44" i="42"/>
  <c r="X166" i="42"/>
  <c r="AE166" i="42"/>
  <c r="AF166" i="42"/>
  <c r="AH166" i="42"/>
  <c r="AF176" i="42"/>
  <c r="AE176" i="42"/>
  <c r="AB176" i="42"/>
  <c r="AC43" i="42"/>
  <c r="AN43" i="42"/>
  <c r="AA43" i="42"/>
  <c r="Y43" i="42"/>
  <c r="AL110" i="42"/>
  <c r="AH110" i="42"/>
  <c r="AN110" i="42"/>
  <c r="AI110" i="42"/>
  <c r="AJ110" i="42"/>
  <c r="AG110" i="42"/>
  <c r="AA110" i="42"/>
  <c r="AK93" i="41"/>
  <c r="AO93" i="41"/>
  <c r="Y93" i="41"/>
  <c r="AD93" i="41"/>
  <c r="AI93" i="41"/>
  <c r="AB93" i="41"/>
  <c r="AH105" i="41"/>
  <c r="AL105" i="41"/>
  <c r="AD105" i="41"/>
  <c r="AE105" i="41"/>
  <c r="W105" i="41"/>
  <c r="AD12" i="41"/>
  <c r="AG12" i="41"/>
  <c r="AC12" i="41"/>
  <c r="X12" i="41"/>
  <c r="AB12" i="41"/>
  <c r="AN12" i="41"/>
  <c r="AK12" i="41"/>
  <c r="Y12" i="41"/>
  <c r="AB110" i="26"/>
  <c r="Z110" i="26"/>
  <c r="Y46" i="42"/>
  <c r="AO46" i="42"/>
  <c r="AJ46" i="42"/>
  <c r="AD46" i="42"/>
  <c r="AB46" i="42"/>
  <c r="AM46" i="42"/>
  <c r="AL46" i="42"/>
  <c r="W57" i="40"/>
  <c r="AF57" i="40"/>
  <c r="AM57" i="40"/>
  <c r="AC57" i="40"/>
  <c r="AL57" i="40"/>
  <c r="X57" i="40"/>
  <c r="Z57" i="40"/>
  <c r="AH57" i="40"/>
  <c r="AK57" i="40"/>
  <c r="AJ57" i="40"/>
  <c r="AD57" i="40"/>
  <c r="Y57" i="40"/>
  <c r="AI57" i="40"/>
  <c r="AN156" i="41"/>
  <c r="X156" i="41"/>
  <c r="Z17" i="26"/>
  <c r="AB17" i="26"/>
  <c r="AL17" i="26"/>
  <c r="Z132" i="23"/>
  <c r="AL132" i="23"/>
  <c r="AG143" i="28"/>
  <c r="AA143" i="28"/>
  <c r="AM165" i="23"/>
  <c r="Z165" i="23"/>
  <c r="AJ130" i="28"/>
  <c r="AO130" i="28"/>
  <c r="AN81" i="23"/>
  <c r="AB81" i="23"/>
  <c r="AL75" i="28"/>
  <c r="AF75" i="28"/>
  <c r="AJ121" i="23"/>
  <c r="AC121" i="23"/>
  <c r="AG125" i="42"/>
  <c r="Z125" i="42"/>
  <c r="AL125" i="41"/>
  <c r="Z125" i="41"/>
  <c r="AO125" i="41"/>
  <c r="AF125" i="41"/>
  <c r="AJ77" i="42"/>
  <c r="AD77" i="42"/>
  <c r="AL82" i="42"/>
  <c r="AI82" i="42"/>
  <c r="AE82" i="42"/>
  <c r="AB82" i="42"/>
  <c r="W82" i="42"/>
  <c r="Y82" i="42"/>
  <c r="AN76" i="26"/>
  <c r="AO76" i="26"/>
  <c r="AH155" i="26"/>
  <c r="AA155" i="26"/>
  <c r="AJ143" i="40"/>
  <c r="Y143" i="40"/>
  <c r="X143" i="40"/>
  <c r="AI137" i="40"/>
  <c r="AF137" i="40"/>
  <c r="AI119" i="42"/>
  <c r="Y119" i="42"/>
  <c r="Z119" i="42"/>
  <c r="W119" i="42"/>
  <c r="AG119" i="42"/>
  <c r="Y4" i="41"/>
  <c r="AE4" i="41"/>
  <c r="X4" i="41"/>
  <c r="AO13" i="42"/>
  <c r="AE13" i="42"/>
  <c r="AM13" i="42"/>
  <c r="AJ13" i="42"/>
  <c r="AL13" i="42"/>
  <c r="AI13" i="42"/>
  <c r="AH158" i="42"/>
  <c r="Z158" i="42"/>
  <c r="Y45" i="42"/>
  <c r="AN45" i="42"/>
  <c r="AC80" i="42"/>
  <c r="AH80" i="42"/>
  <c r="W80" i="42"/>
  <c r="AB147" i="42"/>
  <c r="AK147" i="42"/>
  <c r="AE147" i="42"/>
  <c r="Z3" i="42"/>
  <c r="AE3" i="42"/>
  <c r="AD90" i="26"/>
  <c r="AC90" i="26"/>
  <c r="Z67" i="41"/>
  <c r="AH67" i="41"/>
  <c r="AJ61" i="25"/>
  <c r="Z61" i="25"/>
  <c r="AJ36" i="42"/>
  <c r="AD36" i="42"/>
  <c r="AG36" i="42"/>
  <c r="AH36" i="42"/>
  <c r="Y36" i="42"/>
  <c r="AM150" i="41"/>
  <c r="AD150" i="41"/>
  <c r="AC10" i="41"/>
  <c r="AO10" i="41"/>
  <c r="AJ10" i="41"/>
  <c r="AB170" i="26"/>
  <c r="AA170" i="26"/>
  <c r="AO68" i="42"/>
  <c r="AF68" i="42"/>
  <c r="Y68" i="42"/>
  <c r="AC68" i="42"/>
  <c r="Z11" i="41"/>
  <c r="Y11" i="41"/>
  <c r="AO48" i="41"/>
  <c r="AN48" i="41"/>
  <c r="AD48" i="41"/>
  <c r="Z20" i="41"/>
  <c r="AM20" i="41"/>
  <c r="AO20" i="41"/>
  <c r="X20" i="41"/>
  <c r="AJ20" i="41"/>
  <c r="AM94" i="42"/>
  <c r="AL94" i="42"/>
  <c r="AN94" i="42"/>
  <c r="AE94" i="42"/>
  <c r="AI145" i="42"/>
  <c r="AB145" i="42"/>
  <c r="AE145" i="42"/>
  <c r="AC145" i="42"/>
  <c r="Z145" i="42"/>
  <c r="Y145" i="42"/>
  <c r="AH51" i="40"/>
  <c r="AE51" i="40"/>
  <c r="AO51" i="40"/>
  <c r="AM51" i="40"/>
  <c r="AN51" i="40"/>
  <c r="AC51" i="40"/>
  <c r="AF155" i="42"/>
  <c r="AN155" i="42"/>
  <c r="AE15" i="42"/>
  <c r="AF15" i="42"/>
  <c r="Z15" i="42"/>
  <c r="AH15" i="42"/>
  <c r="AC15" i="42"/>
  <c r="AG15" i="42"/>
  <c r="Y15" i="42"/>
  <c r="AO15" i="42"/>
  <c r="AA15" i="42"/>
  <c r="AN116" i="41"/>
  <c r="AH116" i="41"/>
  <c r="Y128" i="41"/>
  <c r="AM128" i="41"/>
  <c r="AA128" i="41"/>
  <c r="AL64" i="40"/>
  <c r="AF64" i="40"/>
  <c r="AK64" i="40"/>
  <c r="AG64" i="40"/>
  <c r="AM64" i="40"/>
  <c r="AN131" i="40"/>
  <c r="AA131" i="40"/>
  <c r="AJ131" i="40"/>
  <c r="AK131" i="40"/>
  <c r="AA41" i="42"/>
  <c r="AM41" i="42"/>
  <c r="AO90" i="40"/>
  <c r="AC90" i="40"/>
  <c r="AN90" i="40"/>
  <c r="AF28" i="40"/>
  <c r="AK28" i="40"/>
  <c r="AE103" i="40"/>
  <c r="AH103" i="40"/>
  <c r="AC103" i="40"/>
  <c r="AM103" i="40"/>
  <c r="AB175" i="42"/>
  <c r="AC22" i="41"/>
  <c r="Z22" i="41"/>
  <c r="X22" i="41"/>
  <c r="AM119" i="41"/>
  <c r="AA96" i="42"/>
  <c r="W96" i="42"/>
  <c r="AI96" i="42"/>
  <c r="AE61" i="41"/>
  <c r="W70" i="41"/>
  <c r="AF70" i="41"/>
  <c r="AO82" i="40"/>
  <c r="AB82" i="40"/>
  <c r="AN20" i="41"/>
  <c r="W51" i="40"/>
  <c r="AH64" i="40"/>
  <c r="AO131" i="40"/>
  <c r="AH131" i="40"/>
  <c r="AN64" i="40"/>
  <c r="AO64" i="40"/>
  <c r="AJ64" i="40"/>
  <c r="AI51" i="40"/>
  <c r="AI41" i="42"/>
  <c r="AC48" i="41"/>
  <c r="AM48" i="41"/>
  <c r="AI136" i="40"/>
  <c r="W20" i="41"/>
  <c r="AI73" i="40"/>
  <c r="AH75" i="42"/>
  <c r="AC82" i="40"/>
  <c r="AJ119" i="41"/>
  <c r="AG20" i="41"/>
  <c r="AM82" i="40"/>
  <c r="AC131" i="40"/>
  <c r="AK128" i="41"/>
  <c r="AG145" i="42"/>
  <c r="AN23" i="42"/>
  <c r="AI116" i="41"/>
  <c r="AF128" i="41"/>
  <c r="W145" i="42"/>
  <c r="X41" i="42"/>
  <c r="AJ15" i="42"/>
  <c r="AN128" i="41"/>
  <c r="AI155" i="42"/>
  <c r="AA68" i="42"/>
  <c r="AJ48" i="41"/>
  <c r="AA48" i="41"/>
  <c r="AD82" i="40"/>
  <c r="AD96" i="42"/>
  <c r="Y20" i="41"/>
  <c r="AG68" i="42"/>
  <c r="AD145" i="42"/>
  <c r="AL145" i="42"/>
  <c r="AN145" i="42"/>
  <c r="AK15" i="42"/>
  <c r="AM15" i="42"/>
  <c r="AC77" i="40"/>
  <c r="W77" i="40"/>
  <c r="AN77" i="40"/>
  <c r="AG77" i="40"/>
  <c r="AM77" i="40"/>
  <c r="AO77" i="40"/>
  <c r="X23" i="42"/>
  <c r="AB23" i="42"/>
  <c r="AI23" i="42"/>
  <c r="Z64" i="42"/>
  <c r="Y64" i="42"/>
  <c r="AJ64" i="42"/>
  <c r="AJ72" i="42"/>
  <c r="AN72" i="42"/>
  <c r="AL92" i="41"/>
  <c r="AN92" i="41"/>
  <c r="Z6" i="26"/>
  <c r="AC6" i="26"/>
  <c r="AD135" i="26"/>
  <c r="AK135" i="26"/>
  <c r="AO39" i="26"/>
  <c r="AB39" i="26"/>
  <c r="AM81" i="26"/>
  <c r="W81" i="26"/>
  <c r="X122" i="26"/>
  <c r="AL122" i="26"/>
  <c r="AA31" i="42"/>
  <c r="AE96" i="42"/>
  <c r="AO96" i="42"/>
  <c r="AN96" i="42"/>
  <c r="AL61" i="41"/>
  <c r="AD70" i="41"/>
  <c r="AG70" i="41"/>
  <c r="AF82" i="40"/>
  <c r="AE82" i="40"/>
  <c r="X68" i="42"/>
  <c r="AB48" i="41"/>
  <c r="AL20" i="41"/>
  <c r="Z68" i="42"/>
  <c r="AE20" i="41"/>
  <c r="X51" i="40"/>
  <c r="X48" i="41"/>
  <c r="AE64" i="40"/>
  <c r="AD64" i="40"/>
  <c r="AB20" i="41"/>
  <c r="AJ68" i="42"/>
  <c r="X96" i="42"/>
  <c r="AE131" i="40"/>
  <c r="AF145" i="42"/>
  <c r="X128" i="41"/>
  <c r="W15" i="42"/>
  <c r="AA145" i="42"/>
  <c r="AL15" i="42"/>
  <c r="AB128" i="41"/>
  <c r="AL155" i="42"/>
  <c r="Z155" i="42"/>
  <c r="AA155" i="42"/>
  <c r="AD38" i="40"/>
  <c r="AF6" i="40"/>
  <c r="AB6" i="40"/>
  <c r="X16" i="42"/>
  <c r="W16" i="42"/>
  <c r="AF16" i="42"/>
  <c r="Y16" i="42"/>
  <c r="W75" i="42"/>
  <c r="X75" i="42"/>
  <c r="AI75" i="42"/>
  <c r="AJ75" i="42"/>
  <c r="AG143" i="40"/>
  <c r="AH143" i="40"/>
  <c r="AB143" i="40"/>
  <c r="AC143" i="40"/>
  <c r="AA143" i="40"/>
  <c r="AI143" i="40"/>
  <c r="AK137" i="40"/>
  <c r="AM137" i="40"/>
  <c r="AL137" i="40"/>
  <c r="Y137" i="40"/>
  <c r="AE137" i="40"/>
  <c r="AJ119" i="42"/>
  <c r="AD119" i="42"/>
  <c r="AM119" i="42"/>
  <c r="AN119" i="42"/>
  <c r="X119" i="42"/>
  <c r="AH140" i="42"/>
  <c r="AL140" i="42"/>
  <c r="AG148" i="41"/>
  <c r="AK148" i="41"/>
  <c r="AO154" i="40"/>
  <c r="AN154" i="40"/>
  <c r="W130" i="40"/>
  <c r="AH130" i="40"/>
  <c r="AE43" i="42"/>
  <c r="AF43" i="42"/>
  <c r="AI43" i="42"/>
  <c r="AD43" i="42"/>
  <c r="AG43" i="42"/>
  <c r="AH43" i="42"/>
  <c r="AN145" i="26"/>
  <c r="Z145" i="26"/>
  <c r="W14" i="26"/>
  <c r="AC14" i="26"/>
  <c r="AI14" i="26"/>
  <c r="AC74" i="26"/>
  <c r="AH74" i="26"/>
  <c r="AE74" i="26"/>
  <c r="AA106" i="41"/>
  <c r="AC106" i="41"/>
  <c r="AD20" i="26"/>
  <c r="AB20" i="26"/>
  <c r="AM20" i="26"/>
  <c r="AN20" i="26"/>
  <c r="AM152" i="26"/>
  <c r="AG152" i="26"/>
  <c r="AK109" i="42"/>
  <c r="AC109" i="42"/>
  <c r="X109" i="42"/>
  <c r="AH53" i="41"/>
  <c r="AJ53" i="41"/>
  <c r="AM53" i="41"/>
  <c r="Z46" i="25"/>
  <c r="AI46" i="25"/>
  <c r="Y46" i="25"/>
  <c r="AK46" i="25"/>
  <c r="AH46" i="25"/>
  <c r="AB46" i="25"/>
  <c r="AO46" i="25"/>
  <c r="X46" i="25"/>
  <c r="AN46" i="25"/>
  <c r="W46" i="25"/>
  <c r="AE46" i="25"/>
  <c r="AH71" i="42"/>
  <c r="AB105" i="42"/>
  <c r="Z71" i="42"/>
  <c r="AC142" i="40"/>
  <c r="AC35" i="40"/>
  <c r="AE142" i="40"/>
  <c r="AM27" i="42"/>
  <c r="AG132" i="41"/>
  <c r="AL10" i="41"/>
  <c r="AN132" i="41"/>
  <c r="AF98" i="42"/>
  <c r="AD20" i="40"/>
  <c r="AN20" i="40"/>
  <c r="AF20" i="40"/>
  <c r="Y173" i="41"/>
  <c r="Z173" i="41"/>
  <c r="AE139" i="42"/>
  <c r="AA139" i="42"/>
  <c r="AJ139" i="42"/>
  <c r="Z33" i="41"/>
  <c r="W33" i="41"/>
  <c r="AM3" i="26"/>
  <c r="AK3" i="26"/>
  <c r="AE3" i="26"/>
  <c r="AG104" i="41"/>
  <c r="Y104" i="41"/>
  <c r="AD46" i="25"/>
  <c r="AJ27" i="42"/>
  <c r="AB27" i="42"/>
  <c r="AB132" i="41"/>
  <c r="AK132" i="41"/>
  <c r="X39" i="42"/>
  <c r="W39" i="42"/>
  <c r="AM91" i="41"/>
  <c r="AN91" i="41"/>
  <c r="W46" i="40"/>
  <c r="AO46" i="40"/>
  <c r="AE34" i="26"/>
  <c r="AM34" i="26"/>
  <c r="Z34" i="26"/>
  <c r="AG141" i="26"/>
  <c r="AE141" i="26"/>
  <c r="AH168" i="26"/>
  <c r="AA168" i="26"/>
  <c r="AC46" i="25"/>
  <c r="AI36" i="26"/>
  <c r="AA144" i="42"/>
  <c r="X154" i="41"/>
  <c r="Y117" i="42"/>
  <c r="AH93" i="40"/>
  <c r="AE86" i="26"/>
  <c r="AK71" i="26"/>
  <c r="AG90" i="26"/>
  <c r="AI87" i="26"/>
  <c r="AI76" i="26"/>
  <c r="AE95" i="26"/>
  <c r="AK62" i="26"/>
  <c r="AA75" i="41"/>
  <c r="AI125" i="26"/>
  <c r="AD125" i="26"/>
  <c r="AF84" i="26"/>
  <c r="AJ55" i="26"/>
  <c r="Y69" i="26"/>
  <c r="Y117" i="26"/>
  <c r="AJ94" i="26"/>
  <c r="AL170" i="26"/>
  <c r="AF17" i="26"/>
  <c r="AH17" i="26"/>
  <c r="AO36" i="26"/>
  <c r="AB123" i="40"/>
  <c r="AL108" i="40"/>
  <c r="AL24" i="26"/>
  <c r="AF71" i="26"/>
  <c r="AE90" i="26"/>
  <c r="AJ87" i="26"/>
  <c r="AN106" i="26"/>
  <c r="AM95" i="26"/>
  <c r="AJ84" i="26"/>
  <c r="AO84" i="26"/>
  <c r="AB55" i="26"/>
  <c r="Y66" i="26"/>
  <c r="AB80" i="25"/>
  <c r="AC123" i="26"/>
  <c r="AB63" i="26"/>
  <c r="AA117" i="26"/>
  <c r="AC75" i="26"/>
  <c r="AI94" i="26"/>
  <c r="AM170" i="26"/>
  <c r="AA17" i="26"/>
  <c r="X17" i="26"/>
  <c r="AL19" i="26"/>
  <c r="AK107" i="26"/>
  <c r="AB107" i="26"/>
  <c r="W35" i="42"/>
  <c r="AH35" i="42"/>
  <c r="AD35" i="42"/>
  <c r="AB86" i="41"/>
  <c r="AC86" i="41"/>
  <c r="W86" i="41"/>
  <c r="AI86" i="41"/>
  <c r="AF86" i="41"/>
  <c r="AG86" i="41"/>
  <c r="AH86" i="41"/>
  <c r="AL122" i="41"/>
  <c r="X122" i="41"/>
  <c r="AF122" i="41"/>
  <c r="W122" i="41"/>
  <c r="AN122" i="41"/>
  <c r="AG122" i="41"/>
  <c r="AL66" i="41"/>
  <c r="AE66" i="41"/>
  <c r="AN66" i="41"/>
  <c r="AA66" i="41"/>
  <c r="Z66" i="41"/>
  <c r="AD66" i="41"/>
  <c r="AF66" i="41"/>
  <c r="AG133" i="41"/>
  <c r="AA133" i="41"/>
  <c r="AI133" i="41"/>
  <c r="AM133" i="41"/>
  <c r="AL133" i="41"/>
  <c r="AJ133" i="41"/>
  <c r="Z133" i="41"/>
  <c r="AD83" i="41"/>
  <c r="AO83" i="41"/>
  <c r="AL83" i="41"/>
  <c r="AJ83" i="41"/>
  <c r="AH83" i="41"/>
  <c r="AE83" i="41"/>
  <c r="W83" i="41"/>
  <c r="AB83" i="41"/>
  <c r="AC83" i="41"/>
  <c r="Y83" i="41"/>
  <c r="AC10" i="26"/>
  <c r="AD10" i="26"/>
  <c r="AG29" i="24"/>
  <c r="Y29" i="24"/>
  <c r="AN29" i="24"/>
  <c r="W29" i="24"/>
  <c r="AJ29" i="24"/>
  <c r="AB29" i="24"/>
  <c r="AB66" i="41"/>
  <c r="AO35" i="42"/>
  <c r="AJ35" i="42"/>
  <c r="X35" i="42"/>
  <c r="AB122" i="41"/>
  <c r="AA35" i="42"/>
  <c r="AH122" i="41"/>
  <c r="AD122" i="41"/>
  <c r="Z86" i="41"/>
  <c r="AN83" i="41"/>
  <c r="W133" i="41"/>
  <c r="X133" i="41"/>
  <c r="AA86" i="41"/>
  <c r="AK83" i="41"/>
  <c r="AL165" i="42"/>
  <c r="Z165" i="42"/>
  <c r="AE165" i="42"/>
  <c r="AA165" i="42"/>
  <c r="W165" i="42"/>
  <c r="AH165" i="42"/>
  <c r="AO170" i="41"/>
  <c r="AK170" i="41"/>
  <c r="AD170" i="41"/>
  <c r="AL170" i="41"/>
  <c r="AE170" i="41"/>
  <c r="AA170" i="41"/>
  <c r="AB170" i="41"/>
  <c r="AI144" i="40"/>
  <c r="AC144" i="40"/>
  <c r="AF74" i="41"/>
  <c r="AM74" i="41"/>
  <c r="AE74" i="41"/>
  <c r="W74" i="41"/>
  <c r="AH74" i="41"/>
  <c r="AG74" i="41"/>
  <c r="AJ74" i="41"/>
  <c r="AD74" i="41"/>
  <c r="AO74" i="41"/>
  <c r="AB177" i="40"/>
  <c r="AG177" i="40"/>
  <c r="AI177" i="40"/>
  <c r="AA177" i="40"/>
  <c r="AH177" i="40"/>
  <c r="AN177" i="40"/>
  <c r="AD177" i="40"/>
  <c r="AO24" i="40"/>
  <c r="Y24" i="40"/>
  <c r="AH49" i="40"/>
  <c r="AN49" i="40"/>
  <c r="AA49" i="40"/>
  <c r="W49" i="40"/>
  <c r="AI49" i="40"/>
  <c r="AE49" i="40"/>
  <c r="AC49" i="40"/>
  <c r="AJ49" i="40"/>
  <c r="AN18" i="41"/>
  <c r="AO18" i="41"/>
  <c r="AI18" i="41"/>
  <c r="AD146" i="41"/>
  <c r="Y146" i="41"/>
  <c r="AO146" i="41"/>
  <c r="AJ146" i="41"/>
  <c r="AA146" i="41"/>
  <c r="AI37" i="41"/>
  <c r="Z37" i="41"/>
  <c r="AI29" i="24"/>
  <c r="AM29" i="24"/>
  <c r="AL29" i="24"/>
  <c r="AI66" i="41"/>
  <c r="AG66" i="41"/>
  <c r="AC35" i="42"/>
  <c r="AE35" i="42"/>
  <c r="AB35" i="42"/>
  <c r="AE122" i="41"/>
  <c r="AO133" i="41"/>
  <c r="AJ86" i="41"/>
  <c r="AL35" i="42"/>
  <c r="W66" i="41"/>
  <c r="AJ122" i="41"/>
  <c r="AM86" i="41"/>
  <c r="AN133" i="41"/>
  <c r="X83" i="41"/>
  <c r="AK86" i="41"/>
  <c r="AA83" i="41"/>
  <c r="AA61" i="40"/>
  <c r="Y61" i="40"/>
  <c r="AN61" i="40"/>
  <c r="AB61" i="40"/>
  <c r="Z61" i="40"/>
  <c r="AL61" i="40"/>
  <c r="AK61" i="40"/>
  <c r="AD103" i="42"/>
  <c r="AN103" i="42"/>
  <c r="AL103" i="42"/>
  <c r="AB89" i="42"/>
  <c r="Z89" i="42"/>
  <c r="AC89" i="42"/>
  <c r="AE89" i="42"/>
  <c r="AK89" i="42"/>
  <c r="AO89" i="42"/>
  <c r="AJ89" i="42"/>
  <c r="AA89" i="42"/>
  <c r="Y89" i="42"/>
  <c r="AH89" i="42"/>
  <c r="AL97" i="42"/>
  <c r="AE97" i="42"/>
  <c r="AD97" i="42"/>
  <c r="AH97" i="42"/>
  <c r="AM97" i="42"/>
  <c r="X97" i="42"/>
  <c r="W97" i="42"/>
  <c r="Z97" i="42"/>
  <c r="AC66" i="41"/>
  <c r="AK35" i="42"/>
  <c r="AI35" i="42"/>
  <c r="AF35" i="42"/>
  <c r="AC122" i="41"/>
  <c r="AA122" i="41"/>
  <c r="AE86" i="41"/>
  <c r="Z35" i="42"/>
  <c r="Y122" i="41"/>
  <c r="Z122" i="41"/>
  <c r="AD86" i="41"/>
  <c r="X89" i="42"/>
  <c r="AI83" i="41"/>
  <c r="AG61" i="40"/>
  <c r="AN89" i="42"/>
  <c r="AM89" i="42"/>
  <c r="AK133" i="41"/>
  <c r="AM83" i="41"/>
  <c r="AJ66" i="41"/>
  <c r="X66" i="41"/>
  <c r="X21" i="40"/>
  <c r="AH21" i="40"/>
  <c r="Y21" i="40"/>
  <c r="AD21" i="40"/>
  <c r="AM151" i="41"/>
  <c r="AN151" i="41"/>
  <c r="X151" i="41"/>
  <c r="AD151" i="41"/>
  <c r="Z151" i="41"/>
  <c r="AB43" i="40"/>
  <c r="AL43" i="40"/>
  <c r="AD68" i="40"/>
  <c r="AC68" i="40"/>
  <c r="AH68" i="40"/>
  <c r="AG68" i="40"/>
  <c r="W68" i="40"/>
  <c r="AA68" i="40"/>
  <c r="AG131" i="42"/>
  <c r="AB131" i="42"/>
  <c r="AO131" i="42"/>
  <c r="AA78" i="40"/>
  <c r="X78" i="40"/>
  <c r="AH62" i="42"/>
  <c r="X62" i="42"/>
  <c r="AI62" i="42"/>
  <c r="Y62" i="42"/>
  <c r="AG62" i="42"/>
  <c r="AE62" i="42"/>
  <c r="AC62" i="42"/>
  <c r="AH159" i="42"/>
  <c r="AL159" i="42"/>
  <c r="AI159" i="42"/>
  <c r="W159" i="42"/>
  <c r="Z159" i="42"/>
  <c r="AA159" i="42"/>
  <c r="AM159" i="42"/>
  <c r="AF159" i="42"/>
  <c r="AE159" i="42"/>
  <c r="Y159" i="42"/>
  <c r="AJ159" i="42"/>
  <c r="Y45" i="41"/>
  <c r="AE45" i="41"/>
  <c r="AI45" i="41"/>
  <c r="AO123" i="41"/>
  <c r="AC123" i="41"/>
  <c r="AH123" i="41"/>
  <c r="AD123" i="41"/>
  <c r="Z123" i="41"/>
  <c r="AE123" i="41"/>
  <c r="AC118" i="41"/>
  <c r="AE118" i="41"/>
  <c r="AA118" i="41"/>
  <c r="X118" i="41"/>
  <c r="AH118" i="41"/>
  <c r="AG118" i="41"/>
  <c r="Y118" i="41"/>
  <c r="AD19" i="40"/>
  <c r="AM19" i="40"/>
  <c r="AJ19" i="40"/>
  <c r="Z19" i="40"/>
  <c r="Y19" i="40"/>
  <c r="AI19" i="40"/>
  <c r="AA19" i="40"/>
  <c r="AL150" i="40"/>
  <c r="Y150" i="40"/>
  <c r="Z150" i="40"/>
  <c r="AG118" i="40"/>
  <c r="Z118" i="40"/>
  <c r="AI118" i="40"/>
  <c r="AD2" i="42"/>
  <c r="AO2" i="42"/>
  <c r="AC2" i="42"/>
  <c r="AH2" i="42"/>
  <c r="AN13" i="42"/>
  <c r="AB13" i="42"/>
  <c r="Y13" i="42"/>
  <c r="AC13" i="42"/>
  <c r="Y52" i="40"/>
  <c r="AD52" i="40"/>
  <c r="AD136" i="42"/>
  <c r="AG136" i="42"/>
  <c r="W136" i="42"/>
  <c r="AN136" i="42"/>
  <c r="AA136" i="42"/>
  <c r="AK7" i="42"/>
  <c r="AO7" i="42"/>
  <c r="AJ174" i="26"/>
  <c r="AL174" i="26"/>
  <c r="W174" i="26"/>
  <c r="Y174" i="26"/>
  <c r="X174" i="26"/>
  <c r="AC174" i="26"/>
  <c r="AO174" i="26"/>
  <c r="AJ50" i="41"/>
  <c r="AB50" i="41"/>
  <c r="Z50" i="41"/>
  <c r="AI50" i="41"/>
  <c r="AO21" i="26"/>
  <c r="AC21" i="26"/>
  <c r="X21" i="26"/>
  <c r="AA21" i="26"/>
  <c r="AJ21" i="26"/>
  <c r="AB21" i="26"/>
  <c r="AM21" i="26"/>
  <c r="Y71" i="42"/>
  <c r="AB71" i="42"/>
  <c r="AD71" i="42"/>
  <c r="AC74" i="42"/>
  <c r="AL6" i="40"/>
  <c r="AO6" i="40"/>
  <c r="AI71" i="42"/>
  <c r="AH88" i="42"/>
  <c r="AA88" i="42"/>
  <c r="AF88" i="42"/>
  <c r="Y176" i="41"/>
  <c r="AN176" i="41"/>
  <c r="AM15" i="40"/>
  <c r="AL15" i="40"/>
  <c r="W67" i="40"/>
  <c r="AN67" i="40"/>
  <c r="W161" i="40"/>
  <c r="AL161" i="40"/>
  <c r="AD30" i="40"/>
  <c r="AL30" i="40"/>
  <c r="AO135" i="42"/>
  <c r="X135" i="42"/>
  <c r="AG135" i="42"/>
  <c r="AA135" i="42"/>
  <c r="AN111" i="26"/>
  <c r="AO111" i="26"/>
  <c r="X111" i="26"/>
  <c r="AL111" i="26"/>
  <c r="AA111" i="26"/>
  <c r="AB111" i="26"/>
  <c r="AG111" i="26"/>
  <c r="AD111" i="26"/>
  <c r="AH111" i="26"/>
  <c r="AF111" i="26"/>
  <c r="Y111" i="26"/>
  <c r="Z111" i="26"/>
  <c r="AF137" i="26"/>
  <c r="AJ137" i="26"/>
  <c r="X65" i="26"/>
  <c r="AO65" i="26"/>
  <c r="AA65" i="26"/>
  <c r="AM71" i="42"/>
  <c r="AC71" i="42"/>
  <c r="AK71" i="42"/>
  <c r="AD74" i="42"/>
  <c r="AJ74" i="42"/>
  <c r="W105" i="42"/>
  <c r="AJ6" i="40"/>
  <c r="X6" i="40"/>
  <c r="AI6" i="40"/>
  <c r="AF37" i="40"/>
  <c r="AO37" i="40"/>
  <c r="Y55" i="40"/>
  <c r="AM55" i="40"/>
  <c r="AJ55" i="40"/>
  <c r="W87" i="40"/>
  <c r="AG87" i="40"/>
  <c r="AN47" i="40"/>
  <c r="AL47" i="40"/>
  <c r="AM111" i="26"/>
  <c r="AA112" i="26"/>
  <c r="Y112" i="26"/>
  <c r="AE112" i="26"/>
  <c r="AL112" i="26"/>
  <c r="Y101" i="26"/>
  <c r="AD101" i="26"/>
  <c r="AL101" i="26"/>
  <c r="AD26" i="41"/>
  <c r="AD22" i="40"/>
  <c r="AA158" i="40"/>
  <c r="AF108" i="40"/>
  <c r="Y138" i="40"/>
  <c r="AH47" i="41"/>
  <c r="AF24" i="26"/>
  <c r="AB86" i="26"/>
  <c r="AC86" i="26"/>
  <c r="X145" i="26"/>
  <c r="AF105" i="25"/>
  <c r="AE87" i="26"/>
  <c r="AB87" i="26"/>
  <c r="AM100" i="26"/>
  <c r="AJ100" i="26"/>
  <c r="AM155" i="26"/>
  <c r="AL127" i="41"/>
  <c r="AD95" i="26"/>
  <c r="AH95" i="26"/>
  <c r="AJ95" i="26"/>
  <c r="Z62" i="26"/>
  <c r="AJ62" i="26"/>
  <c r="AB62" i="26"/>
  <c r="AH102" i="26"/>
  <c r="AG173" i="26"/>
  <c r="Y63" i="41"/>
  <c r="AE160" i="26"/>
  <c r="AH66" i="26"/>
  <c r="AC45" i="26"/>
  <c r="X172" i="41"/>
  <c r="AA69" i="26"/>
  <c r="AI69" i="26"/>
  <c r="AO22" i="26"/>
  <c r="Z26" i="26"/>
  <c r="AN68" i="26"/>
  <c r="X23" i="26"/>
  <c r="AG23" i="26"/>
  <c r="Y88" i="26"/>
  <c r="AH169" i="26"/>
  <c r="AJ78" i="25"/>
  <c r="AN32" i="26"/>
  <c r="AE32" i="26"/>
  <c r="AD32" i="26"/>
  <c r="AB32" i="26"/>
  <c r="AI62" i="26"/>
  <c r="AF62" i="26"/>
  <c r="AN66" i="26"/>
  <c r="AI54" i="26"/>
  <c r="AD164" i="25"/>
  <c r="AI78" i="25"/>
  <c r="AI32" i="26"/>
  <c r="AH32" i="26"/>
  <c r="AO32" i="26"/>
  <c r="AG32" i="26"/>
  <c r="AI108" i="40"/>
  <c r="Z77" i="40"/>
  <c r="AB77" i="40"/>
  <c r="AJ86" i="26"/>
  <c r="X87" i="26"/>
  <c r="W87" i="26"/>
  <c r="W100" i="26"/>
  <c r="AB155" i="26"/>
  <c r="AE37" i="26"/>
  <c r="Z167" i="40"/>
  <c r="AO95" i="26"/>
  <c r="AA95" i="26"/>
  <c r="AO120" i="26"/>
  <c r="Y130" i="26"/>
  <c r="AH62" i="26"/>
  <c r="AN62" i="26"/>
  <c r="X62" i="26"/>
  <c r="AA62" i="26"/>
  <c r="AM104" i="41"/>
  <c r="AB66" i="26"/>
  <c r="AA66" i="26"/>
  <c r="AB139" i="26"/>
  <c r="AM69" i="26"/>
  <c r="AB69" i="26"/>
  <c r="AO54" i="26"/>
  <c r="AD129" i="26"/>
  <c r="AN163" i="26"/>
  <c r="AN60" i="26"/>
  <c r="X68" i="26"/>
  <c r="AD23" i="26"/>
  <c r="AC23" i="26"/>
  <c r="AB88" i="26"/>
  <c r="AA36" i="26"/>
  <c r="AL32" i="26"/>
  <c r="W32" i="26"/>
  <c r="AK32" i="26"/>
  <c r="AF32" i="26"/>
  <c r="AG120" i="42"/>
  <c r="AC37" i="40"/>
  <c r="AH55" i="40"/>
  <c r="AO55" i="40"/>
  <c r="AF111" i="40"/>
  <c r="AL8" i="41"/>
  <c r="AA176" i="41"/>
  <c r="Z87" i="40"/>
  <c r="AO118" i="40"/>
  <c r="AM118" i="40"/>
  <c r="AN15" i="40"/>
  <c r="AB20" i="40"/>
  <c r="AB68" i="40"/>
  <c r="AF79" i="42"/>
  <c r="AB173" i="41"/>
  <c r="AF26" i="41"/>
  <c r="AC47" i="40"/>
  <c r="AA142" i="40"/>
  <c r="Z100" i="42"/>
  <c r="AI157" i="41"/>
  <c r="AD154" i="40"/>
  <c r="AC154" i="40"/>
  <c r="AA51" i="40"/>
  <c r="AG51" i="40"/>
  <c r="AJ165" i="42"/>
  <c r="AF165" i="42"/>
  <c r="AL143" i="41"/>
  <c r="AN170" i="41"/>
  <c r="AF152" i="40"/>
  <c r="X152" i="40"/>
  <c r="W89" i="40"/>
  <c r="AJ37" i="40"/>
  <c r="AF55" i="40"/>
  <c r="Z55" i="40"/>
  <c r="AH120" i="42"/>
  <c r="AC8" i="41"/>
  <c r="AD176" i="41"/>
  <c r="AJ176" i="41"/>
  <c r="AF87" i="40"/>
  <c r="X118" i="40"/>
  <c r="AD118" i="40"/>
  <c r="AI20" i="40"/>
  <c r="X20" i="40"/>
  <c r="AG109" i="40"/>
  <c r="Z154" i="40"/>
  <c r="W154" i="40"/>
  <c r="AK51" i="40"/>
  <c r="Y51" i="40"/>
  <c r="X103" i="41"/>
  <c r="AO8" i="41"/>
  <c r="Z142" i="40"/>
  <c r="AG154" i="40"/>
  <c r="AM154" i="40"/>
  <c r="AL51" i="40"/>
  <c r="AD51" i="40"/>
  <c r="AA96" i="40"/>
  <c r="X96" i="40"/>
  <c r="AB32" i="40"/>
  <c r="AK32" i="40"/>
  <c r="X105" i="25"/>
  <c r="AG105" i="25"/>
  <c r="AA98" i="26"/>
  <c r="AO110" i="26"/>
  <c r="AM150" i="26"/>
  <c r="Z76" i="26"/>
  <c r="AM76" i="26"/>
  <c r="AE76" i="26"/>
  <c r="AD77" i="26"/>
  <c r="Z106" i="26"/>
  <c r="AM120" i="26"/>
  <c r="AJ173" i="26"/>
  <c r="AA144" i="26"/>
  <c r="AF160" i="26"/>
  <c r="AA160" i="26"/>
  <c r="AI80" i="25"/>
  <c r="X54" i="26"/>
  <c r="AM54" i="26"/>
  <c r="AK94" i="26"/>
  <c r="AM94" i="26"/>
  <c r="AL94" i="26"/>
  <c r="AD170" i="26"/>
  <c r="Y170" i="26"/>
  <c r="W170" i="26"/>
  <c r="AH170" i="26"/>
  <c r="X90" i="40"/>
  <c r="AG18" i="41"/>
  <c r="AI24" i="26"/>
  <c r="AM86" i="26"/>
  <c r="AK86" i="26"/>
  <c r="AC114" i="26"/>
  <c r="Z105" i="25"/>
  <c r="AB105" i="25"/>
  <c r="AK42" i="26"/>
  <c r="AJ34" i="26"/>
  <c r="AH104" i="25"/>
  <c r="AN71" i="26"/>
  <c r="Z71" i="26"/>
  <c r="AE98" i="26"/>
  <c r="AH4" i="26"/>
  <c r="AD93" i="26"/>
  <c r="AH110" i="26"/>
  <c r="Z150" i="26"/>
  <c r="AB76" i="26"/>
  <c r="AH76" i="26"/>
  <c r="AA76" i="26"/>
  <c r="AI65" i="26"/>
  <c r="Z92" i="26"/>
  <c r="AN92" i="26"/>
  <c r="Y92" i="26"/>
  <c r="AB77" i="26"/>
  <c r="AD106" i="26"/>
  <c r="AI21" i="26"/>
  <c r="AL21" i="26"/>
  <c r="Z21" i="26"/>
  <c r="AK120" i="26"/>
  <c r="Z3" i="26"/>
  <c r="AH173" i="26"/>
  <c r="AO144" i="26"/>
  <c r="AO44" i="26"/>
  <c r="AN116" i="26"/>
  <c r="Y160" i="26"/>
  <c r="Z160" i="26"/>
  <c r="AL66" i="26"/>
  <c r="AI66" i="26"/>
  <c r="AE58" i="26"/>
  <c r="Z45" i="26"/>
  <c r="AC80" i="25"/>
  <c r="AC22" i="26"/>
  <c r="AG54" i="26"/>
  <c r="AD54" i="26"/>
  <c r="AH54" i="26"/>
  <c r="W75" i="26"/>
  <c r="Y94" i="26"/>
  <c r="AH94" i="26"/>
  <c r="AE94" i="26"/>
  <c r="W94" i="26"/>
  <c r="AN170" i="26"/>
  <c r="AJ170" i="26"/>
  <c r="AE170" i="26"/>
  <c r="AK170" i="26"/>
  <c r="AO162" i="26"/>
  <c r="Y32" i="26"/>
  <c r="Z57" i="26"/>
  <c r="AO86" i="26"/>
  <c r="AN86" i="26"/>
  <c r="AL105" i="25"/>
  <c r="AN105" i="25"/>
  <c r="AH42" i="26"/>
  <c r="AK34" i="26"/>
  <c r="AL98" i="26"/>
  <c r="AO50" i="41"/>
  <c r="AD107" i="26"/>
  <c r="AB93" i="26"/>
  <c r="W110" i="26"/>
  <c r="AI150" i="26"/>
  <c r="Y76" i="26"/>
  <c r="AD76" i="26"/>
  <c r="AF76" i="26"/>
  <c r="W65" i="26"/>
  <c r="AH28" i="26"/>
  <c r="AO92" i="26"/>
  <c r="AH92" i="26"/>
  <c r="AJ92" i="26"/>
  <c r="AO77" i="26"/>
  <c r="Y100" i="26"/>
  <c r="AK21" i="26"/>
  <c r="AF21" i="26"/>
  <c r="AD21" i="26"/>
  <c r="AL95" i="26"/>
  <c r="AF95" i="26"/>
  <c r="AG95" i="26"/>
  <c r="AI56" i="26"/>
  <c r="AG120" i="26"/>
  <c r="AG146" i="26"/>
  <c r="AO5" i="26"/>
  <c r="AL3" i="26"/>
  <c r="AN131" i="26"/>
  <c r="AH35" i="26"/>
  <c r="W144" i="26"/>
  <c r="AJ106" i="41"/>
  <c r="AH44" i="26"/>
  <c r="X160" i="26"/>
  <c r="AG160" i="26"/>
  <c r="AK172" i="41"/>
  <c r="AO147" i="41"/>
  <c r="AA20" i="26"/>
  <c r="AL80" i="25"/>
  <c r="W80" i="25"/>
  <c r="W22" i="26"/>
  <c r="AJ29" i="26"/>
  <c r="Y54" i="26"/>
  <c r="AA54" i="26"/>
  <c r="AK54" i="26"/>
  <c r="AK129" i="26"/>
  <c r="AJ131" i="41"/>
  <c r="X75" i="26"/>
  <c r="AN94" i="26"/>
  <c r="AF94" i="26"/>
  <c r="Z94" i="26"/>
  <c r="AC94" i="26"/>
  <c r="Z170" i="26"/>
  <c r="AF170" i="26"/>
  <c r="AI170" i="26"/>
  <c r="AC170" i="26"/>
  <c r="W17" i="26"/>
  <c r="AG17" i="26"/>
  <c r="W88" i="26"/>
  <c r="AM169" i="26"/>
  <c r="AN136" i="26"/>
  <c r="AK75" i="23"/>
  <c r="AG52" i="24"/>
  <c r="AI52" i="24"/>
  <c r="Z52" i="24"/>
  <c r="AJ52" i="24"/>
  <c r="AK52" i="24"/>
  <c r="AM52" i="24"/>
  <c r="AE52" i="24"/>
  <c r="AB171" i="40"/>
  <c r="AA171" i="40"/>
  <c r="AH171" i="40"/>
  <c r="AG171" i="40"/>
  <c r="AN171" i="40"/>
  <c r="AF171" i="40"/>
  <c r="AM171" i="40"/>
  <c r="AD171" i="40"/>
  <c r="Y171" i="40"/>
  <c r="AO171" i="40"/>
  <c r="AK171" i="40"/>
  <c r="AI171" i="40"/>
  <c r="AJ171" i="40"/>
  <c r="AN92" i="40"/>
  <c r="AO92" i="40"/>
  <c r="W92" i="40"/>
  <c r="AH92" i="40"/>
  <c r="Z92" i="40"/>
  <c r="AC92" i="40"/>
  <c r="AI92" i="40"/>
  <c r="AB92" i="40"/>
  <c r="AI100" i="40"/>
  <c r="X100" i="40"/>
  <c r="AB100" i="40"/>
  <c r="AF100" i="40"/>
  <c r="AJ100" i="40"/>
  <c r="Z100" i="40"/>
  <c r="AK100" i="40"/>
  <c r="AN100" i="40"/>
  <c r="AL100" i="40"/>
  <c r="AD100" i="40"/>
  <c r="AM100" i="40"/>
  <c r="W100" i="40"/>
  <c r="AH100" i="40"/>
  <c r="AF127" i="40"/>
  <c r="Y127" i="40"/>
  <c r="AD127" i="40"/>
  <c r="AJ127" i="40"/>
  <c r="AN127" i="40"/>
  <c r="Z127" i="40"/>
  <c r="AE127" i="40"/>
  <c r="W127" i="40"/>
  <c r="AL127" i="40"/>
  <c r="Z155" i="40"/>
  <c r="Y155" i="40"/>
  <c r="X155" i="40"/>
  <c r="AM155" i="40"/>
  <c r="AF155" i="40"/>
  <c r="AL155" i="40"/>
  <c r="AK155" i="40"/>
  <c r="AD155" i="40"/>
  <c r="W155" i="40"/>
  <c r="AA155" i="40"/>
  <c r="AC155" i="40"/>
  <c r="AB155" i="40"/>
  <c r="AO155" i="40"/>
  <c r="AI44" i="40"/>
  <c r="AE44" i="40"/>
  <c r="AO44" i="40"/>
  <c r="W44" i="40"/>
  <c r="X44" i="40"/>
  <c r="AK44" i="40"/>
  <c r="AM44" i="40"/>
  <c r="Y44" i="40"/>
  <c r="AL44" i="40"/>
  <c r="AN129" i="42"/>
  <c r="W129" i="42"/>
  <c r="X129" i="42"/>
  <c r="AO129" i="42"/>
  <c r="AC129" i="42"/>
  <c r="AK129" i="42"/>
  <c r="AI129" i="42"/>
  <c r="AD129" i="42"/>
  <c r="AB129" i="42"/>
  <c r="AF129" i="42"/>
  <c r="AA129" i="42"/>
  <c r="AL129" i="42"/>
  <c r="AM129" i="42"/>
  <c r="AE129" i="42"/>
  <c r="AG129" i="42"/>
  <c r="AN137" i="42"/>
  <c r="AL137" i="42"/>
  <c r="AJ137" i="42"/>
  <c r="AC137" i="42"/>
  <c r="W137" i="42"/>
  <c r="AM137" i="42"/>
  <c r="Y137" i="42"/>
  <c r="AE137" i="42"/>
  <c r="AI137" i="42"/>
  <c r="AK137" i="42"/>
  <c r="AA137" i="42"/>
  <c r="AB137" i="42"/>
  <c r="X137" i="42"/>
  <c r="AG137" i="42"/>
  <c r="AL83" i="42"/>
  <c r="W83" i="42"/>
  <c r="AC83" i="42"/>
  <c r="Y83" i="42"/>
  <c r="AJ83" i="42"/>
  <c r="X83" i="42"/>
  <c r="AA83" i="42"/>
  <c r="AI83" i="42"/>
  <c r="AE83" i="42"/>
  <c r="AM83" i="42"/>
  <c r="AK83" i="42"/>
  <c r="AH83" i="42"/>
  <c r="Z83" i="42"/>
  <c r="AB83" i="42"/>
  <c r="AF83" i="42"/>
  <c r="AG83" i="42"/>
  <c r="AG21" i="42"/>
  <c r="AH21" i="42"/>
  <c r="AK21" i="42"/>
  <c r="Y21" i="42"/>
  <c r="AA21" i="42"/>
  <c r="AE21" i="42"/>
  <c r="AM21" i="42"/>
  <c r="AO21" i="42"/>
  <c r="AN21" i="42"/>
  <c r="Z21" i="42"/>
  <c r="W21" i="42"/>
  <c r="AD21" i="42"/>
  <c r="AI21" i="42"/>
  <c r="AD153" i="42"/>
  <c r="AG153" i="42"/>
  <c r="AN153" i="42"/>
  <c r="AM153" i="42"/>
  <c r="X153" i="42"/>
  <c r="AO153" i="42"/>
  <c r="AL153" i="42"/>
  <c r="AB153" i="42"/>
  <c r="AE153" i="42"/>
  <c r="Z153" i="42"/>
  <c r="AK153" i="42"/>
  <c r="AJ153" i="42"/>
  <c r="AI153" i="42"/>
  <c r="AN84" i="41"/>
  <c r="Z84" i="41"/>
  <c r="AM84" i="41"/>
  <c r="AA84" i="41"/>
  <c r="AL84" i="41"/>
  <c r="AC84" i="41"/>
  <c r="AD84" i="41"/>
  <c r="AE84" i="41"/>
  <c r="AB84" i="41"/>
  <c r="AI84" i="41"/>
  <c r="AF84" i="41"/>
  <c r="AG84" i="41"/>
  <c r="Z146" i="40"/>
  <c r="AH146" i="40"/>
  <c r="Y146" i="40"/>
  <c r="AK146" i="40"/>
  <c r="AF146" i="40"/>
  <c r="AJ146" i="40"/>
  <c r="AB146" i="40"/>
  <c r="AI146" i="40"/>
  <c r="AL146" i="40"/>
  <c r="AA146" i="40"/>
  <c r="AO146" i="40"/>
  <c r="AM146" i="40"/>
  <c r="AD146" i="40"/>
  <c r="AG146" i="40"/>
  <c r="AF112" i="40"/>
  <c r="AI112" i="40"/>
  <c r="Z112" i="40"/>
  <c r="W112" i="40"/>
  <c r="AH112" i="40"/>
  <c r="AK112" i="40"/>
  <c r="Y112" i="40"/>
  <c r="AL112" i="40"/>
  <c r="AB112" i="40"/>
  <c r="X112" i="40"/>
  <c r="AN112" i="40"/>
  <c r="AO112" i="40"/>
  <c r="AD112" i="40"/>
  <c r="AC112" i="40"/>
  <c r="AM112" i="40"/>
  <c r="AJ51" i="25"/>
  <c r="AF51" i="25"/>
  <c r="Y51" i="25"/>
  <c r="AI82" i="41"/>
  <c r="AB82" i="41"/>
  <c r="AK82" i="41"/>
  <c r="AD82" i="41"/>
  <c r="AA82" i="41"/>
  <c r="AE82" i="41"/>
  <c r="AG82" i="41"/>
  <c r="AL82" i="41"/>
  <c r="W82" i="41"/>
  <c r="AF82" i="41"/>
  <c r="AJ82" i="41"/>
  <c r="Z82" i="41"/>
  <c r="Y82" i="41"/>
  <c r="AM82" i="41"/>
  <c r="AI72" i="41"/>
  <c r="AL72" i="41"/>
  <c r="AG72" i="41"/>
  <c r="AD72" i="41"/>
  <c r="AC72" i="41"/>
  <c r="AN72" i="41"/>
  <c r="W72" i="41"/>
  <c r="Z72" i="41"/>
  <c r="AH72" i="41"/>
  <c r="Y72" i="41"/>
  <c r="X72" i="41"/>
  <c r="AO72" i="41"/>
  <c r="AM72" i="41"/>
  <c r="AE72" i="41"/>
  <c r="AG27" i="26"/>
  <c r="AN27" i="26"/>
  <c r="Y152" i="23"/>
  <c r="AJ152" i="23"/>
  <c r="AH152" i="23"/>
  <c r="X152" i="23"/>
  <c r="Z152" i="23"/>
  <c r="AA152" i="23"/>
  <c r="AO152" i="23"/>
  <c r="AD152" i="23"/>
  <c r="AF152" i="23"/>
  <c r="AH16" i="28"/>
  <c r="AF16" i="28"/>
  <c r="W16" i="28"/>
  <c r="AE16" i="28"/>
  <c r="AI16" i="28"/>
  <c r="Z16" i="28"/>
  <c r="AJ16" i="28"/>
  <c r="AM16" i="28"/>
  <c r="AN16" i="28"/>
  <c r="AB16" i="28"/>
  <c r="AD16" i="28"/>
  <c r="AO16" i="28"/>
  <c r="AL16" i="28"/>
  <c r="Y16" i="28"/>
  <c r="AI38" i="23"/>
  <c r="W38" i="23"/>
  <c r="AB38" i="23"/>
  <c r="AJ38" i="23"/>
  <c r="AF38" i="23"/>
  <c r="AK38" i="23"/>
  <c r="AL38" i="23"/>
  <c r="AM38" i="23"/>
  <c r="X38" i="23"/>
  <c r="AE38" i="23"/>
  <c r="AN38" i="23"/>
  <c r="AH38" i="23"/>
  <c r="Y38" i="23"/>
  <c r="AJ147" i="28"/>
  <c r="AG147" i="28"/>
  <c r="AO147" i="28"/>
  <c r="AI147" i="28"/>
  <c r="AN147" i="28"/>
  <c r="W147" i="28"/>
  <c r="AF147" i="28"/>
  <c r="Z147" i="28"/>
  <c r="AC147" i="28"/>
  <c r="AH147" i="28"/>
  <c r="AD147" i="28"/>
  <c r="AK147" i="28"/>
  <c r="AM133" i="28"/>
  <c r="AG133" i="28"/>
  <c r="AF133" i="28"/>
  <c r="W133" i="28"/>
  <c r="AC133" i="28"/>
  <c r="X133" i="28"/>
  <c r="AO133" i="28"/>
  <c r="AN133" i="28"/>
  <c r="AF79" i="23"/>
  <c r="AJ79" i="23"/>
  <c r="X79" i="23"/>
  <c r="AM79" i="23"/>
  <c r="AC79" i="23"/>
  <c r="AB79" i="23"/>
  <c r="Y79" i="23"/>
  <c r="AL79" i="23"/>
  <c r="Z11" i="28"/>
  <c r="AH11" i="28"/>
  <c r="AL11" i="28"/>
  <c r="AB11" i="28"/>
  <c r="AD11" i="28"/>
  <c r="AE11" i="28"/>
  <c r="AK11" i="28"/>
  <c r="W11" i="28"/>
  <c r="Y11" i="28"/>
  <c r="Y59" i="23"/>
  <c r="AB59" i="23"/>
  <c r="AJ59" i="23"/>
  <c r="AO59" i="23"/>
  <c r="AA59" i="23"/>
  <c r="Z59" i="23"/>
  <c r="AL59" i="23"/>
  <c r="AK59" i="23"/>
  <c r="AH59" i="23"/>
  <c r="AF59" i="23"/>
  <c r="AG59" i="23"/>
  <c r="AC59" i="23"/>
  <c r="W132" i="28"/>
  <c r="X132" i="28"/>
  <c r="AA132" i="28"/>
  <c r="AL132" i="28"/>
  <c r="AB132" i="28"/>
  <c r="AH132" i="28"/>
  <c r="AJ132" i="28"/>
  <c r="AD132" i="28"/>
  <c r="AF132" i="28"/>
  <c r="X38" i="28"/>
  <c r="AL38" i="28"/>
  <c r="AC38" i="28"/>
  <c r="AB38" i="28"/>
  <c r="AA38" i="28"/>
  <c r="AM38" i="28"/>
  <c r="Y38" i="28"/>
  <c r="AI38" i="28"/>
  <c r="AN38" i="28"/>
  <c r="AG102" i="23"/>
  <c r="X102" i="23"/>
  <c r="AO102" i="23"/>
  <c r="AI102" i="23"/>
  <c r="AH102" i="23"/>
  <c r="W56" i="23"/>
  <c r="AN56" i="23"/>
  <c r="AD56" i="23"/>
  <c r="AM56" i="23"/>
  <c r="X56" i="23"/>
  <c r="AJ56" i="23"/>
  <c r="AI56" i="23"/>
  <c r="AO56" i="23"/>
  <c r="AK56" i="23"/>
  <c r="AE56" i="23"/>
  <c r="Y56" i="23"/>
  <c r="Y27" i="28"/>
  <c r="AJ27" i="28"/>
  <c r="AG27" i="28"/>
  <c r="AL27" i="28"/>
  <c r="AO27" i="28"/>
  <c r="AE27" i="28"/>
  <c r="AD27" i="28"/>
  <c r="W27" i="28"/>
  <c r="AN27" i="28"/>
  <c r="AA27" i="28"/>
  <c r="AH104" i="23"/>
  <c r="Z104" i="23"/>
  <c r="AG104" i="23"/>
  <c r="AC104" i="23"/>
  <c r="AL104" i="23"/>
  <c r="AN104" i="23"/>
  <c r="W104" i="23"/>
  <c r="Y104" i="23"/>
  <c r="AO104" i="23"/>
  <c r="AI104" i="23"/>
  <c r="AG8" i="23"/>
  <c r="AN8" i="23"/>
  <c r="AO8" i="23"/>
  <c r="W8" i="23"/>
  <c r="AJ8" i="23"/>
  <c r="AD8" i="23"/>
  <c r="AM8" i="23"/>
  <c r="AE8" i="23"/>
  <c r="AL8" i="23"/>
  <c r="AC8" i="23"/>
  <c r="AK123" i="28"/>
  <c r="AC123" i="28"/>
  <c r="W123" i="28"/>
  <c r="AH123" i="28"/>
  <c r="AL123" i="28"/>
  <c r="AD123" i="28"/>
  <c r="AI123" i="28"/>
  <c r="Z123" i="28"/>
  <c r="AG123" i="28"/>
  <c r="AE123" i="28"/>
  <c r="Y123" i="28"/>
  <c r="AJ123" i="28"/>
  <c r="W143" i="23"/>
  <c r="AN143" i="23"/>
  <c r="AB143" i="23"/>
  <c r="AJ143" i="23"/>
  <c r="Z143" i="23"/>
  <c r="AO143" i="23"/>
  <c r="AF143" i="23"/>
  <c r="AI143" i="23"/>
  <c r="AB19" i="28"/>
  <c r="Y19" i="28"/>
  <c r="AK19" i="28"/>
  <c r="AD19" i="28"/>
  <c r="AC19" i="28"/>
  <c r="AA19" i="28"/>
  <c r="AG19" i="28"/>
  <c r="AF19" i="28"/>
  <c r="AM19" i="28"/>
  <c r="AB55" i="23"/>
  <c r="Z55" i="23"/>
  <c r="X55" i="23"/>
  <c r="AH55" i="23"/>
  <c r="Y55" i="23"/>
  <c r="AO55" i="23"/>
  <c r="AF55" i="23"/>
  <c r="AI55" i="23"/>
  <c r="W55" i="23"/>
  <c r="AD55" i="23"/>
  <c r="AE55" i="23"/>
  <c r="AL124" i="28"/>
  <c r="AI124" i="28"/>
  <c r="AO124" i="28"/>
  <c r="AD124" i="28"/>
  <c r="AJ124" i="28"/>
  <c r="AN124" i="28"/>
  <c r="AF124" i="28"/>
  <c r="AH124" i="28"/>
  <c r="W124" i="28"/>
  <c r="AC139" i="28"/>
  <c r="AG139" i="28"/>
  <c r="AJ139" i="28"/>
  <c r="AE139" i="28"/>
  <c r="AA139" i="28"/>
  <c r="AD139" i="28"/>
  <c r="AF3" i="23"/>
  <c r="AM3" i="23"/>
  <c r="Y3" i="23"/>
  <c r="W3" i="23"/>
  <c r="AB3" i="23"/>
  <c r="AI3" i="23"/>
  <c r="X3" i="23"/>
  <c r="AL3" i="23"/>
  <c r="AE3" i="23"/>
  <c r="Z3" i="23"/>
  <c r="W66" i="28"/>
  <c r="Z66" i="28"/>
  <c r="AL66" i="28"/>
  <c r="AJ66" i="28"/>
  <c r="AK66" i="28"/>
  <c r="AE66" i="28"/>
  <c r="AD66" i="28"/>
  <c r="AC66" i="28"/>
  <c r="AA173" i="28"/>
  <c r="AK173" i="28"/>
  <c r="AE173" i="28"/>
  <c r="Z173" i="28"/>
  <c r="AG173" i="28"/>
  <c r="AJ173" i="28"/>
  <c r="AH173" i="28"/>
  <c r="AD173" i="28"/>
  <c r="AF173" i="28"/>
  <c r="AB39" i="23"/>
  <c r="AJ39" i="23"/>
  <c r="AD39" i="23"/>
  <c r="Y39" i="23"/>
  <c r="AE39" i="23"/>
  <c r="W39" i="23"/>
  <c r="AC39" i="23"/>
  <c r="AH39" i="23"/>
  <c r="AI39" i="23"/>
  <c r="AL39" i="23"/>
  <c r="AK39" i="23"/>
  <c r="AM39" i="23"/>
  <c r="Z39" i="23"/>
  <c r="AG157" i="28"/>
  <c r="AL157" i="28"/>
  <c r="Z157" i="28"/>
  <c r="AO157" i="28"/>
  <c r="AB157" i="28"/>
  <c r="AE157" i="28"/>
  <c r="AD157" i="28"/>
  <c r="AI157" i="28"/>
  <c r="AK157" i="28"/>
  <c r="AJ157" i="28"/>
  <c r="Z161" i="28"/>
  <c r="AA161" i="28"/>
  <c r="AC161" i="28"/>
  <c r="AK161" i="28"/>
  <c r="AM161" i="28"/>
  <c r="AE161" i="28"/>
  <c r="AO161" i="28"/>
  <c r="Y161" i="28"/>
  <c r="X161" i="28"/>
  <c r="AM76" i="23"/>
  <c r="AF76" i="23"/>
  <c r="AO76" i="23"/>
  <c r="Y76" i="23"/>
  <c r="AG76" i="23"/>
  <c r="AI76" i="23"/>
  <c r="AA115" i="23"/>
  <c r="X115" i="23"/>
  <c r="AH115" i="23"/>
  <c r="AI115" i="23"/>
  <c r="AE115" i="23"/>
  <c r="AM115" i="23"/>
  <c r="AG115" i="23"/>
  <c r="AJ115" i="23"/>
  <c r="AL115" i="23"/>
  <c r="AL63" i="28"/>
  <c r="AK63" i="28"/>
  <c r="AG63" i="28"/>
  <c r="AF63" i="28"/>
  <c r="AO63" i="28"/>
  <c r="Y63" i="28"/>
  <c r="Z63" i="28"/>
  <c r="X63" i="28"/>
  <c r="AA63" i="28"/>
  <c r="AL18" i="23"/>
  <c r="AB18" i="23"/>
  <c r="Y18" i="23"/>
  <c r="AA18" i="23"/>
  <c r="AH18" i="23"/>
  <c r="AE18" i="23"/>
  <c r="AN18" i="23"/>
  <c r="AI18" i="23"/>
  <c r="X85" i="28"/>
  <c r="AO85" i="28"/>
  <c r="AH85" i="28"/>
  <c r="AK85" i="28"/>
  <c r="AA85" i="28"/>
  <c r="AL85" i="28"/>
  <c r="AF85" i="28"/>
  <c r="Y85" i="28"/>
  <c r="AJ85" i="28"/>
  <c r="AM20" i="24"/>
  <c r="AK20" i="24"/>
  <c r="Z20" i="24"/>
  <c r="AF20" i="24"/>
  <c r="AL20" i="24"/>
  <c r="AB107" i="24"/>
  <c r="AH107" i="24"/>
  <c r="AO107" i="24"/>
  <c r="X107" i="24"/>
  <c r="AH18" i="24"/>
  <c r="Z18" i="24"/>
  <c r="AG18" i="24"/>
  <c r="AO18" i="24"/>
  <c r="AA18" i="24"/>
  <c r="AN18" i="24"/>
  <c r="AK18" i="24"/>
  <c r="AL18" i="24"/>
  <c r="AI18" i="24"/>
  <c r="X18" i="24"/>
  <c r="AG80" i="24"/>
  <c r="AK80" i="24"/>
  <c r="AF80" i="24"/>
  <c r="AA80" i="24"/>
  <c r="AN80" i="24"/>
  <c r="Y80" i="24"/>
  <c r="AO80" i="24"/>
  <c r="AM80" i="24"/>
  <c r="AG92" i="40"/>
  <c r="AH129" i="42"/>
  <c r="Z137" i="42"/>
  <c r="AL110" i="40"/>
  <c r="AO110" i="40"/>
  <c r="W110" i="40"/>
  <c r="Z110" i="40"/>
  <c r="AJ110" i="40"/>
  <c r="AI110" i="40"/>
  <c r="Y70" i="40"/>
  <c r="AJ70" i="40"/>
  <c r="AL70" i="40"/>
  <c r="Z70" i="40"/>
  <c r="AH70" i="40"/>
  <c r="X70" i="40"/>
  <c r="AG70" i="40"/>
  <c r="AI70" i="40"/>
  <c r="AK70" i="40"/>
  <c r="AE70" i="40"/>
  <c r="AN70" i="40"/>
  <c r="AN133" i="40"/>
  <c r="AA133" i="40"/>
  <c r="Y133" i="40"/>
  <c r="AG133" i="40"/>
  <c r="AI133" i="40"/>
  <c r="AO133" i="40"/>
  <c r="AD133" i="40"/>
  <c r="W133" i="40"/>
  <c r="AM133" i="40"/>
  <c r="AK143" i="42"/>
  <c r="Y143" i="42"/>
  <c r="AC143" i="42"/>
  <c r="AO143" i="42"/>
  <c r="AM143" i="42"/>
  <c r="AE143" i="42"/>
  <c r="AN143" i="42"/>
  <c r="AA143" i="42"/>
  <c r="AB143" i="42"/>
  <c r="Z143" i="42"/>
  <c r="AG143" i="42"/>
  <c r="AD143" i="42"/>
  <c r="AM16" i="40"/>
  <c r="AG16" i="40"/>
  <c r="AE16" i="40"/>
  <c r="AN16" i="40"/>
  <c r="AD16" i="40"/>
  <c r="AC16" i="40"/>
  <c r="AO16" i="40"/>
  <c r="AK16" i="40"/>
  <c r="AF16" i="40"/>
  <c r="X16" i="40"/>
  <c r="AI16" i="40"/>
  <c r="AJ16" i="40"/>
  <c r="AL16" i="40"/>
  <c r="Z16" i="40"/>
  <c r="Z90" i="41"/>
  <c r="AL90" i="41"/>
  <c r="AF90" i="41"/>
  <c r="AD90" i="41"/>
  <c r="AJ90" i="41"/>
  <c r="AH90" i="41"/>
  <c r="AN90" i="41"/>
  <c r="AB90" i="41"/>
  <c r="AA8" i="40"/>
  <c r="Y8" i="40"/>
  <c r="AC8" i="40"/>
  <c r="AH8" i="40"/>
  <c r="AO8" i="40"/>
  <c r="AB8" i="40"/>
  <c r="AD8" i="40"/>
  <c r="AM8" i="40"/>
  <c r="AG8" i="40"/>
  <c r="W8" i="40"/>
  <c r="X8" i="40"/>
  <c r="AJ8" i="40"/>
  <c r="Z8" i="40"/>
  <c r="AE8" i="40"/>
  <c r="AM82" i="26"/>
  <c r="AO82" i="26"/>
  <c r="AF82" i="26"/>
  <c r="AJ166" i="26"/>
  <c r="AG166" i="26"/>
  <c r="AA166" i="26"/>
  <c r="AD166" i="26"/>
  <c r="AE166" i="26"/>
  <c r="AI166" i="26"/>
  <c r="Y9" i="42"/>
  <c r="AM9" i="42"/>
  <c r="AH9" i="42"/>
  <c r="AC9" i="42"/>
  <c r="AE9" i="42"/>
  <c r="AA9" i="42"/>
  <c r="AD9" i="42"/>
  <c r="W9" i="42"/>
  <c r="AO9" i="42"/>
  <c r="Z9" i="42"/>
  <c r="X9" i="42"/>
  <c r="AN9" i="42"/>
  <c r="AG117" i="41"/>
  <c r="AO117" i="41"/>
  <c r="AK117" i="41"/>
  <c r="AF117" i="41"/>
  <c r="AJ117" i="41"/>
  <c r="AA117" i="41"/>
  <c r="AH117" i="41"/>
  <c r="AI117" i="41"/>
  <c r="W117" i="41"/>
  <c r="AB117" i="41"/>
  <c r="AL117" i="41"/>
  <c r="Z117" i="41"/>
  <c r="X67" i="41"/>
  <c r="AB67" i="41"/>
  <c r="W67" i="41"/>
  <c r="AI67" i="41"/>
  <c r="AK67" i="41"/>
  <c r="AJ67" i="41"/>
  <c r="AM67" i="41"/>
  <c r="AD67" i="41"/>
  <c r="AO67" i="41"/>
  <c r="Y67" i="41"/>
  <c r="AC67" i="41"/>
  <c r="AL67" i="41"/>
  <c r="AA67" i="41"/>
  <c r="AG25" i="40"/>
  <c r="Y25" i="40"/>
  <c r="AO25" i="40"/>
  <c r="AN25" i="40"/>
  <c r="AA31" i="26"/>
  <c r="X31" i="26"/>
  <c r="AB31" i="26"/>
  <c r="Z31" i="26"/>
  <c r="AJ31" i="26"/>
  <c r="AG31" i="26"/>
  <c r="AO31" i="26"/>
  <c r="AM31" i="26"/>
  <c r="AN31" i="26"/>
  <c r="AD31" i="26"/>
  <c r="AK31" i="26"/>
  <c r="AL31" i="26"/>
  <c r="W31" i="26"/>
  <c r="Y31" i="26"/>
  <c r="X171" i="40"/>
  <c r="AN155" i="40"/>
  <c r="X21" i="42"/>
  <c r="AJ84" i="41"/>
  <c r="AI127" i="40"/>
  <c r="AJ129" i="42"/>
  <c r="AF137" i="42"/>
  <c r="AE100" i="40"/>
  <c r="AC100" i="40"/>
  <c r="AD5" i="24"/>
  <c r="AI5" i="24"/>
  <c r="AH5" i="24"/>
  <c r="Y5" i="24"/>
  <c r="AK5" i="24"/>
  <c r="AL5" i="24"/>
  <c r="AD11" i="24"/>
  <c r="Z11" i="24"/>
  <c r="AN11" i="24"/>
  <c r="AC11" i="24"/>
  <c r="Y11" i="24"/>
  <c r="AI161" i="24"/>
  <c r="AJ161" i="24"/>
  <c r="AL161" i="24"/>
  <c r="AD161" i="24"/>
  <c r="AG161" i="24"/>
  <c r="AN161" i="24"/>
  <c r="AO161" i="24"/>
  <c r="W136" i="24"/>
  <c r="AG136" i="24"/>
  <c r="AE136" i="24"/>
  <c r="AC136" i="24"/>
  <c r="AH36" i="24"/>
  <c r="AE36" i="24"/>
  <c r="AL36" i="24"/>
  <c r="AJ36" i="24"/>
  <c r="AD83" i="42"/>
  <c r="AN115" i="40"/>
  <c r="X115" i="40"/>
  <c r="AI115" i="40"/>
  <c r="AD115" i="40"/>
  <c r="AA115" i="40"/>
  <c r="Z115" i="40"/>
  <c r="AH115" i="40"/>
  <c r="AO115" i="40"/>
  <c r="X43" i="40"/>
  <c r="AA43" i="40"/>
  <c r="AM43" i="40"/>
  <c r="AN43" i="40"/>
  <c r="AK43" i="40"/>
  <c r="AJ43" i="40"/>
  <c r="AG43" i="40"/>
  <c r="Y43" i="40"/>
  <c r="AH43" i="40"/>
  <c r="AD43" i="40"/>
  <c r="W43" i="40"/>
  <c r="Z43" i="40"/>
  <c r="AF43" i="40"/>
  <c r="AE43" i="40"/>
  <c r="AC43" i="40"/>
  <c r="AI122" i="42"/>
  <c r="AO122" i="42"/>
  <c r="AA122" i="42"/>
  <c r="Y122" i="42"/>
  <c r="AG122" i="42"/>
  <c r="AL122" i="42"/>
  <c r="AH122" i="42"/>
  <c r="AJ122" i="42"/>
  <c r="AB122" i="42"/>
  <c r="AO32" i="41"/>
  <c r="AL32" i="41"/>
  <c r="AD32" i="41"/>
  <c r="W32" i="41"/>
  <c r="X32" i="41"/>
  <c r="AH32" i="41"/>
  <c r="AF32" i="41"/>
  <c r="AI32" i="41"/>
  <c r="AA32" i="41"/>
  <c r="AM32" i="41"/>
  <c r="AB32" i="41"/>
  <c r="Z32" i="41"/>
  <c r="AN32" i="41"/>
  <c r="AJ32" i="41"/>
  <c r="AO99" i="40"/>
  <c r="AD99" i="40"/>
  <c r="AB99" i="40"/>
  <c r="AK99" i="40"/>
  <c r="AF99" i="40"/>
  <c r="Y99" i="40"/>
  <c r="AC99" i="40"/>
  <c r="Z99" i="40"/>
  <c r="AJ99" i="40"/>
  <c r="AI99" i="40"/>
  <c r="X99" i="40"/>
  <c r="AI171" i="25"/>
  <c r="AO171" i="25"/>
  <c r="X149" i="41"/>
  <c r="AG149" i="41"/>
  <c r="AI149" i="41"/>
  <c r="Z149" i="41"/>
  <c r="AN149" i="41"/>
  <c r="W149" i="41"/>
  <c r="AM149" i="41"/>
  <c r="Y149" i="41"/>
  <c r="AH149" i="41"/>
  <c r="AE149" i="41"/>
  <c r="AC149" i="41"/>
  <c r="AD149" i="41"/>
  <c r="AL149" i="41"/>
  <c r="AA149" i="41"/>
  <c r="AG133" i="26"/>
  <c r="AA133" i="26"/>
  <c r="AH133" i="26"/>
  <c r="Y133" i="26"/>
  <c r="AO110" i="41"/>
  <c r="X110" i="41"/>
  <c r="AF110" i="41"/>
  <c r="AH110" i="41"/>
  <c r="AM110" i="41"/>
  <c r="AE110" i="41"/>
  <c r="AB110" i="41"/>
  <c r="AN110" i="41"/>
  <c r="W110" i="41"/>
  <c r="AJ110" i="41"/>
  <c r="Z110" i="41"/>
  <c r="AI110" i="41"/>
  <c r="AD110" i="41"/>
  <c r="AL127" i="26"/>
  <c r="AN127" i="26"/>
  <c r="AE127" i="26"/>
  <c r="W59" i="25"/>
  <c r="AO59" i="25"/>
  <c r="AN132" i="26"/>
  <c r="AL132" i="26"/>
  <c r="AB132" i="26"/>
  <c r="AH132" i="26"/>
  <c r="AC132" i="26"/>
  <c r="AD132" i="26"/>
  <c r="AE132" i="26"/>
  <c r="X132" i="26"/>
  <c r="Y165" i="24"/>
  <c r="AA165" i="24"/>
  <c r="AM165" i="24"/>
  <c r="AG100" i="40"/>
  <c r="AO83" i="42"/>
  <c r="AL22" i="42"/>
  <c r="AM22" i="42"/>
  <c r="AA22" i="42"/>
  <c r="W22" i="42"/>
  <c r="AE22" i="42"/>
  <c r="AB22" i="42"/>
  <c r="AD22" i="42"/>
  <c r="AF22" i="42"/>
  <c r="AC22" i="42"/>
  <c r="Y22" i="42"/>
  <c r="X22" i="42"/>
  <c r="AI22" i="42"/>
  <c r="AJ22" i="42"/>
  <c r="AK22" i="42"/>
  <c r="Z22" i="42"/>
  <c r="AG164" i="41"/>
  <c r="AA164" i="41"/>
  <c r="AD164" i="41"/>
  <c r="AH164" i="41"/>
  <c r="AB164" i="41"/>
  <c r="AE164" i="41"/>
  <c r="W164" i="41"/>
  <c r="Z164" i="41"/>
  <c r="AO164" i="41"/>
  <c r="X164" i="41"/>
  <c r="AM164" i="41"/>
  <c r="Y164" i="41"/>
  <c r="AF164" i="41"/>
  <c r="AN164" i="41"/>
  <c r="AK164" i="41"/>
  <c r="AK23" i="40"/>
  <c r="AA23" i="40"/>
  <c r="AD23" i="40"/>
  <c r="AN23" i="40"/>
  <c r="W23" i="40"/>
  <c r="AI23" i="40"/>
  <c r="AB23" i="40"/>
  <c r="AE23" i="40"/>
  <c r="AO30" i="42"/>
  <c r="AK30" i="42"/>
  <c r="AM30" i="42"/>
  <c r="AF30" i="42"/>
  <c r="AA30" i="42"/>
  <c r="W30" i="42"/>
  <c r="AN30" i="42"/>
  <c r="AH30" i="42"/>
  <c r="AD30" i="42"/>
  <c r="AL30" i="42"/>
  <c r="X30" i="42"/>
  <c r="AI30" i="42"/>
  <c r="AJ30" i="42"/>
  <c r="AN169" i="42"/>
  <c r="AJ169" i="42"/>
  <c r="AL169" i="42"/>
  <c r="AH169" i="42"/>
  <c r="AE169" i="42"/>
  <c r="AF169" i="42"/>
  <c r="AG169" i="42"/>
  <c r="Y169" i="42"/>
  <c r="AC169" i="42"/>
  <c r="AK169" i="42"/>
  <c r="AB169" i="42"/>
  <c r="AO169" i="42"/>
  <c r="X169" i="42"/>
  <c r="AA169" i="42"/>
  <c r="AI169" i="42"/>
  <c r="W169" i="42"/>
  <c r="Y99" i="42"/>
  <c r="X99" i="42"/>
  <c r="W99" i="42"/>
  <c r="AF99" i="42"/>
  <c r="AI99" i="42"/>
  <c r="AK99" i="42"/>
  <c r="AO99" i="42"/>
  <c r="AC99" i="42"/>
  <c r="AG99" i="42"/>
  <c r="AJ99" i="42"/>
  <c r="AA99" i="42"/>
  <c r="Z99" i="42"/>
  <c r="AB99" i="42"/>
  <c r="AM99" i="42"/>
  <c r="AL99" i="42"/>
  <c r="AD99" i="42"/>
  <c r="Z56" i="42"/>
  <c r="AM56" i="42"/>
  <c r="AB56" i="42"/>
  <c r="AI56" i="42"/>
  <c r="AG56" i="42"/>
  <c r="AH56" i="42"/>
  <c r="AF56" i="42"/>
  <c r="AC56" i="42"/>
  <c r="AO56" i="42"/>
  <c r="AL56" i="42"/>
  <c r="Y56" i="42"/>
  <c r="AK56" i="42"/>
  <c r="AE56" i="42"/>
  <c r="AD56" i="42"/>
  <c r="AA56" i="42"/>
  <c r="AN56" i="42"/>
  <c r="AF2" i="41"/>
  <c r="Y2" i="41"/>
  <c r="AE2" i="41"/>
  <c r="AH2" i="41"/>
  <c r="AM2" i="41"/>
  <c r="Z2" i="41"/>
  <c r="AK2" i="41"/>
  <c r="AI2" i="41"/>
  <c r="AJ2" i="41"/>
  <c r="AF16" i="41"/>
  <c r="AA16" i="41"/>
  <c r="Z16" i="41"/>
  <c r="AK16" i="41"/>
  <c r="AB16" i="41"/>
  <c r="AM16" i="41"/>
  <c r="AL16" i="41"/>
  <c r="AC16" i="41"/>
  <c r="Y16" i="41"/>
  <c r="AD16" i="41"/>
  <c r="AH16" i="41"/>
  <c r="AI16" i="41"/>
  <c r="AG16" i="41"/>
  <c r="Y31" i="40"/>
  <c r="W31" i="40"/>
  <c r="AG31" i="40"/>
  <c r="AK31" i="40"/>
  <c r="AJ31" i="40"/>
  <c r="AN31" i="40"/>
  <c r="AH31" i="40"/>
  <c r="AF31" i="40"/>
  <c r="AC31" i="40"/>
  <c r="AB31" i="40"/>
  <c r="AA148" i="42"/>
  <c r="AG148" i="42"/>
  <c r="AM148" i="42"/>
  <c r="AK148" i="42"/>
  <c r="AI148" i="42"/>
  <c r="AD148" i="42"/>
  <c r="AB148" i="42"/>
  <c r="AH148" i="42"/>
  <c r="Z148" i="42"/>
  <c r="AO148" i="42"/>
  <c r="X148" i="42"/>
  <c r="AJ148" i="42"/>
  <c r="AC148" i="42"/>
  <c r="AF148" i="42"/>
  <c r="AL148" i="42"/>
  <c r="AE148" i="42"/>
  <c r="AK134" i="41"/>
  <c r="AO134" i="41"/>
  <c r="AN134" i="41"/>
  <c r="AF134" i="41"/>
  <c r="AA134" i="41"/>
  <c r="AH134" i="41"/>
  <c r="Z134" i="41"/>
  <c r="AE134" i="41"/>
  <c r="AC134" i="41"/>
  <c r="AD134" i="41"/>
  <c r="AG134" i="41"/>
  <c r="AJ134" i="41"/>
  <c r="AM134" i="41"/>
  <c r="AB134" i="41"/>
  <c r="AG177" i="41"/>
  <c r="Z177" i="41"/>
  <c r="W177" i="41"/>
  <c r="X177" i="41"/>
  <c r="AA177" i="41"/>
  <c r="AE177" i="41"/>
  <c r="AC177" i="41"/>
  <c r="AJ65" i="40"/>
  <c r="AH65" i="40"/>
  <c r="AL65" i="40"/>
  <c r="AB65" i="40"/>
  <c r="AK65" i="40"/>
  <c r="AC65" i="40"/>
  <c r="Z65" i="40"/>
  <c r="AE65" i="40"/>
  <c r="AO65" i="40"/>
  <c r="AN65" i="40"/>
  <c r="AF65" i="40"/>
  <c r="AD65" i="40"/>
  <c r="Y65" i="40"/>
  <c r="AL91" i="42"/>
  <c r="AE91" i="42"/>
  <c r="AJ91" i="42"/>
  <c r="AC91" i="42"/>
  <c r="AK91" i="42"/>
  <c r="AA91" i="42"/>
  <c r="AG91" i="42"/>
  <c r="X91" i="42"/>
  <c r="AH91" i="42"/>
  <c r="Z91" i="42"/>
  <c r="AB91" i="42"/>
  <c r="AO91" i="42"/>
  <c r="AN91" i="42"/>
  <c r="W91" i="42"/>
  <c r="Y91" i="42"/>
  <c r="AM43" i="41"/>
  <c r="AD43" i="41"/>
  <c r="AI43" i="41"/>
  <c r="AB43" i="41"/>
  <c r="AC43" i="41"/>
  <c r="AG43" i="41"/>
  <c r="AA43" i="41"/>
  <c r="AJ43" i="41"/>
  <c r="Z43" i="41"/>
  <c r="AL43" i="41"/>
  <c r="X43" i="41"/>
  <c r="AN43" i="41"/>
  <c r="Y43" i="41"/>
  <c r="AB56" i="41"/>
  <c r="AI56" i="41"/>
  <c r="AG56" i="41"/>
  <c r="AF56" i="41"/>
  <c r="AL56" i="41"/>
  <c r="AM56" i="41"/>
  <c r="AJ56" i="41"/>
  <c r="AA56" i="41"/>
  <c r="AE56" i="41"/>
  <c r="X56" i="41"/>
  <c r="AO56" i="41"/>
  <c r="W56" i="41"/>
  <c r="AC56" i="41"/>
  <c r="AN14" i="40"/>
  <c r="AK14" i="40"/>
  <c r="AH14" i="40"/>
  <c r="AE14" i="40"/>
  <c r="W14" i="40"/>
  <c r="AC14" i="40"/>
  <c r="AF14" i="40"/>
  <c r="AB14" i="40"/>
  <c r="AI14" i="40"/>
  <c r="Y14" i="40"/>
  <c r="AA14" i="40"/>
  <c r="X14" i="40"/>
  <c r="AC13" i="26"/>
  <c r="AN13" i="26"/>
  <c r="AB13" i="26"/>
  <c r="AE13" i="26"/>
  <c r="AO13" i="26"/>
  <c r="AM13" i="26"/>
  <c r="AI79" i="26"/>
  <c r="AJ79" i="26"/>
  <c r="AH79" i="26"/>
  <c r="AF79" i="26"/>
  <c r="AG79" i="26"/>
  <c r="AC79" i="26"/>
  <c r="AE79" i="26"/>
  <c r="AM79" i="26"/>
  <c r="AN72" i="26"/>
  <c r="AO72" i="26"/>
  <c r="AE72" i="26"/>
  <c r="AH72" i="26"/>
  <c r="AL72" i="26"/>
  <c r="AC96" i="26"/>
  <c r="AM96" i="26"/>
  <c r="AJ96" i="26"/>
  <c r="AC33" i="26"/>
  <c r="AI33" i="26"/>
  <c r="X33" i="26"/>
  <c r="Y33" i="26"/>
  <c r="AB89" i="26"/>
  <c r="AF89" i="26"/>
  <c r="X89" i="26"/>
  <c r="AE68" i="42"/>
  <c r="AM68" i="42"/>
  <c r="AH68" i="42"/>
  <c r="X172" i="40"/>
  <c r="AJ79" i="40"/>
  <c r="AA79" i="40"/>
  <c r="AG79" i="40"/>
  <c r="X79" i="40"/>
  <c r="AC163" i="42"/>
  <c r="AG163" i="42"/>
  <c r="AE163" i="42"/>
  <c r="AN74" i="42"/>
  <c r="X74" i="42"/>
  <c r="AO23" i="41"/>
  <c r="X23" i="41"/>
  <c r="AN54" i="42"/>
  <c r="Z54" i="42"/>
  <c r="AH54" i="42"/>
  <c r="AH60" i="42"/>
  <c r="AI60" i="42"/>
  <c r="Z140" i="42"/>
  <c r="AI140" i="42"/>
  <c r="AB140" i="42"/>
  <c r="AJ140" i="42"/>
  <c r="AI103" i="40"/>
  <c r="AD103" i="40"/>
  <c r="AK101" i="40"/>
  <c r="AI101" i="40"/>
  <c r="AB101" i="40"/>
  <c r="AM101" i="40"/>
  <c r="AO98" i="42"/>
  <c r="AM98" i="42"/>
  <c r="AC29" i="41"/>
  <c r="AM29" i="41"/>
  <c r="Y107" i="41"/>
  <c r="AJ107" i="41"/>
  <c r="X107" i="41"/>
  <c r="X129" i="40"/>
  <c r="AF129" i="40"/>
  <c r="AH129" i="40"/>
  <c r="AL104" i="42"/>
  <c r="AB104" i="42"/>
  <c r="AC39" i="42"/>
  <c r="AK39" i="42"/>
  <c r="AH39" i="42"/>
  <c r="AB39" i="42"/>
  <c r="AO39" i="42"/>
  <c r="AG144" i="40"/>
  <c r="AC123" i="40"/>
  <c r="Z123" i="40"/>
  <c r="AF123" i="40"/>
  <c r="AB80" i="42"/>
  <c r="AG80" i="42"/>
  <c r="AO80" i="42"/>
  <c r="AL52" i="42"/>
  <c r="AN52" i="42"/>
  <c r="AG81" i="42"/>
  <c r="X81" i="42"/>
  <c r="AE125" i="41"/>
  <c r="Y125" i="41"/>
  <c r="AI125" i="41"/>
  <c r="X125" i="41"/>
  <c r="AC125" i="41"/>
  <c r="AA30" i="41"/>
  <c r="AC30" i="41"/>
  <c r="Z113" i="41"/>
  <c r="AG113" i="41"/>
  <c r="AL113" i="41"/>
  <c r="X113" i="41"/>
  <c r="Z135" i="42"/>
  <c r="AB135" i="42"/>
  <c r="AK135" i="42"/>
  <c r="AC135" i="42"/>
  <c r="AG162" i="41"/>
  <c r="AI162" i="41"/>
  <c r="AA162" i="41"/>
  <c r="AJ162" i="41"/>
  <c r="AH82" i="42"/>
  <c r="AD82" i="42"/>
  <c r="AC82" i="42"/>
  <c r="Z140" i="41"/>
  <c r="X140" i="41"/>
  <c r="Y140" i="41"/>
  <c r="AH140" i="41"/>
  <c r="AE140" i="41"/>
  <c r="W43" i="25"/>
  <c r="AA43" i="25"/>
  <c r="AM158" i="26"/>
  <c r="AO158" i="26"/>
  <c r="X158" i="26"/>
  <c r="AK128" i="26"/>
  <c r="AC128" i="26"/>
  <c r="Y128" i="26"/>
  <c r="Z99" i="26"/>
  <c r="AE99" i="26"/>
  <c r="X99" i="26"/>
  <c r="Z163" i="40"/>
  <c r="AI163" i="40"/>
  <c r="W163" i="40"/>
  <c r="AH108" i="26"/>
  <c r="AO108" i="26"/>
  <c r="AO86" i="41"/>
  <c r="AN86" i="41"/>
  <c r="AK122" i="41"/>
  <c r="AI122" i="41"/>
  <c r="Y66" i="41"/>
  <c r="AO66" i="41"/>
  <c r="AC133" i="41"/>
  <c r="Y133" i="41"/>
  <c r="AE133" i="41"/>
  <c r="AH133" i="41"/>
  <c r="AA47" i="26"/>
  <c r="AD47" i="26"/>
  <c r="AI47" i="26"/>
  <c r="AF14" i="26"/>
  <c r="X14" i="26"/>
  <c r="AN14" i="26"/>
  <c r="AE14" i="26"/>
  <c r="AB14" i="26"/>
  <c r="AL14" i="26"/>
  <c r="AC97" i="26"/>
  <c r="AD97" i="26"/>
  <c r="AF97" i="26"/>
  <c r="AM7" i="40"/>
  <c r="W7" i="40"/>
  <c r="AD49" i="41"/>
  <c r="Y49" i="41"/>
  <c r="AE53" i="26"/>
  <c r="AM53" i="26"/>
  <c r="AF53" i="26"/>
  <c r="AM161" i="41"/>
  <c r="AK161" i="41"/>
  <c r="AH10" i="41"/>
  <c r="X10" i="41"/>
  <c r="W109" i="26"/>
  <c r="AM109" i="26"/>
  <c r="AH109" i="26"/>
  <c r="Y161" i="26"/>
  <c r="AC161" i="26"/>
  <c r="Z176" i="26"/>
  <c r="AM176" i="26"/>
  <c r="Z108" i="42"/>
  <c r="AD108" i="42"/>
  <c r="AJ108" i="42"/>
  <c r="AM108" i="42"/>
  <c r="AB108" i="42"/>
  <c r="X108" i="42"/>
  <c r="AI108" i="42"/>
  <c r="AC108" i="42"/>
  <c r="AK91" i="26"/>
  <c r="Z91" i="26"/>
  <c r="AC91" i="26"/>
  <c r="AO91" i="26"/>
  <c r="AB142" i="26"/>
  <c r="AJ142" i="26"/>
  <c r="AN142" i="26"/>
  <c r="AC142" i="26"/>
  <c r="AG142" i="26"/>
  <c r="Z46" i="42"/>
  <c r="AG46" i="42"/>
  <c r="Y15" i="41"/>
  <c r="AH15" i="41"/>
  <c r="AJ15" i="41"/>
  <c r="AN15" i="41"/>
  <c r="AM164" i="25"/>
  <c r="AC164" i="25"/>
  <c r="Y164" i="25"/>
  <c r="AJ164" i="25"/>
  <c r="AA164" i="25"/>
  <c r="AE164" i="25"/>
  <c r="AH164" i="25"/>
  <c r="AN164" i="25"/>
  <c r="W164" i="25"/>
  <c r="AK164" i="25"/>
  <c r="AB164" i="25"/>
  <c r="AI164" i="25"/>
  <c r="AF164" i="25"/>
  <c r="X164" i="25"/>
  <c r="AL164" i="25"/>
  <c r="AA78" i="25"/>
  <c r="AO78" i="25"/>
  <c r="Y78" i="25"/>
  <c r="X78" i="25"/>
  <c r="Z78" i="25"/>
  <c r="AC78" i="25"/>
  <c r="AH78" i="25"/>
  <c r="AF78" i="25"/>
  <c r="AE78" i="25"/>
  <c r="AG78" i="25"/>
  <c r="AK78" i="25"/>
  <c r="W78" i="25"/>
  <c r="AB78" i="25"/>
  <c r="AM78" i="25"/>
  <c r="AA132" i="42"/>
  <c r="AJ132" i="42"/>
  <c r="Y174" i="42"/>
  <c r="Z36" i="40"/>
  <c r="AA36" i="40"/>
  <c r="AM148" i="40"/>
  <c r="Y172" i="40"/>
  <c r="AE34" i="40"/>
  <c r="AC148" i="40"/>
  <c r="W34" i="40"/>
  <c r="AG85" i="40"/>
  <c r="AH85" i="40"/>
  <c r="Y85" i="40"/>
  <c r="AG152" i="42"/>
  <c r="AH148" i="40"/>
  <c r="AO148" i="40"/>
  <c r="X148" i="40"/>
  <c r="AD164" i="42"/>
  <c r="AA164" i="42"/>
  <c r="AF164" i="42"/>
  <c r="AN61" i="41"/>
  <c r="W61" i="41"/>
  <c r="AJ70" i="41"/>
  <c r="AN70" i="41"/>
  <c r="AJ172" i="40"/>
  <c r="AC34" i="40"/>
  <c r="AL163" i="42"/>
  <c r="AB4" i="41"/>
  <c r="AH74" i="42"/>
  <c r="AJ5" i="40"/>
  <c r="AE129" i="40"/>
  <c r="AK5" i="40"/>
  <c r="AL4" i="41"/>
  <c r="AO74" i="42"/>
  <c r="AB129" i="40"/>
  <c r="AG129" i="40"/>
  <c r="AD68" i="42"/>
  <c r="Y101" i="40"/>
  <c r="AE101" i="40"/>
  <c r="AD101" i="40"/>
  <c r="X101" i="40"/>
  <c r="AD39" i="42"/>
  <c r="W48" i="41"/>
  <c r="AE140" i="42"/>
  <c r="AO140" i="42"/>
  <c r="AG140" i="42"/>
  <c r="AB17" i="41"/>
  <c r="AM23" i="41"/>
  <c r="AA23" i="41"/>
  <c r="AK54" i="42"/>
  <c r="AN163" i="42"/>
  <c r="W163" i="42"/>
  <c r="AH163" i="42"/>
  <c r="AH29" i="41"/>
  <c r="AK103" i="40"/>
  <c r="AF105" i="40"/>
  <c r="AG29" i="41"/>
  <c r="AL70" i="41"/>
  <c r="AB61" i="41"/>
  <c r="AD4" i="41"/>
  <c r="Y74" i="42"/>
  <c r="AA94" i="40"/>
  <c r="AJ129" i="40"/>
  <c r="AL68" i="42"/>
  <c r="AN34" i="40"/>
  <c r="AN4" i="41"/>
  <c r="AI142" i="42"/>
  <c r="W125" i="41"/>
  <c r="Y113" i="41"/>
  <c r="AN142" i="42"/>
  <c r="AK134" i="42"/>
  <c r="Y94" i="42"/>
  <c r="AJ125" i="41"/>
  <c r="AA125" i="41"/>
  <c r="AA80" i="42"/>
  <c r="AO134" i="42"/>
  <c r="AJ113" i="41"/>
  <c r="AE113" i="41"/>
  <c r="AB166" i="42"/>
  <c r="Y80" i="42"/>
  <c r="AA113" i="41"/>
  <c r="AD135" i="42"/>
  <c r="AJ52" i="42"/>
  <c r="AJ135" i="42"/>
  <c r="AC155" i="42"/>
  <c r="AM79" i="40"/>
  <c r="AH16" i="42"/>
  <c r="AM16" i="42"/>
  <c r="AC16" i="42"/>
  <c r="AJ16" i="42"/>
  <c r="Z16" i="42"/>
  <c r="AC15" i="40"/>
  <c r="AG15" i="40"/>
  <c r="AE15" i="40"/>
  <c r="Y15" i="40"/>
  <c r="X137" i="40"/>
  <c r="AO137" i="40"/>
  <c r="AC137" i="40"/>
  <c r="AB45" i="41"/>
  <c r="AG45" i="41"/>
  <c r="AB69" i="40"/>
  <c r="AI69" i="40"/>
  <c r="AL69" i="40"/>
  <c r="AD67" i="40"/>
  <c r="AE67" i="40"/>
  <c r="AL67" i="40"/>
  <c r="Y67" i="40"/>
  <c r="AB49" i="42"/>
  <c r="AN49" i="42"/>
  <c r="AF49" i="42"/>
  <c r="AJ83" i="40"/>
  <c r="AN83" i="40"/>
  <c r="AN13" i="41"/>
  <c r="AI13" i="41"/>
  <c r="AG42" i="40"/>
  <c r="Z42" i="40"/>
  <c r="AD114" i="40"/>
  <c r="AM114" i="40"/>
  <c r="X66" i="42"/>
  <c r="AA66" i="42"/>
  <c r="AB124" i="42"/>
  <c r="AC124" i="42"/>
  <c r="AM124" i="42"/>
  <c r="W41" i="42"/>
  <c r="Y41" i="42"/>
  <c r="AD41" i="42"/>
  <c r="AL136" i="42"/>
  <c r="AE136" i="42"/>
  <c r="AJ136" i="42"/>
  <c r="AH136" i="42"/>
  <c r="AI136" i="42"/>
  <c r="AF109" i="41"/>
  <c r="AL109" i="41"/>
  <c r="AM109" i="41"/>
  <c r="AE109" i="41"/>
  <c r="Y88" i="41"/>
  <c r="X88" i="41"/>
  <c r="AK136" i="40"/>
  <c r="AJ136" i="40"/>
  <c r="AM136" i="40"/>
  <c r="AC136" i="40"/>
  <c r="AD104" i="25"/>
  <c r="AK104" i="25"/>
  <c r="AJ104" i="25"/>
  <c r="AO71" i="26"/>
  <c r="AK103" i="26"/>
  <c r="AL103" i="26"/>
  <c r="W5" i="41"/>
  <c r="AH5" i="41"/>
  <c r="AM10" i="26"/>
  <c r="AI10" i="26"/>
  <c r="AL10" i="26"/>
  <c r="AM14" i="26"/>
  <c r="AI106" i="26"/>
  <c r="AF106" i="26"/>
  <c r="Y106" i="26"/>
  <c r="AG106" i="26"/>
  <c r="AM106" i="26"/>
  <c r="AJ106" i="26"/>
  <c r="AJ155" i="26"/>
  <c r="AK114" i="41"/>
  <c r="AD114" i="41"/>
  <c r="AG92" i="41"/>
  <c r="W92" i="41"/>
  <c r="AD92" i="41"/>
  <c r="Z92" i="41"/>
  <c r="AG177" i="26"/>
  <c r="X177" i="26"/>
  <c r="AF148" i="26"/>
  <c r="AG148" i="26"/>
  <c r="W115" i="42"/>
  <c r="AE115" i="42"/>
  <c r="AJ136" i="41"/>
  <c r="AI136" i="41"/>
  <c r="AL102" i="26"/>
  <c r="W102" i="26"/>
  <c r="AE102" i="26"/>
  <c r="AI102" i="26"/>
  <c r="AM173" i="26"/>
  <c r="AA173" i="26"/>
  <c r="AD173" i="26"/>
  <c r="Z173" i="26"/>
  <c r="AI173" i="26"/>
  <c r="AC173" i="26"/>
  <c r="AB35" i="41"/>
  <c r="W35" i="41"/>
  <c r="AF152" i="26"/>
  <c r="W152" i="26"/>
  <c r="Z152" i="26"/>
  <c r="AA152" i="26"/>
  <c r="AD152" i="26"/>
  <c r="AE152" i="26"/>
  <c r="AO152" i="26"/>
  <c r="AL152" i="26"/>
  <c r="AC67" i="25"/>
  <c r="AJ67" i="25"/>
  <c r="AL67" i="25"/>
  <c r="W67" i="25"/>
  <c r="AE67" i="25"/>
  <c r="AF67" i="25"/>
  <c r="Z164" i="25"/>
  <c r="X73" i="26"/>
  <c r="Y73" i="26"/>
  <c r="AF73" i="26"/>
  <c r="AF162" i="26"/>
  <c r="Y162" i="26"/>
  <c r="AJ162" i="26"/>
  <c r="AH162" i="26"/>
  <c r="AA162" i="26"/>
  <c r="AM162" i="26"/>
  <c r="AL162" i="26"/>
  <c r="X162" i="26"/>
  <c r="AN78" i="25"/>
  <c r="W108" i="28"/>
  <c r="AJ108" i="28"/>
  <c r="X108" i="28"/>
  <c r="AJ124" i="23"/>
  <c r="AN124" i="23"/>
  <c r="AK172" i="40"/>
  <c r="AN172" i="40"/>
  <c r="Y164" i="42"/>
  <c r="AG164" i="42"/>
  <c r="AB68" i="42"/>
  <c r="AI68" i="42"/>
  <c r="AN68" i="42"/>
  <c r="AH17" i="41"/>
  <c r="AI17" i="41"/>
  <c r="AJ17" i="41"/>
  <c r="AL17" i="41"/>
  <c r="AN17" i="41"/>
  <c r="Z70" i="41"/>
  <c r="AA70" i="41"/>
  <c r="AB70" i="41"/>
  <c r="AK70" i="41"/>
  <c r="Z48" i="41"/>
  <c r="AH48" i="41"/>
  <c r="AF48" i="41"/>
  <c r="Y48" i="41"/>
  <c r="AI48" i="41"/>
  <c r="AM102" i="40"/>
  <c r="AC102" i="40"/>
  <c r="Z34" i="40"/>
  <c r="AI34" i="40"/>
  <c r="AL61" i="42"/>
  <c r="AO61" i="42"/>
  <c r="AC106" i="40"/>
  <c r="X106" i="40"/>
  <c r="AL5" i="40"/>
  <c r="Z5" i="40"/>
  <c r="AE150" i="40"/>
  <c r="AH150" i="40"/>
  <c r="AA150" i="40"/>
  <c r="AB94" i="42"/>
  <c r="AI94" i="42"/>
  <c r="AI164" i="40"/>
  <c r="AK164" i="40"/>
  <c r="AE169" i="40"/>
  <c r="AI169" i="40"/>
  <c r="AL169" i="40"/>
  <c r="AD155" i="42"/>
  <c r="Y155" i="42"/>
  <c r="AK155" i="42"/>
  <c r="AK144" i="40"/>
  <c r="AA144" i="40"/>
  <c r="AE144" i="40"/>
  <c r="W144" i="40"/>
  <c r="W2" i="40"/>
  <c r="Y2" i="40"/>
  <c r="AL134" i="42"/>
  <c r="AB134" i="42"/>
  <c r="AF134" i="42"/>
  <c r="AN134" i="42"/>
  <c r="W134" i="42"/>
  <c r="AM134" i="42"/>
  <c r="AI134" i="42"/>
  <c r="AL87" i="42"/>
  <c r="AI87" i="42"/>
  <c r="AB73" i="40"/>
  <c r="W73" i="40"/>
  <c r="AK73" i="40"/>
  <c r="Z73" i="40"/>
  <c r="AA73" i="40"/>
  <c r="AM71" i="41"/>
  <c r="W71" i="41"/>
  <c r="AE10" i="40"/>
  <c r="AG10" i="40"/>
  <c r="AG33" i="42"/>
  <c r="AD33" i="42"/>
  <c r="AJ126" i="41"/>
  <c r="Z126" i="41"/>
  <c r="AM126" i="41"/>
  <c r="AA171" i="41"/>
  <c r="AF171" i="41"/>
  <c r="X171" i="41"/>
  <c r="Y162" i="41"/>
  <c r="AA128" i="26"/>
  <c r="X71" i="26"/>
  <c r="AA71" i="26"/>
  <c r="AC71" i="26"/>
  <c r="AB71" i="26"/>
  <c r="AE71" i="26"/>
  <c r="AI71" i="26"/>
  <c r="W71" i="26"/>
  <c r="Y71" i="26"/>
  <c r="AK90" i="26"/>
  <c r="Y90" i="26"/>
  <c r="AB90" i="26"/>
  <c r="AH90" i="26"/>
  <c r="X90" i="26"/>
  <c r="AB52" i="41"/>
  <c r="AJ52" i="41"/>
  <c r="X158" i="41"/>
  <c r="Y158" i="41"/>
  <c r="AN158" i="41"/>
  <c r="AF158" i="41"/>
  <c r="AD11" i="26"/>
  <c r="AL11" i="26"/>
  <c r="AI11" i="26"/>
  <c r="AB159" i="25"/>
  <c r="Y159" i="25"/>
  <c r="Y108" i="41"/>
  <c r="AO108" i="41"/>
  <c r="AB47" i="26"/>
  <c r="AH70" i="26"/>
  <c r="AO70" i="26"/>
  <c r="AK14" i="26"/>
  <c r="W155" i="26"/>
  <c r="AG155" i="26"/>
  <c r="AI155" i="26"/>
  <c r="Y155" i="26"/>
  <c r="AC155" i="26"/>
  <c r="AE155" i="26"/>
  <c r="AJ130" i="26"/>
  <c r="AA130" i="26"/>
  <c r="AB130" i="26"/>
  <c r="AH151" i="26"/>
  <c r="Z151" i="26"/>
  <c r="AM151" i="26"/>
  <c r="AK151" i="26"/>
  <c r="AE5" i="26"/>
  <c r="AA5" i="26"/>
  <c r="X5" i="26"/>
  <c r="AM5" i="26"/>
  <c r="X64" i="25"/>
  <c r="AE64" i="25"/>
  <c r="AI153" i="26"/>
  <c r="Z153" i="26"/>
  <c r="AN153" i="26"/>
  <c r="AN108" i="42"/>
  <c r="AF48" i="26"/>
  <c r="AE48" i="26"/>
  <c r="AM48" i="26"/>
  <c r="AG48" i="26"/>
  <c r="W48" i="26"/>
  <c r="AB48" i="26"/>
  <c r="AB6" i="41"/>
  <c r="AA6" i="41"/>
  <c r="AG6" i="41"/>
  <c r="AO164" i="25"/>
  <c r="AI36" i="23"/>
  <c r="AO36" i="23"/>
  <c r="X95" i="26"/>
  <c r="AK146" i="26"/>
  <c r="AD75" i="41"/>
  <c r="AJ135" i="26"/>
  <c r="Z84" i="26"/>
  <c r="AC84" i="26"/>
  <c r="AM84" i="26"/>
  <c r="AA39" i="26"/>
  <c r="AJ131" i="26"/>
  <c r="Y141" i="26"/>
  <c r="AN35" i="26"/>
  <c r="AL144" i="26"/>
  <c r="AJ144" i="26"/>
  <c r="AM116" i="26"/>
  <c r="AH172" i="41"/>
  <c r="AC172" i="41"/>
  <c r="AG147" i="41"/>
  <c r="AM80" i="25"/>
  <c r="AG80" i="25"/>
  <c r="X80" i="25"/>
  <c r="AD26" i="26"/>
  <c r="AB123" i="26"/>
  <c r="X129" i="26"/>
  <c r="AH129" i="26"/>
  <c r="X163" i="26"/>
  <c r="AG122" i="26"/>
  <c r="AG94" i="26"/>
  <c r="AO88" i="26"/>
  <c r="AD88" i="26"/>
  <c r="AJ88" i="26"/>
  <c r="Y126" i="26"/>
  <c r="AL169" i="26"/>
  <c r="AF169" i="26"/>
  <c r="AN36" i="26"/>
  <c r="Z36" i="26"/>
  <c r="Y36" i="26"/>
  <c r="AC32" i="26"/>
  <c r="AB49" i="28"/>
  <c r="AD52" i="27"/>
  <c r="AH37" i="40"/>
  <c r="AL120" i="42"/>
  <c r="AM8" i="41"/>
  <c r="AK8" i="41"/>
  <c r="AO22" i="40"/>
  <c r="AL152" i="40"/>
  <c r="AJ47" i="41"/>
  <c r="AE77" i="40"/>
  <c r="AI77" i="40"/>
  <c r="Y24" i="26"/>
  <c r="AA86" i="26"/>
  <c r="AD86" i="26"/>
  <c r="AL86" i="26"/>
  <c r="AO145" i="26"/>
  <c r="X34" i="26"/>
  <c r="Y50" i="41"/>
  <c r="AN65" i="26"/>
  <c r="AE84" i="26"/>
  <c r="AB84" i="26"/>
  <c r="AG39" i="26"/>
  <c r="AH141" i="26"/>
  <c r="AL35" i="26"/>
  <c r="AN144" i="26"/>
  <c r="AE144" i="26"/>
  <c r="AO116" i="26"/>
  <c r="AM172" i="41"/>
  <c r="AK80" i="25"/>
  <c r="AN80" i="25"/>
  <c r="AE80" i="25"/>
  <c r="W123" i="26"/>
  <c r="AN129" i="26"/>
  <c r="AK88" i="26"/>
  <c r="AC88" i="26"/>
  <c r="Z169" i="26"/>
  <c r="AE136" i="26"/>
  <c r="AG36" i="26"/>
  <c r="AB36" i="26"/>
  <c r="X5" i="42"/>
  <c r="AF132" i="42"/>
  <c r="AG61" i="42"/>
  <c r="AI37" i="40"/>
  <c r="AB104" i="40"/>
  <c r="AI79" i="40"/>
  <c r="AO21" i="40"/>
  <c r="W176" i="41"/>
  <c r="AF151" i="41"/>
  <c r="AK87" i="40"/>
  <c r="AF118" i="40"/>
  <c r="AH118" i="40"/>
  <c r="AM119" i="40"/>
  <c r="AB78" i="40"/>
  <c r="AF56" i="40"/>
  <c r="AE56" i="40"/>
  <c r="AC23" i="40"/>
  <c r="AE75" i="40"/>
  <c r="Z75" i="40"/>
  <c r="Y75" i="40"/>
  <c r="AJ75" i="40"/>
  <c r="AM75" i="40"/>
  <c r="AG75" i="40"/>
  <c r="AC75" i="40"/>
  <c r="AI75" i="40"/>
  <c r="AG32" i="42"/>
  <c r="AF32" i="42"/>
  <c r="AC5" i="42"/>
  <c r="AK21" i="40"/>
  <c r="AK176" i="41"/>
  <c r="X87" i="40"/>
  <c r="AO116" i="40"/>
  <c r="AI68" i="40"/>
  <c r="AM173" i="41"/>
  <c r="X5" i="40"/>
  <c r="AI5" i="40"/>
  <c r="Y5" i="40"/>
  <c r="AM23" i="40"/>
  <c r="AM31" i="40"/>
  <c r="AE31" i="40"/>
  <c r="AL31" i="40"/>
  <c r="AH177" i="41"/>
  <c r="AD177" i="41"/>
  <c r="AO177" i="41"/>
  <c r="AJ177" i="41"/>
  <c r="W5" i="42"/>
  <c r="AJ149" i="40"/>
  <c r="AE104" i="40"/>
  <c r="AA36" i="41"/>
  <c r="AO118" i="41"/>
  <c r="AD5" i="42"/>
  <c r="X104" i="40"/>
  <c r="AK78" i="40"/>
  <c r="AI173" i="41"/>
  <c r="AK173" i="41"/>
  <c r="AL23" i="40"/>
  <c r="AF23" i="40"/>
  <c r="X23" i="40"/>
  <c r="AG23" i="40"/>
  <c r="AI5" i="42"/>
  <c r="AA61" i="42"/>
  <c r="AE6" i="40"/>
  <c r="AJ104" i="40"/>
  <c r="AG121" i="42"/>
  <c r="AC87" i="40"/>
  <c r="W115" i="40"/>
  <c r="Y79" i="42"/>
  <c r="AM78" i="40"/>
  <c r="AF70" i="40"/>
  <c r="AM70" i="40"/>
  <c r="AC70" i="40"/>
  <c r="AO150" i="40"/>
  <c r="W150" i="40"/>
  <c r="AB100" i="42"/>
  <c r="AL176" i="40"/>
  <c r="AN176" i="40"/>
  <c r="AJ176" i="40"/>
  <c r="AF176" i="40"/>
  <c r="AF5" i="42"/>
  <c r="Y5" i="42"/>
  <c r="AD104" i="40"/>
  <c r="AN21" i="40"/>
  <c r="Y78" i="40"/>
  <c r="AO23" i="40"/>
  <c r="AL92" i="42"/>
  <c r="W92" i="42"/>
  <c r="AI27" i="21"/>
  <c r="AN53" i="19"/>
  <c r="AB5" i="42"/>
  <c r="AD37" i="40"/>
  <c r="AA55" i="40"/>
  <c r="AL55" i="40"/>
  <c r="AA104" i="40"/>
  <c r="AH79" i="40"/>
  <c r="AL21" i="40"/>
  <c r="AN120" i="42"/>
  <c r="X17" i="41"/>
  <c r="X8" i="41"/>
  <c r="AG176" i="41"/>
  <c r="AB151" i="41"/>
  <c r="AC118" i="40"/>
  <c r="AN118" i="40"/>
  <c r="AA119" i="40"/>
  <c r="AN110" i="40"/>
  <c r="Z20" i="40"/>
  <c r="Z122" i="42"/>
  <c r="AF122" i="42"/>
  <c r="AH78" i="40"/>
  <c r="Z26" i="41"/>
  <c r="W26" i="41"/>
  <c r="AC26" i="41"/>
  <c r="AA5" i="40"/>
  <c r="AF18" i="40"/>
  <c r="W18" i="40"/>
  <c r="AJ23" i="40"/>
  <c r="X154" i="40"/>
  <c r="AH154" i="40"/>
  <c r="AF51" i="40"/>
  <c r="AB2" i="42"/>
  <c r="W2" i="42"/>
  <c r="AC165" i="42"/>
  <c r="AM13" i="41"/>
  <c r="AI42" i="40"/>
  <c r="AA92" i="40"/>
  <c r="AB158" i="40"/>
  <c r="AE108" i="40"/>
  <c r="X65" i="40"/>
  <c r="AJ66" i="42"/>
  <c r="AI143" i="42"/>
  <c r="AF143" i="42"/>
  <c r="AD160" i="40"/>
  <c r="AJ153" i="40"/>
  <c r="AF21" i="42"/>
  <c r="AA88" i="41"/>
  <c r="AB47" i="41"/>
  <c r="AC146" i="40"/>
  <c r="AN136" i="40"/>
  <c r="AK77" i="40"/>
  <c r="AB10" i="40"/>
  <c r="AB64" i="42"/>
  <c r="X162" i="41"/>
  <c r="W18" i="41"/>
  <c r="Z14" i="40"/>
  <c r="AE33" i="41"/>
  <c r="AC24" i="26"/>
  <c r="AK57" i="26"/>
  <c r="AF158" i="26"/>
  <c r="AE134" i="26"/>
  <c r="X128" i="26"/>
  <c r="Z113" i="26"/>
  <c r="AI86" i="26"/>
  <c r="Y86" i="26"/>
  <c r="AL114" i="26"/>
  <c r="Y143" i="26"/>
  <c r="AJ82" i="26"/>
  <c r="AJ105" i="25"/>
  <c r="X98" i="26"/>
  <c r="AD163" i="40"/>
  <c r="AD50" i="41"/>
  <c r="AM158" i="41"/>
  <c r="AJ11" i="26"/>
  <c r="AG11" i="26"/>
  <c r="AH13" i="26"/>
  <c r="Z13" i="26"/>
  <c r="AJ93" i="26"/>
  <c r="AE115" i="26"/>
  <c r="AD165" i="26"/>
  <c r="AE165" i="26"/>
  <c r="AM87" i="26"/>
  <c r="AK159" i="25"/>
  <c r="Z159" i="25"/>
  <c r="AI103" i="26"/>
  <c r="W103" i="26"/>
  <c r="AO103" i="26"/>
  <c r="Y108" i="26"/>
  <c r="AD108" i="26"/>
  <c r="Y110" i="41"/>
  <c r="AM110" i="26"/>
  <c r="AG150" i="26"/>
  <c r="AG92" i="26"/>
  <c r="AK92" i="26"/>
  <c r="Z47" i="26"/>
  <c r="AI77" i="26"/>
  <c r="AG97" i="40"/>
  <c r="Z145" i="40"/>
  <c r="AN2" i="42"/>
  <c r="AE2" i="42"/>
  <c r="AE13" i="41"/>
  <c r="AN86" i="40"/>
  <c r="AG88" i="41"/>
  <c r="AN146" i="40"/>
  <c r="AG46" i="40"/>
  <c r="AB114" i="26"/>
  <c r="AD82" i="26"/>
  <c r="AL82" i="26"/>
  <c r="AB158" i="41"/>
  <c r="AB11" i="26"/>
  <c r="X11" i="26"/>
  <c r="AB165" i="26"/>
  <c r="AE159" i="25"/>
  <c r="Y41" i="26"/>
  <c r="AM103" i="26"/>
  <c r="AJ103" i="26"/>
  <c r="AM108" i="26"/>
  <c r="AK110" i="41"/>
  <c r="W165" i="26"/>
  <c r="AI159" i="25"/>
  <c r="AB103" i="26"/>
  <c r="AH103" i="26"/>
  <c r="AI108" i="26"/>
  <c r="W157" i="41"/>
  <c r="AF154" i="40"/>
  <c r="AA154" i="40"/>
  <c r="AC94" i="40"/>
  <c r="AM2" i="42"/>
  <c r="AN2" i="40"/>
  <c r="AF114" i="40"/>
  <c r="AK52" i="40"/>
  <c r="AM65" i="40"/>
  <c r="AL143" i="42"/>
  <c r="AL47" i="41"/>
  <c r="AJ90" i="40"/>
  <c r="Z11" i="40"/>
  <c r="AO139" i="42"/>
  <c r="AA64" i="42"/>
  <c r="AL162" i="41"/>
  <c r="AD18" i="41"/>
  <c r="AO24" i="26"/>
  <c r="AM24" i="26"/>
  <c r="AL158" i="26"/>
  <c r="AI137" i="26"/>
  <c r="AG128" i="26"/>
  <c r="AL171" i="25"/>
  <c r="AA114" i="26"/>
  <c r="AC82" i="26"/>
  <c r="Z98" i="26"/>
  <c r="AK163" i="40"/>
  <c r="AE172" i="26"/>
  <c r="AH11" i="26"/>
  <c r="AL13" i="26"/>
  <c r="AI165" i="26"/>
  <c r="AA159" i="25"/>
  <c r="Y103" i="26"/>
  <c r="Z103" i="26"/>
  <c r="AL108" i="26"/>
  <c r="AC108" i="26"/>
  <c r="AL134" i="40"/>
  <c r="AJ110" i="26"/>
  <c r="Y110" i="26"/>
  <c r="AB150" i="26"/>
  <c r="X92" i="26"/>
  <c r="AA127" i="26"/>
  <c r="AD127" i="26"/>
  <c r="AL2" i="42"/>
  <c r="W13" i="41"/>
  <c r="AF88" i="41"/>
  <c r="AB136" i="40"/>
  <c r="W114" i="26"/>
  <c r="AN143" i="26"/>
  <c r="AI82" i="26"/>
  <c r="AF11" i="26"/>
  <c r="AL165" i="26"/>
  <c r="AO165" i="26"/>
  <c r="AH159" i="25"/>
  <c r="AE103" i="26"/>
  <c r="AC103" i="26"/>
  <c r="AN108" i="26"/>
  <c r="AJ108" i="26"/>
  <c r="AJ164" i="40"/>
  <c r="AL154" i="40"/>
  <c r="AE154" i="40"/>
  <c r="Y2" i="42"/>
  <c r="AK165" i="42"/>
  <c r="AD13" i="41"/>
  <c r="AL103" i="41"/>
  <c r="AF92" i="40"/>
  <c r="Y130" i="40"/>
  <c r="AH174" i="40"/>
  <c r="AC66" i="42"/>
  <c r="X143" i="42"/>
  <c r="AH127" i="40"/>
  <c r="AC93" i="40"/>
  <c r="AC88" i="41"/>
  <c r="AC47" i="41"/>
  <c r="Y136" i="40"/>
  <c r="AJ77" i="40"/>
  <c r="AH10" i="40"/>
  <c r="AL95" i="42"/>
  <c r="AK64" i="42"/>
  <c r="AE162" i="41"/>
  <c r="AD33" i="41"/>
  <c r="AH24" i="26"/>
  <c r="AO57" i="26"/>
  <c r="AJ9" i="26"/>
  <c r="AE128" i="26"/>
  <c r="AG86" i="26"/>
  <c r="AF86" i="26"/>
  <c r="Z86" i="26"/>
  <c r="AD114" i="26"/>
  <c r="AH143" i="26"/>
  <c r="AN82" i="26"/>
  <c r="Y105" i="25"/>
  <c r="W34" i="26"/>
  <c r="W98" i="26"/>
  <c r="Y163" i="40"/>
  <c r="AK50" i="41"/>
  <c r="AA11" i="26"/>
  <c r="AD13" i="26"/>
  <c r="AF13" i="26"/>
  <c r="X165" i="26"/>
  <c r="AF165" i="26"/>
  <c r="AA87" i="26"/>
  <c r="AN159" i="25"/>
  <c r="AD103" i="26"/>
  <c r="AF103" i="26"/>
  <c r="Z108" i="26"/>
  <c r="AK108" i="26"/>
  <c r="AE110" i="26"/>
  <c r="AK121" i="26"/>
  <c r="W150" i="26"/>
  <c r="AK76" i="26"/>
  <c r="AJ76" i="26"/>
  <c r="AE65" i="26"/>
  <c r="AD28" i="26"/>
  <c r="AL92" i="26"/>
  <c r="AB92" i="26"/>
  <c r="AO47" i="26"/>
  <c r="AE77" i="26"/>
  <c r="AH10" i="26"/>
  <c r="AE70" i="26"/>
  <c r="AA100" i="26"/>
  <c r="Y154" i="40"/>
  <c r="AK2" i="42"/>
  <c r="AN42" i="40"/>
  <c r="AL92" i="40"/>
  <c r="AI65" i="40"/>
  <c r="AM66" i="42"/>
  <c r="AJ143" i="42"/>
  <c r="AC160" i="40"/>
  <c r="AC21" i="42"/>
  <c r="AE88" i="41"/>
  <c r="X47" i="41"/>
  <c r="AA136" i="40"/>
  <c r="Z10" i="40"/>
  <c r="AE64" i="42"/>
  <c r="AN162" i="41"/>
  <c r="AM33" i="41"/>
  <c r="AJ24" i="26"/>
  <c r="X57" i="26"/>
  <c r="AA158" i="26"/>
  <c r="AD134" i="26"/>
  <c r="AO128" i="26"/>
  <c r="AJ113" i="26"/>
  <c r="AJ114" i="26"/>
  <c r="AC143" i="26"/>
  <c r="Z82" i="26"/>
  <c r="AC98" i="26"/>
  <c r="AB163" i="40"/>
  <c r="AM11" i="26"/>
  <c r="AI13" i="26"/>
  <c r="Y13" i="26"/>
  <c r="AL115" i="26"/>
  <c r="AH165" i="26"/>
  <c r="AA165" i="26"/>
  <c r="AJ159" i="25"/>
  <c r="AN103" i="26"/>
  <c r="AA103" i="26"/>
  <c r="AG108" i="26"/>
  <c r="W108" i="26"/>
  <c r="AG110" i="41"/>
  <c r="AK110" i="26"/>
  <c r="AJ150" i="26"/>
  <c r="AC92" i="26"/>
  <c r="AF92" i="26"/>
  <c r="AL47" i="26"/>
  <c r="AC77" i="26"/>
  <c r="X10" i="26"/>
  <c r="AC100" i="26"/>
  <c r="AM97" i="26"/>
  <c r="AJ18" i="26"/>
  <c r="AO175" i="26"/>
  <c r="AF171" i="42"/>
  <c r="AJ140" i="26"/>
  <c r="AD120" i="26"/>
  <c r="AB120" i="26"/>
  <c r="AF130" i="26"/>
  <c r="AF59" i="25"/>
  <c r="AA7" i="26"/>
  <c r="AI3" i="26"/>
  <c r="Y53" i="26"/>
  <c r="AB61" i="25"/>
  <c r="AL98" i="40"/>
  <c r="AF115" i="42"/>
  <c r="AG16" i="26"/>
  <c r="AJ74" i="26"/>
  <c r="AD96" i="26"/>
  <c r="AC144" i="26"/>
  <c r="AK144" i="26"/>
  <c r="X35" i="41"/>
  <c r="AA124" i="26"/>
  <c r="AF116" i="26"/>
  <c r="AO45" i="26"/>
  <c r="W45" i="26"/>
  <c r="AI81" i="26"/>
  <c r="AK20" i="26"/>
  <c r="Z20" i="26"/>
  <c r="AI22" i="26"/>
  <c r="AJ26" i="26"/>
  <c r="AK123" i="26"/>
  <c r="AE123" i="26"/>
  <c r="AK168" i="26"/>
  <c r="AI17" i="26"/>
  <c r="AA19" i="26"/>
  <c r="AI19" i="26"/>
  <c r="AF88" i="26"/>
  <c r="AA88" i="26"/>
  <c r="AO126" i="26"/>
  <c r="AM67" i="25"/>
  <c r="AG85" i="26"/>
  <c r="AA169" i="26"/>
  <c r="AG169" i="26"/>
  <c r="AA73" i="26"/>
  <c r="AL73" i="26"/>
  <c r="AK79" i="26"/>
  <c r="AD14" i="26"/>
  <c r="AJ14" i="26"/>
  <c r="Z97" i="26"/>
  <c r="X97" i="26"/>
  <c r="W18" i="26"/>
  <c r="AK175" i="26"/>
  <c r="AA171" i="42"/>
  <c r="Z140" i="26"/>
  <c r="Y120" i="26"/>
  <c r="AE120" i="26"/>
  <c r="AC72" i="26"/>
  <c r="AK130" i="26"/>
  <c r="Z130" i="26"/>
  <c r="Z59" i="25"/>
  <c r="AF7" i="26"/>
  <c r="AJ3" i="26"/>
  <c r="AC53" i="26"/>
  <c r="AL61" i="25"/>
  <c r="AC98" i="40"/>
  <c r="AK115" i="42"/>
  <c r="AK75" i="41"/>
  <c r="Y136" i="41"/>
  <c r="AE16" i="26"/>
  <c r="Z109" i="26"/>
  <c r="AB74" i="26"/>
  <c r="AN96" i="26"/>
  <c r="AO173" i="26"/>
  <c r="AN173" i="26"/>
  <c r="X84" i="26"/>
  <c r="AD84" i="26"/>
  <c r="X39" i="26"/>
  <c r="AG144" i="26"/>
  <c r="X144" i="26"/>
  <c r="AI144" i="26"/>
  <c r="Z63" i="41"/>
  <c r="AD35" i="41"/>
  <c r="AK124" i="26"/>
  <c r="AJ116" i="26"/>
  <c r="AA116" i="26"/>
  <c r="AG55" i="26"/>
  <c r="AI160" i="26"/>
  <c r="AE45" i="26"/>
  <c r="AK45" i="26"/>
  <c r="Y172" i="41"/>
  <c r="AC81" i="26"/>
  <c r="AD81" i="26"/>
  <c r="AI20" i="26"/>
  <c r="W20" i="26"/>
  <c r="Z48" i="26"/>
  <c r="AJ69" i="26"/>
  <c r="AO8" i="26"/>
  <c r="AM22" i="26"/>
  <c r="AF22" i="26"/>
  <c r="AL26" i="26"/>
  <c r="W156" i="25"/>
  <c r="AJ54" i="26"/>
  <c r="AL54" i="26"/>
  <c r="Y123" i="26"/>
  <c r="AM123" i="26"/>
  <c r="AH152" i="26"/>
  <c r="AL129" i="26"/>
  <c r="AO68" i="26"/>
  <c r="AG12" i="26"/>
  <c r="AN75" i="26"/>
  <c r="AE168" i="26"/>
  <c r="AD94" i="26"/>
  <c r="AE17" i="26"/>
  <c r="AK17" i="26"/>
  <c r="Y119" i="26"/>
  <c r="AM19" i="26"/>
  <c r="AE19" i="26"/>
  <c r="AI88" i="26"/>
  <c r="AL88" i="26"/>
  <c r="AK126" i="26"/>
  <c r="AN67" i="25"/>
  <c r="Z85" i="26"/>
  <c r="AN85" i="26"/>
  <c r="AN169" i="26"/>
  <c r="AC169" i="26"/>
  <c r="AG73" i="26"/>
  <c r="AM73" i="26"/>
  <c r="AL167" i="41"/>
  <c r="AO140" i="26"/>
  <c r="AL7" i="26"/>
  <c r="AE61" i="25"/>
  <c r="AI25" i="26"/>
  <c r="Y129" i="41"/>
  <c r="AE81" i="26"/>
  <c r="AO81" i="26"/>
  <c r="AI8" i="26"/>
  <c r="AK19" i="26"/>
  <c r="AF19" i="26"/>
  <c r="X126" i="26"/>
  <c r="AO73" i="26"/>
  <c r="AH36" i="26"/>
  <c r="AK167" i="41"/>
  <c r="AD140" i="26"/>
  <c r="AN7" i="26"/>
  <c r="X61" i="25"/>
  <c r="AN25" i="26"/>
  <c r="AM129" i="41"/>
  <c r="Y81" i="26"/>
  <c r="AJ81" i="26"/>
  <c r="AB8" i="26"/>
  <c r="AD19" i="26"/>
  <c r="AG19" i="26"/>
  <c r="W126" i="26"/>
  <c r="X36" i="26"/>
  <c r="AL79" i="26"/>
  <c r="W79" i="26"/>
  <c r="AA14" i="26"/>
  <c r="Y14" i="26"/>
  <c r="AO101" i="26"/>
  <c r="AH97" i="26"/>
  <c r="AN37" i="26"/>
  <c r="AI9" i="42"/>
  <c r="AM167" i="41"/>
  <c r="AH140" i="26"/>
  <c r="AJ120" i="26"/>
  <c r="AD72" i="26"/>
  <c r="X146" i="26"/>
  <c r="AN130" i="26"/>
  <c r="AI148" i="26"/>
  <c r="AC7" i="26"/>
  <c r="AO3" i="26"/>
  <c r="W53" i="26"/>
  <c r="AM61" i="25"/>
  <c r="AE25" i="26"/>
  <c r="AE75" i="41"/>
  <c r="AG109" i="26"/>
  <c r="X74" i="26"/>
  <c r="AH96" i="26"/>
  <c r="AC64" i="25"/>
  <c r="AL153" i="26"/>
  <c r="X173" i="26"/>
  <c r="W173" i="26"/>
  <c r="AH176" i="26"/>
  <c r="AI84" i="26"/>
  <c r="W84" i="26"/>
  <c r="AL118" i="26"/>
  <c r="AN39" i="26"/>
  <c r="Y131" i="26"/>
  <c r="AI141" i="26"/>
  <c r="AD144" i="26"/>
  <c r="AH144" i="26"/>
  <c r="AL129" i="41"/>
  <c r="Z163" i="41"/>
  <c r="AE44" i="26"/>
  <c r="W116" i="26"/>
  <c r="AF55" i="26"/>
  <c r="AH160" i="26"/>
  <c r="AA40" i="26"/>
  <c r="AH45" i="26"/>
  <c r="AO172" i="41"/>
  <c r="AN81" i="26"/>
  <c r="AK81" i="26"/>
  <c r="AC20" i="26"/>
  <c r="AO48" i="26"/>
  <c r="X48" i="26"/>
  <c r="AD69" i="26"/>
  <c r="W69" i="26"/>
  <c r="AG8" i="26"/>
  <c r="AG89" i="26"/>
  <c r="AB22" i="26"/>
  <c r="AN54" i="26"/>
  <c r="Z54" i="26"/>
  <c r="AL123" i="26"/>
  <c r="AI152" i="26"/>
  <c r="AC152" i="26"/>
  <c r="AG129" i="26"/>
  <c r="AO60" i="26"/>
  <c r="AK122" i="26"/>
  <c r="AI117" i="26"/>
  <c r="AI75" i="26"/>
  <c r="AD157" i="26"/>
  <c r="X94" i="26"/>
  <c r="AJ17" i="26"/>
  <c r="AN17" i="26"/>
  <c r="Z19" i="26"/>
  <c r="AB19" i="26"/>
  <c r="AH88" i="26"/>
  <c r="Z88" i="26"/>
  <c r="AI126" i="26"/>
  <c r="Z67" i="25"/>
  <c r="AD67" i="25"/>
  <c r="AK85" i="26"/>
  <c r="AI169" i="26"/>
  <c r="Y169" i="26"/>
  <c r="AI73" i="26"/>
  <c r="AK136" i="26"/>
  <c r="AE36" i="26"/>
  <c r="AB97" i="26"/>
  <c r="AC55" i="42"/>
  <c r="AI167" i="41"/>
  <c r="AM140" i="26"/>
  <c r="AC120" i="26"/>
  <c r="AN120" i="26"/>
  <c r="W72" i="26"/>
  <c r="AI146" i="26"/>
  <c r="AC130" i="26"/>
  <c r="AB167" i="26"/>
  <c r="AG7" i="26"/>
  <c r="W3" i="26"/>
  <c r="AH53" i="26"/>
  <c r="AK61" i="25"/>
  <c r="W61" i="25"/>
  <c r="AL25" i="26"/>
  <c r="Y75" i="41"/>
  <c r="AL109" i="26"/>
  <c r="AM74" i="26"/>
  <c r="Y96" i="26"/>
  <c r="AF153" i="26"/>
  <c r="AE173" i="26"/>
  <c r="AL173" i="26"/>
  <c r="AM39" i="26"/>
  <c r="AK141" i="26"/>
  <c r="Z144" i="26"/>
  <c r="Y144" i="26"/>
  <c r="AL163" i="41"/>
  <c r="AK116" i="26"/>
  <c r="AL40" i="26"/>
  <c r="X45" i="26"/>
  <c r="AG81" i="26"/>
  <c r="AB81" i="26"/>
  <c r="AE20" i="26"/>
  <c r="AF8" i="26"/>
  <c r="AK22" i="26"/>
  <c r="AN26" i="26"/>
  <c r="AE29" i="26"/>
  <c r="AN123" i="26"/>
  <c r="AN19" i="26"/>
  <c r="Y19" i="26"/>
  <c r="AD126" i="26"/>
  <c r="X169" i="26"/>
  <c r="AJ73" i="26"/>
  <c r="Z136" i="26"/>
  <c r="AB162" i="26"/>
  <c r="AC36" i="26"/>
  <c r="AD169" i="26"/>
  <c r="AJ169" i="26"/>
  <c r="Z73" i="26"/>
  <c r="W73" i="26"/>
  <c r="AH136" i="26"/>
  <c r="AM36" i="26"/>
  <c r="Y97" i="26"/>
  <c r="AD175" i="26"/>
  <c r="Z171" i="42"/>
  <c r="Y140" i="26"/>
  <c r="AH120" i="26"/>
  <c r="AF120" i="26"/>
  <c r="AG72" i="26"/>
  <c r="AB72" i="26"/>
  <c r="Z146" i="26"/>
  <c r="W130" i="26"/>
  <c r="W167" i="26"/>
  <c r="Y59" i="25"/>
  <c r="X7" i="26"/>
  <c r="AK6" i="26"/>
  <c r="AH3" i="26"/>
  <c r="AJ53" i="26"/>
  <c r="AO61" i="25"/>
  <c r="AC115" i="42"/>
  <c r="AO75" i="41"/>
  <c r="Y16" i="26"/>
  <c r="AK109" i="26"/>
  <c r="AA74" i="26"/>
  <c r="AI96" i="26"/>
  <c r="AM153" i="26"/>
  <c r="AK173" i="26"/>
  <c r="AF173" i="26"/>
  <c r="AD39" i="26"/>
  <c r="Z141" i="26"/>
  <c r="AM144" i="26"/>
  <c r="AB144" i="26"/>
  <c r="AC35" i="41"/>
  <c r="AH116" i="26"/>
  <c r="AL45" i="26"/>
  <c r="AH81" i="26"/>
  <c r="AO20" i="26"/>
  <c r="X69" i="26"/>
  <c r="AE22" i="26"/>
  <c r="AF26" i="26"/>
  <c r="AC29" i="26"/>
  <c r="AD123" i="26"/>
  <c r="Z123" i="26"/>
  <c r="AO19" i="26"/>
  <c r="X19" i="26"/>
  <c r="AG88" i="26"/>
  <c r="AN88" i="26"/>
  <c r="AG126" i="26"/>
  <c r="X67" i="25"/>
  <c r="AO169" i="26"/>
  <c r="W169" i="26"/>
  <c r="AC73" i="26"/>
  <c r="AE73" i="26"/>
  <c r="Z162" i="26"/>
  <c r="W36" i="26"/>
  <c r="Z5" i="42"/>
  <c r="AK37" i="40"/>
  <c r="AH6" i="40"/>
  <c r="AN104" i="40"/>
  <c r="AC21" i="40"/>
  <c r="AB21" i="40"/>
  <c r="AL172" i="40"/>
  <c r="AA140" i="40"/>
  <c r="AI36" i="41"/>
  <c r="Z176" i="41"/>
  <c r="Y118" i="40"/>
  <c r="AA54" i="40"/>
  <c r="AA15" i="40"/>
  <c r="AK151" i="40"/>
  <c r="AH110" i="40"/>
  <c r="AE20" i="40"/>
  <c r="AE68" i="40"/>
  <c r="W78" i="40"/>
  <c r="AJ173" i="41"/>
  <c r="AH5" i="40"/>
  <c r="AD5" i="40"/>
  <c r="AL132" i="40"/>
  <c r="AG150" i="40"/>
  <c r="Y23" i="40"/>
  <c r="X49" i="42"/>
  <c r="Y141" i="42"/>
  <c r="AM157" i="41"/>
  <c r="AG157" i="41"/>
  <c r="AJ51" i="40"/>
  <c r="X2" i="42"/>
  <c r="X75" i="40"/>
  <c r="AC92" i="42"/>
  <c r="AH26" i="42"/>
  <c r="AG103" i="41"/>
  <c r="AL99" i="40"/>
  <c r="AD144" i="40"/>
  <c r="Z144" i="40"/>
  <c r="W123" i="40"/>
  <c r="AB114" i="40"/>
  <c r="AC158" i="40"/>
  <c r="AH158" i="40"/>
  <c r="Y100" i="40"/>
  <c r="AH32" i="42"/>
  <c r="Y66" i="42"/>
  <c r="AJ87" i="42"/>
  <c r="AC125" i="42"/>
  <c r="AH86" i="40"/>
  <c r="AH88" i="41"/>
  <c r="AO47" i="41"/>
  <c r="W90" i="40"/>
  <c r="AI32" i="40"/>
  <c r="W139" i="42"/>
  <c r="AM95" i="42"/>
  <c r="AO64" i="42"/>
  <c r="AM43" i="42"/>
  <c r="Y46" i="40"/>
  <c r="AK162" i="41"/>
  <c r="Y90" i="41"/>
  <c r="AF18" i="41"/>
  <c r="Z63" i="40"/>
  <c r="AO14" i="40"/>
  <c r="AL33" i="41"/>
  <c r="AK24" i="26"/>
  <c r="AG24" i="26"/>
  <c r="AB24" i="26"/>
  <c r="AH9" i="26"/>
  <c r="AF174" i="26"/>
  <c r="AK174" i="26"/>
  <c r="AL134" i="26"/>
  <c r="AM134" i="26"/>
  <c r="AI30" i="26"/>
  <c r="AK112" i="26"/>
  <c r="Y137" i="26"/>
  <c r="AI128" i="26"/>
  <c r="AH128" i="26"/>
  <c r="AM128" i="26"/>
  <c r="AL143" i="26"/>
  <c r="AJ145" i="26"/>
  <c r="AK105" i="25"/>
  <c r="AD105" i="25"/>
  <c r="AD42" i="26"/>
  <c r="AG34" i="26"/>
  <c r="AI34" i="26"/>
  <c r="W104" i="25"/>
  <c r="AG71" i="26"/>
  <c r="AJ71" i="26"/>
  <c r="AB98" i="26"/>
  <c r="AL90" i="26"/>
  <c r="AL163" i="40"/>
  <c r="AJ107" i="26"/>
  <c r="Z52" i="26"/>
  <c r="AN93" i="26"/>
  <c r="AI63" i="40"/>
  <c r="AO9" i="26"/>
  <c r="AE174" i="26"/>
  <c r="AK134" i="26"/>
  <c r="Y134" i="26"/>
  <c r="AG30" i="26"/>
  <c r="AK145" i="26"/>
  <c r="AA4" i="26"/>
  <c r="Z4" i="26"/>
  <c r="AI4" i="26"/>
  <c r="AD85" i="40"/>
  <c r="AO105" i="42"/>
  <c r="AO174" i="42"/>
  <c r="W139" i="41"/>
  <c r="AC110" i="40"/>
  <c r="AB157" i="41"/>
  <c r="X170" i="41"/>
  <c r="X114" i="40"/>
  <c r="X158" i="40"/>
  <c r="AC46" i="40"/>
  <c r="AD46" i="40"/>
  <c r="X90" i="41"/>
  <c r="AL63" i="40"/>
  <c r="AF134" i="26"/>
  <c r="X134" i="26"/>
  <c r="AC30" i="26"/>
  <c r="AJ98" i="26"/>
  <c r="AD98" i="26"/>
  <c r="Y98" i="26"/>
  <c r="AK98" i="26"/>
  <c r="AF98" i="26"/>
  <c r="AH98" i="26"/>
  <c r="AL99" i="26"/>
  <c r="AJ99" i="26"/>
  <c r="AN163" i="40"/>
  <c r="AG163" i="40"/>
  <c r="AO163" i="40"/>
  <c r="AM163" i="40"/>
  <c r="X93" i="26"/>
  <c r="W85" i="40"/>
  <c r="AJ21" i="40"/>
  <c r="AI105" i="42"/>
  <c r="AN174" i="42"/>
  <c r="AK139" i="41"/>
  <c r="AE110" i="40"/>
  <c r="Y109" i="40"/>
  <c r="AL133" i="40"/>
  <c r="AG5" i="40"/>
  <c r="AN82" i="40"/>
  <c r="AA18" i="40"/>
  <c r="AN150" i="40"/>
  <c r="AH100" i="42"/>
  <c r="AN157" i="41"/>
  <c r="X29" i="41"/>
  <c r="AK107" i="41"/>
  <c r="AN97" i="40"/>
  <c r="AK22" i="40"/>
  <c r="AG170" i="41"/>
  <c r="AG99" i="40"/>
  <c r="X144" i="40"/>
  <c r="AM123" i="40"/>
  <c r="Y114" i="40"/>
  <c r="AL158" i="40"/>
  <c r="AJ52" i="40"/>
  <c r="AL32" i="42"/>
  <c r="AN66" i="42"/>
  <c r="AJ86" i="40"/>
  <c r="W138" i="40"/>
  <c r="Y96" i="40"/>
  <c r="AA147" i="42"/>
  <c r="W177" i="40"/>
  <c r="AD90" i="40"/>
  <c r="AB43" i="42"/>
  <c r="AA46" i="40"/>
  <c r="Z46" i="40"/>
  <c r="W90" i="41"/>
  <c r="AE18" i="41"/>
  <c r="AC18" i="41"/>
  <c r="X63" i="40"/>
  <c r="W24" i="26"/>
  <c r="AA24" i="26"/>
  <c r="AC9" i="26"/>
  <c r="AA174" i="26"/>
  <c r="AN174" i="26"/>
  <c r="AN134" i="26"/>
  <c r="AH134" i="26"/>
  <c r="AC134" i="26"/>
  <c r="Y30" i="26"/>
  <c r="AB128" i="26"/>
  <c r="W128" i="26"/>
  <c r="AD171" i="25"/>
  <c r="AI143" i="26"/>
  <c r="AE145" i="26"/>
  <c r="W105" i="25"/>
  <c r="AC105" i="25"/>
  <c r="AC34" i="26"/>
  <c r="AN98" i="26"/>
  <c r="AC163" i="40"/>
  <c r="AG107" i="26"/>
  <c r="AE107" i="26"/>
  <c r="AL107" i="26"/>
  <c r="Y107" i="26"/>
  <c r="AF93" i="26"/>
  <c r="Z104" i="40"/>
  <c r="Z85" i="40"/>
  <c r="Z21" i="40"/>
  <c r="AF105" i="42"/>
  <c r="AG24" i="42"/>
  <c r="AK174" i="42"/>
  <c r="AI139" i="41"/>
  <c r="AL176" i="41"/>
  <c r="AK118" i="40"/>
  <c r="AH119" i="40"/>
  <c r="Z15" i="40"/>
  <c r="AK110" i="40"/>
  <c r="AL79" i="42"/>
  <c r="AE109" i="40"/>
  <c r="AA45" i="41"/>
  <c r="AD118" i="41"/>
  <c r="X133" i="40"/>
  <c r="AM5" i="40"/>
  <c r="AM18" i="40"/>
  <c r="AC150" i="40"/>
  <c r="AH23" i="40"/>
  <c r="AI100" i="42"/>
  <c r="AO157" i="41"/>
  <c r="AN107" i="41"/>
  <c r="AB41" i="41"/>
  <c r="AM97" i="40"/>
  <c r="AI31" i="40"/>
  <c r="X22" i="40"/>
  <c r="Z94" i="40"/>
  <c r="AA2" i="42"/>
  <c r="AI2" i="42"/>
  <c r="AH75" i="40"/>
  <c r="AE99" i="40"/>
  <c r="Y144" i="40"/>
  <c r="AK123" i="40"/>
  <c r="AB2" i="40"/>
  <c r="AG114" i="40"/>
  <c r="AG158" i="40"/>
  <c r="AB32" i="42"/>
  <c r="AE66" i="42"/>
  <c r="AM144" i="42"/>
  <c r="AB86" i="40"/>
  <c r="X127" i="40"/>
  <c r="AC138" i="40"/>
  <c r="Y147" i="42"/>
  <c r="AI117" i="42"/>
  <c r="X93" i="40"/>
  <c r="AF90" i="40"/>
  <c r="W10" i="40"/>
  <c r="W95" i="42"/>
  <c r="AI64" i="42"/>
  <c r="AO43" i="42"/>
  <c r="X46" i="40"/>
  <c r="AJ46" i="40"/>
  <c r="Z162" i="41"/>
  <c r="AB162" i="41"/>
  <c r="AG90" i="41"/>
  <c r="X18" i="41"/>
  <c r="Y18" i="41"/>
  <c r="AD63" i="40"/>
  <c r="X24" i="26"/>
  <c r="AN24" i="26"/>
  <c r="AD57" i="26"/>
  <c r="Y9" i="26"/>
  <c r="AH174" i="26"/>
  <c r="AG174" i="26"/>
  <c r="W134" i="26"/>
  <c r="AA134" i="26"/>
  <c r="AG134" i="26"/>
  <c r="AD30" i="26"/>
  <c r="AN128" i="26"/>
  <c r="AF128" i="26"/>
  <c r="AK171" i="25"/>
  <c r="AJ143" i="26"/>
  <c r="AH145" i="26"/>
  <c r="AE105" i="25"/>
  <c r="AI105" i="25"/>
  <c r="AL34" i="26"/>
  <c r="Y34" i="26"/>
  <c r="AD71" i="26"/>
  <c r="AL71" i="26"/>
  <c r="AO98" i="26"/>
  <c r="AF99" i="26"/>
  <c r="AE163" i="40"/>
  <c r="Y4" i="26"/>
  <c r="AK11" i="26"/>
  <c r="Y11" i="26"/>
  <c r="Z11" i="26"/>
  <c r="AN11" i="26"/>
  <c r="AC11" i="26"/>
  <c r="AO11" i="26"/>
  <c r="Z93" i="26"/>
  <c r="AN165" i="26"/>
  <c r="AM165" i="26"/>
  <c r="Y165" i="26"/>
  <c r="AG165" i="26"/>
  <c r="AK165" i="26"/>
  <c r="AJ165" i="26"/>
  <c r="AN36" i="41"/>
  <c r="AM110" i="40"/>
  <c r="AC157" i="41"/>
  <c r="AE157" i="41"/>
  <c r="W114" i="40"/>
  <c r="Y158" i="40"/>
  <c r="AJ32" i="42"/>
  <c r="AD86" i="40"/>
  <c r="AK95" i="42"/>
  <c r="AN46" i="40"/>
  <c r="AE90" i="41"/>
  <c r="AF9" i="26"/>
  <c r="AB134" i="26"/>
  <c r="AJ134" i="26"/>
  <c r="Z107" i="26"/>
  <c r="AC4" i="26"/>
  <c r="AN52" i="26"/>
  <c r="AC93" i="26"/>
  <c r="AI93" i="26"/>
  <c r="Y93" i="26"/>
  <c r="AL93" i="26"/>
  <c r="AK6" i="40"/>
  <c r="AA21" i="40"/>
  <c r="X36" i="41"/>
  <c r="Y54" i="40"/>
  <c r="AK15" i="40"/>
  <c r="Y110" i="40"/>
  <c r="AC5" i="40"/>
  <c r="AI150" i="40"/>
  <c r="AD157" i="41"/>
  <c r="X157" i="41"/>
  <c r="AD92" i="42"/>
  <c r="AB144" i="40"/>
  <c r="AN144" i="40"/>
  <c r="AH123" i="40"/>
  <c r="AL114" i="40"/>
  <c r="AD32" i="42"/>
  <c r="AK66" i="42"/>
  <c r="AD87" i="42"/>
  <c r="AI86" i="40"/>
  <c r="AH90" i="40"/>
  <c r="Y32" i="40"/>
  <c r="AM46" i="40"/>
  <c r="AM90" i="41"/>
  <c r="AM63" i="40"/>
  <c r="Z24" i="26"/>
  <c r="AE24" i="26"/>
  <c r="AK9" i="26"/>
  <c r="AI174" i="26"/>
  <c r="Z174" i="26"/>
  <c r="Z134" i="26"/>
  <c r="AO134" i="26"/>
  <c r="AM30" i="26"/>
  <c r="AO137" i="26"/>
  <c r="AD128" i="26"/>
  <c r="AL128" i="26"/>
  <c r="AJ128" i="26"/>
  <c r="AE143" i="26"/>
  <c r="Y145" i="26"/>
  <c r="AM105" i="25"/>
  <c r="AH105" i="25"/>
  <c r="AO34" i="26"/>
  <c r="AD34" i="26"/>
  <c r="AI98" i="26"/>
  <c r="AG98" i="26"/>
  <c r="AN90" i="26"/>
  <c r="AI90" i="26"/>
  <c r="Z90" i="26"/>
  <c r="AJ90" i="26"/>
  <c r="AI99" i="26"/>
  <c r="AF163" i="40"/>
  <c r="X163" i="40"/>
  <c r="AC107" i="26"/>
  <c r="AL4" i="26"/>
  <c r="AL52" i="26"/>
  <c r="AG93" i="26"/>
  <c r="AC87" i="26"/>
  <c r="Y87" i="26"/>
  <c r="AO87" i="26"/>
  <c r="AN154" i="26"/>
  <c r="AJ168" i="40"/>
  <c r="Y134" i="40"/>
  <c r="AN145" i="41"/>
  <c r="AE150" i="26"/>
  <c r="AG76" i="26"/>
  <c r="AL76" i="26"/>
  <c r="X76" i="26"/>
  <c r="AB65" i="26"/>
  <c r="AF28" i="26"/>
  <c r="AN28" i="26"/>
  <c r="AM77" i="26"/>
  <c r="AI51" i="25"/>
  <c r="W10" i="26"/>
  <c r="AG10" i="26"/>
  <c r="Z70" i="26"/>
  <c r="AL70" i="26"/>
  <c r="AI100" i="26"/>
  <c r="AF100" i="26"/>
  <c r="AN79" i="26"/>
  <c r="AD79" i="26"/>
  <c r="AL106" i="26"/>
  <c r="AH106" i="26"/>
  <c r="AI101" i="26"/>
  <c r="Y21" i="26"/>
  <c r="AE21" i="26"/>
  <c r="AN155" i="26"/>
  <c r="AH166" i="26"/>
  <c r="AI18" i="26"/>
  <c r="AM175" i="26"/>
  <c r="AI37" i="26"/>
  <c r="AF37" i="26"/>
  <c r="X7" i="40"/>
  <c r="W55" i="42"/>
  <c r="AF9" i="42"/>
  <c r="Z155" i="41"/>
  <c r="AM114" i="41"/>
  <c r="AC127" i="41"/>
  <c r="AA62" i="41"/>
  <c r="AK79" i="41"/>
  <c r="AI95" i="26"/>
  <c r="AB95" i="26"/>
  <c r="AN140" i="26"/>
  <c r="Y177" i="26"/>
  <c r="AG130" i="26"/>
  <c r="AL130" i="26"/>
  <c r="AH167" i="26"/>
  <c r="AN151" i="26"/>
  <c r="Z148" i="26"/>
  <c r="AD62" i="26"/>
  <c r="W62" i="26"/>
  <c r="AD7" i="26"/>
  <c r="AB7" i="26"/>
  <c r="AL5" i="26"/>
  <c r="AC5" i="26"/>
  <c r="AI6" i="26"/>
  <c r="Y3" i="26"/>
  <c r="AF3" i="26"/>
  <c r="AL53" i="26"/>
  <c r="AD53" i="26"/>
  <c r="Z53" i="26"/>
  <c r="X98" i="40"/>
  <c r="AM115" i="42"/>
  <c r="AF75" i="41"/>
  <c r="AE161" i="41"/>
  <c r="X125" i="26"/>
  <c r="Z16" i="26"/>
  <c r="X109" i="26"/>
  <c r="W79" i="41"/>
  <c r="AJ5" i="26"/>
  <c r="W38" i="26"/>
  <c r="AN38" i="26"/>
  <c r="AF38" i="26"/>
  <c r="AF87" i="26"/>
  <c r="Z87" i="26"/>
  <c r="AK87" i="26"/>
  <c r="AC154" i="26"/>
  <c r="AO168" i="40"/>
  <c r="AF134" i="40"/>
  <c r="W121" i="26"/>
  <c r="AF150" i="26"/>
  <c r="AH150" i="26"/>
  <c r="AG65" i="26"/>
  <c r="W28" i="26"/>
  <c r="AB10" i="26"/>
  <c r="AE10" i="26"/>
  <c r="AN70" i="26"/>
  <c r="X70" i="26"/>
  <c r="AD100" i="26"/>
  <c r="AG100" i="26"/>
  <c r="AE106" i="26"/>
  <c r="AO106" i="26"/>
  <c r="AB101" i="26"/>
  <c r="AO166" i="26"/>
  <c r="AK166" i="26"/>
  <c r="AM18" i="26"/>
  <c r="AH175" i="26"/>
  <c r="AL37" i="26"/>
  <c r="AJ7" i="40"/>
  <c r="AE114" i="41"/>
  <c r="AH79" i="41"/>
  <c r="AK140" i="26"/>
  <c r="AI140" i="26"/>
  <c r="W177" i="26"/>
  <c r="AK167" i="26"/>
  <c r="AC148" i="26"/>
  <c r="Z7" i="26"/>
  <c r="AO7" i="26"/>
  <c r="AK5" i="26"/>
  <c r="AH5" i="26"/>
  <c r="AJ6" i="26"/>
  <c r="AA3" i="26"/>
  <c r="AC3" i="26"/>
  <c r="AO53" i="26"/>
  <c r="AG53" i="26"/>
  <c r="AI98" i="40"/>
  <c r="AB125" i="26"/>
  <c r="AF125" i="26"/>
  <c r="AI16" i="26"/>
  <c r="AK49" i="25"/>
  <c r="AO49" i="25"/>
  <c r="AO154" i="26"/>
  <c r="AH168" i="40"/>
  <c r="AB121" i="26"/>
  <c r="AL28" i="26"/>
  <c r="AG70" i="26"/>
  <c r="AB70" i="26"/>
  <c r="AJ37" i="26"/>
  <c r="AK42" i="41"/>
  <c r="AC79" i="41"/>
  <c r="AB5" i="26"/>
  <c r="AM16" i="26"/>
  <c r="AN87" i="26"/>
  <c r="AD87" i="26"/>
  <c r="Z154" i="26"/>
  <c r="AM168" i="40"/>
  <c r="AC110" i="41"/>
  <c r="AD150" i="26"/>
  <c r="AO150" i="26"/>
  <c r="AC76" i="26"/>
  <c r="W76" i="26"/>
  <c r="AK65" i="26"/>
  <c r="AD65" i="26"/>
  <c r="X28" i="26"/>
  <c r="AA77" i="26"/>
  <c r="AN10" i="26"/>
  <c r="AK70" i="26"/>
  <c r="AF70" i="26"/>
  <c r="Z100" i="26"/>
  <c r="AL100" i="26"/>
  <c r="AO79" i="26"/>
  <c r="X106" i="26"/>
  <c r="AK106" i="26"/>
  <c r="AC101" i="26"/>
  <c r="AN21" i="26"/>
  <c r="AG21" i="26"/>
  <c r="AH21" i="26"/>
  <c r="X155" i="26"/>
  <c r="AO155" i="26"/>
  <c r="Y166" i="26"/>
  <c r="AE175" i="26"/>
  <c r="Z37" i="26"/>
  <c r="AG167" i="40"/>
  <c r="AN55" i="42"/>
  <c r="AK171" i="42"/>
  <c r="AL49" i="41"/>
  <c r="AL79" i="41"/>
  <c r="AC95" i="26"/>
  <c r="AN95" i="26"/>
  <c r="Y95" i="26"/>
  <c r="AG140" i="26"/>
  <c r="AC140" i="26"/>
  <c r="AM130" i="26"/>
  <c r="Z167" i="26"/>
  <c r="X59" i="25"/>
  <c r="AO151" i="26"/>
  <c r="AJ148" i="26"/>
  <c r="AO62" i="26"/>
  <c r="AG62" i="26"/>
  <c r="AK7" i="26"/>
  <c r="AN5" i="26"/>
  <c r="Y5" i="26"/>
  <c r="W5" i="26"/>
  <c r="X3" i="26"/>
  <c r="AG3" i="26"/>
  <c r="X53" i="26"/>
  <c r="AN53" i="26"/>
  <c r="AI75" i="41"/>
  <c r="AA125" i="26"/>
  <c r="X16" i="26"/>
  <c r="AO109" i="26"/>
  <c r="AL87" i="26"/>
  <c r="AF154" i="26"/>
  <c r="X168" i="40"/>
  <c r="AI145" i="41"/>
  <c r="AN150" i="26"/>
  <c r="Y150" i="26"/>
  <c r="AM65" i="26"/>
  <c r="AC65" i="26"/>
  <c r="AE28" i="26"/>
  <c r="AI28" i="26"/>
  <c r="AA10" i="26"/>
  <c r="Y10" i="26"/>
  <c r="AD70" i="26"/>
  <c r="AH100" i="26"/>
  <c r="AK100" i="26"/>
  <c r="AN100" i="26"/>
  <c r="AB106" i="26"/>
  <c r="AC106" i="26"/>
  <c r="AA106" i="26"/>
  <c r="AG101" i="26"/>
  <c r="W166" i="26"/>
  <c r="AN175" i="26"/>
  <c r="AA37" i="26"/>
  <c r="Y55" i="42"/>
  <c r="AG49" i="41"/>
  <c r="AE140" i="26"/>
  <c r="AB140" i="26"/>
  <c r="AE167" i="26"/>
  <c r="AB148" i="26"/>
  <c r="AE7" i="26"/>
  <c r="AH7" i="26"/>
  <c r="AF5" i="26"/>
  <c r="Z5" i="26"/>
  <c r="AB3" i="26"/>
  <c r="AN3" i="26"/>
  <c r="AD3" i="26"/>
  <c r="AK53" i="26"/>
  <c r="AB53" i="26"/>
  <c r="AB98" i="40"/>
  <c r="AI83" i="25"/>
  <c r="AJ109" i="26"/>
  <c r="AD109" i="26"/>
  <c r="AC109" i="26"/>
  <c r="AB109" i="26"/>
  <c r="AN109" i="26"/>
  <c r="AG154" i="26"/>
  <c r="AN168" i="40"/>
  <c r="AD145" i="41"/>
  <c r="AM28" i="26"/>
  <c r="Z28" i="26"/>
  <c r="AC70" i="26"/>
  <c r="AI70" i="26"/>
  <c r="Y37" i="26"/>
  <c r="AI79" i="41"/>
  <c r="AD5" i="26"/>
  <c r="AA53" i="26"/>
  <c r="AK96" i="26"/>
  <c r="AG102" i="26"/>
  <c r="AG153" i="26"/>
  <c r="AB153" i="26"/>
  <c r="Y173" i="26"/>
  <c r="AL176" i="26"/>
  <c r="AD176" i="26"/>
  <c r="AF50" i="25"/>
  <c r="AA135" i="26"/>
  <c r="AE118" i="26"/>
  <c r="AL39" i="26"/>
  <c r="W131" i="26"/>
  <c r="AI131" i="26"/>
  <c r="AJ141" i="26"/>
  <c r="AE35" i="26"/>
  <c r="AM35" i="26"/>
  <c r="AL108" i="42"/>
  <c r="AA108" i="42"/>
  <c r="AH63" i="41"/>
  <c r="AB106" i="41"/>
  <c r="AJ163" i="41"/>
  <c r="AK35" i="41"/>
  <c r="AL124" i="26"/>
  <c r="AM124" i="26"/>
  <c r="AM44" i="26"/>
  <c r="AK44" i="26"/>
  <c r="AO55" i="26"/>
  <c r="AI55" i="26"/>
  <c r="AO160" i="26"/>
  <c r="AG91" i="26"/>
  <c r="AE142" i="26"/>
  <c r="AL156" i="42"/>
  <c r="AD172" i="41"/>
  <c r="AM147" i="41"/>
  <c r="AF27" i="26"/>
  <c r="AL20" i="26"/>
  <c r="X20" i="26"/>
  <c r="AL48" i="26"/>
  <c r="AA48" i="26"/>
  <c r="AB33" i="26"/>
  <c r="AN69" i="26"/>
  <c r="AH69" i="26"/>
  <c r="AA8" i="26"/>
  <c r="Y80" i="25"/>
  <c r="AO80" i="25"/>
  <c r="AC89" i="26"/>
  <c r="Z89" i="26"/>
  <c r="AI26" i="26"/>
  <c r="Y29" i="26"/>
  <c r="AF29" i="26"/>
  <c r="AJ156" i="25"/>
  <c r="AF123" i="26"/>
  <c r="AO123" i="26"/>
  <c r="AA163" i="26"/>
  <c r="AC68" i="26"/>
  <c r="AI68" i="26"/>
  <c r="AA23" i="26"/>
  <c r="AB23" i="26"/>
  <c r="AF156" i="41"/>
  <c r="AN122" i="26"/>
  <c r="AJ63" i="26"/>
  <c r="AL75" i="26"/>
  <c r="AH75" i="26"/>
  <c r="AL168" i="26"/>
  <c r="AK157" i="26"/>
  <c r="AC17" i="26"/>
  <c r="AM17" i="26"/>
  <c r="W19" i="26"/>
  <c r="AE88" i="26"/>
  <c r="AM126" i="26"/>
  <c r="AB126" i="26"/>
  <c r="AA67" i="25"/>
  <c r="W15" i="26"/>
  <c r="W149" i="26"/>
  <c r="AF132" i="26"/>
  <c r="AK132" i="26"/>
  <c r="Y2" i="26"/>
  <c r="AB169" i="26"/>
  <c r="AE31" i="26"/>
  <c r="AJ32" i="26"/>
  <c r="AE176" i="26"/>
  <c r="AF44" i="26"/>
  <c r="AE156" i="42"/>
  <c r="AK89" i="26"/>
  <c r="AL29" i="26"/>
  <c r="AL63" i="26"/>
  <c r="Z157" i="26"/>
  <c r="AJ132" i="26"/>
  <c r="AO132" i="26"/>
  <c r="AD2" i="26"/>
  <c r="AE169" i="26"/>
  <c r="AF31" i="26"/>
  <c r="Z119" i="28"/>
  <c r="AH161" i="26"/>
  <c r="AK153" i="26"/>
  <c r="AA153" i="26"/>
  <c r="X176" i="26"/>
  <c r="AI176" i="26"/>
  <c r="AC135" i="26"/>
  <c r="AO131" i="26"/>
  <c r="AD131" i="26"/>
  <c r="Z35" i="26"/>
  <c r="AO35" i="26"/>
  <c r="AB63" i="41"/>
  <c r="AA35" i="41"/>
  <c r="AJ124" i="26"/>
  <c r="X44" i="26"/>
  <c r="W44" i="26"/>
  <c r="AE55" i="26"/>
  <c r="AL55" i="26"/>
  <c r="AI91" i="26"/>
  <c r="AO58" i="26"/>
  <c r="X139" i="26"/>
  <c r="AJ124" i="40"/>
  <c r="AA156" i="42"/>
  <c r="AJ147" i="41"/>
  <c r="Y48" i="26"/>
  <c r="AJ48" i="26"/>
  <c r="AG33" i="26"/>
  <c r="AD80" i="25"/>
  <c r="AJ89" i="26"/>
  <c r="AI89" i="26"/>
  <c r="AO29" i="26"/>
  <c r="AA29" i="26"/>
  <c r="Y156" i="25"/>
  <c r="AA123" i="26"/>
  <c r="X123" i="26"/>
  <c r="AB163" i="26"/>
  <c r="AH68" i="26"/>
  <c r="AB68" i="26"/>
  <c r="AM23" i="26"/>
  <c r="AL23" i="26"/>
  <c r="AO122" i="26"/>
  <c r="AK63" i="26"/>
  <c r="AD75" i="26"/>
  <c r="Y75" i="26"/>
  <c r="AC168" i="26"/>
  <c r="AI157" i="26"/>
  <c r="AD17" i="26"/>
  <c r="AF126" i="26"/>
  <c r="AH126" i="26"/>
  <c r="AK67" i="25"/>
  <c r="AG132" i="26"/>
  <c r="Z132" i="26"/>
  <c r="AB2" i="26"/>
  <c r="AI161" i="26"/>
  <c r="AJ176" i="26"/>
  <c r="AB176" i="26"/>
  <c r="AO135" i="26"/>
  <c r="AH131" i="26"/>
  <c r="X131" i="26"/>
  <c r="AF35" i="26"/>
  <c r="W35" i="26"/>
  <c r="AN63" i="41"/>
  <c r="Z124" i="26"/>
  <c r="AN44" i="26"/>
  <c r="AG44" i="26"/>
  <c r="AL44" i="26"/>
  <c r="AG124" i="40"/>
  <c r="AF156" i="42"/>
  <c r="AD89" i="26"/>
  <c r="Y89" i="26"/>
  <c r="W89" i="26"/>
  <c r="AN29" i="26"/>
  <c r="AI29" i="26"/>
  <c r="AK156" i="25"/>
  <c r="AM68" i="26"/>
  <c r="W68" i="26"/>
  <c r="Z68" i="26"/>
  <c r="AH63" i="26"/>
  <c r="AJ157" i="26"/>
  <c r="AE126" i="26"/>
  <c r="Z126" i="26"/>
  <c r="AH31" i="26"/>
  <c r="AI136" i="26"/>
  <c r="AM146" i="23"/>
  <c r="W96" i="26"/>
  <c r="AH64" i="25"/>
  <c r="Z102" i="26"/>
  <c r="AE161" i="26"/>
  <c r="AO153" i="26"/>
  <c r="AC176" i="26"/>
  <c r="AA176" i="26"/>
  <c r="AI135" i="26"/>
  <c r="AM135" i="26"/>
  <c r="W39" i="26"/>
  <c r="AA131" i="26"/>
  <c r="AK131" i="26"/>
  <c r="X141" i="26"/>
  <c r="AI35" i="26"/>
  <c r="AB35" i="26"/>
  <c r="AO108" i="42"/>
  <c r="AK63" i="41"/>
  <c r="AM63" i="41"/>
  <c r="AO35" i="41"/>
  <c r="AO124" i="26"/>
  <c r="AD44" i="26"/>
  <c r="AI44" i="26"/>
  <c r="AA44" i="26"/>
  <c r="AC55" i="26"/>
  <c r="AM160" i="26"/>
  <c r="AB160" i="26"/>
  <c r="Y91" i="26"/>
  <c r="AB58" i="26"/>
  <c r="AI142" i="26"/>
  <c r="AE124" i="40"/>
  <c r="AF147" i="41"/>
  <c r="AG20" i="26"/>
  <c r="AH20" i="26"/>
  <c r="AH48" i="26"/>
  <c r="AI48" i="26"/>
  <c r="AL33" i="26"/>
  <c r="AC69" i="26"/>
  <c r="AK69" i="26"/>
  <c r="X8" i="26"/>
  <c r="AA80" i="25"/>
  <c r="AJ80" i="25"/>
  <c r="AL89" i="26"/>
  <c r="AA89" i="26"/>
  <c r="AN89" i="26"/>
  <c r="X29" i="26"/>
  <c r="AG29" i="26"/>
  <c r="Z29" i="26"/>
  <c r="AO156" i="25"/>
  <c r="AG123" i="26"/>
  <c r="AE68" i="26"/>
  <c r="AA68" i="26"/>
  <c r="AG68" i="26"/>
  <c r="AK23" i="26"/>
  <c r="AJ122" i="26"/>
  <c r="AN63" i="26"/>
  <c r="X63" i="26"/>
  <c r="AM75" i="26"/>
  <c r="AF168" i="26"/>
  <c r="AN157" i="26"/>
  <c r="AF157" i="26"/>
  <c r="Y17" i="26"/>
  <c r="AC126" i="26"/>
  <c r="AJ126" i="26"/>
  <c r="AB67" i="25"/>
  <c r="AC31" i="26"/>
  <c r="AJ136" i="26"/>
  <c r="AM136" i="26"/>
  <c r="AJ15" i="28"/>
  <c r="AE153" i="26"/>
  <c r="AD153" i="26"/>
  <c r="Y176" i="26"/>
  <c r="AB135" i="26"/>
  <c r="AA118" i="26"/>
  <c r="AC131" i="26"/>
  <c r="X35" i="26"/>
  <c r="AJ63" i="41"/>
  <c r="AM35" i="41"/>
  <c r="AB124" i="26"/>
  <c r="Z44" i="26"/>
  <c r="AB44" i="26"/>
  <c r="AA55" i="26"/>
  <c r="AJ91" i="26"/>
  <c r="AF58" i="26"/>
  <c r="Y147" i="41"/>
  <c r="AF80" i="25"/>
  <c r="AO89" i="26"/>
  <c r="AE89" i="26"/>
  <c r="AH29" i="26"/>
  <c r="AB29" i="26"/>
  <c r="AA156" i="25"/>
  <c r="AH123" i="26"/>
  <c r="AJ68" i="26"/>
  <c r="AK68" i="26"/>
  <c r="AJ23" i="26"/>
  <c r="AC122" i="26"/>
  <c r="AM63" i="26"/>
  <c r="AM12" i="26"/>
  <c r="AE75" i="26"/>
  <c r="AA75" i="26"/>
  <c r="AN168" i="26"/>
  <c r="W157" i="26"/>
  <c r="AE119" i="26"/>
  <c r="Y67" i="25"/>
  <c r="Y132" i="26"/>
  <c r="AI132" i="26"/>
  <c r="AG2" i="26"/>
  <c r="W176" i="26"/>
  <c r="AK176" i="26"/>
  <c r="AG50" i="25"/>
  <c r="AN135" i="26"/>
  <c r="AM118" i="26"/>
  <c r="AG131" i="26"/>
  <c r="AA35" i="26"/>
  <c r="Y35" i="26"/>
  <c r="AL63" i="41"/>
  <c r="W124" i="26"/>
  <c r="AJ44" i="26"/>
  <c r="AC44" i="26"/>
  <c r="AH147" i="41"/>
  <c r="AC48" i="26"/>
  <c r="AD33" i="26"/>
  <c r="Z80" i="25"/>
  <c r="AH89" i="26"/>
  <c r="AM89" i="26"/>
  <c r="AM29" i="26"/>
  <c r="W29" i="26"/>
  <c r="AI156" i="25"/>
  <c r="AF68" i="26"/>
  <c r="AD68" i="26"/>
  <c r="Z63" i="26"/>
  <c r="AE157" i="26"/>
  <c r="AI67" i="25"/>
  <c r="Z15" i="26"/>
  <c r="AJ149" i="26"/>
  <c r="AM132" i="26"/>
  <c r="AA132" i="26"/>
  <c r="AO2" i="26"/>
  <c r="X136" i="26"/>
  <c r="AE88" i="42"/>
  <c r="Y60" i="42"/>
  <c r="AO60" i="42"/>
  <c r="AA37" i="40"/>
  <c r="AM37" i="40"/>
  <c r="AG55" i="40"/>
  <c r="AI55" i="40"/>
  <c r="AN149" i="40"/>
  <c r="Z149" i="40"/>
  <c r="AC39" i="40"/>
  <c r="AA111" i="40"/>
  <c r="AI36" i="40"/>
  <c r="AI104" i="40"/>
  <c r="AL104" i="40"/>
  <c r="AN85" i="40"/>
  <c r="AE165" i="40"/>
  <c r="AK105" i="42"/>
  <c r="AF120" i="42"/>
  <c r="AB120" i="42"/>
  <c r="AG22" i="42"/>
  <c r="AK24" i="42"/>
  <c r="AG42" i="42"/>
  <c r="AF121" i="42"/>
  <c r="AJ61" i="41"/>
  <c r="AO36" i="41"/>
  <c r="Z36" i="41"/>
  <c r="AD17" i="41"/>
  <c r="AA17" i="41"/>
  <c r="AA8" i="41"/>
  <c r="AJ151" i="41"/>
  <c r="AK151" i="41"/>
  <c r="AM87" i="40"/>
  <c r="AN87" i="40"/>
  <c r="AC115" i="40"/>
  <c r="X119" i="40"/>
  <c r="AC119" i="40"/>
  <c r="AD102" i="40"/>
  <c r="AF102" i="40"/>
  <c r="AB84" i="40"/>
  <c r="AO15" i="40"/>
  <c r="AH15" i="40"/>
  <c r="AF110" i="40"/>
  <c r="Z68" i="40"/>
  <c r="W122" i="42"/>
  <c r="AK122" i="42"/>
  <c r="AB54" i="42"/>
  <c r="AJ54" i="42"/>
  <c r="AM79" i="42"/>
  <c r="AO79" i="42"/>
  <c r="AM131" i="42"/>
  <c r="AJ78" i="40"/>
  <c r="Z78" i="40"/>
  <c r="AC78" i="40"/>
  <c r="AK152" i="42"/>
  <c r="AA173" i="41"/>
  <c r="AJ45" i="41"/>
  <c r="AM45" i="41"/>
  <c r="AI123" i="41"/>
  <c r="AO70" i="40"/>
  <c r="AE69" i="40"/>
  <c r="AO69" i="40"/>
  <c r="AD106" i="40"/>
  <c r="AB67" i="40"/>
  <c r="Y35" i="40"/>
  <c r="AD150" i="40"/>
  <c r="AF150" i="40"/>
  <c r="AB161" i="40"/>
  <c r="AL96" i="42"/>
  <c r="AA141" i="42"/>
  <c r="AB141" i="42"/>
  <c r="AO100" i="42"/>
  <c r="Y157" i="41"/>
  <c r="AK157" i="41"/>
  <c r="W107" i="41"/>
  <c r="AD2" i="41"/>
  <c r="W97" i="40"/>
  <c r="AB176" i="40"/>
  <c r="Z176" i="40"/>
  <c r="AM83" i="40"/>
  <c r="AA22" i="40"/>
  <c r="AM22" i="40"/>
  <c r="AF169" i="40"/>
  <c r="AG104" i="42"/>
  <c r="W75" i="40"/>
  <c r="AA75" i="40"/>
  <c r="X92" i="42"/>
  <c r="AH141" i="41"/>
  <c r="AK143" i="41"/>
  <c r="AA99" i="40"/>
  <c r="AF144" i="40"/>
  <c r="AJ144" i="40"/>
  <c r="X123" i="40"/>
  <c r="AE123" i="40"/>
  <c r="X92" i="40"/>
  <c r="AC114" i="40"/>
  <c r="AA65" i="40"/>
  <c r="AN174" i="40"/>
  <c r="Y32" i="42"/>
  <c r="AH52" i="42"/>
  <c r="AI66" i="42"/>
  <c r="AH66" i="42"/>
  <c r="AG87" i="42"/>
  <c r="AF87" i="42"/>
  <c r="AJ144" i="42"/>
  <c r="AH144" i="42"/>
  <c r="W154" i="41"/>
  <c r="AJ154" i="41"/>
  <c r="AK86" i="40"/>
  <c r="AM86" i="40"/>
  <c r="AL86" i="40"/>
  <c r="AO160" i="40"/>
  <c r="AH160" i="40"/>
  <c r="AK89" i="40"/>
  <c r="AM153" i="40"/>
  <c r="AA127" i="40"/>
  <c r="AB127" i="40"/>
  <c r="X138" i="40"/>
  <c r="Z138" i="40"/>
  <c r="AI155" i="40"/>
  <c r="AJ147" i="42"/>
  <c r="W117" i="42"/>
  <c r="AG117" i="42"/>
  <c r="AA84" i="42"/>
  <c r="W93" i="40"/>
  <c r="Y153" i="42"/>
  <c r="AM88" i="41"/>
  <c r="AK88" i="41"/>
  <c r="Z47" i="41"/>
  <c r="W47" i="41"/>
  <c r="AN47" i="41"/>
  <c r="AB90" i="40"/>
  <c r="AG90" i="40"/>
  <c r="AG9" i="40"/>
  <c r="AE32" i="40"/>
  <c r="AA32" i="40"/>
  <c r="X77" i="40"/>
  <c r="Y77" i="40"/>
  <c r="AC10" i="40"/>
  <c r="AC50" i="40"/>
  <c r="X11" i="40"/>
  <c r="AE63" i="42"/>
  <c r="AK139" i="42"/>
  <c r="AI139" i="42"/>
  <c r="AL64" i="42"/>
  <c r="AC64" i="42"/>
  <c r="AJ43" i="42"/>
  <c r="AE149" i="42"/>
  <c r="AH46" i="40"/>
  <c r="AE46" i="40"/>
  <c r="W81" i="41"/>
  <c r="W162" i="41"/>
  <c r="AI90" i="41"/>
  <c r="AK90" i="41"/>
  <c r="AE63" i="40"/>
  <c r="AH63" i="40"/>
  <c r="AL14" i="40"/>
  <c r="Y33" i="41"/>
  <c r="AO33" i="41"/>
  <c r="AG57" i="26"/>
  <c r="AI57" i="26"/>
  <c r="AA57" i="26"/>
  <c r="W9" i="26"/>
  <c r="AL9" i="26"/>
  <c r="Z43" i="25"/>
  <c r="AL43" i="25"/>
  <c r="AE158" i="26"/>
  <c r="Z158" i="26"/>
  <c r="AC158" i="26"/>
  <c r="AM174" i="26"/>
  <c r="AD174" i="26"/>
  <c r="AC111" i="26"/>
  <c r="AI111" i="26"/>
  <c r="AL30" i="26"/>
  <c r="AF30" i="26"/>
  <c r="X30" i="26"/>
  <c r="AN112" i="26"/>
  <c r="AC137" i="26"/>
  <c r="AF113" i="26"/>
  <c r="W113" i="26"/>
  <c r="W171" i="25"/>
  <c r="Z171" i="25"/>
  <c r="Z114" i="26"/>
  <c r="AG143" i="26"/>
  <c r="Y82" i="26"/>
  <c r="AE82" i="26"/>
  <c r="AC145" i="26"/>
  <c r="AL42" i="26"/>
  <c r="Z104" i="25"/>
  <c r="AN99" i="26"/>
  <c r="Y99" i="26"/>
  <c r="AK99" i="26"/>
  <c r="AA99" i="26"/>
  <c r="AH99" i="26"/>
  <c r="AB99" i="26"/>
  <c r="AD99" i="26"/>
  <c r="AG99" i="26"/>
  <c r="AO99" i="26"/>
  <c r="AM99" i="26"/>
  <c r="X161" i="42"/>
  <c r="AG161" i="42"/>
  <c r="W161" i="42"/>
  <c r="AJ166" i="41"/>
  <c r="Y147" i="26"/>
  <c r="AC159" i="41"/>
  <c r="X159" i="41"/>
  <c r="AO159" i="41"/>
  <c r="AK159" i="41"/>
  <c r="Y101" i="42"/>
  <c r="W149" i="40"/>
  <c r="AO149" i="40"/>
  <c r="AD39" i="40"/>
  <c r="AI111" i="40"/>
  <c r="AN36" i="40"/>
  <c r="AK165" i="40"/>
  <c r="AN105" i="42"/>
  <c r="Y120" i="42"/>
  <c r="AH22" i="42"/>
  <c r="W24" i="42"/>
  <c r="AE24" i="42"/>
  <c r="AA121" i="42"/>
  <c r="AE151" i="41"/>
  <c r="AA151" i="41"/>
  <c r="AK115" i="40"/>
  <c r="AJ119" i="40"/>
  <c r="AN119" i="40"/>
  <c r="AE102" i="40"/>
  <c r="Y102" i="40"/>
  <c r="AO68" i="40"/>
  <c r="AL54" i="42"/>
  <c r="AE54" i="42"/>
  <c r="AI131" i="42"/>
  <c r="AI78" i="40"/>
  <c r="AB152" i="42"/>
  <c r="AG123" i="41"/>
  <c r="AA69" i="40"/>
  <c r="AN69" i="40"/>
  <c r="AO106" i="40"/>
  <c r="AN161" i="40"/>
  <c r="AH98" i="42"/>
  <c r="AM141" i="42"/>
  <c r="AL141" i="42"/>
  <c r="X2" i="41"/>
  <c r="Y97" i="40"/>
  <c r="AK83" i="40"/>
  <c r="AI22" i="40"/>
  <c r="AO169" i="40"/>
  <c r="AO104" i="42"/>
  <c r="AD104" i="42"/>
  <c r="AH92" i="42"/>
  <c r="AJ143" i="41"/>
  <c r="AO174" i="40"/>
  <c r="AD52" i="42"/>
  <c r="Y87" i="42"/>
  <c r="AI154" i="41"/>
  <c r="AO154" i="41"/>
  <c r="AA89" i="40"/>
  <c r="AJ138" i="40"/>
  <c r="AE155" i="40"/>
  <c r="AC117" i="42"/>
  <c r="AM84" i="42"/>
  <c r="AM9" i="40"/>
  <c r="AA50" i="40"/>
  <c r="AB11" i="40"/>
  <c r="AN139" i="42"/>
  <c r="AH81" i="41"/>
  <c r="AB63" i="40"/>
  <c r="AM57" i="26"/>
  <c r="AO43" i="25"/>
  <c r="AH43" i="25"/>
  <c r="AG112" i="26"/>
  <c r="AB112" i="26"/>
  <c r="AH112" i="26"/>
  <c r="W112" i="26"/>
  <c r="AN137" i="26"/>
  <c r="Z137" i="26"/>
  <c r="AB137" i="26"/>
  <c r="AD137" i="26"/>
  <c r="AL137" i="26"/>
  <c r="X137" i="26"/>
  <c r="AH113" i="26"/>
  <c r="AN42" i="26"/>
  <c r="W172" i="26"/>
  <c r="AF115" i="26"/>
  <c r="AC149" i="40"/>
  <c r="AL149" i="40"/>
  <c r="AJ111" i="40"/>
  <c r="AD165" i="40"/>
  <c r="Z24" i="42"/>
  <c r="AN24" i="42"/>
  <c r="AC121" i="42"/>
  <c r="W121" i="42"/>
  <c r="AJ102" i="40"/>
  <c r="X102" i="40"/>
  <c r="AG54" i="42"/>
  <c r="AC54" i="42"/>
  <c r="W60" i="42"/>
  <c r="X152" i="42"/>
  <c r="AF106" i="40"/>
  <c r="Z161" i="40"/>
  <c r="AG161" i="40"/>
  <c r="AD98" i="42"/>
  <c r="AC141" i="42"/>
  <c r="AH141" i="42"/>
  <c r="AC2" i="41"/>
  <c r="AG2" i="41"/>
  <c r="AI119" i="41"/>
  <c r="AI83" i="40"/>
  <c r="AI104" i="42"/>
  <c r="Y104" i="42"/>
  <c r="Z143" i="41"/>
  <c r="W143" i="41"/>
  <c r="AI73" i="42"/>
  <c r="X84" i="42"/>
  <c r="Y90" i="42"/>
  <c r="AG71" i="41"/>
  <c r="AJ112" i="40"/>
  <c r="AM11" i="40"/>
  <c r="AG43" i="25"/>
  <c r="AM43" i="25"/>
  <c r="AI43" i="25"/>
  <c r="AC113" i="26"/>
  <c r="Y113" i="26"/>
  <c r="AB113" i="26"/>
  <c r="AI113" i="26"/>
  <c r="AG113" i="26"/>
  <c r="X113" i="26"/>
  <c r="AN171" i="25"/>
  <c r="AE171" i="25"/>
  <c r="AF171" i="25"/>
  <c r="AG171" i="25"/>
  <c r="AC171" i="25"/>
  <c r="AM42" i="26"/>
  <c r="Z42" i="26"/>
  <c r="AB42" i="26"/>
  <c r="AG42" i="26"/>
  <c r="AF42" i="26"/>
  <c r="AJ42" i="26"/>
  <c r="W42" i="26"/>
  <c r="AO42" i="26"/>
  <c r="X42" i="26"/>
  <c r="AC42" i="26"/>
  <c r="AH147" i="26"/>
  <c r="AC147" i="26"/>
  <c r="AK147" i="26"/>
  <c r="AF147" i="26"/>
  <c r="AB147" i="26"/>
  <c r="Z147" i="26"/>
  <c r="AL147" i="26"/>
  <c r="AO147" i="26"/>
  <c r="AA147" i="26"/>
  <c r="AI147" i="26"/>
  <c r="AD147" i="26"/>
  <c r="AM147" i="26"/>
  <c r="AN147" i="26"/>
  <c r="AJ147" i="26"/>
  <c r="X147" i="26"/>
  <c r="AH101" i="42"/>
  <c r="Z37" i="40"/>
  <c r="W37" i="40"/>
  <c r="AD6" i="40"/>
  <c r="AB149" i="40"/>
  <c r="AK149" i="40"/>
  <c r="Y111" i="40"/>
  <c r="AM111" i="40"/>
  <c r="W171" i="40"/>
  <c r="AC85" i="40"/>
  <c r="AA105" i="42"/>
  <c r="AA120" i="42"/>
  <c r="AB101" i="42"/>
  <c r="AL24" i="42"/>
  <c r="AJ24" i="42"/>
  <c r="W174" i="42"/>
  <c r="AN121" i="42"/>
  <c r="AB121" i="42"/>
  <c r="AM36" i="41"/>
  <c r="AE139" i="41"/>
  <c r="Z17" i="41"/>
  <c r="AH151" i="41"/>
  <c r="AL87" i="40"/>
  <c r="AO87" i="40"/>
  <c r="AF115" i="40"/>
  <c r="AK119" i="40"/>
  <c r="AG119" i="40"/>
  <c r="AK102" i="40"/>
  <c r="AN102" i="40"/>
  <c r="AK54" i="40"/>
  <c r="X15" i="40"/>
  <c r="AI15" i="40"/>
  <c r="AD110" i="40"/>
  <c r="AB110" i="40"/>
  <c r="X68" i="40"/>
  <c r="AN122" i="42"/>
  <c r="AD122" i="42"/>
  <c r="W54" i="42"/>
  <c r="Y54" i="42"/>
  <c r="AI79" i="42"/>
  <c r="AC60" i="42"/>
  <c r="AN61" i="42"/>
  <c r="AE78" i="40"/>
  <c r="AG78" i="40"/>
  <c r="AC173" i="41"/>
  <c r="AF45" i="41"/>
  <c r="W118" i="41"/>
  <c r="AK69" i="40"/>
  <c r="Y106" i="40"/>
  <c r="AE106" i="40"/>
  <c r="AC67" i="40"/>
  <c r="AJ133" i="40"/>
  <c r="AD161" i="40"/>
  <c r="AE161" i="40"/>
  <c r="AK141" i="42"/>
  <c r="AG141" i="42"/>
  <c r="W2" i="41"/>
  <c r="AO2" i="41"/>
  <c r="AK41" i="41"/>
  <c r="AD164" i="40"/>
  <c r="Z97" i="40"/>
  <c r="AI176" i="40"/>
  <c r="AC83" i="40"/>
  <c r="AH83" i="40"/>
  <c r="X31" i="40"/>
  <c r="AN22" i="40"/>
  <c r="AH22" i="40"/>
  <c r="AG145" i="40"/>
  <c r="AM104" i="42"/>
  <c r="X104" i="42"/>
  <c r="AL75" i="40"/>
  <c r="AN75" i="40"/>
  <c r="AO92" i="42"/>
  <c r="AO143" i="41"/>
  <c r="AE143" i="41"/>
  <c r="AG2" i="40"/>
  <c r="AK92" i="40"/>
  <c r="X52" i="42"/>
  <c r="AB66" i="42"/>
  <c r="AL66" i="42"/>
  <c r="AO87" i="42"/>
  <c r="AL124" i="42"/>
  <c r="W144" i="42"/>
  <c r="AE154" i="41"/>
  <c r="Y86" i="40"/>
  <c r="X86" i="40"/>
  <c r="AE152" i="40"/>
  <c r="AB160" i="40"/>
  <c r="AG127" i="40"/>
  <c r="AI30" i="40"/>
  <c r="AO138" i="40"/>
  <c r="AD147" i="42"/>
  <c r="AB117" i="42"/>
  <c r="AJ93" i="40"/>
  <c r="Z88" i="41"/>
  <c r="AD88" i="41"/>
  <c r="AI47" i="41"/>
  <c r="AK47" i="41"/>
  <c r="AM90" i="40"/>
  <c r="AL90" i="40"/>
  <c r="AF32" i="40"/>
  <c r="AN10" i="40"/>
  <c r="AA11" i="40"/>
  <c r="W11" i="40"/>
  <c r="X139" i="42"/>
  <c r="AH139" i="42"/>
  <c r="Z43" i="42"/>
  <c r="AB46" i="40"/>
  <c r="AK43" i="41"/>
  <c r="AG63" i="40"/>
  <c r="AJ63" i="40"/>
  <c r="AJ14" i="40"/>
  <c r="AD14" i="40"/>
  <c r="AJ33" i="41"/>
  <c r="AA33" i="41"/>
  <c r="AC57" i="26"/>
  <c r="Y57" i="26"/>
  <c r="X9" i="26"/>
  <c r="AM9" i="26"/>
  <c r="Y43" i="25"/>
  <c r="AB43" i="25"/>
  <c r="AF43" i="25"/>
  <c r="AH158" i="26"/>
  <c r="Y158" i="26"/>
  <c r="AO30" i="26"/>
  <c r="AB30" i="26"/>
  <c r="AJ112" i="26"/>
  <c r="AD112" i="26"/>
  <c r="AA137" i="26"/>
  <c r="AM113" i="26"/>
  <c r="X171" i="25"/>
  <c r="AK114" i="26"/>
  <c r="AE114" i="26"/>
  <c r="W143" i="26"/>
  <c r="Z143" i="26"/>
  <c r="AK82" i="26"/>
  <c r="AA82" i="26"/>
  <c r="AG145" i="26"/>
  <c r="AB145" i="26"/>
  <c r="AM145" i="26"/>
  <c r="W145" i="26"/>
  <c r="AA145" i="26"/>
  <c r="AF145" i="26"/>
  <c r="AI145" i="26"/>
  <c r="AD145" i="26"/>
  <c r="AI42" i="26"/>
  <c r="AA104" i="25"/>
  <c r="AG172" i="26"/>
  <c r="AD138" i="26"/>
  <c r="AN41" i="26"/>
  <c r="AC51" i="25"/>
  <c r="AL51" i="25"/>
  <c r="AE51" i="25"/>
  <c r="AN51" i="25"/>
  <c r="W51" i="25"/>
  <c r="AB51" i="25"/>
  <c r="AM51" i="25"/>
  <c r="X51" i="25"/>
  <c r="AH51" i="25"/>
  <c r="Z51" i="25"/>
  <c r="AO51" i="25"/>
  <c r="AA51" i="25"/>
  <c r="AG51" i="25"/>
  <c r="AD51" i="25"/>
  <c r="AK51" i="25"/>
  <c r="AE138" i="26"/>
  <c r="AO41" i="26"/>
  <c r="AI39" i="21"/>
  <c r="AF101" i="42"/>
  <c r="AG101" i="42"/>
  <c r="Z38" i="40"/>
  <c r="Y37" i="40"/>
  <c r="AM149" i="40"/>
  <c r="AB39" i="40"/>
  <c r="AL111" i="40"/>
  <c r="AE36" i="40"/>
  <c r="Z171" i="40"/>
  <c r="AE85" i="40"/>
  <c r="Y105" i="42"/>
  <c r="AO120" i="42"/>
  <c r="AF24" i="42"/>
  <c r="AD121" i="42"/>
  <c r="AH36" i="41"/>
  <c r="AE36" i="41"/>
  <c r="W17" i="41"/>
  <c r="W151" i="41"/>
  <c r="AA87" i="40"/>
  <c r="Y87" i="40"/>
  <c r="AG115" i="40"/>
  <c r="Z119" i="40"/>
  <c r="AO119" i="40"/>
  <c r="AO102" i="40"/>
  <c r="AJ15" i="40"/>
  <c r="AA110" i="40"/>
  <c r="Y68" i="40"/>
  <c r="AC122" i="42"/>
  <c r="AM122" i="42"/>
  <c r="X54" i="42"/>
  <c r="AB79" i="42"/>
  <c r="AD131" i="42"/>
  <c r="AL78" i="40"/>
  <c r="AF78" i="40"/>
  <c r="AG173" i="41"/>
  <c r="AF173" i="41"/>
  <c r="AK45" i="41"/>
  <c r="AN118" i="41"/>
  <c r="AF69" i="40"/>
  <c r="AG69" i="40"/>
  <c r="W106" i="40"/>
  <c r="X67" i="40"/>
  <c r="AA161" i="40"/>
  <c r="X141" i="42"/>
  <c r="Z157" i="41"/>
  <c r="AB2" i="41"/>
  <c r="AN41" i="41"/>
  <c r="AO97" i="40"/>
  <c r="W176" i="40"/>
  <c r="AD83" i="40"/>
  <c r="AA31" i="40"/>
  <c r="AF22" i="40"/>
  <c r="AJ22" i="40"/>
  <c r="AB145" i="40"/>
  <c r="Z104" i="42"/>
  <c r="AB75" i="40"/>
  <c r="AE92" i="42"/>
  <c r="AM141" i="41"/>
  <c r="X143" i="41"/>
  <c r="AL144" i="40"/>
  <c r="AM92" i="40"/>
  <c r="AM174" i="40"/>
  <c r="AK52" i="42"/>
  <c r="Z66" i="42"/>
  <c r="AF66" i="42"/>
  <c r="AB87" i="42"/>
  <c r="AD144" i="42"/>
  <c r="Z154" i="41"/>
  <c r="AF86" i="40"/>
  <c r="Z86" i="40"/>
  <c r="Y160" i="40"/>
  <c r="AI89" i="40"/>
  <c r="AB153" i="40"/>
  <c r="AM127" i="40"/>
  <c r="AE30" i="40"/>
  <c r="AE138" i="40"/>
  <c r="AI147" i="42"/>
  <c r="AN117" i="42"/>
  <c r="X40" i="42"/>
  <c r="AO93" i="40"/>
  <c r="AK93" i="40"/>
  <c r="AF153" i="42"/>
  <c r="AL88" i="41"/>
  <c r="AO88" i="41"/>
  <c r="AA47" i="41"/>
  <c r="AG47" i="41"/>
  <c r="AE90" i="40"/>
  <c r="AK90" i="40"/>
  <c r="AJ32" i="40"/>
  <c r="AH77" i="40"/>
  <c r="AI10" i="40"/>
  <c r="AJ11" i="40"/>
  <c r="AI27" i="40"/>
  <c r="AK63" i="42"/>
  <c r="AF135" i="42"/>
  <c r="Y139" i="42"/>
  <c r="AM139" i="42"/>
  <c r="W43" i="42"/>
  <c r="AF46" i="40"/>
  <c r="AE43" i="41"/>
  <c r="W63" i="40"/>
  <c r="AC63" i="40"/>
  <c r="AM14" i="40"/>
  <c r="AG33" i="41"/>
  <c r="AF33" i="41"/>
  <c r="AJ57" i="26"/>
  <c r="AE57" i="26"/>
  <c r="AB9" i="26"/>
  <c r="Z9" i="26"/>
  <c r="AE9" i="26"/>
  <c r="AE43" i="25"/>
  <c r="X43" i="25"/>
  <c r="AN158" i="26"/>
  <c r="AD158" i="26"/>
  <c r="AE111" i="26"/>
  <c r="AJ111" i="26"/>
  <c r="AJ30" i="26"/>
  <c r="AN30" i="26"/>
  <c r="AC112" i="26"/>
  <c r="AF112" i="26"/>
  <c r="AM137" i="26"/>
  <c r="AK137" i="26"/>
  <c r="AD113" i="26"/>
  <c r="AN113" i="26"/>
  <c r="AA171" i="25"/>
  <c r="AB171" i="25"/>
  <c r="AI114" i="26"/>
  <c r="Y114" i="26"/>
  <c r="AA143" i="26"/>
  <c r="AB82" i="26"/>
  <c r="AL145" i="26"/>
  <c r="AA42" i="26"/>
  <c r="AM104" i="25"/>
  <c r="W99" i="26"/>
  <c r="AI172" i="26"/>
  <c r="AB172" i="26"/>
  <c r="AF172" i="26"/>
  <c r="AM172" i="26"/>
  <c r="AJ172" i="26"/>
  <c r="AA172" i="26"/>
  <c r="AN172" i="26"/>
  <c r="Y172" i="26"/>
  <c r="Z172" i="26"/>
  <c r="AH172" i="26"/>
  <c r="AL172" i="26"/>
  <c r="AD172" i="26"/>
  <c r="X172" i="26"/>
  <c r="AO172" i="26"/>
  <c r="AK172" i="26"/>
  <c r="AB115" i="26"/>
  <c r="AM115" i="26"/>
  <c r="AO115" i="26"/>
  <c r="Y115" i="26"/>
  <c r="AD115" i="26"/>
  <c r="AN115" i="26"/>
  <c r="AK115" i="26"/>
  <c r="AG115" i="26"/>
  <c r="W115" i="26"/>
  <c r="AC115" i="26"/>
  <c r="X115" i="26"/>
  <c r="AI115" i="26"/>
  <c r="AJ115" i="26"/>
  <c r="Z115" i="26"/>
  <c r="AA115" i="26"/>
  <c r="AN138" i="26"/>
  <c r="AO133" i="26"/>
  <c r="AE133" i="26"/>
  <c r="AI133" i="26"/>
  <c r="AL133" i="26"/>
  <c r="AN133" i="26"/>
  <c r="W133" i="26"/>
  <c r="AJ133" i="26"/>
  <c r="Z133" i="26"/>
  <c r="AD133" i="26"/>
  <c r="AM133" i="26"/>
  <c r="AC133" i="26"/>
  <c r="AF133" i="26"/>
  <c r="X133" i="26"/>
  <c r="AB133" i="26"/>
  <c r="AK133" i="26"/>
  <c r="Z57" i="42"/>
  <c r="AN57" i="42"/>
  <c r="AF121" i="26"/>
  <c r="AH121" i="26"/>
  <c r="AC121" i="26"/>
  <c r="AD121" i="26"/>
  <c r="AM121" i="26"/>
  <c r="AI121" i="26"/>
  <c r="AE121" i="26"/>
  <c r="AO121" i="26"/>
  <c r="AJ121" i="26"/>
  <c r="X121" i="26"/>
  <c r="AL121" i="26"/>
  <c r="AG121" i="26"/>
  <c r="Z121" i="26"/>
  <c r="Y121" i="26"/>
  <c r="AN121" i="26"/>
  <c r="AO56" i="26"/>
  <c r="Z56" i="26"/>
  <c r="X56" i="26"/>
  <c r="AE56" i="26"/>
  <c r="AN56" i="26"/>
  <c r="AD56" i="26"/>
  <c r="AH56" i="26"/>
  <c r="AG56" i="26"/>
  <c r="AK56" i="26"/>
  <c r="AL56" i="26"/>
  <c r="Y56" i="26"/>
  <c r="AJ56" i="26"/>
  <c r="AC56" i="26"/>
  <c r="AB56" i="26"/>
  <c r="AA56" i="26"/>
  <c r="W56" i="26"/>
  <c r="AF56" i="26"/>
  <c r="AI3" i="21"/>
  <c r="AH175" i="24"/>
  <c r="AA149" i="40"/>
  <c r="AG149" i="40"/>
  <c r="AK39" i="40"/>
  <c r="AH111" i="40"/>
  <c r="AO36" i="40"/>
  <c r="AJ105" i="42"/>
  <c r="W120" i="42"/>
  <c r="AN22" i="42"/>
  <c r="AH24" i="42"/>
  <c r="AH121" i="42"/>
  <c r="W36" i="41"/>
  <c r="AB36" i="41"/>
  <c r="AM17" i="41"/>
  <c r="AL151" i="41"/>
  <c r="AE87" i="40"/>
  <c r="AB87" i="40"/>
  <c r="AB115" i="40"/>
  <c r="AL119" i="40"/>
  <c r="AF119" i="40"/>
  <c r="AL102" i="40"/>
  <c r="Z102" i="40"/>
  <c r="AN68" i="40"/>
  <c r="AM54" i="42"/>
  <c r="AD79" i="42"/>
  <c r="AC131" i="42"/>
  <c r="AN78" i="40"/>
  <c r="AO78" i="40"/>
  <c r="AC45" i="41"/>
  <c r="AF123" i="41"/>
  <c r="AD69" i="40"/>
  <c r="Z69" i="40"/>
  <c r="AG106" i="40"/>
  <c r="Y161" i="40"/>
  <c r="AF141" i="42"/>
  <c r="AL2" i="41"/>
  <c r="AA97" i="40"/>
  <c r="AE176" i="40"/>
  <c r="Y83" i="40"/>
  <c r="Z22" i="40"/>
  <c r="AE22" i="40"/>
  <c r="W169" i="40"/>
  <c r="AF104" i="42"/>
  <c r="AI92" i="42"/>
  <c r="AF141" i="41"/>
  <c r="AI143" i="41"/>
  <c r="Y174" i="40"/>
  <c r="Y52" i="42"/>
  <c r="Z87" i="42"/>
  <c r="Y144" i="42"/>
  <c r="AB144" i="42"/>
  <c r="AL154" i="41"/>
  <c r="AA86" i="40"/>
  <c r="AE86" i="40"/>
  <c r="AG86" i="40"/>
  <c r="AA160" i="40"/>
  <c r="AJ89" i="40"/>
  <c r="AO153" i="40"/>
  <c r="AK127" i="40"/>
  <c r="AO127" i="40"/>
  <c r="AM138" i="40"/>
  <c r="AG155" i="40"/>
  <c r="Z117" i="42"/>
  <c r="AH153" i="42"/>
  <c r="W88" i="41"/>
  <c r="AE47" i="41"/>
  <c r="Z90" i="40"/>
  <c r="Y90" i="40"/>
  <c r="AE9" i="40"/>
  <c r="X32" i="40"/>
  <c r="AN32" i="40"/>
  <c r="AG11" i="40"/>
  <c r="AL63" i="42"/>
  <c r="AF139" i="42"/>
  <c r="AC139" i="42"/>
  <c r="AO149" i="42"/>
  <c r="AD81" i="41"/>
  <c r="AK63" i="40"/>
  <c r="AO63" i="40"/>
  <c r="X33" i="41"/>
  <c r="AC33" i="41"/>
  <c r="AF57" i="26"/>
  <c r="AL57" i="26"/>
  <c r="AN9" i="26"/>
  <c r="AD9" i="26"/>
  <c r="AA9" i="26"/>
  <c r="AD43" i="25"/>
  <c r="AC43" i="25"/>
  <c r="AB158" i="26"/>
  <c r="AK158" i="26"/>
  <c r="AE30" i="26"/>
  <c r="AK30" i="26"/>
  <c r="AH30" i="26"/>
  <c r="AM112" i="26"/>
  <c r="X112" i="26"/>
  <c r="W137" i="26"/>
  <c r="AG137" i="26"/>
  <c r="AE113" i="26"/>
  <c r="AK113" i="26"/>
  <c r="Y171" i="25"/>
  <c r="AJ171" i="25"/>
  <c r="AO114" i="26"/>
  <c r="X143" i="26"/>
  <c r="AD143" i="26"/>
  <c r="AO143" i="26"/>
  <c r="AK143" i="26"/>
  <c r="AF143" i="26"/>
  <c r="AB143" i="26"/>
  <c r="AG82" i="26"/>
  <c r="X82" i="26"/>
  <c r="AH82" i="26"/>
  <c r="W82" i="26"/>
  <c r="Y42" i="26"/>
  <c r="AC104" i="25"/>
  <c r="AB104" i="25"/>
  <c r="AN104" i="25"/>
  <c r="X104" i="25"/>
  <c r="AO104" i="25"/>
  <c r="AE104" i="25"/>
  <c r="AL104" i="25"/>
  <c r="AG104" i="25"/>
  <c r="AF104" i="25"/>
  <c r="AI104" i="25"/>
  <c r="AK124" i="41"/>
  <c r="AC124" i="41"/>
  <c r="AJ52" i="26"/>
  <c r="AI52" i="26"/>
  <c r="AF52" i="26"/>
  <c r="AA52" i="26"/>
  <c r="AM52" i="26"/>
  <c r="AH52" i="26"/>
  <c r="AG52" i="26"/>
  <c r="AD52" i="26"/>
  <c r="AK52" i="26"/>
  <c r="Y52" i="26"/>
  <c r="AE52" i="26"/>
  <c r="AO52" i="26"/>
  <c r="X52" i="26"/>
  <c r="W52" i="26"/>
  <c r="AC52" i="26"/>
  <c r="AF41" i="26"/>
  <c r="AH41" i="26"/>
  <c r="Z41" i="26"/>
  <c r="W41" i="26"/>
  <c r="AM41" i="26"/>
  <c r="AI41" i="26"/>
  <c r="AD41" i="26"/>
  <c r="AL41" i="26"/>
  <c r="AG41" i="26"/>
  <c r="AA41" i="26"/>
  <c r="AJ41" i="26"/>
  <c r="X41" i="26"/>
  <c r="AB41" i="26"/>
  <c r="AC41" i="26"/>
  <c r="AK41" i="26"/>
  <c r="AE147" i="26"/>
  <c r="AB127" i="26"/>
  <c r="Z127" i="26"/>
  <c r="AC127" i="26"/>
  <c r="AG127" i="26"/>
  <c r="AJ127" i="26"/>
  <c r="X127" i="26"/>
  <c r="AH127" i="26"/>
  <c r="AK127" i="26"/>
  <c r="AM127" i="26"/>
  <c r="AF127" i="26"/>
  <c r="AI127" i="26"/>
  <c r="Y127" i="26"/>
  <c r="AO127" i="26"/>
  <c r="W127" i="26"/>
  <c r="AJ14" i="21"/>
  <c r="AK101" i="42"/>
  <c r="AH149" i="40"/>
  <c r="AG36" i="41"/>
  <c r="AE17" i="41"/>
  <c r="AJ87" i="40"/>
  <c r="AB119" i="40"/>
  <c r="AH102" i="40"/>
  <c r="AJ79" i="42"/>
  <c r="AD78" i="40"/>
  <c r="W69" i="40"/>
  <c r="AG176" i="40"/>
  <c r="Y22" i="40"/>
  <c r="Z144" i="42"/>
  <c r="AC86" i="40"/>
  <c r="W86" i="40"/>
  <c r="Z160" i="40"/>
  <c r="AC127" i="40"/>
  <c r="W32" i="40"/>
  <c r="AL139" i="42"/>
  <c r="Y63" i="40"/>
  <c r="AH33" i="41"/>
  <c r="AB57" i="26"/>
  <c r="AH57" i="26"/>
  <c r="AN43" i="25"/>
  <c r="AJ43" i="25"/>
  <c r="AI158" i="26"/>
  <c r="W158" i="26"/>
  <c r="AJ158" i="26"/>
  <c r="AA30" i="26"/>
  <c r="Z30" i="26"/>
  <c r="AO112" i="26"/>
  <c r="AI112" i="26"/>
  <c r="AH137" i="26"/>
  <c r="AE137" i="26"/>
  <c r="AL113" i="26"/>
  <c r="AO113" i="26"/>
  <c r="AH171" i="25"/>
  <c r="AM171" i="25"/>
  <c r="AM114" i="26"/>
  <c r="AF114" i="26"/>
  <c r="AH114" i="26"/>
  <c r="AN114" i="26"/>
  <c r="AG114" i="26"/>
  <c r="AF138" i="26"/>
  <c r="AL138" i="26"/>
  <c r="AK138" i="26"/>
  <c r="Z138" i="26"/>
  <c r="AJ138" i="26"/>
  <c r="W138" i="26"/>
  <c r="Y138" i="26"/>
  <c r="AH138" i="26"/>
  <c r="AM138" i="26"/>
  <c r="AA138" i="26"/>
  <c r="AI138" i="26"/>
  <c r="AO138" i="26"/>
  <c r="X138" i="26"/>
  <c r="AC138" i="26"/>
  <c r="AG138" i="26"/>
  <c r="W147" i="26"/>
  <c r="AK66" i="41"/>
  <c r="AH66" i="41"/>
  <c r="AM117" i="41"/>
  <c r="AC117" i="41"/>
  <c r="AH86" i="26"/>
  <c r="AA105" i="25"/>
  <c r="AH34" i="26"/>
  <c r="AF34" i="26"/>
  <c r="AO90" i="26"/>
  <c r="AF90" i="26"/>
  <c r="AH107" i="26"/>
  <c r="AF107" i="26"/>
  <c r="AM107" i="26"/>
  <c r="AE4" i="26"/>
  <c r="AG4" i="26"/>
  <c r="W11" i="26"/>
  <c r="X13" i="26"/>
  <c r="AG13" i="26"/>
  <c r="AH93" i="26"/>
  <c r="AM93" i="26"/>
  <c r="AM159" i="25"/>
  <c r="AC159" i="25"/>
  <c r="AG103" i="26"/>
  <c r="AF108" i="26"/>
  <c r="AE108" i="26"/>
  <c r="Y154" i="26"/>
  <c r="AM154" i="26"/>
  <c r="AB154" i="26"/>
  <c r="AI168" i="40"/>
  <c r="AK168" i="40"/>
  <c r="AA145" i="41"/>
  <c r="AC108" i="41"/>
  <c r="AG110" i="26"/>
  <c r="AA110" i="26"/>
  <c r="X150" i="26"/>
  <c r="AL150" i="26"/>
  <c r="AF65" i="26"/>
  <c r="AJ65" i="26"/>
  <c r="AA28" i="26"/>
  <c r="AJ28" i="26"/>
  <c r="AK47" i="26"/>
  <c r="AF47" i="26"/>
  <c r="Y47" i="26"/>
  <c r="X77" i="26"/>
  <c r="AJ77" i="26"/>
  <c r="AK10" i="26"/>
  <c r="AJ10" i="26"/>
  <c r="AM70" i="26"/>
  <c r="AA70" i="26"/>
  <c r="AB100" i="26"/>
  <c r="X79" i="26"/>
  <c r="Z79" i="26"/>
  <c r="AO14" i="26"/>
  <c r="Z14" i="26"/>
  <c r="AK101" i="26"/>
  <c r="Z101" i="26"/>
  <c r="AE101" i="26"/>
  <c r="AL155" i="26"/>
  <c r="AK155" i="26"/>
  <c r="AA97" i="26"/>
  <c r="AO97" i="26"/>
  <c r="AM166" i="26"/>
  <c r="AC166" i="26"/>
  <c r="AC18" i="26"/>
  <c r="AF18" i="26"/>
  <c r="AN18" i="26"/>
  <c r="AI175" i="26"/>
  <c r="Y175" i="26"/>
  <c r="AG175" i="26"/>
  <c r="X37" i="26"/>
  <c r="W37" i="26"/>
  <c r="AK167" i="40"/>
  <c r="AM167" i="40"/>
  <c r="AL171" i="42"/>
  <c r="AL9" i="42"/>
  <c r="X49" i="41"/>
  <c r="AJ114" i="41"/>
  <c r="AH114" i="41"/>
  <c r="AH167" i="41"/>
  <c r="AG167" i="41"/>
  <c r="AI127" i="41"/>
  <c r="AO79" i="41"/>
  <c r="W140" i="26"/>
  <c r="AL140" i="26"/>
  <c r="Z120" i="26"/>
  <c r="AI120" i="26"/>
  <c r="AE177" i="26"/>
  <c r="AD177" i="26"/>
  <c r="AB177" i="26"/>
  <c r="AM72" i="26"/>
  <c r="AI72" i="26"/>
  <c r="AF146" i="26"/>
  <c r="AD146" i="26"/>
  <c r="AN146" i="26"/>
  <c r="AD130" i="26"/>
  <c r="AI130" i="26"/>
  <c r="AD167" i="26"/>
  <c r="AI167" i="26"/>
  <c r="AF167" i="26"/>
  <c r="AI59" i="25"/>
  <c r="AL59" i="25"/>
  <c r="AM59" i="25"/>
  <c r="AD151" i="26"/>
  <c r="AE151" i="26"/>
  <c r="AF151" i="26"/>
  <c r="AL148" i="26"/>
  <c r="AH148" i="26"/>
  <c r="AN148" i="26"/>
  <c r="AC62" i="26"/>
  <c r="AI7" i="26"/>
  <c r="AM7" i="26"/>
  <c r="AG5" i="26"/>
  <c r="AH6" i="26"/>
  <c r="AN6" i="26"/>
  <c r="Y6" i="26"/>
  <c r="AG61" i="25"/>
  <c r="Y61" i="25"/>
  <c r="W25" i="26"/>
  <c r="AO25" i="26"/>
  <c r="Y25" i="26"/>
  <c r="AG98" i="40"/>
  <c r="AD83" i="25"/>
  <c r="W83" i="25"/>
  <c r="AK125" i="26"/>
  <c r="AE125" i="26"/>
  <c r="AN16" i="26"/>
  <c r="AC16" i="26"/>
  <c r="AJ16" i="26"/>
  <c r="AG49" i="25"/>
  <c r="Y49" i="25"/>
  <c r="AA109" i="26"/>
  <c r="AE109" i="26"/>
  <c r="Y74" i="26"/>
  <c r="AI74" i="26"/>
  <c r="AD74" i="26"/>
  <c r="AG96" i="26"/>
  <c r="AB96" i="26"/>
  <c r="AI38" i="26"/>
  <c r="AK38" i="26"/>
  <c r="AB64" i="25"/>
  <c r="AA64" i="25"/>
  <c r="AO64" i="25"/>
  <c r="AD102" i="26"/>
  <c r="AN102" i="26"/>
  <c r="AJ102" i="26"/>
  <c r="W161" i="26"/>
  <c r="AB161" i="26"/>
  <c r="AJ161" i="26"/>
  <c r="AH153" i="26"/>
  <c r="AJ153" i="26"/>
  <c r="AO176" i="26"/>
  <c r="AN176" i="26"/>
  <c r="AA50" i="25"/>
  <c r="AI50" i="25"/>
  <c r="AF135" i="26"/>
  <c r="W135" i="26"/>
  <c r="AN84" i="26"/>
  <c r="AK84" i="26"/>
  <c r="AG118" i="26"/>
  <c r="AN118" i="26"/>
  <c r="AC118" i="26"/>
  <c r="AF39" i="26"/>
  <c r="AK39" i="26"/>
  <c r="Y39" i="26"/>
  <c r="AE131" i="26"/>
  <c r="AM131" i="26"/>
  <c r="W141" i="26"/>
  <c r="AM141" i="26"/>
  <c r="AK35" i="26"/>
  <c r="AJ35" i="26"/>
  <c r="AE108" i="42"/>
  <c r="AK108" i="42"/>
  <c r="X82" i="41"/>
  <c r="AE106" i="41"/>
  <c r="W106" i="41"/>
  <c r="Y163" i="41"/>
  <c r="AH35" i="41"/>
  <c r="AI35" i="41"/>
  <c r="AC124" i="26"/>
  <c r="Y124" i="26"/>
  <c r="AL116" i="26"/>
  <c r="AB116" i="26"/>
  <c r="AN55" i="26"/>
  <c r="AK55" i="26"/>
  <c r="AD160" i="26"/>
  <c r="W160" i="26"/>
  <c r="W91" i="26"/>
  <c r="AL91" i="26"/>
  <c r="AN91" i="26"/>
  <c r="Z66" i="26"/>
  <c r="AD66" i="26"/>
  <c r="X66" i="26"/>
  <c r="AN58" i="26"/>
  <c r="W58" i="26"/>
  <c r="Y58" i="26"/>
  <c r="AM40" i="26"/>
  <c r="W40" i="26"/>
  <c r="AB45" i="26"/>
  <c r="AG45" i="26"/>
  <c r="AD139" i="26"/>
  <c r="AJ139" i="26"/>
  <c r="AK142" i="26"/>
  <c r="AL142" i="26"/>
  <c r="AD142" i="26"/>
  <c r="AM15" i="41"/>
  <c r="AE15" i="41"/>
  <c r="AI147" i="41"/>
  <c r="AL81" i="26"/>
  <c r="Z81" i="26"/>
  <c r="AK27" i="26"/>
  <c r="AJ27" i="26"/>
  <c r="Y20" i="26"/>
  <c r="AF20" i="26"/>
  <c r="AJ20" i="26"/>
  <c r="AK48" i="26"/>
  <c r="AN48" i="26"/>
  <c r="AF33" i="26"/>
  <c r="AJ33" i="26"/>
  <c r="AM33" i="26"/>
  <c r="Z69" i="26"/>
  <c r="AG69" i="26"/>
  <c r="AN8" i="26"/>
  <c r="AM8" i="26"/>
  <c r="Y8" i="26"/>
  <c r="Y22" i="26"/>
  <c r="AJ22" i="26"/>
  <c r="AO26" i="26"/>
  <c r="AK26" i="26"/>
  <c r="AM26" i="26"/>
  <c r="AL156" i="25"/>
  <c r="AD156" i="25"/>
  <c r="X156" i="25"/>
  <c r="AJ152" i="26"/>
  <c r="Z129" i="26"/>
  <c r="AA129" i="26"/>
  <c r="AE129" i="26"/>
  <c r="AE163" i="26"/>
  <c r="AH163" i="26"/>
  <c r="AC163" i="26"/>
  <c r="AL60" i="26"/>
  <c r="AE60" i="26"/>
  <c r="AN57" i="40"/>
  <c r="AL156" i="41"/>
  <c r="AO131" i="41"/>
  <c r="AH122" i="26"/>
  <c r="Y122" i="26"/>
  <c r="W122" i="26"/>
  <c r="W63" i="26"/>
  <c r="AC63" i="26"/>
  <c r="W12" i="26"/>
  <c r="AH12" i="26"/>
  <c r="AN117" i="26"/>
  <c r="AB117" i="26"/>
  <c r="AH117" i="26"/>
  <c r="AB168" i="26"/>
  <c r="AO168" i="26"/>
  <c r="AJ168" i="26"/>
  <c r="Y157" i="26"/>
  <c r="AM157" i="26"/>
  <c r="AL119" i="26"/>
  <c r="AG119" i="26"/>
  <c r="AL85" i="26"/>
  <c r="AD85" i="26"/>
  <c r="AN15" i="26"/>
  <c r="AD15" i="26"/>
  <c r="AH149" i="26"/>
  <c r="Y149" i="26"/>
  <c r="W132" i="26"/>
  <c r="AF2" i="26"/>
  <c r="AI2" i="26"/>
  <c r="Z2" i="26"/>
  <c r="AN73" i="26"/>
  <c r="AK73" i="26"/>
  <c r="AL136" i="26"/>
  <c r="AB136" i="26"/>
  <c r="AD162" i="26"/>
  <c r="AC162" i="26"/>
  <c r="AF36" i="26"/>
  <c r="AB88" i="28"/>
  <c r="AF4" i="26"/>
  <c r="AB4" i="26"/>
  <c r="AD18" i="26"/>
  <c r="Z18" i="26"/>
  <c r="X18" i="26"/>
  <c r="AB167" i="40"/>
  <c r="AD167" i="40"/>
  <c r="AF114" i="41"/>
  <c r="X114" i="41"/>
  <c r="AJ127" i="41"/>
  <c r="AH127" i="41"/>
  <c r="AN177" i="26"/>
  <c r="AL177" i="26"/>
  <c r="AK177" i="26"/>
  <c r="AH146" i="26"/>
  <c r="AB146" i="26"/>
  <c r="W146" i="26"/>
  <c r="AH59" i="25"/>
  <c r="AJ59" i="25"/>
  <c r="AA59" i="25"/>
  <c r="AF6" i="26"/>
  <c r="W6" i="26"/>
  <c r="X6" i="26"/>
  <c r="AH25" i="26"/>
  <c r="AC25" i="26"/>
  <c r="AB25" i="26"/>
  <c r="AC83" i="25"/>
  <c r="AF83" i="25"/>
  <c r="AL49" i="25"/>
  <c r="W49" i="25"/>
  <c r="AM38" i="26"/>
  <c r="AE38" i="26"/>
  <c r="AJ64" i="25"/>
  <c r="AM64" i="25"/>
  <c r="AN64" i="25"/>
  <c r="AA161" i="26"/>
  <c r="X161" i="26"/>
  <c r="AN161" i="26"/>
  <c r="AN50" i="25"/>
  <c r="Y50" i="25"/>
  <c r="AB118" i="26"/>
  <c r="AJ118" i="26"/>
  <c r="AD118" i="26"/>
  <c r="AF141" i="26"/>
  <c r="AK58" i="26"/>
  <c r="AL58" i="26"/>
  <c r="AG58" i="26"/>
  <c r="AN40" i="26"/>
  <c r="AO40" i="26"/>
  <c r="AA139" i="26"/>
  <c r="AI139" i="26"/>
  <c r="W15" i="41"/>
  <c r="AK15" i="41"/>
  <c r="W27" i="26"/>
  <c r="X27" i="26"/>
  <c r="AI163" i="26"/>
  <c r="AM163" i="26"/>
  <c r="AK163" i="26"/>
  <c r="AJ60" i="26"/>
  <c r="AD60" i="26"/>
  <c r="Z4" i="40"/>
  <c r="AI131" i="41"/>
  <c r="Z12" i="26"/>
  <c r="Y12" i="26"/>
  <c r="AM117" i="26"/>
  <c r="AE117" i="26"/>
  <c r="W117" i="26"/>
  <c r="AJ119" i="26"/>
  <c r="AB119" i="26"/>
  <c r="AG15" i="26"/>
  <c r="AL15" i="26"/>
  <c r="Z149" i="26"/>
  <c r="AL149" i="26"/>
  <c r="AI31" i="26"/>
  <c r="AH73" i="26"/>
  <c r="AO136" i="26"/>
  <c r="AA136" i="26"/>
  <c r="AN162" i="26"/>
  <c r="AA120" i="41"/>
  <c r="AO83" i="25"/>
  <c r="Y83" i="25"/>
  <c r="AA49" i="25"/>
  <c r="Z49" i="25"/>
  <c r="AL38" i="26"/>
  <c r="AH38" i="26"/>
  <c r="AH50" i="25"/>
  <c r="AO50" i="25"/>
  <c r="X40" i="26"/>
  <c r="AB40" i="26"/>
  <c r="AM139" i="26"/>
  <c r="AK139" i="26"/>
  <c r="AE27" i="26"/>
  <c r="AB27" i="26"/>
  <c r="AC60" i="26"/>
  <c r="X60" i="26"/>
  <c r="AL4" i="40"/>
  <c r="AC131" i="41"/>
  <c r="AL12" i="26"/>
  <c r="AF12" i="26"/>
  <c r="X119" i="26"/>
  <c r="AD119" i="26"/>
  <c r="AJ15" i="26"/>
  <c r="AB15" i="26"/>
  <c r="AO149" i="26"/>
  <c r="AF149" i="26"/>
  <c r="AC2" i="26"/>
  <c r="X2" i="26"/>
  <c r="AN34" i="26"/>
  <c r="W90" i="26"/>
  <c r="AA107" i="26"/>
  <c r="X107" i="26"/>
  <c r="AK4" i="26"/>
  <c r="AM4" i="26"/>
  <c r="X4" i="26"/>
  <c r="AJ13" i="26"/>
  <c r="W13" i="26"/>
  <c r="W93" i="26"/>
  <c r="AG159" i="25"/>
  <c r="AL159" i="25"/>
  <c r="AD159" i="25"/>
  <c r="AA108" i="26"/>
  <c r="AL154" i="26"/>
  <c r="AH154" i="26"/>
  <c r="Z168" i="40"/>
  <c r="AB168" i="40"/>
  <c r="AG145" i="41"/>
  <c r="AC110" i="26"/>
  <c r="AD110" i="26"/>
  <c r="AF110" i="26"/>
  <c r="AG47" i="26"/>
  <c r="AE47" i="26"/>
  <c r="AG77" i="26"/>
  <c r="Z77" i="26"/>
  <c r="AF77" i="26"/>
  <c r="Z10" i="26"/>
  <c r="Y79" i="26"/>
  <c r="AF101" i="26"/>
  <c r="AA101" i="26"/>
  <c r="AF155" i="26"/>
  <c r="AG97" i="26"/>
  <c r="W97" i="26"/>
  <c r="AL97" i="26"/>
  <c r="Z166" i="26"/>
  <c r="AL166" i="26"/>
  <c r="AF166" i="26"/>
  <c r="Y18" i="26"/>
  <c r="AH18" i="26"/>
  <c r="W175" i="26"/>
  <c r="AJ175" i="26"/>
  <c r="AD37" i="26"/>
  <c r="AB37" i="26"/>
  <c r="AK37" i="26"/>
  <c r="AN167" i="40"/>
  <c r="AK9" i="42"/>
  <c r="AB49" i="41"/>
  <c r="W114" i="41"/>
  <c r="AC167" i="41"/>
  <c r="W167" i="41"/>
  <c r="AO127" i="41"/>
  <c r="AN79" i="41"/>
  <c r="AA120" i="26"/>
  <c r="AM177" i="26"/>
  <c r="AI177" i="26"/>
  <c r="Z72" i="26"/>
  <c r="X72" i="26"/>
  <c r="AK72" i="26"/>
  <c r="AA146" i="26"/>
  <c r="AL146" i="26"/>
  <c r="AE130" i="26"/>
  <c r="AL167" i="26"/>
  <c r="Y167" i="26"/>
  <c r="AE59" i="25"/>
  <c r="AC59" i="25"/>
  <c r="Y151" i="26"/>
  <c r="AC151" i="26"/>
  <c r="Y148" i="26"/>
  <c r="AE148" i="26"/>
  <c r="AM6" i="26"/>
  <c r="AB6" i="26"/>
  <c r="AC61" i="25"/>
  <c r="AF61" i="25"/>
  <c r="AN61" i="25"/>
  <c r="AD25" i="26"/>
  <c r="AJ25" i="26"/>
  <c r="W98" i="40"/>
  <c r="W120" i="41"/>
  <c r="AN83" i="25"/>
  <c r="Z83" i="25"/>
  <c r="AN125" i="26"/>
  <c r="AL125" i="26"/>
  <c r="AJ125" i="26"/>
  <c r="AL16" i="26"/>
  <c r="AA16" i="26"/>
  <c r="AJ49" i="25"/>
  <c r="AN49" i="25"/>
  <c r="AN74" i="26"/>
  <c r="Z74" i="26"/>
  <c r="AO96" i="26"/>
  <c r="Z96" i="26"/>
  <c r="X96" i="26"/>
  <c r="AC38" i="26"/>
  <c r="X38" i="26"/>
  <c r="AI64" i="25"/>
  <c r="Y64" i="25"/>
  <c r="AA102" i="26"/>
  <c r="AF102" i="26"/>
  <c r="AG161" i="26"/>
  <c r="AL161" i="26"/>
  <c r="AC153" i="26"/>
  <c r="W50" i="25"/>
  <c r="AJ50" i="25"/>
  <c r="AL135" i="26"/>
  <c r="Y135" i="26"/>
  <c r="AG135" i="26"/>
  <c r="AK118" i="26"/>
  <c r="Z118" i="26"/>
  <c r="Z39" i="26"/>
  <c r="AC39" i="26"/>
  <c r="Z131" i="26"/>
  <c r="AD141" i="26"/>
  <c r="AC141" i="26"/>
  <c r="AB141" i="26"/>
  <c r="Y108" i="42"/>
  <c r="Z106" i="41"/>
  <c r="AJ35" i="41"/>
  <c r="AN35" i="41"/>
  <c r="AH124" i="26"/>
  <c r="AF124" i="26"/>
  <c r="AE124" i="26"/>
  <c r="AC116" i="26"/>
  <c r="AD116" i="26"/>
  <c r="AI116" i="26"/>
  <c r="Z55" i="26"/>
  <c r="Y55" i="26"/>
  <c r="AN160" i="26"/>
  <c r="AH91" i="26"/>
  <c r="X91" i="26"/>
  <c r="W66" i="26"/>
  <c r="AE66" i="26"/>
  <c r="AC58" i="26"/>
  <c r="X58" i="26"/>
  <c r="AI40" i="26"/>
  <c r="AD40" i="26"/>
  <c r="AA45" i="26"/>
  <c r="AF45" i="26"/>
  <c r="AD45" i="26"/>
  <c r="Z139" i="26"/>
  <c r="AF139" i="26"/>
  <c r="AM142" i="26"/>
  <c r="X142" i="26"/>
  <c r="AD15" i="41"/>
  <c r="AO15" i="41"/>
  <c r="AF81" i="26"/>
  <c r="AD27" i="26"/>
  <c r="AA27" i="26"/>
  <c r="AE33" i="26"/>
  <c r="AH33" i="26"/>
  <c r="AH8" i="26"/>
  <c r="AJ8" i="26"/>
  <c r="AG22" i="26"/>
  <c r="X22" i="26"/>
  <c r="AN22" i="26"/>
  <c r="AE26" i="26"/>
  <c r="X26" i="26"/>
  <c r="AD29" i="26"/>
  <c r="AM156" i="25"/>
  <c r="Z156" i="25"/>
  <c r="AB54" i="26"/>
  <c r="AE54" i="26"/>
  <c r="Y152" i="26"/>
  <c r="AN152" i="26"/>
  <c r="W129" i="26"/>
  <c r="AF129" i="26"/>
  <c r="Z163" i="26"/>
  <c r="AD163" i="26"/>
  <c r="AB60" i="26"/>
  <c r="AF60" i="26"/>
  <c r="W23" i="26"/>
  <c r="AE23" i="26"/>
  <c r="X4" i="40"/>
  <c r="AM156" i="41"/>
  <c r="AN131" i="41"/>
  <c r="AA131" i="41"/>
  <c r="AE122" i="26"/>
  <c r="Z122" i="26"/>
  <c r="AE63" i="26"/>
  <c r="AI63" i="26"/>
  <c r="AO63" i="26"/>
  <c r="AO12" i="26"/>
  <c r="AE12" i="26"/>
  <c r="Z117" i="26"/>
  <c r="AC117" i="26"/>
  <c r="AO75" i="26"/>
  <c r="AG75" i="26"/>
  <c r="AD168" i="26"/>
  <c r="AM168" i="26"/>
  <c r="AG157" i="26"/>
  <c r="AO157" i="26"/>
  <c r="AH157" i="26"/>
  <c r="AF46" i="25"/>
  <c r="AL46" i="25"/>
  <c r="AB94" i="26"/>
  <c r="AO170" i="26"/>
  <c r="AM119" i="26"/>
  <c r="AC119" i="26"/>
  <c r="AJ19" i="26"/>
  <c r="AN126" i="26"/>
  <c r="AH67" i="25"/>
  <c r="AC85" i="26"/>
  <c r="W85" i="26"/>
  <c r="AH85" i="26"/>
  <c r="AO15" i="26"/>
  <c r="AK15" i="26"/>
  <c r="AD149" i="26"/>
  <c r="AI149" i="26"/>
  <c r="AJ2" i="26"/>
  <c r="AL2" i="26"/>
  <c r="W136" i="26"/>
  <c r="AK162" i="26"/>
  <c r="X154" i="26"/>
  <c r="AA154" i="26"/>
  <c r="W145" i="41"/>
  <c r="AM47" i="26"/>
  <c r="AH47" i="26"/>
  <c r="AN101" i="26"/>
  <c r="X101" i="26"/>
  <c r="AG18" i="26"/>
  <c r="AB18" i="26"/>
  <c r="AC175" i="26"/>
  <c r="AL175" i="26"/>
  <c r="AL167" i="40"/>
  <c r="AO114" i="41"/>
  <c r="AF167" i="41"/>
  <c r="AJ167" i="41"/>
  <c r="AK127" i="41"/>
  <c r="AF177" i="26"/>
  <c r="AA177" i="26"/>
  <c r="AJ146" i="26"/>
  <c r="AC146" i="26"/>
  <c r="AA167" i="26"/>
  <c r="X167" i="26"/>
  <c r="AK59" i="25"/>
  <c r="AN59" i="25"/>
  <c r="X151" i="26"/>
  <c r="AL151" i="26"/>
  <c r="X148" i="26"/>
  <c r="AD148" i="26"/>
  <c r="AE6" i="26"/>
  <c r="AL6" i="26"/>
  <c r="AA25" i="26"/>
  <c r="X25" i="26"/>
  <c r="AC120" i="41"/>
  <c r="AH83" i="25"/>
  <c r="AJ83" i="25"/>
  <c r="AD16" i="26"/>
  <c r="AF16" i="26"/>
  <c r="AM49" i="25"/>
  <c r="AE49" i="25"/>
  <c r="AG74" i="26"/>
  <c r="AK74" i="26"/>
  <c r="AG38" i="26"/>
  <c r="Z38" i="26"/>
  <c r="Z64" i="25"/>
  <c r="AD64" i="25"/>
  <c r="AC102" i="26"/>
  <c r="Y102" i="26"/>
  <c r="AD161" i="26"/>
  <c r="AM161" i="26"/>
  <c r="X50" i="25"/>
  <c r="AC50" i="25"/>
  <c r="AO118" i="26"/>
  <c r="Y118" i="26"/>
  <c r="AO106" i="41"/>
  <c r="AF91" i="26"/>
  <c r="AE91" i="26"/>
  <c r="AM66" i="26"/>
  <c r="AC66" i="26"/>
  <c r="AD58" i="26"/>
  <c r="AJ58" i="26"/>
  <c r="Y40" i="26"/>
  <c r="AF40" i="26"/>
  <c r="AL139" i="26"/>
  <c r="W139" i="26"/>
  <c r="AA142" i="26"/>
  <c r="AH142" i="26"/>
  <c r="AI15" i="41"/>
  <c r="AB15" i="41"/>
  <c r="AO27" i="26"/>
  <c r="AI27" i="26"/>
  <c r="AA33" i="26"/>
  <c r="W33" i="26"/>
  <c r="W8" i="26"/>
  <c r="AK8" i="26"/>
  <c r="AA26" i="26"/>
  <c r="AG26" i="26"/>
  <c r="AH156" i="25"/>
  <c r="AB156" i="25"/>
  <c r="AM129" i="26"/>
  <c r="AB129" i="26"/>
  <c r="AJ163" i="26"/>
  <c r="Y163" i="26"/>
  <c r="AH60" i="26"/>
  <c r="AI60" i="26"/>
  <c r="AN4" i="40"/>
  <c r="AH156" i="41"/>
  <c r="AE131" i="41"/>
  <c r="Y131" i="41"/>
  <c r="AA122" i="26"/>
  <c r="AB122" i="26"/>
  <c r="AD12" i="26"/>
  <c r="AI12" i="26"/>
  <c r="AK12" i="26"/>
  <c r="AK117" i="26"/>
  <c r="X117" i="26"/>
  <c r="AG168" i="26"/>
  <c r="AI168" i="26"/>
  <c r="AA119" i="26"/>
  <c r="AN119" i="26"/>
  <c r="AH15" i="26"/>
  <c r="AE15" i="26"/>
  <c r="AC149" i="26"/>
  <c r="X149" i="26"/>
  <c r="AM2" i="26"/>
  <c r="AN2" i="26"/>
  <c r="AC136" i="26"/>
  <c r="Y136" i="26"/>
  <c r="AF136" i="26"/>
  <c r="AE162" i="26"/>
  <c r="W107" i="26"/>
  <c r="AN107" i="26"/>
  <c r="AD4" i="26"/>
  <c r="AO4" i="26"/>
  <c r="AF159" i="25"/>
  <c r="W159" i="25"/>
  <c r="AE154" i="26"/>
  <c r="AI154" i="26"/>
  <c r="AL168" i="40"/>
  <c r="AO145" i="41"/>
  <c r="AN110" i="26"/>
  <c r="X110" i="26"/>
  <c r="AH65" i="26"/>
  <c r="AL65" i="26"/>
  <c r="Y28" i="26"/>
  <c r="AC28" i="26"/>
  <c r="AC47" i="26"/>
  <c r="AJ47" i="26"/>
  <c r="AL77" i="26"/>
  <c r="AK77" i="26"/>
  <c r="AH101" i="26"/>
  <c r="AM101" i="26"/>
  <c r="AJ97" i="26"/>
  <c r="AI97" i="26"/>
  <c r="AB166" i="26"/>
  <c r="X166" i="26"/>
  <c r="AA18" i="26"/>
  <c r="AK18" i="26"/>
  <c r="X175" i="26"/>
  <c r="AA175" i="26"/>
  <c r="AH37" i="26"/>
  <c r="AM37" i="26"/>
  <c r="AE167" i="40"/>
  <c r="AL114" i="41"/>
  <c r="AO167" i="41"/>
  <c r="X167" i="41"/>
  <c r="Z127" i="41"/>
  <c r="Z177" i="26"/>
  <c r="AH177" i="26"/>
  <c r="Y72" i="26"/>
  <c r="AF72" i="26"/>
  <c r="AM146" i="26"/>
  <c r="AO146" i="26"/>
  <c r="AJ167" i="26"/>
  <c r="AO167" i="26"/>
  <c r="AB59" i="25"/>
  <c r="AG59" i="25"/>
  <c r="W151" i="26"/>
  <c r="AG151" i="26"/>
  <c r="AO148" i="26"/>
  <c r="AA148" i="26"/>
  <c r="AG6" i="26"/>
  <c r="AO6" i="26"/>
  <c r="AA61" i="25"/>
  <c r="AH61" i="25"/>
  <c r="AG25" i="26"/>
  <c r="AM25" i="26"/>
  <c r="AF120" i="41"/>
  <c r="AB83" i="25"/>
  <c r="AA83" i="25"/>
  <c r="AG83" i="25"/>
  <c r="Y125" i="26"/>
  <c r="AC125" i="26"/>
  <c r="AB16" i="26"/>
  <c r="AH16" i="26"/>
  <c r="X49" i="25"/>
  <c r="AB49" i="25"/>
  <c r="AC49" i="25"/>
  <c r="AO74" i="26"/>
  <c r="AL74" i="26"/>
  <c r="AF96" i="26"/>
  <c r="AA96" i="26"/>
  <c r="AB38" i="26"/>
  <c r="AO38" i="26"/>
  <c r="AJ38" i="26"/>
  <c r="AK64" i="25"/>
  <c r="AL64" i="25"/>
  <c r="AO102" i="26"/>
  <c r="AM102" i="26"/>
  <c r="AF161" i="26"/>
  <c r="AO161" i="26"/>
  <c r="AE50" i="25"/>
  <c r="AD50" i="25"/>
  <c r="AB50" i="25"/>
  <c r="AE135" i="26"/>
  <c r="X135" i="26"/>
  <c r="W118" i="26"/>
  <c r="AI118" i="26"/>
  <c r="AE39" i="26"/>
  <c r="AH39" i="26"/>
  <c r="AN141" i="26"/>
  <c r="AL141" i="26"/>
  <c r="AC82" i="41"/>
  <c r="AH106" i="41"/>
  <c r="AL35" i="41"/>
  <c r="AF35" i="41"/>
  <c r="X124" i="26"/>
  <c r="AD124" i="26"/>
  <c r="X116" i="26"/>
  <c r="Y116" i="26"/>
  <c r="AB91" i="26"/>
  <c r="AA91" i="26"/>
  <c r="AG66" i="26"/>
  <c r="AK66" i="26"/>
  <c r="AM58" i="26"/>
  <c r="AA58" i="26"/>
  <c r="AC40" i="26"/>
  <c r="AK40" i="26"/>
  <c r="Z40" i="26"/>
  <c r="AM45" i="26"/>
  <c r="Y45" i="26"/>
  <c r="AH139" i="26"/>
  <c r="AO139" i="26"/>
  <c r="Y139" i="26"/>
  <c r="AO142" i="26"/>
  <c r="AF142" i="26"/>
  <c r="AG15" i="41"/>
  <c r="X15" i="41"/>
  <c r="Z27" i="26"/>
  <c r="AC27" i="26"/>
  <c r="AL27" i="26"/>
  <c r="AK33" i="26"/>
  <c r="AN33" i="26"/>
  <c r="AL8" i="26"/>
  <c r="AC8" i="26"/>
  <c r="AA22" i="26"/>
  <c r="AD22" i="26"/>
  <c r="AC26" i="26"/>
  <c r="Y26" i="26"/>
  <c r="AC156" i="25"/>
  <c r="AG156" i="25"/>
  <c r="W54" i="26"/>
  <c r="AC54" i="26"/>
  <c r="X152" i="26"/>
  <c r="AK152" i="26"/>
  <c r="AB152" i="26"/>
  <c r="AC129" i="26"/>
  <c r="AI129" i="26"/>
  <c r="AL163" i="26"/>
  <c r="W163" i="26"/>
  <c r="W60" i="26"/>
  <c r="AM60" i="26"/>
  <c r="Y60" i="26"/>
  <c r="AI23" i="26"/>
  <c r="AH23" i="26"/>
  <c r="AI4" i="40"/>
  <c r="AE6" i="41"/>
  <c r="AE156" i="41"/>
  <c r="AK131" i="41"/>
  <c r="AD131" i="41"/>
  <c r="AM122" i="26"/>
  <c r="AD122" i="26"/>
  <c r="AD63" i="26"/>
  <c r="Y63" i="26"/>
  <c r="AN12" i="26"/>
  <c r="AJ12" i="26"/>
  <c r="AC12" i="26"/>
  <c r="AD117" i="26"/>
  <c r="AJ117" i="26"/>
  <c r="AF75" i="26"/>
  <c r="AK75" i="26"/>
  <c r="AJ75" i="26"/>
  <c r="W168" i="26"/>
  <c r="X168" i="26"/>
  <c r="AC157" i="26"/>
  <c r="X157" i="26"/>
  <c r="AA46" i="25"/>
  <c r="AM46" i="25"/>
  <c r="AG170" i="26"/>
  <c r="Z119" i="26"/>
  <c r="AH119" i="26"/>
  <c r="W119" i="26"/>
  <c r="AL126" i="26"/>
  <c r="AO67" i="25"/>
  <c r="AM85" i="26"/>
  <c r="AO85" i="26"/>
  <c r="AC15" i="26"/>
  <c r="AA15" i="26"/>
  <c r="Y15" i="26"/>
  <c r="AN149" i="26"/>
  <c r="AB149" i="26"/>
  <c r="AG149" i="26"/>
  <c r="AE2" i="26"/>
  <c r="W2" i="26"/>
  <c r="AL78" i="25"/>
  <c r="AJ36" i="26"/>
  <c r="AI146" i="28"/>
  <c r="AB34" i="26"/>
  <c r="AA34" i="26"/>
  <c r="AM90" i="26"/>
  <c r="AA90" i="26"/>
  <c r="AO107" i="26"/>
  <c r="AI107" i="26"/>
  <c r="W4" i="26"/>
  <c r="AJ4" i="26"/>
  <c r="AA13" i="26"/>
  <c r="AK13" i="26"/>
  <c r="AO93" i="26"/>
  <c r="AK93" i="26"/>
  <c r="X159" i="25"/>
  <c r="AO159" i="25"/>
  <c r="X108" i="26"/>
  <c r="AB108" i="26"/>
  <c r="AJ154" i="26"/>
  <c r="W154" i="26"/>
  <c r="AD168" i="40"/>
  <c r="AL110" i="26"/>
  <c r="AI110" i="26"/>
  <c r="AC150" i="26"/>
  <c r="AK150" i="26"/>
  <c r="Z65" i="26"/>
  <c r="Y65" i="26"/>
  <c r="AK28" i="26"/>
  <c r="AG28" i="26"/>
  <c r="X47" i="26"/>
  <c r="AN47" i="26"/>
  <c r="AH77" i="26"/>
  <c r="W77" i="26"/>
  <c r="AF10" i="26"/>
  <c r="AO10" i="26"/>
  <c r="AJ70" i="26"/>
  <c r="W70" i="26"/>
  <c r="AB79" i="26"/>
  <c r="AA79" i="26"/>
  <c r="AG14" i="26"/>
  <c r="AH14" i="26"/>
  <c r="AJ101" i="26"/>
  <c r="W101" i="26"/>
  <c r="Z155" i="26"/>
  <c r="AD155" i="26"/>
  <c r="AE97" i="26"/>
  <c r="AK97" i="26"/>
  <c r="AN166" i="26"/>
  <c r="AE18" i="26"/>
  <c r="AO18" i="26"/>
  <c r="AF175" i="26"/>
  <c r="Z175" i="26"/>
  <c r="AC37" i="26"/>
  <c r="AO37" i="26"/>
  <c r="AA114" i="41"/>
  <c r="Y167" i="41"/>
  <c r="AA140" i="26"/>
  <c r="X140" i="26"/>
  <c r="X120" i="26"/>
  <c r="AL120" i="26"/>
  <c r="AO177" i="26"/>
  <c r="AC177" i="26"/>
  <c r="AA72" i="26"/>
  <c r="AJ72" i="26"/>
  <c r="Y146" i="26"/>
  <c r="AH130" i="26"/>
  <c r="AO130" i="26"/>
  <c r="AM167" i="26"/>
  <c r="AN167" i="26"/>
  <c r="AD59" i="25"/>
  <c r="AA151" i="26"/>
  <c r="AJ151" i="26"/>
  <c r="AK148" i="26"/>
  <c r="AM148" i="26"/>
  <c r="AJ7" i="26"/>
  <c r="W7" i="26"/>
  <c r="AD6" i="26"/>
  <c r="AA6" i="26"/>
  <c r="AI61" i="25"/>
  <c r="AD61" i="25"/>
  <c r="Z25" i="26"/>
  <c r="AF25" i="26"/>
  <c r="AK83" i="25"/>
  <c r="X83" i="25"/>
  <c r="AM83" i="25"/>
  <c r="AG125" i="26"/>
  <c r="W16" i="26"/>
  <c r="AO16" i="26"/>
  <c r="AF49" i="25"/>
  <c r="AD49" i="25"/>
  <c r="AH49" i="25"/>
  <c r="AF109" i="26"/>
  <c r="AI109" i="26"/>
  <c r="AF74" i="26"/>
  <c r="W74" i="26"/>
  <c r="AE96" i="26"/>
  <c r="AL96" i="26"/>
  <c r="AD38" i="26"/>
  <c r="AA38" i="26"/>
  <c r="Y38" i="26"/>
  <c r="AG64" i="25"/>
  <c r="W64" i="25"/>
  <c r="X102" i="26"/>
  <c r="AB102" i="26"/>
  <c r="AK161" i="26"/>
  <c r="Z161" i="26"/>
  <c r="W153" i="26"/>
  <c r="X153" i="26"/>
  <c r="AG176" i="26"/>
  <c r="AF176" i="26"/>
  <c r="AM50" i="25"/>
  <c r="AL50" i="25"/>
  <c r="AK50" i="25"/>
  <c r="Z135" i="26"/>
  <c r="AH135" i="26"/>
  <c r="AH84" i="26"/>
  <c r="AG84" i="26"/>
  <c r="AH118" i="26"/>
  <c r="AF118" i="26"/>
  <c r="AI39" i="26"/>
  <c r="AJ39" i="26"/>
  <c r="AB131" i="26"/>
  <c r="AF131" i="26"/>
  <c r="AO141" i="26"/>
  <c r="AA141" i="26"/>
  <c r="AD35" i="26"/>
  <c r="AG35" i="26"/>
  <c r="AG108" i="42"/>
  <c r="Y35" i="41"/>
  <c r="AN124" i="26"/>
  <c r="AI124" i="26"/>
  <c r="Z116" i="26"/>
  <c r="AG116" i="26"/>
  <c r="AD55" i="26"/>
  <c r="X55" i="26"/>
  <c r="AK160" i="26"/>
  <c r="AC160" i="26"/>
  <c r="AM91" i="26"/>
  <c r="AD91" i="26"/>
  <c r="AF66" i="26"/>
  <c r="AO66" i="26"/>
  <c r="AI58" i="26"/>
  <c r="AJ40" i="26"/>
  <c r="AG40" i="26"/>
  <c r="AH40" i="26"/>
  <c r="AN45" i="26"/>
  <c r="AN139" i="26"/>
  <c r="AC139" i="26"/>
  <c r="AG139" i="26"/>
  <c r="Z142" i="26"/>
  <c r="Y142" i="26"/>
  <c r="AC15" i="41"/>
  <c r="AA81" i="26"/>
  <c r="X81" i="26"/>
  <c r="Y27" i="26"/>
  <c r="AH27" i="26"/>
  <c r="AM27" i="26"/>
  <c r="AO33" i="26"/>
  <c r="Z33" i="26"/>
  <c r="Z8" i="26"/>
  <c r="AE8" i="26"/>
  <c r="AL22" i="26"/>
  <c r="Z22" i="26"/>
  <c r="W26" i="26"/>
  <c r="AH26" i="26"/>
  <c r="AN156" i="25"/>
  <c r="AE156" i="25"/>
  <c r="Y129" i="26"/>
  <c r="AJ129" i="26"/>
  <c r="AF163" i="26"/>
  <c r="AO163" i="26"/>
  <c r="AG60" i="26"/>
  <c r="AK60" i="26"/>
  <c r="AA60" i="26"/>
  <c r="Z23" i="26"/>
  <c r="W131" i="41"/>
  <c r="AF122" i="26"/>
  <c r="AI122" i="26"/>
  <c r="AG63" i="26"/>
  <c r="AF63" i="26"/>
  <c r="AA12" i="26"/>
  <c r="AB12" i="26"/>
  <c r="AG117" i="26"/>
  <c r="AO117" i="26"/>
  <c r="Z168" i="26"/>
  <c r="Y168" i="26"/>
  <c r="AA157" i="26"/>
  <c r="AL157" i="26"/>
  <c r="AG46" i="25"/>
  <c r="X170" i="26"/>
  <c r="AO119" i="26"/>
  <c r="AK119" i="26"/>
  <c r="AI119" i="26"/>
  <c r="AF85" i="26"/>
  <c r="AF15" i="26"/>
  <c r="AM15" i="26"/>
  <c r="X15" i="26"/>
  <c r="AA149" i="26"/>
  <c r="AK149" i="26"/>
  <c r="AE149" i="26"/>
  <c r="AA2" i="26"/>
  <c r="AH2" i="26"/>
  <c r="AB73" i="26"/>
  <c r="AD73" i="26"/>
  <c r="AG136" i="26"/>
  <c r="AG162" i="26"/>
  <c r="AI162" i="26"/>
  <c r="AL36" i="26"/>
  <c r="AD120" i="23"/>
  <c r="AH103" i="23"/>
  <c r="AK93" i="24"/>
  <c r="AB65" i="24"/>
  <c r="AF114" i="24"/>
  <c r="AE101" i="24"/>
  <c r="AH93" i="24"/>
  <c r="AE65" i="24"/>
  <c r="AD101" i="24"/>
  <c r="AG93" i="24"/>
  <c r="AK65" i="24"/>
  <c r="AD114" i="24"/>
  <c r="AG123" i="24"/>
  <c r="AN101" i="24"/>
  <c r="AD93" i="24"/>
  <c r="W65" i="24"/>
  <c r="AI65" i="24"/>
  <c r="Z93" i="24"/>
  <c r="AG65" i="24"/>
  <c r="AK114" i="24"/>
  <c r="AK123" i="24"/>
  <c r="AJ101" i="24"/>
  <c r="Z101" i="24"/>
  <c r="AC140" i="24"/>
  <c r="AO65" i="24"/>
  <c r="AE114" i="24"/>
  <c r="X140" i="24"/>
  <c r="AO101" i="24"/>
  <c r="AK140" i="24"/>
  <c r="X101" i="24"/>
  <c r="AJ140" i="24"/>
  <c r="Y65" i="24"/>
  <c r="AK101" i="24"/>
  <c r="AN140" i="24"/>
  <c r="AG140" i="24"/>
  <c r="X93" i="24"/>
  <c r="Y101" i="24"/>
  <c r="AI3" i="24"/>
  <c r="AI123" i="24"/>
  <c r="X114" i="24"/>
  <c r="Z65" i="24"/>
  <c r="AG114" i="24"/>
  <c r="AC3" i="24"/>
  <c r="AC93" i="24"/>
  <c r="AL140" i="24"/>
  <c r="AA3" i="24"/>
  <c r="X3" i="24"/>
  <c r="X123" i="24"/>
  <c r="AB3" i="24"/>
  <c r="AM114" i="24"/>
  <c r="AH3" i="24"/>
  <c r="AM93" i="24"/>
  <c r="AD3" i="24"/>
  <c r="AF123" i="24"/>
  <c r="AA114" i="24"/>
  <c r="AJ3" i="24"/>
  <c r="AF93" i="24"/>
  <c r="AC123" i="24"/>
  <c r="AH101" i="24"/>
  <c r="AB140" i="24"/>
  <c r="AD140" i="24"/>
  <c r="AE123" i="24"/>
  <c r="AM101" i="24"/>
  <c r="AL101" i="24"/>
  <c r="AA93" i="24"/>
  <c r="W140" i="24"/>
  <c r="Z140" i="24"/>
  <c r="AH65" i="24"/>
  <c r="AL65" i="24"/>
  <c r="Y93" i="24"/>
  <c r="AO140" i="24"/>
  <c r="AJ65" i="24"/>
  <c r="AB93" i="24"/>
  <c r="X83" i="24"/>
  <c r="AD100" i="24"/>
  <c r="AA100" i="24"/>
  <c r="AK3" i="24"/>
  <c r="AE121" i="24"/>
  <c r="AM100" i="24"/>
  <c r="AO3" i="24"/>
  <c r="AM3" i="24"/>
  <c r="AN93" i="24"/>
  <c r="AF65" i="24"/>
  <c r="AA65" i="24"/>
  <c r="AN165" i="24"/>
  <c r="AD72" i="24"/>
  <c r="AH123" i="24"/>
  <c r="AI84" i="24"/>
  <c r="AG101" i="24"/>
  <c r="AI114" i="24"/>
  <c r="AA123" i="24"/>
  <c r="AB57" i="24"/>
  <c r="Z100" i="24"/>
  <c r="AC114" i="24"/>
  <c r="Z114" i="24"/>
  <c r="W121" i="24"/>
  <c r="AE83" i="24"/>
  <c r="AC100" i="24"/>
  <c r="AA83" i="24"/>
  <c r="AB144" i="24"/>
  <c r="W123" i="24"/>
  <c r="Y123" i="24"/>
  <c r="AN84" i="24"/>
  <c r="W3" i="24"/>
  <c r="AI101" i="24"/>
  <c r="AE140" i="24"/>
  <c r="AB123" i="24"/>
  <c r="AB101" i="24"/>
  <c r="W101" i="24"/>
  <c r="AL93" i="24"/>
  <c r="AI140" i="24"/>
  <c r="AD65" i="24"/>
  <c r="AA57" i="24"/>
  <c r="AN65" i="24"/>
  <c r="AF101" i="24"/>
  <c r="AM108" i="24"/>
  <c r="AE93" i="24"/>
  <c r="AK84" i="24"/>
  <c r="AN83" i="24"/>
  <c r="AF83" i="24"/>
  <c r="AA121" i="24"/>
  <c r="X100" i="24"/>
  <c r="AN3" i="24"/>
  <c r="AJ121" i="24"/>
  <c r="AB72" i="24"/>
  <c r="AB100" i="24"/>
  <c r="Z3" i="24"/>
  <c r="AJ165" i="24"/>
  <c r="AJ93" i="24"/>
  <c r="X65" i="24"/>
  <c r="AN57" i="24"/>
  <c r="AJ123" i="24"/>
  <c r="AA72" i="24"/>
  <c r="Z123" i="24"/>
  <c r="AH114" i="24"/>
  <c r="AN123" i="24"/>
  <c r="AD83" i="24"/>
  <c r="AN114" i="24"/>
  <c r="AL114" i="24"/>
  <c r="W114" i="24"/>
  <c r="Y140" i="24"/>
  <c r="Y83" i="24"/>
  <c r="AO114" i="24"/>
  <c r="AN100" i="24"/>
  <c r="AF100" i="24"/>
  <c r="AD123" i="24"/>
  <c r="AF3" i="24"/>
  <c r="AO123" i="24"/>
  <c r="AL3" i="24"/>
  <c r="AE3" i="24"/>
  <c r="AD116" i="24"/>
  <c r="AM157" i="24"/>
  <c r="AL61" i="24"/>
  <c r="AA116" i="24"/>
  <c r="AC116" i="24"/>
  <c r="Z116" i="24"/>
  <c r="AK157" i="24"/>
  <c r="AC157" i="24"/>
  <c r="AB61" i="24"/>
  <c r="AC61" i="24"/>
  <c r="AO25" i="24"/>
  <c r="AI116" i="24"/>
  <c r="W157" i="24"/>
  <c r="W61" i="24"/>
  <c r="AF116" i="24"/>
  <c r="AL116" i="24"/>
  <c r="AJ157" i="24"/>
  <c r="AE61" i="24"/>
  <c r="AH61" i="24"/>
  <c r="W25" i="24"/>
  <c r="Y61" i="24"/>
  <c r="X116" i="24"/>
  <c r="AD157" i="24"/>
  <c r="AI61" i="24"/>
  <c r="AM116" i="24"/>
  <c r="AH116" i="24"/>
  <c r="W116" i="24"/>
  <c r="AF157" i="24"/>
  <c r="AF61" i="24"/>
  <c r="AA61" i="24"/>
  <c r="AO132" i="24"/>
  <c r="AH25" i="24"/>
  <c r="X61" i="24"/>
  <c r="AM25" i="24"/>
  <c r="AA25" i="24"/>
  <c r="Z25" i="24"/>
  <c r="AN157" i="24"/>
  <c r="AK116" i="24"/>
  <c r="AL157" i="24"/>
  <c r="AC25" i="24"/>
  <c r="AF25" i="24"/>
  <c r="AJ61" i="24"/>
  <c r="AD25" i="24"/>
  <c r="Y25" i="24"/>
  <c r="AN25" i="24"/>
  <c r="AN61" i="24"/>
  <c r="AB25" i="24"/>
  <c r="X25" i="24"/>
  <c r="AI25" i="24"/>
  <c r="AM61" i="24"/>
  <c r="AJ25" i="24"/>
  <c r="AG25" i="24"/>
  <c r="AL25" i="24"/>
  <c r="AI132" i="24"/>
  <c r="AJ116" i="24"/>
  <c r="Y116" i="24"/>
  <c r="AL132" i="24"/>
  <c r="Y157" i="24"/>
  <c r="AE157" i="24"/>
  <c r="AD132" i="24"/>
  <c r="X132" i="24"/>
  <c r="AC132" i="24"/>
  <c r="Y132" i="24"/>
  <c r="AA157" i="24"/>
  <c r="AO157" i="24"/>
  <c r="AH132" i="24"/>
  <c r="W132" i="24"/>
  <c r="AK132" i="24"/>
  <c r="AA132" i="24"/>
  <c r="AF132" i="24"/>
  <c r="AI157" i="24"/>
  <c r="AB132" i="24"/>
  <c r="AB116" i="24"/>
  <c r="AN132" i="24"/>
  <c r="Z132" i="24"/>
  <c r="AJ132" i="24"/>
  <c r="AM132" i="24"/>
  <c r="AG157" i="24"/>
  <c r="Z157" i="24"/>
  <c r="AG132" i="24"/>
  <c r="AJ19" i="24"/>
  <c r="AG19" i="24"/>
  <c r="Y19" i="24"/>
  <c r="AK108" i="24"/>
  <c r="AD57" i="24"/>
  <c r="AG108" i="24"/>
  <c r="X57" i="24"/>
  <c r="W57" i="24"/>
  <c r="AB19" i="24"/>
  <c r="AA19" i="24"/>
  <c r="Z19" i="24"/>
  <c r="AL19" i="24"/>
  <c r="AI19" i="24"/>
  <c r="AE108" i="24"/>
  <c r="AC108" i="24"/>
  <c r="Z57" i="24"/>
  <c r="AJ108" i="24"/>
  <c r="Y57" i="24"/>
  <c r="AM19" i="24"/>
  <c r="AC19" i="24"/>
  <c r="AO19" i="24"/>
  <c r="AK19" i="24"/>
  <c r="AJ57" i="24"/>
  <c r="AA108" i="24"/>
  <c r="AE57" i="24"/>
  <c r="AB108" i="24"/>
  <c r="AL57" i="24"/>
  <c r="AI57" i="24"/>
  <c r="AO57" i="24"/>
  <c r="AH57" i="24"/>
  <c r="AL108" i="24"/>
  <c r="X108" i="24"/>
  <c r="AF108" i="24"/>
  <c r="Z108" i="24"/>
  <c r="X19" i="24"/>
  <c r="AD108" i="24"/>
  <c r="AH108" i="24"/>
  <c r="W108" i="24"/>
  <c r="Y108" i="24"/>
  <c r="AE19" i="24"/>
  <c r="AN108" i="24"/>
  <c r="X148" i="19"/>
  <c r="AM140" i="24"/>
  <c r="AE87" i="19"/>
  <c r="AE161" i="19"/>
  <c r="AO38" i="24"/>
  <c r="AL38" i="24"/>
  <c r="AC38" i="24"/>
  <c r="AA140" i="24"/>
  <c r="AF78" i="19"/>
  <c r="AA151" i="19"/>
  <c r="AO160" i="27"/>
  <c r="AJ160" i="27"/>
  <c r="AE143" i="24"/>
  <c r="Y89" i="19"/>
  <c r="AF143" i="24"/>
  <c r="AJ172" i="27"/>
  <c r="AH143" i="24"/>
  <c r="AN143" i="24"/>
  <c r="AG143" i="24"/>
  <c r="AD143" i="24"/>
  <c r="AO143" i="24"/>
  <c r="W143" i="24"/>
  <c r="AM143" i="24"/>
  <c r="AA143" i="24"/>
  <c r="AB160" i="27"/>
  <c r="AN160" i="27"/>
  <c r="Y20" i="27"/>
  <c r="Y160" i="27"/>
  <c r="AK20" i="27"/>
  <c r="W160" i="27"/>
  <c r="AJ20" i="27"/>
  <c r="AO80" i="27"/>
  <c r="Y80" i="27"/>
  <c r="AF80" i="27"/>
  <c r="AJ80" i="27"/>
  <c r="AH160" i="27"/>
  <c r="AE9" i="27"/>
  <c r="AC160" i="27"/>
  <c r="AG160" i="27"/>
  <c r="AG105" i="27"/>
  <c r="AA160" i="27"/>
  <c r="Z20" i="27"/>
  <c r="AK160" i="27"/>
  <c r="Z160" i="27"/>
  <c r="AI160" i="27"/>
  <c r="AJ168" i="27"/>
  <c r="W168" i="27"/>
  <c r="AE168" i="27"/>
  <c r="AC57" i="19"/>
  <c r="AK57" i="19"/>
  <c r="Z175" i="24"/>
  <c r="Z14" i="24"/>
  <c r="AH14" i="24"/>
  <c r="AL105" i="27"/>
  <c r="AG20" i="27"/>
  <c r="AN80" i="27"/>
  <c r="AH20" i="27"/>
  <c r="AK80" i="27"/>
  <c r="AB80" i="27"/>
  <c r="AC20" i="27"/>
  <c r="AM80" i="27"/>
  <c r="AE160" i="27"/>
  <c r="AE20" i="27"/>
  <c r="AE80" i="27"/>
  <c r="AO20" i="27"/>
  <c r="AC80" i="27"/>
  <c r="X80" i="27"/>
  <c r="AI20" i="27"/>
  <c r="AH80" i="27"/>
  <c r="AN20" i="27"/>
  <c r="AB20" i="27"/>
  <c r="AF160" i="27"/>
  <c r="AA20" i="27"/>
  <c r="Z80" i="27"/>
  <c r="Z105" i="27"/>
  <c r="AD20" i="27"/>
  <c r="AG80" i="27"/>
  <c r="AD105" i="27"/>
  <c r="AL20" i="27"/>
  <c r="AA80" i="27"/>
  <c r="AI80" i="27"/>
  <c r="AH91" i="24"/>
  <c r="X91" i="24"/>
  <c r="AF168" i="27"/>
  <c r="Z9" i="27"/>
  <c r="AI168" i="27"/>
  <c r="AG9" i="27"/>
  <c r="AK168" i="27"/>
  <c r="AK9" i="27"/>
  <c r="AD168" i="27"/>
  <c r="AL168" i="27"/>
  <c r="AO168" i="27"/>
  <c r="AB168" i="27"/>
  <c r="X168" i="27"/>
  <c r="AA168" i="27"/>
  <c r="Z168" i="27"/>
  <c r="Y168" i="27"/>
  <c r="AM168" i="27"/>
  <c r="Z143" i="24"/>
  <c r="X160" i="27"/>
  <c r="AM160" i="27"/>
  <c r="Y14" i="24"/>
  <c r="W62" i="24"/>
  <c r="AI172" i="27"/>
  <c r="AC105" i="27"/>
  <c r="AM9" i="27"/>
  <c r="AB9" i="27"/>
  <c r="X105" i="27"/>
  <c r="AO9" i="27"/>
  <c r="AO105" i="27"/>
  <c r="AA9" i="27"/>
  <c r="AH168" i="27"/>
  <c r="AN62" i="24"/>
  <c r="AK172" i="27"/>
  <c r="AM172" i="27"/>
  <c r="Y105" i="27"/>
  <c r="AL9" i="27"/>
  <c r="AM105" i="27"/>
  <c r="X9" i="27"/>
  <c r="AI105" i="27"/>
  <c r="AJ9" i="27"/>
  <c r="AN9" i="27"/>
  <c r="AK105" i="27"/>
  <c r="AD80" i="27"/>
  <c r="AL160" i="27"/>
  <c r="AB143" i="24"/>
  <c r="AC172" i="27"/>
  <c r="W172" i="27"/>
  <c r="AJ105" i="27"/>
  <c r="AF9" i="27"/>
  <c r="AH105" i="27"/>
  <c r="W105" i="27"/>
  <c r="Y9" i="27"/>
  <c r="AF105" i="27"/>
  <c r="AB105" i="27"/>
  <c r="AI9" i="27"/>
  <c r="AH9" i="27"/>
  <c r="AA105" i="27"/>
  <c r="AL80" i="27"/>
  <c r="AC143" i="24"/>
  <c r="AG133" i="19"/>
  <c r="AC9" i="27"/>
  <c r="AN105" i="27"/>
  <c r="AG168" i="27"/>
  <c r="AC168" i="27"/>
  <c r="Y143" i="24"/>
  <c r="AD9" i="27"/>
  <c r="AF20" i="27"/>
  <c r="X20" i="27"/>
  <c r="AK143" i="24"/>
  <c r="X143" i="24"/>
  <c r="AL143" i="24"/>
  <c r="AL175" i="24"/>
  <c r="AK91" i="24"/>
  <c r="AA172" i="27"/>
  <c r="AN175" i="24"/>
  <c r="Y175" i="24"/>
  <c r="AM91" i="24"/>
  <c r="Y172" i="27"/>
  <c r="AA91" i="27"/>
  <c r="AG128" i="24"/>
  <c r="AF98" i="24"/>
  <c r="AE154" i="27"/>
  <c r="Y128" i="24"/>
  <c r="W58" i="27"/>
  <c r="AF26" i="24"/>
  <c r="Y44" i="27"/>
  <c r="AH45" i="27"/>
  <c r="AD164" i="21"/>
  <c r="AK26" i="24"/>
  <c r="AI142" i="27"/>
  <c r="AD26" i="24"/>
  <c r="AM164" i="21"/>
  <c r="Y176" i="27"/>
  <c r="AG44" i="27"/>
  <c r="W44" i="27"/>
  <c r="AH91" i="19"/>
  <c r="Z73" i="27"/>
  <c r="AA44" i="27"/>
  <c r="AC63" i="19"/>
  <c r="AF141" i="19"/>
  <c r="AD177" i="19"/>
  <c r="AB121" i="19"/>
  <c r="Y144" i="21"/>
  <c r="AE164" i="21"/>
  <c r="Z164" i="21"/>
  <c r="AN164" i="21"/>
  <c r="W92" i="27"/>
  <c r="AM174" i="27"/>
  <c r="AE131" i="27"/>
  <c r="Y100" i="27"/>
  <c r="AC171" i="27"/>
  <c r="AB159" i="27"/>
  <c r="AK75" i="27"/>
  <c r="AD119" i="27"/>
  <c r="AN145" i="27"/>
  <c r="AK27" i="21"/>
  <c r="AG144" i="21"/>
  <c r="AI164" i="21"/>
  <c r="Y164" i="21"/>
  <c r="X161" i="27"/>
  <c r="AO63" i="19"/>
  <c r="AI144" i="21"/>
  <c r="AC164" i="21"/>
  <c r="AF164" i="21"/>
  <c r="AH164" i="21"/>
  <c r="AC131" i="27"/>
  <c r="AK127" i="27"/>
  <c r="Z17" i="27"/>
  <c r="X14" i="24"/>
  <c r="AL25" i="27"/>
  <c r="AO141" i="21"/>
  <c r="AD74" i="27"/>
  <c r="AJ145" i="24"/>
  <c r="AN106" i="27"/>
  <c r="AG25" i="27"/>
  <c r="AN91" i="27"/>
  <c r="AK91" i="27"/>
  <c r="Y64" i="24"/>
  <c r="W59" i="24"/>
  <c r="W101" i="27"/>
  <c r="W106" i="27"/>
  <c r="AM161" i="27"/>
  <c r="AA161" i="27"/>
  <c r="AN25" i="27"/>
  <c r="AD91" i="27"/>
  <c r="AJ62" i="24"/>
  <c r="AI62" i="24"/>
  <c r="Y27" i="21"/>
  <c r="Z8" i="24"/>
  <c r="AN101" i="27"/>
  <c r="AF176" i="27"/>
  <c r="AM44" i="27"/>
  <c r="AJ44" i="27"/>
  <c r="AL142" i="27"/>
  <c r="AE171" i="24"/>
  <c r="AJ161" i="27"/>
  <c r="AD161" i="27"/>
  <c r="X25" i="27"/>
  <c r="AN172" i="27"/>
  <c r="Z62" i="24"/>
  <c r="AM122" i="27"/>
  <c r="AM61" i="27"/>
  <c r="X13" i="27"/>
  <c r="AF27" i="27"/>
  <c r="AE73" i="27"/>
  <c r="AE59" i="27"/>
  <c r="AC110" i="27"/>
  <c r="AH106" i="27"/>
  <c r="AD172" i="27"/>
  <c r="AO172" i="27"/>
  <c r="Z172" i="27"/>
  <c r="AD62" i="24"/>
  <c r="AC62" i="24"/>
  <c r="AB62" i="24"/>
  <c r="Y26" i="24"/>
  <c r="AL49" i="21"/>
  <c r="AI49" i="21"/>
  <c r="Y72" i="21"/>
  <c r="AH62" i="24"/>
  <c r="AK40" i="19"/>
  <c r="AD96" i="27"/>
  <c r="AI89" i="27"/>
  <c r="Z159" i="27"/>
  <c r="X176" i="27"/>
  <c r="Z109" i="27"/>
  <c r="AO73" i="27"/>
  <c r="AH126" i="27"/>
  <c r="AM74" i="27"/>
  <c r="AE45" i="27"/>
  <c r="Z90" i="27"/>
  <c r="AF172" i="27"/>
  <c r="AE172" i="27"/>
  <c r="AG172" i="27"/>
  <c r="AG62" i="24"/>
  <c r="AA62" i="24"/>
  <c r="AK62" i="24"/>
  <c r="AA26" i="24"/>
  <c r="AJ26" i="24"/>
  <c r="AC26" i="24"/>
  <c r="AB57" i="19"/>
  <c r="AO4" i="21"/>
  <c r="AJ151" i="19"/>
  <c r="AI28" i="19"/>
  <c r="AM6" i="19"/>
  <c r="Y40" i="19"/>
  <c r="AN146" i="19"/>
  <c r="AG3" i="19"/>
  <c r="W13" i="27"/>
  <c r="X75" i="27"/>
  <c r="AA123" i="27"/>
  <c r="AE98" i="24"/>
  <c r="Z98" i="24"/>
  <c r="AG98" i="24"/>
  <c r="AE106" i="21"/>
  <c r="AC76" i="21"/>
  <c r="AD172" i="65"/>
  <c r="AI35" i="27"/>
  <c r="X92" i="27"/>
  <c r="Y154" i="27"/>
  <c r="AJ174" i="27"/>
  <c r="AB151" i="27"/>
  <c r="AJ171" i="27"/>
  <c r="W38" i="27"/>
  <c r="AO82" i="24"/>
  <c r="AA8" i="24"/>
  <c r="AN13" i="27"/>
  <c r="AJ75" i="27"/>
  <c r="AB123" i="27"/>
  <c r="AC27" i="27"/>
  <c r="AN4" i="27"/>
  <c r="AA101" i="27"/>
  <c r="AC176" i="27"/>
  <c r="AE127" i="27"/>
  <c r="AK73" i="27"/>
  <c r="AD73" i="27"/>
  <c r="AA119" i="27"/>
  <c r="AK84" i="27"/>
  <c r="X45" i="27"/>
  <c r="AN110" i="27"/>
  <c r="AD90" i="27"/>
  <c r="AL98" i="24"/>
  <c r="AE29" i="27"/>
  <c r="Z35" i="27"/>
  <c r="AG110" i="27"/>
  <c r="AB98" i="24"/>
  <c r="W98" i="24"/>
  <c r="AJ89" i="19"/>
  <c r="AC10" i="21"/>
  <c r="AB17" i="21"/>
  <c r="AJ118" i="19"/>
  <c r="AA158" i="21"/>
  <c r="AK16" i="19"/>
  <c r="AM83" i="21"/>
  <c r="AE35" i="27"/>
  <c r="AM92" i="27"/>
  <c r="AC154" i="27"/>
  <c r="AF174" i="27"/>
  <c r="AH94" i="27"/>
  <c r="AB13" i="27"/>
  <c r="AO75" i="27"/>
  <c r="AJ123" i="27"/>
  <c r="AB27" i="27"/>
  <c r="AN124" i="27"/>
  <c r="AC101" i="27"/>
  <c r="AB101" i="27"/>
  <c r="AA73" i="27"/>
  <c r="AF56" i="27"/>
  <c r="AF119" i="27"/>
  <c r="Z110" i="27"/>
  <c r="AA90" i="27"/>
  <c r="AN57" i="19"/>
  <c r="AM43" i="21"/>
  <c r="AM86" i="19"/>
  <c r="AH86" i="19"/>
  <c r="AE4" i="21"/>
  <c r="X46" i="21"/>
  <c r="AI46" i="21"/>
  <c r="AO172" i="65"/>
  <c r="AD28" i="27"/>
  <c r="AB122" i="27"/>
  <c r="AM151" i="27"/>
  <c r="Y171" i="27"/>
  <c r="AN159" i="27"/>
  <c r="AM8" i="24"/>
  <c r="AC8" i="24"/>
  <c r="AO13" i="27"/>
  <c r="Y13" i="27"/>
  <c r="W75" i="27"/>
  <c r="AE75" i="27"/>
  <c r="AN123" i="27"/>
  <c r="AI123" i="27"/>
  <c r="AA27" i="27"/>
  <c r="AJ27" i="27"/>
  <c r="AB124" i="27"/>
  <c r="AO4" i="27"/>
  <c r="AI101" i="27"/>
  <c r="X101" i="27"/>
  <c r="AO101" i="27"/>
  <c r="AL132" i="27"/>
  <c r="AL109" i="27"/>
  <c r="AC56" i="27"/>
  <c r="AO119" i="27"/>
  <c r="AH119" i="27"/>
  <c r="X119" i="27"/>
  <c r="AD84" i="27"/>
  <c r="AN84" i="27"/>
  <c r="AM58" i="27"/>
  <c r="AI164" i="27"/>
  <c r="Y110" i="27"/>
  <c r="AH90" i="27"/>
  <c r="AE90" i="27"/>
  <c r="AO14" i="24"/>
  <c r="AD14" i="24"/>
  <c r="AN14" i="24"/>
  <c r="AG14" i="24"/>
  <c r="AJ64" i="24"/>
  <c r="AM64" i="24"/>
  <c r="AH64" i="24"/>
  <c r="AF26" i="21"/>
  <c r="AF57" i="19"/>
  <c r="AG57" i="19"/>
  <c r="AI90" i="19"/>
  <c r="AD11" i="21"/>
  <c r="W43" i="21"/>
  <c r="AH107" i="19"/>
  <c r="AH39" i="21"/>
  <c r="AK68" i="19"/>
  <c r="AB109" i="19"/>
  <c r="AO158" i="21"/>
  <c r="AM133" i="65"/>
  <c r="AD146" i="21"/>
  <c r="AI111" i="21"/>
  <c r="AF28" i="27"/>
  <c r="AE151" i="27"/>
  <c r="AG62" i="27"/>
  <c r="W57" i="27"/>
  <c r="AH11" i="27"/>
  <c r="W109" i="27"/>
  <c r="AE119" i="27"/>
  <c r="AG119" i="27"/>
  <c r="AN119" i="27"/>
  <c r="AI84" i="27"/>
  <c r="AO84" i="27"/>
  <c r="AN58" i="27"/>
  <c r="AC58" i="27"/>
  <c r="AJ164" i="27"/>
  <c r="AL14" i="24"/>
  <c r="AK14" i="24"/>
  <c r="AM14" i="24"/>
  <c r="AF14" i="24"/>
  <c r="X172" i="27"/>
  <c r="AH172" i="27"/>
  <c r="AL172" i="27"/>
  <c r="AO62" i="24"/>
  <c r="AE62" i="24"/>
  <c r="X62" i="24"/>
  <c r="AF62" i="24"/>
  <c r="AM62" i="24"/>
  <c r="AD98" i="24"/>
  <c r="AI98" i="24"/>
  <c r="AO98" i="24"/>
  <c r="AK98" i="24"/>
  <c r="AC98" i="24"/>
  <c r="AM98" i="24"/>
  <c r="AJ98" i="24"/>
  <c r="AA98" i="24"/>
  <c r="Y98" i="24"/>
  <c r="AH98" i="24"/>
  <c r="W26" i="24"/>
  <c r="AM26" i="24"/>
  <c r="AB26" i="24"/>
  <c r="Z26" i="24"/>
  <c r="AN26" i="24"/>
  <c r="AI26" i="24"/>
  <c r="AL26" i="24"/>
  <c r="X26" i="24"/>
  <c r="AH26" i="24"/>
  <c r="AI26" i="21"/>
  <c r="AK90" i="19"/>
  <c r="AK107" i="19"/>
  <c r="AN28" i="21"/>
  <c r="AO124" i="19"/>
  <c r="AC4" i="21"/>
  <c r="AL4" i="21"/>
  <c r="AE68" i="19"/>
  <c r="AN109" i="19"/>
  <c r="AC117" i="19"/>
  <c r="AH75" i="21"/>
  <c r="Z158" i="21"/>
  <c r="AL106" i="21"/>
  <c r="AO72" i="21"/>
  <c r="AM146" i="21"/>
  <c r="AH83" i="21"/>
  <c r="AD92" i="21"/>
  <c r="AJ28" i="27"/>
  <c r="AO122" i="27"/>
  <c r="AK151" i="27"/>
  <c r="AI62" i="27"/>
  <c r="AD98" i="27"/>
  <c r="AI111" i="27"/>
  <c r="AG171" i="27"/>
  <c r="W159" i="27"/>
  <c r="AM57" i="27"/>
  <c r="AK8" i="24"/>
  <c r="AA13" i="27"/>
  <c r="AL13" i="27"/>
  <c r="AG75" i="27"/>
  <c r="AB75" i="27"/>
  <c r="W123" i="27"/>
  <c r="AG123" i="27"/>
  <c r="X27" i="27"/>
  <c r="AL27" i="27"/>
  <c r="AA124" i="27"/>
  <c r="AL4" i="27"/>
  <c r="AF101" i="27"/>
  <c r="AJ101" i="27"/>
  <c r="AL101" i="27"/>
  <c r="AG11" i="27"/>
  <c r="AB109" i="27"/>
  <c r="AB119" i="27"/>
  <c r="AC119" i="27"/>
  <c r="AL119" i="27"/>
  <c r="AK119" i="27"/>
  <c r="AJ84" i="27"/>
  <c r="AC84" i="27"/>
  <c r="AD58" i="27"/>
  <c r="Y58" i="27"/>
  <c r="AC164" i="27"/>
  <c r="AG90" i="27"/>
  <c r="AA14" i="24"/>
  <c r="AC14" i="24"/>
  <c r="Y62" i="24"/>
  <c r="AE26" i="24"/>
  <c r="AG26" i="24"/>
  <c r="AM3" i="21"/>
  <c r="AL89" i="19"/>
  <c r="AM118" i="19"/>
  <c r="AF118" i="19"/>
  <c r="AD118" i="19"/>
  <c r="AH118" i="19"/>
  <c r="X149" i="19"/>
  <c r="W3" i="19"/>
  <c r="X25" i="19"/>
  <c r="AE40" i="19"/>
  <c r="X76" i="21"/>
  <c r="AB76" i="21"/>
  <c r="AG31" i="19"/>
  <c r="AL14" i="19"/>
  <c r="AG87" i="27"/>
  <c r="Y51" i="27"/>
  <c r="X131" i="27"/>
  <c r="Y89" i="27"/>
  <c r="AG94" i="27"/>
  <c r="AC40" i="27"/>
  <c r="AE57" i="27"/>
  <c r="Y81" i="24"/>
  <c r="AB4" i="27"/>
  <c r="W176" i="27"/>
  <c r="AD176" i="27"/>
  <c r="AJ56" i="27"/>
  <c r="AO126" i="27"/>
  <c r="Z59" i="27"/>
  <c r="AB84" i="27"/>
  <c r="AL84" i="27"/>
  <c r="AM84" i="27"/>
  <c r="AL44" i="27"/>
  <c r="AC44" i="27"/>
  <c r="AD44" i="27"/>
  <c r="X44" i="27"/>
  <c r="AG145" i="27"/>
  <c r="AM164" i="27"/>
  <c r="AO142" i="27"/>
  <c r="AJ142" i="27"/>
  <c r="AJ45" i="27"/>
  <c r="AF174" i="24"/>
  <c r="Y161" i="27"/>
  <c r="Z25" i="27"/>
  <c r="Z91" i="27"/>
  <c r="AK162" i="24"/>
  <c r="X5" i="21"/>
  <c r="AF173" i="19"/>
  <c r="AD111" i="19"/>
  <c r="AG66" i="19"/>
  <c r="AG149" i="19"/>
  <c r="AM75" i="21"/>
  <c r="AJ3" i="19"/>
  <c r="AI25" i="19"/>
  <c r="AE170" i="21"/>
  <c r="AH40" i="19"/>
  <c r="AF156" i="21"/>
  <c r="AN76" i="21"/>
  <c r="AK76" i="21"/>
  <c r="X14" i="19"/>
  <c r="X10" i="19"/>
  <c r="AN47" i="19"/>
  <c r="AF87" i="27"/>
  <c r="AJ51" i="27"/>
  <c r="AC28" i="27"/>
  <c r="AB125" i="27"/>
  <c r="AI79" i="27"/>
  <c r="AC35" i="27"/>
  <c r="AF156" i="27"/>
  <c r="AD122" i="27"/>
  <c r="Y81" i="27"/>
  <c r="AB92" i="27"/>
  <c r="AM131" i="27"/>
  <c r="AA103" i="27"/>
  <c r="AL55" i="24"/>
  <c r="AO33" i="27"/>
  <c r="AB89" i="27"/>
  <c r="AA94" i="27"/>
  <c r="Y169" i="27"/>
  <c r="AJ40" i="27"/>
  <c r="AO78" i="27"/>
  <c r="AI57" i="27"/>
  <c r="AB57" i="27"/>
  <c r="W81" i="24"/>
  <c r="AE152" i="24"/>
  <c r="AF4" i="27"/>
  <c r="AG101" i="27"/>
  <c r="AK176" i="27"/>
  <c r="AB176" i="27"/>
  <c r="AB127" i="27"/>
  <c r="AO11" i="27"/>
  <c r="W132" i="27"/>
  <c r="AH56" i="27"/>
  <c r="AM56" i="27"/>
  <c r="Z126" i="27"/>
  <c r="AC59" i="27"/>
  <c r="X84" i="27"/>
  <c r="AH84" i="27"/>
  <c r="AA84" i="27"/>
  <c r="AF84" i="27"/>
  <c r="Z44" i="27"/>
  <c r="AF44" i="27"/>
  <c r="AI44" i="27"/>
  <c r="AN44" i="27"/>
  <c r="AF145" i="27"/>
  <c r="AB164" i="27"/>
  <c r="Z142" i="27"/>
  <c r="W142" i="27"/>
  <c r="AF45" i="27"/>
  <c r="AG45" i="27"/>
  <c r="AK174" i="24"/>
  <c r="AJ25" i="27"/>
  <c r="AH50" i="19"/>
  <c r="AD149" i="21"/>
  <c r="Y169" i="21"/>
  <c r="AE126" i="21"/>
  <c r="AH76" i="21"/>
  <c r="Z76" i="21"/>
  <c r="AI47" i="65"/>
  <c r="AM153" i="65"/>
  <c r="AA162" i="65"/>
  <c r="X30" i="19"/>
  <c r="AK47" i="19"/>
  <c r="W46" i="27"/>
  <c r="AC81" i="27"/>
  <c r="AB107" i="27"/>
  <c r="Z10" i="27"/>
  <c r="AB33" i="27"/>
  <c r="AG77" i="27"/>
  <c r="AA55" i="27"/>
  <c r="AJ89" i="27"/>
  <c r="AO94" i="27"/>
  <c r="X169" i="27"/>
  <c r="Y164" i="19"/>
  <c r="W21" i="21"/>
  <c r="AA141" i="19"/>
  <c r="AF158" i="21"/>
  <c r="AJ158" i="21"/>
  <c r="AM3" i="19"/>
  <c r="AE133" i="65"/>
  <c r="X141" i="21"/>
  <c r="AO40" i="19"/>
  <c r="AG40" i="19"/>
  <c r="AL103" i="19"/>
  <c r="AL147" i="19"/>
  <c r="AD164" i="19"/>
  <c r="X21" i="21"/>
  <c r="AJ141" i="19"/>
  <c r="AC141" i="19"/>
  <c r="AM170" i="19"/>
  <c r="AD54" i="19"/>
  <c r="AJ23" i="21"/>
  <c r="AI151" i="19"/>
  <c r="AN158" i="21"/>
  <c r="AI158" i="21"/>
  <c r="AF3" i="19"/>
  <c r="AG87" i="21"/>
  <c r="AK25" i="65"/>
  <c r="AC133" i="65"/>
  <c r="AF81" i="21"/>
  <c r="AN170" i="21"/>
  <c r="AE141" i="21"/>
  <c r="AI101" i="65"/>
  <c r="AL40" i="19"/>
  <c r="AD40" i="19"/>
  <c r="AM157" i="21"/>
  <c r="AK133" i="65"/>
  <c r="AN133" i="65"/>
  <c r="X23" i="19"/>
  <c r="AI60" i="65"/>
  <c r="AI16" i="24"/>
  <c r="AJ100" i="27"/>
  <c r="AI169" i="27"/>
  <c r="AF82" i="24"/>
  <c r="AH8" i="24"/>
  <c r="AJ8" i="24"/>
  <c r="AI2" i="27"/>
  <c r="AD2" i="27"/>
  <c r="AG18" i="27"/>
  <c r="AM91" i="27"/>
  <c r="AJ162" i="24"/>
  <c r="Y146" i="21"/>
  <c r="AH60" i="65"/>
  <c r="AL9" i="19"/>
  <c r="AJ147" i="21"/>
  <c r="Z10" i="19"/>
  <c r="AH92" i="21"/>
  <c r="AB47" i="19"/>
  <c r="Y79" i="27"/>
  <c r="AK158" i="27"/>
  <c r="AF81" i="27"/>
  <c r="AD154" i="27"/>
  <c r="X174" i="27"/>
  <c r="AC174" i="27"/>
  <c r="Y151" i="27"/>
  <c r="AO151" i="27"/>
  <c r="X151" i="27"/>
  <c r="AJ131" i="27"/>
  <c r="AK131" i="27"/>
  <c r="Z128" i="24"/>
  <c r="Z105" i="24"/>
  <c r="Y103" i="27"/>
  <c r="AM32" i="27"/>
  <c r="Z7" i="27"/>
  <c r="AL62" i="27"/>
  <c r="AG48" i="27"/>
  <c r="AF10" i="27"/>
  <c r="AE16" i="24"/>
  <c r="AL88" i="24"/>
  <c r="AI55" i="24"/>
  <c r="AF88" i="27"/>
  <c r="AJ2" i="27"/>
  <c r="W124" i="27"/>
  <c r="W4" i="27"/>
  <c r="AM4" i="27"/>
  <c r="AG4" i="27"/>
  <c r="AD101" i="27"/>
  <c r="AO18" i="27"/>
  <c r="AC11" i="27"/>
  <c r="AD109" i="27"/>
  <c r="Y109" i="27"/>
  <c r="AC73" i="27"/>
  <c r="AF73" i="27"/>
  <c r="AL73" i="27"/>
  <c r="X56" i="27"/>
  <c r="Z56" i="27"/>
  <c r="AG59" i="27"/>
  <c r="AI74" i="27"/>
  <c r="AE22" i="27"/>
  <c r="Y119" i="27"/>
  <c r="Z119" i="27"/>
  <c r="AJ119" i="27"/>
  <c r="AM119" i="27"/>
  <c r="W119" i="27"/>
  <c r="Y84" i="27"/>
  <c r="W84" i="27"/>
  <c r="AG84" i="27"/>
  <c r="AE84" i="27"/>
  <c r="AH44" i="27"/>
  <c r="AE44" i="27"/>
  <c r="AB44" i="27"/>
  <c r="AO44" i="27"/>
  <c r="AA145" i="27"/>
  <c r="AJ58" i="27"/>
  <c r="AH58" i="27"/>
  <c r="AK58" i="27"/>
  <c r="X164" i="27"/>
  <c r="AO164" i="27"/>
  <c r="AH142" i="27"/>
  <c r="AD142" i="27"/>
  <c r="AE142" i="27"/>
  <c r="AK45" i="27"/>
  <c r="AN45" i="27"/>
  <c r="AB45" i="27"/>
  <c r="AK110" i="27"/>
  <c r="AF110" i="27"/>
  <c r="AL90" i="27"/>
  <c r="W90" i="27"/>
  <c r="AC90" i="27"/>
  <c r="Y145" i="24"/>
  <c r="AC174" i="24"/>
  <c r="AG162" i="24"/>
  <c r="AD34" i="19"/>
  <c r="AE152" i="21"/>
  <c r="AI100" i="27"/>
  <c r="AJ116" i="27"/>
  <c r="AN169" i="27"/>
  <c r="AB88" i="27"/>
  <c r="AN8" i="24"/>
  <c r="AM2" i="27"/>
  <c r="AF124" i="27"/>
  <c r="AD124" i="27"/>
  <c r="AJ4" i="27"/>
  <c r="X4" i="27"/>
  <c r="Y4" i="27"/>
  <c r="AA18" i="27"/>
  <c r="AE153" i="27"/>
  <c r="AC109" i="27"/>
  <c r="AO109" i="27"/>
  <c r="AE56" i="27"/>
  <c r="AO56" i="27"/>
  <c r="AK59" i="27"/>
  <c r="AO59" i="27"/>
  <c r="AA74" i="27"/>
  <c r="AD22" i="27"/>
  <c r="AH145" i="27"/>
  <c r="AL164" i="27"/>
  <c r="Y164" i="27"/>
  <c r="AB110" i="27"/>
  <c r="AI110" i="27"/>
  <c r="AE91" i="24"/>
  <c r="X60" i="65"/>
  <c r="AK125" i="65"/>
  <c r="AM162" i="65"/>
  <c r="Y47" i="19"/>
  <c r="AH143" i="27"/>
  <c r="Z140" i="27"/>
  <c r="AD81" i="27"/>
  <c r="AM154" i="27"/>
  <c r="AH154" i="27"/>
  <c r="W174" i="27"/>
  <c r="AB174" i="27"/>
  <c r="AC151" i="27"/>
  <c r="AG151" i="27"/>
  <c r="AB131" i="27"/>
  <c r="AH131" i="27"/>
  <c r="Z131" i="27"/>
  <c r="AK128" i="24"/>
  <c r="W23" i="24"/>
  <c r="AF63" i="24"/>
  <c r="AD62" i="27"/>
  <c r="W107" i="27"/>
  <c r="AN16" i="24"/>
  <c r="AG55" i="24"/>
  <c r="Y91" i="27"/>
  <c r="AF162" i="24"/>
  <c r="W47" i="65"/>
  <c r="AK60" i="65"/>
  <c r="AD60" i="65"/>
  <c r="AE86" i="65"/>
  <c r="AE125" i="65"/>
  <c r="AG162" i="65"/>
  <c r="AG14" i="19"/>
  <c r="AL83" i="21"/>
  <c r="AB87" i="27"/>
  <c r="AC139" i="27"/>
  <c r="Z96" i="27"/>
  <c r="AJ158" i="27"/>
  <c r="AD19" i="27"/>
  <c r="AE122" i="27"/>
  <c r="AH122" i="27"/>
  <c r="AO81" i="27"/>
  <c r="AK81" i="27"/>
  <c r="AL81" i="27"/>
  <c r="AE92" i="27"/>
  <c r="AK92" i="27"/>
  <c r="AJ154" i="27"/>
  <c r="AI154" i="27"/>
  <c r="AL174" i="27"/>
  <c r="AC64" i="27"/>
  <c r="AC162" i="24"/>
  <c r="AC64" i="19"/>
  <c r="AK91" i="19"/>
  <c r="AE149" i="19"/>
  <c r="AA95" i="21"/>
  <c r="AN38" i="19"/>
  <c r="AN46" i="19"/>
  <c r="AD126" i="21"/>
  <c r="AA76" i="21"/>
  <c r="AO76" i="21"/>
  <c r="W76" i="21"/>
  <c r="AO143" i="21"/>
  <c r="AH23" i="19"/>
  <c r="AN102" i="27"/>
  <c r="AD103" i="27"/>
  <c r="AH7" i="27"/>
  <c r="Y62" i="27"/>
  <c r="AH62" i="27"/>
  <c r="AC62" i="27"/>
  <c r="Y107" i="27"/>
  <c r="AM97" i="27"/>
  <c r="AN100" i="27"/>
  <c r="AH100" i="27"/>
  <c r="AM77" i="27"/>
  <c r="AC38" i="27"/>
  <c r="AK40" i="27"/>
  <c r="Z88" i="27"/>
  <c r="AG57" i="27"/>
  <c r="X57" i="27"/>
  <c r="AO27" i="27"/>
  <c r="AD66" i="24"/>
  <c r="Z91" i="24"/>
  <c r="W162" i="24"/>
  <c r="AC116" i="19"/>
  <c r="AE157" i="19"/>
  <c r="AB16" i="21"/>
  <c r="AL62" i="19"/>
  <c r="AM82" i="19"/>
  <c r="AK19" i="21"/>
  <c r="AJ15" i="21"/>
  <c r="AG64" i="19"/>
  <c r="AG91" i="19"/>
  <c r="AF149" i="19"/>
  <c r="AH100" i="65"/>
  <c r="X132" i="65"/>
  <c r="AF38" i="19"/>
  <c r="AL101" i="65"/>
  <c r="AI46" i="19"/>
  <c r="AC143" i="21"/>
  <c r="AO47" i="65"/>
  <c r="AN60" i="65"/>
  <c r="W162" i="65"/>
  <c r="AC33" i="19"/>
  <c r="AJ14" i="19"/>
  <c r="X83" i="21"/>
  <c r="AB15" i="19"/>
  <c r="AI30" i="19"/>
  <c r="AB61" i="21"/>
  <c r="AM29" i="27"/>
  <c r="AM87" i="27"/>
  <c r="AM96" i="27"/>
  <c r="AN143" i="27"/>
  <c r="AH156" i="27"/>
  <c r="AO158" i="27"/>
  <c r="AJ46" i="27"/>
  <c r="W140" i="27"/>
  <c r="AI122" i="27"/>
  <c r="Z122" i="27"/>
  <c r="X122" i="27"/>
  <c r="AG81" i="27"/>
  <c r="AB81" i="27"/>
  <c r="AO92" i="27"/>
  <c r="AH92" i="27"/>
  <c r="AC92" i="27"/>
  <c r="W154" i="27"/>
  <c r="AG174" i="27"/>
  <c r="AO38" i="27"/>
  <c r="AF64" i="24"/>
  <c r="AG64" i="24"/>
  <c r="AN162" i="24"/>
  <c r="AO162" i="24"/>
  <c r="Z3" i="21"/>
  <c r="Z125" i="19"/>
  <c r="AC157" i="19"/>
  <c r="AA16" i="21"/>
  <c r="AK62" i="19"/>
  <c r="AB165" i="19"/>
  <c r="Y82" i="19"/>
  <c r="AM150" i="19"/>
  <c r="AN162" i="19"/>
  <c r="AC91" i="19"/>
  <c r="AN149" i="19"/>
  <c r="AB149" i="19"/>
  <c r="AA149" i="19"/>
  <c r="AC149" i="19"/>
  <c r="Z43" i="65"/>
  <c r="X100" i="65"/>
  <c r="AM132" i="65"/>
  <c r="W114" i="21"/>
  <c r="AB38" i="19"/>
  <c r="AA118" i="21"/>
  <c r="AK101" i="65"/>
  <c r="AC46" i="19"/>
  <c r="AG137" i="21"/>
  <c r="AE76" i="21"/>
  <c r="AD76" i="21"/>
  <c r="AG143" i="21"/>
  <c r="AL133" i="21"/>
  <c r="AM123" i="21"/>
  <c r="AF96" i="27"/>
  <c r="W158" i="27"/>
  <c r="AH19" i="27"/>
  <c r="AD52" i="28"/>
  <c r="AH166" i="27"/>
  <c r="AB103" i="27"/>
  <c r="X155" i="27"/>
  <c r="AL32" i="27"/>
  <c r="AM7" i="27"/>
  <c r="AA128" i="27"/>
  <c r="W62" i="27"/>
  <c r="AE62" i="27"/>
  <c r="AH107" i="27"/>
  <c r="AD71" i="27"/>
  <c r="AO16" i="24"/>
  <c r="AK100" i="27"/>
  <c r="AA100" i="27"/>
  <c r="AK16" i="27"/>
  <c r="AA38" i="27"/>
  <c r="AH40" i="27"/>
  <c r="X136" i="27"/>
  <c r="X88" i="27"/>
  <c r="AN57" i="27"/>
  <c r="AH34" i="27"/>
  <c r="AD27" i="27"/>
  <c r="AL124" i="27"/>
  <c r="AG156" i="27"/>
  <c r="AN16" i="21"/>
  <c r="AO13" i="21"/>
  <c r="AB101" i="19"/>
  <c r="AE162" i="19"/>
  <c r="AM164" i="19"/>
  <c r="AK15" i="21"/>
  <c r="Z15" i="21"/>
  <c r="AL111" i="19"/>
  <c r="Z42" i="21"/>
  <c r="AH84" i="65"/>
  <c r="AD147" i="65"/>
  <c r="Z95" i="21"/>
  <c r="AF75" i="21"/>
  <c r="Y158" i="21"/>
  <c r="AM158" i="21"/>
  <c r="X158" i="21"/>
  <c r="AG114" i="21"/>
  <c r="AO110" i="21"/>
  <c r="AO14" i="65"/>
  <c r="AO58" i="65"/>
  <c r="AE170" i="65"/>
  <c r="AB50" i="19"/>
  <c r="AC106" i="21"/>
  <c r="AC170" i="21"/>
  <c r="AJ141" i="21"/>
  <c r="AN141" i="21"/>
  <c r="AJ5" i="65"/>
  <c r="AM46" i="19"/>
  <c r="AH46" i="19"/>
  <c r="AE169" i="21"/>
  <c r="AB157" i="21"/>
  <c r="AI146" i="21"/>
  <c r="AK146" i="21"/>
  <c r="AL146" i="21"/>
  <c r="AI143" i="21"/>
  <c r="AM143" i="21"/>
  <c r="AA143" i="21"/>
  <c r="X135" i="65"/>
  <c r="AG83" i="21"/>
  <c r="AK83" i="21"/>
  <c r="AF83" i="21"/>
  <c r="AO47" i="19"/>
  <c r="AE47" i="19"/>
  <c r="AD51" i="27"/>
  <c r="W96" i="27"/>
  <c r="AA96" i="27"/>
  <c r="AG143" i="27"/>
  <c r="AJ35" i="27"/>
  <c r="AA35" i="27"/>
  <c r="Y35" i="27"/>
  <c r="AO156" i="27"/>
  <c r="AB127" i="19"/>
  <c r="AC98" i="19"/>
  <c r="AD113" i="19"/>
  <c r="AE146" i="21"/>
  <c r="AF146" i="21"/>
  <c r="W146" i="21"/>
  <c r="AL175" i="21"/>
  <c r="AB143" i="21"/>
  <c r="Z143" i="21"/>
  <c r="AL143" i="21"/>
  <c r="X143" i="21"/>
  <c r="AJ23" i="19"/>
  <c r="AL156" i="27"/>
  <c r="Y156" i="27"/>
  <c r="AD156" i="27"/>
  <c r="AI156" i="27"/>
  <c r="AK156" i="27"/>
  <c r="AH127" i="19"/>
  <c r="AI16" i="21"/>
  <c r="AH98" i="19"/>
  <c r="AD165" i="19"/>
  <c r="AA165" i="19"/>
  <c r="AB164" i="19"/>
  <c r="W173" i="19"/>
  <c r="AG10" i="21"/>
  <c r="Y64" i="19"/>
  <c r="AB96" i="19"/>
  <c r="AN121" i="19"/>
  <c r="X6" i="21"/>
  <c r="AA74" i="19"/>
  <c r="X74" i="19"/>
  <c r="AE23" i="21"/>
  <c r="AK78" i="19"/>
  <c r="AD78" i="19"/>
  <c r="AK43" i="65"/>
  <c r="AH22" i="19"/>
  <c r="AE75" i="21"/>
  <c r="AL158" i="21"/>
  <c r="AC158" i="21"/>
  <c r="AG158" i="21"/>
  <c r="AH158" i="21"/>
  <c r="AB58" i="65"/>
  <c r="AM19" i="19"/>
  <c r="AN81" i="21"/>
  <c r="AC50" i="19"/>
  <c r="AB106" i="21"/>
  <c r="AB170" i="21"/>
  <c r="Y141" i="21"/>
  <c r="Z141" i="21"/>
  <c r="AK46" i="19"/>
  <c r="AA46" i="19"/>
  <c r="W65" i="21"/>
  <c r="X43" i="19"/>
  <c r="AG146" i="21"/>
  <c r="AB146" i="21"/>
  <c r="AJ146" i="21"/>
  <c r="Z146" i="21"/>
  <c r="AI175" i="21"/>
  <c r="Y143" i="21"/>
  <c r="AF143" i="21"/>
  <c r="AJ143" i="21"/>
  <c r="AN143" i="21"/>
  <c r="AG133" i="21"/>
  <c r="Z89" i="21"/>
  <c r="W123" i="21"/>
  <c r="AE153" i="65"/>
  <c r="AI83" i="21"/>
  <c r="Y83" i="21"/>
  <c r="W128" i="21"/>
  <c r="X58" i="21"/>
  <c r="AI47" i="19"/>
  <c r="AF47" i="19"/>
  <c r="AC51" i="27"/>
  <c r="AG148" i="27"/>
  <c r="AO96" i="27"/>
  <c r="AK96" i="27"/>
  <c r="AO143" i="27"/>
  <c r="W35" i="27"/>
  <c r="AG35" i="27"/>
  <c r="X156" i="27"/>
  <c r="AE156" i="27"/>
  <c r="AG63" i="24"/>
  <c r="AB155" i="27"/>
  <c r="AC32" i="27"/>
  <c r="AI36" i="27"/>
  <c r="AL7" i="27"/>
  <c r="Y7" i="27"/>
  <c r="AB128" i="27"/>
  <c r="Z62" i="27"/>
  <c r="AA62" i="27"/>
  <c r="AM62" i="27"/>
  <c r="AO62" i="27"/>
  <c r="AK62" i="27"/>
  <c r="AG71" i="27"/>
  <c r="AJ48" i="27"/>
  <c r="AN10" i="27"/>
  <c r="AB97" i="27"/>
  <c r="W16" i="24"/>
  <c r="X16" i="24"/>
  <c r="AF88" i="24"/>
  <c r="AL100" i="27"/>
  <c r="AD100" i="27"/>
  <c r="AB100" i="27"/>
  <c r="AD77" i="27"/>
  <c r="AB16" i="27"/>
  <c r="AO55" i="27"/>
  <c r="AE171" i="27"/>
  <c r="W171" i="27"/>
  <c r="AG108" i="27"/>
  <c r="X94" i="27"/>
  <c r="AN94" i="27"/>
  <c r="AL38" i="27"/>
  <c r="Y38" i="27"/>
  <c r="AG38" i="27"/>
  <c r="AE116" i="27"/>
  <c r="AB169" i="27"/>
  <c r="AL169" i="27"/>
  <c r="X34" i="27"/>
  <c r="AB82" i="24"/>
  <c r="W8" i="24"/>
  <c r="AO8" i="24"/>
  <c r="AL8" i="24"/>
  <c r="AE8" i="24"/>
  <c r="AL72" i="27"/>
  <c r="AH127" i="27"/>
  <c r="AG127" i="27"/>
  <c r="X11" i="27"/>
  <c r="AM11" i="27"/>
  <c r="AH109" i="27"/>
  <c r="AF109" i="27"/>
  <c r="AK109" i="27"/>
  <c r="AG109" i="27"/>
  <c r="X73" i="27"/>
  <c r="AH73" i="27"/>
  <c r="AM73" i="27"/>
  <c r="AB73" i="27"/>
  <c r="AJ73" i="27"/>
  <c r="W56" i="27"/>
  <c r="AN56" i="27"/>
  <c r="AA56" i="27"/>
  <c r="AD56" i="27"/>
  <c r="AL56" i="27"/>
  <c r="Y126" i="27"/>
  <c r="AA126" i="27"/>
  <c r="AH22" i="27"/>
  <c r="AH146" i="24"/>
  <c r="Y66" i="24"/>
  <c r="AK161" i="27"/>
  <c r="AC175" i="24"/>
  <c r="W91" i="24"/>
  <c r="AL91" i="24"/>
  <c r="AB25" i="27"/>
  <c r="W25" i="27"/>
  <c r="AE25" i="27"/>
  <c r="AG91" i="27"/>
  <c r="AO91" i="27"/>
  <c r="AI64" i="24"/>
  <c r="AC64" i="24"/>
  <c r="AD64" i="24"/>
  <c r="AK97" i="27"/>
  <c r="AB91" i="27"/>
  <c r="AC91" i="27"/>
  <c r="AI91" i="27"/>
  <c r="AL91" i="27"/>
  <c r="AH91" i="27"/>
  <c r="AE64" i="24"/>
  <c r="AO64" i="24"/>
  <c r="Z64" i="24"/>
  <c r="AA64" i="24"/>
  <c r="AO52" i="28"/>
  <c r="AO32" i="27"/>
  <c r="AK7" i="27"/>
  <c r="AF62" i="27"/>
  <c r="AJ62" i="27"/>
  <c r="AN62" i="27"/>
  <c r="X62" i="27"/>
  <c r="AL175" i="27"/>
  <c r="AI48" i="27"/>
  <c r="AG10" i="27"/>
  <c r="AH97" i="27"/>
  <c r="AH16" i="24"/>
  <c r="AC16" i="24"/>
  <c r="AB16" i="24"/>
  <c r="AO88" i="24"/>
  <c r="AN169" i="24"/>
  <c r="AL111" i="27"/>
  <c r="W100" i="27"/>
  <c r="X100" i="27"/>
  <c r="AO100" i="27"/>
  <c r="AM100" i="27"/>
  <c r="Y77" i="27"/>
  <c r="X16" i="27"/>
  <c r="AM55" i="27"/>
  <c r="AN171" i="27"/>
  <c r="AL171" i="27"/>
  <c r="AF94" i="27"/>
  <c r="Z94" i="27"/>
  <c r="AE94" i="27"/>
  <c r="AF38" i="27"/>
  <c r="AE38" i="27"/>
  <c r="AA169" i="27"/>
  <c r="AD169" i="27"/>
  <c r="AD78" i="27"/>
  <c r="AE82" i="24"/>
  <c r="AI8" i="24"/>
  <c r="X8" i="24"/>
  <c r="AD8" i="24"/>
  <c r="AF8" i="24"/>
  <c r="AF177" i="24"/>
  <c r="AJ127" i="27"/>
  <c r="AJ11" i="27"/>
  <c r="AE11" i="27"/>
  <c r="AD11" i="27"/>
  <c r="AJ109" i="27"/>
  <c r="AE109" i="27"/>
  <c r="AA109" i="27"/>
  <c r="AM109" i="27"/>
  <c r="W73" i="27"/>
  <c r="AI73" i="27"/>
  <c r="AG73" i="27"/>
  <c r="Y73" i="27"/>
  <c r="AG56" i="27"/>
  <c r="Y56" i="27"/>
  <c r="AI56" i="27"/>
  <c r="AB56" i="27"/>
  <c r="AD126" i="27"/>
  <c r="AA117" i="27"/>
  <c r="AK22" i="27"/>
  <c r="AC66" i="24"/>
  <c r="Z161" i="27"/>
  <c r="AH161" i="27"/>
  <c r="AL161" i="27"/>
  <c r="AN91" i="24"/>
  <c r="Y25" i="27"/>
  <c r="AF25" i="27"/>
  <c r="AH25" i="27"/>
  <c r="X91" i="27"/>
  <c r="W91" i="27"/>
  <c r="AJ91" i="27"/>
  <c r="AE91" i="27"/>
  <c r="AB64" i="24"/>
  <c r="X64" i="24"/>
  <c r="AN64" i="24"/>
  <c r="W64" i="24"/>
  <c r="AH162" i="24"/>
  <c r="AL162" i="24"/>
  <c r="X162" i="24"/>
  <c r="AI162" i="24"/>
  <c r="Z162" i="24"/>
  <c r="AD162" i="24"/>
  <c r="AB162" i="24"/>
  <c r="Y162" i="24"/>
  <c r="AM162" i="24"/>
  <c r="AE162" i="24"/>
  <c r="AM25" i="27"/>
  <c r="AC25" i="27"/>
  <c r="AD25" i="27"/>
  <c r="AK25" i="27"/>
  <c r="AO25" i="27"/>
  <c r="AA25" i="27"/>
  <c r="AK64" i="24"/>
  <c r="AD20" i="21"/>
  <c r="AC16" i="21"/>
  <c r="AN62" i="19"/>
  <c r="AC82" i="19"/>
  <c r="AF68" i="19"/>
  <c r="AK164" i="19"/>
  <c r="AE64" i="19"/>
  <c r="AE117" i="19"/>
  <c r="W6" i="21"/>
  <c r="AM168" i="19"/>
  <c r="AA169" i="21"/>
  <c r="AM169" i="21"/>
  <c r="AO169" i="21"/>
  <c r="Z169" i="21"/>
  <c r="AL169" i="21"/>
  <c r="AC119" i="65"/>
  <c r="AN119" i="65"/>
  <c r="AD146" i="65"/>
  <c r="AE146" i="65"/>
  <c r="Y146" i="65"/>
  <c r="AO146" i="65"/>
  <c r="AA42" i="19"/>
  <c r="AC42" i="19"/>
  <c r="AM42" i="19"/>
  <c r="AF42" i="19"/>
  <c r="AO42" i="19"/>
  <c r="AI42" i="19"/>
  <c r="W42" i="19"/>
  <c r="AM76" i="27"/>
  <c r="W76" i="27"/>
  <c r="AH65" i="27"/>
  <c r="AB65" i="27"/>
  <c r="AH3" i="27"/>
  <c r="AO3" i="27"/>
  <c r="Z3" i="27"/>
  <c r="AC3" i="27"/>
  <c r="AG3" i="27"/>
  <c r="AA3" i="27"/>
  <c r="AA43" i="27"/>
  <c r="AD43" i="27"/>
  <c r="AI43" i="27"/>
  <c r="Z43" i="27"/>
  <c r="AE43" i="27"/>
  <c r="AO43" i="27"/>
  <c r="AF165" i="27"/>
  <c r="W165" i="27"/>
  <c r="AC165" i="27"/>
  <c r="AM165" i="27"/>
  <c r="AH67" i="27"/>
  <c r="AD67" i="27"/>
  <c r="AO67" i="27"/>
  <c r="X67" i="27"/>
  <c r="AJ67" i="27"/>
  <c r="Z67" i="27"/>
  <c r="AM67" i="27"/>
  <c r="Y67" i="27"/>
  <c r="AC67" i="27"/>
  <c r="W67" i="27"/>
  <c r="AI67" i="27"/>
  <c r="AF67" i="27"/>
  <c r="AL67" i="27"/>
  <c r="AA67" i="27"/>
  <c r="AK67" i="27"/>
  <c r="AN116" i="19"/>
  <c r="AL116" i="19"/>
  <c r="AD16" i="21"/>
  <c r="X62" i="19"/>
  <c r="AF82" i="19"/>
  <c r="Y19" i="21"/>
  <c r="AO164" i="19"/>
  <c r="Z64" i="19"/>
  <c r="AL64" i="19"/>
  <c r="AK49" i="21"/>
  <c r="AG177" i="19"/>
  <c r="AI58" i="19"/>
  <c r="AC6" i="21"/>
  <c r="AK31" i="21"/>
  <c r="Y127" i="19"/>
  <c r="AM16" i="21"/>
  <c r="AG16" i="21"/>
  <c r="AJ33" i="21"/>
  <c r="AA62" i="19"/>
  <c r="X154" i="19"/>
  <c r="AK113" i="19"/>
  <c r="AM133" i="19"/>
  <c r="AE82" i="19"/>
  <c r="X82" i="19"/>
  <c r="AM102" i="19"/>
  <c r="W14" i="21"/>
  <c r="Z39" i="21"/>
  <c r="AK110" i="19"/>
  <c r="AF4" i="21"/>
  <c r="Z4" i="21"/>
  <c r="Z68" i="19"/>
  <c r="AF164" i="19"/>
  <c r="X141" i="19"/>
  <c r="AM141" i="19"/>
  <c r="AN173" i="19"/>
  <c r="AA134" i="19"/>
  <c r="AM15" i="21"/>
  <c r="AE143" i="19"/>
  <c r="AM64" i="19"/>
  <c r="AI64" i="19"/>
  <c r="AO118" i="19"/>
  <c r="AH177" i="19"/>
  <c r="AA58" i="19"/>
  <c r="AK121" i="19"/>
  <c r="AO121" i="19"/>
  <c r="AF54" i="19"/>
  <c r="AJ117" i="19"/>
  <c r="Z6" i="21"/>
  <c r="Y6" i="21"/>
  <c r="AD42" i="21"/>
  <c r="AI23" i="21"/>
  <c r="AN87" i="19"/>
  <c r="AK168" i="19"/>
  <c r="AF91" i="19"/>
  <c r="AE91" i="19"/>
  <c r="Z149" i="19"/>
  <c r="AM149" i="19"/>
  <c r="AO149" i="19"/>
  <c r="AF146" i="19"/>
  <c r="Z119" i="19"/>
  <c r="X119" i="19"/>
  <c r="AI8" i="21"/>
  <c r="AI50" i="21"/>
  <c r="AK54" i="65"/>
  <c r="X81" i="65"/>
  <c r="AK100" i="65"/>
  <c r="AH132" i="65"/>
  <c r="AE132" i="65"/>
  <c r="AN28" i="19"/>
  <c r="AH28" i="19"/>
  <c r="AM136" i="21"/>
  <c r="AD95" i="21"/>
  <c r="AJ114" i="21"/>
  <c r="AC114" i="21"/>
  <c r="X114" i="21"/>
  <c r="AE110" i="21"/>
  <c r="X38" i="19"/>
  <c r="AJ15" i="65"/>
  <c r="X44" i="65"/>
  <c r="AG58" i="65"/>
  <c r="AI133" i="65"/>
  <c r="AA133" i="65"/>
  <c r="AL133" i="65"/>
  <c r="AI170" i="65"/>
  <c r="AG25" i="19"/>
  <c r="AJ118" i="21"/>
  <c r="AA149" i="21"/>
  <c r="AH149" i="21"/>
  <c r="Y29" i="65"/>
  <c r="Y33" i="65"/>
  <c r="X38" i="65"/>
  <c r="AK137" i="65"/>
  <c r="AL168" i="65"/>
  <c r="X165" i="65"/>
  <c r="W40" i="19"/>
  <c r="AF40" i="19"/>
  <c r="AA40" i="19"/>
  <c r="AB169" i="21"/>
  <c r="AJ169" i="21"/>
  <c r="W169" i="21"/>
  <c r="AD101" i="21"/>
  <c r="AN101" i="21"/>
  <c r="AI34" i="19"/>
  <c r="AH34" i="19"/>
  <c r="AG34" i="19"/>
  <c r="W34" i="19"/>
  <c r="AC23" i="19"/>
  <c r="AE23" i="19"/>
  <c r="Y23" i="19"/>
  <c r="AF23" i="19"/>
  <c r="AK23" i="19"/>
  <c r="AB23" i="19"/>
  <c r="Z138" i="21"/>
  <c r="AE138" i="21"/>
  <c r="AO138" i="21"/>
  <c r="AO155" i="21"/>
  <c r="AM155" i="21"/>
  <c r="X155" i="21"/>
  <c r="AJ155" i="21"/>
  <c r="Y66" i="27"/>
  <c r="AI66" i="27"/>
  <c r="Z66" i="27"/>
  <c r="X129" i="27"/>
  <c r="AG129" i="27"/>
  <c r="Z129" i="27"/>
  <c r="AL75" i="24"/>
  <c r="AJ75" i="24"/>
  <c r="AC50" i="27"/>
  <c r="AH50" i="27"/>
  <c r="X50" i="27"/>
  <c r="Y50" i="27"/>
  <c r="W120" i="27"/>
  <c r="AK120" i="27"/>
  <c r="AH120" i="27"/>
  <c r="AN14" i="27"/>
  <c r="AD14" i="27"/>
  <c r="AJ14" i="27"/>
  <c r="W14" i="27"/>
  <c r="X14" i="27"/>
  <c r="AC14" i="27"/>
  <c r="AO144" i="27"/>
  <c r="AL144" i="27"/>
  <c r="W144" i="27"/>
  <c r="AA144" i="27"/>
  <c r="AB144" i="27"/>
  <c r="AC144" i="27"/>
  <c r="AE144" i="27"/>
  <c r="W31" i="27"/>
  <c r="AK31" i="27"/>
  <c r="AJ31" i="27"/>
  <c r="AD31" i="27"/>
  <c r="AF31" i="27"/>
  <c r="AB31" i="27"/>
  <c r="AH136" i="27"/>
  <c r="AM136" i="27"/>
  <c r="AD136" i="27"/>
  <c r="Y136" i="27"/>
  <c r="AL136" i="27"/>
  <c r="AE136" i="27"/>
  <c r="AK136" i="27"/>
  <c r="AN136" i="27"/>
  <c r="AK59" i="24"/>
  <c r="AC59" i="24"/>
  <c r="AB59" i="24"/>
  <c r="AM59" i="24"/>
  <c r="AL59" i="24"/>
  <c r="AF59" i="24"/>
  <c r="X59" i="24"/>
  <c r="AJ59" i="24"/>
  <c r="AH59" i="24"/>
  <c r="AO59" i="24"/>
  <c r="AF152" i="24"/>
  <c r="AB152" i="24"/>
  <c r="W152" i="24"/>
  <c r="AI152" i="24"/>
  <c r="AL152" i="24"/>
  <c r="Y152" i="24"/>
  <c r="AA152" i="24"/>
  <c r="AM152" i="24"/>
  <c r="AB120" i="24"/>
  <c r="AE120" i="24"/>
  <c r="Y120" i="24"/>
  <c r="AO120" i="24"/>
  <c r="AE67" i="27"/>
  <c r="AA40" i="24"/>
  <c r="W40" i="24"/>
  <c r="AG40" i="24"/>
  <c r="AD40" i="24"/>
  <c r="W17" i="24"/>
  <c r="AN17" i="24"/>
  <c r="AA17" i="24"/>
  <c r="AO17" i="24"/>
  <c r="X17" i="24"/>
  <c r="AH17" i="24"/>
  <c r="AF17" i="24"/>
  <c r="AL33" i="24"/>
  <c r="AG33" i="24"/>
  <c r="AA33" i="24"/>
  <c r="X33" i="24"/>
  <c r="AJ33" i="24"/>
  <c r="AH33" i="24"/>
  <c r="AO82" i="19"/>
  <c r="AK82" i="19"/>
  <c r="AJ82" i="19"/>
  <c r="AL71" i="19"/>
  <c r="AH19" i="21"/>
  <c r="Y2" i="21"/>
  <c r="AN177" i="19"/>
  <c r="Y177" i="19"/>
  <c r="AD6" i="21"/>
  <c r="AJ6" i="21"/>
  <c r="AB23" i="21"/>
  <c r="AL168" i="19"/>
  <c r="AD169" i="19"/>
  <c r="AC140" i="19"/>
  <c r="AL149" i="19"/>
  <c r="AI149" i="19"/>
  <c r="Y149" i="19"/>
  <c r="AK149" i="19"/>
  <c r="AN8" i="21"/>
  <c r="AJ100" i="65"/>
  <c r="W100" i="65"/>
  <c r="AF132" i="65"/>
  <c r="AC132" i="65"/>
  <c r="AL144" i="65"/>
  <c r="Z28" i="19"/>
  <c r="AE28" i="19"/>
  <c r="Z167" i="21"/>
  <c r="Z150" i="21"/>
  <c r="AO114" i="21"/>
  <c r="Z114" i="21"/>
  <c r="AM114" i="21"/>
  <c r="AB4" i="19"/>
  <c r="AM15" i="65"/>
  <c r="AO133" i="65"/>
  <c r="AG133" i="65"/>
  <c r="Y133" i="65"/>
  <c r="AF104" i="21"/>
  <c r="AK149" i="21"/>
  <c r="Y149" i="21"/>
  <c r="AH166" i="21"/>
  <c r="AE112" i="21"/>
  <c r="AJ96" i="21"/>
  <c r="X74" i="21"/>
  <c r="AA33" i="65"/>
  <c r="AC137" i="65"/>
  <c r="AH169" i="21"/>
  <c r="AN169" i="21"/>
  <c r="AI169" i="21"/>
  <c r="AF169" i="21"/>
  <c r="AM140" i="21"/>
  <c r="AK140" i="21"/>
  <c r="AK20" i="19"/>
  <c r="Z20" i="19"/>
  <c r="AE156" i="21"/>
  <c r="AN156" i="21"/>
  <c r="Z156" i="21"/>
  <c r="AH161" i="21"/>
  <c r="W161" i="21"/>
  <c r="AI160" i="21"/>
  <c r="X160" i="21"/>
  <c r="AK37" i="19"/>
  <c r="X37" i="19"/>
  <c r="AA39" i="65"/>
  <c r="AB39" i="65"/>
  <c r="Y42" i="19"/>
  <c r="AD15" i="19"/>
  <c r="AE15" i="19"/>
  <c r="AO15" i="19"/>
  <c r="W15" i="19"/>
  <c r="AJ15" i="19"/>
  <c r="X15" i="19"/>
  <c r="AH15" i="19"/>
  <c r="AF15" i="19"/>
  <c r="AB53" i="27"/>
  <c r="AD53" i="27"/>
  <c r="W53" i="27"/>
  <c r="AH139" i="24"/>
  <c r="AM139" i="24"/>
  <c r="AC162" i="27"/>
  <c r="AG162" i="27"/>
  <c r="AB162" i="27"/>
  <c r="AO162" i="27"/>
  <c r="AK108" i="27"/>
  <c r="AC108" i="27"/>
  <c r="AI108" i="27"/>
  <c r="AO108" i="27"/>
  <c r="AF108" i="27"/>
  <c r="AH108" i="27"/>
  <c r="AM108" i="27"/>
  <c r="AE108" i="27"/>
  <c r="AA34" i="27"/>
  <c r="AI34" i="27"/>
  <c r="AE34" i="27"/>
  <c r="AG34" i="27"/>
  <c r="AC34" i="27"/>
  <c r="AK34" i="27"/>
  <c r="AL34" i="27"/>
  <c r="AJ34" i="27"/>
  <c r="AO34" i="27"/>
  <c r="AB34" i="27"/>
  <c r="Z34" i="27"/>
  <c r="AM34" i="27"/>
  <c r="AF34" i="27"/>
  <c r="AD34" i="27"/>
  <c r="Y34" i="27"/>
  <c r="AH134" i="27"/>
  <c r="AO134" i="27"/>
  <c r="AB67" i="27"/>
  <c r="AE10" i="24"/>
  <c r="AB10" i="24"/>
  <c r="W10" i="24"/>
  <c r="AA10" i="24"/>
  <c r="AA106" i="27"/>
  <c r="X106" i="27"/>
  <c r="AC106" i="27"/>
  <c r="Z106" i="27"/>
  <c r="AJ106" i="27"/>
  <c r="AF106" i="27"/>
  <c r="AM106" i="27"/>
  <c r="AO106" i="27"/>
  <c r="Y106" i="27"/>
  <c r="AI106" i="27"/>
  <c r="AE106" i="27"/>
  <c r="AK106" i="27"/>
  <c r="AH155" i="19"/>
  <c r="AN65" i="19"/>
  <c r="AM28" i="19"/>
  <c r="AB28" i="19"/>
  <c r="AF114" i="21"/>
  <c r="AE114" i="21"/>
  <c r="AH114" i="21"/>
  <c r="W116" i="21"/>
  <c r="AN78" i="21"/>
  <c r="W15" i="65"/>
  <c r="AN83" i="65"/>
  <c r="AB66" i="21"/>
  <c r="AG131" i="21"/>
  <c r="AB149" i="21"/>
  <c r="AI149" i="21"/>
  <c r="AN166" i="21"/>
  <c r="W112" i="21"/>
  <c r="AG96" i="21"/>
  <c r="Z121" i="21"/>
  <c r="AM8" i="65"/>
  <c r="AO99" i="21"/>
  <c r="AK168" i="21"/>
  <c r="AK169" i="21"/>
  <c r="AC169" i="21"/>
  <c r="X169" i="21"/>
  <c r="AD169" i="21"/>
  <c r="AN13" i="19"/>
  <c r="Z13" i="19"/>
  <c r="AH163" i="21"/>
  <c r="W163" i="21"/>
  <c r="AH115" i="21"/>
  <c r="AB115" i="21"/>
  <c r="AA146" i="65"/>
  <c r="AH42" i="19"/>
  <c r="AF151" i="21"/>
  <c r="AJ151" i="21"/>
  <c r="AA26" i="27"/>
  <c r="AM26" i="27"/>
  <c r="AI26" i="27"/>
  <c r="AD139" i="27"/>
  <c r="AM139" i="27"/>
  <c r="AE139" i="27"/>
  <c r="Y139" i="27"/>
  <c r="AK139" i="27"/>
  <c r="AG139" i="27"/>
  <c r="X139" i="27"/>
  <c r="W139" i="27"/>
  <c r="AD148" i="27"/>
  <c r="AH148" i="27"/>
  <c r="AJ148" i="27"/>
  <c r="AA148" i="27"/>
  <c r="Y148" i="27"/>
  <c r="W148" i="27"/>
  <c r="AC148" i="27"/>
  <c r="AF148" i="27"/>
  <c r="AL125" i="27"/>
  <c r="AG125" i="27"/>
  <c r="Y125" i="27"/>
  <c r="Z125" i="27"/>
  <c r="AM125" i="27"/>
  <c r="X125" i="27"/>
  <c r="AC125" i="27"/>
  <c r="AH125" i="27"/>
  <c r="AI12" i="27"/>
  <c r="AM12" i="27"/>
  <c r="AD147" i="27"/>
  <c r="AF147" i="27"/>
  <c r="X147" i="27"/>
  <c r="AJ149" i="27"/>
  <c r="W149" i="27"/>
  <c r="AE149" i="27"/>
  <c r="Z149" i="27"/>
  <c r="AF42" i="27"/>
  <c r="AN42" i="27"/>
  <c r="Y68" i="27"/>
  <c r="AM68" i="27"/>
  <c r="W3" i="27"/>
  <c r="W47" i="27"/>
  <c r="AD47" i="27"/>
  <c r="AC47" i="27"/>
  <c r="AN47" i="27"/>
  <c r="Z47" i="27"/>
  <c r="AB47" i="27"/>
  <c r="AE54" i="27"/>
  <c r="AG54" i="27"/>
  <c r="AF54" i="27"/>
  <c r="Y54" i="27"/>
  <c r="AM54" i="27"/>
  <c r="AK54" i="27"/>
  <c r="AA54" i="27"/>
  <c r="AN24" i="27"/>
  <c r="AE24" i="27"/>
  <c r="AM24" i="27"/>
  <c r="AJ24" i="27"/>
  <c r="AI24" i="27"/>
  <c r="AF43" i="27"/>
  <c r="AD165" i="27"/>
  <c r="W34" i="27"/>
  <c r="AI73" i="24"/>
  <c r="W73" i="24"/>
  <c r="AM72" i="27"/>
  <c r="W72" i="27"/>
  <c r="X72" i="27"/>
  <c r="Z72" i="27"/>
  <c r="AI72" i="27"/>
  <c r="AH72" i="27"/>
  <c r="AK72" i="27"/>
  <c r="Y72" i="27"/>
  <c r="AJ18" i="27"/>
  <c r="AL18" i="27"/>
  <c r="AN18" i="27"/>
  <c r="AC18" i="27"/>
  <c r="AK18" i="27"/>
  <c r="AI18" i="27"/>
  <c r="X18" i="27"/>
  <c r="AB18" i="27"/>
  <c r="AH18" i="27"/>
  <c r="Z18" i="27"/>
  <c r="AE18" i="27"/>
  <c r="AF18" i="27"/>
  <c r="Y18" i="27"/>
  <c r="W18" i="27"/>
  <c r="AD18" i="27"/>
  <c r="AN67" i="27"/>
  <c r="AO153" i="27"/>
  <c r="AK153" i="27"/>
  <c r="X153" i="27"/>
  <c r="AH153" i="27"/>
  <c r="AJ153" i="27"/>
  <c r="Y153" i="27"/>
  <c r="AG153" i="27"/>
  <c r="AL153" i="27"/>
  <c r="AH174" i="24"/>
  <c r="AD174" i="24"/>
  <c r="AN174" i="24"/>
  <c r="AJ174" i="24"/>
  <c r="AI174" i="24"/>
  <c r="AO174" i="24"/>
  <c r="AL174" i="24"/>
  <c r="X174" i="24"/>
  <c r="AM174" i="24"/>
  <c r="Y174" i="24"/>
  <c r="AB174" i="24"/>
  <c r="Z174" i="24"/>
  <c r="AA174" i="24"/>
  <c r="W174" i="24"/>
  <c r="AE174" i="24"/>
  <c r="AD106" i="27"/>
  <c r="AE36" i="65"/>
  <c r="AD156" i="65"/>
  <c r="AA153" i="65"/>
  <c r="AI162" i="65"/>
  <c r="Y162" i="65"/>
  <c r="AC162" i="65"/>
  <c r="AC14" i="19"/>
  <c r="AH14" i="19"/>
  <c r="AM14" i="19"/>
  <c r="AM9" i="19"/>
  <c r="AE30" i="19"/>
  <c r="AA177" i="21"/>
  <c r="AA47" i="19"/>
  <c r="AH47" i="19"/>
  <c r="AD47" i="19"/>
  <c r="W47" i="19"/>
  <c r="AE87" i="27"/>
  <c r="Y87" i="27"/>
  <c r="X87" i="27"/>
  <c r="Z51" i="27"/>
  <c r="X51" i="27"/>
  <c r="AI51" i="27"/>
  <c r="AI28" i="27"/>
  <c r="X28" i="27"/>
  <c r="AH28" i="27"/>
  <c r="AJ79" i="27"/>
  <c r="AK35" i="27"/>
  <c r="X35" i="27"/>
  <c r="AM35" i="27"/>
  <c r="AH35" i="27"/>
  <c r="AL35" i="27"/>
  <c r="AB105" i="24"/>
  <c r="Z126" i="24"/>
  <c r="AK103" i="27"/>
  <c r="AG103" i="27"/>
  <c r="AO103" i="27"/>
  <c r="AL138" i="27"/>
  <c r="AJ33" i="27"/>
  <c r="AI98" i="27"/>
  <c r="AB63" i="27"/>
  <c r="AE118" i="27"/>
  <c r="AF171" i="27"/>
  <c r="AM171" i="27"/>
  <c r="AK171" i="27"/>
  <c r="AB171" i="27"/>
  <c r="AH171" i="27"/>
  <c r="AK89" i="27"/>
  <c r="AN89" i="27"/>
  <c r="Z89" i="27"/>
  <c r="Y61" i="27"/>
  <c r="AG40" i="27"/>
  <c r="AE40" i="27"/>
  <c r="AL78" i="27"/>
  <c r="Y82" i="24"/>
  <c r="AH82" i="24"/>
  <c r="W82" i="24"/>
  <c r="X111" i="24"/>
  <c r="AG113" i="24"/>
  <c r="X2" i="27"/>
  <c r="AK2" i="27"/>
  <c r="Y127" i="27"/>
  <c r="AI127" i="27"/>
  <c r="AD127" i="27"/>
  <c r="X127" i="27"/>
  <c r="AC132" i="27"/>
  <c r="AB59" i="27"/>
  <c r="Y59" i="27"/>
  <c r="AN59" i="27"/>
  <c r="X117" i="27"/>
  <c r="Z22" i="27"/>
  <c r="AJ22" i="27"/>
  <c r="AB91" i="24"/>
  <c r="AJ103" i="65"/>
  <c r="AN135" i="65"/>
  <c r="AI153" i="65"/>
  <c r="AO162" i="65"/>
  <c r="AE162" i="65"/>
  <c r="AJ162" i="65"/>
  <c r="Y14" i="19"/>
  <c r="AA14" i="19"/>
  <c r="AN9" i="19"/>
  <c r="AM30" i="19"/>
  <c r="AM47" i="19"/>
  <c r="AJ47" i="19"/>
  <c r="AL47" i="19"/>
  <c r="AG47" i="19"/>
  <c r="AC87" i="27"/>
  <c r="AL87" i="27"/>
  <c r="W51" i="27"/>
  <c r="AL51" i="27"/>
  <c r="AA28" i="27"/>
  <c r="W28" i="27"/>
  <c r="AG79" i="27"/>
  <c r="AN35" i="27"/>
  <c r="AD35" i="27"/>
  <c r="AF35" i="27"/>
  <c r="AB35" i="27"/>
  <c r="W103" i="27"/>
  <c r="AM103" i="27"/>
  <c r="AM33" i="27"/>
  <c r="AC33" i="27"/>
  <c r="AH98" i="27"/>
  <c r="Z171" i="27"/>
  <c r="X171" i="27"/>
  <c r="AI171" i="27"/>
  <c r="AO171" i="27"/>
  <c r="AD89" i="27"/>
  <c r="W89" i="27"/>
  <c r="X61" i="27"/>
  <c r="AB61" i="27"/>
  <c r="AM40" i="27"/>
  <c r="X40" i="27"/>
  <c r="Z78" i="27"/>
  <c r="AD82" i="24"/>
  <c r="AI82" i="24"/>
  <c r="AM111" i="24"/>
  <c r="Y2" i="27"/>
  <c r="AA2" i="27"/>
  <c r="Z127" i="27"/>
  <c r="AM127" i="27"/>
  <c r="AC127" i="27"/>
  <c r="AA127" i="27"/>
  <c r="AJ132" i="27"/>
  <c r="W59" i="27"/>
  <c r="AL59" i="27"/>
  <c r="AJ59" i="27"/>
  <c r="AA22" i="27"/>
  <c r="AC22" i="27"/>
  <c r="Z99" i="19"/>
  <c r="AO93" i="19"/>
  <c r="AH157" i="19"/>
  <c r="AI157" i="19"/>
  <c r="AG157" i="19"/>
  <c r="AL38" i="21"/>
  <c r="AJ31" i="21"/>
  <c r="AJ102" i="19"/>
  <c r="AM14" i="21"/>
  <c r="AK39" i="21"/>
  <c r="AO110" i="19"/>
  <c r="AF110" i="19"/>
  <c r="AF2" i="21"/>
  <c r="AH151" i="19"/>
  <c r="AJ104" i="19"/>
  <c r="AB91" i="19"/>
  <c r="Z91" i="19"/>
  <c r="AA91" i="19"/>
  <c r="W91" i="19"/>
  <c r="Z29" i="21"/>
  <c r="Y146" i="19"/>
  <c r="AJ8" i="21"/>
  <c r="Z8" i="21"/>
  <c r="AA72" i="19"/>
  <c r="AJ72" i="19"/>
  <c r="AO136" i="19"/>
  <c r="AK25" i="21"/>
  <c r="AJ43" i="65"/>
  <c r="AL43" i="65"/>
  <c r="AE43" i="65"/>
  <c r="AE84" i="65"/>
  <c r="AC173" i="65"/>
  <c r="AF136" i="21"/>
  <c r="AN136" i="21"/>
  <c r="AC117" i="21"/>
  <c r="AB142" i="21"/>
  <c r="AH110" i="21"/>
  <c r="AM110" i="21"/>
  <c r="AL4" i="19"/>
  <c r="AK78" i="21"/>
  <c r="Y15" i="65"/>
  <c r="AC15" i="65"/>
  <c r="AF31" i="65"/>
  <c r="AK44" i="65"/>
  <c r="Y45" i="65"/>
  <c r="AH83" i="65"/>
  <c r="AM83" i="65"/>
  <c r="AC117" i="65"/>
  <c r="AI81" i="21"/>
  <c r="AA104" i="21"/>
  <c r="AA159" i="21"/>
  <c r="AN173" i="21"/>
  <c r="Y71" i="21"/>
  <c r="AO118" i="21"/>
  <c r="AA74" i="21"/>
  <c r="AD85" i="21"/>
  <c r="W84" i="21"/>
  <c r="AF19" i="65"/>
  <c r="AB24" i="65"/>
  <c r="AO33" i="65"/>
  <c r="AO8" i="65"/>
  <c r="AA101" i="65"/>
  <c r="AL152" i="65"/>
  <c r="AE177" i="65"/>
  <c r="AC16" i="19"/>
  <c r="AH99" i="21"/>
  <c r="AO46" i="19"/>
  <c r="AG46" i="19"/>
  <c r="X46" i="19"/>
  <c r="Y97" i="21"/>
  <c r="AE140" i="21"/>
  <c r="AM101" i="21"/>
  <c r="AL157" i="21"/>
  <c r="W153" i="21"/>
  <c r="W156" i="21"/>
  <c r="AB156" i="21"/>
  <c r="AL72" i="21"/>
  <c r="X35" i="19"/>
  <c r="AL67" i="21"/>
  <c r="AG124" i="21"/>
  <c r="AF55" i="21"/>
  <c r="AA160" i="21"/>
  <c r="AM90" i="21"/>
  <c r="AH133" i="21"/>
  <c r="AB133" i="21"/>
  <c r="W60" i="21"/>
  <c r="AI115" i="21"/>
  <c r="AD138" i="21"/>
  <c r="AJ138" i="21"/>
  <c r="AK36" i="65"/>
  <c r="AI37" i="65"/>
  <c r="AE50" i="65"/>
  <c r="AK47" i="65"/>
  <c r="Y47" i="65"/>
  <c r="AG172" i="65"/>
  <c r="Y33" i="19"/>
  <c r="AL93" i="21"/>
  <c r="X57" i="21"/>
  <c r="AC147" i="21"/>
  <c r="AL10" i="19"/>
  <c r="W92" i="21"/>
  <c r="Z47" i="19"/>
  <c r="Z61" i="21"/>
  <c r="AA66" i="27"/>
  <c r="AJ130" i="27"/>
  <c r="X96" i="27"/>
  <c r="AA79" i="27"/>
  <c r="AF79" i="27"/>
  <c r="AD79" i="27"/>
  <c r="Z143" i="27"/>
  <c r="Z156" i="27"/>
  <c r="AC156" i="27"/>
  <c r="AE129" i="27"/>
  <c r="Z158" i="27"/>
  <c r="AF158" i="27"/>
  <c r="AE158" i="27"/>
  <c r="AK19" i="27"/>
  <c r="X46" i="27"/>
  <c r="Z46" i="27"/>
  <c r="AF140" i="27"/>
  <c r="AI39" i="27"/>
  <c r="AD23" i="24"/>
  <c r="AN126" i="24"/>
  <c r="AH126" i="24"/>
  <c r="AI63" i="24"/>
  <c r="X63" i="24"/>
  <c r="AH52" i="28"/>
  <c r="AF53" i="27"/>
  <c r="AK149" i="27"/>
  <c r="Y149" i="27"/>
  <c r="Z120" i="27"/>
  <c r="AF103" i="27"/>
  <c r="AN103" i="27"/>
  <c r="AL103" i="27"/>
  <c r="AH103" i="27"/>
  <c r="AJ103" i="27"/>
  <c r="AG155" i="27"/>
  <c r="AA14" i="27"/>
  <c r="AE14" i="27"/>
  <c r="AH14" i="27"/>
  <c r="AA107" i="27"/>
  <c r="AN107" i="27"/>
  <c r="AC68" i="27"/>
  <c r="AA68" i="27"/>
  <c r="AE68" i="27"/>
  <c r="AO68" i="27"/>
  <c r="AD48" i="27"/>
  <c r="AL48" i="27"/>
  <c r="AL141" i="27"/>
  <c r="W141" i="27"/>
  <c r="AA65" i="27"/>
  <c r="AK65" i="27"/>
  <c r="AG65" i="27"/>
  <c r="AK88" i="24"/>
  <c r="AN72" i="19"/>
  <c r="X99" i="19"/>
  <c r="AK20" i="21"/>
  <c r="AD157" i="19"/>
  <c r="AI38" i="21"/>
  <c r="AN31" i="21"/>
  <c r="Z31" i="21"/>
  <c r="AC144" i="19"/>
  <c r="AN33" i="21"/>
  <c r="AK98" i="19"/>
  <c r="AH154" i="19"/>
  <c r="AD26" i="21"/>
  <c r="AJ133" i="19"/>
  <c r="AO102" i="19"/>
  <c r="X14" i="21"/>
  <c r="AD39" i="21"/>
  <c r="AN89" i="19"/>
  <c r="AB89" i="19"/>
  <c r="AC110" i="19"/>
  <c r="X110" i="19"/>
  <c r="Z83" i="19"/>
  <c r="AD21" i="21"/>
  <c r="X2" i="21"/>
  <c r="AA2" i="21"/>
  <c r="AF15" i="21"/>
  <c r="AA128" i="19"/>
  <c r="W17" i="21"/>
  <c r="AC118" i="19"/>
  <c r="AK118" i="19"/>
  <c r="X118" i="19"/>
  <c r="AJ177" i="19"/>
  <c r="AB177" i="19"/>
  <c r="AM177" i="19"/>
  <c r="AK177" i="19"/>
  <c r="X151" i="19"/>
  <c r="AH59" i="19"/>
  <c r="AB8" i="21"/>
  <c r="X8" i="21"/>
  <c r="AG8" i="21"/>
  <c r="AB72" i="19"/>
  <c r="AL72" i="19"/>
  <c r="X136" i="19"/>
  <c r="AB122" i="19"/>
  <c r="AH43" i="65"/>
  <c r="AD43" i="65"/>
  <c r="W43" i="65"/>
  <c r="AD53" i="65"/>
  <c r="AI176" i="65"/>
  <c r="AD136" i="21"/>
  <c r="AK136" i="21"/>
  <c r="X139" i="21"/>
  <c r="Y94" i="21"/>
  <c r="AB120" i="21"/>
  <c r="AK69" i="21"/>
  <c r="AJ31" i="65"/>
  <c r="AM45" i="65"/>
  <c r="AI68" i="65"/>
  <c r="AF83" i="65"/>
  <c r="Z83" i="65"/>
  <c r="AO8" i="19"/>
  <c r="AK173" i="21"/>
  <c r="X64" i="21"/>
  <c r="AO53" i="21"/>
  <c r="AN85" i="21"/>
  <c r="AC19" i="65"/>
  <c r="AF24" i="65"/>
  <c r="AK33" i="65"/>
  <c r="AK174" i="65"/>
  <c r="AL46" i="27"/>
  <c r="AJ63" i="24"/>
  <c r="AJ107" i="27"/>
  <c r="AG107" i="27"/>
  <c r="Z107" i="27"/>
  <c r="AL107" i="27"/>
  <c r="AC107" i="27"/>
  <c r="AI107" i="27"/>
  <c r="AD107" i="27"/>
  <c r="AE107" i="27"/>
  <c r="AM107" i="27"/>
  <c r="AO107" i="27"/>
  <c r="W175" i="27"/>
  <c r="Y175" i="27"/>
  <c r="AC175" i="27"/>
  <c r="AO48" i="27"/>
  <c r="AJ139" i="24"/>
  <c r="AB139" i="24"/>
  <c r="AI139" i="24"/>
  <c r="W139" i="24"/>
  <c r="AK160" i="24"/>
  <c r="AJ160" i="24"/>
  <c r="AH160" i="24"/>
  <c r="AL148" i="21"/>
  <c r="AJ6" i="19"/>
  <c r="AB122" i="21"/>
  <c r="Z140" i="21"/>
  <c r="AH101" i="21"/>
  <c r="Z157" i="21"/>
  <c r="AG157" i="21"/>
  <c r="AO156" i="21"/>
  <c r="AH156" i="21"/>
  <c r="AE43" i="19"/>
  <c r="AN72" i="21"/>
  <c r="AK124" i="21"/>
  <c r="AI174" i="21"/>
  <c r="AF160" i="21"/>
  <c r="AN133" i="21"/>
  <c r="AO133" i="21"/>
  <c r="Z68" i="21"/>
  <c r="AC89" i="21"/>
  <c r="AF115" i="21"/>
  <c r="AF138" i="21"/>
  <c r="AC138" i="21"/>
  <c r="AJ2" i="65"/>
  <c r="AJ2" i="22" s="1"/>
  <c r="AK39" i="65"/>
  <c r="AA36" i="65"/>
  <c r="AB49" i="65"/>
  <c r="AE47" i="65"/>
  <c r="AA47" i="65"/>
  <c r="AN47" i="65"/>
  <c r="AE126" i="65"/>
  <c r="Z172" i="65"/>
  <c r="AJ33" i="19"/>
  <c r="AI119" i="21"/>
  <c r="AC70" i="21"/>
  <c r="X147" i="21"/>
  <c r="AJ10" i="19"/>
  <c r="AG92" i="21"/>
  <c r="AK177" i="21"/>
  <c r="AL58" i="21"/>
  <c r="W151" i="21"/>
  <c r="AL66" i="27"/>
  <c r="AM79" i="27"/>
  <c r="AB79" i="27"/>
  <c r="AB12" i="27"/>
  <c r="Y129" i="27"/>
  <c r="AG158" i="27"/>
  <c r="AB158" i="27"/>
  <c r="AL19" i="27"/>
  <c r="AD46" i="27"/>
  <c r="AH140" i="27"/>
  <c r="Y85" i="27"/>
  <c r="AG39" i="27"/>
  <c r="AN75" i="24"/>
  <c r="W126" i="24"/>
  <c r="AD63" i="24"/>
  <c r="AM52" i="28"/>
  <c r="AA52" i="28"/>
  <c r="Y76" i="27"/>
  <c r="AG53" i="27"/>
  <c r="AD149" i="27"/>
  <c r="AC149" i="27"/>
  <c r="AD120" i="27"/>
  <c r="AH102" i="27"/>
  <c r="AE103" i="27"/>
  <c r="AC103" i="27"/>
  <c r="AI103" i="27"/>
  <c r="X103" i="27"/>
  <c r="AM155" i="27"/>
  <c r="AL60" i="27"/>
  <c r="AF14" i="27"/>
  <c r="AM14" i="27"/>
  <c r="AF107" i="27"/>
  <c r="X107" i="27"/>
  <c r="AA48" i="27"/>
  <c r="W48" i="27"/>
  <c r="AH88" i="24"/>
  <c r="AD169" i="24"/>
  <c r="AA169" i="24"/>
  <c r="AI169" i="24"/>
  <c r="AK169" i="24"/>
  <c r="AE3" i="21"/>
  <c r="AE93" i="19"/>
  <c r="AJ157" i="19"/>
  <c r="AN18" i="21"/>
  <c r="AC94" i="19"/>
  <c r="AA31" i="21"/>
  <c r="AO176" i="19"/>
  <c r="AN98" i="19"/>
  <c r="AI124" i="19"/>
  <c r="AA102" i="19"/>
  <c r="AF102" i="19"/>
  <c r="AN102" i="19"/>
  <c r="AB102" i="19"/>
  <c r="AN14" i="21"/>
  <c r="AL14" i="21"/>
  <c r="AG39" i="21"/>
  <c r="AF39" i="21"/>
  <c r="AG103" i="19"/>
  <c r="AL41" i="21"/>
  <c r="W89" i="19"/>
  <c r="W110" i="19"/>
  <c r="AI21" i="21"/>
  <c r="AC2" i="21"/>
  <c r="W15" i="21"/>
  <c r="AI15" i="21"/>
  <c r="AA79" i="19"/>
  <c r="AE96" i="19"/>
  <c r="Z17" i="21"/>
  <c r="AA118" i="19"/>
  <c r="Z118" i="19"/>
  <c r="X177" i="19"/>
  <c r="AC151" i="19"/>
  <c r="Z151" i="19"/>
  <c r="AD91" i="19"/>
  <c r="AJ91" i="19"/>
  <c r="Y91" i="19"/>
  <c r="X91" i="19"/>
  <c r="AJ155" i="19"/>
  <c r="AJ149" i="19"/>
  <c r="AH149" i="19"/>
  <c r="AD149" i="19"/>
  <c r="W146" i="19"/>
  <c r="AL78" i="19"/>
  <c r="AM8" i="21"/>
  <c r="AC8" i="21"/>
  <c r="AF72" i="19"/>
  <c r="X72" i="19"/>
  <c r="AA136" i="19"/>
  <c r="Z25" i="21"/>
  <c r="AK65" i="19"/>
  <c r="X43" i="65"/>
  <c r="AI43" i="65"/>
  <c r="X84" i="65"/>
  <c r="AO147" i="65"/>
  <c r="AC136" i="21"/>
  <c r="AJ110" i="21"/>
  <c r="AB110" i="21"/>
  <c r="Z4" i="19"/>
  <c r="AD78" i="21"/>
  <c r="AK15" i="65"/>
  <c r="AB15" i="65"/>
  <c r="AO45" i="65"/>
  <c r="AJ45" i="65"/>
  <c r="AL83" i="65"/>
  <c r="AO83" i="65"/>
  <c r="AM97" i="65"/>
  <c r="AM87" i="65"/>
  <c r="AK117" i="65"/>
  <c r="W133" i="65"/>
  <c r="AJ133" i="65"/>
  <c r="AJ81" i="21"/>
  <c r="AM104" i="21"/>
  <c r="AE173" i="21"/>
  <c r="AI71" i="21"/>
  <c r="AF118" i="21"/>
  <c r="AJ74" i="21"/>
  <c r="AH124" i="21"/>
  <c r="AJ133" i="21"/>
  <c r="AM133" i="21"/>
  <c r="AK52" i="28"/>
  <c r="AI14" i="27"/>
  <c r="AG14" i="27"/>
  <c r="Y14" i="27"/>
  <c r="AO14" i="27"/>
  <c r="AL14" i="27"/>
  <c r="AK14" i="27"/>
  <c r="Z14" i="27"/>
  <c r="AF138" i="27"/>
  <c r="AN138" i="27"/>
  <c r="W138" i="27"/>
  <c r="Z48" i="27"/>
  <c r="AM48" i="27"/>
  <c r="AC48" i="27"/>
  <c r="AB48" i="27"/>
  <c r="Y48" i="27"/>
  <c r="AE48" i="27"/>
  <c r="AF48" i="27"/>
  <c r="AN48" i="27"/>
  <c r="X48" i="27"/>
  <c r="AH48" i="27"/>
  <c r="AJ95" i="27"/>
  <c r="AN95" i="27"/>
  <c r="AE88" i="24"/>
  <c r="AN88" i="24"/>
  <c r="Z88" i="24"/>
  <c r="X88" i="24"/>
  <c r="AC88" i="24"/>
  <c r="AI88" i="24"/>
  <c r="AD88" i="24"/>
  <c r="AK162" i="27"/>
  <c r="AJ162" i="27"/>
  <c r="AN162" i="27"/>
  <c r="AL63" i="27"/>
  <c r="AC111" i="27"/>
  <c r="AL3" i="27"/>
  <c r="AK3" i="27"/>
  <c r="AJ3" i="27"/>
  <c r="AD3" i="27"/>
  <c r="AK77" i="27"/>
  <c r="AC77" i="27"/>
  <c r="AM16" i="27"/>
  <c r="AN16" i="27"/>
  <c r="Z54" i="27"/>
  <c r="AO54" i="27"/>
  <c r="AD54" i="27"/>
  <c r="AN54" i="27"/>
  <c r="AD55" i="27"/>
  <c r="AN55" i="27"/>
  <c r="AL31" i="27"/>
  <c r="Y31" i="27"/>
  <c r="AC31" i="27"/>
  <c r="AE31" i="27"/>
  <c r="AL94" i="27"/>
  <c r="W94" i="27"/>
  <c r="AJ94" i="27"/>
  <c r="AK94" i="27"/>
  <c r="AM94" i="27"/>
  <c r="AN38" i="27"/>
  <c r="AJ38" i="27"/>
  <c r="AI38" i="27"/>
  <c r="AH38" i="27"/>
  <c r="Z38" i="27"/>
  <c r="X116" i="27"/>
  <c r="AF169" i="27"/>
  <c r="AG169" i="27"/>
  <c r="AM169" i="27"/>
  <c r="AC169" i="27"/>
  <c r="AA136" i="27"/>
  <c r="AG136" i="27"/>
  <c r="AO136" i="27"/>
  <c r="AB136" i="27"/>
  <c r="AJ136" i="27"/>
  <c r="AL159" i="27"/>
  <c r="AE159" i="27"/>
  <c r="AH78" i="27"/>
  <c r="AA78" i="27"/>
  <c r="AC78" i="27"/>
  <c r="AA88" i="27"/>
  <c r="AD88" i="27"/>
  <c r="AK165" i="27"/>
  <c r="AG165" i="27"/>
  <c r="AA165" i="27"/>
  <c r="AO57" i="27"/>
  <c r="AA57" i="27"/>
  <c r="AC57" i="27"/>
  <c r="AH57" i="27"/>
  <c r="AC81" i="24"/>
  <c r="AC111" i="24"/>
  <c r="W162" i="27"/>
  <c r="AE162" i="27"/>
  <c r="AG63" i="27"/>
  <c r="X111" i="27"/>
  <c r="AJ111" i="27"/>
  <c r="AF3" i="27"/>
  <c r="AN3" i="27"/>
  <c r="AB3" i="27"/>
  <c r="AC137" i="27"/>
  <c r="AF77" i="27"/>
  <c r="AH77" i="27"/>
  <c r="AJ16" i="27"/>
  <c r="AF16" i="27"/>
  <c r="AC54" i="27"/>
  <c r="W54" i="27"/>
  <c r="AB54" i="27"/>
  <c r="AL54" i="27"/>
  <c r="AE55" i="27"/>
  <c r="AI55" i="27"/>
  <c r="AG31" i="27"/>
  <c r="AO31" i="27"/>
  <c r="X31" i="27"/>
  <c r="AJ152" i="27"/>
  <c r="AB94" i="27"/>
  <c r="AD94" i="27"/>
  <c r="Y94" i="27"/>
  <c r="AI94" i="27"/>
  <c r="AB38" i="27"/>
  <c r="AM38" i="27"/>
  <c r="X38" i="27"/>
  <c r="AD38" i="27"/>
  <c r="Z116" i="27"/>
  <c r="W169" i="27"/>
  <c r="AK169" i="27"/>
  <c r="AH169" i="27"/>
  <c r="AJ169" i="27"/>
  <c r="AC136" i="27"/>
  <c r="Z136" i="27"/>
  <c r="AF136" i="27"/>
  <c r="W136" i="27"/>
  <c r="AM159" i="27"/>
  <c r="AJ159" i="27"/>
  <c r="AI159" i="27"/>
  <c r="X78" i="27"/>
  <c r="Y78" i="27"/>
  <c r="W88" i="27"/>
  <c r="AO88" i="27"/>
  <c r="AK88" i="27"/>
  <c r="Z165" i="27"/>
  <c r="X165" i="27"/>
  <c r="AK57" i="27"/>
  <c r="Y57" i="27"/>
  <c r="AL57" i="27"/>
  <c r="AF57" i="27"/>
  <c r="Z57" i="27"/>
  <c r="AN81" i="24"/>
  <c r="AL120" i="24"/>
  <c r="AC120" i="24"/>
  <c r="AM120" i="24"/>
  <c r="AJ120" i="24"/>
  <c r="AJ13" i="27"/>
  <c r="AM13" i="27"/>
  <c r="AD13" i="27"/>
  <c r="AG13" i="27"/>
  <c r="AB72" i="27"/>
  <c r="AJ72" i="27"/>
  <c r="AN72" i="27"/>
  <c r="AE72" i="27"/>
  <c r="AC72" i="27"/>
  <c r="AL176" i="27"/>
  <c r="AA176" i="27"/>
  <c r="AJ176" i="27"/>
  <c r="AH176" i="27"/>
  <c r="AK11" i="27"/>
  <c r="Y11" i="27"/>
  <c r="AB11" i="27"/>
  <c r="AF11" i="27"/>
  <c r="AA11" i="27"/>
  <c r="AC153" i="27"/>
  <c r="AA153" i="27"/>
  <c r="AB153" i="27"/>
  <c r="AI153" i="27"/>
  <c r="AN153" i="27"/>
  <c r="AK177" i="27"/>
  <c r="W126" i="27"/>
  <c r="AF126" i="27"/>
  <c r="AN126" i="27"/>
  <c r="AH117" i="27"/>
  <c r="AM22" i="27"/>
  <c r="AG22" i="27"/>
  <c r="X22" i="27"/>
  <c r="AN22" i="27"/>
  <c r="AO145" i="27"/>
  <c r="AK145" i="27"/>
  <c r="AL58" i="27"/>
  <c r="AA58" i="27"/>
  <c r="X58" i="27"/>
  <c r="AE58" i="27"/>
  <c r="AG58" i="27"/>
  <c r="AF164" i="27"/>
  <c r="AA164" i="27"/>
  <c r="AH164" i="27"/>
  <c r="AD164" i="27"/>
  <c r="Z164" i="27"/>
  <c r="AK142" i="27"/>
  <c r="AC142" i="27"/>
  <c r="AG142" i="27"/>
  <c r="AA142" i="27"/>
  <c r="AN142" i="27"/>
  <c r="AG17" i="27"/>
  <c r="AD45" i="27"/>
  <c r="Z45" i="27"/>
  <c r="AO45" i="27"/>
  <c r="AM45" i="27"/>
  <c r="W45" i="27"/>
  <c r="AL110" i="27"/>
  <c r="W110" i="27"/>
  <c r="AD110" i="27"/>
  <c r="AO110" i="27"/>
  <c r="AE110" i="27"/>
  <c r="AF90" i="27"/>
  <c r="AB90" i="27"/>
  <c r="AI90" i="27"/>
  <c r="AM90" i="27"/>
  <c r="AK90" i="27"/>
  <c r="AC145" i="24"/>
  <c r="AM171" i="24"/>
  <c r="AC17" i="24"/>
  <c r="AG17" i="24"/>
  <c r="Y17" i="24"/>
  <c r="AM17" i="24"/>
  <c r="AD10" i="24"/>
  <c r="AH10" i="24"/>
  <c r="AK10" i="24"/>
  <c r="AH66" i="24"/>
  <c r="AD175" i="24"/>
  <c r="AK33" i="24"/>
  <c r="AJ91" i="24"/>
  <c r="AI91" i="24"/>
  <c r="AI17" i="24"/>
  <c r="AH13" i="27"/>
  <c r="Z13" i="27"/>
  <c r="AE13" i="27"/>
  <c r="AK13" i="27"/>
  <c r="AC2" i="27"/>
  <c r="AG72" i="27"/>
  <c r="AA72" i="27"/>
  <c r="AF72" i="27"/>
  <c r="AO72" i="27"/>
  <c r="AI176" i="27"/>
  <c r="AM176" i="27"/>
  <c r="AN176" i="27"/>
  <c r="AE176" i="27"/>
  <c r="AG176" i="27"/>
  <c r="AF127" i="27"/>
  <c r="W11" i="27"/>
  <c r="AN11" i="27"/>
  <c r="AL11" i="27"/>
  <c r="Z11" i="27"/>
  <c r="Z153" i="27"/>
  <c r="W153" i="27"/>
  <c r="AF153" i="27"/>
  <c r="AM153" i="27"/>
  <c r="AL126" i="27"/>
  <c r="AB126" i="27"/>
  <c r="X126" i="27"/>
  <c r="AO117" i="27"/>
  <c r="AI22" i="27"/>
  <c r="Y22" i="27"/>
  <c r="AO22" i="27"/>
  <c r="AL22" i="27"/>
  <c r="AB145" i="27"/>
  <c r="Z145" i="27"/>
  <c r="AC145" i="27"/>
  <c r="Z58" i="27"/>
  <c r="AB58" i="27"/>
  <c r="AF58" i="27"/>
  <c r="AI58" i="27"/>
  <c r="W164" i="27"/>
  <c r="AN164" i="27"/>
  <c r="AE164" i="27"/>
  <c r="AG164" i="27"/>
  <c r="AM142" i="27"/>
  <c r="Y142" i="27"/>
  <c r="AF142" i="27"/>
  <c r="AB142" i="27"/>
  <c r="X17" i="27"/>
  <c r="Y45" i="27"/>
  <c r="AC45" i="27"/>
  <c r="AA45" i="27"/>
  <c r="AI45" i="27"/>
  <c r="AM110" i="27"/>
  <c r="AA110" i="27"/>
  <c r="X110" i="27"/>
  <c r="AH110" i="27"/>
  <c r="X90" i="27"/>
  <c r="AJ90" i="27"/>
  <c r="AO90" i="27"/>
  <c r="Y90" i="27"/>
  <c r="W145" i="24"/>
  <c r="X171" i="24"/>
  <c r="Z17" i="24"/>
  <c r="AK17" i="24"/>
  <c r="AL17" i="24"/>
  <c r="AE17" i="24"/>
  <c r="Z146" i="24"/>
  <c r="X10" i="24"/>
  <c r="AN10" i="24"/>
  <c r="AA66" i="24"/>
  <c r="AE66" i="24"/>
  <c r="AI161" i="27"/>
  <c r="AB175" i="24"/>
  <c r="AE175" i="24"/>
  <c r="AF33" i="24"/>
  <c r="AC91" i="24"/>
  <c r="AO91" i="24"/>
  <c r="AG175" i="24"/>
  <c r="W175" i="24"/>
  <c r="AI33" i="24"/>
  <c r="AF91" i="24"/>
  <c r="AN99" i="19"/>
  <c r="AM99" i="19"/>
  <c r="AC99" i="19"/>
  <c r="AA163" i="19"/>
  <c r="AC5" i="21"/>
  <c r="AA38" i="21"/>
  <c r="AB38" i="21"/>
  <c r="Z38" i="21"/>
  <c r="AJ38" i="21"/>
  <c r="AM38" i="21"/>
  <c r="AI31" i="21"/>
  <c r="AL31" i="21"/>
  <c r="AD31" i="21"/>
  <c r="AB31" i="21"/>
  <c r="AG31" i="21"/>
  <c r="AF31" i="21"/>
  <c r="Y31" i="21"/>
  <c r="X31" i="21"/>
  <c r="AM31" i="21"/>
  <c r="AM37" i="21"/>
  <c r="AB37" i="21"/>
  <c r="AO37" i="21"/>
  <c r="X67" i="19"/>
  <c r="AD99" i="19"/>
  <c r="AE99" i="19"/>
  <c r="AF52" i="21"/>
  <c r="AL84" i="19"/>
  <c r="AD84" i="19"/>
  <c r="AJ84" i="19"/>
  <c r="AF38" i="21"/>
  <c r="AD35" i="21"/>
  <c r="AH99" i="19"/>
  <c r="W99" i="19"/>
  <c r="AL163" i="19"/>
  <c r="AD148" i="19"/>
  <c r="AB148" i="19"/>
  <c r="AC148" i="19"/>
  <c r="AM148" i="19"/>
  <c r="AL5" i="21"/>
  <c r="AJ5" i="21"/>
  <c r="AI5" i="21"/>
  <c r="AE5" i="21"/>
  <c r="AH5" i="21"/>
  <c r="AB106" i="19"/>
  <c r="AN106" i="19"/>
  <c r="AF63" i="19"/>
  <c r="AF127" i="19"/>
  <c r="AB159" i="19"/>
  <c r="AO16" i="21"/>
  <c r="AF48" i="21"/>
  <c r="AO112" i="19"/>
  <c r="AF144" i="19"/>
  <c r="Y33" i="21"/>
  <c r="AF33" i="21"/>
  <c r="AA33" i="21"/>
  <c r="AG62" i="19"/>
  <c r="AH75" i="19"/>
  <c r="AD171" i="19"/>
  <c r="AN60" i="19"/>
  <c r="AK156" i="19"/>
  <c r="AM69" i="19"/>
  <c r="AJ165" i="19"/>
  <c r="Y126" i="19"/>
  <c r="AB138" i="19"/>
  <c r="AE39" i="21"/>
  <c r="AO39" i="21"/>
  <c r="AD103" i="19"/>
  <c r="AK103" i="19"/>
  <c r="AB24" i="21"/>
  <c r="AA88" i="19"/>
  <c r="AO152" i="19"/>
  <c r="AM41" i="21"/>
  <c r="AO86" i="19"/>
  <c r="AI110" i="19"/>
  <c r="AL110" i="19"/>
  <c r="Y110" i="19"/>
  <c r="AM51" i="21"/>
  <c r="AK21" i="21"/>
  <c r="AO21" i="21"/>
  <c r="AM21" i="21"/>
  <c r="Y10" i="21"/>
  <c r="AA10" i="21"/>
  <c r="AD134" i="19"/>
  <c r="Y111" i="19"/>
  <c r="AM96" i="19"/>
  <c r="AD96" i="19"/>
  <c r="AI160" i="19"/>
  <c r="AI17" i="21"/>
  <c r="AH49" i="21"/>
  <c r="W49" i="21"/>
  <c r="AD137" i="19"/>
  <c r="Z137" i="19"/>
  <c r="AO137" i="19"/>
  <c r="Y137" i="19"/>
  <c r="AO58" i="19"/>
  <c r="Y58" i="19"/>
  <c r="Z12" i="21"/>
  <c r="Z108" i="19"/>
  <c r="AM42" i="21"/>
  <c r="AB42" i="21"/>
  <c r="AO168" i="19"/>
  <c r="X168" i="19"/>
  <c r="W168" i="19"/>
  <c r="AM169" i="19"/>
  <c r="Z30" i="21"/>
  <c r="AA59" i="19"/>
  <c r="AJ29" i="21"/>
  <c r="AN29" i="21"/>
  <c r="AN85" i="19"/>
  <c r="AH146" i="19"/>
  <c r="X146" i="19"/>
  <c r="AB146" i="19"/>
  <c r="AI146" i="19"/>
  <c r="AD146" i="19"/>
  <c r="AA166" i="19"/>
  <c r="AH78" i="19"/>
  <c r="Z65" i="19"/>
  <c r="AG65" i="19"/>
  <c r="AI122" i="19"/>
  <c r="X122" i="19"/>
  <c r="AC40" i="65"/>
  <c r="Z53" i="65"/>
  <c r="AE53" i="65"/>
  <c r="AH81" i="65"/>
  <c r="AE81" i="65"/>
  <c r="AN84" i="65"/>
  <c r="AB84" i="65"/>
  <c r="AK84" i="65"/>
  <c r="AA84" i="65"/>
  <c r="AK106" i="65"/>
  <c r="AK113" i="65"/>
  <c r="AH144" i="65"/>
  <c r="AI144" i="65"/>
  <c r="AD160" i="65"/>
  <c r="AO22" i="19"/>
  <c r="X22" i="19"/>
  <c r="W17" i="19"/>
  <c r="Z136" i="21"/>
  <c r="W136" i="21"/>
  <c r="AA136" i="21"/>
  <c r="AB136" i="21"/>
  <c r="AM167" i="21"/>
  <c r="AI95" i="21"/>
  <c r="AG95" i="21"/>
  <c r="AK109" i="21"/>
  <c r="W150" i="21"/>
  <c r="AJ150" i="21"/>
  <c r="AK142" i="21"/>
  <c r="X130" i="21"/>
  <c r="AD116" i="21"/>
  <c r="AH54" i="21"/>
  <c r="AK110" i="21"/>
  <c r="Y110" i="21"/>
  <c r="AC110" i="21"/>
  <c r="AD110" i="21"/>
  <c r="AJ94" i="21"/>
  <c r="W4" i="19"/>
  <c r="AF4" i="19"/>
  <c r="AJ45" i="19"/>
  <c r="AA120" i="21"/>
  <c r="AH120" i="21"/>
  <c r="AG78" i="21"/>
  <c r="AL78" i="21"/>
  <c r="AE69" i="21"/>
  <c r="AN4" i="65"/>
  <c r="AG45" i="65"/>
  <c r="AC45" i="65"/>
  <c r="W58" i="65"/>
  <c r="Y68" i="65"/>
  <c r="AH88" i="65"/>
  <c r="AK104" i="65"/>
  <c r="AE97" i="65"/>
  <c r="AK94" i="65"/>
  <c r="X117" i="65"/>
  <c r="AK118" i="65"/>
  <c r="AC134" i="65"/>
  <c r="AC161" i="65"/>
  <c r="AA154" i="65"/>
  <c r="AA19" i="19"/>
  <c r="AD81" i="21"/>
  <c r="AK81" i="21"/>
  <c r="W81" i="21"/>
  <c r="W104" i="21"/>
  <c r="AB104" i="21"/>
  <c r="AK77" i="21"/>
  <c r="AD159" i="21"/>
  <c r="W71" i="21"/>
  <c r="AL71" i="21"/>
  <c r="AG73" i="21"/>
  <c r="Y171" i="21"/>
  <c r="AJ129" i="21"/>
  <c r="AC121" i="21"/>
  <c r="AK59" i="21"/>
  <c r="AD41" i="19"/>
  <c r="AO84" i="21"/>
  <c r="AB19" i="65"/>
  <c r="AO29" i="65"/>
  <c r="AK32" i="65"/>
  <c r="W33" i="65"/>
  <c r="AJ33" i="65"/>
  <c r="AM42" i="65"/>
  <c r="Z72" i="65"/>
  <c r="AO72" i="65"/>
  <c r="AC76" i="65"/>
  <c r="AM76" i="65"/>
  <c r="AL139" i="19"/>
  <c r="AI60" i="19"/>
  <c r="AD45" i="21"/>
  <c r="AF138" i="19"/>
  <c r="AH103" i="19"/>
  <c r="X103" i="19"/>
  <c r="AM103" i="19"/>
  <c r="AG24" i="21"/>
  <c r="AH88" i="19"/>
  <c r="AJ152" i="19"/>
  <c r="AN110" i="19"/>
  <c r="AI36" i="21"/>
  <c r="AK114" i="19"/>
  <c r="AC49" i="21"/>
  <c r="AL40" i="21"/>
  <c r="AH168" i="19"/>
  <c r="AE168" i="19"/>
  <c r="Z168" i="19"/>
  <c r="AN168" i="19"/>
  <c r="AF169" i="19"/>
  <c r="AC169" i="19"/>
  <c r="AG30" i="21"/>
  <c r="AO29" i="21"/>
  <c r="AL29" i="21"/>
  <c r="AJ146" i="19"/>
  <c r="AG146" i="19"/>
  <c r="AM146" i="19"/>
  <c r="AO146" i="19"/>
  <c r="AL146" i="19"/>
  <c r="AC78" i="19"/>
  <c r="Y78" i="19"/>
  <c r="AN78" i="19"/>
  <c r="AB78" i="19"/>
  <c r="AD65" i="19"/>
  <c r="AL65" i="19"/>
  <c r="Y65" i="19"/>
  <c r="AM122" i="19"/>
  <c r="AF122" i="19"/>
  <c r="Y21" i="65"/>
  <c r="AL53" i="65"/>
  <c r="W53" i="65"/>
  <c r="Z81" i="65"/>
  <c r="W81" i="65"/>
  <c r="AJ84" i="65"/>
  <c r="Z84" i="65"/>
  <c r="AI84" i="65"/>
  <c r="W84" i="65"/>
  <c r="AC93" i="65"/>
  <c r="AC106" i="65"/>
  <c r="AN144" i="65"/>
  <c r="AA144" i="65"/>
  <c r="AE160" i="65"/>
  <c r="AK166" i="65"/>
  <c r="AO29" i="19"/>
  <c r="AD145" i="21"/>
  <c r="AI22" i="19"/>
  <c r="AB22" i="19"/>
  <c r="AC150" i="21"/>
  <c r="AH150" i="21"/>
  <c r="W142" i="21"/>
  <c r="Z88" i="21"/>
  <c r="Z116" i="21"/>
  <c r="AO116" i="21"/>
  <c r="AE120" i="21"/>
  <c r="AJ120" i="21"/>
  <c r="X113" i="21"/>
  <c r="AC68" i="65"/>
  <c r="W68" i="65"/>
  <c r="AC78" i="65"/>
  <c r="AC88" i="65"/>
  <c r="W97" i="65"/>
  <c r="AC94" i="65"/>
  <c r="W118" i="65"/>
  <c r="AC19" i="19"/>
  <c r="AC159" i="21"/>
  <c r="AC162" i="21"/>
  <c r="AA171" i="21"/>
  <c r="AO129" i="21"/>
  <c r="AL121" i="21"/>
  <c r="Z59" i="21"/>
  <c r="AA92" i="65"/>
  <c r="AC92" i="65"/>
  <c r="AB63" i="19"/>
  <c r="AM63" i="19"/>
  <c r="AK112" i="19"/>
  <c r="AI144" i="19"/>
  <c r="AE97" i="19"/>
  <c r="AL171" i="19"/>
  <c r="AN92" i="19"/>
  <c r="AD13" i="21"/>
  <c r="AB69" i="19"/>
  <c r="X101" i="19"/>
  <c r="AB133" i="19"/>
  <c r="X165" i="19"/>
  <c r="W39" i="21"/>
  <c r="AB39" i="21"/>
  <c r="Z103" i="19"/>
  <c r="AI103" i="19"/>
  <c r="AK135" i="19"/>
  <c r="Y86" i="19"/>
  <c r="AA162" i="19"/>
  <c r="AE110" i="19"/>
  <c r="AB110" i="19"/>
  <c r="Z110" i="19"/>
  <c r="AJ83" i="19"/>
  <c r="AI147" i="19"/>
  <c r="Z21" i="21"/>
  <c r="AB21" i="21"/>
  <c r="AF10" i="21"/>
  <c r="AJ10" i="21"/>
  <c r="W134" i="19"/>
  <c r="AA111" i="19"/>
  <c r="AG96" i="19"/>
  <c r="AH17" i="21"/>
  <c r="Y17" i="21"/>
  <c r="AO49" i="21"/>
  <c r="AH137" i="19"/>
  <c r="AK137" i="19"/>
  <c r="AJ58" i="19"/>
  <c r="Y12" i="21"/>
  <c r="AB108" i="19"/>
  <c r="AO53" i="19"/>
  <c r="AK42" i="21"/>
  <c r="AA168" i="19"/>
  <c r="AI168" i="19"/>
  <c r="AB168" i="19"/>
  <c r="X169" i="19"/>
  <c r="AF30" i="21"/>
  <c r="Y34" i="21"/>
  <c r="AK59" i="19"/>
  <c r="W29" i="21"/>
  <c r="AL85" i="19"/>
  <c r="AA146" i="19"/>
  <c r="Z146" i="19"/>
  <c r="AC146" i="19"/>
  <c r="AE146" i="19"/>
  <c r="AK166" i="19"/>
  <c r="W78" i="19"/>
  <c r="Z136" i="19"/>
  <c r="AA25" i="21"/>
  <c r="W65" i="19"/>
  <c r="AH65" i="19"/>
  <c r="AC122" i="19"/>
  <c r="Y122" i="19"/>
  <c r="AH53" i="65"/>
  <c r="AI53" i="65"/>
  <c r="AJ81" i="65"/>
  <c r="AI81" i="65"/>
  <c r="AF84" i="65"/>
  <c r="AM84" i="65"/>
  <c r="AC84" i="65"/>
  <c r="AO123" i="65"/>
  <c r="AM144" i="65"/>
  <c r="Z160" i="65"/>
  <c r="AG22" i="19"/>
  <c r="AO136" i="21"/>
  <c r="AL136" i="21"/>
  <c r="Y136" i="21"/>
  <c r="AG136" i="21"/>
  <c r="AG167" i="21"/>
  <c r="AB80" i="21"/>
  <c r="X95" i="21"/>
  <c r="W95" i="21"/>
  <c r="X109" i="21"/>
  <c r="AO150" i="21"/>
  <c r="AG150" i="21"/>
  <c r="AO130" i="21"/>
  <c r="X18" i="19"/>
  <c r="X110" i="21"/>
  <c r="AF110" i="21"/>
  <c r="AN110" i="21"/>
  <c r="AA110" i="21"/>
  <c r="AB165" i="21"/>
  <c r="Z94" i="21"/>
  <c r="AC125" i="21"/>
  <c r="AE4" i="19"/>
  <c r="AI4" i="19"/>
  <c r="AD45" i="19"/>
  <c r="Y120" i="21"/>
  <c r="AI120" i="21"/>
  <c r="AC78" i="21"/>
  <c r="W78" i="21"/>
  <c r="AB69" i="21"/>
  <c r="AE14" i="65"/>
  <c r="AL15" i="65"/>
  <c r="AA15" i="65"/>
  <c r="AG20" i="65"/>
  <c r="AC25" i="65"/>
  <c r="AC31" i="65"/>
  <c r="AC44" i="65"/>
  <c r="AI45" i="65"/>
  <c r="W45" i="65"/>
  <c r="AB45" i="65"/>
  <c r="AE58" i="65"/>
  <c r="AO55" i="65"/>
  <c r="AK71" i="65"/>
  <c r="AG68" i="65"/>
  <c r="AB68" i="65"/>
  <c r="AG83" i="65"/>
  <c r="AH104" i="65"/>
  <c r="AK97" i="65"/>
  <c r="AJ97" i="65"/>
  <c r="AD94" i="65"/>
  <c r="AM118" i="65"/>
  <c r="AK134" i="65"/>
  <c r="AK161" i="65"/>
  <c r="AI139" i="65"/>
  <c r="AE19" i="19"/>
  <c r="AH81" i="21"/>
  <c r="AG81" i="21"/>
  <c r="AD104" i="21"/>
  <c r="AN104" i="21"/>
  <c r="AH77" i="21"/>
  <c r="AM159" i="21"/>
  <c r="AE71" i="21"/>
  <c r="AK73" i="21"/>
  <c r="AI171" i="21"/>
  <c r="AD121" i="21"/>
  <c r="AC84" i="21"/>
  <c r="Z82" i="65"/>
  <c r="AJ82" i="65"/>
  <c r="AK82" i="65"/>
  <c r="Z85" i="65"/>
  <c r="AK85" i="65"/>
  <c r="AA23" i="65"/>
  <c r="AO169" i="27"/>
  <c r="AO113" i="24"/>
  <c r="AI13" i="27"/>
  <c r="AN75" i="27"/>
  <c r="AO123" i="27"/>
  <c r="AO124" i="27"/>
  <c r="AE132" i="27"/>
  <c r="AB33" i="24"/>
  <c r="AD91" i="24"/>
  <c r="AC101" i="65"/>
  <c r="AL140" i="65"/>
  <c r="AI137" i="65"/>
  <c r="AL137" i="65"/>
  <c r="AG142" i="65"/>
  <c r="AC174" i="65"/>
  <c r="AA16" i="19"/>
  <c r="AB16" i="19"/>
  <c r="AF99" i="21"/>
  <c r="AE46" i="19"/>
  <c r="Y46" i="19"/>
  <c r="AN91" i="21"/>
  <c r="X6" i="19"/>
  <c r="Z40" i="19"/>
  <c r="X40" i="19"/>
  <c r="W122" i="21"/>
  <c r="Z98" i="21"/>
  <c r="AC140" i="21"/>
  <c r="AD140" i="21"/>
  <c r="AG101" i="21"/>
  <c r="AA101" i="21"/>
  <c r="AE157" i="21"/>
  <c r="AA153" i="21"/>
  <c r="W35" i="19"/>
  <c r="AC56" i="21"/>
  <c r="AF39" i="65"/>
  <c r="AM36" i="65"/>
  <c r="AC36" i="65"/>
  <c r="AN36" i="65"/>
  <c r="AK63" i="65"/>
  <c r="AE89" i="65"/>
  <c r="AA86" i="65"/>
  <c r="AN95" i="65"/>
  <c r="AK126" i="65"/>
  <c r="AF172" i="65"/>
  <c r="AC172" i="65"/>
  <c r="AK153" i="65"/>
  <c r="AC153" i="65"/>
  <c r="AN153" i="65"/>
  <c r="AI146" i="65"/>
  <c r="AM146" i="65"/>
  <c r="AN146" i="65"/>
  <c r="AF33" i="19"/>
  <c r="AO33" i="19"/>
  <c r="AI14" i="19"/>
  <c r="AF14" i="19"/>
  <c r="AO14" i="19"/>
  <c r="AD14" i="19"/>
  <c r="Z14" i="19"/>
  <c r="AL119" i="21"/>
  <c r="AB93" i="21"/>
  <c r="Z9" i="19"/>
  <c r="AG9" i="19"/>
  <c r="W155" i="21"/>
  <c r="AK155" i="21"/>
  <c r="AK92" i="21"/>
  <c r="AJ92" i="21"/>
  <c r="AE92" i="21"/>
  <c r="AN177" i="21"/>
  <c r="Z58" i="21"/>
  <c r="AA151" i="21"/>
  <c r="AC66" i="27"/>
  <c r="AN66" i="27"/>
  <c r="AE66" i="27"/>
  <c r="AF143" i="27"/>
  <c r="Y143" i="27"/>
  <c r="AD143" i="27"/>
  <c r="AD12" i="27"/>
  <c r="AE112" i="27"/>
  <c r="AI147" i="27"/>
  <c r="AC39" i="27"/>
  <c r="W128" i="24"/>
  <c r="AF128" i="24"/>
  <c r="AO128" i="24"/>
  <c r="X105" i="24"/>
  <c r="AB96" i="24"/>
  <c r="AI96" i="24"/>
  <c r="AL63" i="24"/>
  <c r="AF82" i="27"/>
  <c r="AE146" i="27"/>
  <c r="AN50" i="27"/>
  <c r="AK50" i="27"/>
  <c r="AE76" i="27"/>
  <c r="AN120" i="27"/>
  <c r="AF120" i="27"/>
  <c r="AL102" i="27"/>
  <c r="AN157" i="27"/>
  <c r="AN7" i="27"/>
  <c r="X7" i="27"/>
  <c r="AB7" i="27"/>
  <c r="AE7" i="27"/>
  <c r="AA71" i="27"/>
  <c r="AN141" i="27"/>
  <c r="AD10" i="27"/>
  <c r="AI10" i="27"/>
  <c r="AE65" i="27"/>
  <c r="AF65" i="27"/>
  <c r="AO65" i="27"/>
  <c r="AN97" i="27"/>
  <c r="AF97" i="27"/>
  <c r="AG16" i="24"/>
  <c r="AF16" i="24"/>
  <c r="AA16" i="24"/>
  <c r="AM16" i="24"/>
  <c r="Y16" i="24"/>
  <c r="AB88" i="24"/>
  <c r="AG88" i="24"/>
  <c r="AM88" i="24"/>
  <c r="W88" i="24"/>
  <c r="AL169" i="24"/>
  <c r="AC169" i="24"/>
  <c r="AC55" i="24"/>
  <c r="Z160" i="24"/>
  <c r="AF33" i="27"/>
  <c r="AI33" i="27"/>
  <c r="AG33" i="27"/>
  <c r="W111" i="27"/>
  <c r="AD111" i="27"/>
  <c r="AN111" i="27"/>
  <c r="X3" i="27"/>
  <c r="Y3" i="27"/>
  <c r="AM3" i="27"/>
  <c r="AE100" i="27"/>
  <c r="AK137" i="27"/>
  <c r="AM47" i="27"/>
  <c r="AJ118" i="27"/>
  <c r="AA171" i="27"/>
  <c r="W108" i="27"/>
  <c r="AL108" i="27"/>
  <c r="Z108" i="27"/>
  <c r="AA31" i="27"/>
  <c r="AH31" i="27"/>
  <c r="AD152" i="27"/>
  <c r="AF152" i="27"/>
  <c r="AB43" i="27"/>
  <c r="Z176" i="27"/>
  <c r="AJ134" i="27"/>
  <c r="AC10" i="24"/>
  <c r="AJ66" i="24"/>
  <c r="AN153" i="21"/>
  <c r="AI35" i="19"/>
  <c r="AN137" i="21"/>
  <c r="AD56" i="21"/>
  <c r="AA34" i="19"/>
  <c r="AM34" i="19"/>
  <c r="AB89" i="21"/>
  <c r="AE37" i="19"/>
  <c r="AJ36" i="65"/>
  <c r="AF153" i="65"/>
  <c r="AF9" i="19"/>
  <c r="AA104" i="27"/>
  <c r="AH96" i="24"/>
  <c r="AK96" i="24"/>
  <c r="AK111" i="27"/>
  <c r="AM118" i="27"/>
  <c r="AE169" i="27"/>
  <c r="X110" i="24"/>
  <c r="Y113" i="24"/>
  <c r="AC13" i="27"/>
  <c r="AL123" i="27"/>
  <c r="AH124" i="27"/>
  <c r="AA91" i="24"/>
  <c r="AA137" i="65"/>
  <c r="AI158" i="65"/>
  <c r="AG174" i="65"/>
  <c r="AD16" i="19"/>
  <c r="AE99" i="21"/>
  <c r="AB46" i="19"/>
  <c r="Z46" i="19"/>
  <c r="AG148" i="21"/>
  <c r="AI6" i="19"/>
  <c r="AC40" i="19"/>
  <c r="X140" i="21"/>
  <c r="AO140" i="21"/>
  <c r="AJ140" i="21"/>
  <c r="AL101" i="21"/>
  <c r="Z101" i="21"/>
  <c r="X157" i="21"/>
  <c r="X153" i="21"/>
  <c r="AK153" i="21"/>
  <c r="AG156" i="21"/>
  <c r="AJ154" i="21"/>
  <c r="AK43" i="19"/>
  <c r="AK176" i="21"/>
  <c r="AC35" i="19"/>
  <c r="AG35" i="19"/>
  <c r="AJ137" i="21"/>
  <c r="AO56" i="21"/>
  <c r="W124" i="21"/>
  <c r="AA146" i="21"/>
  <c r="AI79" i="21"/>
  <c r="Y34" i="19"/>
  <c r="AK34" i="19"/>
  <c r="AB55" i="21"/>
  <c r="AD12" i="19"/>
  <c r="AG68" i="21"/>
  <c r="X89" i="21"/>
  <c r="AL89" i="21"/>
  <c r="Z37" i="19"/>
  <c r="AF60" i="21"/>
  <c r="AF13" i="65"/>
  <c r="AN23" i="65"/>
  <c r="AC39" i="65"/>
  <c r="AI36" i="65"/>
  <c r="W36" i="65"/>
  <c r="AF36" i="65"/>
  <c r="AJ65" i="65"/>
  <c r="AH96" i="65"/>
  <c r="AK86" i="65"/>
  <c r="AA126" i="65"/>
  <c r="AB172" i="65"/>
  <c r="AK172" i="65"/>
  <c r="AO153" i="65"/>
  <c r="AG153" i="65"/>
  <c r="W153" i="65"/>
  <c r="AG146" i="65"/>
  <c r="W146" i="65"/>
  <c r="AI33" i="19"/>
  <c r="AG33" i="19"/>
  <c r="AN14" i="19"/>
  <c r="AE14" i="19"/>
  <c r="AB14" i="19"/>
  <c r="AK14" i="19"/>
  <c r="Y93" i="21"/>
  <c r="AD9" i="19"/>
  <c r="AH9" i="19"/>
  <c r="AF57" i="21"/>
  <c r="AN128" i="21"/>
  <c r="AJ70" i="21"/>
  <c r="AC155" i="21"/>
  <c r="AI155" i="21"/>
  <c r="Y155" i="21"/>
  <c r="AL92" i="21"/>
  <c r="X92" i="21"/>
  <c r="AI177" i="21"/>
  <c r="AF58" i="21"/>
  <c r="AO151" i="21"/>
  <c r="AJ66" i="27"/>
  <c r="AM66" i="27"/>
  <c r="AN130" i="27"/>
  <c r="AI86" i="27"/>
  <c r="AC30" i="27"/>
  <c r="AL143" i="27"/>
  <c r="AC143" i="27"/>
  <c r="AK143" i="27"/>
  <c r="AE143" i="27"/>
  <c r="X12" i="27"/>
  <c r="AL133" i="27"/>
  <c r="AO104" i="27"/>
  <c r="AI173" i="27"/>
  <c r="Y147" i="27"/>
  <c r="AJ39" i="27"/>
  <c r="AO39" i="27"/>
  <c r="AM128" i="24"/>
  <c r="AB128" i="24"/>
  <c r="AI105" i="24"/>
  <c r="W46" i="24"/>
  <c r="Z63" i="24"/>
  <c r="AF52" i="28"/>
  <c r="AG146" i="27"/>
  <c r="AI50" i="27"/>
  <c r="W50" i="27"/>
  <c r="Z76" i="27"/>
  <c r="AA8" i="27"/>
  <c r="X120" i="27"/>
  <c r="AG120" i="27"/>
  <c r="AM120" i="27"/>
  <c r="AJ102" i="27"/>
  <c r="AI42" i="27"/>
  <c r="AH60" i="27"/>
  <c r="AK36" i="27"/>
  <c r="AJ7" i="27"/>
  <c r="AG7" i="27"/>
  <c r="W7" i="27"/>
  <c r="AA7" i="27"/>
  <c r="AC71" i="27"/>
  <c r="AH10" i="27"/>
  <c r="AA10" i="27"/>
  <c r="AL10" i="27"/>
  <c r="AL65" i="27"/>
  <c r="Y65" i="27"/>
  <c r="AG97" i="27"/>
  <c r="AO97" i="27"/>
  <c r="AD97" i="27"/>
  <c r="AD16" i="24"/>
  <c r="Z16" i="24"/>
  <c r="AJ16" i="24"/>
  <c r="AK16" i="24"/>
  <c r="Y88" i="24"/>
  <c r="AJ88" i="24"/>
  <c r="AB169" i="24"/>
  <c r="AG169" i="24"/>
  <c r="AC160" i="24"/>
  <c r="AA160" i="24"/>
  <c r="W33" i="27"/>
  <c r="Y33" i="27"/>
  <c r="AL33" i="27"/>
  <c r="AG98" i="27"/>
  <c r="AM111" i="27"/>
  <c r="AG111" i="27"/>
  <c r="AA111" i="27"/>
  <c r="AI3" i="27"/>
  <c r="AE3" i="27"/>
  <c r="AG100" i="27"/>
  <c r="AC100" i="27"/>
  <c r="X137" i="27"/>
  <c r="AJ47" i="27"/>
  <c r="AK118" i="27"/>
  <c r="Z118" i="27"/>
  <c r="X108" i="27"/>
  <c r="AA108" i="27"/>
  <c r="AN31" i="27"/>
  <c r="AM31" i="27"/>
  <c r="AC152" i="27"/>
  <c r="X43" i="27"/>
  <c r="AD57" i="27"/>
  <c r="AN113" i="24"/>
  <c r="AD134" i="27"/>
  <c r="AA171" i="24"/>
  <c r="AL66" i="24"/>
  <c r="Y33" i="24"/>
  <c r="Y91" i="24"/>
  <c r="AN136" i="19"/>
  <c r="AO142" i="21"/>
  <c r="Y142" i="21"/>
  <c r="AI142" i="21"/>
  <c r="AA142" i="21"/>
  <c r="AC142" i="21"/>
  <c r="AG39" i="19"/>
  <c r="AC39" i="19"/>
  <c r="AD87" i="21"/>
  <c r="Z87" i="21"/>
  <c r="AI87" i="21"/>
  <c r="AI116" i="21"/>
  <c r="AF116" i="21"/>
  <c r="AE116" i="21"/>
  <c r="AA116" i="21"/>
  <c r="AJ116" i="21"/>
  <c r="AK116" i="21"/>
  <c r="AC116" i="21"/>
  <c r="AH116" i="21"/>
  <c r="AM116" i="21"/>
  <c r="AE176" i="19"/>
  <c r="Z75" i="19"/>
  <c r="AH139" i="19"/>
  <c r="AK28" i="21"/>
  <c r="AE92" i="19"/>
  <c r="Y156" i="19"/>
  <c r="W45" i="21"/>
  <c r="W64" i="19"/>
  <c r="AG169" i="19"/>
  <c r="AH145" i="21"/>
  <c r="AM172" i="21"/>
  <c r="AD172" i="21"/>
  <c r="AA172" i="21"/>
  <c r="AK172" i="21"/>
  <c r="AH172" i="21"/>
  <c r="AL52" i="19"/>
  <c r="AG116" i="21"/>
  <c r="AH163" i="19"/>
  <c r="W20" i="21"/>
  <c r="Z20" i="21"/>
  <c r="AC84" i="19"/>
  <c r="AB5" i="21"/>
  <c r="Z5" i="21"/>
  <c r="W5" i="21"/>
  <c r="AD37" i="21"/>
  <c r="AN37" i="21"/>
  <c r="AM70" i="19"/>
  <c r="AJ63" i="19"/>
  <c r="AI63" i="19"/>
  <c r="AA80" i="19"/>
  <c r="AD176" i="19"/>
  <c r="AC62" i="19"/>
  <c r="W62" i="19"/>
  <c r="Y62" i="19"/>
  <c r="AI154" i="19"/>
  <c r="Z113" i="19"/>
  <c r="AA75" i="19"/>
  <c r="AD139" i="19"/>
  <c r="AI28" i="21"/>
  <c r="AI92" i="19"/>
  <c r="AF156" i="19"/>
  <c r="AG45" i="21"/>
  <c r="AM101" i="19"/>
  <c r="AL165" i="19"/>
  <c r="AM165" i="19"/>
  <c r="AC165" i="19"/>
  <c r="AM138" i="19"/>
  <c r="AK71" i="19"/>
  <c r="Y71" i="19"/>
  <c r="AM135" i="19"/>
  <c r="Z167" i="19"/>
  <c r="AM24" i="21"/>
  <c r="AA56" i="19"/>
  <c r="AD88" i="19"/>
  <c r="AA120" i="19"/>
  <c r="AH152" i="19"/>
  <c r="AI9" i="21"/>
  <c r="Y41" i="21"/>
  <c r="X129" i="19"/>
  <c r="AO145" i="19"/>
  <c r="AA89" i="19"/>
  <c r="Z89" i="19"/>
  <c r="AE89" i="19"/>
  <c r="AC89" i="19"/>
  <c r="AJ162" i="19"/>
  <c r="AM162" i="19"/>
  <c r="AD110" i="19"/>
  <c r="AC19" i="21"/>
  <c r="AG132" i="19"/>
  <c r="AG164" i="19"/>
  <c r="AJ164" i="19"/>
  <c r="AO2" i="21"/>
  <c r="AG2" i="21"/>
  <c r="AA77" i="19"/>
  <c r="AM173" i="19"/>
  <c r="AB15" i="21"/>
  <c r="AA15" i="21"/>
  <c r="AH15" i="21"/>
  <c r="AD15" i="21"/>
  <c r="AD47" i="21"/>
  <c r="AA64" i="19"/>
  <c r="AK64" i="19"/>
  <c r="AJ64" i="19"/>
  <c r="AF96" i="19"/>
  <c r="AK96" i="19"/>
  <c r="Z96" i="19"/>
  <c r="AI128" i="19"/>
  <c r="AE17" i="21"/>
  <c r="AG58" i="19"/>
  <c r="X58" i="19"/>
  <c r="AA54" i="19"/>
  <c r="AH27" i="21"/>
  <c r="AF27" i="21"/>
  <c r="AH123" i="19"/>
  <c r="AI12" i="21"/>
  <c r="AE44" i="21"/>
  <c r="AN108" i="19"/>
  <c r="AN172" i="19"/>
  <c r="X53" i="19"/>
  <c r="AM6" i="21"/>
  <c r="AK6" i="21"/>
  <c r="AO6" i="21"/>
  <c r="Y42" i="21"/>
  <c r="AA42" i="21"/>
  <c r="AN42" i="21"/>
  <c r="AO74" i="19"/>
  <c r="AB74" i="19"/>
  <c r="AF23" i="21"/>
  <c r="W23" i="21"/>
  <c r="AD23" i="21"/>
  <c r="Y151" i="19"/>
  <c r="AD151" i="19"/>
  <c r="X40" i="21"/>
  <c r="AA104" i="19"/>
  <c r="AL169" i="19"/>
  <c r="AK169" i="19"/>
  <c r="W169" i="19"/>
  <c r="AI169" i="19"/>
  <c r="W30" i="21"/>
  <c r="AI30" i="21"/>
  <c r="AF140" i="19"/>
  <c r="AJ85" i="19"/>
  <c r="AM119" i="19"/>
  <c r="AE136" i="19"/>
  <c r="AB136" i="19"/>
  <c r="AJ25" i="21"/>
  <c r="AH25" i="21"/>
  <c r="Y130" i="19"/>
  <c r="AC50" i="21"/>
  <c r="AD7" i="65"/>
  <c r="AN53" i="65"/>
  <c r="AM53" i="65"/>
  <c r="AC53" i="65"/>
  <c r="AB100" i="65"/>
  <c r="AI100" i="65"/>
  <c r="AN132" i="65"/>
  <c r="AB132" i="65"/>
  <c r="AK132" i="65"/>
  <c r="AA132" i="65"/>
  <c r="AK157" i="65"/>
  <c r="AJ145" i="21"/>
  <c r="AL22" i="19"/>
  <c r="AK22" i="19"/>
  <c r="AF22" i="19"/>
  <c r="AA22" i="19"/>
  <c r="AJ109" i="21"/>
  <c r="AL150" i="21"/>
  <c r="AM150" i="21"/>
  <c r="X150" i="21"/>
  <c r="AE142" i="21"/>
  <c r="AD142" i="21"/>
  <c r="AF142" i="21"/>
  <c r="AA11" i="19"/>
  <c r="W11" i="19"/>
  <c r="AJ139" i="21"/>
  <c r="Y139" i="21"/>
  <c r="AC172" i="21"/>
  <c r="Z67" i="19"/>
  <c r="AO163" i="19"/>
  <c r="Y20" i="21"/>
  <c r="Y84" i="19"/>
  <c r="AF148" i="19"/>
  <c r="AF5" i="21"/>
  <c r="AD5" i="21"/>
  <c r="AO5" i="21"/>
  <c r="AM5" i="21"/>
  <c r="AF37" i="21"/>
  <c r="Y37" i="21"/>
  <c r="AG38" i="21"/>
  <c r="W38" i="21"/>
  <c r="AC18" i="21"/>
  <c r="AC106" i="19"/>
  <c r="Z63" i="19"/>
  <c r="AG63" i="19"/>
  <c r="AI80" i="19"/>
  <c r="AN176" i="19"/>
  <c r="AO62" i="19"/>
  <c r="AE62" i="19"/>
  <c r="AM62" i="19"/>
  <c r="Y154" i="19"/>
  <c r="X26" i="21"/>
  <c r="AL22" i="21"/>
  <c r="AG75" i="19"/>
  <c r="AI139" i="19"/>
  <c r="AD28" i="21"/>
  <c r="Z92" i="19"/>
  <c r="Z156" i="19"/>
  <c r="Y45" i="21"/>
  <c r="AO101" i="19"/>
  <c r="AN165" i="19"/>
  <c r="AF165" i="19"/>
  <c r="AE165" i="19"/>
  <c r="AO165" i="19"/>
  <c r="AC126" i="19"/>
  <c r="AO138" i="19"/>
  <c r="AG71" i="19"/>
  <c r="AB135" i="19"/>
  <c r="X167" i="19"/>
  <c r="AN24" i="21"/>
  <c r="X56" i="19"/>
  <c r="X88" i="19"/>
  <c r="AI120" i="19"/>
  <c r="AF152" i="19"/>
  <c r="AJ9" i="21"/>
  <c r="AG41" i="21"/>
  <c r="AI129" i="19"/>
  <c r="X105" i="19"/>
  <c r="Y150" i="19"/>
  <c r="AD89" i="19"/>
  <c r="AF89" i="19"/>
  <c r="AK89" i="19"/>
  <c r="AG89" i="19"/>
  <c r="AF162" i="19"/>
  <c r="AL162" i="19"/>
  <c r="Z115" i="19"/>
  <c r="AM100" i="19"/>
  <c r="AJ132" i="19"/>
  <c r="AE164" i="19"/>
  <c r="Z164" i="19"/>
  <c r="AN2" i="21"/>
  <c r="AJ2" i="21"/>
  <c r="AI173" i="19"/>
  <c r="AK170" i="19"/>
  <c r="AO15" i="21"/>
  <c r="AE15" i="21"/>
  <c r="X15" i="21"/>
  <c r="AO64" i="19"/>
  <c r="AN64" i="19"/>
  <c r="AH64" i="19"/>
  <c r="AA96" i="19"/>
  <c r="AI96" i="19"/>
  <c r="AL96" i="19"/>
  <c r="AF128" i="19"/>
  <c r="AD17" i="21"/>
  <c r="AL17" i="21"/>
  <c r="AK58" i="19"/>
  <c r="AH58" i="19"/>
  <c r="W27" i="21"/>
  <c r="AK123" i="19"/>
  <c r="AM12" i="21"/>
  <c r="AO44" i="21"/>
  <c r="AJ108" i="19"/>
  <c r="AJ172" i="19"/>
  <c r="AE6" i="21"/>
  <c r="AG6" i="21"/>
  <c r="AH6" i="21"/>
  <c r="AL6" i="21"/>
  <c r="AL42" i="21"/>
  <c r="AF42" i="21"/>
  <c r="X42" i="21"/>
  <c r="AG74" i="19"/>
  <c r="AD74" i="19"/>
  <c r="AC23" i="21"/>
  <c r="X23" i="21"/>
  <c r="AE151" i="19"/>
  <c r="AL151" i="19"/>
  <c r="AA40" i="21"/>
  <c r="AK104" i="19"/>
  <c r="AH169" i="19"/>
  <c r="AN169" i="19"/>
  <c r="AA169" i="19"/>
  <c r="Y169" i="19"/>
  <c r="AN30" i="21"/>
  <c r="AH30" i="21"/>
  <c r="AC76" i="19"/>
  <c r="Z140" i="19"/>
  <c r="AK85" i="19"/>
  <c r="AB119" i="19"/>
  <c r="AC119" i="19"/>
  <c r="W119" i="19"/>
  <c r="AK136" i="19"/>
  <c r="W136" i="19"/>
  <c r="AM25" i="21"/>
  <c r="Y25" i="21"/>
  <c r="W130" i="19"/>
  <c r="AG50" i="21"/>
  <c r="AA7" i="65"/>
  <c r="AN30" i="65"/>
  <c r="AJ53" i="65"/>
  <c r="X53" i="65"/>
  <c r="AK53" i="65"/>
  <c r="AA53" i="65"/>
  <c r="AO34" i="65"/>
  <c r="AN100" i="65"/>
  <c r="Z100" i="65"/>
  <c r="AE100" i="65"/>
  <c r="AJ132" i="65"/>
  <c r="Z132" i="65"/>
  <c r="AI132" i="65"/>
  <c r="W132" i="65"/>
  <c r="AC157" i="65"/>
  <c r="AG145" i="21"/>
  <c r="W22" i="19"/>
  <c r="AJ22" i="19"/>
  <c r="AE22" i="19"/>
  <c r="Z22" i="19"/>
  <c r="AN109" i="21"/>
  <c r="AF150" i="21"/>
  <c r="AN150" i="21"/>
  <c r="AA150" i="21"/>
  <c r="AI150" i="21"/>
  <c r="AL48" i="19"/>
  <c r="AN142" i="21"/>
  <c r="X142" i="21"/>
  <c r="AL142" i="21"/>
  <c r="AO172" i="21"/>
  <c r="AF45" i="19"/>
  <c r="X120" i="21"/>
  <c r="AD120" i="21"/>
  <c r="AL120" i="21"/>
  <c r="Z78" i="21"/>
  <c r="AB78" i="21"/>
  <c r="X78" i="21"/>
  <c r="AF78" i="21"/>
  <c r="AA113" i="21"/>
  <c r="AO69" i="21"/>
  <c r="X69" i="21"/>
  <c r="AK4" i="65"/>
  <c r="AK14" i="65"/>
  <c r="Y14" i="65"/>
  <c r="AJ14" i="65"/>
  <c r="AO20" i="65"/>
  <c r="AC20" i="65"/>
  <c r="AB20" i="65"/>
  <c r="AF57" i="65"/>
  <c r="AM58" i="65"/>
  <c r="AC58" i="65"/>
  <c r="AL58" i="65"/>
  <c r="AA68" i="65"/>
  <c r="AM68" i="65"/>
  <c r="AN68" i="65"/>
  <c r="X73" i="65"/>
  <c r="AN87" i="65"/>
  <c r="AE118" i="65"/>
  <c r="AJ118" i="65"/>
  <c r="AJ111" i="65"/>
  <c r="AK145" i="65"/>
  <c r="AO161" i="65"/>
  <c r="AG161" i="65"/>
  <c r="Y161" i="65"/>
  <c r="AL161" i="65"/>
  <c r="AK170" i="65"/>
  <c r="AG170" i="65"/>
  <c r="AJ170" i="65"/>
  <c r="AB25" i="19"/>
  <c r="AL25" i="19"/>
  <c r="AD19" i="19"/>
  <c r="AJ19" i="19"/>
  <c r="AK8" i="19"/>
  <c r="AA2" i="19"/>
  <c r="AB159" i="21"/>
  <c r="AH159" i="21"/>
  <c r="Z131" i="21"/>
  <c r="AN131" i="21"/>
  <c r="AC73" i="21"/>
  <c r="W73" i="21"/>
  <c r="AI118" i="21"/>
  <c r="AE118" i="21"/>
  <c r="AO50" i="19"/>
  <c r="AG50" i="19"/>
  <c r="X102" i="21"/>
  <c r="X129" i="21"/>
  <c r="AA129" i="21"/>
  <c r="X121" i="21"/>
  <c r="AB121" i="21"/>
  <c r="AB59" i="21"/>
  <c r="W59" i="21"/>
  <c r="AL64" i="21"/>
  <c r="Z64" i="21"/>
  <c r="X135" i="21"/>
  <c r="AA53" i="21"/>
  <c r="AH85" i="21"/>
  <c r="AK85" i="21"/>
  <c r="AK5" i="65"/>
  <c r="AK24" i="65"/>
  <c r="AK29" i="65"/>
  <c r="AJ29" i="65"/>
  <c r="AM33" i="65"/>
  <c r="AC33" i="65"/>
  <c r="AN33" i="65"/>
  <c r="X33" i="65"/>
  <c r="AJ42" i="65"/>
  <c r="W8" i="65"/>
  <c r="AG8" i="65"/>
  <c r="AA8" i="65"/>
  <c r="AB8" i="65"/>
  <c r="AF52" i="65"/>
  <c r="AE82" i="65"/>
  <c r="AO101" i="65"/>
  <c r="AG101" i="65"/>
  <c r="Y101" i="65"/>
  <c r="AJ101" i="65"/>
  <c r="AH108" i="65"/>
  <c r="AO137" i="65"/>
  <c r="AG137" i="65"/>
  <c r="Y137" i="65"/>
  <c r="AJ137" i="65"/>
  <c r="AH152" i="65"/>
  <c r="AK165" i="65"/>
  <c r="AC142" i="65"/>
  <c r="Y142" i="65"/>
  <c r="AN142" i="65"/>
  <c r="AG158" i="65"/>
  <c r="AJ158" i="65"/>
  <c r="AI174" i="65"/>
  <c r="Y174" i="65"/>
  <c r="AN174" i="65"/>
  <c r="AJ159" i="65"/>
  <c r="AG16" i="19"/>
  <c r="AE16" i="19"/>
  <c r="AJ148" i="21"/>
  <c r="AD148" i="21"/>
  <c r="AD98" i="21"/>
  <c r="AI126" i="21"/>
  <c r="Y101" i="21"/>
  <c r="AO101" i="21"/>
  <c r="AB101" i="21"/>
  <c r="AO20" i="19"/>
  <c r="AM153" i="21"/>
  <c r="AO153" i="21"/>
  <c r="AB153" i="21"/>
  <c r="AJ153" i="21"/>
  <c r="AB107" i="21"/>
  <c r="AI156" i="21"/>
  <c r="AK156" i="21"/>
  <c r="AM156" i="21"/>
  <c r="AA156" i="21"/>
  <c r="AC156" i="21"/>
  <c r="W72" i="21"/>
  <c r="AK72" i="21"/>
  <c r="AE163" i="21"/>
  <c r="AN35" i="19"/>
  <c r="AM35" i="19"/>
  <c r="AF137" i="21"/>
  <c r="AI76" i="21"/>
  <c r="AJ76" i="21"/>
  <c r="AN56" i="21"/>
  <c r="AH56" i="21"/>
  <c r="AE143" i="21"/>
  <c r="AD143" i="21"/>
  <c r="AH143" i="21"/>
  <c r="W143" i="21"/>
  <c r="AM174" i="21"/>
  <c r="AC79" i="21"/>
  <c r="AO32" i="19"/>
  <c r="AA55" i="21"/>
  <c r="W160" i="21"/>
  <c r="AE160" i="21"/>
  <c r="AI133" i="21"/>
  <c r="AE133" i="21"/>
  <c r="AK133" i="21"/>
  <c r="X133" i="21"/>
  <c r="AJ51" i="19"/>
  <c r="AA23" i="19"/>
  <c r="AN23" i="19"/>
  <c r="AI23" i="19"/>
  <c r="AG23" i="19"/>
  <c r="Z23" i="19"/>
  <c r="AF89" i="21"/>
  <c r="AE89" i="21"/>
  <c r="AH60" i="21"/>
  <c r="AE115" i="21"/>
  <c r="AK115" i="21"/>
  <c r="Y115" i="21"/>
  <c r="AA115" i="21"/>
  <c r="AJ123" i="21"/>
  <c r="X123" i="21"/>
  <c r="AL123" i="21"/>
  <c r="AL114" i="21"/>
  <c r="AI114" i="21"/>
  <c r="AB114" i="21"/>
  <c r="AH130" i="21"/>
  <c r="AC3" i="19"/>
  <c r="AB3" i="19"/>
  <c r="AN45" i="19"/>
  <c r="AN120" i="21"/>
  <c r="AG120" i="21"/>
  <c r="AO120" i="21"/>
  <c r="W120" i="21"/>
  <c r="AL108" i="21"/>
  <c r="AE78" i="21"/>
  <c r="AA78" i="21"/>
  <c r="AI78" i="21"/>
  <c r="Y78" i="21"/>
  <c r="AI127" i="21"/>
  <c r="AE113" i="21"/>
  <c r="AE82" i="21"/>
  <c r="AI69" i="21"/>
  <c r="AG69" i="21"/>
  <c r="AD4" i="65"/>
  <c r="AG14" i="65"/>
  <c r="W14" i="65"/>
  <c r="AB14" i="65"/>
  <c r="AM20" i="65"/>
  <c r="W20" i="65"/>
  <c r="AD25" i="65"/>
  <c r="AA45" i="65"/>
  <c r="AE45" i="65"/>
  <c r="AN45" i="65"/>
  <c r="AK57" i="65"/>
  <c r="AK58" i="65"/>
  <c r="Y58" i="65"/>
  <c r="AJ58" i="65"/>
  <c r="AK68" i="65"/>
  <c r="AO68" i="65"/>
  <c r="AE68" i="65"/>
  <c r="AJ68" i="65"/>
  <c r="AK78" i="65"/>
  <c r="X83" i="65"/>
  <c r="AB104" i="65"/>
  <c r="AF87" i="65"/>
  <c r="AB133" i="65"/>
  <c r="AC118" i="65"/>
  <c r="X118" i="65"/>
  <c r="AD134" i="65"/>
  <c r="AF111" i="65"/>
  <c r="AI127" i="65"/>
  <c r="AC145" i="65"/>
  <c r="AM161" i="65"/>
  <c r="AE161" i="65"/>
  <c r="W161" i="65"/>
  <c r="AJ161" i="65"/>
  <c r="AJ139" i="65"/>
  <c r="AM170" i="65"/>
  <c r="AC170" i="65"/>
  <c r="Y170" i="65"/>
  <c r="AB170" i="65"/>
  <c r="AI163" i="65"/>
  <c r="W25" i="19"/>
  <c r="AD25" i="19"/>
  <c r="AB19" i="19"/>
  <c r="AF19" i="19"/>
  <c r="AO19" i="19"/>
  <c r="AH8" i="19"/>
  <c r="AL21" i="19"/>
  <c r="X2" i="19"/>
  <c r="AE159" i="21"/>
  <c r="AO159" i="21"/>
  <c r="AJ159" i="21"/>
  <c r="AJ173" i="21"/>
  <c r="AF131" i="21"/>
  <c r="AD131" i="21"/>
  <c r="AK44" i="19"/>
  <c r="Z134" i="21"/>
  <c r="AB132" i="21"/>
  <c r="AA71" i="21"/>
  <c r="AD71" i="21"/>
  <c r="AJ73" i="21"/>
  <c r="AF73" i="21"/>
  <c r="AB118" i="21"/>
  <c r="AH118" i="21"/>
  <c r="AC118" i="21"/>
  <c r="AI50" i="19"/>
  <c r="Z50" i="19"/>
  <c r="AN102" i="21"/>
  <c r="Z129" i="21"/>
  <c r="AN129" i="21"/>
  <c r="AF121" i="21"/>
  <c r="AE121" i="21"/>
  <c r="AN59" i="21"/>
  <c r="AO59" i="21"/>
  <c r="AJ59" i="21"/>
  <c r="AA64" i="21"/>
  <c r="AF64" i="21"/>
  <c r="AD135" i="21"/>
  <c r="AM74" i="21"/>
  <c r="AE53" i="21"/>
  <c r="AB85" i="21"/>
  <c r="Y85" i="21"/>
  <c r="W85" i="21"/>
  <c r="AA84" i="21"/>
  <c r="W5" i="65"/>
  <c r="AC24" i="65"/>
  <c r="AE29" i="65"/>
  <c r="AK35" i="65"/>
  <c r="AG33" i="65"/>
  <c r="AE33" i="65"/>
  <c r="AI33" i="65"/>
  <c r="AL33" i="65"/>
  <c r="AF42" i="65"/>
  <c r="AE8" i="65"/>
  <c r="Y8" i="65"/>
  <c r="AK8" i="65"/>
  <c r="AF61" i="65"/>
  <c r="Y82" i="65"/>
  <c r="AJ76" i="65"/>
  <c r="AM101" i="65"/>
  <c r="AE101" i="65"/>
  <c r="W101" i="65"/>
  <c r="AB101" i="65"/>
  <c r="AK108" i="65"/>
  <c r="AM137" i="65"/>
  <c r="AE137" i="65"/>
  <c r="W137" i="65"/>
  <c r="AB137" i="65"/>
  <c r="AF115" i="65"/>
  <c r="AC152" i="65"/>
  <c r="AK149" i="65"/>
  <c r="AC165" i="65"/>
  <c r="AI142" i="65"/>
  <c r="AM142" i="65"/>
  <c r="AD142" i="65"/>
  <c r="Y158" i="65"/>
  <c r="X158" i="65"/>
  <c r="AA174" i="65"/>
  <c r="AM174" i="65"/>
  <c r="AL174" i="65"/>
  <c r="W159" i="65"/>
  <c r="X16" i="19"/>
  <c r="AJ16" i="19"/>
  <c r="AI16" i="19"/>
  <c r="AH148" i="21"/>
  <c r="AF148" i="21"/>
  <c r="AN98" i="21"/>
  <c r="AF126" i="21"/>
  <c r="AJ101" i="21"/>
  <c r="AE101" i="21"/>
  <c r="AK101" i="21"/>
  <c r="X101" i="21"/>
  <c r="AI103" i="21"/>
  <c r="W20" i="19"/>
  <c r="Z153" i="21"/>
  <c r="AD153" i="21"/>
  <c r="AH153" i="21"/>
  <c r="AI153" i="21"/>
  <c r="AH107" i="21"/>
  <c r="AD156" i="21"/>
  <c r="AL156" i="21"/>
  <c r="AJ156" i="21"/>
  <c r="X156" i="21"/>
  <c r="Z154" i="21"/>
  <c r="AD72" i="21"/>
  <c r="AC72" i="21"/>
  <c r="AB72" i="21"/>
  <c r="AB163" i="21"/>
  <c r="Z35" i="19"/>
  <c r="AO35" i="19"/>
  <c r="AL35" i="19"/>
  <c r="AG56" i="21"/>
  <c r="AJ56" i="21"/>
  <c r="W79" i="21"/>
  <c r="AM160" i="21"/>
  <c r="AH160" i="21"/>
  <c r="AM111" i="21"/>
  <c r="AA90" i="21"/>
  <c r="X12" i="19"/>
  <c r="AF133" i="21"/>
  <c r="Y133" i="21"/>
  <c r="AC133" i="21"/>
  <c r="Z133" i="21"/>
  <c r="AA133" i="21"/>
  <c r="AO23" i="19"/>
  <c r="W23" i="19"/>
  <c r="AM23" i="19"/>
  <c r="AD23" i="19"/>
  <c r="AD89" i="21"/>
  <c r="Y89" i="21"/>
  <c r="AG60" i="21"/>
  <c r="X115" i="21"/>
  <c r="AD115" i="21"/>
  <c r="AL115" i="21"/>
  <c r="W115" i="21"/>
  <c r="AA123" i="21"/>
  <c r="AK123" i="21"/>
  <c r="AM111" i="65"/>
  <c r="AB161" i="65"/>
  <c r="AD8" i="19"/>
  <c r="Z2" i="19"/>
  <c r="AJ131" i="21"/>
  <c r="AO131" i="21"/>
  <c r="Y44" i="19"/>
  <c r="AI134" i="21"/>
  <c r="W132" i="21"/>
  <c r="AB73" i="21"/>
  <c r="AI73" i="21"/>
  <c r="AD73" i="21"/>
  <c r="AG100" i="21"/>
  <c r="AK129" i="21"/>
  <c r="AM129" i="21"/>
  <c r="AH129" i="21"/>
  <c r="AJ8" i="65"/>
  <c r="AK121" i="65"/>
  <c r="AC149" i="65"/>
  <c r="AA142" i="65"/>
  <c r="W142" i="65"/>
  <c r="AC158" i="65"/>
  <c r="W158" i="65"/>
  <c r="AO174" i="65"/>
  <c r="AE174" i="65"/>
  <c r="AD174" i="65"/>
  <c r="AM115" i="21"/>
  <c r="Z115" i="21"/>
  <c r="AC123" i="21"/>
  <c r="AO123" i="21"/>
  <c r="AD123" i="21"/>
  <c r="AE123" i="21"/>
  <c r="AG123" i="21"/>
  <c r="Z123" i="21"/>
  <c r="AB123" i="21"/>
  <c r="AN123" i="21"/>
  <c r="AH123" i="21"/>
  <c r="AM14" i="65"/>
  <c r="AC14" i="65"/>
  <c r="AL14" i="65"/>
  <c r="AE20" i="65"/>
  <c r="AL20" i="65"/>
  <c r="AA87" i="65"/>
  <c r="AN111" i="65"/>
  <c r="AA111" i="65"/>
  <c r="X145" i="65"/>
  <c r="AI161" i="65"/>
  <c r="AA161" i="65"/>
  <c r="AN161" i="65"/>
  <c r="X161" i="65"/>
  <c r="W170" i="65"/>
  <c r="AA170" i="65"/>
  <c r="AL170" i="65"/>
  <c r="AI143" i="65"/>
  <c r="AD59" i="21"/>
  <c r="AC59" i="21"/>
  <c r="AJ64" i="21"/>
  <c r="AE64" i="21"/>
  <c r="AJ85" i="21"/>
  <c r="AI85" i="21"/>
  <c r="AB33" i="65"/>
  <c r="W42" i="65"/>
  <c r="AI8" i="65"/>
  <c r="AF8" i="65"/>
  <c r="AC148" i="21"/>
  <c r="AC20" i="19"/>
  <c r="Y153" i="21"/>
  <c r="AJ115" i="21"/>
  <c r="AG115" i="21"/>
  <c r="AC115" i="21"/>
  <c r="AO115" i="21"/>
  <c r="AI123" i="21"/>
  <c r="Y123" i="21"/>
  <c r="AL27" i="19"/>
  <c r="Z27" i="19"/>
  <c r="AA125" i="65"/>
  <c r="AF125" i="65"/>
  <c r="AK86" i="27"/>
  <c r="AD63" i="27"/>
  <c r="AE110" i="24"/>
  <c r="AM73" i="24"/>
  <c r="Z113" i="24"/>
  <c r="AD70" i="27"/>
  <c r="AI109" i="27"/>
  <c r="AN109" i="27"/>
  <c r="AJ17" i="24"/>
  <c r="AD137" i="24"/>
  <c r="AM146" i="24"/>
  <c r="W146" i="24"/>
  <c r="AM45" i="24"/>
  <c r="AB161" i="27"/>
  <c r="AN161" i="27"/>
  <c r="AK175" i="24"/>
  <c r="AO175" i="24"/>
  <c r="AF175" i="24"/>
  <c r="AI14" i="24"/>
  <c r="AJ14" i="24"/>
  <c r="W14" i="24"/>
  <c r="AE14" i="24"/>
  <c r="AM33" i="24"/>
  <c r="AC33" i="24"/>
  <c r="AO33" i="24"/>
  <c r="AL152" i="21"/>
  <c r="AK13" i="65"/>
  <c r="AI17" i="65"/>
  <c r="AK26" i="65"/>
  <c r="AO37" i="65"/>
  <c r="AK49" i="65"/>
  <c r="AA50" i="65"/>
  <c r="AJ47" i="65"/>
  <c r="AE63" i="65"/>
  <c r="AM60" i="65"/>
  <c r="W60" i="65"/>
  <c r="AF60" i="65"/>
  <c r="AA60" i="65"/>
  <c r="AH77" i="65"/>
  <c r="AK89" i="65"/>
  <c r="AM86" i="65"/>
  <c r="AC86" i="65"/>
  <c r="AC102" i="65"/>
  <c r="AH112" i="65"/>
  <c r="AE109" i="65"/>
  <c r="AI125" i="65"/>
  <c r="W125" i="65"/>
  <c r="AI110" i="65"/>
  <c r="AI126" i="65"/>
  <c r="W126" i="65"/>
  <c r="AN103" i="65"/>
  <c r="AO156" i="65"/>
  <c r="AM169" i="65"/>
  <c r="X146" i="65"/>
  <c r="AJ151" i="65"/>
  <c r="X42" i="19"/>
  <c r="AN42" i="19"/>
  <c r="AJ42" i="19"/>
  <c r="AE42" i="19"/>
  <c r="W83" i="21"/>
  <c r="AE83" i="21"/>
  <c r="AD83" i="21"/>
  <c r="AO83" i="21"/>
  <c r="AC83" i="21"/>
  <c r="AM93" i="21"/>
  <c r="AF93" i="21"/>
  <c r="X9" i="19"/>
  <c r="AO9" i="19"/>
  <c r="W9" i="19"/>
  <c r="AI9" i="19"/>
  <c r="AB57" i="21"/>
  <c r="AC128" i="21"/>
  <c r="AH70" i="21"/>
  <c r="AO30" i="19"/>
  <c r="AH30" i="19"/>
  <c r="Z147" i="21"/>
  <c r="AI147" i="21"/>
  <c r="AM10" i="19"/>
  <c r="AO10" i="19"/>
  <c r="AG151" i="21"/>
  <c r="AB151" i="21"/>
  <c r="AK61" i="21"/>
  <c r="AE61" i="21"/>
  <c r="AH29" i="27"/>
  <c r="AC130" i="27"/>
  <c r="X130" i="27"/>
  <c r="AC26" i="27"/>
  <c r="AF86" i="27"/>
  <c r="AJ86" i="27"/>
  <c r="X86" i="27"/>
  <c r="AA86" i="27"/>
  <c r="AO30" i="27"/>
  <c r="AA143" i="27"/>
  <c r="AJ12" i="27"/>
  <c r="AL12" i="27"/>
  <c r="AF12" i="27"/>
  <c r="AA133" i="27"/>
  <c r="AH104" i="27"/>
  <c r="W104" i="27"/>
  <c r="AI104" i="27"/>
  <c r="AD158" i="27"/>
  <c r="Y158" i="27"/>
  <c r="AI158" i="27"/>
  <c r="AA158" i="27"/>
  <c r="X158" i="27"/>
  <c r="W19" i="27"/>
  <c r="X19" i="27"/>
  <c r="AE19" i="27"/>
  <c r="Z173" i="27"/>
  <c r="Z112" i="27"/>
  <c r="AB140" i="27"/>
  <c r="AM140" i="27"/>
  <c r="AA140" i="27"/>
  <c r="AC140" i="27"/>
  <c r="AM85" i="27"/>
  <c r="Y122" i="27"/>
  <c r="AG122" i="27"/>
  <c r="AA122" i="27"/>
  <c r="AJ122" i="27"/>
  <c r="AF122" i="27"/>
  <c r="X81" i="27"/>
  <c r="W81" i="27"/>
  <c r="AE81" i="27"/>
  <c r="AH81" i="27"/>
  <c r="AJ81" i="27"/>
  <c r="AA92" i="27"/>
  <c r="AI92" i="27"/>
  <c r="Y92" i="27"/>
  <c r="AL92" i="27"/>
  <c r="Z92" i="27"/>
  <c r="AO154" i="27"/>
  <c r="AG154" i="27"/>
  <c r="AB154" i="27"/>
  <c r="AK154" i="27"/>
  <c r="AF154" i="27"/>
  <c r="AI174" i="27"/>
  <c r="AO174" i="27"/>
  <c r="Z174" i="27"/>
  <c r="AE174" i="27"/>
  <c r="AD174" i="27"/>
  <c r="AH151" i="27"/>
  <c r="AD151" i="27"/>
  <c r="AI151" i="27"/>
  <c r="AL151" i="27"/>
  <c r="AN151" i="27"/>
  <c r="Y131" i="27"/>
  <c r="AG131" i="27"/>
  <c r="AF131" i="27"/>
  <c r="W131" i="27"/>
  <c r="AD131" i="27"/>
  <c r="Z23" i="24"/>
  <c r="Y75" i="24"/>
  <c r="Y63" i="24"/>
  <c r="AH63" i="24"/>
  <c r="AG52" i="28"/>
  <c r="AE82" i="27"/>
  <c r="AI82" i="27"/>
  <c r="AD146" i="27"/>
  <c r="AM50" i="27"/>
  <c r="AG50" i="27"/>
  <c r="AE50" i="27"/>
  <c r="AB50" i="27"/>
  <c r="AL8" i="27"/>
  <c r="AH149" i="27"/>
  <c r="AM149" i="27"/>
  <c r="AO149" i="27"/>
  <c r="AF149" i="27"/>
  <c r="AB120" i="27"/>
  <c r="AC120" i="27"/>
  <c r="AL120" i="27"/>
  <c r="Y120" i="27"/>
  <c r="AJ120" i="27"/>
  <c r="AF37" i="27"/>
  <c r="Y102" i="27"/>
  <c r="W102" i="27"/>
  <c r="AD42" i="27"/>
  <c r="AI60" i="27"/>
  <c r="AC36" i="27"/>
  <c r="Y157" i="27"/>
  <c r="AO7" i="27"/>
  <c r="AF7" i="27"/>
  <c r="Y138" i="27"/>
  <c r="AD138" i="27"/>
  <c r="AJ138" i="27"/>
  <c r="AK71" i="27"/>
  <c r="Z71" i="27"/>
  <c r="AI141" i="27"/>
  <c r="AK10" i="27"/>
  <c r="Y10" i="27"/>
  <c r="AM10" i="27"/>
  <c r="X10" i="27"/>
  <c r="AB10" i="27"/>
  <c r="Z65" i="27"/>
  <c r="AD65" i="27"/>
  <c r="AJ65" i="27"/>
  <c r="AM65" i="27"/>
  <c r="X65" i="27"/>
  <c r="W97" i="27"/>
  <c r="AE97" i="27"/>
  <c r="X97" i="27"/>
  <c r="AC97" i="27"/>
  <c r="Z97" i="27"/>
  <c r="AL95" i="27"/>
  <c r="AH169" i="24"/>
  <c r="X169" i="24"/>
  <c r="AO169" i="24"/>
  <c r="Z169" i="24"/>
  <c r="AE169" i="24"/>
  <c r="AO55" i="24"/>
  <c r="Y139" i="24"/>
  <c r="AN139" i="24"/>
  <c r="AL160" i="24"/>
  <c r="AB160" i="24"/>
  <c r="AF160" i="24"/>
  <c r="AG160" i="24"/>
  <c r="AA33" i="27"/>
  <c r="AF98" i="27"/>
  <c r="AF162" i="27"/>
  <c r="X162" i="27"/>
  <c r="AD162" i="27"/>
  <c r="AM162" i="27"/>
  <c r="Z162" i="27"/>
  <c r="Z63" i="27"/>
  <c r="AH63" i="27"/>
  <c r="AC63" i="27"/>
  <c r="AB137" i="27"/>
  <c r="W77" i="27"/>
  <c r="AO77" i="27"/>
  <c r="AE77" i="27"/>
  <c r="AB77" i="27"/>
  <c r="AG16" i="27"/>
  <c r="W16" i="27"/>
  <c r="AA16" i="27"/>
  <c r="AO16" i="27"/>
  <c r="Y47" i="27"/>
  <c r="AF47" i="27"/>
  <c r="AH47" i="27"/>
  <c r="AG47" i="27"/>
  <c r="AA47" i="27"/>
  <c r="AK144" i="27"/>
  <c r="AM144" i="27"/>
  <c r="AI144" i="27"/>
  <c r="AH144" i="27"/>
  <c r="AG55" i="27"/>
  <c r="AJ55" i="27"/>
  <c r="Y55" i="27"/>
  <c r="W55" i="27"/>
  <c r="AF89" i="27"/>
  <c r="X89" i="27"/>
  <c r="AA89" i="27"/>
  <c r="AM89" i="27"/>
  <c r="AH89" i="27"/>
  <c r="AL61" i="27"/>
  <c r="AE61" i="27"/>
  <c r="Y24" i="27"/>
  <c r="Z24" i="27"/>
  <c r="AF24" i="27"/>
  <c r="AB24" i="27"/>
  <c r="AI152" i="27"/>
  <c r="AK152" i="27"/>
  <c r="AN152" i="27"/>
  <c r="AM15" i="27"/>
  <c r="AG43" i="27"/>
  <c r="Y43" i="27"/>
  <c r="AC43" i="27"/>
  <c r="AK43" i="27"/>
  <c r="AL40" i="27"/>
  <c r="AD40" i="27"/>
  <c r="AA40" i="27"/>
  <c r="Z40" i="27"/>
  <c r="AO159" i="27"/>
  <c r="Y159" i="27"/>
  <c r="AH159" i="27"/>
  <c r="AC159" i="27"/>
  <c r="AK159" i="27"/>
  <c r="W78" i="27"/>
  <c r="AE78" i="27"/>
  <c r="AB78" i="27"/>
  <c r="AF78" i="27"/>
  <c r="AJ78" i="27"/>
  <c r="AG88" i="27"/>
  <c r="AJ88" i="27"/>
  <c r="AM88" i="27"/>
  <c r="AC88" i="27"/>
  <c r="AN88" i="27"/>
  <c r="AN165" i="27"/>
  <c r="AH165" i="27"/>
  <c r="AE165" i="27"/>
  <c r="AB165" i="27"/>
  <c r="AO165" i="27"/>
  <c r="AA59" i="24"/>
  <c r="AG59" i="24"/>
  <c r="AD59" i="24"/>
  <c r="Z59" i="24"/>
  <c r="AA82" i="24"/>
  <c r="AJ82" i="24"/>
  <c r="AG82" i="24"/>
  <c r="AC82" i="24"/>
  <c r="AM82" i="24"/>
  <c r="AH152" i="24"/>
  <c r="AJ152" i="24"/>
  <c r="AG152" i="24"/>
  <c r="AK152" i="24"/>
  <c r="X152" i="24"/>
  <c r="AB111" i="24"/>
  <c r="X177" i="24"/>
  <c r="W110" i="24"/>
  <c r="AF73" i="24"/>
  <c r="AN73" i="24"/>
  <c r="AC113" i="24"/>
  <c r="AD113" i="24"/>
  <c r="AM113" i="24"/>
  <c r="AF2" i="27"/>
  <c r="AM75" i="27"/>
  <c r="Z75" i="27"/>
  <c r="Y75" i="27"/>
  <c r="AF75" i="27"/>
  <c r="AI75" i="27"/>
  <c r="AC123" i="27"/>
  <c r="AK123" i="27"/>
  <c r="AE123" i="27"/>
  <c r="AD123" i="27"/>
  <c r="Z123" i="27"/>
  <c r="Y27" i="27"/>
  <c r="AM27" i="27"/>
  <c r="AI27" i="27"/>
  <c r="W27" i="27"/>
  <c r="AE27" i="27"/>
  <c r="AM124" i="27"/>
  <c r="Y124" i="27"/>
  <c r="AE124" i="27"/>
  <c r="Z124" i="27"/>
  <c r="AG124" i="27"/>
  <c r="AA4" i="27"/>
  <c r="AI4" i="27"/>
  <c r="AC4" i="27"/>
  <c r="AH4" i="27"/>
  <c r="AM101" i="27"/>
  <c r="Y101" i="27"/>
  <c r="Z101" i="27"/>
  <c r="AO177" i="27"/>
  <c r="AB22" i="27"/>
  <c r="AB17" i="24"/>
  <c r="AF161" i="27"/>
  <c r="AE161" i="27"/>
  <c r="Z33" i="24"/>
  <c r="AF151" i="65"/>
  <c r="X5" i="27"/>
  <c r="Y86" i="27"/>
  <c r="AD86" i="27"/>
  <c r="W86" i="27"/>
  <c r="AM30" i="27"/>
  <c r="Z104" i="27"/>
  <c r="AM104" i="27"/>
  <c r="AN112" i="27"/>
  <c r="AE140" i="27"/>
  <c r="AJ140" i="27"/>
  <c r="X140" i="27"/>
  <c r="Y140" i="27"/>
  <c r="AA85" i="27"/>
  <c r="AA82" i="27"/>
  <c r="AF8" i="27"/>
  <c r="AA149" i="27"/>
  <c r="AG149" i="27"/>
  <c r="AG37" i="27"/>
  <c r="AN160" i="24"/>
  <c r="AN63" i="27"/>
  <c r="AG49" i="27"/>
  <c r="Y177" i="27"/>
  <c r="AG177" i="27"/>
  <c r="AO66" i="24"/>
  <c r="AO161" i="27"/>
  <c r="AC161" i="27"/>
  <c r="W161" i="27"/>
  <c r="AL106" i="27"/>
  <c r="AG106" i="27"/>
  <c r="AA175" i="24"/>
  <c r="X175" i="24"/>
  <c r="AI175" i="24"/>
  <c r="AM175" i="24"/>
  <c r="AN33" i="24"/>
  <c r="AD33" i="24"/>
  <c r="W33" i="24"/>
  <c r="AE33" i="24"/>
  <c r="AM138" i="21"/>
  <c r="AA138" i="21"/>
  <c r="Y152" i="21"/>
  <c r="AG2" i="65"/>
  <c r="AG2" i="22" s="1"/>
  <c r="AL9" i="65"/>
  <c r="AD23" i="65"/>
  <c r="Z28" i="65"/>
  <c r="W37" i="65"/>
  <c r="AJ37" i="65"/>
  <c r="AK50" i="65"/>
  <c r="AJ50" i="65"/>
  <c r="AG60" i="65"/>
  <c r="AC60" i="65"/>
  <c r="AL60" i="65"/>
  <c r="Y60" i="65"/>
  <c r="AN65" i="65"/>
  <c r="AE75" i="65"/>
  <c r="AK96" i="65"/>
  <c r="AA89" i="65"/>
  <c r="AI86" i="65"/>
  <c r="W86" i="65"/>
  <c r="Z128" i="65"/>
  <c r="AM125" i="65"/>
  <c r="AC125" i="65"/>
  <c r="AN125" i="65"/>
  <c r="AM126" i="65"/>
  <c r="AC126" i="65"/>
  <c r="AN126" i="65"/>
  <c r="AJ153" i="65"/>
  <c r="AJ175" i="65"/>
  <c r="AL42" i="19"/>
  <c r="AK42" i="19"/>
  <c r="AG42" i="19"/>
  <c r="Z42" i="19"/>
  <c r="AA83" i="21"/>
  <c r="AJ83" i="21"/>
  <c r="AN83" i="21"/>
  <c r="AB83" i="21"/>
  <c r="AK93" i="21"/>
  <c r="AA9" i="19"/>
  <c r="AJ9" i="19"/>
  <c r="AK9" i="19"/>
  <c r="AE9" i="19"/>
  <c r="AG57" i="21"/>
  <c r="AB128" i="21"/>
  <c r="AM70" i="21"/>
  <c r="Y30" i="19"/>
  <c r="AK30" i="19"/>
  <c r="AB30" i="19"/>
  <c r="W147" i="21"/>
  <c r="AM147" i="21"/>
  <c r="AC10" i="19"/>
  <c r="AN10" i="19"/>
  <c r="AH151" i="21"/>
  <c r="AN151" i="21"/>
  <c r="AD151" i="21"/>
  <c r="AM61" i="21"/>
  <c r="AA29" i="27"/>
  <c r="AM130" i="27"/>
  <c r="AF26" i="27"/>
  <c r="AO86" i="27"/>
  <c r="AM86" i="27"/>
  <c r="AB30" i="27"/>
  <c r="AA12" i="27"/>
  <c r="AO12" i="27"/>
  <c r="AD104" i="27"/>
  <c r="AE104" i="27"/>
  <c r="AC158" i="27"/>
  <c r="AH158" i="27"/>
  <c r="AL158" i="27"/>
  <c r="AN158" i="27"/>
  <c r="AL83" i="27"/>
  <c r="AN19" i="27"/>
  <c r="Y19" i="27"/>
  <c r="AE173" i="27"/>
  <c r="AF112" i="27"/>
  <c r="AK46" i="27"/>
  <c r="AL140" i="27"/>
  <c r="AI140" i="27"/>
  <c r="AD140" i="27"/>
  <c r="AN140" i="27"/>
  <c r="AG140" i="27"/>
  <c r="AL85" i="27"/>
  <c r="AL122" i="27"/>
  <c r="AC122" i="27"/>
  <c r="W122" i="27"/>
  <c r="AK122" i="27"/>
  <c r="AM81" i="27"/>
  <c r="AA81" i="27"/>
  <c r="AI81" i="27"/>
  <c r="Z81" i="27"/>
  <c r="AN92" i="27"/>
  <c r="AD92" i="27"/>
  <c r="AG92" i="27"/>
  <c r="AJ92" i="27"/>
  <c r="AL154" i="27"/>
  <c r="Z154" i="27"/>
  <c r="AA154" i="27"/>
  <c r="X154" i="27"/>
  <c r="AK174" i="27"/>
  <c r="AH174" i="27"/>
  <c r="AN174" i="27"/>
  <c r="Y174" i="27"/>
  <c r="Z151" i="27"/>
  <c r="AA151" i="27"/>
  <c r="AF151" i="27"/>
  <c r="W151" i="27"/>
  <c r="AO131" i="27"/>
  <c r="AA131" i="27"/>
  <c r="AI131" i="27"/>
  <c r="AN131" i="27"/>
  <c r="AA23" i="24"/>
  <c r="AG75" i="24"/>
  <c r="AB126" i="24"/>
  <c r="Y126" i="24"/>
  <c r="AH46" i="24"/>
  <c r="AK63" i="24"/>
  <c r="W63" i="24"/>
  <c r="W82" i="27"/>
  <c r="AO50" i="27"/>
  <c r="AA50" i="27"/>
  <c r="AJ50" i="27"/>
  <c r="AJ8" i="27"/>
  <c r="AB149" i="27"/>
  <c r="X149" i="27"/>
  <c r="AL149" i="27"/>
  <c r="AN149" i="27"/>
  <c r="AI149" i="27"/>
  <c r="AO120" i="27"/>
  <c r="AA120" i="27"/>
  <c r="AE120" i="27"/>
  <c r="AI120" i="27"/>
  <c r="AN37" i="27"/>
  <c r="X102" i="27"/>
  <c r="AC102" i="27"/>
  <c r="AK102" i="27"/>
  <c r="AE42" i="27"/>
  <c r="AD60" i="27"/>
  <c r="AG36" i="27"/>
  <c r="AH157" i="27"/>
  <c r="Z138" i="27"/>
  <c r="AH138" i="27"/>
  <c r="AL71" i="27"/>
  <c r="AM71" i="27"/>
  <c r="AH71" i="27"/>
  <c r="AA141" i="27"/>
  <c r="AO10" i="27"/>
  <c r="AC10" i="27"/>
  <c r="W10" i="27"/>
  <c r="AE10" i="27"/>
  <c r="AI65" i="27"/>
  <c r="AN65" i="27"/>
  <c r="AC65" i="27"/>
  <c r="W65" i="27"/>
  <c r="AJ97" i="27"/>
  <c r="AA97" i="27"/>
  <c r="Y97" i="27"/>
  <c r="AI97" i="27"/>
  <c r="AM95" i="27"/>
  <c r="W169" i="24"/>
  <c r="Y169" i="24"/>
  <c r="AF169" i="24"/>
  <c r="AJ169" i="24"/>
  <c r="W55" i="24"/>
  <c r="AC139" i="24"/>
  <c r="AO139" i="24"/>
  <c r="Y160" i="24"/>
  <c r="AO160" i="24"/>
  <c r="AM160" i="24"/>
  <c r="AE160" i="24"/>
  <c r="AF130" i="24"/>
  <c r="Y162" i="27"/>
  <c r="AL162" i="27"/>
  <c r="AH162" i="27"/>
  <c r="AA162" i="27"/>
  <c r="AA63" i="27"/>
  <c r="AE63" i="27"/>
  <c r="AI77" i="27"/>
  <c r="AA77" i="27"/>
  <c r="AL77" i="27"/>
  <c r="X77" i="27"/>
  <c r="AN77" i="27"/>
  <c r="AD16" i="27"/>
  <c r="AL16" i="27"/>
  <c r="AE16" i="27"/>
  <c r="AH16" i="27"/>
  <c r="X47" i="27"/>
  <c r="AL47" i="27"/>
  <c r="AO47" i="27"/>
  <c r="AI47" i="27"/>
  <c r="Y144" i="27"/>
  <c r="AF144" i="27"/>
  <c r="AD144" i="27"/>
  <c r="AN144" i="27"/>
  <c r="AI54" i="27"/>
  <c r="AC55" i="27"/>
  <c r="AK55" i="27"/>
  <c r="Z55" i="27"/>
  <c r="X55" i="27"/>
  <c r="AE89" i="27"/>
  <c r="AO89" i="27"/>
  <c r="AL89" i="27"/>
  <c r="AC89" i="27"/>
  <c r="AN61" i="27"/>
  <c r="W61" i="27"/>
  <c r="AO61" i="27"/>
  <c r="AG24" i="27"/>
  <c r="X24" i="27"/>
  <c r="AO24" i="27"/>
  <c r="W152" i="27"/>
  <c r="W43" i="27"/>
  <c r="AL43" i="27"/>
  <c r="AJ43" i="27"/>
  <c r="AM43" i="27"/>
  <c r="AI40" i="27"/>
  <c r="AF40" i="27"/>
  <c r="W40" i="27"/>
  <c r="AN40" i="27"/>
  <c r="Y40" i="27"/>
  <c r="AD159" i="27"/>
  <c r="AF159" i="27"/>
  <c r="AG159" i="27"/>
  <c r="X159" i="27"/>
  <c r="AN78" i="27"/>
  <c r="AM78" i="27"/>
  <c r="AG78" i="27"/>
  <c r="AI78" i="27"/>
  <c r="AL88" i="27"/>
  <c r="Y88" i="27"/>
  <c r="AE88" i="27"/>
  <c r="AI88" i="27"/>
  <c r="AI165" i="27"/>
  <c r="AJ165" i="27"/>
  <c r="Y165" i="27"/>
  <c r="AL165" i="27"/>
  <c r="X7" i="24"/>
  <c r="Y59" i="24"/>
  <c r="AE59" i="24"/>
  <c r="AI59" i="24"/>
  <c r="AN82" i="24"/>
  <c r="X82" i="24"/>
  <c r="AK82" i="24"/>
  <c r="AL82" i="24"/>
  <c r="AO152" i="24"/>
  <c r="AN152" i="24"/>
  <c r="Z152" i="24"/>
  <c r="AD152" i="24"/>
  <c r="AF111" i="24"/>
  <c r="Z111" i="24"/>
  <c r="AF110" i="24"/>
  <c r="AI110" i="24"/>
  <c r="AB73" i="24"/>
  <c r="AD73" i="24"/>
  <c r="AA113" i="24"/>
  <c r="AJ113" i="24"/>
  <c r="AB113" i="24"/>
  <c r="W2" i="27"/>
  <c r="AL75" i="27"/>
  <c r="AC75" i="27"/>
  <c r="AH75" i="27"/>
  <c r="AA75" i="27"/>
  <c r="AF123" i="27"/>
  <c r="X123" i="27"/>
  <c r="AM123" i="27"/>
  <c r="Y123" i="27"/>
  <c r="Z27" i="27"/>
  <c r="AH27" i="27"/>
  <c r="AK27" i="27"/>
  <c r="AN27" i="27"/>
  <c r="AI124" i="27"/>
  <c r="X124" i="27"/>
  <c r="AJ124" i="27"/>
  <c r="AK124" i="27"/>
  <c r="AD4" i="27"/>
  <c r="AE4" i="27"/>
  <c r="Z4" i="27"/>
  <c r="AK101" i="27"/>
  <c r="AE101" i="27"/>
  <c r="Z177" i="27"/>
  <c r="AF22" i="27"/>
  <c r="AN146" i="24"/>
  <c r="AB146" i="24"/>
  <c r="AN66" i="24"/>
  <c r="W73" i="65"/>
  <c r="W5" i="19"/>
  <c r="AO3" i="21"/>
  <c r="AL35" i="21"/>
  <c r="AB35" i="21"/>
  <c r="AL131" i="19"/>
  <c r="AG148" i="19"/>
  <c r="AO18" i="21"/>
  <c r="AF18" i="21"/>
  <c r="AM142" i="19"/>
  <c r="W80" i="19"/>
  <c r="AN73" i="19"/>
  <c r="AE11" i="21"/>
  <c r="AC11" i="21"/>
  <c r="W11" i="21"/>
  <c r="Y43" i="21"/>
  <c r="Z43" i="21"/>
  <c r="Z107" i="19"/>
  <c r="AM171" i="19"/>
  <c r="AE60" i="19"/>
  <c r="Z60" i="19"/>
  <c r="AK13" i="21"/>
  <c r="AE13" i="21"/>
  <c r="X69" i="19"/>
  <c r="AO69" i="19"/>
  <c r="Z14" i="21"/>
  <c r="AK14" i="21"/>
  <c r="Y14" i="21"/>
  <c r="AB14" i="21"/>
  <c r="AH138" i="19"/>
  <c r="AA138" i="19"/>
  <c r="AD138" i="19"/>
  <c r="AC167" i="19"/>
  <c r="AD167" i="19"/>
  <c r="AD56" i="19"/>
  <c r="Z56" i="19"/>
  <c r="AE9" i="21"/>
  <c r="AF129" i="19"/>
  <c r="Y132" i="19"/>
  <c r="AL77" i="19"/>
  <c r="AK134" i="19"/>
  <c r="AI134" i="19"/>
  <c r="AG46" i="21"/>
  <c r="W46" i="21"/>
  <c r="AO160" i="19"/>
  <c r="AL161" i="19"/>
  <c r="AI54" i="19"/>
  <c r="AC44" i="21"/>
  <c r="AG172" i="19"/>
  <c r="Y66" i="19"/>
  <c r="W34" i="21"/>
  <c r="AJ59" i="19"/>
  <c r="AC59" i="19"/>
  <c r="AG140" i="19"/>
  <c r="Y140" i="19"/>
  <c r="AI7" i="65"/>
  <c r="AE7" i="65"/>
  <c r="Z62" i="65"/>
  <c r="AK130" i="65"/>
  <c r="Y17" i="19"/>
  <c r="Z48" i="19"/>
  <c r="AL88" i="21"/>
  <c r="AE54" i="21"/>
  <c r="Z108" i="21"/>
  <c r="Y4" i="65"/>
  <c r="AO25" i="65"/>
  <c r="Y25" i="65"/>
  <c r="X25" i="65"/>
  <c r="AC71" i="65"/>
  <c r="Y94" i="65"/>
  <c r="X94" i="65"/>
  <c r="AH120" i="65"/>
  <c r="AG134" i="65"/>
  <c r="AL134" i="65"/>
  <c r="AF148" i="65"/>
  <c r="W139" i="65"/>
  <c r="AO21" i="19"/>
  <c r="AO2" i="19"/>
  <c r="AK2" i="19"/>
  <c r="AC2" i="19"/>
  <c r="AI2" i="19"/>
  <c r="Y173" i="21"/>
  <c r="AB173" i="21"/>
  <c r="AG173" i="21"/>
  <c r="AI173" i="21"/>
  <c r="W173" i="21"/>
  <c r="AE105" i="21"/>
  <c r="AG134" i="21"/>
  <c r="AF134" i="21"/>
  <c r="W100" i="21"/>
  <c r="AE171" i="21"/>
  <c r="AM171" i="21"/>
  <c r="Z171" i="21"/>
  <c r="AH171" i="21"/>
  <c r="Y170" i="21"/>
  <c r="AA170" i="21"/>
  <c r="X170" i="21"/>
  <c r="AD170" i="21"/>
  <c r="Y24" i="19"/>
  <c r="AI112" i="21"/>
  <c r="Y112" i="21"/>
  <c r="Y5" i="19"/>
  <c r="X53" i="21"/>
  <c r="AF53" i="21"/>
  <c r="AN53" i="21"/>
  <c r="Z53" i="21"/>
  <c r="AJ84" i="21"/>
  <c r="Y84" i="21"/>
  <c r="AN84" i="21"/>
  <c r="AB84" i="21"/>
  <c r="AI84" i="21"/>
  <c r="AN7" i="19"/>
  <c r="AJ3" i="65"/>
  <c r="Z5" i="65"/>
  <c r="AM5" i="65"/>
  <c r="AB5" i="65"/>
  <c r="AI5" i="65"/>
  <c r="X5" i="65"/>
  <c r="X29" i="65"/>
  <c r="AC32" i="65"/>
  <c r="X32" i="65"/>
  <c r="AJ38" i="65"/>
  <c r="AI38" i="65"/>
  <c r="AG59" i="65"/>
  <c r="AE72" i="65"/>
  <c r="X72" i="65"/>
  <c r="X82" i="65"/>
  <c r="AK98" i="65"/>
  <c r="AK122" i="65"/>
  <c r="AO149" i="65"/>
  <c r="AG149" i="65"/>
  <c r="Y149" i="65"/>
  <c r="AL149" i="65"/>
  <c r="AM159" i="65"/>
  <c r="AH91" i="21"/>
  <c r="AO91" i="21"/>
  <c r="AL36" i="19"/>
  <c r="Y122" i="21"/>
  <c r="AI122" i="21"/>
  <c r="AJ65" i="21"/>
  <c r="AC65" i="21"/>
  <c r="AC26" i="19"/>
  <c r="AF107" i="21"/>
  <c r="AE107" i="21"/>
  <c r="AK161" i="21"/>
  <c r="AC161" i="21"/>
  <c r="AM62" i="21"/>
  <c r="X175" i="21"/>
  <c r="Z175" i="21"/>
  <c r="AG90" i="21"/>
  <c r="AJ90" i="21"/>
  <c r="Z51" i="19"/>
  <c r="AN31" i="19"/>
  <c r="X63" i="21"/>
  <c r="W17" i="65"/>
  <c r="AO17" i="65"/>
  <c r="AK77" i="65"/>
  <c r="AK75" i="65"/>
  <c r="AA75" i="65"/>
  <c r="AJ75" i="65"/>
  <c r="AI102" i="65"/>
  <c r="AK112" i="65"/>
  <c r="AH128" i="65"/>
  <c r="AK128" i="65"/>
  <c r="AK109" i="65"/>
  <c r="AA109" i="65"/>
  <c r="AM110" i="65"/>
  <c r="AC110" i="65"/>
  <c r="Z156" i="65"/>
  <c r="AG156" i="65"/>
  <c r="X175" i="65"/>
  <c r="AF119" i="21"/>
  <c r="AA119" i="21"/>
  <c r="Z128" i="21"/>
  <c r="AA128" i="21"/>
  <c r="AG128" i="21"/>
  <c r="AD128" i="21"/>
  <c r="AO177" i="21"/>
  <c r="AH177" i="21"/>
  <c r="AJ177" i="21"/>
  <c r="AG177" i="21"/>
  <c r="AF5" i="27"/>
  <c r="AM5" i="27"/>
  <c r="W5" i="27"/>
  <c r="AH5" i="27"/>
  <c r="AA5" i="27"/>
  <c r="AL5" i="27"/>
  <c r="Z5" i="27"/>
  <c r="AG5" i="27"/>
  <c r="AO5" i="27"/>
  <c r="AD5" i="27"/>
  <c r="AA150" i="27"/>
  <c r="AL150" i="27"/>
  <c r="W150" i="27"/>
  <c r="Z150" i="27"/>
  <c r="AJ150" i="27"/>
  <c r="AH150" i="27"/>
  <c r="X150" i="27"/>
  <c r="AC150" i="27"/>
  <c r="AB150" i="27"/>
  <c r="Y150" i="27"/>
  <c r="AK150" i="27"/>
  <c r="AM150" i="27"/>
  <c r="AE150" i="27"/>
  <c r="AF150" i="27"/>
  <c r="AH133" i="27"/>
  <c r="AM133" i="27"/>
  <c r="AJ133" i="27"/>
  <c r="Z133" i="27"/>
  <c r="AK133" i="27"/>
  <c r="AO133" i="27"/>
  <c r="AC21" i="27"/>
  <c r="AN21" i="27"/>
  <c r="AG21" i="27"/>
  <c r="X21" i="27"/>
  <c r="AD21" i="27"/>
  <c r="AE21" i="27"/>
  <c r="AF21" i="27"/>
  <c r="AM21" i="27"/>
  <c r="AL21" i="27"/>
  <c r="AK21" i="27"/>
  <c r="AN113" i="27"/>
  <c r="AI113" i="27"/>
  <c r="AE113" i="27"/>
  <c r="Y113" i="27"/>
  <c r="AO113" i="27"/>
  <c r="AF113" i="27"/>
  <c r="AK113" i="27"/>
  <c r="AG113" i="27"/>
  <c r="AL113" i="27"/>
  <c r="AC113" i="27"/>
  <c r="AM113" i="27"/>
  <c r="AA113" i="27"/>
  <c r="AH113" i="27"/>
  <c r="AB113" i="27"/>
  <c r="X113" i="27"/>
  <c r="AD113" i="27"/>
  <c r="Z113" i="27"/>
  <c r="AJ113" i="27"/>
  <c r="AK31" i="24"/>
  <c r="AE31" i="24"/>
  <c r="Y31" i="24"/>
  <c r="AH31" i="24"/>
  <c r="AD31" i="24"/>
  <c r="AN31" i="24"/>
  <c r="AM31" i="24"/>
  <c r="X31" i="24"/>
  <c r="W31" i="24"/>
  <c r="AC31" i="24"/>
  <c r="AF31" i="24"/>
  <c r="AL31" i="24"/>
  <c r="AB31" i="24"/>
  <c r="AM99" i="27"/>
  <c r="AC99" i="27"/>
  <c r="X99" i="27"/>
  <c r="AF99" i="27"/>
  <c r="Z99" i="27"/>
  <c r="W99" i="27"/>
  <c r="AI99" i="27"/>
  <c r="AN99" i="27"/>
  <c r="AG99" i="27"/>
  <c r="AL99" i="27"/>
  <c r="Y99" i="27"/>
  <c r="AE99" i="27"/>
  <c r="AK99" i="27"/>
  <c r="AA99" i="27"/>
  <c r="AI166" i="27"/>
  <c r="AJ166" i="27"/>
  <c r="AB166" i="27"/>
  <c r="AG166" i="27"/>
  <c r="AE166" i="27"/>
  <c r="W166" i="27"/>
  <c r="AC166" i="27"/>
  <c r="AE157" i="27"/>
  <c r="W128" i="27"/>
  <c r="AJ128" i="27"/>
  <c r="AI128" i="27"/>
  <c r="Y128" i="27"/>
  <c r="X93" i="27"/>
  <c r="AG93" i="27"/>
  <c r="AF93" i="27"/>
  <c r="AB93" i="27"/>
  <c r="AA93" i="27"/>
  <c r="AJ93" i="27"/>
  <c r="AC93" i="27"/>
  <c r="AE93" i="27"/>
  <c r="AK93" i="27"/>
  <c r="AI93" i="27"/>
  <c r="AM93" i="27"/>
  <c r="AO93" i="27"/>
  <c r="AN93" i="27"/>
  <c r="AL93" i="27"/>
  <c r="W93" i="27"/>
  <c r="Y93" i="27"/>
  <c r="AL142" i="24"/>
  <c r="AB142" i="24"/>
  <c r="AF142" i="24"/>
  <c r="W142" i="24"/>
  <c r="AG142" i="24"/>
  <c r="AD142" i="24"/>
  <c r="AK142" i="24"/>
  <c r="Y142" i="24"/>
  <c r="AJ142" i="24"/>
  <c r="AN142" i="24"/>
  <c r="AO142" i="24"/>
  <c r="AH142" i="24"/>
  <c r="Z142" i="24"/>
  <c r="AC142" i="24"/>
  <c r="AI142" i="24"/>
  <c r="AE142" i="24"/>
  <c r="AA142" i="24"/>
  <c r="AM142" i="24"/>
  <c r="X142" i="24"/>
  <c r="AL48" i="24"/>
  <c r="AI48" i="24"/>
  <c r="AE48" i="24"/>
  <c r="AN48" i="24"/>
  <c r="W48" i="24"/>
  <c r="AK48" i="24"/>
  <c r="AA48" i="24"/>
  <c r="AG48" i="24"/>
  <c r="AD48" i="24"/>
  <c r="AB48" i="24"/>
  <c r="AH48" i="24"/>
  <c r="Y48" i="24"/>
  <c r="Z48" i="24"/>
  <c r="AC48" i="24"/>
  <c r="AO48" i="24"/>
  <c r="AM48" i="24"/>
  <c r="AJ6" i="27"/>
  <c r="AB6" i="27"/>
  <c r="AC6" i="27"/>
  <c r="AD6" i="27"/>
  <c r="X6" i="27"/>
  <c r="AG6" i="27"/>
  <c r="AE6" i="27"/>
  <c r="W6" i="27"/>
  <c r="Z6" i="27"/>
  <c r="AK6" i="27"/>
  <c r="Y6" i="27"/>
  <c r="AA6" i="27"/>
  <c r="AM6" i="27"/>
  <c r="AO6" i="27"/>
  <c r="AL6" i="27"/>
  <c r="AF115" i="27"/>
  <c r="AK115" i="27"/>
  <c r="AD115" i="27"/>
  <c r="AB115" i="27"/>
  <c r="AJ115" i="27"/>
  <c r="AE115" i="27"/>
  <c r="AL115" i="27"/>
  <c r="AO115" i="27"/>
  <c r="AA115" i="27"/>
  <c r="AG115" i="27"/>
  <c r="AH115" i="27"/>
  <c r="AM115" i="27"/>
  <c r="Z115" i="27"/>
  <c r="Y115" i="27"/>
  <c r="AI115" i="27"/>
  <c r="X115" i="27"/>
  <c r="AE135" i="27"/>
  <c r="AA135" i="27"/>
  <c r="AB135" i="27"/>
  <c r="X135" i="27"/>
  <c r="AJ135" i="27"/>
  <c r="W135" i="27"/>
  <c r="AD135" i="27"/>
  <c r="AL135" i="27"/>
  <c r="AG135" i="27"/>
  <c r="AO135" i="27"/>
  <c r="AK135" i="27"/>
  <c r="AC135" i="27"/>
  <c r="AF135" i="27"/>
  <c r="AI135" i="27"/>
  <c r="Y135" i="27"/>
  <c r="AN135" i="27"/>
  <c r="Z135" i="27"/>
  <c r="AJ41" i="27"/>
  <c r="AL41" i="27"/>
  <c r="AI41" i="27"/>
  <c r="AD41" i="27"/>
  <c r="AF41" i="27"/>
  <c r="AN41" i="27"/>
  <c r="AM41" i="27"/>
  <c r="Z41" i="27"/>
  <c r="AA41" i="27"/>
  <c r="AK41" i="27"/>
  <c r="AC41" i="27"/>
  <c r="X41" i="27"/>
  <c r="Y41" i="27"/>
  <c r="W41" i="27"/>
  <c r="AG41" i="27"/>
  <c r="AB41" i="27"/>
  <c r="AH41" i="27"/>
  <c r="AA49" i="27"/>
  <c r="W49" i="27"/>
  <c r="X49" i="27"/>
  <c r="AC49" i="27"/>
  <c r="AM49" i="27"/>
  <c r="AB114" i="27"/>
  <c r="X114" i="27"/>
  <c r="AD114" i="27"/>
  <c r="Z114" i="27"/>
  <c r="AO114" i="27"/>
  <c r="AC114" i="27"/>
  <c r="Y114" i="27"/>
  <c r="AI114" i="27"/>
  <c r="AA114" i="27"/>
  <c r="AF70" i="27"/>
  <c r="AB70" i="27"/>
  <c r="AC70" i="27"/>
  <c r="X70" i="27"/>
  <c r="W70" i="27"/>
  <c r="AO70" i="27"/>
  <c r="AN70" i="27"/>
  <c r="Y70" i="27"/>
  <c r="AL70" i="27"/>
  <c r="AJ70" i="27"/>
  <c r="AK70" i="27"/>
  <c r="AE137" i="24"/>
  <c r="AJ137" i="24"/>
  <c r="AK137" i="24"/>
  <c r="X137" i="24"/>
  <c r="AN137" i="24"/>
  <c r="AB137" i="24"/>
  <c r="AC137" i="24"/>
  <c r="AA137" i="24"/>
  <c r="Y137" i="24"/>
  <c r="AN45" i="24"/>
  <c r="AK45" i="24"/>
  <c r="AH45" i="24"/>
  <c r="AA127" i="24"/>
  <c r="X127" i="24"/>
  <c r="AD127" i="24"/>
  <c r="Z127" i="24"/>
  <c r="AO127" i="24"/>
  <c r="AH3" i="21"/>
  <c r="AK3" i="21"/>
  <c r="AC3" i="21"/>
  <c r="W35" i="21"/>
  <c r="AO148" i="19"/>
  <c r="AN148" i="19"/>
  <c r="Z148" i="19"/>
  <c r="AD18" i="21"/>
  <c r="AJ18" i="21"/>
  <c r="AB95" i="19"/>
  <c r="AE80" i="19"/>
  <c r="AK22" i="21"/>
  <c r="AO11" i="21"/>
  <c r="AE43" i="21"/>
  <c r="Y107" i="19"/>
  <c r="AG171" i="19"/>
  <c r="X124" i="19"/>
  <c r="AH124" i="19"/>
  <c r="AG14" i="21"/>
  <c r="AK138" i="19"/>
  <c r="AC138" i="19"/>
  <c r="AE120" i="19"/>
  <c r="W120" i="19"/>
  <c r="AB9" i="21"/>
  <c r="AO129" i="19"/>
  <c r="AK51" i="21"/>
  <c r="AN132" i="19"/>
  <c r="Y77" i="19"/>
  <c r="AJ134" i="19"/>
  <c r="X134" i="19"/>
  <c r="AC46" i="21"/>
  <c r="X32" i="21"/>
  <c r="AL160" i="19"/>
  <c r="AH54" i="19"/>
  <c r="AE54" i="19"/>
  <c r="AJ123" i="19"/>
  <c r="X123" i="19"/>
  <c r="W44" i="21"/>
  <c r="AH172" i="19"/>
  <c r="AL66" i="19"/>
  <c r="AN59" i="19"/>
  <c r="Y59" i="19"/>
  <c r="AI140" i="19"/>
  <c r="AJ140" i="19"/>
  <c r="AN7" i="65"/>
  <c r="AO22" i="65"/>
  <c r="X116" i="65"/>
  <c r="AL176" i="65"/>
  <c r="AN17" i="19"/>
  <c r="AA48" i="19"/>
  <c r="AC88" i="21"/>
  <c r="AB54" i="21"/>
  <c r="AN108" i="21"/>
  <c r="AF18" i="65"/>
  <c r="AG25" i="65"/>
  <c r="AL25" i="65"/>
  <c r="X71" i="65"/>
  <c r="AJ73" i="65"/>
  <c r="AI73" i="65"/>
  <c r="AO94" i="65"/>
  <c r="AG94" i="65"/>
  <c r="AL94" i="65"/>
  <c r="AG105" i="65"/>
  <c r="AK136" i="65"/>
  <c r="AO134" i="65"/>
  <c r="Y134" i="65"/>
  <c r="X134" i="65"/>
  <c r="AF127" i="65"/>
  <c r="AK164" i="65"/>
  <c r="X139" i="65"/>
  <c r="AF143" i="65"/>
  <c r="AK170" i="21"/>
  <c r="AG3" i="21"/>
  <c r="AD3" i="21"/>
  <c r="AG35" i="21"/>
  <c r="AO35" i="21"/>
  <c r="AF131" i="19"/>
  <c r="X163" i="19"/>
  <c r="AF163" i="19"/>
  <c r="AL20" i="21"/>
  <c r="AN20" i="21"/>
  <c r="AF20" i="21"/>
  <c r="AE52" i="21"/>
  <c r="AK84" i="19"/>
  <c r="AE84" i="19"/>
  <c r="Z84" i="19"/>
  <c r="AL148" i="19"/>
  <c r="Z37" i="21"/>
  <c r="X37" i="21"/>
  <c r="AC37" i="21"/>
  <c r="AA61" i="19"/>
  <c r="AD93" i="19"/>
  <c r="AC125" i="19"/>
  <c r="X157" i="19"/>
  <c r="AF157" i="19"/>
  <c r="AK157" i="19"/>
  <c r="X38" i="21"/>
  <c r="AN38" i="21"/>
  <c r="AK38" i="21"/>
  <c r="AE38" i="21"/>
  <c r="AL18" i="21"/>
  <c r="AK18" i="21"/>
  <c r="X18" i="21"/>
  <c r="AE18" i="21"/>
  <c r="AH106" i="19"/>
  <c r="AO142" i="19"/>
  <c r="AH31" i="21"/>
  <c r="AE63" i="19"/>
  <c r="AK95" i="19"/>
  <c r="AM127" i="19"/>
  <c r="AN127" i="19"/>
  <c r="AO159" i="19"/>
  <c r="AM80" i="19"/>
  <c r="AN80" i="19"/>
  <c r="AL80" i="19"/>
  <c r="AH144" i="19"/>
  <c r="AF97" i="19"/>
  <c r="AB62" i="19"/>
  <c r="AL73" i="19"/>
  <c r="AG98" i="19"/>
  <c r="Z98" i="19"/>
  <c r="AG113" i="19"/>
  <c r="AN22" i="21"/>
  <c r="X11" i="21"/>
  <c r="AJ11" i="21"/>
  <c r="AH43" i="21"/>
  <c r="AI43" i="21"/>
  <c r="AF75" i="19"/>
  <c r="AM75" i="19"/>
  <c r="AN107" i="19"/>
  <c r="W107" i="19"/>
  <c r="AI107" i="19"/>
  <c r="AN139" i="19"/>
  <c r="AF139" i="19"/>
  <c r="AB171" i="19"/>
  <c r="AH171" i="19"/>
  <c r="AC171" i="19"/>
  <c r="AA28" i="21"/>
  <c r="AF28" i="21"/>
  <c r="X60" i="19"/>
  <c r="AC60" i="19"/>
  <c r="W60" i="19"/>
  <c r="AA92" i="19"/>
  <c r="AO92" i="19"/>
  <c r="Y124" i="19"/>
  <c r="AE124" i="19"/>
  <c r="Z124" i="19"/>
  <c r="AE156" i="19"/>
  <c r="W156" i="19"/>
  <c r="AF13" i="21"/>
  <c r="AN13" i="21"/>
  <c r="W13" i="21"/>
  <c r="AA45" i="21"/>
  <c r="AH45" i="21"/>
  <c r="AI69" i="19"/>
  <c r="AA69" i="19"/>
  <c r="AG69" i="19"/>
  <c r="AE101" i="19"/>
  <c r="W101" i="19"/>
  <c r="Y133" i="19"/>
  <c r="AG165" i="19"/>
  <c r="W165" i="19"/>
  <c r="AI82" i="19"/>
  <c r="AH82" i="19"/>
  <c r="W126" i="19"/>
  <c r="AE14" i="21"/>
  <c r="AD14" i="21"/>
  <c r="AH14" i="21"/>
  <c r="AO14" i="21"/>
  <c r="AE138" i="19"/>
  <c r="X138" i="19"/>
  <c r="AG138" i="19"/>
  <c r="AI138" i="19"/>
  <c r="AL138" i="19"/>
  <c r="AE135" i="19"/>
  <c r="X135" i="19"/>
  <c r="AK167" i="19"/>
  <c r="AO167" i="19"/>
  <c r="AF167" i="19"/>
  <c r="AI24" i="21"/>
  <c r="AK24" i="21"/>
  <c r="AC56" i="19"/>
  <c r="AE56" i="19"/>
  <c r="AH56" i="19"/>
  <c r="AO88" i="19"/>
  <c r="AI88" i="19"/>
  <c r="AC120" i="19"/>
  <c r="AK120" i="19"/>
  <c r="AH120" i="19"/>
  <c r="Y152" i="19"/>
  <c r="AB152" i="19"/>
  <c r="AH9" i="21"/>
  <c r="AO9" i="21"/>
  <c r="AN9" i="21"/>
  <c r="Z41" i="21"/>
  <c r="AD41" i="21"/>
  <c r="AB129" i="19"/>
  <c r="AH129" i="19"/>
  <c r="AE129" i="19"/>
  <c r="AB158" i="19"/>
  <c r="AI162" i="19"/>
  <c r="AK162" i="19"/>
  <c r="W162" i="19"/>
  <c r="AH51" i="21"/>
  <c r="AF147" i="19"/>
  <c r="AK4" i="21"/>
  <c r="AA4" i="21"/>
  <c r="AE36" i="21"/>
  <c r="AD68" i="19"/>
  <c r="AB68" i="19"/>
  <c r="AE100" i="19"/>
  <c r="W100" i="19"/>
  <c r="AO132" i="19"/>
  <c r="AK132" i="19"/>
  <c r="AF132" i="19"/>
  <c r="AE77" i="19"/>
  <c r="AL141" i="19"/>
  <c r="AB141" i="19"/>
  <c r="AI141" i="19"/>
  <c r="Y141" i="19"/>
  <c r="X173" i="19"/>
  <c r="AH173" i="19"/>
  <c r="Y173" i="19"/>
  <c r="AC114" i="19"/>
  <c r="AB134" i="19"/>
  <c r="AM134" i="19"/>
  <c r="AO134" i="19"/>
  <c r="AL134" i="19"/>
  <c r="AK46" i="21"/>
  <c r="AJ46" i="21"/>
  <c r="AD79" i="19"/>
  <c r="AE175" i="19"/>
  <c r="AK32" i="21"/>
  <c r="Y160" i="19"/>
  <c r="Z160" i="19"/>
  <c r="Y49" i="21"/>
  <c r="AB161" i="19"/>
  <c r="AB137" i="19"/>
  <c r="X137" i="19"/>
  <c r="AK54" i="19"/>
  <c r="W54" i="19"/>
  <c r="AJ54" i="19"/>
  <c r="AJ27" i="21"/>
  <c r="AD27" i="21"/>
  <c r="AC27" i="21"/>
  <c r="AN123" i="19"/>
  <c r="Z123" i="19"/>
  <c r="Y123" i="19"/>
  <c r="AE12" i="21"/>
  <c r="AJ12" i="21"/>
  <c r="AA44" i="21"/>
  <c r="AM44" i="21"/>
  <c r="AH44" i="21"/>
  <c r="AD108" i="19"/>
  <c r="AI108" i="19"/>
  <c r="AM172" i="19"/>
  <c r="AD172" i="19"/>
  <c r="X172" i="19"/>
  <c r="AB117" i="19"/>
  <c r="AK117" i="19"/>
  <c r="Y117" i="19"/>
  <c r="AC74" i="19"/>
  <c r="AL74" i="19"/>
  <c r="Y74" i="19"/>
  <c r="AF87" i="19"/>
  <c r="X104" i="19"/>
  <c r="AJ168" i="19"/>
  <c r="AO66" i="19"/>
  <c r="X66" i="19"/>
  <c r="AL30" i="21"/>
  <c r="AA30" i="21"/>
  <c r="AK30" i="21"/>
  <c r="AD34" i="21"/>
  <c r="AJ34" i="21"/>
  <c r="AB59" i="19"/>
  <c r="Z59" i="19"/>
  <c r="AG59" i="19"/>
  <c r="AE59" i="19"/>
  <c r="AA140" i="19"/>
  <c r="AK140" i="19"/>
  <c r="AH140" i="19"/>
  <c r="AD140" i="19"/>
  <c r="AD29" i="21"/>
  <c r="AK29" i="21"/>
  <c r="AA29" i="21"/>
  <c r="AF85" i="19"/>
  <c r="AA85" i="19"/>
  <c r="Y85" i="19"/>
  <c r="AH119" i="19"/>
  <c r="AE119" i="19"/>
  <c r="Y119" i="19"/>
  <c r="AD72" i="19"/>
  <c r="Z72" i="19"/>
  <c r="AI25" i="21"/>
  <c r="AO25" i="21"/>
  <c r="AK122" i="19"/>
  <c r="AJ122" i="19"/>
  <c r="Z7" i="65"/>
  <c r="AC7" i="65"/>
  <c r="W7" i="65"/>
  <c r="AA30" i="65"/>
  <c r="AK30" i="65"/>
  <c r="AN43" i="65"/>
  <c r="AM43" i="65"/>
  <c r="AA43" i="65"/>
  <c r="Y51" i="65"/>
  <c r="AE62" i="65"/>
  <c r="AC67" i="65"/>
  <c r="AO69" i="65"/>
  <c r="AF100" i="65"/>
  <c r="AM100" i="65"/>
  <c r="AA100" i="65"/>
  <c r="AE116" i="65"/>
  <c r="AC129" i="65"/>
  <c r="AC130" i="65"/>
  <c r="AD123" i="65"/>
  <c r="Z144" i="65"/>
  <c r="AD144" i="65"/>
  <c r="AE144" i="65"/>
  <c r="AH160" i="65"/>
  <c r="AI160" i="65"/>
  <c r="AK176" i="65"/>
  <c r="AD176" i="65"/>
  <c r="AO166" i="65"/>
  <c r="AL28" i="19"/>
  <c r="AD28" i="19"/>
  <c r="AJ17" i="19"/>
  <c r="AB17" i="19"/>
  <c r="AI136" i="21"/>
  <c r="AH136" i="21"/>
  <c r="AJ136" i="21"/>
  <c r="X136" i="21"/>
  <c r="AG117" i="21"/>
  <c r="AC167" i="21"/>
  <c r="AN167" i="21"/>
  <c r="AB95" i="21"/>
  <c r="AH95" i="21"/>
  <c r="AH48" i="19"/>
  <c r="W48" i="19"/>
  <c r="Z142" i="21"/>
  <c r="AM142" i="21"/>
  <c r="AJ142" i="21"/>
  <c r="AH142" i="21"/>
  <c r="AL11" i="19"/>
  <c r="AE139" i="21"/>
  <c r="AF139" i="21"/>
  <c r="AE172" i="21"/>
  <c r="Z172" i="21"/>
  <c r="AE88" i="21"/>
  <c r="AM88" i="21"/>
  <c r="Y114" i="21"/>
  <c r="AA114" i="21"/>
  <c r="AN114" i="21"/>
  <c r="AD114" i="21"/>
  <c r="Z52" i="19"/>
  <c r="AF130" i="21"/>
  <c r="AC130" i="21"/>
  <c r="AL3" i="19"/>
  <c r="AE3" i="19"/>
  <c r="AI54" i="21"/>
  <c r="AC54" i="21"/>
  <c r="AI110" i="21"/>
  <c r="W110" i="21"/>
  <c r="AL110" i="21"/>
  <c r="Z110" i="21"/>
  <c r="AH165" i="21"/>
  <c r="AF94" i="21"/>
  <c r="AG94" i="21"/>
  <c r="AK4" i="19"/>
  <c r="AM4" i="19"/>
  <c r="AE108" i="21"/>
  <c r="AM108" i="21"/>
  <c r="AM78" i="21"/>
  <c r="AJ78" i="21"/>
  <c r="AH78" i="21"/>
  <c r="Z127" i="21"/>
  <c r="AF113" i="21"/>
  <c r="AL113" i="21"/>
  <c r="Z69" i="21"/>
  <c r="AJ69" i="21"/>
  <c r="AM4" i="65"/>
  <c r="AF4" i="65"/>
  <c r="X20" i="65"/>
  <c r="AM18" i="65"/>
  <c r="AM25" i="65"/>
  <c r="AE25" i="65"/>
  <c r="W25" i="65"/>
  <c r="AJ25" i="65"/>
  <c r="AE44" i="65"/>
  <c r="AJ44" i="65"/>
  <c r="AD45" i="65"/>
  <c r="AJ57" i="65"/>
  <c r="X58" i="65"/>
  <c r="AB66" i="65"/>
  <c r="AM71" i="65"/>
  <c r="W71" i="65"/>
  <c r="AL68" i="65"/>
  <c r="X68" i="65"/>
  <c r="AF73" i="65"/>
  <c r="AA73" i="65"/>
  <c r="AM94" i="65"/>
  <c r="AE94" i="65"/>
  <c r="W94" i="65"/>
  <c r="AJ94" i="65"/>
  <c r="X87" i="65"/>
  <c r="W87" i="65"/>
  <c r="AN105" i="65"/>
  <c r="AC120" i="65"/>
  <c r="AC136" i="65"/>
  <c r="AE117" i="65"/>
  <c r="AJ117" i="65"/>
  <c r="AD133" i="65"/>
  <c r="AM134" i="65"/>
  <c r="AE134" i="65"/>
  <c r="W134" i="65"/>
  <c r="AJ134" i="65"/>
  <c r="X111" i="65"/>
  <c r="W111" i="65"/>
  <c r="AM127" i="65"/>
  <c r="AC148" i="65"/>
  <c r="AC164" i="65"/>
  <c r="AE145" i="65"/>
  <c r="AJ145" i="65"/>
  <c r="AD161" i="65"/>
  <c r="AN139" i="65"/>
  <c r="AM139" i="65"/>
  <c r="AE154" i="65"/>
  <c r="X170" i="65"/>
  <c r="AM143" i="65"/>
  <c r="AF163" i="65"/>
  <c r="AC25" i="19"/>
  <c r="AN25" i="19"/>
  <c r="AH25" i="19"/>
  <c r="AO81" i="21"/>
  <c r="AC81" i="21"/>
  <c r="AE81" i="21"/>
  <c r="AL81" i="21"/>
  <c r="Z81" i="21"/>
  <c r="AA8" i="19"/>
  <c r="W8" i="19"/>
  <c r="AK21" i="19"/>
  <c r="AE2" i="19"/>
  <c r="AN2" i="19"/>
  <c r="AJ2" i="19"/>
  <c r="AL2" i="19"/>
  <c r="AF173" i="21"/>
  <c r="AD173" i="21"/>
  <c r="AC173" i="21"/>
  <c r="AO173" i="21"/>
  <c r="AM173" i="21"/>
  <c r="AF105" i="21"/>
  <c r="AC134" i="21"/>
  <c r="X134" i="21"/>
  <c r="AL134" i="21"/>
  <c r="AI132" i="21"/>
  <c r="AK71" i="21"/>
  <c r="Z71" i="21"/>
  <c r="AH71" i="21"/>
  <c r="AD118" i="21"/>
  <c r="AG118" i="21"/>
  <c r="AK118" i="21"/>
  <c r="Y118" i="21"/>
  <c r="AN118" i="21"/>
  <c r="W106" i="21"/>
  <c r="AF106" i="21"/>
  <c r="AH100" i="21"/>
  <c r="AN171" i="21"/>
  <c r="AB171" i="21"/>
  <c r="AF171" i="21"/>
  <c r="AG171" i="21"/>
  <c r="AO170" i="21"/>
  <c r="W170" i="21"/>
  <c r="AI170" i="21"/>
  <c r="AF170" i="21"/>
  <c r="AH170" i="21"/>
  <c r="AH24" i="19"/>
  <c r="AG112" i="21"/>
  <c r="AL112" i="21"/>
  <c r="AN112" i="21"/>
  <c r="AA96" i="21"/>
  <c r="AA141" i="21"/>
  <c r="AC141" i="21"/>
  <c r="AK141" i="21"/>
  <c r="Y121" i="21"/>
  <c r="X59" i="21"/>
  <c r="AE59" i="21"/>
  <c r="Y59" i="21"/>
  <c r="AF59" i="21"/>
  <c r="AH59" i="21"/>
  <c r="AB74" i="21"/>
  <c r="AL74" i="21"/>
  <c r="Z5" i="19"/>
  <c r="AB53" i="21"/>
  <c r="AH53" i="21"/>
  <c r="AL53" i="21"/>
  <c r="AM53" i="21"/>
  <c r="Z84" i="21"/>
  <c r="AH84" i="21"/>
  <c r="AG84" i="21"/>
  <c r="AD84" i="21"/>
  <c r="AF84" i="21"/>
  <c r="AA7" i="19"/>
  <c r="AI3" i="65"/>
  <c r="AH5" i="65"/>
  <c r="AO5" i="65"/>
  <c r="Y5" i="65"/>
  <c r="AD5" i="65"/>
  <c r="AM29" i="65"/>
  <c r="AC29" i="65"/>
  <c r="AL29" i="65"/>
  <c r="AL35" i="65"/>
  <c r="AM32" i="65"/>
  <c r="W32" i="65"/>
  <c r="AF38" i="65"/>
  <c r="AA38" i="65"/>
  <c r="AK59" i="65"/>
  <c r="AA72" i="65"/>
  <c r="AC72" i="65"/>
  <c r="AM82" i="65"/>
  <c r="AC82" i="65"/>
  <c r="AL82" i="65"/>
  <c r="AI76" i="65"/>
  <c r="AC98" i="65"/>
  <c r="Z108" i="65"/>
  <c r="AH124" i="65"/>
  <c r="AC122" i="65"/>
  <c r="AM149" i="65"/>
  <c r="AE149" i="65"/>
  <c r="W149" i="65"/>
  <c r="AD149" i="65"/>
  <c r="AE165" i="65"/>
  <c r="AJ165" i="65"/>
  <c r="AB142" i="65"/>
  <c r="AN159" i="65"/>
  <c r="AA159" i="65"/>
  <c r="AL99" i="21"/>
  <c r="AG99" i="21"/>
  <c r="X91" i="21"/>
  <c r="AC91" i="21"/>
  <c r="AA36" i="19"/>
  <c r="AN122" i="21"/>
  <c r="AL122" i="21"/>
  <c r="AG122" i="21"/>
  <c r="AC98" i="21"/>
  <c r="AK98" i="21"/>
  <c r="AJ126" i="21"/>
  <c r="AO126" i="21"/>
  <c r="Z65" i="21"/>
  <c r="AE65" i="21"/>
  <c r="AM26" i="19"/>
  <c r="AO107" i="21"/>
  <c r="AA107" i="21"/>
  <c r="AN107" i="21"/>
  <c r="Y43" i="19"/>
  <c r="AF43" i="19"/>
  <c r="AC137" i="21"/>
  <c r="W137" i="21"/>
  <c r="Z161" i="21"/>
  <c r="AE161" i="21"/>
  <c r="AF62" i="21"/>
  <c r="AG175" i="21"/>
  <c r="AK175" i="21"/>
  <c r="AF175" i="21"/>
  <c r="AO79" i="21"/>
  <c r="AJ79" i="21"/>
  <c r="Z90" i="21"/>
  <c r="AB90" i="21"/>
  <c r="AL90" i="21"/>
  <c r="AG12" i="19"/>
  <c r="AI51" i="19"/>
  <c r="AO51" i="19"/>
  <c r="AL86" i="21"/>
  <c r="AK68" i="21"/>
  <c r="AB31" i="19"/>
  <c r="AH31" i="19"/>
  <c r="AL49" i="19"/>
  <c r="AD27" i="19"/>
  <c r="AI63" i="21"/>
  <c r="X2" i="65"/>
  <c r="X2" i="22" s="1"/>
  <c r="AJ13" i="65"/>
  <c r="Z9" i="65"/>
  <c r="AM23" i="65"/>
  <c r="AK17" i="65"/>
  <c r="Y17" i="65"/>
  <c r="AE37" i="65"/>
  <c r="AA37" i="65"/>
  <c r="AN37" i="65"/>
  <c r="AF49" i="65"/>
  <c r="AM50" i="65"/>
  <c r="AC50" i="65"/>
  <c r="AN50" i="65"/>
  <c r="AC77" i="65"/>
  <c r="AI75" i="65"/>
  <c r="W75" i="65"/>
  <c r="AF75" i="65"/>
  <c r="Z96" i="65"/>
  <c r="AM89" i="65"/>
  <c r="AC89" i="65"/>
  <c r="AN89" i="65"/>
  <c r="AL102" i="65"/>
  <c r="AL112" i="65"/>
  <c r="AC112" i="65"/>
  <c r="AD128" i="65"/>
  <c r="AC128" i="65"/>
  <c r="AI109" i="65"/>
  <c r="W109" i="65"/>
  <c r="AJ125" i="65"/>
  <c r="AK110" i="65"/>
  <c r="AA110" i="65"/>
  <c r="AF156" i="65"/>
  <c r="AC156" i="65"/>
  <c r="AO169" i="65"/>
  <c r="AN175" i="65"/>
  <c r="AA33" i="19"/>
  <c r="W119" i="21"/>
  <c r="AE119" i="21"/>
  <c r="AN119" i="21"/>
  <c r="AL128" i="21"/>
  <c r="AJ128" i="21"/>
  <c r="X128" i="21"/>
  <c r="AE128" i="21"/>
  <c r="AF128" i="21"/>
  <c r="AE70" i="21"/>
  <c r="AI70" i="21"/>
  <c r="AC15" i="19"/>
  <c r="AL15" i="19"/>
  <c r="AM15" i="19"/>
  <c r="AN15" i="19"/>
  <c r="AF155" i="21"/>
  <c r="AA155" i="21"/>
  <c r="AG155" i="21"/>
  <c r="AN155" i="21"/>
  <c r="AB155" i="21"/>
  <c r="AA10" i="19"/>
  <c r="Y10" i="19"/>
  <c r="AB10" i="19"/>
  <c r="AK10" i="19"/>
  <c r="AD177" i="21"/>
  <c r="AC177" i="21"/>
  <c r="AE177" i="21"/>
  <c r="AL177" i="21"/>
  <c r="AM177" i="21"/>
  <c r="AM58" i="21"/>
  <c r="W58" i="21"/>
  <c r="AE151" i="21"/>
  <c r="X151" i="21"/>
  <c r="AI151" i="21"/>
  <c r="Z151" i="21"/>
  <c r="AO61" i="21"/>
  <c r="Z29" i="27"/>
  <c r="AD29" i="27"/>
  <c r="AN29" i="27"/>
  <c r="AI29" i="27"/>
  <c r="Y29" i="27"/>
  <c r="AO66" i="27"/>
  <c r="AF66" i="27"/>
  <c r="AG66" i="27"/>
  <c r="AK66" i="27"/>
  <c r="AH66" i="27"/>
  <c r="W66" i="27"/>
  <c r="AB66" i="27"/>
  <c r="AD66" i="27"/>
  <c r="Z130" i="27"/>
  <c r="AF130" i="27"/>
  <c r="W26" i="27"/>
  <c r="AL26" i="27"/>
  <c r="AJ26" i="27"/>
  <c r="Z26" i="27"/>
  <c r="Y26" i="27"/>
  <c r="AE26" i="27"/>
  <c r="AK26" i="27"/>
  <c r="AH26" i="27"/>
  <c r="AO26" i="27"/>
  <c r="AN26" i="27"/>
  <c r="AB26" i="27"/>
  <c r="AD26" i="27"/>
  <c r="X26" i="27"/>
  <c r="AG26" i="27"/>
  <c r="AA87" i="27"/>
  <c r="AH87" i="27"/>
  <c r="AD87" i="27"/>
  <c r="AO87" i="27"/>
  <c r="AJ87" i="27"/>
  <c r="AO139" i="27"/>
  <c r="AJ139" i="27"/>
  <c r="Z139" i="27"/>
  <c r="AN139" i="27"/>
  <c r="AH139" i="27"/>
  <c r="AK51" i="27"/>
  <c r="AF51" i="27"/>
  <c r="AH51" i="27"/>
  <c r="AB51" i="27"/>
  <c r="AN51" i="27"/>
  <c r="X148" i="27"/>
  <c r="AB148" i="27"/>
  <c r="AK148" i="27"/>
  <c r="Z148" i="27"/>
  <c r="AO148" i="27"/>
  <c r="AN28" i="27"/>
  <c r="AB28" i="27"/>
  <c r="AE28" i="27"/>
  <c r="AM28" i="27"/>
  <c r="AL28" i="27"/>
  <c r="AN125" i="27"/>
  <c r="AJ125" i="27"/>
  <c r="AI125" i="27"/>
  <c r="AK125" i="27"/>
  <c r="W125" i="27"/>
  <c r="AC96" i="27"/>
  <c r="AJ96" i="27"/>
  <c r="AL96" i="27"/>
  <c r="AI96" i="27"/>
  <c r="AH96" i="27"/>
  <c r="AI5" i="27"/>
  <c r="AC5" i="27"/>
  <c r="Z86" i="27"/>
  <c r="AB86" i="27"/>
  <c r="AG86" i="27"/>
  <c r="AN86" i="27"/>
  <c r="AO150" i="27"/>
  <c r="AG30" i="27"/>
  <c r="AD30" i="27"/>
  <c r="AK30" i="27"/>
  <c r="W30" i="27"/>
  <c r="AI30" i="27"/>
  <c r="AK79" i="27"/>
  <c r="AO79" i="27"/>
  <c r="X79" i="27"/>
  <c r="AL79" i="27"/>
  <c r="AN79" i="27"/>
  <c r="AI143" i="27"/>
  <c r="W143" i="27"/>
  <c r="X143" i="27"/>
  <c r="AJ143" i="27"/>
  <c r="AM143" i="27"/>
  <c r="AN12" i="27"/>
  <c r="AH12" i="27"/>
  <c r="AE12" i="27"/>
  <c r="Z12" i="27"/>
  <c r="AC12" i="27"/>
  <c r="AC133" i="27"/>
  <c r="Y133" i="27"/>
  <c r="AG133" i="27"/>
  <c r="AH129" i="27"/>
  <c r="AD129" i="27"/>
  <c r="AB129" i="27"/>
  <c r="AF129" i="27"/>
  <c r="AO129" i="27"/>
  <c r="AN104" i="27"/>
  <c r="AF104" i="27"/>
  <c r="AL104" i="27"/>
  <c r="AK104" i="27"/>
  <c r="AC104" i="27"/>
  <c r="AH21" i="27"/>
  <c r="Y21" i="27"/>
  <c r="W21" i="27"/>
  <c r="AF19" i="27"/>
  <c r="Z19" i="27"/>
  <c r="AC19" i="27"/>
  <c r="AO19" i="27"/>
  <c r="AA19" i="27"/>
  <c r="AM173" i="27"/>
  <c r="AM112" i="27"/>
  <c r="AI112" i="27"/>
  <c r="X112" i="27"/>
  <c r="AK112" i="27"/>
  <c r="AO112" i="27"/>
  <c r="AA46" i="27"/>
  <c r="AE46" i="27"/>
  <c r="AG46" i="27"/>
  <c r="AH46" i="27"/>
  <c r="AF46" i="27"/>
  <c r="AJ147" i="27"/>
  <c r="AK147" i="27"/>
  <c r="AO147" i="27"/>
  <c r="AC147" i="27"/>
  <c r="AH147" i="27"/>
  <c r="AO140" i="27"/>
  <c r="AJ85" i="27"/>
  <c r="W85" i="27"/>
  <c r="AE85" i="27"/>
  <c r="X85" i="27"/>
  <c r="AH85" i="27"/>
  <c r="W39" i="27"/>
  <c r="Z39" i="27"/>
  <c r="AD39" i="27"/>
  <c r="AH39" i="27"/>
  <c r="AL39" i="27"/>
  <c r="AI128" i="24"/>
  <c r="AD128" i="24"/>
  <c r="AC128" i="24"/>
  <c r="AJ128" i="24"/>
  <c r="AA128" i="24"/>
  <c r="AI23" i="24"/>
  <c r="AJ23" i="24"/>
  <c r="X23" i="24"/>
  <c r="AE23" i="24"/>
  <c r="AC23" i="24"/>
  <c r="AC105" i="24"/>
  <c r="AJ105" i="24"/>
  <c r="AN105" i="24"/>
  <c r="Y105" i="24"/>
  <c r="W105" i="24"/>
  <c r="AA75" i="24"/>
  <c r="AM75" i="24"/>
  <c r="AB75" i="24"/>
  <c r="AO75" i="24"/>
  <c r="AH75" i="24"/>
  <c r="AG126" i="24"/>
  <c r="AD126" i="24"/>
  <c r="AK126" i="24"/>
  <c r="AO126" i="24"/>
  <c r="AL126" i="24"/>
  <c r="AM63" i="24"/>
  <c r="AE63" i="24"/>
  <c r="AC63" i="24"/>
  <c r="AA63" i="24"/>
  <c r="AA31" i="24"/>
  <c r="AJ31" i="24"/>
  <c r="AI52" i="28"/>
  <c r="AE52" i="28"/>
  <c r="X52" i="28"/>
  <c r="Y52" i="28"/>
  <c r="AB52" i="28"/>
  <c r="AL52" i="28"/>
  <c r="Z52" i="28"/>
  <c r="AC82" i="27"/>
  <c r="AG82" i="27"/>
  <c r="AJ82" i="27"/>
  <c r="AB82" i="27"/>
  <c r="AO82" i="27"/>
  <c r="AD82" i="27"/>
  <c r="AN82" i="27"/>
  <c r="AL82" i="27"/>
  <c r="X82" i="27"/>
  <c r="AH82" i="27"/>
  <c r="AK82" i="27"/>
  <c r="Z82" i="27"/>
  <c r="AN146" i="27"/>
  <c r="AM146" i="27"/>
  <c r="AO99" i="27"/>
  <c r="AH99" i="27"/>
  <c r="AB76" i="27"/>
  <c r="AJ76" i="27"/>
  <c r="X76" i="27"/>
  <c r="AC76" i="27"/>
  <c r="AO76" i="27"/>
  <c r="AG8" i="27"/>
  <c r="AN8" i="27"/>
  <c r="Y8" i="27"/>
  <c r="AC8" i="27"/>
  <c r="Z8" i="27"/>
  <c r="AA53" i="27"/>
  <c r="AM53" i="27"/>
  <c r="AC53" i="27"/>
  <c r="AN53" i="27"/>
  <c r="Z53" i="27"/>
  <c r="AA23" i="27"/>
  <c r="AB23" i="27"/>
  <c r="AK23" i="27"/>
  <c r="AD23" i="27"/>
  <c r="AM23" i="27"/>
  <c r="AL23" i="27"/>
  <c r="Z23" i="27"/>
  <c r="AJ23" i="27"/>
  <c r="X23" i="27"/>
  <c r="AI23" i="27"/>
  <c r="AO23" i="27"/>
  <c r="AN23" i="27"/>
  <c r="AG23" i="27"/>
  <c r="AC23" i="27"/>
  <c r="W23" i="27"/>
  <c r="Y23" i="27"/>
  <c r="AF23" i="27"/>
  <c r="AH23" i="27"/>
  <c r="AB102" i="27"/>
  <c r="AE102" i="27"/>
  <c r="AI102" i="27"/>
  <c r="AA102" i="27"/>
  <c r="AO102" i="27"/>
  <c r="AD166" i="27"/>
  <c r="Z166" i="27"/>
  <c r="AA166" i="27"/>
  <c r="Z42" i="27"/>
  <c r="AH42" i="27"/>
  <c r="AG42" i="27"/>
  <c r="X42" i="27"/>
  <c r="AB42" i="27"/>
  <c r="AE155" i="27"/>
  <c r="AI155" i="27"/>
  <c r="AF155" i="27"/>
  <c r="AO155" i="27"/>
  <c r="AA155" i="27"/>
  <c r="AE60" i="27"/>
  <c r="AJ60" i="27"/>
  <c r="AG60" i="27"/>
  <c r="Y60" i="27"/>
  <c r="AA60" i="27"/>
  <c r="W32" i="27"/>
  <c r="AA32" i="27"/>
  <c r="AG32" i="27"/>
  <c r="Y32" i="27"/>
  <c r="X32" i="27"/>
  <c r="AD36" i="27"/>
  <c r="X36" i="27"/>
  <c r="Y36" i="27"/>
  <c r="W36" i="27"/>
  <c r="Z36" i="27"/>
  <c r="X157" i="27"/>
  <c r="AL157" i="27"/>
  <c r="W157" i="27"/>
  <c r="AO157" i="27"/>
  <c r="AD157" i="27"/>
  <c r="AD7" i="27"/>
  <c r="AF128" i="27"/>
  <c r="AE128" i="27"/>
  <c r="Z128" i="27"/>
  <c r="AO128" i="27"/>
  <c r="AK68" i="27"/>
  <c r="AB68" i="27"/>
  <c r="AJ68" i="27"/>
  <c r="AI68" i="27"/>
  <c r="AD68" i="27"/>
  <c r="AL68" i="27"/>
  <c r="AH68" i="27"/>
  <c r="AG68" i="27"/>
  <c r="AF68" i="27"/>
  <c r="X68" i="27"/>
  <c r="W68" i="27"/>
  <c r="Z68" i="27"/>
  <c r="AN68" i="27"/>
  <c r="AO138" i="27"/>
  <c r="AA138" i="27"/>
  <c r="AI138" i="27"/>
  <c r="X138" i="27"/>
  <c r="AB138" i="27"/>
  <c r="AN71" i="27"/>
  <c r="AE71" i="27"/>
  <c r="X71" i="27"/>
  <c r="Y71" i="27"/>
  <c r="AO71" i="27"/>
  <c r="AE175" i="27"/>
  <c r="AA175" i="27"/>
  <c r="AK175" i="27"/>
  <c r="AO175" i="27"/>
  <c r="AI175" i="27"/>
  <c r="Y141" i="27"/>
  <c r="AH141" i="27"/>
  <c r="AK141" i="27"/>
  <c r="AF141" i="27"/>
  <c r="AC141" i="27"/>
  <c r="AD93" i="27"/>
  <c r="X55" i="24"/>
  <c r="AJ55" i="24"/>
  <c r="AD55" i="24"/>
  <c r="AE55" i="24"/>
  <c r="AJ48" i="24"/>
  <c r="AH33" i="27"/>
  <c r="AD33" i="27"/>
  <c r="Z33" i="27"/>
  <c r="AK33" i="27"/>
  <c r="W98" i="27"/>
  <c r="Y98" i="27"/>
  <c r="AL98" i="27"/>
  <c r="AA98" i="27"/>
  <c r="X98" i="27"/>
  <c r="AC98" i="27"/>
  <c r="AB98" i="27"/>
  <c r="AN98" i="27"/>
  <c r="AE98" i="27"/>
  <c r="Z98" i="27"/>
  <c r="AJ98" i="27"/>
  <c r="Z100" i="27"/>
  <c r="AE137" i="27"/>
  <c r="AA137" i="27"/>
  <c r="AL137" i="27"/>
  <c r="AJ77" i="27"/>
  <c r="AI16" i="27"/>
  <c r="Z16" i="27"/>
  <c r="AE47" i="27"/>
  <c r="AG144" i="27"/>
  <c r="Z144" i="27"/>
  <c r="X54" i="27"/>
  <c r="AO118" i="27"/>
  <c r="AH6" i="27"/>
  <c r="AF55" i="27"/>
  <c r="AL55" i="27"/>
  <c r="AN115" i="27"/>
  <c r="Y108" i="27"/>
  <c r="AD108" i="27"/>
  <c r="AK61" i="27"/>
  <c r="AC61" i="27"/>
  <c r="AI61" i="27"/>
  <c r="AJ61" i="27"/>
  <c r="AC24" i="27"/>
  <c r="AK24" i="27"/>
  <c r="AI31" i="27"/>
  <c r="AH152" i="27"/>
  <c r="AG152" i="27"/>
  <c r="AM152" i="27"/>
  <c r="AL152" i="27"/>
  <c r="AA152" i="27"/>
  <c r="X152" i="27"/>
  <c r="Z152" i="27"/>
  <c r="AK116" i="27"/>
  <c r="AG116" i="27"/>
  <c r="AN116" i="27"/>
  <c r="Y116" i="27"/>
  <c r="AF116" i="27"/>
  <c r="AA15" i="27"/>
  <c r="AN15" i="27"/>
  <c r="AJ15" i="27"/>
  <c r="AF15" i="27"/>
  <c r="Y15" i="27"/>
  <c r="AE15" i="27"/>
  <c r="X15" i="27"/>
  <c r="AC15" i="27"/>
  <c r="AB15" i="27"/>
  <c r="AH15" i="27"/>
  <c r="W15" i="27"/>
  <c r="AL15" i="27"/>
  <c r="AD15" i="27"/>
  <c r="AK15" i="27"/>
  <c r="AO15" i="27"/>
  <c r="AG15" i="27"/>
  <c r="Z15" i="27"/>
  <c r="AO41" i="27"/>
  <c r="AH43" i="27"/>
  <c r="AO40" i="27"/>
  <c r="AB81" i="24"/>
  <c r="AL81" i="24"/>
  <c r="AJ81" i="24"/>
  <c r="AE81" i="24"/>
  <c r="AK81" i="24"/>
  <c r="W111" i="24"/>
  <c r="AE111" i="24"/>
  <c r="AA111" i="24"/>
  <c r="AG111" i="24"/>
  <c r="AL111" i="24"/>
  <c r="Y8" i="24"/>
  <c r="AI120" i="24"/>
  <c r="AF120" i="24"/>
  <c r="AD120" i="24"/>
  <c r="AK120" i="24"/>
  <c r="AG120" i="24"/>
  <c r="AA120" i="24"/>
  <c r="AN120" i="24"/>
  <c r="X120" i="24"/>
  <c r="Z120" i="24"/>
  <c r="Z110" i="24"/>
  <c r="AG110" i="24"/>
  <c r="AC110" i="24"/>
  <c r="AM110" i="24"/>
  <c r="AK110" i="24"/>
  <c r="AJ73" i="24"/>
  <c r="Y73" i="24"/>
  <c r="AE113" i="24"/>
  <c r="AL113" i="24"/>
  <c r="Y49" i="27"/>
  <c r="AB49" i="27"/>
  <c r="AJ49" i="27"/>
  <c r="Z49" i="27"/>
  <c r="AJ114" i="27"/>
  <c r="AE114" i="27"/>
  <c r="W114" i="27"/>
  <c r="AL2" i="27"/>
  <c r="AH2" i="27"/>
  <c r="AH70" i="27"/>
  <c r="AA70" i="27"/>
  <c r="AB132" i="27"/>
  <c r="AH132" i="27"/>
  <c r="AH177" i="27"/>
  <c r="AG126" i="27"/>
  <c r="AK126" i="27"/>
  <c r="AM126" i="27"/>
  <c r="AJ126" i="27"/>
  <c r="AM59" i="27"/>
  <c r="X59" i="27"/>
  <c r="AF59" i="27"/>
  <c r="AI59" i="27"/>
  <c r="AJ117" i="27"/>
  <c r="AG117" i="27"/>
  <c r="AC117" i="27"/>
  <c r="AM117" i="27"/>
  <c r="W117" i="27"/>
  <c r="X74" i="27"/>
  <c r="W74" i="27"/>
  <c r="AB74" i="27"/>
  <c r="AK74" i="27"/>
  <c r="AG74" i="27"/>
  <c r="AM145" i="27"/>
  <c r="AI145" i="27"/>
  <c r="AE145" i="27"/>
  <c r="X145" i="27"/>
  <c r="AI17" i="27"/>
  <c r="AM145" i="24"/>
  <c r="AD145" i="24"/>
  <c r="AN145" i="24"/>
  <c r="AO145" i="24"/>
  <c r="Z145" i="24"/>
  <c r="AD171" i="24"/>
  <c r="AF171" i="24"/>
  <c r="AL171" i="24"/>
  <c r="AK171" i="24"/>
  <c r="AG171" i="24"/>
  <c r="AO40" i="24"/>
  <c r="Z40" i="24"/>
  <c r="Y40" i="24"/>
  <c r="AJ40" i="24"/>
  <c r="AK40" i="24"/>
  <c r="AI137" i="24"/>
  <c r="AM137" i="24"/>
  <c r="AF146" i="24"/>
  <c r="AI146" i="24"/>
  <c r="X146" i="24"/>
  <c r="AA146" i="24"/>
  <c r="AF10" i="24"/>
  <c r="AG10" i="24"/>
  <c r="AJ45" i="24"/>
  <c r="X45" i="24"/>
  <c r="AB45" i="24"/>
  <c r="AC45" i="24"/>
  <c r="AL45" i="24"/>
  <c r="AI127" i="24"/>
  <c r="AM127" i="24"/>
  <c r="AL127" i="24"/>
  <c r="AB127" i="24"/>
  <c r="W66" i="24"/>
  <c r="AI66" i="24"/>
  <c r="AG66" i="24"/>
  <c r="AF66" i="24"/>
  <c r="AI18" i="21"/>
  <c r="AB149" i="65"/>
  <c r="AC29" i="27"/>
  <c r="X29" i="27"/>
  <c r="AK29" i="27"/>
  <c r="AL29" i="27"/>
  <c r="AB29" i="27"/>
  <c r="AE130" i="27"/>
  <c r="AH130" i="27"/>
  <c r="AL130" i="27"/>
  <c r="AI130" i="27"/>
  <c r="AK130" i="27"/>
  <c r="Y130" i="27"/>
  <c r="W130" i="27"/>
  <c r="AO130" i="27"/>
  <c r="Y5" i="27"/>
  <c r="AB5" i="27"/>
  <c r="AI150" i="27"/>
  <c r="AF30" i="27"/>
  <c r="Y30" i="27"/>
  <c r="AJ30" i="27"/>
  <c r="AL30" i="27"/>
  <c r="AA30" i="27"/>
  <c r="AI133" i="27"/>
  <c r="X133" i="27"/>
  <c r="AF133" i="27"/>
  <c r="AM129" i="27"/>
  <c r="AL129" i="27"/>
  <c r="AC129" i="27"/>
  <c r="W129" i="27"/>
  <c r="AI129" i="27"/>
  <c r="Z21" i="27"/>
  <c r="AJ21" i="27"/>
  <c r="AO21" i="27"/>
  <c r="AH83" i="27"/>
  <c r="Z83" i="27"/>
  <c r="AE83" i="27"/>
  <c r="W83" i="27"/>
  <c r="AN83" i="27"/>
  <c r="AJ83" i="27"/>
  <c r="AM83" i="27"/>
  <c r="AG83" i="27"/>
  <c r="X83" i="27"/>
  <c r="AD83" i="27"/>
  <c r="AO83" i="27"/>
  <c r="AI83" i="27"/>
  <c r="AA83" i="27"/>
  <c r="AF83" i="27"/>
  <c r="AC83" i="27"/>
  <c r="AK83" i="27"/>
  <c r="Y83" i="27"/>
  <c r="AD173" i="27"/>
  <c r="AC173" i="27"/>
  <c r="AK173" i="27"/>
  <c r="AA173" i="27"/>
  <c r="AH173" i="27"/>
  <c r="AL173" i="27"/>
  <c r="W173" i="27"/>
  <c r="AN173" i="27"/>
  <c r="X173" i="27"/>
  <c r="AB173" i="27"/>
  <c r="AF173" i="27"/>
  <c r="AJ173" i="27"/>
  <c r="W112" i="27"/>
  <c r="AJ112" i="27"/>
  <c r="AL112" i="27"/>
  <c r="Y112" i="27"/>
  <c r="AG112" i="27"/>
  <c r="Y46" i="27"/>
  <c r="AI46" i="27"/>
  <c r="AG147" i="27"/>
  <c r="AE147" i="27"/>
  <c r="W147" i="27"/>
  <c r="AA147" i="27"/>
  <c r="AM147" i="27"/>
  <c r="AI85" i="27"/>
  <c r="AB85" i="27"/>
  <c r="AF85" i="27"/>
  <c r="AN85" i="27"/>
  <c r="AD85" i="27"/>
  <c r="AN39" i="27"/>
  <c r="AB39" i="27"/>
  <c r="AE39" i="27"/>
  <c r="AM23" i="24"/>
  <c r="AL23" i="24"/>
  <c r="AN23" i="24"/>
  <c r="AB23" i="24"/>
  <c r="AH23" i="24"/>
  <c r="AG105" i="24"/>
  <c r="AD105" i="24"/>
  <c r="AK105" i="24"/>
  <c r="AO105" i="24"/>
  <c r="AE105" i="24"/>
  <c r="W75" i="24"/>
  <c r="AF75" i="24"/>
  <c r="AE75" i="24"/>
  <c r="AD75" i="24"/>
  <c r="AC75" i="24"/>
  <c r="AJ126" i="24"/>
  <c r="AE126" i="24"/>
  <c r="AB46" i="24"/>
  <c r="X46" i="24"/>
  <c r="AA46" i="24"/>
  <c r="AL46" i="24"/>
  <c r="AD46" i="24"/>
  <c r="AC46" i="24"/>
  <c r="AF46" i="24"/>
  <c r="AK46" i="24"/>
  <c r="Y46" i="24"/>
  <c r="AO46" i="24"/>
  <c r="Z46" i="24"/>
  <c r="AE46" i="24"/>
  <c r="AI46" i="24"/>
  <c r="AJ46" i="24"/>
  <c r="AG46" i="24"/>
  <c r="AI31" i="24"/>
  <c r="AG31" i="24"/>
  <c r="AL146" i="27"/>
  <c r="AH146" i="27"/>
  <c r="Y146" i="27"/>
  <c r="AI146" i="27"/>
  <c r="AK146" i="27"/>
  <c r="W146" i="27"/>
  <c r="AO146" i="27"/>
  <c r="X146" i="27"/>
  <c r="AF146" i="27"/>
  <c r="Z146" i="27"/>
  <c r="AB146" i="27"/>
  <c r="AB99" i="27"/>
  <c r="AG167" i="27"/>
  <c r="X167" i="27"/>
  <c r="AM167" i="27"/>
  <c r="AD167" i="27"/>
  <c r="AC167" i="27"/>
  <c r="AF167" i="27"/>
  <c r="AO167" i="27"/>
  <c r="AA167" i="27"/>
  <c r="AE167" i="27"/>
  <c r="Z167" i="27"/>
  <c r="AH167" i="27"/>
  <c r="AL167" i="27"/>
  <c r="AK167" i="27"/>
  <c r="AJ167" i="27"/>
  <c r="W167" i="27"/>
  <c r="AN167" i="27"/>
  <c r="AB167" i="27"/>
  <c r="AD76" i="27"/>
  <c r="AA76" i="27"/>
  <c r="AN76" i="27"/>
  <c r="AG76" i="27"/>
  <c r="AI76" i="27"/>
  <c r="X8" i="27"/>
  <c r="AO8" i="27"/>
  <c r="AK8" i="27"/>
  <c r="W8" i="27"/>
  <c r="AH8" i="27"/>
  <c r="AE53" i="27"/>
  <c r="Y53" i="27"/>
  <c r="AJ53" i="27"/>
  <c r="AO53" i="27"/>
  <c r="AK53" i="27"/>
  <c r="AF166" i="27"/>
  <c r="AM166" i="27"/>
  <c r="X166" i="27"/>
  <c r="AC42" i="27"/>
  <c r="AO42" i="27"/>
  <c r="AK42" i="27"/>
  <c r="AJ42" i="27"/>
  <c r="AA42" i="27"/>
  <c r="AN155" i="27"/>
  <c r="AH155" i="27"/>
  <c r="AC155" i="27"/>
  <c r="AD155" i="27"/>
  <c r="W155" i="27"/>
  <c r="W60" i="27"/>
  <c r="AK60" i="27"/>
  <c r="AN60" i="27"/>
  <c r="AB60" i="27"/>
  <c r="AO60" i="27"/>
  <c r="AJ32" i="27"/>
  <c r="AD32" i="27"/>
  <c r="Z32" i="27"/>
  <c r="AE32" i="27"/>
  <c r="AB32" i="27"/>
  <c r="AN36" i="27"/>
  <c r="AA36" i="27"/>
  <c r="AE36" i="27"/>
  <c r="AM36" i="27"/>
  <c r="AL36" i="27"/>
  <c r="Z157" i="27"/>
  <c r="AF157" i="27"/>
  <c r="AB157" i="27"/>
  <c r="AI157" i="27"/>
  <c r="AG157" i="27"/>
  <c r="AM128" i="27"/>
  <c r="AD128" i="27"/>
  <c r="AN128" i="27"/>
  <c r="AC128" i="27"/>
  <c r="AM175" i="27"/>
  <c r="AG175" i="27"/>
  <c r="AJ175" i="27"/>
  <c r="AD175" i="27"/>
  <c r="AE141" i="27"/>
  <c r="AO141" i="27"/>
  <c r="AD141" i="27"/>
  <c r="X141" i="27"/>
  <c r="AG141" i="27"/>
  <c r="AH93" i="27"/>
  <c r="AN55" i="24"/>
  <c r="AH55" i="24"/>
  <c r="Z55" i="24"/>
  <c r="X48" i="24"/>
  <c r="AF48" i="24"/>
  <c r="AB130" i="24"/>
  <c r="W130" i="24"/>
  <c r="AC130" i="24"/>
  <c r="AI130" i="24"/>
  <c r="Y130" i="24"/>
  <c r="X130" i="24"/>
  <c r="AL130" i="24"/>
  <c r="AJ130" i="24"/>
  <c r="AE130" i="24"/>
  <c r="AA130" i="24"/>
  <c r="AK130" i="24"/>
  <c r="AD130" i="24"/>
  <c r="AO130" i="24"/>
  <c r="AN130" i="24"/>
  <c r="AM130" i="24"/>
  <c r="Z130" i="24"/>
  <c r="AO137" i="27"/>
  <c r="AH137" i="27"/>
  <c r="W137" i="27"/>
  <c r="AF137" i="27"/>
  <c r="AG137" i="27"/>
  <c r="AM137" i="27"/>
  <c r="AJ137" i="27"/>
  <c r="AH118" i="27"/>
  <c r="AA118" i="27"/>
  <c r="AC118" i="27"/>
  <c r="AN118" i="27"/>
  <c r="AD118" i="27"/>
  <c r="AI118" i="27"/>
  <c r="W118" i="27"/>
  <c r="AG118" i="27"/>
  <c r="AF118" i="27"/>
  <c r="AB118" i="27"/>
  <c r="Y118" i="27"/>
  <c r="AN6" i="27"/>
  <c r="AC115" i="27"/>
  <c r="AJ108" i="27"/>
  <c r="AG61" i="27"/>
  <c r="Z61" i="27"/>
  <c r="W24" i="27"/>
  <c r="AH24" i="27"/>
  <c r="AB152" i="27"/>
  <c r="AH135" i="27"/>
  <c r="AD116" i="27"/>
  <c r="AO116" i="27"/>
  <c r="AL116" i="27"/>
  <c r="W116" i="27"/>
  <c r="AB116" i="27"/>
  <c r="AH69" i="27"/>
  <c r="AL69" i="27"/>
  <c r="AA69" i="27"/>
  <c r="Y69" i="27"/>
  <c r="W69" i="27"/>
  <c r="AG69" i="27"/>
  <c r="X69" i="27"/>
  <c r="AO69" i="27"/>
  <c r="Z69" i="27"/>
  <c r="AI69" i="27"/>
  <c r="AC69" i="27"/>
  <c r="AD69" i="27"/>
  <c r="AK69" i="27"/>
  <c r="AJ69" i="27"/>
  <c r="AF69" i="27"/>
  <c r="AE69" i="27"/>
  <c r="AM69" i="27"/>
  <c r="AF170" i="27"/>
  <c r="AD170" i="27"/>
  <c r="AC170" i="27"/>
  <c r="Y170" i="27"/>
  <c r="AK170" i="27"/>
  <c r="AN170" i="27"/>
  <c r="AG170" i="27"/>
  <c r="W170" i="27"/>
  <c r="AH170" i="27"/>
  <c r="AO170" i="27"/>
  <c r="X170" i="27"/>
  <c r="AE170" i="27"/>
  <c r="AA170" i="27"/>
  <c r="AM170" i="27"/>
  <c r="AI170" i="27"/>
  <c r="Z170" i="27"/>
  <c r="AL170" i="27"/>
  <c r="AJ170" i="27"/>
  <c r="Z7" i="24"/>
  <c r="AM7" i="24"/>
  <c r="AE7" i="24"/>
  <c r="AI7" i="24"/>
  <c r="AA7" i="24"/>
  <c r="AC7" i="24"/>
  <c r="AD7" i="24"/>
  <c r="W7" i="24"/>
  <c r="AN7" i="24"/>
  <c r="AO7" i="24"/>
  <c r="AG7" i="24"/>
  <c r="Y7" i="24"/>
  <c r="AL7" i="24"/>
  <c r="AJ7" i="24"/>
  <c r="AB7" i="24"/>
  <c r="AF7" i="24"/>
  <c r="AK7" i="24"/>
  <c r="AO81" i="24"/>
  <c r="Z81" i="24"/>
  <c r="AG81" i="24"/>
  <c r="AI81" i="24"/>
  <c r="AH81" i="24"/>
  <c r="Z78" i="24"/>
  <c r="AH78" i="24"/>
  <c r="AM78" i="24"/>
  <c r="AN78" i="24"/>
  <c r="AO78" i="24"/>
  <c r="AE78" i="24"/>
  <c r="AA78" i="24"/>
  <c r="W78" i="24"/>
  <c r="AG78" i="24"/>
  <c r="AD78" i="24"/>
  <c r="AB78" i="24"/>
  <c r="AF78" i="24"/>
  <c r="AJ78" i="24"/>
  <c r="AI78" i="24"/>
  <c r="AL78" i="24"/>
  <c r="AK78" i="24"/>
  <c r="Y78" i="24"/>
  <c r="AC78" i="24"/>
  <c r="X78" i="24"/>
  <c r="AJ111" i="24"/>
  <c r="AH111" i="24"/>
  <c r="AN111" i="24"/>
  <c r="AG8" i="24"/>
  <c r="AN177" i="24"/>
  <c r="AG177" i="24"/>
  <c r="AA177" i="24"/>
  <c r="AO177" i="24"/>
  <c r="AL177" i="24"/>
  <c r="Y177" i="24"/>
  <c r="AE177" i="24"/>
  <c r="AK177" i="24"/>
  <c r="AD177" i="24"/>
  <c r="AI177" i="24"/>
  <c r="AM177" i="24"/>
  <c r="Z177" i="24"/>
  <c r="AC177" i="24"/>
  <c r="AH177" i="24"/>
  <c r="AJ177" i="24"/>
  <c r="W177" i="24"/>
  <c r="W120" i="24"/>
  <c r="AH120" i="24"/>
  <c r="AN110" i="24"/>
  <c r="AA110" i="24"/>
  <c r="AB110" i="24"/>
  <c r="AJ110" i="24"/>
  <c r="AD110" i="24"/>
  <c r="AA73" i="24"/>
  <c r="AO73" i="24"/>
  <c r="AL73" i="24"/>
  <c r="AE73" i="24"/>
  <c r="Z73" i="24"/>
  <c r="X73" i="24"/>
  <c r="AC73" i="24"/>
  <c r="AG73" i="24"/>
  <c r="AH73" i="24"/>
  <c r="AF113" i="24"/>
  <c r="AK113" i="24"/>
  <c r="AH113" i="24"/>
  <c r="AI113" i="24"/>
  <c r="AK49" i="27"/>
  <c r="AH49" i="27"/>
  <c r="AN49" i="27"/>
  <c r="AE49" i="27"/>
  <c r="AG114" i="27"/>
  <c r="AF114" i="27"/>
  <c r="AN114" i="27"/>
  <c r="AI121" i="27"/>
  <c r="AJ121" i="27"/>
  <c r="AC121" i="27"/>
  <c r="Z121" i="27"/>
  <c r="AM121" i="27"/>
  <c r="AF121" i="27"/>
  <c r="AO121" i="27"/>
  <c r="AE121" i="27"/>
  <c r="AH121" i="27"/>
  <c r="AB121" i="27"/>
  <c r="W121" i="27"/>
  <c r="AA121" i="27"/>
  <c r="AD121" i="27"/>
  <c r="X121" i="27"/>
  <c r="AN121" i="27"/>
  <c r="Y121" i="27"/>
  <c r="AL121" i="27"/>
  <c r="AK121" i="27"/>
  <c r="AI70" i="27"/>
  <c r="Z70" i="27"/>
  <c r="AN132" i="27"/>
  <c r="AD132" i="27"/>
  <c r="AG132" i="27"/>
  <c r="AO132" i="27"/>
  <c r="AI132" i="27"/>
  <c r="AA132" i="27"/>
  <c r="AK132" i="27"/>
  <c r="Z132" i="27"/>
  <c r="AN117" i="27"/>
  <c r="Z117" i="27"/>
  <c r="AD117" i="27"/>
  <c r="AB117" i="27"/>
  <c r="AE117" i="27"/>
  <c r="AG64" i="27"/>
  <c r="AJ64" i="27"/>
  <c r="X64" i="27"/>
  <c r="AF64" i="27"/>
  <c r="AM64" i="27"/>
  <c r="Z64" i="27"/>
  <c r="AO64" i="27"/>
  <c r="AD64" i="27"/>
  <c r="W64" i="27"/>
  <c r="AB64" i="27"/>
  <c r="AL64" i="27"/>
  <c r="AA64" i="27"/>
  <c r="AI64" i="27"/>
  <c r="AH64" i="27"/>
  <c r="AN64" i="27"/>
  <c r="Y64" i="27"/>
  <c r="AN74" i="27"/>
  <c r="AH74" i="27"/>
  <c r="AL74" i="27"/>
  <c r="AO74" i="27"/>
  <c r="AE74" i="27"/>
  <c r="AC17" i="27"/>
  <c r="AM17" i="27"/>
  <c r="Y17" i="27"/>
  <c r="AD17" i="27"/>
  <c r="AO17" i="27"/>
  <c r="AL17" i="27"/>
  <c r="AK17" i="27"/>
  <c r="AA17" i="27"/>
  <c r="AE17" i="27"/>
  <c r="AB17" i="27"/>
  <c r="W17" i="27"/>
  <c r="AH17" i="27"/>
  <c r="AG145" i="24"/>
  <c r="AE145" i="24"/>
  <c r="AH145" i="24"/>
  <c r="AL145" i="24"/>
  <c r="AA145" i="24"/>
  <c r="Z171" i="24"/>
  <c r="AH171" i="24"/>
  <c r="AC171" i="24"/>
  <c r="AN171" i="24"/>
  <c r="AJ171" i="24"/>
  <c r="AC40" i="24"/>
  <c r="AB40" i="24"/>
  <c r="AM40" i="24"/>
  <c r="AI40" i="24"/>
  <c r="AN40" i="24"/>
  <c r="Z137" i="24"/>
  <c r="AL137" i="24"/>
  <c r="AH137" i="24"/>
  <c r="AE146" i="24"/>
  <c r="AJ146" i="24"/>
  <c r="AO146" i="24"/>
  <c r="AL146" i="24"/>
  <c r="AL10" i="24"/>
  <c r="Y10" i="24"/>
  <c r="Z10" i="24"/>
  <c r="AO10" i="24"/>
  <c r="W45" i="24"/>
  <c r="AF45" i="24"/>
  <c r="AD45" i="24"/>
  <c r="AO45" i="24"/>
  <c r="Z45" i="24"/>
  <c r="AH127" i="24"/>
  <c r="AC127" i="24"/>
  <c r="Y127" i="24"/>
  <c r="AK127" i="24"/>
  <c r="AM66" i="24"/>
  <c r="Z66" i="24"/>
  <c r="X66" i="24"/>
  <c r="AI18" i="65"/>
  <c r="AJ105" i="65"/>
  <c r="W38" i="65"/>
  <c r="W3" i="21"/>
  <c r="X3" i="21"/>
  <c r="Y3" i="21"/>
  <c r="AF3" i="21"/>
  <c r="AF35" i="21"/>
  <c r="AN35" i="21"/>
  <c r="AA35" i="21"/>
  <c r="AE35" i="21"/>
  <c r="AB163" i="19"/>
  <c r="AK163" i="19"/>
  <c r="AM163" i="19"/>
  <c r="AC20" i="21"/>
  <c r="AB20" i="21"/>
  <c r="X84" i="19"/>
  <c r="AO84" i="19"/>
  <c r="W84" i="19"/>
  <c r="AA148" i="19"/>
  <c r="AI148" i="19"/>
  <c r="W148" i="19"/>
  <c r="AH148" i="19"/>
  <c r="AJ37" i="21"/>
  <c r="AA37" i="21"/>
  <c r="AH37" i="21"/>
  <c r="AK37" i="21"/>
  <c r="AN157" i="19"/>
  <c r="Y157" i="19"/>
  <c r="AM157" i="19"/>
  <c r="W157" i="19"/>
  <c r="AG18" i="21"/>
  <c r="AA18" i="21"/>
  <c r="W18" i="21"/>
  <c r="W127" i="19"/>
  <c r="AO127" i="19"/>
  <c r="AA127" i="19"/>
  <c r="X48" i="21"/>
  <c r="Y80" i="19"/>
  <c r="AJ80" i="19"/>
  <c r="AE144" i="19"/>
  <c r="AL144" i="19"/>
  <c r="Y73" i="19"/>
  <c r="AK73" i="19"/>
  <c r="AC73" i="19"/>
  <c r="AO98" i="19"/>
  <c r="AF98" i="19"/>
  <c r="AJ98" i="19"/>
  <c r="AC113" i="19"/>
  <c r="Z22" i="21"/>
  <c r="AK11" i="21"/>
  <c r="AB11" i="21"/>
  <c r="Z11" i="21"/>
  <c r="AB43" i="21"/>
  <c r="AA43" i="21"/>
  <c r="AK43" i="21"/>
  <c r="AN75" i="19"/>
  <c r="AE75" i="19"/>
  <c r="W75" i="19"/>
  <c r="AF107" i="19"/>
  <c r="AM107" i="19"/>
  <c r="AB139" i="19"/>
  <c r="AJ139" i="19"/>
  <c r="W139" i="19"/>
  <c r="AN171" i="19"/>
  <c r="AF171" i="19"/>
  <c r="W28" i="21"/>
  <c r="AE28" i="21"/>
  <c r="AO28" i="21"/>
  <c r="AA60" i="19"/>
  <c r="AO60" i="19"/>
  <c r="X92" i="19"/>
  <c r="AC92" i="19"/>
  <c r="W92" i="19"/>
  <c r="AA124" i="19"/>
  <c r="AC124" i="19"/>
  <c r="AO156" i="19"/>
  <c r="AN156" i="19"/>
  <c r="AL156" i="19"/>
  <c r="Y13" i="21"/>
  <c r="AG13" i="21"/>
  <c r="X45" i="21"/>
  <c r="AN45" i="21"/>
  <c r="AM45" i="21"/>
  <c r="AE69" i="19"/>
  <c r="W69" i="19"/>
  <c r="AI101" i="19"/>
  <c r="AA101" i="19"/>
  <c r="AC101" i="19"/>
  <c r="AC14" i="21"/>
  <c r="AA14" i="21"/>
  <c r="AI14" i="21"/>
  <c r="AN138" i="19"/>
  <c r="AJ138" i="19"/>
  <c r="Z138" i="19"/>
  <c r="W138" i="19"/>
  <c r="W135" i="19"/>
  <c r="AG135" i="19"/>
  <c r="Y135" i="19"/>
  <c r="AM167" i="19"/>
  <c r="AH167" i="19"/>
  <c r="AA24" i="21"/>
  <c r="AJ24" i="21"/>
  <c r="AL24" i="21"/>
  <c r="AO56" i="19"/>
  <c r="AI56" i="19"/>
  <c r="AC88" i="19"/>
  <c r="AE88" i="19"/>
  <c r="Z88" i="19"/>
  <c r="AO120" i="19"/>
  <c r="AG120" i="19"/>
  <c r="AC152" i="19"/>
  <c r="AI152" i="19"/>
  <c r="Z152" i="19"/>
  <c r="AK9" i="21"/>
  <c r="AD9" i="21"/>
  <c r="AI41" i="21"/>
  <c r="AN41" i="21"/>
  <c r="AH41" i="21"/>
  <c r="Z129" i="19"/>
  <c r="Y129" i="19"/>
  <c r="AD86" i="19"/>
  <c r="Z105" i="19"/>
  <c r="Y162" i="19"/>
  <c r="Z162" i="19"/>
  <c r="AB162" i="19"/>
  <c r="AD162" i="19"/>
  <c r="AJ51" i="21"/>
  <c r="AJ4" i="21"/>
  <c r="AB4" i="21"/>
  <c r="AD4" i="21"/>
  <c r="AC36" i="21"/>
  <c r="AC132" i="19"/>
  <c r="AH132" i="19"/>
  <c r="W77" i="19"/>
  <c r="Z141" i="19"/>
  <c r="AE141" i="19"/>
  <c r="AO141" i="19"/>
  <c r="AJ173" i="19"/>
  <c r="AC173" i="19"/>
  <c r="AG173" i="19"/>
  <c r="AD114" i="19"/>
  <c r="AG134" i="19"/>
  <c r="AN134" i="19"/>
  <c r="AH134" i="19"/>
  <c r="AD46" i="21"/>
  <c r="AO46" i="21"/>
  <c r="AE46" i="21"/>
  <c r="AM79" i="19"/>
  <c r="AL143" i="19"/>
  <c r="AD32" i="21"/>
  <c r="AN160" i="19"/>
  <c r="AD49" i="21"/>
  <c r="Y161" i="19"/>
  <c r="AA174" i="19"/>
  <c r="AF137" i="19"/>
  <c r="AG137" i="19"/>
  <c r="AN54" i="19"/>
  <c r="AM54" i="19"/>
  <c r="AE27" i="21"/>
  <c r="AO27" i="21"/>
  <c r="W123" i="19"/>
  <c r="AE123" i="19"/>
  <c r="AA12" i="21"/>
  <c r="AF12" i="21"/>
  <c r="AL12" i="21"/>
  <c r="AB44" i="21"/>
  <c r="Z44" i="21"/>
  <c r="AO108" i="19"/>
  <c r="X108" i="19"/>
  <c r="W108" i="19"/>
  <c r="AE172" i="19"/>
  <c r="AB172" i="19"/>
  <c r="AA117" i="19"/>
  <c r="AM74" i="19"/>
  <c r="AJ74" i="19"/>
  <c r="AO104" i="19"/>
  <c r="AH104" i="19"/>
  <c r="AE66" i="19"/>
  <c r="AO30" i="21"/>
  <c r="AC30" i="21"/>
  <c r="AD30" i="21"/>
  <c r="AJ30" i="21"/>
  <c r="AF59" i="19"/>
  <c r="X59" i="19"/>
  <c r="AM59" i="19"/>
  <c r="AE140" i="19"/>
  <c r="AO140" i="19"/>
  <c r="AL140" i="19"/>
  <c r="AH29" i="21"/>
  <c r="AF29" i="21"/>
  <c r="AG29" i="21"/>
  <c r="AE29" i="21"/>
  <c r="AE85" i="19"/>
  <c r="W85" i="19"/>
  <c r="AC85" i="19"/>
  <c r="AF7" i="65"/>
  <c r="Y7" i="65"/>
  <c r="AM7" i="65"/>
  <c r="AC10" i="65"/>
  <c r="AJ16" i="65"/>
  <c r="AD22" i="65"/>
  <c r="AF30" i="65"/>
  <c r="AC54" i="65"/>
  <c r="AL62" i="65"/>
  <c r="AH116" i="65"/>
  <c r="AC113" i="65"/>
  <c r="AJ144" i="65"/>
  <c r="X144" i="65"/>
  <c r="AK144" i="65"/>
  <c r="W144" i="65"/>
  <c r="AL160" i="65"/>
  <c r="W160" i="65"/>
  <c r="X176" i="65"/>
  <c r="AC29" i="19"/>
  <c r="AA17" i="19"/>
  <c r="AK17" i="19"/>
  <c r="AJ167" i="21"/>
  <c r="AO167" i="21"/>
  <c r="W80" i="21"/>
  <c r="AM48" i="19"/>
  <c r="AD48" i="19"/>
  <c r="AB139" i="21"/>
  <c r="AG139" i="21"/>
  <c r="W39" i="19"/>
  <c r="AA88" i="21"/>
  <c r="AO88" i="21"/>
  <c r="Y130" i="21"/>
  <c r="AD130" i="21"/>
  <c r="AN18" i="19"/>
  <c r="AA54" i="21"/>
  <c r="AF54" i="21"/>
  <c r="AC94" i="21"/>
  <c r="AH94" i="21"/>
  <c r="X125" i="21"/>
  <c r="X108" i="21"/>
  <c r="AK108" i="21"/>
  <c r="AH113" i="21"/>
  <c r="AM113" i="21"/>
  <c r="AJ82" i="21"/>
  <c r="AL4" i="65"/>
  <c r="AC4" i="65"/>
  <c r="X14" i="65"/>
  <c r="AE15" i="65"/>
  <c r="AN15" i="65"/>
  <c r="AF15" i="65"/>
  <c r="AK20" i="65"/>
  <c r="Y20" i="65"/>
  <c r="AJ20" i="65"/>
  <c r="AJ18" i="65"/>
  <c r="W18" i="65"/>
  <c r="AI25" i="65"/>
  <c r="AA25" i="65"/>
  <c r="AN25" i="65"/>
  <c r="AB25" i="65"/>
  <c r="AK31" i="65"/>
  <c r="AM44" i="65"/>
  <c r="W44" i="65"/>
  <c r="AK45" i="65"/>
  <c r="AL45" i="65"/>
  <c r="X45" i="65"/>
  <c r="AC57" i="65"/>
  <c r="AE55" i="65"/>
  <c r="AK46" i="65"/>
  <c r="AE71" i="65"/>
  <c r="AJ71" i="65"/>
  <c r="AD68" i="65"/>
  <c r="AN73" i="65"/>
  <c r="AM73" i="65"/>
  <c r="AC83" i="65"/>
  <c r="AC97" i="65"/>
  <c r="X97" i="65"/>
  <c r="AI94" i="65"/>
  <c r="AA94" i="65"/>
  <c r="AN94" i="65"/>
  <c r="AB94" i="65"/>
  <c r="AJ87" i="65"/>
  <c r="AI87" i="65"/>
  <c r="AK105" i="65"/>
  <c r="X105" i="65"/>
  <c r="AL136" i="65"/>
  <c r="AM117" i="65"/>
  <c r="W117" i="65"/>
  <c r="X133" i="65"/>
  <c r="AI134" i="65"/>
  <c r="AA134" i="65"/>
  <c r="AN134" i="65"/>
  <c r="AB134" i="65"/>
  <c r="AI111" i="65"/>
  <c r="AJ127" i="65"/>
  <c r="W127" i="65"/>
  <c r="AF164" i="65"/>
  <c r="AM145" i="65"/>
  <c r="W145" i="65"/>
  <c r="AF139" i="65"/>
  <c r="AA139" i="65"/>
  <c r="AJ143" i="65"/>
  <c r="W143" i="65"/>
  <c r="AM141" i="65"/>
  <c r="Y25" i="19"/>
  <c r="AK25" i="19"/>
  <c r="AF25" i="19"/>
  <c r="AA25" i="19"/>
  <c r="AA81" i="21"/>
  <c r="AB81" i="21"/>
  <c r="Y81" i="21"/>
  <c r="X81" i="21"/>
  <c r="AI66" i="21"/>
  <c r="AI8" i="19"/>
  <c r="AL8" i="19"/>
  <c r="AF8" i="19"/>
  <c r="Y21" i="19"/>
  <c r="AB2" i="19"/>
  <c r="Y2" i="19"/>
  <c r="AM2" i="19"/>
  <c r="X173" i="21"/>
  <c r="AA173" i="21"/>
  <c r="AH173" i="21"/>
  <c r="AL173" i="21"/>
  <c r="AA134" i="21"/>
  <c r="W134" i="21"/>
  <c r="AH132" i="21"/>
  <c r="AN71" i="21"/>
  <c r="AB71" i="21"/>
  <c r="AF71" i="21"/>
  <c r="AG71" i="21"/>
  <c r="AM118" i="21"/>
  <c r="X118" i="21"/>
  <c r="W118" i="21"/>
  <c r="AL118" i="21"/>
  <c r="AJ162" i="21"/>
  <c r="AN106" i="21"/>
  <c r="AI106" i="21"/>
  <c r="AH106" i="21"/>
  <c r="AI100" i="21"/>
  <c r="AK171" i="21"/>
  <c r="AL171" i="21"/>
  <c r="W171" i="21"/>
  <c r="AJ170" i="21"/>
  <c r="AL170" i="21"/>
  <c r="Z170" i="21"/>
  <c r="AG170" i="21"/>
  <c r="AO112" i="21"/>
  <c r="AC112" i="21"/>
  <c r="AD96" i="21"/>
  <c r="AB141" i="21"/>
  <c r="AF141" i="21"/>
  <c r="AL141" i="21"/>
  <c r="AM141" i="21"/>
  <c r="AI59" i="21"/>
  <c r="AM59" i="21"/>
  <c r="AL59" i="21"/>
  <c r="AA59" i="21"/>
  <c r="AH41" i="19"/>
  <c r="AG74" i="21"/>
  <c r="AN74" i="21"/>
  <c r="Z74" i="21"/>
  <c r="AF5" i="19"/>
  <c r="Y53" i="21"/>
  <c r="AC53" i="21"/>
  <c r="AK53" i="21"/>
  <c r="AL84" i="21"/>
  <c r="AM84" i="21"/>
  <c r="X84" i="21"/>
  <c r="AE84" i="21"/>
  <c r="AN3" i="65"/>
  <c r="AE5" i="65"/>
  <c r="AG5" i="65"/>
  <c r="AL5" i="65"/>
  <c r="AF5" i="65"/>
  <c r="AK19" i="65"/>
  <c r="AG29" i="65"/>
  <c r="W29" i="65"/>
  <c r="AB29" i="65"/>
  <c r="AC35" i="65"/>
  <c r="AE32" i="65"/>
  <c r="AJ32" i="65"/>
  <c r="AD33" i="65"/>
  <c r="AN38" i="65"/>
  <c r="AM38" i="65"/>
  <c r="AI42" i="65"/>
  <c r="AL8" i="65"/>
  <c r="X8" i="65"/>
  <c r="Z70" i="65"/>
  <c r="AI52" i="65"/>
  <c r="AM72" i="65"/>
  <c r="AJ72" i="65"/>
  <c r="AI61" i="65"/>
  <c r="AG82" i="65"/>
  <c r="W82" i="65"/>
  <c r="AB82" i="65"/>
  <c r="AF76" i="65"/>
  <c r="AH92" i="65"/>
  <c r="AC85" i="65"/>
  <c r="X101" i="65"/>
  <c r="AC108" i="65"/>
  <c r="Y140" i="65"/>
  <c r="AC121" i="65"/>
  <c r="X137" i="65"/>
  <c r="AD138" i="65"/>
  <c r="AI115" i="65"/>
  <c r="AK152" i="65"/>
  <c r="AI149" i="65"/>
  <c r="AA149" i="65"/>
  <c r="AN149" i="65"/>
  <c r="AM165" i="65"/>
  <c r="W165" i="65"/>
  <c r="AK142" i="65"/>
  <c r="AO142" i="65"/>
  <c r="AE142" i="65"/>
  <c r="AL142" i="65"/>
  <c r="AB174" i="65"/>
  <c r="X159" i="65"/>
  <c r="AO177" i="65"/>
  <c r="AN16" i="19"/>
  <c r="AH16" i="19"/>
  <c r="Z16" i="19"/>
  <c r="AO16" i="19"/>
  <c r="Y99" i="21"/>
  <c r="AI99" i="21"/>
  <c r="AN99" i="21"/>
  <c r="AL46" i="19"/>
  <c r="AJ46" i="19"/>
  <c r="AF46" i="19"/>
  <c r="AD46" i="19"/>
  <c r="Z168" i="21"/>
  <c r="AG91" i="21"/>
  <c r="AB91" i="21"/>
  <c r="AA148" i="21"/>
  <c r="AO148" i="21"/>
  <c r="X122" i="21"/>
  <c r="Z122" i="21"/>
  <c r="AG98" i="21"/>
  <c r="AL98" i="21"/>
  <c r="AO97" i="21"/>
  <c r="W144" i="21"/>
  <c r="AB164" i="21"/>
  <c r="AK164" i="21"/>
  <c r="W164" i="21"/>
  <c r="AA164" i="21"/>
  <c r="AG126" i="21"/>
  <c r="AH126" i="21"/>
  <c r="AC126" i="21"/>
  <c r="AC101" i="21"/>
  <c r="AF101" i="21"/>
  <c r="AI101" i="21"/>
  <c r="W101" i="21"/>
  <c r="AD103" i="21"/>
  <c r="Y65" i="21"/>
  <c r="AD65" i="21"/>
  <c r="AI157" i="21"/>
  <c r="AJ157" i="21"/>
  <c r="AL107" i="21"/>
  <c r="AG107" i="21"/>
  <c r="AL43" i="19"/>
  <c r="AC43" i="19"/>
  <c r="W176" i="21"/>
  <c r="Z163" i="21"/>
  <c r="AF35" i="19"/>
  <c r="AA35" i="19"/>
  <c r="AJ35" i="19"/>
  <c r="AE35" i="19"/>
  <c r="AK137" i="21"/>
  <c r="AI137" i="21"/>
  <c r="AD137" i="21"/>
  <c r="Y76" i="21"/>
  <c r="AG76" i="21"/>
  <c r="AL76" i="21"/>
  <c r="AF76" i="21"/>
  <c r="AH67" i="21"/>
  <c r="AL161" i="21"/>
  <c r="AD161" i="21"/>
  <c r="AE56" i="21"/>
  <c r="AL56" i="21"/>
  <c r="W175" i="21"/>
  <c r="Y175" i="21"/>
  <c r="AF79" i="21"/>
  <c r="AK79" i="21"/>
  <c r="AD32" i="19"/>
  <c r="AL55" i="21"/>
  <c r="AE90" i="21"/>
  <c r="X90" i="21"/>
  <c r="AE12" i="19"/>
  <c r="AM51" i="19"/>
  <c r="Y68" i="21"/>
  <c r="AB37" i="19"/>
  <c r="AC31" i="19"/>
  <c r="Y27" i="19"/>
  <c r="AO152" i="21"/>
  <c r="AD63" i="21"/>
  <c r="W2" i="65"/>
  <c r="AC13" i="65"/>
  <c r="AM9" i="65"/>
  <c r="AJ23" i="65"/>
  <c r="AE17" i="65"/>
  <c r="AA17" i="65"/>
  <c r="AJ17" i="65"/>
  <c r="AG26" i="65"/>
  <c r="AK37" i="65"/>
  <c r="Y37" i="65"/>
  <c r="X37" i="65"/>
  <c r="AC49" i="65"/>
  <c r="AI50" i="65"/>
  <c r="W50" i="65"/>
  <c r="AF50" i="65"/>
  <c r="AL74" i="65"/>
  <c r="Z77" i="65"/>
  <c r="AM75" i="65"/>
  <c r="AC75" i="65"/>
  <c r="AN75" i="65"/>
  <c r="AN80" i="65"/>
  <c r="AC96" i="65"/>
  <c r="AI89" i="65"/>
  <c r="W89" i="65"/>
  <c r="AF102" i="65"/>
  <c r="Z112" i="65"/>
  <c r="AL128" i="65"/>
  <c r="AO128" i="65"/>
  <c r="AM109" i="65"/>
  <c r="AC109" i="65"/>
  <c r="AJ109" i="65"/>
  <c r="X125" i="65"/>
  <c r="AE110" i="65"/>
  <c r="AN110" i="65"/>
  <c r="AL103" i="65"/>
  <c r="AB156" i="65"/>
  <c r="AK156" i="65"/>
  <c r="AE169" i="65"/>
  <c r="AF175" i="65"/>
  <c r="Z119" i="21"/>
  <c r="AG119" i="21"/>
  <c r="AM128" i="21"/>
  <c r="Y128" i="21"/>
  <c r="AK128" i="21"/>
  <c r="AH128" i="21"/>
  <c r="AG70" i="21"/>
  <c r="AF70" i="21"/>
  <c r="Z15" i="19"/>
  <c r="AI15" i="19"/>
  <c r="Y15" i="19"/>
  <c r="AK15" i="19"/>
  <c r="AG15" i="19"/>
  <c r="AL155" i="21"/>
  <c r="AH155" i="21"/>
  <c r="AE155" i="21"/>
  <c r="AD155" i="21"/>
  <c r="AG10" i="19"/>
  <c r="AD10" i="19"/>
  <c r="W10" i="19"/>
  <c r="AI10" i="19"/>
  <c r="AH10" i="19"/>
  <c r="AF177" i="21"/>
  <c r="AB177" i="21"/>
  <c r="Y177" i="21"/>
  <c r="X177" i="21"/>
  <c r="Y58" i="21"/>
  <c r="AI58" i="21"/>
  <c r="AL151" i="21"/>
  <c r="AM151" i="21"/>
  <c r="AK151" i="21"/>
  <c r="Y151" i="21"/>
  <c r="AC151" i="21"/>
  <c r="W29" i="27"/>
  <c r="AG29" i="27"/>
  <c r="AJ29" i="27"/>
  <c r="AO29" i="27"/>
  <c r="X66" i="27"/>
  <c r="AD130" i="27"/>
  <c r="AG130" i="27"/>
  <c r="AA130" i="27"/>
  <c r="AK87" i="27"/>
  <c r="W87" i="27"/>
  <c r="AI87" i="27"/>
  <c r="AN87" i="27"/>
  <c r="AB139" i="27"/>
  <c r="AF139" i="27"/>
  <c r="AI139" i="27"/>
  <c r="AA139" i="27"/>
  <c r="AG51" i="27"/>
  <c r="AO51" i="27"/>
  <c r="AE51" i="27"/>
  <c r="AA51" i="27"/>
  <c r="AN148" i="27"/>
  <c r="AI148" i="27"/>
  <c r="AM148" i="27"/>
  <c r="AL148" i="27"/>
  <c r="AO28" i="27"/>
  <c r="Y28" i="27"/>
  <c r="Z28" i="27"/>
  <c r="AK28" i="27"/>
  <c r="AD125" i="27"/>
  <c r="AF125" i="27"/>
  <c r="AE125" i="27"/>
  <c r="AO125" i="27"/>
  <c r="AB96" i="27"/>
  <c r="AG96" i="27"/>
  <c r="AE96" i="27"/>
  <c r="Y96" i="27"/>
  <c r="AN5" i="27"/>
  <c r="AK5" i="27"/>
  <c r="AE5" i="27"/>
  <c r="AE86" i="27"/>
  <c r="AH86" i="27"/>
  <c r="AL86" i="27"/>
  <c r="AG150" i="27"/>
  <c r="AD150" i="27"/>
  <c r="AH30" i="27"/>
  <c r="Z30" i="27"/>
  <c r="AN30" i="27"/>
  <c r="AE30" i="27"/>
  <c r="AC79" i="27"/>
  <c r="W79" i="27"/>
  <c r="AE79" i="27"/>
  <c r="AH79" i="27"/>
  <c r="AM156" i="27"/>
  <c r="AJ156" i="27"/>
  <c r="AA156" i="27"/>
  <c r="AN156" i="27"/>
  <c r="W156" i="27"/>
  <c r="W12" i="27"/>
  <c r="AG12" i="27"/>
  <c r="AK12" i="27"/>
  <c r="Y12" i="27"/>
  <c r="AD133" i="27"/>
  <c r="AB133" i="27"/>
  <c r="AE133" i="27"/>
  <c r="W133" i="27"/>
  <c r="AK129" i="27"/>
  <c r="AJ129" i="27"/>
  <c r="AA129" i="27"/>
  <c r="AN129" i="27"/>
  <c r="AJ104" i="27"/>
  <c r="AB104" i="27"/>
  <c r="X104" i="27"/>
  <c r="Y104" i="27"/>
  <c r="AB21" i="27"/>
  <c r="AA21" i="27"/>
  <c r="AI21" i="27"/>
  <c r="AG19" i="27"/>
  <c r="AJ19" i="27"/>
  <c r="AM19" i="27"/>
  <c r="AB19" i="27"/>
  <c r="W113" i="27"/>
  <c r="Y173" i="27"/>
  <c r="AG173" i="27"/>
  <c r="AA112" i="27"/>
  <c r="AC112" i="27"/>
  <c r="AD112" i="27"/>
  <c r="AH112" i="27"/>
  <c r="AB46" i="27"/>
  <c r="AO46" i="27"/>
  <c r="AC46" i="27"/>
  <c r="AM46" i="27"/>
  <c r="Z147" i="27"/>
  <c r="AB147" i="27"/>
  <c r="AN147" i="27"/>
  <c r="AL147" i="27"/>
  <c r="AO85" i="27"/>
  <c r="AC85" i="27"/>
  <c r="AG85" i="27"/>
  <c r="AK85" i="27"/>
  <c r="AK39" i="27"/>
  <c r="X39" i="27"/>
  <c r="AF39" i="27"/>
  <c r="Y39" i="27"/>
  <c r="AM39" i="27"/>
  <c r="AN128" i="24"/>
  <c r="AH128" i="24"/>
  <c r="AL128" i="24"/>
  <c r="X128" i="24"/>
  <c r="AN79" i="24"/>
  <c r="AL79" i="24"/>
  <c r="W79" i="24"/>
  <c r="X79" i="24"/>
  <c r="AF79" i="24"/>
  <c r="Z79" i="24"/>
  <c r="AO79" i="24"/>
  <c r="AM79" i="24"/>
  <c r="Y79" i="24"/>
  <c r="AI79" i="24"/>
  <c r="AD79" i="24"/>
  <c r="AC79" i="24"/>
  <c r="AJ79" i="24"/>
  <c r="AE79" i="24"/>
  <c r="AH79" i="24"/>
  <c r="AG79" i="24"/>
  <c r="AK79" i="24"/>
  <c r="AA79" i="24"/>
  <c r="AB79" i="24"/>
  <c r="AF23" i="24"/>
  <c r="AO23" i="24"/>
  <c r="AG23" i="24"/>
  <c r="Y23" i="24"/>
  <c r="AF105" i="24"/>
  <c r="AA105" i="24"/>
  <c r="AH105" i="24"/>
  <c r="AL105" i="24"/>
  <c r="X75" i="24"/>
  <c r="AI75" i="24"/>
  <c r="AK75" i="24"/>
  <c r="Z75" i="24"/>
  <c r="AF126" i="24"/>
  <c r="AM126" i="24"/>
  <c r="AA126" i="24"/>
  <c r="AC126" i="24"/>
  <c r="X126" i="24"/>
  <c r="AJ96" i="24"/>
  <c r="Y96" i="24"/>
  <c r="AA96" i="24"/>
  <c r="AE96" i="24"/>
  <c r="AG96" i="24"/>
  <c r="W96" i="24"/>
  <c r="AO96" i="24"/>
  <c r="X96" i="24"/>
  <c r="AC96" i="24"/>
  <c r="AL96" i="24"/>
  <c r="AD96" i="24"/>
  <c r="AM96" i="24"/>
  <c r="AN96" i="24"/>
  <c r="AF96" i="24"/>
  <c r="AN46" i="24"/>
  <c r="AO63" i="24"/>
  <c r="AN63" i="24"/>
  <c r="Z31" i="24"/>
  <c r="AO31" i="24"/>
  <c r="W52" i="28"/>
  <c r="AJ52" i="28"/>
  <c r="AN52" i="28"/>
  <c r="Y82" i="27"/>
  <c r="AA146" i="27"/>
  <c r="AJ146" i="27"/>
  <c r="AD50" i="27"/>
  <c r="AF50" i="27"/>
  <c r="Z50" i="27"/>
  <c r="AD99" i="27"/>
  <c r="Y167" i="27"/>
  <c r="AF76" i="27"/>
  <c r="AH76" i="27"/>
  <c r="AL76" i="27"/>
  <c r="AK76" i="27"/>
  <c r="AB8" i="27"/>
  <c r="AE8" i="27"/>
  <c r="AI8" i="27"/>
  <c r="AM8" i="27"/>
  <c r="AI53" i="27"/>
  <c r="AH53" i="27"/>
  <c r="X53" i="27"/>
  <c r="AL53" i="27"/>
  <c r="AM37" i="27"/>
  <c r="AO37" i="27"/>
  <c r="Z37" i="27"/>
  <c r="AB37" i="27"/>
  <c r="AA37" i="27"/>
  <c r="AK37" i="27"/>
  <c r="AC37" i="27"/>
  <c r="AE37" i="27"/>
  <c r="AH37" i="27"/>
  <c r="AJ37" i="27"/>
  <c r="AI37" i="27"/>
  <c r="AD37" i="27"/>
  <c r="AL37" i="27"/>
  <c r="Y37" i="27"/>
  <c r="X37" i="27"/>
  <c r="Z102" i="27"/>
  <c r="AD102" i="27"/>
  <c r="AG102" i="27"/>
  <c r="AM102" i="27"/>
  <c r="AN166" i="27"/>
  <c r="AK166" i="27"/>
  <c r="AL166" i="27"/>
  <c r="Y166" i="27"/>
  <c r="Y42" i="27"/>
  <c r="AL42" i="27"/>
  <c r="W42" i="27"/>
  <c r="AM42" i="27"/>
  <c r="AK155" i="27"/>
  <c r="Y155" i="27"/>
  <c r="AL155" i="27"/>
  <c r="AJ155" i="27"/>
  <c r="AC60" i="27"/>
  <c r="X60" i="27"/>
  <c r="AF60" i="27"/>
  <c r="Z60" i="27"/>
  <c r="AK32" i="27"/>
  <c r="AH32" i="27"/>
  <c r="AN32" i="27"/>
  <c r="AI32" i="27"/>
  <c r="AO36" i="27"/>
  <c r="AB36" i="27"/>
  <c r="AF36" i="27"/>
  <c r="AJ36" i="27"/>
  <c r="AM157" i="27"/>
  <c r="AJ157" i="27"/>
  <c r="AA157" i="27"/>
  <c r="AC157" i="27"/>
  <c r="AC7" i="27"/>
  <c r="AG128" i="27"/>
  <c r="X128" i="27"/>
  <c r="AL128" i="27"/>
  <c r="AH128" i="27"/>
  <c r="AM138" i="27"/>
  <c r="AE138" i="27"/>
  <c r="AG138" i="27"/>
  <c r="AK138" i="27"/>
  <c r="AJ71" i="27"/>
  <c r="AB71" i="27"/>
  <c r="W71" i="27"/>
  <c r="AI71" i="27"/>
  <c r="Z175" i="27"/>
  <c r="AF175" i="27"/>
  <c r="X175" i="27"/>
  <c r="AB175" i="27"/>
  <c r="AH175" i="27"/>
  <c r="AM141" i="27"/>
  <c r="AB141" i="27"/>
  <c r="Z141" i="27"/>
  <c r="AJ141" i="27"/>
  <c r="X95" i="27"/>
  <c r="AB95" i="27"/>
  <c r="AE95" i="27"/>
  <c r="AA95" i="27"/>
  <c r="AF95" i="27"/>
  <c r="AK95" i="27"/>
  <c r="Y95" i="27"/>
  <c r="AH95" i="27"/>
  <c r="AO95" i="27"/>
  <c r="AG95" i="27"/>
  <c r="W95" i="27"/>
  <c r="AD95" i="27"/>
  <c r="AC95" i="27"/>
  <c r="AI95" i="27"/>
  <c r="Z93" i="27"/>
  <c r="AF55" i="24"/>
  <c r="AK55" i="24"/>
  <c r="AB55" i="24"/>
  <c r="Y55" i="24"/>
  <c r="AA55" i="24"/>
  <c r="AF139" i="24"/>
  <c r="AE139" i="24"/>
  <c r="X139" i="24"/>
  <c r="Z139" i="24"/>
  <c r="AD139" i="24"/>
  <c r="AA139" i="24"/>
  <c r="AK139" i="24"/>
  <c r="AL139" i="24"/>
  <c r="AG139" i="24"/>
  <c r="AI160" i="24"/>
  <c r="AD160" i="24"/>
  <c r="X160" i="24"/>
  <c r="AG130" i="24"/>
  <c r="AE33" i="27"/>
  <c r="AN33" i="27"/>
  <c r="AK98" i="27"/>
  <c r="AO98" i="27"/>
  <c r="AM63" i="27"/>
  <c r="Y63" i="27"/>
  <c r="AK63" i="27"/>
  <c r="AI63" i="27"/>
  <c r="AJ63" i="27"/>
  <c r="AF63" i="27"/>
  <c r="W63" i="27"/>
  <c r="AO63" i="27"/>
  <c r="AE111" i="27"/>
  <c r="Z111" i="27"/>
  <c r="AH111" i="27"/>
  <c r="AF111" i="27"/>
  <c r="AB111" i="27"/>
  <c r="Y111" i="27"/>
  <c r="Z137" i="27"/>
  <c r="AI137" i="27"/>
  <c r="Y137" i="27"/>
  <c r="AD137" i="27"/>
  <c r="Y16" i="27"/>
  <c r="X144" i="27"/>
  <c r="AH54" i="27"/>
  <c r="X118" i="27"/>
  <c r="AI6" i="27"/>
  <c r="AF6" i="27"/>
  <c r="AB55" i="27"/>
  <c r="W115" i="27"/>
  <c r="AB108" i="27"/>
  <c r="AD61" i="27"/>
  <c r="AA61" i="27"/>
  <c r="AF61" i="27"/>
  <c r="AA24" i="27"/>
  <c r="AL24" i="27"/>
  <c r="AE152" i="27"/>
  <c r="AO152" i="27"/>
  <c r="AM135" i="27"/>
  <c r="AA116" i="27"/>
  <c r="AI116" i="27"/>
  <c r="AC116" i="27"/>
  <c r="AM116" i="27"/>
  <c r="AN69" i="27"/>
  <c r="AE41" i="27"/>
  <c r="AB170" i="27"/>
  <c r="AN43" i="27"/>
  <c r="AF81" i="24"/>
  <c r="AM81" i="24"/>
  <c r="AD81" i="24"/>
  <c r="X81" i="24"/>
  <c r="AI111" i="24"/>
  <c r="AD111" i="24"/>
  <c r="AO111" i="24"/>
  <c r="Y111" i="24"/>
  <c r="AO110" i="24"/>
  <c r="AL110" i="24"/>
  <c r="Y110" i="24"/>
  <c r="AK73" i="24"/>
  <c r="X113" i="24"/>
  <c r="AI49" i="27"/>
  <c r="AL49" i="27"/>
  <c r="AD49" i="27"/>
  <c r="AO49" i="27"/>
  <c r="AM114" i="27"/>
  <c r="AK114" i="27"/>
  <c r="AL114" i="27"/>
  <c r="AO2" i="27"/>
  <c r="AG2" i="27"/>
  <c r="AE2" i="27"/>
  <c r="Z2" i="27"/>
  <c r="AB2" i="27"/>
  <c r="AG121" i="27"/>
  <c r="AE70" i="27"/>
  <c r="AM70" i="27"/>
  <c r="Y134" i="27"/>
  <c r="AC134" i="27"/>
  <c r="AF134" i="27"/>
  <c r="AN134" i="27"/>
  <c r="AE134" i="27"/>
  <c r="X134" i="27"/>
  <c r="AI134" i="27"/>
  <c r="AG134" i="27"/>
  <c r="W134" i="27"/>
  <c r="AB134" i="27"/>
  <c r="AA134" i="27"/>
  <c r="Z134" i="27"/>
  <c r="AK134" i="27"/>
  <c r="AL134" i="27"/>
  <c r="AM134" i="27"/>
  <c r="AL127" i="27"/>
  <c r="AO127" i="27"/>
  <c r="W127" i="27"/>
  <c r="X132" i="27"/>
  <c r="AF132" i="27"/>
  <c r="AM132" i="27"/>
  <c r="AL177" i="27"/>
  <c r="AB177" i="27"/>
  <c r="W177" i="27"/>
  <c r="AC177" i="27"/>
  <c r="AN177" i="27"/>
  <c r="AD177" i="27"/>
  <c r="AM177" i="27"/>
  <c r="AF177" i="27"/>
  <c r="AE177" i="27"/>
  <c r="X177" i="27"/>
  <c r="AJ177" i="27"/>
  <c r="AI177" i="27"/>
  <c r="AC126" i="27"/>
  <c r="AI126" i="27"/>
  <c r="AA59" i="27"/>
  <c r="AH59" i="27"/>
  <c r="AI163" i="27"/>
  <c r="AM163" i="27"/>
  <c r="W163" i="27"/>
  <c r="AE163" i="27"/>
  <c r="AL163" i="27"/>
  <c r="AB163" i="27"/>
  <c r="AK163" i="27"/>
  <c r="AG163" i="27"/>
  <c r="AA163" i="27"/>
  <c r="AC163" i="27"/>
  <c r="AN163" i="27"/>
  <c r="AJ163" i="27"/>
  <c r="AF163" i="27"/>
  <c r="Y163" i="27"/>
  <c r="AD163" i="27"/>
  <c r="X163" i="27"/>
  <c r="Z163" i="27"/>
  <c r="AO163" i="27"/>
  <c r="AL117" i="27"/>
  <c r="AF117" i="27"/>
  <c r="Y117" i="27"/>
  <c r="AI117" i="27"/>
  <c r="AK64" i="27"/>
  <c r="Z74" i="27"/>
  <c r="AF74" i="27"/>
  <c r="AJ74" i="27"/>
  <c r="AC74" i="27"/>
  <c r="W145" i="27"/>
  <c r="AJ145" i="27"/>
  <c r="AD145" i="27"/>
  <c r="Y145" i="27"/>
  <c r="AN17" i="27"/>
  <c r="AF17" i="27"/>
  <c r="X145" i="24"/>
  <c r="AK145" i="24"/>
  <c r="AB145" i="24"/>
  <c r="AF145" i="24"/>
  <c r="W171" i="24"/>
  <c r="AB171" i="24"/>
  <c r="Y171" i="24"/>
  <c r="AO171" i="24"/>
  <c r="AE40" i="24"/>
  <c r="AH40" i="24"/>
  <c r="AF40" i="24"/>
  <c r="AL40" i="24"/>
  <c r="AO137" i="24"/>
  <c r="AF137" i="24"/>
  <c r="W137" i="24"/>
  <c r="Y146" i="24"/>
  <c r="AC146" i="24"/>
  <c r="AD146" i="24"/>
  <c r="AG146" i="24"/>
  <c r="AI10" i="24"/>
  <c r="AJ10" i="24"/>
  <c r="Y45" i="24"/>
  <c r="AE45" i="24"/>
  <c r="AA45" i="24"/>
  <c r="AG45" i="24"/>
  <c r="W127" i="24"/>
  <c r="AN127" i="24"/>
  <c r="AJ127" i="24"/>
  <c r="AE127" i="24"/>
  <c r="AG127" i="24"/>
  <c r="AK66" i="24"/>
  <c r="AD67" i="19"/>
  <c r="W67" i="19"/>
  <c r="X131" i="19"/>
  <c r="AM131" i="19"/>
  <c r="AM20" i="21"/>
  <c r="AA20" i="21"/>
  <c r="AG20" i="21"/>
  <c r="AO20" i="21"/>
  <c r="AE116" i="19"/>
  <c r="W61" i="19"/>
  <c r="AO61" i="19"/>
  <c r="AF93" i="19"/>
  <c r="AH93" i="19"/>
  <c r="AM93" i="19"/>
  <c r="AG93" i="19"/>
  <c r="AF125" i="19"/>
  <c r="X125" i="19"/>
  <c r="AH70" i="19"/>
  <c r="AK94" i="19"/>
  <c r="AF95" i="19"/>
  <c r="AC95" i="19"/>
  <c r="AF159" i="19"/>
  <c r="AN159" i="19"/>
  <c r="AK48" i="21"/>
  <c r="Z48" i="21"/>
  <c r="AG112" i="19"/>
  <c r="AB112" i="19"/>
  <c r="AI176" i="19"/>
  <c r="AL176" i="19"/>
  <c r="AD33" i="21"/>
  <c r="AE33" i="21"/>
  <c r="X33" i="21"/>
  <c r="W33" i="21"/>
  <c r="X97" i="19"/>
  <c r="AJ73" i="19"/>
  <c r="AE73" i="19"/>
  <c r="W154" i="19"/>
  <c r="AK154" i="19"/>
  <c r="AN113" i="19"/>
  <c r="AJ113" i="19"/>
  <c r="AF113" i="19"/>
  <c r="AB113" i="19"/>
  <c r="Y113" i="19"/>
  <c r="AN26" i="21"/>
  <c r="Y26" i="21"/>
  <c r="AC26" i="21"/>
  <c r="AM26" i="21"/>
  <c r="AJ26" i="21"/>
  <c r="AL43" i="21"/>
  <c r="AF43" i="21"/>
  <c r="AJ43" i="21"/>
  <c r="X43" i="21"/>
  <c r="AD43" i="21"/>
  <c r="AD75" i="19"/>
  <c r="AL75" i="19"/>
  <c r="AO75" i="19"/>
  <c r="AC75" i="19"/>
  <c r="AI75" i="19"/>
  <c r="AD107" i="19"/>
  <c r="AL107" i="19"/>
  <c r="AC107" i="19"/>
  <c r="X107" i="19"/>
  <c r="AO107" i="19"/>
  <c r="Z139" i="19"/>
  <c r="X139" i="19"/>
  <c r="AK139" i="19"/>
  <c r="AA139" i="19"/>
  <c r="AC139" i="19"/>
  <c r="Z171" i="19"/>
  <c r="X171" i="19"/>
  <c r="AJ171" i="19"/>
  <c r="AI171" i="19"/>
  <c r="AA171" i="19"/>
  <c r="Y28" i="21"/>
  <c r="X28" i="21"/>
  <c r="AB28" i="21"/>
  <c r="AG28" i="21"/>
  <c r="AH28" i="21"/>
  <c r="AM60" i="19"/>
  <c r="AG60" i="19"/>
  <c r="AF60" i="19"/>
  <c r="Y60" i="19"/>
  <c r="AL60" i="19"/>
  <c r="AM92" i="19"/>
  <c r="AG92" i="19"/>
  <c r="AF92" i="19"/>
  <c r="Y92" i="19"/>
  <c r="AH92" i="19"/>
  <c r="AB124" i="19"/>
  <c r="AK124" i="19"/>
  <c r="AG124" i="19"/>
  <c r="AF124" i="19"/>
  <c r="AL124" i="19"/>
  <c r="AM156" i="19"/>
  <c r="AC156" i="19"/>
  <c r="AG156" i="19"/>
  <c r="AH156" i="19"/>
  <c r="AB156" i="19"/>
  <c r="AC13" i="21"/>
  <c r="AB13" i="21"/>
  <c r="X13" i="21"/>
  <c r="AJ13" i="21"/>
  <c r="AM13" i="21"/>
  <c r="AO45" i="21"/>
  <c r="AL45" i="21"/>
  <c r="AJ45" i="21"/>
  <c r="AE45" i="21"/>
  <c r="AI45" i="21"/>
  <c r="AL69" i="19"/>
  <c r="AH69" i="19"/>
  <c r="AD69" i="19"/>
  <c r="Z69" i="19"/>
  <c r="AK69" i="19"/>
  <c r="AL101" i="19"/>
  <c r="AH101" i="19"/>
  <c r="AD101" i="19"/>
  <c r="Z101" i="19"/>
  <c r="AK101" i="19"/>
  <c r="AE126" i="19"/>
  <c r="AL126" i="19"/>
  <c r="AJ126" i="19"/>
  <c r="X7" i="21"/>
  <c r="AA7" i="21"/>
  <c r="Z71" i="19"/>
  <c r="AC71" i="19"/>
  <c r="AA71" i="19"/>
  <c r="AO135" i="19"/>
  <c r="Z135" i="19"/>
  <c r="AL135" i="19"/>
  <c r="AH135" i="19"/>
  <c r="AF135" i="19"/>
  <c r="AA135" i="19"/>
  <c r="W167" i="19"/>
  <c r="AG167" i="19"/>
  <c r="AL167" i="19"/>
  <c r="AJ167" i="19"/>
  <c r="AI167" i="19"/>
  <c r="X24" i="21"/>
  <c r="AF24" i="21"/>
  <c r="Y24" i="21"/>
  <c r="AO24" i="21"/>
  <c r="AH24" i="21"/>
  <c r="AF56" i="19"/>
  <c r="Y56" i="19"/>
  <c r="AK56" i="19"/>
  <c r="AG56" i="19"/>
  <c r="W56" i="19"/>
  <c r="AF88" i="19"/>
  <c r="Y88" i="19"/>
  <c r="AK88" i="19"/>
  <c r="AG88" i="19"/>
  <c r="W88" i="19"/>
  <c r="AF120" i="19"/>
  <c r="Y120" i="19"/>
  <c r="AN120" i="19"/>
  <c r="AJ120" i="19"/>
  <c r="Z120" i="19"/>
  <c r="AM152" i="19"/>
  <c r="AE152" i="19"/>
  <c r="AG152" i="19"/>
  <c r="W152" i="19"/>
  <c r="AD152" i="19"/>
  <c r="AG9" i="21"/>
  <c r="AL9" i="21"/>
  <c r="X9" i="21"/>
  <c r="AM9" i="21"/>
  <c r="AF9" i="21"/>
  <c r="AO41" i="21"/>
  <c r="AC41" i="21"/>
  <c r="AJ41" i="21"/>
  <c r="AA41" i="21"/>
  <c r="AE41" i="21"/>
  <c r="AD129" i="19"/>
  <c r="AJ129" i="19"/>
  <c r="AG129" i="19"/>
  <c r="AA129" i="19"/>
  <c r="AC129" i="19"/>
  <c r="AC105" i="19"/>
  <c r="AJ158" i="19"/>
  <c r="AN145" i="19"/>
  <c r="AA145" i="19"/>
  <c r="AD145" i="19"/>
  <c r="AE145" i="19"/>
  <c r="Y145" i="19"/>
  <c r="AK150" i="19"/>
  <c r="AC150" i="19"/>
  <c r="AL150" i="19"/>
  <c r="AK83" i="19"/>
  <c r="AH115" i="19"/>
  <c r="Z36" i="21"/>
  <c r="AL36" i="21"/>
  <c r="Y36" i="21"/>
  <c r="AM68" i="19"/>
  <c r="AG68" i="19"/>
  <c r="AI68" i="19"/>
  <c r="AL68" i="19"/>
  <c r="X100" i="19"/>
  <c r="AF100" i="19"/>
  <c r="Z100" i="19"/>
  <c r="AA164" i="19"/>
  <c r="W164" i="19"/>
  <c r="AL164" i="19"/>
  <c r="X164" i="19"/>
  <c r="AN164" i="19"/>
  <c r="AH21" i="21"/>
  <c r="AC21" i="21"/>
  <c r="Y21" i="21"/>
  <c r="AE21" i="21"/>
  <c r="AA21" i="21"/>
  <c r="AK2" i="21"/>
  <c r="AL2" i="21"/>
  <c r="Z2" i="21"/>
  <c r="AD2" i="21"/>
  <c r="AE2" i="21"/>
  <c r="AJ109" i="19"/>
  <c r="AA114" i="19"/>
  <c r="AL114" i="19"/>
  <c r="AF114" i="19"/>
  <c r="AK10" i="21"/>
  <c r="AL10" i="21"/>
  <c r="AD10" i="21"/>
  <c r="AI10" i="21"/>
  <c r="AF170" i="19"/>
  <c r="AC170" i="19"/>
  <c r="AO47" i="21"/>
  <c r="AH143" i="19"/>
  <c r="AO175" i="19"/>
  <c r="AO128" i="19"/>
  <c r="Z128" i="19"/>
  <c r="AN128" i="19"/>
  <c r="AM160" i="19"/>
  <c r="AE160" i="19"/>
  <c r="X160" i="19"/>
  <c r="AF160" i="19"/>
  <c r="AF49" i="21"/>
  <c r="AB49" i="21"/>
  <c r="AN49" i="21"/>
  <c r="AG49" i="21"/>
  <c r="AA49" i="21"/>
  <c r="AE49" i="21"/>
  <c r="AH161" i="19"/>
  <c r="W174" i="19"/>
  <c r="AF177" i="19"/>
  <c r="AL177" i="19"/>
  <c r="AI177" i="19"/>
  <c r="AC177" i="19"/>
  <c r="AE58" i="19"/>
  <c r="W58" i="19"/>
  <c r="AN58" i="19"/>
  <c r="Z58" i="19"/>
  <c r="AL58" i="19"/>
  <c r="AJ121" i="19"/>
  <c r="AG27" i="21"/>
  <c r="X27" i="21"/>
  <c r="AM27" i="21"/>
  <c r="AL27" i="21"/>
  <c r="AD123" i="19"/>
  <c r="AF123" i="19"/>
  <c r="AI123" i="19"/>
  <c r="AM123" i="19"/>
  <c r="AO123" i="19"/>
  <c r="X12" i="21"/>
  <c r="AB12" i="21"/>
  <c r="AC12" i="21"/>
  <c r="AG12" i="21"/>
  <c r="AH12" i="21"/>
  <c r="X44" i="21"/>
  <c r="AI44" i="21"/>
  <c r="AJ44" i="21"/>
  <c r="AD44" i="21"/>
  <c r="AG44" i="21"/>
  <c r="Y108" i="19"/>
  <c r="AA108" i="19"/>
  <c r="AE108" i="19"/>
  <c r="AC108" i="19"/>
  <c r="AL108" i="19"/>
  <c r="AC172" i="19"/>
  <c r="AK172" i="19"/>
  <c r="AO172" i="19"/>
  <c r="AF172" i="19"/>
  <c r="Z172" i="19"/>
  <c r="AD53" i="19"/>
  <c r="Z53" i="19"/>
  <c r="AF117" i="19"/>
  <c r="AN117" i="19"/>
  <c r="AM117" i="19"/>
  <c r="AM23" i="21"/>
  <c r="AG23" i="21"/>
  <c r="AN23" i="21"/>
  <c r="Y23" i="21"/>
  <c r="AH23" i="21"/>
  <c r="AC40" i="21"/>
  <c r="AF40" i="21"/>
  <c r="AO40" i="21"/>
  <c r="AC104" i="19"/>
  <c r="AB104" i="19"/>
  <c r="AL104" i="19"/>
  <c r="AD104" i="19"/>
  <c r="AM66" i="19"/>
  <c r="AK66" i="19"/>
  <c r="AJ66" i="19"/>
  <c r="AB34" i="21"/>
  <c r="AI34" i="21"/>
  <c r="AN34" i="21"/>
  <c r="AH34" i="21"/>
  <c r="AC34" i="21"/>
  <c r="X34" i="21"/>
  <c r="AM34" i="21"/>
  <c r="AA34" i="21"/>
  <c r="AE153" i="19"/>
  <c r="AA153" i="19"/>
  <c r="AC155" i="19"/>
  <c r="AI155" i="19"/>
  <c r="AF155" i="19"/>
  <c r="AG155" i="19"/>
  <c r="AB155" i="19"/>
  <c r="AM155" i="19"/>
  <c r="AD155" i="19"/>
  <c r="AN155" i="19"/>
  <c r="AD76" i="19"/>
  <c r="AB55" i="19"/>
  <c r="AI55" i="19"/>
  <c r="AF55" i="19"/>
  <c r="AD55" i="19"/>
  <c r="AO55" i="19"/>
  <c r="AA55" i="19"/>
  <c r="AK55" i="19"/>
  <c r="AN55" i="19"/>
  <c r="AL55" i="19"/>
  <c r="AH67" i="19"/>
  <c r="AK67" i="19"/>
  <c r="AH131" i="19"/>
  <c r="W131" i="19"/>
  <c r="AJ20" i="21"/>
  <c r="X20" i="21"/>
  <c r="AE20" i="21"/>
  <c r="AI20" i="21"/>
  <c r="AJ52" i="21"/>
  <c r="AK52" i="21"/>
  <c r="AM84" i="19"/>
  <c r="AA84" i="19"/>
  <c r="AI84" i="19"/>
  <c r="AH84" i="19"/>
  <c r="AM116" i="19"/>
  <c r="Y116" i="19"/>
  <c r="W116" i="19"/>
  <c r="Y148" i="19"/>
  <c r="AE148" i="19"/>
  <c r="AJ148" i="19"/>
  <c r="AK5" i="21"/>
  <c r="AG5" i="21"/>
  <c r="AN5" i="21"/>
  <c r="Y5" i="21"/>
  <c r="AI37" i="21"/>
  <c r="AE37" i="21"/>
  <c r="AL37" i="21"/>
  <c r="W37" i="21"/>
  <c r="AF61" i="19"/>
  <c r="AI93" i="19"/>
  <c r="X93" i="19"/>
  <c r="W93" i="19"/>
  <c r="AC93" i="19"/>
  <c r="AL125" i="19"/>
  <c r="AD125" i="19"/>
  <c r="AK125" i="19"/>
  <c r="Y125" i="19"/>
  <c r="Z157" i="19"/>
  <c r="AL157" i="19"/>
  <c r="AB157" i="19"/>
  <c r="AA157" i="19"/>
  <c r="Y38" i="21"/>
  <c r="AC38" i="21"/>
  <c r="AD38" i="21"/>
  <c r="AH38" i="21"/>
  <c r="Y18" i="21"/>
  <c r="Z18" i="21"/>
  <c r="AH18" i="21"/>
  <c r="AM18" i="21"/>
  <c r="AI70" i="19"/>
  <c r="AB70" i="19"/>
  <c r="Y94" i="19"/>
  <c r="AM106" i="19"/>
  <c r="AB142" i="19"/>
  <c r="AJ95" i="19"/>
  <c r="AI95" i="19"/>
  <c r="AM159" i="19"/>
  <c r="AG159" i="19"/>
  <c r="AM48" i="21"/>
  <c r="Y48" i="21"/>
  <c r="AE112" i="19"/>
  <c r="AD112" i="19"/>
  <c r="AO144" i="19"/>
  <c r="AD144" i="19"/>
  <c r="AC176" i="19"/>
  <c r="W176" i="19"/>
  <c r="AF176" i="19"/>
  <c r="AL33" i="21"/>
  <c r="AH33" i="21"/>
  <c r="AG33" i="21"/>
  <c r="Z33" i="21"/>
  <c r="AJ97" i="19"/>
  <c r="AC97" i="19"/>
  <c r="W73" i="19"/>
  <c r="AO73" i="19"/>
  <c r="AG73" i="19"/>
  <c r="Z154" i="19"/>
  <c r="AG154" i="19"/>
  <c r="X113" i="19"/>
  <c r="AM113" i="19"/>
  <c r="AI113" i="19"/>
  <c r="AE113" i="19"/>
  <c r="AH26" i="21"/>
  <c r="AO26" i="21"/>
  <c r="Z26" i="21"/>
  <c r="W26" i="21"/>
  <c r="AA26" i="21"/>
  <c r="AJ57" i="19"/>
  <c r="AO43" i="21"/>
  <c r="AC43" i="21"/>
  <c r="AG43" i="21"/>
  <c r="AB75" i="19"/>
  <c r="AJ75" i="19"/>
  <c r="X75" i="19"/>
  <c r="AK75" i="19"/>
  <c r="AB107" i="19"/>
  <c r="AJ107" i="19"/>
  <c r="AE107" i="19"/>
  <c r="AA107" i="19"/>
  <c r="Y139" i="19"/>
  <c r="AG139" i="19"/>
  <c r="AO139" i="19"/>
  <c r="AM139" i="19"/>
  <c r="Y171" i="19"/>
  <c r="AK171" i="19"/>
  <c r="AO171" i="19"/>
  <c r="W171" i="19"/>
  <c r="AM28" i="21"/>
  <c r="AJ28" i="21"/>
  <c r="AC28" i="21"/>
  <c r="AL28" i="21"/>
  <c r="AK60" i="19"/>
  <c r="AJ60" i="19"/>
  <c r="AD60" i="19"/>
  <c r="AB60" i="19"/>
  <c r="AK92" i="19"/>
  <c r="AJ92" i="19"/>
  <c r="AD92" i="19"/>
  <c r="AB92" i="19"/>
  <c r="AM124" i="19"/>
  <c r="AN124" i="19"/>
  <c r="AJ124" i="19"/>
  <c r="AD124" i="19"/>
  <c r="AA156" i="19"/>
  <c r="AI156" i="19"/>
  <c r="AD156" i="19"/>
  <c r="X156" i="19"/>
  <c r="Z13" i="21"/>
  <c r="AH13" i="21"/>
  <c r="AI13" i="21"/>
  <c r="AL13" i="21"/>
  <c r="AK45" i="21"/>
  <c r="Z45" i="21"/>
  <c r="AC45" i="21"/>
  <c r="AB45" i="21"/>
  <c r="AF69" i="19"/>
  <c r="AN69" i="19"/>
  <c r="AJ69" i="19"/>
  <c r="Y69" i="19"/>
  <c r="AF101" i="19"/>
  <c r="AN101" i="19"/>
  <c r="AJ101" i="19"/>
  <c r="Y101" i="19"/>
  <c r="AA82" i="19"/>
  <c r="AD82" i="19"/>
  <c r="AL82" i="19"/>
  <c r="X126" i="19"/>
  <c r="AI126" i="19"/>
  <c r="AH126" i="19"/>
  <c r="AN126" i="19"/>
  <c r="AC102" i="19"/>
  <c r="AK102" i="19"/>
  <c r="AD102" i="19"/>
  <c r="AJ39" i="21"/>
  <c r="AN39" i="21"/>
  <c r="Y39" i="21"/>
  <c r="AC39" i="21"/>
  <c r="AH71" i="19"/>
  <c r="AD71" i="19"/>
  <c r="AC135" i="19"/>
  <c r="AN135" i="19"/>
  <c r="AJ135" i="19"/>
  <c r="AE167" i="19"/>
  <c r="AB167" i="19"/>
  <c r="AN167" i="19"/>
  <c r="Y167" i="19"/>
  <c r="AE24" i="21"/>
  <c r="W24" i="21"/>
  <c r="AD24" i="21"/>
  <c r="AC24" i="21"/>
  <c r="AM56" i="19"/>
  <c r="AB56" i="19"/>
  <c r="AN56" i="19"/>
  <c r="AJ56" i="19"/>
  <c r="AM88" i="19"/>
  <c r="AB88" i="19"/>
  <c r="AN88" i="19"/>
  <c r="AJ88" i="19"/>
  <c r="AM120" i="19"/>
  <c r="AB120" i="19"/>
  <c r="X120" i="19"/>
  <c r="AD120" i="19"/>
  <c r="AA152" i="19"/>
  <c r="AK152" i="19"/>
  <c r="AL152" i="19"/>
  <c r="AN152" i="19"/>
  <c r="W9" i="21"/>
  <c r="AA9" i="21"/>
  <c r="AC9" i="21"/>
  <c r="Y9" i="21"/>
  <c r="AK41" i="21"/>
  <c r="W41" i="21"/>
  <c r="AF41" i="21"/>
  <c r="X41" i="21"/>
  <c r="AN129" i="19"/>
  <c r="AL129" i="19"/>
  <c r="W129" i="19"/>
  <c r="AM129" i="19"/>
  <c r="Y105" i="19"/>
  <c r="AN158" i="19"/>
  <c r="AL145" i="19"/>
  <c r="Z145" i="19"/>
  <c r="AG145" i="19"/>
  <c r="AB150" i="19"/>
  <c r="AH150" i="19"/>
  <c r="X150" i="19"/>
  <c r="X89" i="19"/>
  <c r="AM89" i="19"/>
  <c r="AI89" i="19"/>
  <c r="AH89" i="19"/>
  <c r="AH162" i="19"/>
  <c r="X162" i="19"/>
  <c r="AO162" i="19"/>
  <c r="AG162" i="19"/>
  <c r="AA110" i="19"/>
  <c r="AG110" i="19"/>
  <c r="AM110" i="19"/>
  <c r="AH110" i="19"/>
  <c r="AG19" i="21"/>
  <c r="AE19" i="21"/>
  <c r="AC83" i="19"/>
  <c r="X115" i="19"/>
  <c r="AH147" i="19"/>
  <c r="AI4" i="21"/>
  <c r="W4" i="21"/>
  <c r="AN4" i="21"/>
  <c r="AK36" i="21"/>
  <c r="AD36" i="21"/>
  <c r="W36" i="21"/>
  <c r="AA36" i="21"/>
  <c r="X68" i="19"/>
  <c r="AJ68" i="19"/>
  <c r="AO68" i="19"/>
  <c r="W68" i="19"/>
  <c r="AD100" i="19"/>
  <c r="AO100" i="19"/>
  <c r="AH100" i="19"/>
  <c r="AC164" i="19"/>
  <c r="AI164" i="19"/>
  <c r="AG21" i="21"/>
  <c r="AF21" i="21"/>
  <c r="AL21" i="21"/>
  <c r="AN21" i="21"/>
  <c r="AH2" i="21"/>
  <c r="AI2" i="21"/>
  <c r="AB2" i="21"/>
  <c r="W2" i="21"/>
  <c r="AK109" i="19"/>
  <c r="AL173" i="19"/>
  <c r="AD173" i="19"/>
  <c r="AK173" i="19"/>
  <c r="W114" i="19"/>
  <c r="AG114" i="19"/>
  <c r="AJ114" i="19"/>
  <c r="Y114" i="19"/>
  <c r="AN10" i="21"/>
  <c r="X10" i="21"/>
  <c r="AM10" i="21"/>
  <c r="AE10" i="21"/>
  <c r="AB170" i="19"/>
  <c r="AO170" i="19"/>
  <c r="Y15" i="21"/>
  <c r="AC15" i="21"/>
  <c r="AG15" i="21"/>
  <c r="AN15" i="21"/>
  <c r="AJ47" i="21"/>
  <c r="AC47" i="21"/>
  <c r="AL79" i="19"/>
  <c r="Z143" i="19"/>
  <c r="AH175" i="19"/>
  <c r="AM32" i="21"/>
  <c r="AO96" i="19"/>
  <c r="X96" i="19"/>
  <c r="AH96" i="19"/>
  <c r="AH128" i="19"/>
  <c r="AE128" i="19"/>
  <c r="AB128" i="19"/>
  <c r="AJ128" i="19"/>
  <c r="AA160" i="19"/>
  <c r="AK160" i="19"/>
  <c r="W160" i="19"/>
  <c r="AB160" i="19"/>
  <c r="Z49" i="21"/>
  <c r="X49" i="21"/>
  <c r="AJ49" i="21"/>
  <c r="AO161" i="19"/>
  <c r="Y174" i="19"/>
  <c r="AL137" i="19"/>
  <c r="AN137" i="19"/>
  <c r="AE137" i="19"/>
  <c r="AA137" i="19"/>
  <c r="AI137" i="19"/>
  <c r="Z177" i="19"/>
  <c r="AA177" i="19"/>
  <c r="AO177" i="19"/>
  <c r="AE177" i="19"/>
  <c r="AC58" i="19"/>
  <c r="AM58" i="19"/>
  <c r="AB58" i="19"/>
  <c r="AF58" i="19"/>
  <c r="AF121" i="19"/>
  <c r="X54" i="19"/>
  <c r="AG54" i="19"/>
  <c r="AO54" i="19"/>
  <c r="Y54" i="19"/>
  <c r="AB54" i="19"/>
  <c r="AA27" i="21"/>
  <c r="AN27" i="21"/>
  <c r="AB27" i="21"/>
  <c r="AB123" i="19"/>
  <c r="AL123" i="19"/>
  <c r="AC123" i="19"/>
  <c r="AG123" i="19"/>
  <c r="AN12" i="21"/>
  <c r="AK12" i="21"/>
  <c r="W12" i="21"/>
  <c r="AO12" i="21"/>
  <c r="AN44" i="21"/>
  <c r="AF44" i="21"/>
  <c r="AK44" i="21"/>
  <c r="Y44" i="21"/>
  <c r="AM108" i="19"/>
  <c r="AK108" i="19"/>
  <c r="AG108" i="19"/>
  <c r="AF108" i="19"/>
  <c r="AA172" i="19"/>
  <c r="AI172" i="19"/>
  <c r="Y172" i="19"/>
  <c r="W172" i="19"/>
  <c r="AJ53" i="19"/>
  <c r="AL117" i="19"/>
  <c r="X117" i="19"/>
  <c r="W117" i="19"/>
  <c r="AO117" i="19"/>
  <c r="AE42" i="21"/>
  <c r="AG42" i="21"/>
  <c r="AJ42" i="21"/>
  <c r="AL23" i="21"/>
  <c r="AA23" i="21"/>
  <c r="AK23" i="21"/>
  <c r="AO23" i="21"/>
  <c r="AA87" i="19"/>
  <c r="AK151" i="19"/>
  <c r="AG151" i="19"/>
  <c r="AO151" i="19"/>
  <c r="AK40" i="21"/>
  <c r="AM40" i="21"/>
  <c r="AN40" i="21"/>
  <c r="AH40" i="21"/>
  <c r="AF104" i="19"/>
  <c r="AE104" i="19"/>
  <c r="AI104" i="19"/>
  <c r="W104" i="19"/>
  <c r="AC66" i="19"/>
  <c r="AN66" i="19"/>
  <c r="AG34" i="21"/>
  <c r="AE34" i="21"/>
  <c r="X153" i="19"/>
  <c r="AF153" i="19"/>
  <c r="Y155" i="19"/>
  <c r="AK155" i="19"/>
  <c r="X76" i="19"/>
  <c r="AB76" i="19"/>
  <c r="AL67" i="19"/>
  <c r="AI67" i="19"/>
  <c r="AO67" i="19"/>
  <c r="AB131" i="19"/>
  <c r="AO131" i="19"/>
  <c r="AA131" i="19"/>
  <c r="AJ116" i="19"/>
  <c r="AI116" i="19"/>
  <c r="AE61" i="19"/>
  <c r="AB93" i="19"/>
  <c r="AA93" i="19"/>
  <c r="Z93" i="19"/>
  <c r="AE125" i="19"/>
  <c r="AM125" i="19"/>
  <c r="AN94" i="19"/>
  <c r="AO95" i="19"/>
  <c r="X95" i="19"/>
  <c r="AA95" i="19"/>
  <c r="AK159" i="19"/>
  <c r="Y159" i="19"/>
  <c r="AJ159" i="19"/>
  <c r="AB48" i="21"/>
  <c r="AC48" i="21"/>
  <c r="AO48" i="21"/>
  <c r="AM112" i="19"/>
  <c r="AF112" i="19"/>
  <c r="AL112" i="19"/>
  <c r="AO33" i="21"/>
  <c r="AK33" i="21"/>
  <c r="AB33" i="21"/>
  <c r="AC33" i="21"/>
  <c r="AI33" i="21"/>
  <c r="AA73" i="19"/>
  <c r="AF73" i="19"/>
  <c r="AA113" i="19"/>
  <c r="W113" i="19"/>
  <c r="AL113" i="19"/>
  <c r="AH113" i="19"/>
  <c r="AK26" i="21"/>
  <c r="AL26" i="21"/>
  <c r="AG26" i="21"/>
  <c r="AB26" i="21"/>
  <c r="AA126" i="19"/>
  <c r="AK126" i="19"/>
  <c r="AD126" i="19"/>
  <c r="AF126" i="19"/>
  <c r="AM7" i="21"/>
  <c r="W7" i="21"/>
  <c r="X158" i="19"/>
  <c r="AH145" i="19"/>
  <c r="X145" i="19"/>
  <c r="W145" i="19"/>
  <c r="AC145" i="19"/>
  <c r="AK145" i="19"/>
  <c r="AG150" i="19"/>
  <c r="AI150" i="19"/>
  <c r="AI115" i="19"/>
  <c r="AG36" i="21"/>
  <c r="AO36" i="21"/>
  <c r="AM36" i="21"/>
  <c r="AN36" i="21"/>
  <c r="AG100" i="19"/>
  <c r="AB100" i="19"/>
  <c r="AO114" i="19"/>
  <c r="AE114" i="19"/>
  <c r="AB114" i="19"/>
  <c r="X114" i="19"/>
  <c r="AH170" i="19"/>
  <c r="AA170" i="19"/>
  <c r="AD170" i="19"/>
  <c r="AE47" i="21"/>
  <c r="Z175" i="19"/>
  <c r="AC128" i="19"/>
  <c r="AK128" i="19"/>
  <c r="W128" i="19"/>
  <c r="X128" i="19"/>
  <c r="AL174" i="19"/>
  <c r="AI40" i="21"/>
  <c r="AJ40" i="21"/>
  <c r="AE40" i="21"/>
  <c r="AD40" i="21"/>
  <c r="AB66" i="19"/>
  <c r="AH66" i="19"/>
  <c r="AD66" i="19"/>
  <c r="AL155" i="19"/>
  <c r="AA155" i="19"/>
  <c r="AA76" i="19"/>
  <c r="AC81" i="19"/>
  <c r="AE81" i="19"/>
  <c r="AK81" i="19"/>
  <c r="AJ81" i="19"/>
  <c r="AD81" i="19"/>
  <c r="AC153" i="19"/>
  <c r="AO153" i="19"/>
  <c r="Y153" i="19"/>
  <c r="W153" i="19"/>
  <c r="AB153" i="19"/>
  <c r="AD153" i="19"/>
  <c r="AL76" i="19"/>
  <c r="AH76" i="19"/>
  <c r="AO76" i="19"/>
  <c r="AE76" i="19"/>
  <c r="AM76" i="19"/>
  <c r="W76" i="19"/>
  <c r="AI76" i="19"/>
  <c r="AJ76" i="19"/>
  <c r="AK76" i="19"/>
  <c r="AA78" i="19"/>
  <c r="AE78" i="19"/>
  <c r="X78" i="19"/>
  <c r="AI119" i="19"/>
  <c r="AL119" i="19"/>
  <c r="AJ119" i="19"/>
  <c r="AK119" i="19"/>
  <c r="AA119" i="19"/>
  <c r="AD8" i="21"/>
  <c r="AF8" i="21"/>
  <c r="AL8" i="21"/>
  <c r="AH8" i="21"/>
  <c r="Y8" i="21"/>
  <c r="AC72" i="19"/>
  <c r="AO72" i="19"/>
  <c r="AE72" i="19"/>
  <c r="AI72" i="19"/>
  <c r="AH72" i="19"/>
  <c r="AC136" i="19"/>
  <c r="Y136" i="19"/>
  <c r="AI136" i="19"/>
  <c r="AL136" i="19"/>
  <c r="AJ136" i="19"/>
  <c r="AG25" i="21"/>
  <c r="AF25" i="21"/>
  <c r="X25" i="21"/>
  <c r="W25" i="21"/>
  <c r="AL25" i="21"/>
  <c r="X65" i="19"/>
  <c r="AJ65" i="19"/>
  <c r="AF65" i="19"/>
  <c r="AB65" i="19"/>
  <c r="AC65" i="19"/>
  <c r="AO122" i="19"/>
  <c r="AG122" i="19"/>
  <c r="AA122" i="19"/>
  <c r="Z122" i="19"/>
  <c r="AN122" i="19"/>
  <c r="Z130" i="19"/>
  <c r="AO11" i="65"/>
  <c r="AM16" i="65"/>
  <c r="Y16" i="65"/>
  <c r="AG22" i="65"/>
  <c r="AL30" i="65"/>
  <c r="AC30" i="65"/>
  <c r="AD30" i="65"/>
  <c r="AI41" i="65"/>
  <c r="AN62" i="65"/>
  <c r="AB62" i="65"/>
  <c r="AK62" i="65"/>
  <c r="AA62" i="65"/>
  <c r="AL34" i="65"/>
  <c r="Y34" i="65"/>
  <c r="W64" i="65"/>
  <c r="AL69" i="65"/>
  <c r="Y69" i="65"/>
  <c r="AF81" i="65"/>
  <c r="AM81" i="65"/>
  <c r="AC81" i="65"/>
  <c r="AK79" i="65"/>
  <c r="AK90" i="65"/>
  <c r="AD99" i="65"/>
  <c r="AN116" i="65"/>
  <c r="AB116" i="65"/>
  <c r="AK116" i="65"/>
  <c r="AA116" i="65"/>
  <c r="AK114" i="65"/>
  <c r="AD107" i="65"/>
  <c r="AG123" i="65"/>
  <c r="AN160" i="65"/>
  <c r="AM160" i="65"/>
  <c r="AC160" i="65"/>
  <c r="Z176" i="65"/>
  <c r="AE176" i="65"/>
  <c r="AJ176" i="65"/>
  <c r="AC176" i="65"/>
  <c r="Y150" i="65"/>
  <c r="AD171" i="65"/>
  <c r="AG147" i="65"/>
  <c r="AD167" i="65"/>
  <c r="AG29" i="19"/>
  <c r="Y29" i="19"/>
  <c r="Y28" i="19"/>
  <c r="X28" i="19"/>
  <c r="AJ28" i="19"/>
  <c r="AG28" i="19"/>
  <c r="AC28" i="19"/>
  <c r="X117" i="21"/>
  <c r="W167" i="21"/>
  <c r="AA167" i="21"/>
  <c r="AI167" i="21"/>
  <c r="AI80" i="21"/>
  <c r="Y80" i="21"/>
  <c r="AE95" i="21"/>
  <c r="AN95" i="21"/>
  <c r="Y95" i="21"/>
  <c r="AF95" i="21"/>
  <c r="AL95" i="21"/>
  <c r="AH11" i="19"/>
  <c r="AN139" i="21"/>
  <c r="AL139" i="21"/>
  <c r="W139" i="21"/>
  <c r="AA39" i="19"/>
  <c r="AM39" i="19"/>
  <c r="Y172" i="21"/>
  <c r="X172" i="21"/>
  <c r="AB172" i="21"/>
  <c r="AI172" i="21"/>
  <c r="W172" i="21"/>
  <c r="AO52" i="19"/>
  <c r="AB130" i="21"/>
  <c r="AA130" i="21"/>
  <c r="AI130" i="21"/>
  <c r="AM18" i="19"/>
  <c r="AO18" i="19"/>
  <c r="Z3" i="19"/>
  <c r="AA3" i="19"/>
  <c r="AO3" i="19"/>
  <c r="AH3" i="19"/>
  <c r="AI3" i="19"/>
  <c r="AG165" i="21"/>
  <c r="AO94" i="21"/>
  <c r="AM94" i="21"/>
  <c r="X94" i="21"/>
  <c r="Y125" i="21"/>
  <c r="AJ125" i="21"/>
  <c r="Y4" i="19"/>
  <c r="AO4" i="19"/>
  <c r="AN4" i="19"/>
  <c r="AG4" i="19"/>
  <c r="AD4" i="19"/>
  <c r="AJ127" i="21"/>
  <c r="AC113" i="21"/>
  <c r="Y113" i="21"/>
  <c r="AG113" i="21"/>
  <c r="AM82" i="21"/>
  <c r="AA82" i="21"/>
  <c r="AL69" i="21"/>
  <c r="AC69" i="21"/>
  <c r="W69" i="21"/>
  <c r="AD69" i="21"/>
  <c r="AF69" i="21"/>
  <c r="AG4" i="65"/>
  <c r="W4" i="65"/>
  <c r="AB4" i="65"/>
  <c r="AF14" i="65"/>
  <c r="AF20" i="65"/>
  <c r="AB18" i="65"/>
  <c r="AE18" i="65"/>
  <c r="AJ27" i="65"/>
  <c r="AM27" i="65"/>
  <c r="W27" i="65"/>
  <c r="AI44" i="65"/>
  <c r="AA44" i="65"/>
  <c r="AN44" i="65"/>
  <c r="AD44" i="65"/>
  <c r="AF58" i="65"/>
  <c r="AI55" i="65"/>
  <c r="Y55" i="65"/>
  <c r="AK55" i="65"/>
  <c r="AL55" i="65"/>
  <c r="AB55" i="65"/>
  <c r="AK66" i="65"/>
  <c r="AI71" i="65"/>
  <c r="AA71" i="65"/>
  <c r="AN71" i="65"/>
  <c r="AD71" i="65"/>
  <c r="AO78" i="65"/>
  <c r="AG78" i="65"/>
  <c r="Y78" i="65"/>
  <c r="AL78" i="65"/>
  <c r="AB78" i="65"/>
  <c r="AI83" i="65"/>
  <c r="AA83" i="65"/>
  <c r="Z88" i="65"/>
  <c r="AI97" i="65"/>
  <c r="AA97" i="65"/>
  <c r="AN97" i="65"/>
  <c r="AD97" i="65"/>
  <c r="AC105" i="65"/>
  <c r="AF105" i="65"/>
  <c r="Z120" i="65"/>
  <c r="AI117" i="65"/>
  <c r="AA117" i="65"/>
  <c r="AN117" i="65"/>
  <c r="AD117" i="65"/>
  <c r="AI118" i="65"/>
  <c r="AA118" i="65"/>
  <c r="AN118" i="65"/>
  <c r="AD118" i="65"/>
  <c r="AB127" i="65"/>
  <c r="AE127" i="65"/>
  <c r="AJ148" i="65"/>
  <c r="AI145" i="65"/>
  <c r="AA145" i="65"/>
  <c r="AN145" i="65"/>
  <c r="AD145" i="65"/>
  <c r="W154" i="65"/>
  <c r="AC154" i="65"/>
  <c r="AG154" i="65"/>
  <c r="AL154" i="65"/>
  <c r="AB154" i="65"/>
  <c r="AF170" i="65"/>
  <c r="AB143" i="65"/>
  <c r="AE143" i="65"/>
  <c r="AN163" i="65"/>
  <c r="X163" i="65"/>
  <c r="AA163" i="65"/>
  <c r="AE141" i="65"/>
  <c r="AD141" i="65"/>
  <c r="Y66" i="21"/>
  <c r="AO104" i="21"/>
  <c r="AC104" i="21"/>
  <c r="AK104" i="21"/>
  <c r="AN77" i="21"/>
  <c r="AB77" i="21"/>
  <c r="AM8" i="19"/>
  <c r="Y8" i="19"/>
  <c r="AN8" i="19"/>
  <c r="AG8" i="19"/>
  <c r="Z8" i="19"/>
  <c r="AJ105" i="21"/>
  <c r="AI131" i="21"/>
  <c r="AE131" i="21"/>
  <c r="AM131" i="21"/>
  <c r="AC44" i="19"/>
  <c r="AO44" i="19"/>
  <c r="AE134" i="21"/>
  <c r="AJ134" i="21"/>
  <c r="AD134" i="21"/>
  <c r="AK134" i="21"/>
  <c r="Y134" i="21"/>
  <c r="AG162" i="21"/>
  <c r="W50" i="19"/>
  <c r="AF50" i="19"/>
  <c r="AA50" i="19"/>
  <c r="Y102" i="21"/>
  <c r="AM102" i="21"/>
  <c r="Y106" i="21"/>
  <c r="AJ106" i="21"/>
  <c r="Z106" i="21"/>
  <c r="AG106" i="21"/>
  <c r="AM106" i="21"/>
  <c r="AK24" i="19"/>
  <c r="AG149" i="21"/>
  <c r="AJ149" i="21"/>
  <c r="AC149" i="21"/>
  <c r="Y166" i="21"/>
  <c r="AM166" i="21"/>
  <c r="AB112" i="21"/>
  <c r="Z112" i="21"/>
  <c r="AF112" i="21"/>
  <c r="AM112" i="21"/>
  <c r="AA112" i="21"/>
  <c r="AK41" i="19"/>
  <c r="W64" i="21"/>
  <c r="AK64" i="21"/>
  <c r="AD64" i="21"/>
  <c r="AB135" i="21"/>
  <c r="AH135" i="21"/>
  <c r="AI74" i="21"/>
  <c r="AD74" i="21"/>
  <c r="AK74" i="21"/>
  <c r="Y74" i="21"/>
  <c r="W74" i="21"/>
  <c r="W7" i="19"/>
  <c r="AJ12" i="65"/>
  <c r="AM12" i="65"/>
  <c r="W12" i="65"/>
  <c r="AF29" i="65"/>
  <c r="AI32" i="65"/>
  <c r="AA32" i="65"/>
  <c r="AN32" i="65"/>
  <c r="AD32" i="65"/>
  <c r="AB42" i="65"/>
  <c r="AE42" i="65"/>
  <c r="Y59" i="65"/>
  <c r="AE59" i="65"/>
  <c r="AI59" i="65"/>
  <c r="AL59" i="65"/>
  <c r="AB59" i="65"/>
  <c r="AK70" i="65"/>
  <c r="AN52" i="65"/>
  <c r="X52" i="65"/>
  <c r="AA52" i="65"/>
  <c r="AJ56" i="65"/>
  <c r="AM56" i="65"/>
  <c r="W56" i="65"/>
  <c r="AG72" i="65"/>
  <c r="W72" i="65"/>
  <c r="AN72" i="65"/>
  <c r="AD72" i="65"/>
  <c r="AN61" i="65"/>
  <c r="X61" i="65"/>
  <c r="AA61" i="65"/>
  <c r="AF82" i="65"/>
  <c r="AB76" i="65"/>
  <c r="AE76" i="65"/>
  <c r="Z92" i="65"/>
  <c r="AO85" i="65"/>
  <c r="AG85" i="65"/>
  <c r="Y85" i="65"/>
  <c r="AL85" i="65"/>
  <c r="AB85" i="65"/>
  <c r="AF101" i="65"/>
  <c r="AO98" i="65"/>
  <c r="AG98" i="65"/>
  <c r="Y98" i="65"/>
  <c r="AL98" i="65"/>
  <c r="AB98" i="65"/>
  <c r="AJ91" i="65"/>
  <c r="AM91" i="65"/>
  <c r="W91" i="65"/>
  <c r="AK124" i="65"/>
  <c r="AF140" i="65"/>
  <c r="AO121" i="65"/>
  <c r="AG121" i="65"/>
  <c r="Y121" i="65"/>
  <c r="AL121" i="65"/>
  <c r="AB121" i="65"/>
  <c r="AF137" i="65"/>
  <c r="AO122" i="65"/>
  <c r="AG122" i="65"/>
  <c r="Y122" i="65"/>
  <c r="AL122" i="65"/>
  <c r="AB122" i="65"/>
  <c r="AF138" i="65"/>
  <c r="AN115" i="65"/>
  <c r="X115" i="65"/>
  <c r="AA115" i="65"/>
  <c r="AJ131" i="65"/>
  <c r="AM131" i="65"/>
  <c r="W131" i="65"/>
  <c r="AK168" i="65"/>
  <c r="AJ149" i="65"/>
  <c r="X149" i="65"/>
  <c r="AI165" i="65"/>
  <c r="AA165" i="65"/>
  <c r="AN165" i="65"/>
  <c r="AD165" i="65"/>
  <c r="AJ142" i="65"/>
  <c r="X142" i="65"/>
  <c r="AA158" i="65"/>
  <c r="AM158" i="65"/>
  <c r="AN158" i="65"/>
  <c r="AD158" i="65"/>
  <c r="W174" i="65"/>
  <c r="AJ174" i="65"/>
  <c r="X174" i="65"/>
  <c r="AF159" i="65"/>
  <c r="AI159" i="65"/>
  <c r="AI177" i="65"/>
  <c r="Y177" i="65"/>
  <c r="AK177" i="65"/>
  <c r="AL177" i="65"/>
  <c r="AB177" i="65"/>
  <c r="W168" i="21"/>
  <c r="W91" i="21"/>
  <c r="AD91" i="21"/>
  <c r="AL91" i="21"/>
  <c r="Z36" i="19"/>
  <c r="W36" i="19"/>
  <c r="W148" i="21"/>
  <c r="Z148" i="21"/>
  <c r="X148" i="21"/>
  <c r="AE148" i="21"/>
  <c r="AK148" i="21"/>
  <c r="AF13" i="19"/>
  <c r="X98" i="21"/>
  <c r="AB98" i="21"/>
  <c r="AJ98" i="21"/>
  <c r="Z97" i="21"/>
  <c r="AN97" i="21"/>
  <c r="AH140" i="21"/>
  <c r="AN140" i="21"/>
  <c r="AB140" i="21"/>
  <c r="AI140" i="21"/>
  <c r="W140" i="21"/>
  <c r="AJ103" i="21"/>
  <c r="AL65" i="21"/>
  <c r="AF65" i="21"/>
  <c r="AN65" i="21"/>
  <c r="W26" i="19"/>
  <c r="AI26" i="19"/>
  <c r="AN157" i="21"/>
  <c r="AO157" i="21"/>
  <c r="AK157" i="21"/>
  <c r="AD157" i="21"/>
  <c r="AF157" i="21"/>
  <c r="AG154" i="21"/>
  <c r="W43" i="19"/>
  <c r="AI43" i="19"/>
  <c r="AD43" i="19"/>
  <c r="AI176" i="21"/>
  <c r="Y176" i="21"/>
  <c r="Z72" i="21"/>
  <c r="AI72" i="21"/>
  <c r="AM72" i="21"/>
  <c r="AA72" i="21"/>
  <c r="AG72" i="21"/>
  <c r="AK67" i="21"/>
  <c r="AI161" i="21"/>
  <c r="AF161" i="21"/>
  <c r="AN161" i="21"/>
  <c r="AI62" i="21"/>
  <c r="AE62" i="21"/>
  <c r="AA56" i="21"/>
  <c r="Y56" i="21"/>
  <c r="AB56" i="21"/>
  <c r="AI56" i="21"/>
  <c r="W56" i="21"/>
  <c r="Y174" i="21"/>
  <c r="AB79" i="21"/>
  <c r="AH79" i="21"/>
  <c r="AA79" i="21"/>
  <c r="AH32" i="19"/>
  <c r="Z32" i="19"/>
  <c r="AE34" i="19"/>
  <c r="AF34" i="19"/>
  <c r="X34" i="19"/>
  <c r="AN34" i="19"/>
  <c r="AJ34" i="19"/>
  <c r="AJ160" i="21"/>
  <c r="AC160" i="21"/>
  <c r="AK160" i="21"/>
  <c r="AD160" i="21"/>
  <c r="X111" i="21"/>
  <c r="Z111" i="21"/>
  <c r="W90" i="21"/>
  <c r="AF90" i="21"/>
  <c r="AD90" i="21"/>
  <c r="AK90" i="21"/>
  <c r="Y90" i="21"/>
  <c r="AL51" i="19"/>
  <c r="AC51" i="19"/>
  <c r="AA86" i="21"/>
  <c r="AE68" i="21"/>
  <c r="AD68" i="21"/>
  <c r="AF68" i="21"/>
  <c r="AM68" i="21"/>
  <c r="AA68" i="21"/>
  <c r="AD37" i="19"/>
  <c r="AH37" i="19"/>
  <c r="AA37" i="19"/>
  <c r="AM37" i="19"/>
  <c r="AJ37" i="19"/>
  <c r="AF31" i="19"/>
  <c r="AO31" i="19"/>
  <c r="AO49" i="19"/>
  <c r="AI27" i="19"/>
  <c r="AG27" i="19"/>
  <c r="AA27" i="19"/>
  <c r="W27" i="19"/>
  <c r="AM27" i="19"/>
  <c r="AC152" i="21"/>
  <c r="AK152" i="21"/>
  <c r="Z152" i="21"/>
  <c r="AF152" i="21"/>
  <c r="AM152" i="21"/>
  <c r="AB26" i="65"/>
  <c r="AF48" i="65"/>
  <c r="AO48" i="65"/>
  <c r="AE48" i="65"/>
  <c r="X74" i="65"/>
  <c r="AG74" i="65"/>
  <c r="W74" i="65"/>
  <c r="AB63" i="65"/>
  <c r="X65" i="65"/>
  <c r="AG65" i="65"/>
  <c r="W65" i="65"/>
  <c r="AD80" i="65"/>
  <c r="AM80" i="65"/>
  <c r="AA80" i="65"/>
  <c r="X89" i="65"/>
  <c r="AB86" i="65"/>
  <c r="AD95" i="65"/>
  <c r="AM95" i="65"/>
  <c r="AA95" i="65"/>
  <c r="AB109" i="65"/>
  <c r="AJ110" i="65"/>
  <c r="X126" i="65"/>
  <c r="AM103" i="65"/>
  <c r="W103" i="65"/>
  <c r="AJ119" i="65"/>
  <c r="AM119" i="65"/>
  <c r="W119" i="65"/>
  <c r="AF135" i="65"/>
  <c r="AI135" i="65"/>
  <c r="X153" i="65"/>
  <c r="AI169" i="65"/>
  <c r="AA169" i="65"/>
  <c r="AJ169" i="65"/>
  <c r="AC146" i="65"/>
  <c r="AF146" i="65"/>
  <c r="AB162" i="65"/>
  <c r="AJ155" i="65"/>
  <c r="AM155" i="65"/>
  <c r="W155" i="65"/>
  <c r="AI175" i="65"/>
  <c r="AB151" i="65"/>
  <c r="AE151" i="65"/>
  <c r="AB42" i="19"/>
  <c r="AD93" i="21"/>
  <c r="Y9" i="19"/>
  <c r="AD57" i="21"/>
  <c r="Y57" i="21"/>
  <c r="AO128" i="21"/>
  <c r="Z177" i="21"/>
  <c r="W61" i="21"/>
  <c r="X61" i="21"/>
  <c r="AJ61" i="21"/>
  <c r="Y61" i="21"/>
  <c r="AM29" i="21"/>
  <c r="AJ166" i="19"/>
  <c r="AL166" i="19"/>
  <c r="AI78" i="19"/>
  <c r="AN119" i="19"/>
  <c r="AF119" i="19"/>
  <c r="AD119" i="19"/>
  <c r="AO119" i="19"/>
  <c r="AE8" i="21"/>
  <c r="W8" i="21"/>
  <c r="AA8" i="21"/>
  <c r="AO8" i="21"/>
  <c r="AM72" i="19"/>
  <c r="Y72" i="19"/>
  <c r="AK72" i="19"/>
  <c r="AG72" i="19"/>
  <c r="AM136" i="19"/>
  <c r="AH136" i="19"/>
  <c r="AG136" i="19"/>
  <c r="AF136" i="19"/>
  <c r="AD25" i="21"/>
  <c r="AC25" i="21"/>
  <c r="AN25" i="21"/>
  <c r="AB25" i="21"/>
  <c r="AA65" i="19"/>
  <c r="AM65" i="19"/>
  <c r="AI65" i="19"/>
  <c r="AE65" i="19"/>
  <c r="AE122" i="19"/>
  <c r="W122" i="19"/>
  <c r="AD122" i="19"/>
  <c r="AL122" i="19"/>
  <c r="AA130" i="19"/>
  <c r="AO50" i="21"/>
  <c r="AO7" i="65"/>
  <c r="AG7" i="65"/>
  <c r="AJ7" i="65"/>
  <c r="AK10" i="65"/>
  <c r="AE11" i="65"/>
  <c r="AE16" i="65"/>
  <c r="AI21" i="65"/>
  <c r="AL22" i="65"/>
  <c r="Y22" i="65"/>
  <c r="AJ30" i="65"/>
  <c r="AO30" i="65"/>
  <c r="Z30" i="65"/>
  <c r="AC43" i="65"/>
  <c r="AK40" i="65"/>
  <c r="Y41" i="65"/>
  <c r="AI51" i="65"/>
  <c r="X62" i="65"/>
  <c r="AH62" i="65"/>
  <c r="AI62" i="65"/>
  <c r="W62" i="65"/>
  <c r="AD34" i="65"/>
  <c r="AK67" i="65"/>
  <c r="AA64" i="65"/>
  <c r="AD69" i="65"/>
  <c r="AN81" i="65"/>
  <c r="AB81" i="65"/>
  <c r="AK81" i="65"/>
  <c r="AA81" i="65"/>
  <c r="AC79" i="65"/>
  <c r="AC100" i="65"/>
  <c r="AK93" i="65"/>
  <c r="AC90" i="65"/>
  <c r="AO99" i="65"/>
  <c r="AJ116" i="65"/>
  <c r="Z116" i="65"/>
  <c r="AI116" i="65"/>
  <c r="W116" i="65"/>
  <c r="AK129" i="65"/>
  <c r="AC114" i="65"/>
  <c r="AO107" i="65"/>
  <c r="AL123" i="65"/>
  <c r="Y123" i="65"/>
  <c r="AC144" i="65"/>
  <c r="AB160" i="65"/>
  <c r="X160" i="65"/>
  <c r="AK160" i="65"/>
  <c r="AA160" i="65"/>
  <c r="AM176" i="65"/>
  <c r="AB176" i="65"/>
  <c r="AH176" i="65"/>
  <c r="Y176" i="65"/>
  <c r="AK173" i="65"/>
  <c r="AK150" i="65"/>
  <c r="AO171" i="65"/>
  <c r="AL147" i="65"/>
  <c r="Y147" i="65"/>
  <c r="AO167" i="65"/>
  <c r="AL29" i="19"/>
  <c r="AF29" i="19"/>
  <c r="AM29" i="19"/>
  <c r="W28" i="19"/>
  <c r="AO28" i="19"/>
  <c r="AK28" i="19"/>
  <c r="AF28" i="19"/>
  <c r="AO17" i="19"/>
  <c r="AI17" i="19"/>
  <c r="AF117" i="21"/>
  <c r="AD167" i="21"/>
  <c r="AL167" i="21"/>
  <c r="X167" i="21"/>
  <c r="AB167" i="21"/>
  <c r="AG80" i="21"/>
  <c r="AH80" i="21"/>
  <c r="X80" i="21"/>
  <c r="AK95" i="21"/>
  <c r="AM95" i="21"/>
  <c r="AO95" i="21"/>
  <c r="AC95" i="21"/>
  <c r="AK48" i="19"/>
  <c r="AF48" i="19"/>
  <c r="AI11" i="19"/>
  <c r="AI139" i="21"/>
  <c r="AM139" i="21"/>
  <c r="Z139" i="21"/>
  <c r="AH139" i="21"/>
  <c r="Z39" i="19"/>
  <c r="Y39" i="19"/>
  <c r="AE39" i="19"/>
  <c r="AN172" i="21"/>
  <c r="AG172" i="21"/>
  <c r="AL172" i="21"/>
  <c r="AF172" i="21"/>
  <c r="AK88" i="21"/>
  <c r="AF88" i="21"/>
  <c r="AK52" i="19"/>
  <c r="AM130" i="21"/>
  <c r="AJ130" i="21"/>
  <c r="W130" i="21"/>
  <c r="AE130" i="21"/>
  <c r="AC18" i="19"/>
  <c r="Z18" i="19"/>
  <c r="AE18" i="19"/>
  <c r="X3" i="19"/>
  <c r="AN3" i="19"/>
  <c r="Y3" i="19"/>
  <c r="AK3" i="19"/>
  <c r="AJ54" i="21"/>
  <c r="AO54" i="21"/>
  <c r="AK165" i="21"/>
  <c r="W94" i="21"/>
  <c r="AN94" i="21"/>
  <c r="AA94" i="21"/>
  <c r="AI94" i="21"/>
  <c r="AK125" i="21"/>
  <c r="AM125" i="21"/>
  <c r="AH125" i="21"/>
  <c r="AA4" i="19"/>
  <c r="AH4" i="19"/>
  <c r="X4" i="19"/>
  <c r="AJ4" i="19"/>
  <c r="AG108" i="21"/>
  <c r="AF108" i="21"/>
  <c r="X127" i="21"/>
  <c r="AO113" i="21"/>
  <c r="AB113" i="21"/>
  <c r="AJ113" i="21"/>
  <c r="Z113" i="21"/>
  <c r="AD82" i="21"/>
  <c r="AH82" i="21"/>
  <c r="AC82" i="21"/>
  <c r="AN69" i="21"/>
  <c r="Y69" i="21"/>
  <c r="AM69" i="21"/>
  <c r="AA69" i="21"/>
  <c r="AO4" i="65"/>
  <c r="AE4" i="65"/>
  <c r="AJ4" i="65"/>
  <c r="X4" i="65"/>
  <c r="AI14" i="65"/>
  <c r="AA14" i="65"/>
  <c r="AN14" i="65"/>
  <c r="AD14" i="65"/>
  <c r="X15" i="65"/>
  <c r="AI20" i="65"/>
  <c r="AA20" i="65"/>
  <c r="AN20" i="65"/>
  <c r="AD20" i="65"/>
  <c r="AN18" i="65"/>
  <c r="X18" i="65"/>
  <c r="AA18" i="65"/>
  <c r="AF25" i="65"/>
  <c r="AF27" i="65"/>
  <c r="AI27" i="65"/>
  <c r="AO44" i="65"/>
  <c r="AG44" i="65"/>
  <c r="Y44" i="65"/>
  <c r="AL44" i="65"/>
  <c r="AB44" i="65"/>
  <c r="AF45" i="65"/>
  <c r="AI58" i="65"/>
  <c r="AA58" i="65"/>
  <c r="AN58" i="65"/>
  <c r="AD58" i="65"/>
  <c r="AA55" i="65"/>
  <c r="AM55" i="65"/>
  <c r="AC55" i="65"/>
  <c r="AJ55" i="65"/>
  <c r="X55" i="65"/>
  <c r="AC66" i="65"/>
  <c r="AO71" i="65"/>
  <c r="AG71" i="65"/>
  <c r="Y71" i="65"/>
  <c r="AL71" i="65"/>
  <c r="AB71" i="65"/>
  <c r="AF68" i="65"/>
  <c r="AB73" i="65"/>
  <c r="AE73" i="65"/>
  <c r="AM78" i="65"/>
  <c r="AE78" i="65"/>
  <c r="W78" i="65"/>
  <c r="AJ78" i="65"/>
  <c r="X78" i="65"/>
  <c r="AJ83" i="65"/>
  <c r="AB83" i="65"/>
  <c r="AD83" i="65"/>
  <c r="Y83" i="65"/>
  <c r="AK88" i="65"/>
  <c r="AE104" i="65"/>
  <c r="AO97" i="65"/>
  <c r="AG97" i="65"/>
  <c r="Y97" i="65"/>
  <c r="AL97" i="65"/>
  <c r="AB97" i="65"/>
  <c r="AF94" i="65"/>
  <c r="AB87" i="65"/>
  <c r="AE87" i="65"/>
  <c r="AO105" i="65"/>
  <c r="Y105" i="65"/>
  <c r="AB105" i="65"/>
  <c r="AK120" i="65"/>
  <c r="AH136" i="65"/>
  <c r="AO117" i="65"/>
  <c r="AG117" i="65"/>
  <c r="Y117" i="65"/>
  <c r="AL117" i="65"/>
  <c r="AB117" i="65"/>
  <c r="AF133" i="65"/>
  <c r="AO118" i="65"/>
  <c r="AG118" i="65"/>
  <c r="Y118" i="65"/>
  <c r="AL118" i="65"/>
  <c r="AB118" i="65"/>
  <c r="AF134" i="65"/>
  <c r="AB111" i="65"/>
  <c r="AE111" i="65"/>
  <c r="AN127" i="65"/>
  <c r="X127" i="65"/>
  <c r="AA127" i="65"/>
  <c r="AK148" i="65"/>
  <c r="AJ164" i="65"/>
  <c r="AO145" i="65"/>
  <c r="AG145" i="65"/>
  <c r="Y145" i="65"/>
  <c r="AL145" i="65"/>
  <c r="AB145" i="65"/>
  <c r="AF161" i="65"/>
  <c r="AB139" i="65"/>
  <c r="AE139" i="65"/>
  <c r="AM154" i="65"/>
  <c r="AI154" i="65"/>
  <c r="Y154" i="65"/>
  <c r="AJ154" i="65"/>
  <c r="X154" i="65"/>
  <c r="AO170" i="65"/>
  <c r="AN170" i="65"/>
  <c r="AD170" i="65"/>
  <c r="AN143" i="65"/>
  <c r="X143" i="65"/>
  <c r="AA143" i="65"/>
  <c r="AJ163" i="65"/>
  <c r="AM163" i="65"/>
  <c r="W163" i="65"/>
  <c r="AA141" i="65"/>
  <c r="W141" i="65"/>
  <c r="W66" i="21"/>
  <c r="AI104" i="21"/>
  <c r="AL104" i="21"/>
  <c r="Y104" i="21"/>
  <c r="AG104" i="21"/>
  <c r="AE77" i="21"/>
  <c r="AI77" i="21"/>
  <c r="AD77" i="21"/>
  <c r="AB8" i="19"/>
  <c r="AE8" i="19"/>
  <c r="X8" i="19"/>
  <c r="AJ8" i="19"/>
  <c r="AG105" i="21"/>
  <c r="AC131" i="21"/>
  <c r="AH131" i="21"/>
  <c r="X131" i="21"/>
  <c r="AB131" i="21"/>
  <c r="AH44" i="19"/>
  <c r="AB44" i="19"/>
  <c r="AL44" i="19"/>
  <c r="AN134" i="21"/>
  <c r="AM134" i="21"/>
  <c r="AB134" i="21"/>
  <c r="AH134" i="21"/>
  <c r="AM162" i="21"/>
  <c r="AN50" i="19"/>
  <c r="AJ50" i="19"/>
  <c r="AE50" i="19"/>
  <c r="Y50" i="19"/>
  <c r="AB102" i="21"/>
  <c r="AL102" i="21"/>
  <c r="AG102" i="21"/>
  <c r="AO106" i="21"/>
  <c r="AA106" i="21"/>
  <c r="X106" i="21"/>
  <c r="AD106" i="21"/>
  <c r="AL24" i="19"/>
  <c r="W149" i="21"/>
  <c r="AM149" i="21"/>
  <c r="AF149" i="21"/>
  <c r="AN149" i="21"/>
  <c r="AK166" i="21"/>
  <c r="AL166" i="21"/>
  <c r="AG166" i="21"/>
  <c r="AK112" i="21"/>
  <c r="AD112" i="21"/>
  <c r="AH112" i="21"/>
  <c r="AJ112" i="21"/>
  <c r="AL41" i="19"/>
  <c r="AM64" i="21"/>
  <c r="Y64" i="21"/>
  <c r="AG64" i="21"/>
  <c r="AO64" i="21"/>
  <c r="AK135" i="21"/>
  <c r="AO135" i="21"/>
  <c r="AJ135" i="21"/>
  <c r="AE74" i="21"/>
  <c r="AF74" i="21"/>
  <c r="AH74" i="21"/>
  <c r="AO74" i="21"/>
  <c r="X7" i="19"/>
  <c r="AK3" i="65"/>
  <c r="X6" i="65"/>
  <c r="AN5" i="65"/>
  <c r="AF12" i="65"/>
  <c r="AI12" i="65"/>
  <c r="AI29" i="65"/>
  <c r="AA29" i="65"/>
  <c r="AN29" i="65"/>
  <c r="AD29" i="65"/>
  <c r="AH35" i="65"/>
  <c r="AO32" i="65"/>
  <c r="AG32" i="65"/>
  <c r="Y32" i="65"/>
  <c r="AL32" i="65"/>
  <c r="AB32" i="65"/>
  <c r="AF33" i="65"/>
  <c r="AB38" i="65"/>
  <c r="AE38" i="65"/>
  <c r="AN42" i="65"/>
  <c r="X42" i="65"/>
  <c r="AA42" i="65"/>
  <c r="AN8" i="65"/>
  <c r="AD8" i="65"/>
  <c r="AO59" i="65"/>
  <c r="W59" i="65"/>
  <c r="AA59" i="65"/>
  <c r="AJ59" i="65"/>
  <c r="X59" i="65"/>
  <c r="AC70" i="65"/>
  <c r="AJ52" i="65"/>
  <c r="AM52" i="65"/>
  <c r="W52" i="65"/>
  <c r="AF56" i="65"/>
  <c r="AI56" i="65"/>
  <c r="AI72" i="65"/>
  <c r="Y72" i="65"/>
  <c r="AK72" i="65"/>
  <c r="AL72" i="65"/>
  <c r="AB72" i="65"/>
  <c r="AJ61" i="65"/>
  <c r="AM61" i="65"/>
  <c r="W61" i="65"/>
  <c r="AI82" i="65"/>
  <c r="AA82" i="65"/>
  <c r="AN82" i="65"/>
  <c r="AD82" i="65"/>
  <c r="AN76" i="65"/>
  <c r="X76" i="65"/>
  <c r="AA76" i="65"/>
  <c r="AK92" i="65"/>
  <c r="AM85" i="65"/>
  <c r="AE85" i="65"/>
  <c r="W85" i="65"/>
  <c r="AJ85" i="65"/>
  <c r="X85" i="65"/>
  <c r="AN101" i="65"/>
  <c r="AD101" i="65"/>
  <c r="AM98" i="65"/>
  <c r="AE98" i="65"/>
  <c r="W98" i="65"/>
  <c r="AJ98" i="65"/>
  <c r="X98" i="65"/>
  <c r="AF91" i="65"/>
  <c r="AI91" i="65"/>
  <c r="AC124" i="65"/>
  <c r="AI140" i="65"/>
  <c r="AM121" i="65"/>
  <c r="AE121" i="65"/>
  <c r="W121" i="65"/>
  <c r="AJ121" i="65"/>
  <c r="X121" i="65"/>
  <c r="AN137" i="65"/>
  <c r="AD137" i="65"/>
  <c r="AM122" i="65"/>
  <c r="AE122" i="65"/>
  <c r="W122" i="65"/>
  <c r="AJ122" i="65"/>
  <c r="X122" i="65"/>
  <c r="AI138" i="65"/>
  <c r="AJ115" i="65"/>
  <c r="AM115" i="65"/>
  <c r="W115" i="65"/>
  <c r="AF131" i="65"/>
  <c r="AI131" i="65"/>
  <c r="AC168" i="65"/>
  <c r="AF149" i="65"/>
  <c r="AO165" i="65"/>
  <c r="AG165" i="65"/>
  <c r="Y165" i="65"/>
  <c r="AL165" i="65"/>
  <c r="AB165" i="65"/>
  <c r="AF142" i="65"/>
  <c r="AK158" i="65"/>
  <c r="AO158" i="65"/>
  <c r="AE158" i="65"/>
  <c r="AL158" i="65"/>
  <c r="AB158" i="65"/>
  <c r="AF174" i="65"/>
  <c r="AB159" i="65"/>
  <c r="AE159" i="65"/>
  <c r="AA177" i="65"/>
  <c r="AM177" i="65"/>
  <c r="AC177" i="65"/>
  <c r="AJ177" i="65"/>
  <c r="X177" i="65"/>
  <c r="Y168" i="21"/>
  <c r="AJ91" i="21"/>
  <c r="AE91" i="21"/>
  <c r="AM91" i="21"/>
  <c r="Z91" i="21"/>
  <c r="AM36" i="19"/>
  <c r="AB36" i="19"/>
  <c r="AI36" i="19"/>
  <c r="AM148" i="21"/>
  <c r="Y148" i="21"/>
  <c r="AN148" i="21"/>
  <c r="AB148" i="21"/>
  <c r="Y13" i="19"/>
  <c r="AA98" i="21"/>
  <c r="AE98" i="21"/>
  <c r="AM98" i="21"/>
  <c r="Y98" i="21"/>
  <c r="AK97" i="21"/>
  <c r="AM97" i="21"/>
  <c r="AH97" i="21"/>
  <c r="AA140" i="21"/>
  <c r="AG140" i="21"/>
  <c r="AL140" i="21"/>
  <c r="AF140" i="21"/>
  <c r="X103" i="21"/>
  <c r="AK65" i="21"/>
  <c r="AG65" i="21"/>
  <c r="AO65" i="21"/>
  <c r="AB65" i="21"/>
  <c r="Y26" i="19"/>
  <c r="AJ26" i="19"/>
  <c r="AF26" i="19"/>
  <c r="Y157" i="21"/>
  <c r="AC157" i="21"/>
  <c r="W157" i="21"/>
  <c r="AA157" i="21"/>
  <c r="AM154" i="21"/>
  <c r="AO43" i="19"/>
  <c r="AM43" i="19"/>
  <c r="AH43" i="19"/>
  <c r="AB43" i="19"/>
  <c r="AE176" i="21"/>
  <c r="AH176" i="21"/>
  <c r="X176" i="21"/>
  <c r="AF72" i="21"/>
  <c r="AH72" i="21"/>
  <c r="AJ72" i="21"/>
  <c r="X72" i="21"/>
  <c r="AM67" i="21"/>
  <c r="Y161" i="21"/>
  <c r="AG161" i="21"/>
  <c r="AO161" i="21"/>
  <c r="AB161" i="21"/>
  <c r="AB62" i="21"/>
  <c r="AH62" i="21"/>
  <c r="AC62" i="21"/>
  <c r="X56" i="21"/>
  <c r="AK56" i="21"/>
  <c r="Z56" i="21"/>
  <c r="AF56" i="21"/>
  <c r="AN174" i="21"/>
  <c r="Y79" i="21"/>
  <c r="AD79" i="21"/>
  <c r="AL79" i="21"/>
  <c r="X79" i="21"/>
  <c r="AA32" i="19"/>
  <c r="AL32" i="19"/>
  <c r="W32" i="19"/>
  <c r="AC34" i="19"/>
  <c r="AB34" i="19"/>
  <c r="Z34" i="19"/>
  <c r="AL34" i="19"/>
  <c r="AL160" i="21"/>
  <c r="Y160" i="21"/>
  <c r="AG160" i="21"/>
  <c r="AO160" i="21"/>
  <c r="AL111" i="21"/>
  <c r="AK111" i="21"/>
  <c r="AF111" i="21"/>
  <c r="AC90" i="21"/>
  <c r="AI90" i="21"/>
  <c r="AN90" i="21"/>
  <c r="AH90" i="21"/>
  <c r="AD51" i="19"/>
  <c r="AA51" i="19"/>
  <c r="X86" i="21"/>
  <c r="AB68" i="21"/>
  <c r="AO68" i="21"/>
  <c r="AL68" i="21"/>
  <c r="AJ68" i="21"/>
  <c r="AN68" i="21"/>
  <c r="AN37" i="19"/>
  <c r="AG37" i="19"/>
  <c r="AC37" i="19"/>
  <c r="W37" i="19"/>
  <c r="AI37" i="19"/>
  <c r="X31" i="19"/>
  <c r="AJ31" i="19"/>
  <c r="AK49" i="19"/>
  <c r="AH27" i="19"/>
  <c r="AE27" i="19"/>
  <c r="AC27" i="19"/>
  <c r="AO27" i="19"/>
  <c r="AK27" i="19"/>
  <c r="AN152" i="21"/>
  <c r="AG152" i="21"/>
  <c r="AD152" i="21"/>
  <c r="AH152" i="21"/>
  <c r="AJ152" i="21"/>
  <c r="AJ63" i="21"/>
  <c r="AF2" i="65"/>
  <c r="AF2" i="22" s="1"/>
  <c r="AO2" i="65"/>
  <c r="AE2" i="65"/>
  <c r="AE3" i="22" s="1"/>
  <c r="AE9" i="65"/>
  <c r="AL23" i="65"/>
  <c r="AB23" i="65"/>
  <c r="AI23" i="65"/>
  <c r="Y23" i="65"/>
  <c r="AF17" i="65"/>
  <c r="AL28" i="65"/>
  <c r="Y26" i="65"/>
  <c r="AN26" i="65"/>
  <c r="X26" i="65"/>
  <c r="AB50" i="65"/>
  <c r="AF47" i="65"/>
  <c r="AN48" i="65"/>
  <c r="AD48" i="65"/>
  <c r="AM48" i="65"/>
  <c r="AA48" i="65"/>
  <c r="AD74" i="65"/>
  <c r="AH74" i="65"/>
  <c r="AO74" i="65"/>
  <c r="AE74" i="65"/>
  <c r="AM63" i="65"/>
  <c r="AC63" i="65"/>
  <c r="AN63" i="65"/>
  <c r="X63" i="65"/>
  <c r="AF65" i="65"/>
  <c r="AO65" i="65"/>
  <c r="AE65" i="65"/>
  <c r="AB75" i="65"/>
  <c r="AL80" i="65"/>
  <c r="AB80" i="65"/>
  <c r="AI80" i="65"/>
  <c r="Y80" i="65"/>
  <c r="AJ89" i="65"/>
  <c r="AN86" i="65"/>
  <c r="X86" i="65"/>
  <c r="AL95" i="65"/>
  <c r="AB95" i="65"/>
  <c r="AI95" i="65"/>
  <c r="Y95" i="65"/>
  <c r="AN109" i="65"/>
  <c r="X109" i="65"/>
  <c r="AB125" i="65"/>
  <c r="W110" i="65"/>
  <c r="AF110" i="65"/>
  <c r="AJ126" i="65"/>
  <c r="AF103" i="65"/>
  <c r="AI103" i="65"/>
  <c r="AF119" i="65"/>
  <c r="AI119" i="65"/>
  <c r="AB135" i="65"/>
  <c r="AE135" i="65"/>
  <c r="AG169" i="65"/>
  <c r="W169" i="65"/>
  <c r="AF169" i="65"/>
  <c r="AB146" i="65"/>
  <c r="AN162" i="65"/>
  <c r="X162" i="65"/>
  <c r="AF155" i="65"/>
  <c r="AI155" i="65"/>
  <c r="AB175" i="65"/>
  <c r="AE175" i="65"/>
  <c r="AN151" i="65"/>
  <c r="X151" i="65"/>
  <c r="AA151" i="65"/>
  <c r="AD42" i="19"/>
  <c r="AG93" i="21"/>
  <c r="AC9" i="19"/>
  <c r="AC57" i="21"/>
  <c r="AL57" i="21"/>
  <c r="AK147" i="21"/>
  <c r="AF10" i="19"/>
  <c r="AG61" i="21"/>
  <c r="AD61" i="21"/>
  <c r="AF61" i="21"/>
  <c r="AC61" i="21"/>
  <c r="AG99" i="65"/>
  <c r="AG107" i="65"/>
  <c r="AG171" i="65"/>
  <c r="AG167" i="65"/>
  <c r="AB27" i="65"/>
  <c r="AE27" i="65"/>
  <c r="AF55" i="65"/>
  <c r="AF78" i="65"/>
  <c r="AF154" i="65"/>
  <c r="AB12" i="65"/>
  <c r="AE12" i="65"/>
  <c r="AF59" i="65"/>
  <c r="AB56" i="65"/>
  <c r="AE56" i="65"/>
  <c r="AF85" i="65"/>
  <c r="AF98" i="65"/>
  <c r="AB91" i="65"/>
  <c r="AE91" i="65"/>
  <c r="AF121" i="65"/>
  <c r="AF122" i="65"/>
  <c r="AB131" i="65"/>
  <c r="AE131" i="65"/>
  <c r="AF177" i="65"/>
  <c r="AN2" i="65"/>
  <c r="AN2" i="22" s="1"/>
  <c r="AD2" i="65"/>
  <c r="AD2" i="22" s="1"/>
  <c r="AM2" i="65"/>
  <c r="AA2" i="65"/>
  <c r="AA2" i="22" s="1"/>
  <c r="X23" i="65"/>
  <c r="AG23" i="65"/>
  <c r="W23" i="65"/>
  <c r="AB17" i="65"/>
  <c r="AK28" i="65"/>
  <c r="AI26" i="65"/>
  <c r="AM26" i="65"/>
  <c r="AJ26" i="65"/>
  <c r="AB36" i="65"/>
  <c r="AF37" i="65"/>
  <c r="X50" i="65"/>
  <c r="AB47" i="65"/>
  <c r="AL48" i="65"/>
  <c r="AB48" i="65"/>
  <c r="AI48" i="65"/>
  <c r="Y48" i="65"/>
  <c r="AN74" i="65"/>
  <c r="AJ74" i="65"/>
  <c r="AM74" i="65"/>
  <c r="AA74" i="65"/>
  <c r="AA63" i="65"/>
  <c r="AJ63" i="65"/>
  <c r="AD65" i="65"/>
  <c r="AM65" i="65"/>
  <c r="AA65" i="65"/>
  <c r="X75" i="65"/>
  <c r="AJ80" i="65"/>
  <c r="X80" i="65"/>
  <c r="AG80" i="65"/>
  <c r="W80" i="65"/>
  <c r="AF89" i="65"/>
  <c r="AJ86" i="65"/>
  <c r="AJ95" i="65"/>
  <c r="X95" i="65"/>
  <c r="AG95" i="65"/>
  <c r="W95" i="65"/>
  <c r="AB110" i="65"/>
  <c r="AF126" i="65"/>
  <c r="AB103" i="65"/>
  <c r="AE103" i="65"/>
  <c r="AB119" i="65"/>
  <c r="AE119" i="65"/>
  <c r="AA135" i="65"/>
  <c r="AB169" i="65"/>
  <c r="AB155" i="65"/>
  <c r="AE155" i="65"/>
  <c r="AA175" i="65"/>
  <c r="AM151" i="65"/>
  <c r="W151" i="65"/>
  <c r="AA61" i="21"/>
  <c r="AH61" i="21"/>
  <c r="AN61" i="21"/>
  <c r="Z16" i="65"/>
  <c r="AG30" i="65"/>
  <c r="AD62" i="65"/>
  <c r="AM62" i="65"/>
  <c r="AC62" i="65"/>
  <c r="AG34" i="65"/>
  <c r="AG69" i="65"/>
  <c r="AL99" i="65"/>
  <c r="Y99" i="65"/>
  <c r="AF116" i="65"/>
  <c r="AM116" i="65"/>
  <c r="AC116" i="65"/>
  <c r="AL107" i="65"/>
  <c r="Y107" i="65"/>
  <c r="AL171" i="65"/>
  <c r="Y171" i="65"/>
  <c r="AL167" i="65"/>
  <c r="Y167" i="65"/>
  <c r="AJ29" i="19"/>
  <c r="AA29" i="19"/>
  <c r="AD80" i="21"/>
  <c r="AJ80" i="21"/>
  <c r="AD39" i="19"/>
  <c r="AK39" i="19"/>
  <c r="AJ18" i="19"/>
  <c r="AL18" i="19"/>
  <c r="AN125" i="21"/>
  <c r="AA125" i="21"/>
  <c r="X82" i="21"/>
  <c r="AO82" i="21"/>
  <c r="AN27" i="65"/>
  <c r="X27" i="65"/>
  <c r="AA27" i="65"/>
  <c r="AF44" i="65"/>
  <c r="AG55" i="65"/>
  <c r="W55" i="65"/>
  <c r="AN55" i="65"/>
  <c r="AD55" i="65"/>
  <c r="AF66" i="65"/>
  <c r="AF71" i="65"/>
  <c r="AI78" i="65"/>
  <c r="AA78" i="65"/>
  <c r="AN78" i="65"/>
  <c r="AD78" i="65"/>
  <c r="AF97" i="65"/>
  <c r="AF117" i="65"/>
  <c r="AF118" i="65"/>
  <c r="AF145" i="65"/>
  <c r="AK154" i="65"/>
  <c r="AO154" i="65"/>
  <c r="AN154" i="65"/>
  <c r="AD154" i="65"/>
  <c r="AB163" i="65"/>
  <c r="AE163" i="65"/>
  <c r="AI141" i="65"/>
  <c r="AL141" i="65"/>
  <c r="AG77" i="21"/>
  <c r="W77" i="21"/>
  <c r="AE44" i="19"/>
  <c r="AN44" i="19"/>
  <c r="W102" i="21"/>
  <c r="Z102" i="21"/>
  <c r="W166" i="21"/>
  <c r="Z166" i="21"/>
  <c r="AM135" i="21"/>
  <c r="AC135" i="21"/>
  <c r="AN12" i="65"/>
  <c r="X12" i="65"/>
  <c r="AA12" i="65"/>
  <c r="AF32" i="65"/>
  <c r="AM59" i="65"/>
  <c r="AC59" i="65"/>
  <c r="AN59" i="65"/>
  <c r="AD59" i="65"/>
  <c r="AL70" i="65"/>
  <c r="AB52" i="65"/>
  <c r="AE52" i="65"/>
  <c r="AN56" i="65"/>
  <c r="X56" i="65"/>
  <c r="AA56" i="65"/>
  <c r="AF72" i="65"/>
  <c r="AB61" i="65"/>
  <c r="AE61" i="65"/>
  <c r="AI85" i="65"/>
  <c r="AA85" i="65"/>
  <c r="AN85" i="65"/>
  <c r="AD85" i="65"/>
  <c r="AI98" i="65"/>
  <c r="AA98" i="65"/>
  <c r="AN98" i="65"/>
  <c r="AD98" i="65"/>
  <c r="AN91" i="65"/>
  <c r="X91" i="65"/>
  <c r="AA91" i="65"/>
  <c r="Z124" i="65"/>
  <c r="AI121" i="65"/>
  <c r="AA121" i="65"/>
  <c r="AN121" i="65"/>
  <c r="AD121" i="65"/>
  <c r="AI122" i="65"/>
  <c r="AA122" i="65"/>
  <c r="AN122" i="65"/>
  <c r="AD122" i="65"/>
  <c r="AC138" i="65"/>
  <c r="AB115" i="65"/>
  <c r="AE115" i="65"/>
  <c r="AN131" i="65"/>
  <c r="X131" i="65"/>
  <c r="AA131" i="65"/>
  <c r="AH168" i="65"/>
  <c r="AF165" i="65"/>
  <c r="AF158" i="65"/>
  <c r="AG177" i="65"/>
  <c r="W177" i="65"/>
  <c r="AN177" i="65"/>
  <c r="AD177" i="65"/>
  <c r="AH36" i="19"/>
  <c r="AN36" i="19"/>
  <c r="X97" i="21"/>
  <c r="AA97" i="21"/>
  <c r="AO26" i="19"/>
  <c r="AH26" i="19"/>
  <c r="AD176" i="21"/>
  <c r="AJ176" i="21"/>
  <c r="AJ62" i="21"/>
  <c r="AO62" i="21"/>
  <c r="AK32" i="19"/>
  <c r="AF32" i="19"/>
  <c r="W111" i="21"/>
  <c r="Y111" i="21"/>
  <c r="AC86" i="21"/>
  <c r="AC68" i="21"/>
  <c r="AI68" i="21"/>
  <c r="W68" i="21"/>
  <c r="AH68" i="21"/>
  <c r="AF37" i="19"/>
  <c r="AL37" i="19"/>
  <c r="Y37" i="19"/>
  <c r="AO37" i="19"/>
  <c r="Y49" i="19"/>
  <c r="AJ27" i="19"/>
  <c r="AB27" i="19"/>
  <c r="X27" i="19"/>
  <c r="AN27" i="19"/>
  <c r="X152" i="21"/>
  <c r="AA152" i="21"/>
  <c r="AB152" i="21"/>
  <c r="AI152" i="21"/>
  <c r="AL2" i="65"/>
  <c r="AL2" i="22" s="1"/>
  <c r="AB2" i="65"/>
  <c r="AB2" i="22" s="1"/>
  <c r="AI2" i="65"/>
  <c r="AI2" i="22" s="1"/>
  <c r="AF23" i="65"/>
  <c r="AO23" i="65"/>
  <c r="AE23" i="65"/>
  <c r="AN17" i="65"/>
  <c r="X17" i="65"/>
  <c r="AC28" i="65"/>
  <c r="AA26" i="65"/>
  <c r="W26" i="65"/>
  <c r="AF26" i="65"/>
  <c r="X36" i="65"/>
  <c r="AB37" i="65"/>
  <c r="X47" i="65"/>
  <c r="AJ48" i="65"/>
  <c r="X48" i="65"/>
  <c r="AG48" i="65"/>
  <c r="W48" i="65"/>
  <c r="AF74" i="65"/>
  <c r="AB74" i="65"/>
  <c r="AI74" i="65"/>
  <c r="Y74" i="65"/>
  <c r="AI63" i="65"/>
  <c r="W63" i="65"/>
  <c r="AF63" i="65"/>
  <c r="AL65" i="65"/>
  <c r="AB65" i="65"/>
  <c r="AI65" i="65"/>
  <c r="Y65" i="65"/>
  <c r="AF80" i="65"/>
  <c r="AO80" i="65"/>
  <c r="AE80" i="65"/>
  <c r="AB89" i="65"/>
  <c r="AF86" i="65"/>
  <c r="AF95" i="65"/>
  <c r="AO95" i="65"/>
  <c r="AE95" i="65"/>
  <c r="AF109" i="65"/>
  <c r="X110" i="65"/>
  <c r="AB126" i="65"/>
  <c r="X103" i="65"/>
  <c r="AA103" i="65"/>
  <c r="AL119" i="65"/>
  <c r="X119" i="65"/>
  <c r="AA119" i="65"/>
  <c r="AJ135" i="65"/>
  <c r="AM135" i="65"/>
  <c r="W135" i="65"/>
  <c r="AB153" i="65"/>
  <c r="AK169" i="65"/>
  <c r="AC169" i="65"/>
  <c r="AN169" i="65"/>
  <c r="X169" i="65"/>
  <c r="AJ146" i="65"/>
  <c r="AF162" i="65"/>
  <c r="AN155" i="65"/>
  <c r="X155" i="65"/>
  <c r="AA155" i="65"/>
  <c r="AM175" i="65"/>
  <c r="W175" i="65"/>
  <c r="AI151" i="65"/>
  <c r="AE57" i="21"/>
  <c r="X142" i="19"/>
  <c r="AL52" i="21"/>
  <c r="W52" i="21"/>
  <c r="X52" i="21"/>
  <c r="Y52" i="21"/>
  <c r="AC70" i="19"/>
  <c r="AE70" i="19"/>
  <c r="AJ70" i="19"/>
  <c r="AM94" i="19"/>
  <c r="AD94" i="19"/>
  <c r="AG106" i="19"/>
  <c r="X106" i="19"/>
  <c r="AF142" i="19"/>
  <c r="AN142" i="19"/>
  <c r="X144" i="19"/>
  <c r="AD97" i="19"/>
  <c r="W22" i="21"/>
  <c r="AI22" i="21"/>
  <c r="AE90" i="19"/>
  <c r="AL90" i="19"/>
  <c r="AF133" i="19"/>
  <c r="W133" i="19"/>
  <c r="AK7" i="21"/>
  <c r="AF7" i="21"/>
  <c r="AI7" i="21"/>
  <c r="AL86" i="19"/>
  <c r="AD105" i="19"/>
  <c r="AI105" i="19"/>
  <c r="AO105" i="19"/>
  <c r="AG158" i="19"/>
  <c r="AO158" i="19"/>
  <c r="AL158" i="19"/>
  <c r="X19" i="21"/>
  <c r="AL19" i="21"/>
  <c r="AD19" i="21"/>
  <c r="W19" i="21"/>
  <c r="AM19" i="21"/>
  <c r="Y51" i="21"/>
  <c r="AC51" i="21"/>
  <c r="X51" i="21"/>
  <c r="AI51" i="21"/>
  <c r="AD51" i="21"/>
  <c r="AN83" i="19"/>
  <c r="AD83" i="19"/>
  <c r="X83" i="19"/>
  <c r="AO83" i="19"/>
  <c r="W83" i="19"/>
  <c r="AN115" i="19"/>
  <c r="AD115" i="19"/>
  <c r="AO115" i="19"/>
  <c r="AG115" i="19"/>
  <c r="AA115" i="19"/>
  <c r="AB147" i="19"/>
  <c r="X147" i="19"/>
  <c r="AO147" i="19"/>
  <c r="W147" i="19"/>
  <c r="AE147" i="19"/>
  <c r="AI77" i="19"/>
  <c r="AN77" i="19"/>
  <c r="AJ77" i="19"/>
  <c r="AF109" i="19"/>
  <c r="AH109" i="19"/>
  <c r="AA109" i="19"/>
  <c r="W109" i="19"/>
  <c r="AO109" i="19"/>
  <c r="W47" i="21"/>
  <c r="AN47" i="21"/>
  <c r="AB47" i="21"/>
  <c r="Z47" i="21"/>
  <c r="AA47" i="21"/>
  <c r="Z79" i="19"/>
  <c r="AH79" i="19"/>
  <c r="Y79" i="19"/>
  <c r="X79" i="19"/>
  <c r="W79" i="19"/>
  <c r="Z111" i="19"/>
  <c r="AH111" i="19"/>
  <c r="AC111" i="19"/>
  <c r="W111" i="19"/>
  <c r="AG111" i="19"/>
  <c r="W143" i="19"/>
  <c r="AM143" i="19"/>
  <c r="AO143" i="19"/>
  <c r="AD143" i="19"/>
  <c r="AI143" i="19"/>
  <c r="AK175" i="19"/>
  <c r="AL175" i="19"/>
  <c r="AC175" i="19"/>
  <c r="AD175" i="19"/>
  <c r="AA175" i="19"/>
  <c r="AB32" i="21"/>
  <c r="AF32" i="21"/>
  <c r="AO32" i="21"/>
  <c r="AC32" i="21"/>
  <c r="Z32" i="21"/>
  <c r="X161" i="19"/>
  <c r="AD161" i="19"/>
  <c r="AM161" i="19"/>
  <c r="AK174" i="19"/>
  <c r="AJ174" i="19"/>
  <c r="AI174" i="19"/>
  <c r="Z174" i="19"/>
  <c r="AH174" i="19"/>
  <c r="AA121" i="19"/>
  <c r="W121" i="19"/>
  <c r="AL121" i="19"/>
  <c r="AH121" i="19"/>
  <c r="Y121" i="19"/>
  <c r="AG121" i="19"/>
  <c r="Y53" i="19"/>
  <c r="AG53" i="19"/>
  <c r="W53" i="19"/>
  <c r="AF53" i="19"/>
  <c r="AK53" i="19"/>
  <c r="AB87" i="19"/>
  <c r="AJ87" i="19"/>
  <c r="W87" i="19"/>
  <c r="AC87" i="19"/>
  <c r="AF166" i="19"/>
  <c r="AN166" i="19"/>
  <c r="W166" i="19"/>
  <c r="AO166" i="19"/>
  <c r="X166" i="19"/>
  <c r="X81" i="19"/>
  <c r="W81" i="19"/>
  <c r="AL81" i="19"/>
  <c r="AG81" i="19"/>
  <c r="AO81" i="19"/>
  <c r="AN130" i="19"/>
  <c r="AJ130" i="19"/>
  <c r="AE130" i="19"/>
  <c r="AB130" i="19"/>
  <c r="AL130" i="19"/>
  <c r="AH50" i="21"/>
  <c r="AF50" i="21"/>
  <c r="AE50" i="21"/>
  <c r="AM50" i="21"/>
  <c r="AB50" i="21"/>
  <c r="AO10" i="65"/>
  <c r="AG10" i="65"/>
  <c r="Y10" i="65"/>
  <c r="AL10" i="65"/>
  <c r="AD10" i="65"/>
  <c r="AI11" i="65"/>
  <c r="Y11" i="65"/>
  <c r="AK11" i="65"/>
  <c r="AL11" i="65"/>
  <c r="AD11" i="65"/>
  <c r="AI16" i="65"/>
  <c r="AN16" i="65"/>
  <c r="AF16" i="65"/>
  <c r="AC16" i="65"/>
  <c r="AK21" i="65"/>
  <c r="AO21" i="65"/>
  <c r="AE21" i="65"/>
  <c r="AL21" i="65"/>
  <c r="AD21" i="65"/>
  <c r="AH22" i="65"/>
  <c r="Z22" i="65"/>
  <c r="AK22" i="65"/>
  <c r="AC22" i="65"/>
  <c r="AO40" i="65"/>
  <c r="AG40" i="65"/>
  <c r="Y40" i="65"/>
  <c r="AL40" i="65"/>
  <c r="AD40" i="65"/>
  <c r="AC41" i="65"/>
  <c r="AO41" i="65"/>
  <c r="AE41" i="65"/>
  <c r="AL41" i="65"/>
  <c r="AD41" i="65"/>
  <c r="AO54" i="65"/>
  <c r="AG54" i="65"/>
  <c r="Y54" i="65"/>
  <c r="AL54" i="65"/>
  <c r="AD54" i="65"/>
  <c r="AC51" i="65"/>
  <c r="AO51" i="65"/>
  <c r="AE51" i="65"/>
  <c r="AL51" i="65"/>
  <c r="AD51" i="65"/>
  <c r="AH34" i="65"/>
  <c r="Z34" i="65"/>
  <c r="AK34" i="65"/>
  <c r="AC34" i="65"/>
  <c r="AO67" i="65"/>
  <c r="AG67" i="65"/>
  <c r="Y67" i="65"/>
  <c r="AL67" i="65"/>
  <c r="AD67" i="65"/>
  <c r="AM64" i="65"/>
  <c r="AC64" i="65"/>
  <c r="AG64" i="65"/>
  <c r="AL64" i="65"/>
  <c r="AD64" i="65"/>
  <c r="AH69" i="65"/>
  <c r="Z69" i="65"/>
  <c r="AK69" i="65"/>
  <c r="AC69" i="65"/>
  <c r="AO79" i="65"/>
  <c r="AG79" i="65"/>
  <c r="Y79" i="65"/>
  <c r="AL79" i="65"/>
  <c r="AD79" i="65"/>
  <c r="AO93" i="65"/>
  <c r="AG93" i="65"/>
  <c r="Y93" i="65"/>
  <c r="AL93" i="65"/>
  <c r="AD93" i="65"/>
  <c r="AO90" i="65"/>
  <c r="AG90" i="65"/>
  <c r="Y90" i="65"/>
  <c r="AL90" i="65"/>
  <c r="AD90" i="65"/>
  <c r="AO106" i="65"/>
  <c r="AG106" i="65"/>
  <c r="Y106" i="65"/>
  <c r="AL106" i="65"/>
  <c r="AD106" i="65"/>
  <c r="AH99" i="65"/>
  <c r="Z99" i="65"/>
  <c r="AK99" i="65"/>
  <c r="AC99" i="65"/>
  <c r="AO113" i="65"/>
  <c r="AG113" i="65"/>
  <c r="Y113" i="65"/>
  <c r="AL113" i="65"/>
  <c r="AD113" i="65"/>
  <c r="AO129" i="65"/>
  <c r="AG129" i="65"/>
  <c r="Y129" i="65"/>
  <c r="AL129" i="65"/>
  <c r="AD129" i="65"/>
  <c r="AO114" i="65"/>
  <c r="AG114" i="65"/>
  <c r="Y114" i="65"/>
  <c r="AL114" i="65"/>
  <c r="AD114" i="65"/>
  <c r="AO130" i="65"/>
  <c r="AG130" i="65"/>
  <c r="Y130" i="65"/>
  <c r="AL130" i="65"/>
  <c r="AD130" i="65"/>
  <c r="AH107" i="65"/>
  <c r="Z107" i="65"/>
  <c r="AK107" i="65"/>
  <c r="AC107" i="65"/>
  <c r="AH123" i="65"/>
  <c r="Z123" i="65"/>
  <c r="AK123" i="65"/>
  <c r="AC123" i="65"/>
  <c r="AO157" i="65"/>
  <c r="AG157" i="65"/>
  <c r="Y157" i="65"/>
  <c r="AL157" i="65"/>
  <c r="AD157" i="65"/>
  <c r="AO173" i="65"/>
  <c r="AG173" i="65"/>
  <c r="Y173" i="65"/>
  <c r="AL173" i="65"/>
  <c r="AD173" i="65"/>
  <c r="AO150" i="65"/>
  <c r="AE150" i="65"/>
  <c r="AI150" i="65"/>
  <c r="AL150" i="65"/>
  <c r="AD150" i="65"/>
  <c r="AG166" i="65"/>
  <c r="AE166" i="65"/>
  <c r="AI166" i="65"/>
  <c r="AL166" i="65"/>
  <c r="AD166" i="65"/>
  <c r="AH171" i="65"/>
  <c r="Z171" i="65"/>
  <c r="AK171" i="65"/>
  <c r="AC171" i="65"/>
  <c r="AH147" i="65"/>
  <c r="Z147" i="65"/>
  <c r="AK147" i="65"/>
  <c r="AC147" i="65"/>
  <c r="AH167" i="65"/>
  <c r="Z167" i="65"/>
  <c r="AK167" i="65"/>
  <c r="AC167" i="65"/>
  <c r="AO145" i="21"/>
  <c r="AN145" i="21"/>
  <c r="AK145" i="21"/>
  <c r="AI145" i="21"/>
  <c r="W145" i="21"/>
  <c r="AB117" i="21"/>
  <c r="W117" i="21"/>
  <c r="AO117" i="21"/>
  <c r="AE117" i="21"/>
  <c r="AL117" i="21"/>
  <c r="AF109" i="21"/>
  <c r="AD109" i="21"/>
  <c r="AG109" i="21"/>
  <c r="AI109" i="21"/>
  <c r="W109" i="21"/>
  <c r="AF11" i="19"/>
  <c r="AM11" i="19"/>
  <c r="X11" i="19"/>
  <c r="AG11" i="19"/>
  <c r="Z11" i="19"/>
  <c r="AD75" i="21"/>
  <c r="AL75" i="21"/>
  <c r="AA75" i="21"/>
  <c r="AG75" i="21"/>
  <c r="AN75" i="21"/>
  <c r="AM52" i="19"/>
  <c r="AH52" i="19"/>
  <c r="X52" i="19"/>
  <c r="AJ52" i="19"/>
  <c r="AD52" i="19"/>
  <c r="AJ87" i="21"/>
  <c r="AM87" i="21"/>
  <c r="AK87" i="21"/>
  <c r="Y87" i="21"/>
  <c r="AF87" i="21"/>
  <c r="AC165" i="21"/>
  <c r="AF165" i="21"/>
  <c r="AI165" i="21"/>
  <c r="W165" i="21"/>
  <c r="AD165" i="21"/>
  <c r="Z45" i="19"/>
  <c r="Y45" i="19"/>
  <c r="AA45" i="19"/>
  <c r="AI45" i="19"/>
  <c r="AG45" i="19"/>
  <c r="AF127" i="21"/>
  <c r="AH127" i="21"/>
  <c r="AE127" i="21"/>
  <c r="AK127" i="21"/>
  <c r="Y127" i="21"/>
  <c r="AK38" i="19"/>
  <c r="AI38" i="19"/>
  <c r="AD38" i="19"/>
  <c r="Y38" i="19"/>
  <c r="AO38" i="19"/>
  <c r="Z31" i="65"/>
  <c r="AL31" i="65"/>
  <c r="AO31" i="65"/>
  <c r="AG31" i="65"/>
  <c r="Y31" i="65"/>
  <c r="Z57" i="65"/>
  <c r="AL57" i="65"/>
  <c r="AO57" i="65"/>
  <c r="AG57" i="65"/>
  <c r="Y57" i="65"/>
  <c r="AD66" i="65"/>
  <c r="Z66" i="65"/>
  <c r="AO66" i="65"/>
  <c r="AG66" i="65"/>
  <c r="Y66" i="65"/>
  <c r="AO46" i="65"/>
  <c r="AA46" i="65"/>
  <c r="AL46" i="65"/>
  <c r="AJ46" i="65"/>
  <c r="AB46" i="65"/>
  <c r="AL88" i="65"/>
  <c r="AD88" i="65"/>
  <c r="AO88" i="65"/>
  <c r="AG88" i="65"/>
  <c r="Y88" i="65"/>
  <c r="AJ104" i="65"/>
  <c r="AM104" i="65"/>
  <c r="W104" i="65"/>
  <c r="Z104" i="65"/>
  <c r="AC104" i="65"/>
  <c r="AL120" i="65"/>
  <c r="AD120" i="65"/>
  <c r="AO120" i="65"/>
  <c r="AG120" i="65"/>
  <c r="Y120" i="65"/>
  <c r="X136" i="65"/>
  <c r="AJ136" i="65"/>
  <c r="AO136" i="65"/>
  <c r="AG136" i="65"/>
  <c r="Y136" i="65"/>
  <c r="Z148" i="65"/>
  <c r="AL148" i="65"/>
  <c r="AO148" i="65"/>
  <c r="AG148" i="65"/>
  <c r="Y148" i="65"/>
  <c r="Z164" i="65"/>
  <c r="AL164" i="65"/>
  <c r="AO164" i="65"/>
  <c r="AG164" i="65"/>
  <c r="Y164" i="65"/>
  <c r="AH141" i="65"/>
  <c r="Z141" i="65"/>
  <c r="AN66" i="21"/>
  <c r="X66" i="21"/>
  <c r="AL66" i="21"/>
  <c r="Z66" i="21"/>
  <c r="AG66" i="21"/>
  <c r="AD21" i="19"/>
  <c r="AG21" i="19"/>
  <c r="AC21" i="19"/>
  <c r="AA21" i="19"/>
  <c r="AM21" i="19"/>
  <c r="AN105" i="21"/>
  <c r="AC105" i="21"/>
  <c r="AI105" i="21"/>
  <c r="W105" i="21"/>
  <c r="AD105" i="21"/>
  <c r="AC132" i="21"/>
  <c r="AO132" i="21"/>
  <c r="AL132" i="21"/>
  <c r="AJ132" i="21"/>
  <c r="X132" i="21"/>
  <c r="AA162" i="21"/>
  <c r="AI162" i="21"/>
  <c r="AF162" i="21"/>
  <c r="AH162" i="21"/>
  <c r="AO162" i="21"/>
  <c r="AE100" i="21"/>
  <c r="AO100" i="21"/>
  <c r="AL100" i="21"/>
  <c r="AJ100" i="21"/>
  <c r="X100" i="21"/>
  <c r="AA24" i="19"/>
  <c r="AO24" i="19"/>
  <c r="AI24" i="19"/>
  <c r="AF24" i="19"/>
  <c r="Z24" i="19"/>
  <c r="AM96" i="21"/>
  <c r="AC96" i="21"/>
  <c r="AN96" i="21"/>
  <c r="AB96" i="21"/>
  <c r="AI96" i="21"/>
  <c r="AB41" i="19"/>
  <c r="Y41" i="19"/>
  <c r="AO41" i="19"/>
  <c r="AE41" i="19"/>
  <c r="Z41" i="19"/>
  <c r="AM5" i="19"/>
  <c r="AC5" i="19"/>
  <c r="AL5" i="19"/>
  <c r="AE5" i="19"/>
  <c r="X5" i="19"/>
  <c r="AJ7" i="19"/>
  <c r="AB7" i="19"/>
  <c r="AC7" i="19"/>
  <c r="AO7" i="19"/>
  <c r="AH7" i="19"/>
  <c r="AC3" i="65"/>
  <c r="AG3" i="65"/>
  <c r="AG3" i="22" s="1"/>
  <c r="Z3" i="65"/>
  <c r="Y3" i="65"/>
  <c r="AA3" i="65"/>
  <c r="AJ6" i="65"/>
  <c r="Z6" i="65"/>
  <c r="AD6" i="65"/>
  <c r="AI6" i="65"/>
  <c r="AA6" i="65"/>
  <c r="AL19" i="65"/>
  <c r="Z19" i="65"/>
  <c r="AO19" i="65"/>
  <c r="AG19" i="65"/>
  <c r="Y19" i="65"/>
  <c r="AD24" i="65"/>
  <c r="Z24" i="65"/>
  <c r="AO24" i="65"/>
  <c r="AG24" i="65"/>
  <c r="Y24" i="65"/>
  <c r="AN35" i="65"/>
  <c r="AJ35" i="65"/>
  <c r="AO35" i="65"/>
  <c r="AG35" i="65"/>
  <c r="Y35" i="65"/>
  <c r="AB70" i="65"/>
  <c r="AF70" i="65"/>
  <c r="AO70" i="65"/>
  <c r="AG70" i="65"/>
  <c r="Y70" i="65"/>
  <c r="AL92" i="65"/>
  <c r="AD92" i="65"/>
  <c r="AO92" i="65"/>
  <c r="AG92" i="65"/>
  <c r="Y92" i="65"/>
  <c r="AL108" i="65"/>
  <c r="AD108" i="65"/>
  <c r="AO108" i="65"/>
  <c r="AG108" i="65"/>
  <c r="Y108" i="65"/>
  <c r="AL124" i="65"/>
  <c r="AD124" i="65"/>
  <c r="AO124" i="65"/>
  <c r="AG124" i="65"/>
  <c r="Y124" i="65"/>
  <c r="AC140" i="65"/>
  <c r="AN140" i="65"/>
  <c r="X140" i="65"/>
  <c r="AA140" i="65"/>
  <c r="AD140" i="65"/>
  <c r="AL138" i="65"/>
  <c r="AK138" i="65"/>
  <c r="AN138" i="65"/>
  <c r="X138" i="65"/>
  <c r="AA138" i="65"/>
  <c r="X152" i="65"/>
  <c r="AJ152" i="65"/>
  <c r="AO152" i="65"/>
  <c r="AG152" i="65"/>
  <c r="Y152" i="65"/>
  <c r="AN168" i="65"/>
  <c r="AJ168" i="65"/>
  <c r="AO168" i="65"/>
  <c r="AG168" i="65"/>
  <c r="Y168" i="65"/>
  <c r="AO168" i="21"/>
  <c r="AH168" i="21"/>
  <c r="AJ168" i="21"/>
  <c r="X168" i="21"/>
  <c r="AE168" i="21"/>
  <c r="AO6" i="19"/>
  <c r="AN6" i="19"/>
  <c r="AG6" i="19"/>
  <c r="AH6" i="19"/>
  <c r="AA6" i="19"/>
  <c r="AK13" i="19"/>
  <c r="AC13" i="19"/>
  <c r="AL13" i="19"/>
  <c r="AE13" i="19"/>
  <c r="X13" i="19"/>
  <c r="AB144" i="21"/>
  <c r="AD144" i="21"/>
  <c r="AH144" i="21"/>
  <c r="AJ144" i="21"/>
  <c r="X144" i="21"/>
  <c r="AC103" i="21"/>
  <c r="AH103" i="21"/>
  <c r="AE103" i="21"/>
  <c r="AK103" i="21"/>
  <c r="Y103" i="21"/>
  <c r="AG20" i="19"/>
  <c r="AM20" i="19"/>
  <c r="AI20" i="19"/>
  <c r="AB20" i="19"/>
  <c r="AN20" i="19"/>
  <c r="W154" i="21"/>
  <c r="AI154" i="21"/>
  <c r="AN154" i="21"/>
  <c r="AH154" i="21"/>
  <c r="AO154" i="21"/>
  <c r="AA163" i="21"/>
  <c r="AD163" i="21"/>
  <c r="AO163" i="21"/>
  <c r="AC163" i="21"/>
  <c r="AJ163" i="21"/>
  <c r="AN67" i="21"/>
  <c r="AI67" i="21"/>
  <c r="AJ67" i="21"/>
  <c r="Y67" i="21"/>
  <c r="AF67" i="21"/>
  <c r="AF124" i="21"/>
  <c r="AL124" i="21"/>
  <c r="AJ124" i="21"/>
  <c r="X124" i="21"/>
  <c r="AE124" i="21"/>
  <c r="AH174" i="21"/>
  <c r="W174" i="21"/>
  <c r="AL174" i="21"/>
  <c r="Z174" i="21"/>
  <c r="AG174" i="21"/>
  <c r="AO55" i="21"/>
  <c r="Z55" i="21"/>
  <c r="AM55" i="21"/>
  <c r="AG55" i="21"/>
  <c r="AN55" i="21"/>
  <c r="AN12" i="19"/>
  <c r="Z12" i="19"/>
  <c r="AI12" i="19"/>
  <c r="AF12" i="19"/>
  <c r="Y12" i="19"/>
  <c r="AO86" i="21"/>
  <c r="AE86" i="21"/>
  <c r="AB86" i="21"/>
  <c r="AD86" i="21"/>
  <c r="AK86" i="21"/>
  <c r="AI60" i="21"/>
  <c r="AL60" i="21"/>
  <c r="AJ60" i="21"/>
  <c r="X60" i="21"/>
  <c r="AE60" i="21"/>
  <c r="AD49" i="19"/>
  <c r="AG49" i="19"/>
  <c r="AA49" i="19"/>
  <c r="AM49" i="19"/>
  <c r="AH49" i="19"/>
  <c r="AC63" i="21"/>
  <c r="AH63" i="21"/>
  <c r="AM63" i="21"/>
  <c r="AK63" i="21"/>
  <c r="Y63" i="21"/>
  <c r="H74" i="22"/>
  <c r="H72" i="22"/>
  <c r="H73" i="22"/>
  <c r="H52" i="22"/>
  <c r="H61" i="22"/>
  <c r="H65" i="22"/>
  <c r="H69" i="22"/>
  <c r="H77" i="22"/>
  <c r="H81" i="22"/>
  <c r="H78" i="22"/>
  <c r="H82" i="22"/>
  <c r="H75" i="22"/>
  <c r="H79" i="22"/>
  <c r="H83" i="22"/>
  <c r="H76" i="22"/>
  <c r="H80" i="22"/>
  <c r="H84" i="22"/>
  <c r="H88" i="22"/>
  <c r="H92" i="22"/>
  <c r="H96" i="22"/>
  <c r="H100" i="22"/>
  <c r="H104" i="22"/>
  <c r="H85" i="22"/>
  <c r="H89" i="22"/>
  <c r="H93" i="22"/>
  <c r="H97" i="22"/>
  <c r="H101" i="22"/>
  <c r="H86" i="22"/>
  <c r="H90" i="22"/>
  <c r="H94" i="22"/>
  <c r="H98" i="22"/>
  <c r="H102" i="22"/>
  <c r="H106" i="22"/>
  <c r="H87" i="22"/>
  <c r="H91" i="22"/>
  <c r="H95" i="22"/>
  <c r="H99" i="22"/>
  <c r="H105" i="22"/>
  <c r="H108" i="22"/>
  <c r="H112" i="22"/>
  <c r="H116" i="22"/>
  <c r="H120" i="22"/>
  <c r="H124" i="22"/>
  <c r="H128" i="22"/>
  <c r="H132" i="22"/>
  <c r="H136" i="22"/>
  <c r="H140" i="22"/>
  <c r="H109" i="22"/>
  <c r="H113" i="22"/>
  <c r="H117" i="22"/>
  <c r="H121" i="22"/>
  <c r="H125" i="22"/>
  <c r="H129" i="22"/>
  <c r="H133" i="22"/>
  <c r="H137" i="22"/>
  <c r="H110" i="22"/>
  <c r="H114" i="22"/>
  <c r="H118" i="22"/>
  <c r="H122" i="22"/>
  <c r="H126" i="22"/>
  <c r="H130" i="22"/>
  <c r="H134" i="22"/>
  <c r="H138" i="22"/>
  <c r="H103" i="22"/>
  <c r="H107" i="22"/>
  <c r="H111" i="22"/>
  <c r="H115" i="22"/>
  <c r="H119" i="22"/>
  <c r="H123" i="22"/>
  <c r="H127" i="22"/>
  <c r="H131" i="22"/>
  <c r="H135" i="22"/>
  <c r="H144" i="22"/>
  <c r="H148" i="22"/>
  <c r="H152" i="22"/>
  <c r="H156" i="22"/>
  <c r="H160" i="22"/>
  <c r="H164" i="22"/>
  <c r="H168" i="22"/>
  <c r="H172" i="22"/>
  <c r="H176" i="22"/>
  <c r="H145" i="22"/>
  <c r="H149" i="22"/>
  <c r="H153" i="22"/>
  <c r="H157" i="22"/>
  <c r="H161" i="22"/>
  <c r="H165" i="22"/>
  <c r="H169" i="22"/>
  <c r="H173" i="22"/>
  <c r="H139" i="22"/>
  <c r="H142" i="22"/>
  <c r="H146" i="22"/>
  <c r="H150" i="22"/>
  <c r="H154" i="22"/>
  <c r="H158" i="22"/>
  <c r="H162" i="22"/>
  <c r="H166" i="22"/>
  <c r="H170" i="22"/>
  <c r="H174" i="22"/>
  <c r="H147" i="22"/>
  <c r="H163" i="22"/>
  <c r="H151" i="22"/>
  <c r="H167" i="22"/>
  <c r="H141" i="22"/>
  <c r="H155" i="22"/>
  <c r="H171" i="22"/>
  <c r="H177" i="22"/>
  <c r="H159" i="22"/>
  <c r="H175" i="22"/>
  <c r="H143" i="22"/>
  <c r="H7" i="22"/>
  <c r="H4" i="22"/>
  <c r="H11" i="22"/>
  <c r="H23" i="22"/>
  <c r="H21" i="22"/>
  <c r="H29" i="22"/>
  <c r="H31" i="22"/>
  <c r="H32" i="22"/>
  <c r="H22" i="22"/>
  <c r="H45" i="22"/>
  <c r="H27" i="22"/>
  <c r="H58" i="22"/>
  <c r="H55" i="22"/>
  <c r="H60" i="22"/>
  <c r="H63" i="22"/>
  <c r="H62" i="22"/>
  <c r="H2" i="22"/>
  <c r="H6" i="22"/>
  <c r="H8" i="22"/>
  <c r="H15" i="22"/>
  <c r="H16" i="22"/>
  <c r="H24" i="22"/>
  <c r="H18" i="22"/>
  <c r="H35" i="22"/>
  <c r="H36" i="22"/>
  <c r="H33" i="22"/>
  <c r="H49" i="22"/>
  <c r="H34" i="22"/>
  <c r="H38" i="22"/>
  <c r="H59" i="22"/>
  <c r="H48" i="22"/>
  <c r="H42" i="22"/>
  <c r="H56" i="22"/>
  <c r="H3" i="22"/>
  <c r="H9" i="22"/>
  <c r="H10" i="22"/>
  <c r="H12" i="22"/>
  <c r="H20" i="22"/>
  <c r="H28" i="22"/>
  <c r="H26" i="22"/>
  <c r="H39" i="22"/>
  <c r="H40" i="22"/>
  <c r="H37" i="22"/>
  <c r="H53" i="22"/>
  <c r="H50" i="22"/>
  <c r="H47" i="22"/>
  <c r="H68" i="22"/>
  <c r="H71" i="22"/>
  <c r="H70" i="22"/>
  <c r="H46" i="22"/>
  <c r="H13" i="22"/>
  <c r="H19" i="22"/>
  <c r="H25" i="22"/>
  <c r="H43" i="22"/>
  <c r="H41" i="22"/>
  <c r="H54" i="22"/>
  <c r="H64" i="22"/>
  <c r="H66" i="22"/>
  <c r="H5" i="22"/>
  <c r="H14" i="22"/>
  <c r="H17" i="22"/>
  <c r="H30" i="22"/>
  <c r="H44" i="22"/>
  <c r="H57" i="22"/>
  <c r="H51" i="22"/>
  <c r="H67" i="22"/>
  <c r="I5" i="22"/>
  <c r="I4" i="22"/>
  <c r="I7" i="22"/>
  <c r="I9" i="22"/>
  <c r="I6" i="22"/>
  <c r="I11" i="22"/>
  <c r="I15" i="22"/>
  <c r="I12" i="22"/>
  <c r="I13" i="22"/>
  <c r="I10" i="22"/>
  <c r="I17" i="22"/>
  <c r="I21" i="22"/>
  <c r="I14" i="22"/>
  <c r="I18" i="22"/>
  <c r="I22" i="22"/>
  <c r="I8" i="22"/>
  <c r="I16" i="22"/>
  <c r="I19" i="22"/>
  <c r="I23" i="22"/>
  <c r="I26" i="22"/>
  <c r="I30" i="22"/>
  <c r="I27" i="22"/>
  <c r="I24" i="22"/>
  <c r="I28" i="22"/>
  <c r="I29" i="22"/>
  <c r="I33" i="22"/>
  <c r="I37" i="22"/>
  <c r="I41" i="22"/>
  <c r="I45" i="22"/>
  <c r="I20" i="22"/>
  <c r="I34" i="22"/>
  <c r="I38" i="22"/>
  <c r="I42" i="22"/>
  <c r="I46" i="22"/>
  <c r="I31" i="22"/>
  <c r="I35" i="22"/>
  <c r="I39" i="22"/>
  <c r="I43" i="22"/>
  <c r="I25" i="22"/>
  <c r="I44" i="22"/>
  <c r="I47" i="22"/>
  <c r="I51" i="22"/>
  <c r="I55" i="22"/>
  <c r="I59" i="22"/>
  <c r="I32" i="22"/>
  <c r="I48" i="22"/>
  <c r="I52" i="22"/>
  <c r="I56" i="22"/>
  <c r="I60" i="22"/>
  <c r="I36" i="22"/>
  <c r="I49" i="22"/>
  <c r="I53" i="22"/>
  <c r="I57" i="22"/>
  <c r="I40" i="22"/>
  <c r="I54" i="22"/>
  <c r="I64" i="22"/>
  <c r="I68" i="22"/>
  <c r="I72" i="22"/>
  <c r="I58" i="22"/>
  <c r="I61" i="22"/>
  <c r="I65" i="22"/>
  <c r="I69" i="22"/>
  <c r="I73" i="22"/>
  <c r="I62" i="22"/>
  <c r="I66" i="22"/>
  <c r="I70" i="22"/>
  <c r="I74" i="22"/>
  <c r="I50" i="22"/>
  <c r="I71" i="22"/>
  <c r="I63" i="22"/>
  <c r="I67" i="22"/>
  <c r="I75" i="22"/>
  <c r="I79" i="22"/>
  <c r="I83" i="22"/>
  <c r="I76" i="22"/>
  <c r="I80" i="22"/>
  <c r="I77" i="22"/>
  <c r="I81" i="22"/>
  <c r="I78" i="22"/>
  <c r="I82" i="22"/>
  <c r="I86" i="22"/>
  <c r="I90" i="22"/>
  <c r="I94" i="22"/>
  <c r="I98" i="22"/>
  <c r="I102" i="22"/>
  <c r="I87" i="22"/>
  <c r="I91" i="22"/>
  <c r="I95" i="22"/>
  <c r="I99" i="22"/>
  <c r="I84" i="22"/>
  <c r="I88" i="22"/>
  <c r="I92" i="22"/>
  <c r="I96" i="22"/>
  <c r="I100" i="22"/>
  <c r="I104" i="22"/>
  <c r="I85" i="22"/>
  <c r="I89" i="22"/>
  <c r="I93" i="22"/>
  <c r="I97" i="22"/>
  <c r="I101" i="22"/>
  <c r="I103" i="22"/>
  <c r="I110" i="22"/>
  <c r="I114" i="22"/>
  <c r="I118" i="22"/>
  <c r="I122" i="22"/>
  <c r="I126" i="22"/>
  <c r="I130" i="22"/>
  <c r="I134" i="22"/>
  <c r="I138" i="22"/>
  <c r="I105" i="22"/>
  <c r="I107" i="22"/>
  <c r="I111" i="22"/>
  <c r="I115" i="22"/>
  <c r="I119" i="22"/>
  <c r="I123" i="22"/>
  <c r="I127" i="22"/>
  <c r="I131" i="22"/>
  <c r="I135" i="22"/>
  <c r="I106" i="22"/>
  <c r="I108" i="22"/>
  <c r="I112" i="22"/>
  <c r="I116" i="22"/>
  <c r="I120" i="22"/>
  <c r="I124" i="22"/>
  <c r="I128" i="22"/>
  <c r="I132" i="22"/>
  <c r="I136" i="22"/>
  <c r="I140" i="22"/>
  <c r="I109" i="22"/>
  <c r="I113" i="22"/>
  <c r="I117" i="22"/>
  <c r="I121" i="22"/>
  <c r="I125" i="22"/>
  <c r="I129" i="22"/>
  <c r="I133" i="22"/>
  <c r="I141" i="22"/>
  <c r="I142" i="22"/>
  <c r="I146" i="22"/>
  <c r="I150" i="22"/>
  <c r="I154" i="22"/>
  <c r="I158" i="22"/>
  <c r="I162" i="22"/>
  <c r="I166" i="22"/>
  <c r="I170" i="22"/>
  <c r="I174" i="22"/>
  <c r="I143" i="22"/>
  <c r="I147" i="22"/>
  <c r="I151" i="22"/>
  <c r="I155" i="22"/>
  <c r="I159" i="22"/>
  <c r="I163" i="22"/>
  <c r="I167" i="22"/>
  <c r="I171" i="22"/>
  <c r="I175" i="22"/>
  <c r="I137" i="22"/>
  <c r="I144" i="22"/>
  <c r="I148" i="22"/>
  <c r="I152" i="22"/>
  <c r="I156" i="22"/>
  <c r="I160" i="22"/>
  <c r="I164" i="22"/>
  <c r="I168" i="22"/>
  <c r="I172" i="22"/>
  <c r="I176" i="22"/>
  <c r="I139" i="22"/>
  <c r="I145" i="22"/>
  <c r="I161" i="22"/>
  <c r="I177" i="22"/>
  <c r="I149" i="22"/>
  <c r="I165" i="22"/>
  <c r="I153" i="22"/>
  <c r="I169" i="22"/>
  <c r="I173" i="22"/>
  <c r="I157" i="22"/>
  <c r="I2" i="22"/>
  <c r="I3" i="22"/>
  <c r="D4" i="22"/>
  <c r="E4" i="22"/>
  <c r="F4" i="22"/>
  <c r="C4" i="22"/>
  <c r="C144" i="22"/>
  <c r="F144" i="22"/>
  <c r="D144" i="22"/>
  <c r="E144" i="22"/>
  <c r="D168" i="22"/>
  <c r="E168" i="22"/>
  <c r="C168" i="22"/>
  <c r="F168" i="22"/>
  <c r="C175" i="22"/>
  <c r="F175" i="22"/>
  <c r="D175" i="22"/>
  <c r="E175" i="22"/>
  <c r="C159" i="22"/>
  <c r="F159" i="22"/>
  <c r="D159" i="22"/>
  <c r="E159" i="22"/>
  <c r="F143" i="22"/>
  <c r="D143" i="22"/>
  <c r="E143" i="22"/>
  <c r="C143" i="22"/>
  <c r="F166" i="22"/>
  <c r="D166" i="22"/>
  <c r="E166" i="22"/>
  <c r="C166" i="22"/>
  <c r="C150" i="22"/>
  <c r="F150" i="22"/>
  <c r="D150" i="22"/>
  <c r="E150" i="22"/>
  <c r="E173" i="22"/>
  <c r="D173" i="22"/>
  <c r="C173" i="22"/>
  <c r="F173" i="22"/>
  <c r="C157" i="22"/>
  <c r="F157" i="22"/>
  <c r="E157" i="22"/>
  <c r="D157" i="22"/>
  <c r="E136" i="22"/>
  <c r="C136" i="22"/>
  <c r="F136" i="22"/>
  <c r="D136" i="22"/>
  <c r="E120" i="22"/>
  <c r="C120" i="22"/>
  <c r="F120" i="22"/>
  <c r="D120" i="22"/>
  <c r="F104" i="22"/>
  <c r="D104" i="22"/>
  <c r="E104" i="22"/>
  <c r="C104" i="22"/>
  <c r="E127" i="22"/>
  <c r="C127" i="22"/>
  <c r="F127" i="22"/>
  <c r="D127" i="22"/>
  <c r="E111" i="22"/>
  <c r="C111" i="22"/>
  <c r="F111" i="22"/>
  <c r="D111" i="22"/>
  <c r="D134" i="22"/>
  <c r="E134" i="22"/>
  <c r="C134" i="22"/>
  <c r="F134" i="22"/>
  <c r="E118" i="22"/>
  <c r="C118" i="22"/>
  <c r="F118" i="22"/>
  <c r="D118" i="22"/>
  <c r="C137" i="22"/>
  <c r="F137" i="22"/>
  <c r="D137" i="22"/>
  <c r="E137" i="22"/>
  <c r="C121" i="22"/>
  <c r="F121" i="22"/>
  <c r="D121" i="22"/>
  <c r="E121" i="22"/>
  <c r="C100" i="22"/>
  <c r="F100" i="22"/>
  <c r="D100" i="22"/>
  <c r="E100" i="22"/>
  <c r="C84" i="22"/>
  <c r="F84" i="22"/>
  <c r="D84" i="22"/>
  <c r="E84" i="22"/>
  <c r="D91" i="22"/>
  <c r="E91" i="22"/>
  <c r="C91" i="22"/>
  <c r="F91" i="22"/>
  <c r="D90" i="22"/>
  <c r="E90" i="22"/>
  <c r="C90" i="22"/>
  <c r="F90" i="22"/>
  <c r="D97" i="22"/>
  <c r="E97" i="22"/>
  <c r="C97" i="22"/>
  <c r="F97" i="22"/>
  <c r="C81" i="22"/>
  <c r="F81" i="22"/>
  <c r="D81" i="22"/>
  <c r="E81" i="22"/>
  <c r="C83" i="22"/>
  <c r="F83" i="22"/>
  <c r="D83" i="22"/>
  <c r="E83" i="22"/>
  <c r="C78" i="22"/>
  <c r="F78" i="22"/>
  <c r="D78" i="22"/>
  <c r="E78" i="22"/>
  <c r="E53" i="22"/>
  <c r="F53" i="22"/>
  <c r="C53" i="22"/>
  <c r="D53" i="22"/>
  <c r="E65" i="22"/>
  <c r="F65" i="22"/>
  <c r="D65" i="22"/>
  <c r="C65" i="22"/>
  <c r="E72" i="22"/>
  <c r="F72" i="22"/>
  <c r="C72" i="22"/>
  <c r="D72" i="22"/>
  <c r="D67" i="22"/>
  <c r="E67" i="22"/>
  <c r="C67" i="22"/>
  <c r="F67" i="22"/>
  <c r="E56" i="22"/>
  <c r="F56" i="22"/>
  <c r="C56" i="22"/>
  <c r="D56" i="22"/>
  <c r="E28" i="22"/>
  <c r="F28" i="22"/>
  <c r="C28" i="22"/>
  <c r="D28" i="22"/>
  <c r="F47" i="22"/>
  <c r="D47" i="22"/>
  <c r="E47" i="22"/>
  <c r="C47" i="22"/>
  <c r="D50" i="22"/>
  <c r="C50" i="22"/>
  <c r="E50" i="22"/>
  <c r="F50" i="22"/>
  <c r="F42" i="22"/>
  <c r="D42" i="22"/>
  <c r="C42" i="22"/>
  <c r="E42" i="22"/>
  <c r="F45" i="22"/>
  <c r="C45" i="22"/>
  <c r="D45" i="22"/>
  <c r="E45" i="22"/>
  <c r="C44" i="22"/>
  <c r="D44" i="22"/>
  <c r="E44" i="22"/>
  <c r="F44" i="22"/>
  <c r="C27" i="22"/>
  <c r="F27" i="22"/>
  <c r="D27" i="22"/>
  <c r="E27" i="22"/>
  <c r="D29" i="22"/>
  <c r="E29" i="22"/>
  <c r="F29" i="22"/>
  <c r="C29" i="22"/>
  <c r="E21" i="22"/>
  <c r="F21" i="22"/>
  <c r="C21" i="22"/>
  <c r="D21" i="22"/>
  <c r="D16" i="22"/>
  <c r="C16" i="22"/>
  <c r="E16" i="22"/>
  <c r="F16" i="22"/>
  <c r="D9" i="22"/>
  <c r="E9" i="22"/>
  <c r="F9" i="22"/>
  <c r="C9" i="22"/>
  <c r="C3" i="22"/>
  <c r="F3" i="22"/>
  <c r="D3" i="22"/>
  <c r="E3" i="22"/>
  <c r="S6" i="22"/>
  <c r="S9" i="22"/>
  <c r="S11" i="22"/>
  <c r="S15" i="22"/>
  <c r="S7" i="22"/>
  <c r="S12" i="22"/>
  <c r="S8" i="22"/>
  <c r="S13" i="22"/>
  <c r="S4" i="22"/>
  <c r="S16" i="22"/>
  <c r="S17" i="22"/>
  <c r="S21" i="22"/>
  <c r="S10" i="22"/>
  <c r="S18" i="22"/>
  <c r="S22" i="22"/>
  <c r="S14" i="22"/>
  <c r="S19" i="22"/>
  <c r="S20" i="22"/>
  <c r="S26" i="22"/>
  <c r="S30" i="22"/>
  <c r="S27" i="22"/>
  <c r="S24" i="22"/>
  <c r="S28" i="22"/>
  <c r="S23" i="22"/>
  <c r="S25" i="22"/>
  <c r="S33" i="22"/>
  <c r="S37" i="22"/>
  <c r="S41" i="22"/>
  <c r="S45" i="22"/>
  <c r="S29" i="22"/>
  <c r="S34" i="22"/>
  <c r="S38" i="22"/>
  <c r="S42" i="22"/>
  <c r="S46" i="22"/>
  <c r="S31" i="22"/>
  <c r="S35" i="22"/>
  <c r="S39" i="22"/>
  <c r="S43" i="22"/>
  <c r="S40" i="22"/>
  <c r="S47" i="22"/>
  <c r="S51" i="22"/>
  <c r="S55" i="22"/>
  <c r="S59" i="22"/>
  <c r="S44" i="22"/>
  <c r="S48" i="22"/>
  <c r="S52" i="22"/>
  <c r="S56" i="22"/>
  <c r="S60" i="22"/>
  <c r="S32" i="22"/>
  <c r="S49" i="22"/>
  <c r="S53" i="22"/>
  <c r="S57" i="22"/>
  <c r="S50" i="22"/>
  <c r="S64" i="22"/>
  <c r="S68" i="22"/>
  <c r="S72" i="22"/>
  <c r="S54" i="22"/>
  <c r="S61" i="22"/>
  <c r="S65" i="22"/>
  <c r="S69" i="22"/>
  <c r="S73" i="22"/>
  <c r="S58" i="22"/>
  <c r="S62" i="22"/>
  <c r="S66" i="22"/>
  <c r="S70" i="22"/>
  <c r="S36" i="22"/>
  <c r="S67" i="22"/>
  <c r="S71" i="22"/>
  <c r="S63" i="22"/>
  <c r="S75" i="22"/>
  <c r="S79" i="22"/>
  <c r="S76" i="22"/>
  <c r="S80" i="22"/>
  <c r="S77" i="22"/>
  <c r="S81" i="22"/>
  <c r="S74" i="22"/>
  <c r="S78" i="22"/>
  <c r="S82" i="22"/>
  <c r="S86" i="22"/>
  <c r="S90" i="22"/>
  <c r="S94" i="22"/>
  <c r="S98" i="22"/>
  <c r="S102" i="22"/>
  <c r="S87" i="22"/>
  <c r="S91" i="22"/>
  <c r="S95" i="22"/>
  <c r="S99" i="22"/>
  <c r="S84" i="22"/>
  <c r="S88" i="22"/>
  <c r="S92" i="22"/>
  <c r="S96" i="22"/>
  <c r="S100" i="22"/>
  <c r="S104" i="22"/>
  <c r="S83" i="22"/>
  <c r="S85" i="22"/>
  <c r="S89" i="22"/>
  <c r="S93" i="22"/>
  <c r="S97" i="22"/>
  <c r="S101" i="22"/>
  <c r="S106" i="22"/>
  <c r="S110" i="22"/>
  <c r="S114" i="22"/>
  <c r="S118" i="22"/>
  <c r="S122" i="22"/>
  <c r="S126" i="22"/>
  <c r="S130" i="22"/>
  <c r="S134" i="22"/>
  <c r="S138" i="22"/>
  <c r="S107" i="22"/>
  <c r="S111" i="22"/>
  <c r="S115" i="22"/>
  <c r="S119" i="22"/>
  <c r="S123" i="22"/>
  <c r="S127" i="22"/>
  <c r="S131" i="22"/>
  <c r="S135" i="22"/>
  <c r="S103" i="22"/>
  <c r="S108" i="22"/>
  <c r="S112" i="22"/>
  <c r="S116" i="22"/>
  <c r="S120" i="22"/>
  <c r="S124" i="22"/>
  <c r="S128" i="22"/>
  <c r="S132" i="22"/>
  <c r="S136" i="22"/>
  <c r="S140" i="22"/>
  <c r="S105" i="22"/>
  <c r="S109" i="22"/>
  <c r="S113" i="22"/>
  <c r="S117" i="22"/>
  <c r="S121" i="22"/>
  <c r="S125" i="22"/>
  <c r="S129" i="22"/>
  <c r="S133" i="22"/>
  <c r="S142" i="22"/>
  <c r="S146" i="22"/>
  <c r="S150" i="22"/>
  <c r="S154" i="22"/>
  <c r="S158" i="22"/>
  <c r="S162" i="22"/>
  <c r="S166" i="22"/>
  <c r="S170" i="22"/>
  <c r="S174" i="22"/>
  <c r="S139" i="22"/>
  <c r="S143" i="22"/>
  <c r="S147" i="22"/>
  <c r="S151" i="22"/>
  <c r="S155" i="22"/>
  <c r="S159" i="22"/>
  <c r="S163" i="22"/>
  <c r="S167" i="22"/>
  <c r="S171" i="22"/>
  <c r="S175" i="22"/>
  <c r="S141" i="22"/>
  <c r="S144" i="22"/>
  <c r="S148" i="22"/>
  <c r="S152" i="22"/>
  <c r="S156" i="22"/>
  <c r="S160" i="22"/>
  <c r="S164" i="22"/>
  <c r="S168" i="22"/>
  <c r="S172" i="22"/>
  <c r="S176" i="22"/>
  <c r="S157" i="22"/>
  <c r="S173" i="22"/>
  <c r="S177" i="22"/>
  <c r="S145" i="22"/>
  <c r="S161" i="22"/>
  <c r="S137" i="22"/>
  <c r="S149" i="22"/>
  <c r="S165" i="22"/>
  <c r="S153" i="22"/>
  <c r="S169" i="22"/>
  <c r="S5" i="22"/>
  <c r="S2" i="22"/>
  <c r="S3" i="22"/>
  <c r="M5" i="22"/>
  <c r="M9" i="22"/>
  <c r="M7" i="22"/>
  <c r="M6" i="22"/>
  <c r="M11" i="22"/>
  <c r="M15" i="22"/>
  <c r="M8" i="22"/>
  <c r="M12" i="22"/>
  <c r="M4" i="22"/>
  <c r="M13" i="22"/>
  <c r="M17" i="22"/>
  <c r="M21" i="22"/>
  <c r="M18" i="22"/>
  <c r="M22" i="22"/>
  <c r="M10" i="22"/>
  <c r="M16" i="22"/>
  <c r="M19" i="22"/>
  <c r="M23" i="22"/>
  <c r="M26" i="22"/>
  <c r="M30" i="22"/>
  <c r="M14" i="22"/>
  <c r="M20" i="22"/>
  <c r="M27" i="22"/>
  <c r="M24" i="22"/>
  <c r="M28" i="22"/>
  <c r="M33" i="22"/>
  <c r="M37" i="22"/>
  <c r="M41" i="22"/>
  <c r="M45" i="22"/>
  <c r="M25" i="22"/>
  <c r="M34" i="22"/>
  <c r="M38" i="22"/>
  <c r="M42" i="22"/>
  <c r="M46" i="22"/>
  <c r="M29" i="22"/>
  <c r="M31" i="22"/>
  <c r="M35" i="22"/>
  <c r="M39" i="22"/>
  <c r="M43" i="22"/>
  <c r="M36" i="22"/>
  <c r="M47" i="22"/>
  <c r="M51" i="22"/>
  <c r="M55" i="22"/>
  <c r="M59" i="22"/>
  <c r="M40" i="22"/>
  <c r="M48" i="22"/>
  <c r="M52" i="22"/>
  <c r="M56" i="22"/>
  <c r="M60" i="22"/>
  <c r="M44" i="22"/>
  <c r="M49" i="22"/>
  <c r="M53" i="22"/>
  <c r="M57" i="22"/>
  <c r="M32" i="22"/>
  <c r="M64" i="22"/>
  <c r="M68" i="22"/>
  <c r="M72" i="22"/>
  <c r="M50" i="22"/>
  <c r="M61" i="22"/>
  <c r="M65" i="22"/>
  <c r="M69" i="22"/>
  <c r="M73" i="22"/>
  <c r="M54" i="22"/>
  <c r="M62" i="22"/>
  <c r="M66" i="22"/>
  <c r="M70" i="22"/>
  <c r="M63" i="22"/>
  <c r="M58" i="22"/>
  <c r="M67" i="22"/>
  <c r="M74" i="22"/>
  <c r="M71" i="22"/>
  <c r="M75" i="22"/>
  <c r="M79" i="22"/>
  <c r="M83" i="22"/>
  <c r="M76" i="22"/>
  <c r="M80" i="22"/>
  <c r="M77" i="22"/>
  <c r="M81" i="22"/>
  <c r="M78" i="22"/>
  <c r="M82" i="22"/>
  <c r="M86" i="22"/>
  <c r="M90" i="22"/>
  <c r="M94" i="22"/>
  <c r="M98" i="22"/>
  <c r="M102" i="22"/>
  <c r="M87" i="22"/>
  <c r="M91" i="22"/>
  <c r="M95" i="22"/>
  <c r="M99" i="22"/>
  <c r="M84" i="22"/>
  <c r="M88" i="22"/>
  <c r="M92" i="22"/>
  <c r="M96" i="22"/>
  <c r="M100" i="22"/>
  <c r="M104" i="22"/>
  <c r="M85" i="22"/>
  <c r="M89" i="22"/>
  <c r="M93" i="22"/>
  <c r="M97" i="22"/>
  <c r="M101" i="22"/>
  <c r="M103" i="22"/>
  <c r="M106" i="22"/>
  <c r="M110" i="22"/>
  <c r="M114" i="22"/>
  <c r="M118" i="22"/>
  <c r="M122" i="22"/>
  <c r="M126" i="22"/>
  <c r="M130" i="22"/>
  <c r="M134" i="22"/>
  <c r="M138" i="22"/>
  <c r="M105" i="22"/>
  <c r="M107" i="22"/>
  <c r="M111" i="22"/>
  <c r="M115" i="22"/>
  <c r="M119" i="22"/>
  <c r="M123" i="22"/>
  <c r="M127" i="22"/>
  <c r="M131" i="22"/>
  <c r="M135" i="22"/>
  <c r="M108" i="22"/>
  <c r="M112" i="22"/>
  <c r="M116" i="22"/>
  <c r="M120" i="22"/>
  <c r="M124" i="22"/>
  <c r="M128" i="22"/>
  <c r="M132" i="22"/>
  <c r="M136" i="22"/>
  <c r="M140" i="22"/>
  <c r="M109" i="22"/>
  <c r="M113" i="22"/>
  <c r="M117" i="22"/>
  <c r="M121" i="22"/>
  <c r="M125" i="22"/>
  <c r="M129" i="22"/>
  <c r="M133" i="22"/>
  <c r="M137" i="22"/>
  <c r="M141" i="22"/>
  <c r="M142" i="22"/>
  <c r="M146" i="22"/>
  <c r="M150" i="22"/>
  <c r="M154" i="22"/>
  <c r="M158" i="22"/>
  <c r="M162" i="22"/>
  <c r="M166" i="22"/>
  <c r="M170" i="22"/>
  <c r="M174" i="22"/>
  <c r="M143" i="22"/>
  <c r="M147" i="22"/>
  <c r="M151" i="22"/>
  <c r="M155" i="22"/>
  <c r="M159" i="22"/>
  <c r="M163" i="22"/>
  <c r="M167" i="22"/>
  <c r="M171" i="22"/>
  <c r="M175" i="22"/>
  <c r="M144" i="22"/>
  <c r="M148" i="22"/>
  <c r="M152" i="22"/>
  <c r="M156" i="22"/>
  <c r="M160" i="22"/>
  <c r="M164" i="22"/>
  <c r="M168" i="22"/>
  <c r="M172" i="22"/>
  <c r="M176" i="22"/>
  <c r="M153" i="22"/>
  <c r="M169" i="22"/>
  <c r="M177" i="22"/>
  <c r="M139" i="22"/>
  <c r="M157" i="22"/>
  <c r="M173" i="22"/>
  <c r="M145" i="22"/>
  <c r="M161" i="22"/>
  <c r="M165" i="22"/>
  <c r="M149" i="22"/>
  <c r="M2" i="22"/>
  <c r="M3" i="22"/>
  <c r="N6" i="22"/>
  <c r="N5" i="22"/>
  <c r="N13" i="22"/>
  <c r="N9" i="22"/>
  <c r="N10" i="22"/>
  <c r="N14" i="22"/>
  <c r="N8" i="22"/>
  <c r="N11" i="22"/>
  <c r="N15" i="22"/>
  <c r="N19" i="22"/>
  <c r="N23" i="22"/>
  <c r="N20" i="22"/>
  <c r="N17" i="22"/>
  <c r="N21" i="22"/>
  <c r="N12" i="22"/>
  <c r="N16" i="22"/>
  <c r="N24" i="22"/>
  <c r="N28" i="22"/>
  <c r="N18" i="22"/>
  <c r="N25" i="22"/>
  <c r="N29" i="22"/>
  <c r="N22" i="22"/>
  <c r="N26" i="22"/>
  <c r="N30" i="22"/>
  <c r="N31" i="22"/>
  <c r="N35" i="22"/>
  <c r="N39" i="22"/>
  <c r="N43" i="22"/>
  <c r="N32" i="22"/>
  <c r="N36" i="22"/>
  <c r="N40" i="22"/>
  <c r="N44" i="22"/>
  <c r="N27" i="22"/>
  <c r="N33" i="22"/>
  <c r="N37" i="22"/>
  <c r="N41" i="22"/>
  <c r="N45" i="22"/>
  <c r="N34" i="22"/>
  <c r="N49" i="22"/>
  <c r="N53" i="22"/>
  <c r="N57" i="22"/>
  <c r="N38" i="22"/>
  <c r="N46" i="22"/>
  <c r="N50" i="22"/>
  <c r="N54" i="22"/>
  <c r="N58" i="22"/>
  <c r="N42" i="22"/>
  <c r="N47" i="22"/>
  <c r="N51" i="22"/>
  <c r="N55" i="22"/>
  <c r="N59" i="22"/>
  <c r="N62" i="22"/>
  <c r="N66" i="22"/>
  <c r="N70" i="22"/>
  <c r="N74" i="22"/>
  <c r="N48" i="22"/>
  <c r="N60" i="22"/>
  <c r="N63" i="22"/>
  <c r="N67" i="22"/>
  <c r="N71" i="22"/>
  <c r="N52" i="22"/>
  <c r="N64" i="22"/>
  <c r="N68" i="22"/>
  <c r="N72" i="22"/>
  <c r="N56" i="22"/>
  <c r="N61" i="22"/>
  <c r="N65" i="22"/>
  <c r="N69" i="22"/>
  <c r="N73" i="22"/>
  <c r="N77" i="22"/>
  <c r="N81" i="22"/>
  <c r="N78" i="22"/>
  <c r="N82" i="22"/>
  <c r="N75" i="22"/>
  <c r="N79" i="22"/>
  <c r="N83" i="22"/>
  <c r="N76" i="22"/>
  <c r="N80" i="22"/>
  <c r="N84" i="22"/>
  <c r="N88" i="22"/>
  <c r="N92" i="22"/>
  <c r="N96" i="22"/>
  <c r="N100" i="22"/>
  <c r="N104" i="22"/>
  <c r="N85" i="22"/>
  <c r="N89" i="22"/>
  <c r="N93" i="22"/>
  <c r="N97" i="22"/>
  <c r="N101" i="22"/>
  <c r="N86" i="22"/>
  <c r="N90" i="22"/>
  <c r="N94" i="22"/>
  <c r="N98" i="22"/>
  <c r="N102" i="22"/>
  <c r="N87" i="22"/>
  <c r="N91" i="22"/>
  <c r="N95" i="22"/>
  <c r="N99" i="22"/>
  <c r="N108" i="22"/>
  <c r="N112" i="22"/>
  <c r="N116" i="22"/>
  <c r="N120" i="22"/>
  <c r="N124" i="22"/>
  <c r="N128" i="22"/>
  <c r="N132" i="22"/>
  <c r="N136" i="22"/>
  <c r="N140" i="22"/>
  <c r="N103" i="22"/>
  <c r="N109" i="22"/>
  <c r="N113" i="22"/>
  <c r="N117" i="22"/>
  <c r="N121" i="22"/>
  <c r="N125" i="22"/>
  <c r="N129" i="22"/>
  <c r="N133" i="22"/>
  <c r="N137" i="22"/>
  <c r="N105" i="22"/>
  <c r="N106" i="22"/>
  <c r="N110" i="22"/>
  <c r="N114" i="22"/>
  <c r="N118" i="22"/>
  <c r="N122" i="22"/>
  <c r="N126" i="22"/>
  <c r="N130" i="22"/>
  <c r="N134" i="22"/>
  <c r="N138" i="22"/>
  <c r="N107" i="22"/>
  <c r="N111" i="22"/>
  <c r="N115" i="22"/>
  <c r="N119" i="22"/>
  <c r="N123" i="22"/>
  <c r="N127" i="22"/>
  <c r="N131" i="22"/>
  <c r="N135" i="22"/>
  <c r="N139" i="22"/>
  <c r="N144" i="22"/>
  <c r="N148" i="22"/>
  <c r="N152" i="22"/>
  <c r="N156" i="22"/>
  <c r="N160" i="22"/>
  <c r="N164" i="22"/>
  <c r="N168" i="22"/>
  <c r="N172" i="22"/>
  <c r="N176" i="22"/>
  <c r="N141" i="22"/>
  <c r="N145" i="22"/>
  <c r="N149" i="22"/>
  <c r="N153" i="22"/>
  <c r="N157" i="22"/>
  <c r="N161" i="22"/>
  <c r="N165" i="22"/>
  <c r="N169" i="22"/>
  <c r="N173" i="22"/>
  <c r="N142" i="22"/>
  <c r="N146" i="22"/>
  <c r="N150" i="22"/>
  <c r="N154" i="22"/>
  <c r="N158" i="22"/>
  <c r="N162" i="22"/>
  <c r="N166" i="22"/>
  <c r="N170" i="22"/>
  <c r="N174" i="22"/>
  <c r="N151" i="22"/>
  <c r="N167" i="22"/>
  <c r="N155" i="22"/>
  <c r="N171" i="22"/>
  <c r="N143" i="22"/>
  <c r="N159" i="22"/>
  <c r="N175" i="22"/>
  <c r="N177" i="22"/>
  <c r="N147" i="22"/>
  <c r="N163" i="22"/>
  <c r="N2" i="22"/>
  <c r="N4" i="22"/>
  <c r="N7" i="22"/>
  <c r="N3" i="22"/>
  <c r="Z13" i="65"/>
  <c r="AL13" i="65"/>
  <c r="AO13" i="65"/>
  <c r="AG13" i="65"/>
  <c r="Y13" i="65"/>
  <c r="AB9" i="65"/>
  <c r="AF9" i="65"/>
  <c r="W9" i="65"/>
  <c r="AI9" i="65"/>
  <c r="AA9" i="65"/>
  <c r="AB28" i="65"/>
  <c r="AF28" i="65"/>
  <c r="AO28" i="65"/>
  <c r="AG28" i="65"/>
  <c r="Y28" i="65"/>
  <c r="AD39" i="65"/>
  <c r="Z39" i="65"/>
  <c r="AO39" i="65"/>
  <c r="AG39" i="65"/>
  <c r="Y39" i="65"/>
  <c r="AD49" i="65"/>
  <c r="Z49" i="65"/>
  <c r="AO49" i="65"/>
  <c r="AG49" i="65"/>
  <c r="Y49" i="65"/>
  <c r="AL77" i="65"/>
  <c r="AD77" i="65"/>
  <c r="AO77" i="65"/>
  <c r="AG77" i="65"/>
  <c r="Y77" i="65"/>
  <c r="AL96" i="65"/>
  <c r="AD96" i="65"/>
  <c r="AO96" i="65"/>
  <c r="AG96" i="65"/>
  <c r="Y96" i="65"/>
  <c r="AK102" i="65"/>
  <c r="AN102" i="65"/>
  <c r="X102" i="65"/>
  <c r="AA102" i="65"/>
  <c r="AD102" i="65"/>
  <c r="AD112" i="65"/>
  <c r="AO112" i="65"/>
  <c r="AG112" i="65"/>
  <c r="Y112" i="65"/>
  <c r="AG128" i="65"/>
  <c r="Y128" i="65"/>
  <c r="Y156" i="65"/>
  <c r="Y172" i="65"/>
  <c r="AN70" i="19"/>
  <c r="Y90" i="19"/>
  <c r="AO52" i="21"/>
  <c r="AG52" i="21"/>
  <c r="AL61" i="19"/>
  <c r="AN61" i="19"/>
  <c r="AJ61" i="19"/>
  <c r="AA70" i="19"/>
  <c r="Z70" i="19"/>
  <c r="AH94" i="19"/>
  <c r="AG94" i="19"/>
  <c r="Z94" i="19"/>
  <c r="Y106" i="19"/>
  <c r="AA106" i="19"/>
  <c r="AF106" i="19"/>
  <c r="AG142" i="19"/>
  <c r="AC142" i="19"/>
  <c r="AH142" i="19"/>
  <c r="W97" i="19"/>
  <c r="AL97" i="19"/>
  <c r="AJ154" i="19"/>
  <c r="AA57" i="19"/>
  <c r="W57" i="19"/>
  <c r="AL57" i="19"/>
  <c r="AH57" i="19"/>
  <c r="AE22" i="21"/>
  <c r="AD22" i="21"/>
  <c r="X22" i="21"/>
  <c r="W90" i="19"/>
  <c r="AB90" i="19"/>
  <c r="AD90" i="19"/>
  <c r="X133" i="19"/>
  <c r="AA133" i="19"/>
  <c r="AG7" i="21"/>
  <c r="Y7" i="21"/>
  <c r="Z7" i="21"/>
  <c r="AC86" i="19"/>
  <c r="AA86" i="19"/>
  <c r="AE86" i="19"/>
  <c r="AN86" i="19"/>
  <c r="AJ86" i="19"/>
  <c r="AM105" i="19"/>
  <c r="AE105" i="19"/>
  <c r="AD158" i="19"/>
  <c r="W158" i="19"/>
  <c r="AJ3" i="21"/>
  <c r="AN3" i="21"/>
  <c r="AB3" i="21"/>
  <c r="AL3" i="21"/>
  <c r="AC35" i="21"/>
  <c r="Z35" i="21"/>
  <c r="AK35" i="21"/>
  <c r="AH35" i="21"/>
  <c r="AN67" i="19"/>
  <c r="AF67" i="19"/>
  <c r="AM67" i="19"/>
  <c r="AC67" i="19"/>
  <c r="AE67" i="19"/>
  <c r="AL99" i="19"/>
  <c r="AF99" i="19"/>
  <c r="AI99" i="19"/>
  <c r="AA99" i="19"/>
  <c r="AG99" i="19"/>
  <c r="Z131" i="19"/>
  <c r="AN131" i="19"/>
  <c r="AJ131" i="19"/>
  <c r="AK131" i="19"/>
  <c r="AE131" i="19"/>
  <c r="Z163" i="19"/>
  <c r="AN163" i="19"/>
  <c r="AJ163" i="19"/>
  <c r="AD163" i="19"/>
  <c r="AC163" i="19"/>
  <c r="AI52" i="21"/>
  <c r="AM52" i="21"/>
  <c r="AN52" i="21"/>
  <c r="Z52" i="21"/>
  <c r="AN84" i="19"/>
  <c r="AG84" i="19"/>
  <c r="AF84" i="19"/>
  <c r="AB84" i="19"/>
  <c r="AG116" i="19"/>
  <c r="AF116" i="19"/>
  <c r="AB116" i="19"/>
  <c r="X116" i="19"/>
  <c r="AH116" i="19"/>
  <c r="Z116" i="19"/>
  <c r="AB61" i="19"/>
  <c r="X61" i="19"/>
  <c r="AM61" i="19"/>
  <c r="AC61" i="19"/>
  <c r="AG61" i="19"/>
  <c r="AK61" i="19"/>
  <c r="AL93" i="19"/>
  <c r="AN93" i="19"/>
  <c r="AJ93" i="19"/>
  <c r="AK93" i="19"/>
  <c r="AI125" i="19"/>
  <c r="AH125" i="19"/>
  <c r="AA125" i="19"/>
  <c r="W125" i="19"/>
  <c r="AG125" i="19"/>
  <c r="W70" i="19"/>
  <c r="Y70" i="19"/>
  <c r="AF70" i="19"/>
  <c r="AO94" i="19"/>
  <c r="AI94" i="19"/>
  <c r="X94" i="19"/>
  <c r="AL94" i="19"/>
  <c r="AJ94" i="19"/>
  <c r="AO106" i="19"/>
  <c r="W106" i="19"/>
  <c r="Z106" i="19"/>
  <c r="AJ106" i="19"/>
  <c r="AL106" i="19"/>
  <c r="AK142" i="19"/>
  <c r="AJ142" i="19"/>
  <c r="AI142" i="19"/>
  <c r="AL142" i="19"/>
  <c r="Z142" i="19"/>
  <c r="AC31" i="21"/>
  <c r="AE31" i="21"/>
  <c r="W31" i="21"/>
  <c r="AN63" i="19"/>
  <c r="AH63" i="19"/>
  <c r="X63" i="19"/>
  <c r="AK63" i="19"/>
  <c r="Y63" i="19"/>
  <c r="AN95" i="19"/>
  <c r="AD95" i="19"/>
  <c r="AL95" i="19"/>
  <c r="AG95" i="19"/>
  <c r="AE95" i="19"/>
  <c r="AK127" i="19"/>
  <c r="AD127" i="19"/>
  <c r="AC127" i="19"/>
  <c r="AL127" i="19"/>
  <c r="AJ127" i="19"/>
  <c r="AD159" i="19"/>
  <c r="AE159" i="19"/>
  <c r="AC159" i="19"/>
  <c r="AL159" i="19"/>
  <c r="AH159" i="19"/>
  <c r="AE16" i="21"/>
  <c r="AF16" i="21"/>
  <c r="AJ16" i="21"/>
  <c r="Z16" i="21"/>
  <c r="Y16" i="21"/>
  <c r="AE48" i="21"/>
  <c r="AG48" i="21"/>
  <c r="AJ48" i="21"/>
  <c r="AN48" i="21"/>
  <c r="AD48" i="21"/>
  <c r="AF80" i="19"/>
  <c r="AO80" i="19"/>
  <c r="AK80" i="19"/>
  <c r="AG80" i="19"/>
  <c r="AH80" i="19"/>
  <c r="AN112" i="19"/>
  <c r="AA112" i="19"/>
  <c r="AC112" i="19"/>
  <c r="Y112" i="19"/>
  <c r="AH112" i="19"/>
  <c r="AM144" i="19"/>
  <c r="Y144" i="19"/>
  <c r="AG144" i="19"/>
  <c r="AN144" i="19"/>
  <c r="AB144" i="19"/>
  <c r="AM176" i="19"/>
  <c r="Y176" i="19"/>
  <c r="AG176" i="19"/>
  <c r="X176" i="19"/>
  <c r="AJ176" i="19"/>
  <c r="AN97" i="19"/>
  <c r="Z97" i="19"/>
  <c r="AB97" i="19"/>
  <c r="Y97" i="19"/>
  <c r="AG97" i="19"/>
  <c r="AO97" i="19"/>
  <c r="AI62" i="19"/>
  <c r="AJ62" i="19"/>
  <c r="AF62" i="19"/>
  <c r="Z62" i="19"/>
  <c r="AH62" i="19"/>
  <c r="AD73" i="19"/>
  <c r="AM73" i="19"/>
  <c r="AI73" i="19"/>
  <c r="AH73" i="19"/>
  <c r="AM98" i="19"/>
  <c r="AA98" i="19"/>
  <c r="AI98" i="19"/>
  <c r="X98" i="19"/>
  <c r="AD98" i="19"/>
  <c r="AN154" i="19"/>
  <c r="AB154" i="19"/>
  <c r="AC154" i="19"/>
  <c r="AE154" i="19"/>
  <c r="AA154" i="19"/>
  <c r="AD57" i="19"/>
  <c r="Z57" i="19"/>
  <c r="Y57" i="19"/>
  <c r="AO22" i="21"/>
  <c r="AC22" i="21"/>
  <c r="AM22" i="21"/>
  <c r="AB22" i="21"/>
  <c r="AJ22" i="21"/>
  <c r="AC90" i="19"/>
  <c r="AM90" i="19"/>
  <c r="AH90" i="19"/>
  <c r="AJ90" i="19"/>
  <c r="AN90" i="19"/>
  <c r="AI11" i="21"/>
  <c r="AN11" i="21"/>
  <c r="Y11" i="21"/>
  <c r="AL11" i="21"/>
  <c r="AH11" i="21"/>
  <c r="Z133" i="19"/>
  <c r="AH133" i="19"/>
  <c r="AE133" i="19"/>
  <c r="AC133" i="19"/>
  <c r="AK133" i="19"/>
  <c r="AO133" i="19"/>
  <c r="Z165" i="19"/>
  <c r="AH165" i="19"/>
  <c r="Y165" i="19"/>
  <c r="AI165" i="19"/>
  <c r="W82" i="19"/>
  <c r="AG82" i="19"/>
  <c r="AN82" i="19"/>
  <c r="AB82" i="19"/>
  <c r="AO126" i="19"/>
  <c r="AG126" i="19"/>
  <c r="AM126" i="19"/>
  <c r="Z126" i="19"/>
  <c r="AI102" i="19"/>
  <c r="AG102" i="19"/>
  <c r="AE102" i="19"/>
  <c r="AL102" i="19"/>
  <c r="Z102" i="19"/>
  <c r="AE7" i="21"/>
  <c r="AO7" i="21"/>
  <c r="AC7" i="21"/>
  <c r="AL7" i="21"/>
  <c r="AA39" i="21"/>
  <c r="X39" i="21"/>
  <c r="AM39" i="21"/>
  <c r="AN71" i="19"/>
  <c r="AF71" i="19"/>
  <c r="AE71" i="19"/>
  <c r="AM71" i="19"/>
  <c r="AI71" i="19"/>
  <c r="AN103" i="19"/>
  <c r="AF103" i="19"/>
  <c r="AE103" i="19"/>
  <c r="W103" i="19"/>
  <c r="AA103" i="19"/>
  <c r="W86" i="19"/>
  <c r="AF86" i="19"/>
  <c r="X86" i="19"/>
  <c r="AN105" i="19"/>
  <c r="W105" i="19"/>
  <c r="AL105" i="19"/>
  <c r="AH105" i="19"/>
  <c r="AG105" i="19"/>
  <c r="AK158" i="19"/>
  <c r="AF158" i="19"/>
  <c r="AC158" i="19"/>
  <c r="Y158" i="19"/>
  <c r="AH158" i="19"/>
  <c r="AJ145" i="19"/>
  <c r="AF145" i="19"/>
  <c r="AB145" i="19"/>
  <c r="AM145" i="19"/>
  <c r="AE150" i="19"/>
  <c r="AJ150" i="19"/>
  <c r="AN150" i="19"/>
  <c r="AN19" i="21"/>
  <c r="AB19" i="21"/>
  <c r="AF19" i="21"/>
  <c r="AI19" i="21"/>
  <c r="AO51" i="21"/>
  <c r="AA51" i="21"/>
  <c r="AN51" i="21"/>
  <c r="W51" i="21"/>
  <c r="AE51" i="21"/>
  <c r="AB83" i="19"/>
  <c r="Y83" i="19"/>
  <c r="AA83" i="19"/>
  <c r="AE83" i="19"/>
  <c r="AI83" i="19"/>
  <c r="AB115" i="19"/>
  <c r="AJ115" i="19"/>
  <c r="AE115" i="19"/>
  <c r="W115" i="19"/>
  <c r="AM115" i="19"/>
  <c r="Y147" i="19"/>
  <c r="AG147" i="19"/>
  <c r="AD147" i="19"/>
  <c r="AA147" i="19"/>
  <c r="AM147" i="19"/>
  <c r="Y4" i="21"/>
  <c r="AM4" i="21"/>
  <c r="X4" i="21"/>
  <c r="AG4" i="21"/>
  <c r="AH36" i="21"/>
  <c r="AB36" i="21"/>
  <c r="AF36" i="21"/>
  <c r="AJ36" i="21"/>
  <c r="AN68" i="19"/>
  <c r="AA68" i="19"/>
  <c r="AC68" i="19"/>
  <c r="Y68" i="19"/>
  <c r="AN100" i="19"/>
  <c r="AA100" i="19"/>
  <c r="AC100" i="19"/>
  <c r="Y100" i="19"/>
  <c r="AM132" i="19"/>
  <c r="AE132" i="19"/>
  <c r="AL132" i="19"/>
  <c r="Z132" i="19"/>
  <c r="AD132" i="19"/>
  <c r="AB77" i="19"/>
  <c r="X77" i="19"/>
  <c r="AM77" i="19"/>
  <c r="AC77" i="19"/>
  <c r="AG77" i="19"/>
  <c r="AI109" i="19"/>
  <c r="AC109" i="19"/>
  <c r="AD109" i="19"/>
  <c r="Z109" i="19"/>
  <c r="AG109" i="19"/>
  <c r="AN141" i="19"/>
  <c r="AH141" i="19"/>
  <c r="AD141" i="19"/>
  <c r="W141" i="19"/>
  <c r="AG141" i="19"/>
  <c r="Z173" i="19"/>
  <c r="AE173" i="19"/>
  <c r="AB173" i="19"/>
  <c r="AA173" i="19"/>
  <c r="AM114" i="19"/>
  <c r="Z114" i="19"/>
  <c r="AI114" i="19"/>
  <c r="AN114" i="19"/>
  <c r="AH10" i="21"/>
  <c r="AO10" i="21"/>
  <c r="Z10" i="21"/>
  <c r="AB10" i="21"/>
  <c r="AE134" i="19"/>
  <c r="AF134" i="19"/>
  <c r="AC134" i="19"/>
  <c r="Y134" i="19"/>
  <c r="AN46" i="21"/>
  <c r="AH46" i="21"/>
  <c r="AL46" i="21"/>
  <c r="AA46" i="21"/>
  <c r="AB46" i="21"/>
  <c r="AN170" i="19"/>
  <c r="X170" i="19"/>
  <c r="AE170" i="19"/>
  <c r="W170" i="19"/>
  <c r="Y170" i="19"/>
  <c r="AH47" i="21"/>
  <c r="AK47" i="21"/>
  <c r="Y47" i="21"/>
  <c r="AF47" i="21"/>
  <c r="AI47" i="21"/>
  <c r="AB79" i="19"/>
  <c r="AJ79" i="19"/>
  <c r="AE79" i="19"/>
  <c r="AG79" i="19"/>
  <c r="AK79" i="19"/>
  <c r="AB111" i="19"/>
  <c r="AJ111" i="19"/>
  <c r="AK111" i="19"/>
  <c r="AM111" i="19"/>
  <c r="X111" i="19"/>
  <c r="X143" i="19"/>
  <c r="AG143" i="19"/>
  <c r="AN143" i="19"/>
  <c r="AF143" i="19"/>
  <c r="AA143" i="19"/>
  <c r="W175" i="19"/>
  <c r="AM175" i="19"/>
  <c r="X175" i="19"/>
  <c r="AF175" i="19"/>
  <c r="AI175" i="19"/>
  <c r="AE32" i="21"/>
  <c r="W32" i="21"/>
  <c r="AA32" i="21"/>
  <c r="AG32" i="21"/>
  <c r="AH32" i="21"/>
  <c r="AF64" i="19"/>
  <c r="AB64" i="19"/>
  <c r="X64" i="19"/>
  <c r="AC96" i="19"/>
  <c r="Y96" i="19"/>
  <c r="AN96" i="19"/>
  <c r="AJ96" i="19"/>
  <c r="AM128" i="19"/>
  <c r="Y128" i="19"/>
  <c r="AG128" i="19"/>
  <c r="AL128" i="19"/>
  <c r="AC160" i="19"/>
  <c r="AH160" i="19"/>
  <c r="AG160" i="19"/>
  <c r="AD160" i="19"/>
  <c r="AK17" i="21"/>
  <c r="AO17" i="21"/>
  <c r="X17" i="21"/>
  <c r="AJ17" i="21"/>
  <c r="AF17" i="21"/>
  <c r="AN161" i="19"/>
  <c r="AI161" i="19"/>
  <c r="AJ161" i="19"/>
  <c r="AG161" i="19"/>
  <c r="AC161" i="19"/>
  <c r="AB174" i="19"/>
  <c r="AM174" i="19"/>
  <c r="AO174" i="19"/>
  <c r="AN174" i="19"/>
  <c r="AD174" i="19"/>
  <c r="AJ137" i="19"/>
  <c r="W137" i="19"/>
  <c r="AM137" i="19"/>
  <c r="AI118" i="19"/>
  <c r="AG118" i="19"/>
  <c r="AE118" i="19"/>
  <c r="AN118" i="19"/>
  <c r="AD121" i="19"/>
  <c r="Z121" i="19"/>
  <c r="AC121" i="19"/>
  <c r="AL54" i="19"/>
  <c r="AC54" i="19"/>
  <c r="AE53" i="19"/>
  <c r="AB53" i="19"/>
  <c r="AL53" i="19"/>
  <c r="AH53" i="19"/>
  <c r="AC53" i="19"/>
  <c r="AI117" i="19"/>
  <c r="AH117" i="19"/>
  <c r="AD117" i="19"/>
  <c r="Z117" i="19"/>
  <c r="AN6" i="21"/>
  <c r="AA6" i="21"/>
  <c r="AI6" i="21"/>
  <c r="AF6" i="21"/>
  <c r="AO42" i="21"/>
  <c r="AC42" i="21"/>
  <c r="W42" i="21"/>
  <c r="AH42" i="21"/>
  <c r="AE74" i="19"/>
  <c r="W74" i="19"/>
  <c r="AF74" i="19"/>
  <c r="AL87" i="19"/>
  <c r="AD87" i="19"/>
  <c r="AO87" i="19"/>
  <c r="Y87" i="19"/>
  <c r="AG87" i="19"/>
  <c r="W151" i="19"/>
  <c r="AM151" i="19"/>
  <c r="AF151" i="19"/>
  <c r="AB151" i="19"/>
  <c r="AB40" i="21"/>
  <c r="W40" i="21"/>
  <c r="AG40" i="21"/>
  <c r="Y40" i="21"/>
  <c r="AM104" i="19"/>
  <c r="Y104" i="19"/>
  <c r="AN104" i="19"/>
  <c r="AG104" i="19"/>
  <c r="AC168" i="19"/>
  <c r="Y168" i="19"/>
  <c r="AG168" i="19"/>
  <c r="AF168" i="19"/>
  <c r="W66" i="19"/>
  <c r="AA66" i="19"/>
  <c r="AI66" i="19"/>
  <c r="AF66" i="19"/>
  <c r="AJ169" i="19"/>
  <c r="AB169" i="19"/>
  <c r="Z169" i="19"/>
  <c r="AE169" i="19"/>
  <c r="Y30" i="21"/>
  <c r="AE30" i="21"/>
  <c r="AM30" i="21"/>
  <c r="X30" i="21"/>
  <c r="Z34" i="21"/>
  <c r="AK34" i="21"/>
  <c r="AL34" i="21"/>
  <c r="AF34" i="21"/>
  <c r="AJ153" i="19"/>
  <c r="AN153" i="19"/>
  <c r="AM153" i="19"/>
  <c r="AG153" i="19"/>
  <c r="AD59" i="19"/>
  <c r="AL59" i="19"/>
  <c r="AI59" i="19"/>
  <c r="W59" i="19"/>
  <c r="AN91" i="19"/>
  <c r="AL91" i="19"/>
  <c r="AM91" i="19"/>
  <c r="AO91" i="19"/>
  <c r="Z155" i="19"/>
  <c r="X155" i="19"/>
  <c r="AO155" i="19"/>
  <c r="W155" i="19"/>
  <c r="AN76" i="19"/>
  <c r="AG76" i="19"/>
  <c r="AF76" i="19"/>
  <c r="Y76" i="19"/>
  <c r="AM140" i="19"/>
  <c r="AB140" i="19"/>
  <c r="W140" i="19"/>
  <c r="X140" i="19"/>
  <c r="AC29" i="21"/>
  <c r="Y29" i="21"/>
  <c r="AB29" i="21"/>
  <c r="X29" i="21"/>
  <c r="AI85" i="19"/>
  <c r="AH85" i="19"/>
  <c r="AD85" i="19"/>
  <c r="Z85" i="19"/>
  <c r="AG85" i="19"/>
  <c r="AO85" i="19"/>
  <c r="AB166" i="19"/>
  <c r="AC166" i="19"/>
  <c r="Y166" i="19"/>
  <c r="AH166" i="19"/>
  <c r="Z166" i="19"/>
  <c r="AD166" i="19"/>
  <c r="AO78" i="19"/>
  <c r="AG78" i="19"/>
  <c r="AM78" i="19"/>
  <c r="Z78" i="19"/>
  <c r="AC55" i="19"/>
  <c r="X55" i="19"/>
  <c r="AM55" i="19"/>
  <c r="AJ55" i="19"/>
  <c r="AE55" i="19"/>
  <c r="AA81" i="19"/>
  <c r="Z81" i="19"/>
  <c r="AB81" i="19"/>
  <c r="Y81" i="19"/>
  <c r="AO130" i="19"/>
  <c r="AF130" i="19"/>
  <c r="AK130" i="19"/>
  <c r="AM130" i="19"/>
  <c r="AD130" i="19"/>
  <c r="X50" i="21"/>
  <c r="Y50" i="21"/>
  <c r="AN50" i="21"/>
  <c r="AA50" i="21"/>
  <c r="AJ50" i="21"/>
  <c r="AL7" i="65"/>
  <c r="AH7" i="65"/>
  <c r="AK7" i="65"/>
  <c r="X7" i="65"/>
  <c r="AM10" i="65"/>
  <c r="AE10" i="65"/>
  <c r="W10" i="65"/>
  <c r="AJ10" i="65"/>
  <c r="AB10" i="65"/>
  <c r="AA11" i="65"/>
  <c r="AM11" i="65"/>
  <c r="AC11" i="65"/>
  <c r="AJ11" i="65"/>
  <c r="AB11" i="65"/>
  <c r="AO16" i="65"/>
  <c r="AG16" i="65"/>
  <c r="AL16" i="65"/>
  <c r="AD16" i="65"/>
  <c r="AA16" i="65"/>
  <c r="AC21" i="65"/>
  <c r="AG21" i="65"/>
  <c r="W21" i="65"/>
  <c r="AJ21" i="65"/>
  <c r="AB21" i="65"/>
  <c r="AN22" i="65"/>
  <c r="AF22" i="65"/>
  <c r="X22" i="65"/>
  <c r="AI22" i="65"/>
  <c r="AA22" i="65"/>
  <c r="W30" i="65"/>
  <c r="AH30" i="65"/>
  <c r="Y30" i="65"/>
  <c r="AI30" i="65"/>
  <c r="AB30" i="65"/>
  <c r="AB43" i="65"/>
  <c r="AF43" i="65"/>
  <c r="AO43" i="65"/>
  <c r="AG43" i="65"/>
  <c r="AM40" i="65"/>
  <c r="AE40" i="65"/>
  <c r="W40" i="65"/>
  <c r="AJ40" i="65"/>
  <c r="AB40" i="65"/>
  <c r="AK41" i="65"/>
  <c r="AG41" i="65"/>
  <c r="W41" i="65"/>
  <c r="AJ41" i="65"/>
  <c r="AB41" i="65"/>
  <c r="AB53" i="65"/>
  <c r="AF53" i="65"/>
  <c r="AO53" i="65"/>
  <c r="AG53" i="65"/>
  <c r="AM54" i="65"/>
  <c r="AE54" i="65"/>
  <c r="W54" i="65"/>
  <c r="AJ54" i="65"/>
  <c r="AB54" i="65"/>
  <c r="AK51" i="65"/>
  <c r="AG51" i="65"/>
  <c r="W51" i="65"/>
  <c r="AJ51" i="65"/>
  <c r="AB51" i="65"/>
  <c r="AF62" i="65"/>
  <c r="AJ62" i="65"/>
  <c r="AO62" i="65"/>
  <c r="AG62" i="65"/>
  <c r="AN34" i="65"/>
  <c r="AF34" i="65"/>
  <c r="X34" i="65"/>
  <c r="AI34" i="65"/>
  <c r="AA34" i="65"/>
  <c r="AM67" i="65"/>
  <c r="AE67" i="65"/>
  <c r="W67" i="65"/>
  <c r="AJ67" i="65"/>
  <c r="AB67" i="65"/>
  <c r="AE64" i="65"/>
  <c r="AI64" i="65"/>
  <c r="Y64" i="65"/>
  <c r="AJ64" i="65"/>
  <c r="AB64" i="65"/>
  <c r="AN69" i="65"/>
  <c r="AF69" i="65"/>
  <c r="X69" i="65"/>
  <c r="AI69" i="65"/>
  <c r="AA69" i="65"/>
  <c r="AL81" i="65"/>
  <c r="AD81" i="65"/>
  <c r="AO81" i="65"/>
  <c r="AG81" i="65"/>
  <c r="AM79" i="65"/>
  <c r="AE79" i="65"/>
  <c r="W79" i="65"/>
  <c r="AJ79" i="65"/>
  <c r="AB79" i="65"/>
  <c r="AL84" i="65"/>
  <c r="AD84" i="65"/>
  <c r="AO84" i="65"/>
  <c r="AG84" i="65"/>
  <c r="AL100" i="65"/>
  <c r="AD100" i="65"/>
  <c r="AO100" i="65"/>
  <c r="AG100" i="65"/>
  <c r="AM93" i="65"/>
  <c r="AE93" i="65"/>
  <c r="W93" i="65"/>
  <c r="AJ93" i="65"/>
  <c r="AB93" i="65"/>
  <c r="AM90" i="65"/>
  <c r="AE90" i="65"/>
  <c r="W90" i="65"/>
  <c r="AJ90" i="65"/>
  <c r="AB90" i="65"/>
  <c r="AM106" i="65"/>
  <c r="AE106" i="65"/>
  <c r="W106" i="65"/>
  <c r="AJ106" i="65"/>
  <c r="AB106" i="65"/>
  <c r="AN99" i="65"/>
  <c r="AF99" i="65"/>
  <c r="X99" i="65"/>
  <c r="AI99" i="65"/>
  <c r="AA99" i="65"/>
  <c r="AL116" i="65"/>
  <c r="AD116" i="65"/>
  <c r="AO116" i="65"/>
  <c r="AG116" i="65"/>
  <c r="AL132" i="65"/>
  <c r="AD132" i="65"/>
  <c r="AO132" i="65"/>
  <c r="AG132" i="65"/>
  <c r="AM113" i="65"/>
  <c r="AE113" i="65"/>
  <c r="W113" i="65"/>
  <c r="AJ113" i="65"/>
  <c r="AB113" i="65"/>
  <c r="AM129" i="65"/>
  <c r="AE129" i="65"/>
  <c r="W129" i="65"/>
  <c r="AJ129" i="65"/>
  <c r="AB129" i="65"/>
  <c r="AM114" i="65"/>
  <c r="AE114" i="65"/>
  <c r="W114" i="65"/>
  <c r="AJ114" i="65"/>
  <c r="AB114" i="65"/>
  <c r="AM130" i="65"/>
  <c r="AE130" i="65"/>
  <c r="W130" i="65"/>
  <c r="AJ130" i="65"/>
  <c r="AB130" i="65"/>
  <c r="AN107" i="65"/>
  <c r="AF107" i="65"/>
  <c r="X107" i="65"/>
  <c r="AI107" i="65"/>
  <c r="AA107" i="65"/>
  <c r="AN123" i="65"/>
  <c r="AF123" i="65"/>
  <c r="X123" i="65"/>
  <c r="AI123" i="65"/>
  <c r="AA123" i="65"/>
  <c r="AB144" i="65"/>
  <c r="AF144" i="65"/>
  <c r="AO144" i="65"/>
  <c r="AG144" i="65"/>
  <c r="AJ160" i="65"/>
  <c r="AF160" i="65"/>
  <c r="AO160" i="65"/>
  <c r="AG160" i="65"/>
  <c r="AO176" i="65"/>
  <c r="AG176" i="65"/>
  <c r="AN176" i="65"/>
  <c r="AF176" i="65"/>
  <c r="AA176" i="65"/>
  <c r="AM157" i="65"/>
  <c r="AE157" i="65"/>
  <c r="W157" i="65"/>
  <c r="AJ157" i="65"/>
  <c r="AB157" i="65"/>
  <c r="AM173" i="65"/>
  <c r="AE173" i="65"/>
  <c r="W173" i="65"/>
  <c r="AJ173" i="65"/>
  <c r="AB173" i="65"/>
  <c r="AG150" i="65"/>
  <c r="W150" i="65"/>
  <c r="AA150" i="65"/>
  <c r="AJ150" i="65"/>
  <c r="AB150" i="65"/>
  <c r="Y166" i="65"/>
  <c r="W166" i="65"/>
  <c r="AA166" i="65"/>
  <c r="AJ166" i="65"/>
  <c r="AB166" i="65"/>
  <c r="AN171" i="65"/>
  <c r="AF171" i="65"/>
  <c r="X171" i="65"/>
  <c r="AI171" i="65"/>
  <c r="AA171" i="65"/>
  <c r="AN147" i="65"/>
  <c r="AF147" i="65"/>
  <c r="X147" i="65"/>
  <c r="AI147" i="65"/>
  <c r="AA147" i="65"/>
  <c r="AN167" i="65"/>
  <c r="AF167" i="65"/>
  <c r="X167" i="65"/>
  <c r="AI167" i="65"/>
  <c r="AA167" i="65"/>
  <c r="AN29" i="19"/>
  <c r="AK29" i="19"/>
  <c r="AE29" i="19"/>
  <c r="AB29" i="19"/>
  <c r="X29" i="19"/>
  <c r="AA145" i="21"/>
  <c r="AB145" i="21"/>
  <c r="Y145" i="21"/>
  <c r="X145" i="21"/>
  <c r="AM145" i="21"/>
  <c r="AN22" i="19"/>
  <c r="AM22" i="19"/>
  <c r="AC22" i="19"/>
  <c r="AD22" i="19"/>
  <c r="AH17" i="19"/>
  <c r="X17" i="19"/>
  <c r="AM17" i="19"/>
  <c r="AF17" i="19"/>
  <c r="AC17" i="19"/>
  <c r="AD117" i="21"/>
  <c r="Z117" i="21"/>
  <c r="AJ117" i="21"/>
  <c r="Y117" i="21"/>
  <c r="AI117" i="21"/>
  <c r="AF167" i="21"/>
  <c r="AH167" i="21"/>
  <c r="AE167" i="21"/>
  <c r="AK167" i="21"/>
  <c r="AK80" i="21"/>
  <c r="Z80" i="21"/>
  <c r="AF80" i="21"/>
  <c r="AM80" i="21"/>
  <c r="AA80" i="21"/>
  <c r="AE109" i="21"/>
  <c r="AA109" i="21"/>
  <c r="AC109" i="21"/>
  <c r="AO109" i="21"/>
  <c r="AM109" i="21"/>
  <c r="Y150" i="21"/>
  <c r="AE150" i="21"/>
  <c r="AB150" i="21"/>
  <c r="AD150" i="21"/>
  <c r="AO48" i="19"/>
  <c r="X48" i="19"/>
  <c r="AJ48" i="19"/>
  <c r="AC48" i="19"/>
  <c r="Y48" i="19"/>
  <c r="Y11" i="19"/>
  <c r="AB11" i="19"/>
  <c r="AE11" i="19"/>
  <c r="AN11" i="19"/>
  <c r="AC11" i="19"/>
  <c r="AK139" i="21"/>
  <c r="AD139" i="21"/>
  <c r="AO139" i="21"/>
  <c r="AC139" i="21"/>
  <c r="AF39" i="19"/>
  <c r="AH39" i="19"/>
  <c r="AO39" i="19"/>
  <c r="AJ39" i="19"/>
  <c r="AL39" i="19"/>
  <c r="AO75" i="21"/>
  <c r="Z75" i="21"/>
  <c r="W75" i="21"/>
  <c r="AI75" i="21"/>
  <c r="AK75" i="21"/>
  <c r="W158" i="21"/>
  <c r="AE158" i="21"/>
  <c r="AB158" i="21"/>
  <c r="AD158" i="21"/>
  <c r="Y88" i="21"/>
  <c r="AN88" i="21"/>
  <c r="AB88" i="21"/>
  <c r="AI88" i="21"/>
  <c r="W88" i="21"/>
  <c r="AG52" i="19"/>
  <c r="AA52" i="19"/>
  <c r="AC52" i="19"/>
  <c r="W52" i="19"/>
  <c r="AF52" i="19"/>
  <c r="AK130" i="21"/>
  <c r="AN130" i="21"/>
  <c r="AL130" i="21"/>
  <c r="Z130" i="21"/>
  <c r="AD18" i="19"/>
  <c r="AA18" i="19"/>
  <c r="W18" i="19"/>
  <c r="AI18" i="19"/>
  <c r="AF18" i="19"/>
  <c r="AE87" i="21"/>
  <c r="AA87" i="21"/>
  <c r="W87" i="21"/>
  <c r="AO87" i="21"/>
  <c r="AC87" i="21"/>
  <c r="AL116" i="21"/>
  <c r="Y116" i="21"/>
  <c r="AN116" i="21"/>
  <c r="AB116" i="21"/>
  <c r="AM54" i="21"/>
  <c r="AD54" i="21"/>
  <c r="AK54" i="21"/>
  <c r="Y54" i="21"/>
  <c r="AN54" i="21"/>
  <c r="AL165" i="21"/>
  <c r="AE165" i="21"/>
  <c r="AO165" i="21"/>
  <c r="AM165" i="21"/>
  <c r="AA165" i="21"/>
  <c r="AL94" i="21"/>
  <c r="AE94" i="21"/>
  <c r="AB94" i="21"/>
  <c r="AD94" i="21"/>
  <c r="AL125" i="21"/>
  <c r="AO125" i="21"/>
  <c r="Z125" i="21"/>
  <c r="AD125" i="21"/>
  <c r="AF125" i="21"/>
  <c r="X45" i="19"/>
  <c r="AM45" i="19"/>
  <c r="AO45" i="19"/>
  <c r="AK45" i="19"/>
  <c r="AE45" i="19"/>
  <c r="AC120" i="21"/>
  <c r="AK120" i="21"/>
  <c r="Z120" i="21"/>
  <c r="AF120" i="21"/>
  <c r="AA108" i="21"/>
  <c r="AH108" i="21"/>
  <c r="AB108" i="21"/>
  <c r="AI108" i="21"/>
  <c r="W108" i="21"/>
  <c r="AC127" i="21"/>
  <c r="AL127" i="21"/>
  <c r="AA127" i="21"/>
  <c r="AM127" i="21"/>
  <c r="AO127" i="21"/>
  <c r="AD113" i="21"/>
  <c r="AN113" i="21"/>
  <c r="AK113" i="21"/>
  <c r="AI113" i="21"/>
  <c r="AN82" i="21"/>
  <c r="AG82" i="21"/>
  <c r="AK82" i="21"/>
  <c r="Y82" i="21"/>
  <c r="W82" i="21"/>
  <c r="AJ38" i="19"/>
  <c r="AG38" i="19"/>
  <c r="AC38" i="19"/>
  <c r="Z38" i="19"/>
  <c r="AL38" i="19"/>
  <c r="AI4" i="65"/>
  <c r="AA4" i="65"/>
  <c r="AH4" i="65"/>
  <c r="AH14" i="65"/>
  <c r="AG15" i="65"/>
  <c r="AO15" i="65"/>
  <c r="AI15" i="65"/>
  <c r="AH15" i="65"/>
  <c r="Z15" i="65"/>
  <c r="AH20" i="65"/>
  <c r="AL18" i="65"/>
  <c r="AD18" i="65"/>
  <c r="AO18" i="65"/>
  <c r="AG18" i="65"/>
  <c r="Y18" i="65"/>
  <c r="AH25" i="65"/>
  <c r="AN31" i="65"/>
  <c r="AD31" i="65"/>
  <c r="AM31" i="65"/>
  <c r="AE31" i="65"/>
  <c r="W31" i="65"/>
  <c r="AL27" i="65"/>
  <c r="AD27" i="65"/>
  <c r="AO27" i="65"/>
  <c r="AG27" i="65"/>
  <c r="Y27" i="65"/>
  <c r="AH44" i="65"/>
  <c r="AH45" i="65"/>
  <c r="AN57" i="65"/>
  <c r="AD57" i="65"/>
  <c r="AM57" i="65"/>
  <c r="AE57" i="65"/>
  <c r="W57" i="65"/>
  <c r="AH58" i="65"/>
  <c r="AH55" i="65"/>
  <c r="AJ66" i="65"/>
  <c r="AN66" i="65"/>
  <c r="AM66" i="65"/>
  <c r="AE66" i="65"/>
  <c r="W66" i="65"/>
  <c r="AM46" i="65"/>
  <c r="W46" i="65"/>
  <c r="AG46" i="65"/>
  <c r="AH46" i="65"/>
  <c r="Z46" i="65"/>
  <c r="AH71" i="65"/>
  <c r="AH68" i="65"/>
  <c r="AL73" i="65"/>
  <c r="AD73" i="65"/>
  <c r="AO73" i="65"/>
  <c r="AG73" i="65"/>
  <c r="Y73" i="65"/>
  <c r="AH78" i="65"/>
  <c r="AK83" i="65"/>
  <c r="AE83" i="65"/>
  <c r="AJ88" i="65"/>
  <c r="AB88" i="65"/>
  <c r="AM88" i="65"/>
  <c r="AE88" i="65"/>
  <c r="W88" i="65"/>
  <c r="AF104" i="65"/>
  <c r="AI104" i="65"/>
  <c r="AL104" i="65"/>
  <c r="AO104" i="65"/>
  <c r="Y104" i="65"/>
  <c r="AH97" i="65"/>
  <c r="AH94" i="65"/>
  <c r="AL87" i="65"/>
  <c r="AD87" i="65"/>
  <c r="AO87" i="65"/>
  <c r="AG87" i="65"/>
  <c r="Y87" i="65"/>
  <c r="AM105" i="65"/>
  <c r="AE105" i="65"/>
  <c r="W105" i="65"/>
  <c r="AH105" i="65"/>
  <c r="Z105" i="65"/>
  <c r="AJ120" i="65"/>
  <c r="AB120" i="65"/>
  <c r="AM120" i="65"/>
  <c r="AE120" i="65"/>
  <c r="W120" i="65"/>
  <c r="AN136" i="65"/>
  <c r="AB136" i="65"/>
  <c r="AM136" i="65"/>
  <c r="AE136" i="65"/>
  <c r="W136" i="65"/>
  <c r="AH117" i="65"/>
  <c r="AH133" i="65"/>
  <c r="AH118" i="65"/>
  <c r="AH134" i="65"/>
  <c r="AL111" i="65"/>
  <c r="AD111" i="65"/>
  <c r="AO111" i="65"/>
  <c r="AG111" i="65"/>
  <c r="Y111" i="65"/>
  <c r="AL127" i="65"/>
  <c r="AD127" i="65"/>
  <c r="AO127" i="65"/>
  <c r="AG127" i="65"/>
  <c r="Y127" i="65"/>
  <c r="AN148" i="65"/>
  <c r="AD148" i="65"/>
  <c r="AM148" i="65"/>
  <c r="AE148" i="65"/>
  <c r="W148" i="65"/>
  <c r="AN164" i="65"/>
  <c r="AD164" i="65"/>
  <c r="AM164" i="65"/>
  <c r="AE164" i="65"/>
  <c r="W164" i="65"/>
  <c r="AH145" i="65"/>
  <c r="AH161" i="65"/>
  <c r="AL139" i="65"/>
  <c r="AD139" i="65"/>
  <c r="AO139" i="65"/>
  <c r="AG139" i="65"/>
  <c r="Y139" i="65"/>
  <c r="AH154" i="65"/>
  <c r="AH170" i="65"/>
  <c r="AL143" i="65"/>
  <c r="AD143" i="65"/>
  <c r="AO143" i="65"/>
  <c r="AG143" i="65"/>
  <c r="Y143" i="65"/>
  <c r="AL163" i="65"/>
  <c r="AD163" i="65"/>
  <c r="AO163" i="65"/>
  <c r="AG163" i="65"/>
  <c r="Y163" i="65"/>
  <c r="AK141" i="65"/>
  <c r="AC141" i="65"/>
  <c r="AN141" i="65"/>
  <c r="AF141" i="65"/>
  <c r="X141" i="65"/>
  <c r="AM25" i="19"/>
  <c r="AO25" i="19"/>
  <c r="AJ25" i="19"/>
  <c r="AE25" i="19"/>
  <c r="AH19" i="19"/>
  <c r="AN19" i="19"/>
  <c r="AG19" i="19"/>
  <c r="Z19" i="19"/>
  <c r="AL19" i="19"/>
  <c r="AH66" i="21"/>
  <c r="AJ66" i="21"/>
  <c r="AA66" i="21"/>
  <c r="AF66" i="21"/>
  <c r="AD66" i="21"/>
  <c r="Z104" i="21"/>
  <c r="AH104" i="21"/>
  <c r="AJ104" i="21"/>
  <c r="X104" i="21"/>
  <c r="Y77" i="21"/>
  <c r="AF77" i="21"/>
  <c r="AL77" i="21"/>
  <c r="Z77" i="21"/>
  <c r="X77" i="21"/>
  <c r="AI21" i="19"/>
  <c r="Z21" i="19"/>
  <c r="AB21" i="19"/>
  <c r="AN21" i="19"/>
  <c r="W21" i="19"/>
  <c r="AH2" i="19"/>
  <c r="AG2" i="19"/>
  <c r="AD2" i="19"/>
  <c r="W2" i="19"/>
  <c r="AN159" i="21"/>
  <c r="X159" i="21"/>
  <c r="Y159" i="21"/>
  <c r="AF159" i="21"/>
  <c r="AL159" i="21"/>
  <c r="AB105" i="21"/>
  <c r="Y105" i="21"/>
  <c r="X105" i="21"/>
  <c r="AM105" i="21"/>
  <c r="AA105" i="21"/>
  <c r="AL131" i="21"/>
  <c r="W131" i="21"/>
  <c r="AA131" i="21"/>
  <c r="AK131" i="21"/>
  <c r="AI44" i="19"/>
  <c r="AF44" i="19"/>
  <c r="AA44" i="19"/>
  <c r="W44" i="19"/>
  <c r="AM44" i="19"/>
  <c r="AE132" i="21"/>
  <c r="AK132" i="21"/>
  <c r="Z132" i="21"/>
  <c r="Y132" i="21"/>
  <c r="AN132" i="21"/>
  <c r="X71" i="21"/>
  <c r="AM71" i="21"/>
  <c r="AO71" i="21"/>
  <c r="AC71" i="21"/>
  <c r="AN73" i="21"/>
  <c r="AE73" i="21"/>
  <c r="AL73" i="21"/>
  <c r="Z73" i="21"/>
  <c r="AO73" i="21"/>
  <c r="W162" i="21"/>
  <c r="AE162" i="21"/>
  <c r="AB162" i="21"/>
  <c r="AN162" i="21"/>
  <c r="AL162" i="21"/>
  <c r="AL50" i="19"/>
  <c r="AK50" i="19"/>
  <c r="AM50" i="19"/>
  <c r="AD50" i="19"/>
  <c r="AK102" i="21"/>
  <c r="AI102" i="21"/>
  <c r="AO102" i="21"/>
  <c r="AC102" i="21"/>
  <c r="AA102" i="21"/>
  <c r="AB100" i="21"/>
  <c r="AK100" i="21"/>
  <c r="Z100" i="21"/>
  <c r="Y100" i="21"/>
  <c r="AN100" i="21"/>
  <c r="X171" i="21"/>
  <c r="AD171" i="21"/>
  <c r="AO171" i="21"/>
  <c r="AC171" i="21"/>
  <c r="AL129" i="21"/>
  <c r="Y129" i="21"/>
  <c r="W129" i="21"/>
  <c r="AD129" i="21"/>
  <c r="AB129" i="21"/>
  <c r="AN24" i="19"/>
  <c r="W24" i="19"/>
  <c r="AM24" i="19"/>
  <c r="AD24" i="19"/>
  <c r="AB24" i="19"/>
  <c r="X149" i="21"/>
  <c r="Z149" i="21"/>
  <c r="AO149" i="21"/>
  <c r="AE149" i="21"/>
  <c r="AI166" i="21"/>
  <c r="X166" i="21"/>
  <c r="AO166" i="21"/>
  <c r="AC166" i="21"/>
  <c r="AA166" i="21"/>
  <c r="Z96" i="21"/>
  <c r="Y96" i="21"/>
  <c r="AK96" i="21"/>
  <c r="AH96" i="21"/>
  <c r="AF96" i="21"/>
  <c r="AH141" i="21"/>
  <c r="AD141" i="21"/>
  <c r="AG141" i="21"/>
  <c r="AI141" i="21"/>
  <c r="AG121" i="21"/>
  <c r="AM121" i="21"/>
  <c r="AA121" i="21"/>
  <c r="AH121" i="21"/>
  <c r="AJ121" i="21"/>
  <c r="AM41" i="19"/>
  <c r="X41" i="19"/>
  <c r="AN41" i="19"/>
  <c r="AJ41" i="19"/>
  <c r="AA41" i="19"/>
  <c r="AH64" i="21"/>
  <c r="AC64" i="21"/>
  <c r="AN64" i="21"/>
  <c r="AB64" i="21"/>
  <c r="AE135" i="21"/>
  <c r="AN135" i="21"/>
  <c r="Y135" i="21"/>
  <c r="AF135" i="21"/>
  <c r="AL135" i="21"/>
  <c r="AK5" i="19"/>
  <c r="AG5" i="19"/>
  <c r="AH5" i="19"/>
  <c r="AD5" i="19"/>
  <c r="AA5" i="19"/>
  <c r="AD53" i="21"/>
  <c r="AJ53" i="21"/>
  <c r="AG53" i="21"/>
  <c r="AI53" i="21"/>
  <c r="AA85" i="21"/>
  <c r="AO85" i="21"/>
  <c r="AE85" i="21"/>
  <c r="AL85" i="21"/>
  <c r="Z85" i="21"/>
  <c r="AG7" i="19"/>
  <c r="AF7" i="19"/>
  <c r="AI7" i="19"/>
  <c r="Y7" i="19"/>
  <c r="AK7" i="19"/>
  <c r="X3" i="65"/>
  <c r="AB3" i="65"/>
  <c r="AO3" i="65"/>
  <c r="AM3" i="65"/>
  <c r="W3" i="65"/>
  <c r="AN6" i="65"/>
  <c r="AB6" i="65"/>
  <c r="AO6" i="65"/>
  <c r="AG6" i="65"/>
  <c r="Y6" i="65"/>
  <c r="AA5" i="65"/>
  <c r="AJ19" i="65"/>
  <c r="AN19" i="65"/>
  <c r="AM19" i="65"/>
  <c r="AE19" i="65"/>
  <c r="W19" i="65"/>
  <c r="AL12" i="65"/>
  <c r="AD12" i="65"/>
  <c r="AO12" i="65"/>
  <c r="AG12" i="65"/>
  <c r="Y12" i="65"/>
  <c r="AJ24" i="65"/>
  <c r="AN24" i="65"/>
  <c r="AM24" i="65"/>
  <c r="AE24" i="65"/>
  <c r="W24" i="65"/>
  <c r="AH29" i="65"/>
  <c r="AF35" i="65"/>
  <c r="AB35" i="65"/>
  <c r="AM35" i="65"/>
  <c r="AE35" i="65"/>
  <c r="W35" i="65"/>
  <c r="AH32" i="65"/>
  <c r="AH33" i="65"/>
  <c r="AL38" i="65"/>
  <c r="AD38" i="65"/>
  <c r="AO38" i="65"/>
  <c r="AG38" i="65"/>
  <c r="Y38" i="65"/>
  <c r="AL42" i="65"/>
  <c r="AD42" i="65"/>
  <c r="AO42" i="65"/>
  <c r="AG42" i="65"/>
  <c r="Y42" i="65"/>
  <c r="AC8" i="65"/>
  <c r="AH8" i="65"/>
  <c r="AH59" i="65"/>
  <c r="AH70" i="65"/>
  <c r="X70" i="65"/>
  <c r="AM70" i="65"/>
  <c r="AE70" i="65"/>
  <c r="W70" i="65"/>
  <c r="AL52" i="65"/>
  <c r="AD52" i="65"/>
  <c r="AO52" i="65"/>
  <c r="AG52" i="65"/>
  <c r="Y52" i="65"/>
  <c r="AL56" i="65"/>
  <c r="AD56" i="65"/>
  <c r="AO56" i="65"/>
  <c r="AG56" i="65"/>
  <c r="Y56" i="65"/>
  <c r="AH72" i="65"/>
  <c r="AL61" i="65"/>
  <c r="AD61" i="65"/>
  <c r="AO61" i="65"/>
  <c r="AG61" i="65"/>
  <c r="Y61" i="65"/>
  <c r="AH82" i="65"/>
  <c r="AL76" i="65"/>
  <c r="AD76" i="65"/>
  <c r="AO76" i="65"/>
  <c r="AG76" i="65"/>
  <c r="Y76" i="65"/>
  <c r="AJ92" i="65"/>
  <c r="AB92" i="65"/>
  <c r="AM92" i="65"/>
  <c r="AE92" i="65"/>
  <c r="W92" i="65"/>
  <c r="AH85" i="65"/>
  <c r="AH101" i="65"/>
  <c r="AH98" i="65"/>
  <c r="AL91" i="65"/>
  <c r="AD91" i="65"/>
  <c r="AO91" i="65"/>
  <c r="AG91" i="65"/>
  <c r="Y91" i="65"/>
  <c r="AJ108" i="65"/>
  <c r="AB108" i="65"/>
  <c r="AM108" i="65"/>
  <c r="AE108" i="65"/>
  <c r="W108" i="65"/>
  <c r="AJ124" i="65"/>
  <c r="AB124" i="65"/>
  <c r="AM124" i="65"/>
  <c r="AE124" i="65"/>
  <c r="W124" i="65"/>
  <c r="AO140" i="65"/>
  <c r="AJ140" i="65"/>
  <c r="AM140" i="65"/>
  <c r="W140" i="65"/>
  <c r="Z140" i="65"/>
  <c r="AH121" i="65"/>
  <c r="AH137" i="65"/>
  <c r="AH122" i="65"/>
  <c r="AH138" i="65"/>
  <c r="AG138" i="65"/>
  <c r="AJ138" i="65"/>
  <c r="AM138" i="65"/>
  <c r="W138" i="65"/>
  <c r="AL115" i="65"/>
  <c r="AD115" i="65"/>
  <c r="AO115" i="65"/>
  <c r="AG115" i="65"/>
  <c r="Y115" i="65"/>
  <c r="AL131" i="65"/>
  <c r="AD131" i="65"/>
  <c r="AO131" i="65"/>
  <c r="AG131" i="65"/>
  <c r="Y131" i="65"/>
  <c r="AN152" i="65"/>
  <c r="AB152" i="65"/>
  <c r="AM152" i="65"/>
  <c r="AE152" i="65"/>
  <c r="W152" i="65"/>
  <c r="AF168" i="65"/>
  <c r="AB168" i="65"/>
  <c r="AM168" i="65"/>
  <c r="AE168" i="65"/>
  <c r="W168" i="65"/>
  <c r="AH149" i="65"/>
  <c r="AH165" i="65"/>
  <c r="AH142" i="65"/>
  <c r="AH158" i="65"/>
  <c r="AH174" i="65"/>
  <c r="AL159" i="65"/>
  <c r="AD159" i="65"/>
  <c r="AO159" i="65"/>
  <c r="AG159" i="65"/>
  <c r="Y159" i="65"/>
  <c r="AH177" i="65"/>
  <c r="W16" i="19"/>
  <c r="AL16" i="19"/>
  <c r="AM16" i="19"/>
  <c r="AF16" i="19"/>
  <c r="AB99" i="21"/>
  <c r="AM99" i="21"/>
  <c r="AC99" i="21"/>
  <c r="AJ99" i="21"/>
  <c r="X99" i="21"/>
  <c r="AI168" i="21"/>
  <c r="AL168" i="21"/>
  <c r="AC168" i="21"/>
  <c r="AN168" i="21"/>
  <c r="AB168" i="21"/>
  <c r="AA91" i="21"/>
  <c r="AI91" i="21"/>
  <c r="AK91" i="21"/>
  <c r="Y91" i="21"/>
  <c r="AD36" i="19"/>
  <c r="AE36" i="19"/>
  <c r="Y36" i="19"/>
  <c r="AO36" i="19"/>
  <c r="AK36" i="19"/>
  <c r="AK6" i="19"/>
  <c r="AC6" i="19"/>
  <c r="AF6" i="19"/>
  <c r="Y6" i="19"/>
  <c r="AD6" i="19"/>
  <c r="AJ40" i="19"/>
  <c r="AM40" i="19"/>
  <c r="AI40" i="19"/>
  <c r="AB40" i="19"/>
  <c r="AK122" i="21"/>
  <c r="AM122" i="21"/>
  <c r="AO122" i="21"/>
  <c r="AC122" i="21"/>
  <c r="AE122" i="21"/>
  <c r="W13" i="19"/>
  <c r="AG13" i="19"/>
  <c r="AH13" i="19"/>
  <c r="AD13" i="19"/>
  <c r="AA13" i="19"/>
  <c r="W98" i="21"/>
  <c r="AI98" i="21"/>
  <c r="AF98" i="21"/>
  <c r="AH98" i="21"/>
  <c r="AL97" i="21"/>
  <c r="AJ97" i="21"/>
  <c r="W97" i="21"/>
  <c r="AD97" i="21"/>
  <c r="AB97" i="21"/>
  <c r="AK144" i="21"/>
  <c r="AO144" i="21"/>
  <c r="AL144" i="21"/>
  <c r="AC144" i="21"/>
  <c r="AN144" i="21"/>
  <c r="AG164" i="21"/>
  <c r="AO164" i="21"/>
  <c r="AL164" i="21"/>
  <c r="AJ164" i="21"/>
  <c r="AA126" i="21"/>
  <c r="AM126" i="21"/>
  <c r="AK126" i="21"/>
  <c r="Y126" i="21"/>
  <c r="AN126" i="21"/>
  <c r="Z103" i="21"/>
  <c r="AL103" i="21"/>
  <c r="AA103" i="21"/>
  <c r="AM103" i="21"/>
  <c r="AO103" i="21"/>
  <c r="AI65" i="21"/>
  <c r="X65" i="21"/>
  <c r="AM65" i="21"/>
  <c r="AA65" i="21"/>
  <c r="AA26" i="19"/>
  <c r="AB26" i="19"/>
  <c r="AL26" i="19"/>
  <c r="AK26" i="19"/>
  <c r="AG26" i="19"/>
  <c r="AJ20" i="19"/>
  <c r="AD20" i="19"/>
  <c r="AE20" i="19"/>
  <c r="AH20" i="19"/>
  <c r="X20" i="19"/>
  <c r="AG153" i="21"/>
  <c r="AF153" i="21"/>
  <c r="AC153" i="21"/>
  <c r="AE153" i="21"/>
  <c r="AD107" i="21"/>
  <c r="Y107" i="21"/>
  <c r="AC107" i="21"/>
  <c r="AJ107" i="21"/>
  <c r="X107" i="21"/>
  <c r="AC154" i="21"/>
  <c r="AE154" i="21"/>
  <c r="AB154" i="21"/>
  <c r="X154" i="21"/>
  <c r="AL154" i="21"/>
  <c r="Z43" i="19"/>
  <c r="AN43" i="19"/>
  <c r="AJ43" i="19"/>
  <c r="AG43" i="19"/>
  <c r="AG176" i="21"/>
  <c r="Z176" i="21"/>
  <c r="AF176" i="21"/>
  <c r="AM176" i="21"/>
  <c r="AA176" i="21"/>
  <c r="AK163" i="21"/>
  <c r="AM163" i="21"/>
  <c r="AL163" i="21"/>
  <c r="AI163" i="21"/>
  <c r="AG163" i="21"/>
  <c r="AH35" i="19"/>
  <c r="AB35" i="19"/>
  <c r="Y35" i="19"/>
  <c r="AK35" i="19"/>
  <c r="AH137" i="21"/>
  <c r="AB137" i="21"/>
  <c r="AL137" i="21"/>
  <c r="Z137" i="21"/>
  <c r="AO137" i="21"/>
  <c r="AA67" i="21"/>
  <c r="X67" i="21"/>
  <c r="AD67" i="21"/>
  <c r="AO67" i="21"/>
  <c r="AC67" i="21"/>
  <c r="AJ161" i="21"/>
  <c r="X161" i="21"/>
  <c r="AM161" i="21"/>
  <c r="AA161" i="21"/>
  <c r="AG62" i="21"/>
  <c r="AA62" i="21"/>
  <c r="AK62" i="21"/>
  <c r="Y62" i="21"/>
  <c r="AN62" i="21"/>
  <c r="AO124" i="21"/>
  <c r="Z124" i="21"/>
  <c r="Y124" i="21"/>
  <c r="AN124" i="21"/>
  <c r="AB124" i="21"/>
  <c r="AN146" i="21"/>
  <c r="X146" i="21"/>
  <c r="AH146" i="21"/>
  <c r="AO146" i="21"/>
  <c r="AM175" i="21"/>
  <c r="AJ175" i="21"/>
  <c r="AN175" i="21"/>
  <c r="AB175" i="21"/>
  <c r="AD175" i="21"/>
  <c r="X174" i="21"/>
  <c r="AF174" i="21"/>
  <c r="AE174" i="21"/>
  <c r="AB174" i="21"/>
  <c r="AD174" i="21"/>
  <c r="AE79" i="21"/>
  <c r="Z79" i="21"/>
  <c r="AM79" i="21"/>
  <c r="AG79" i="21"/>
  <c r="AN32" i="19"/>
  <c r="AM32" i="19"/>
  <c r="AJ32" i="19"/>
  <c r="AC32" i="19"/>
  <c r="Y32" i="19"/>
  <c r="AI55" i="21"/>
  <c r="AD55" i="21"/>
  <c r="AH55" i="21"/>
  <c r="W55" i="21"/>
  <c r="AK55" i="21"/>
  <c r="AN160" i="21"/>
  <c r="AB160" i="21"/>
  <c r="AH111" i="21"/>
  <c r="AG111" i="21"/>
  <c r="AN111" i="21"/>
  <c r="AB111" i="21"/>
  <c r="AD111" i="21"/>
  <c r="AH12" i="19"/>
  <c r="AL12" i="19"/>
  <c r="AM12" i="19"/>
  <c r="AA12" i="19"/>
  <c r="AB12" i="19"/>
  <c r="W133" i="21"/>
  <c r="AK51" i="19"/>
  <c r="W51" i="19"/>
  <c r="AG51" i="19"/>
  <c r="X51" i="19"/>
  <c r="AN51" i="19"/>
  <c r="W86" i="21"/>
  <c r="AN86" i="21"/>
  <c r="AM86" i="21"/>
  <c r="AJ86" i="21"/>
  <c r="AH86" i="21"/>
  <c r="W89" i="21"/>
  <c r="AG89" i="21"/>
  <c r="AA89" i="21"/>
  <c r="AH89" i="21"/>
  <c r="AJ89" i="21"/>
  <c r="AD60" i="21"/>
  <c r="Z60" i="21"/>
  <c r="Y60" i="21"/>
  <c r="AN60" i="21"/>
  <c r="AB60" i="21"/>
  <c r="AD31" i="19"/>
  <c r="AE31" i="19"/>
  <c r="W31" i="19"/>
  <c r="AM31" i="19"/>
  <c r="AI31" i="19"/>
  <c r="AC49" i="19"/>
  <c r="Z49" i="19"/>
  <c r="AB49" i="19"/>
  <c r="W49" i="19"/>
  <c r="AI49" i="19"/>
  <c r="X138" i="21"/>
  <c r="AG138" i="21"/>
  <c r="AK138" i="21"/>
  <c r="Y138" i="21"/>
  <c r="W138" i="21"/>
  <c r="Z63" i="21"/>
  <c r="AL63" i="21"/>
  <c r="AA63" i="21"/>
  <c r="W63" i="21"/>
  <c r="AO63" i="21"/>
  <c r="D172" i="22"/>
  <c r="E172" i="22"/>
  <c r="C172" i="22"/>
  <c r="F172" i="22"/>
  <c r="D152" i="22"/>
  <c r="E152" i="22"/>
  <c r="C152" i="22"/>
  <c r="F152" i="22"/>
  <c r="E171" i="22"/>
  <c r="C171" i="22"/>
  <c r="F171" i="22"/>
  <c r="D171" i="22"/>
  <c r="C155" i="22"/>
  <c r="F155" i="22"/>
  <c r="D155" i="22"/>
  <c r="E155" i="22"/>
  <c r="E140" i="22"/>
  <c r="C140" i="22"/>
  <c r="F140" i="22"/>
  <c r="D140" i="22"/>
  <c r="E162" i="22"/>
  <c r="C162" i="22"/>
  <c r="F162" i="22"/>
  <c r="D162" i="22"/>
  <c r="F146" i="22"/>
  <c r="D146" i="22"/>
  <c r="E146" i="22"/>
  <c r="C146" i="22"/>
  <c r="D169" i="22"/>
  <c r="E169" i="22"/>
  <c r="C169" i="22"/>
  <c r="F169" i="22"/>
  <c r="C153" i="22"/>
  <c r="F153" i="22"/>
  <c r="D153" i="22"/>
  <c r="E153" i="22"/>
  <c r="E132" i="22"/>
  <c r="C132" i="22"/>
  <c r="F132" i="22"/>
  <c r="D132" i="22"/>
  <c r="D116" i="22"/>
  <c r="E116" i="22"/>
  <c r="C116" i="22"/>
  <c r="F116" i="22"/>
  <c r="D139" i="22"/>
  <c r="E139" i="22"/>
  <c r="C139" i="22"/>
  <c r="F139" i="22"/>
  <c r="C123" i="22"/>
  <c r="F123" i="22"/>
  <c r="D123" i="22"/>
  <c r="E123" i="22"/>
  <c r="F107" i="22"/>
  <c r="D107" i="22"/>
  <c r="E107" i="22"/>
  <c r="C107" i="22"/>
  <c r="D130" i="22"/>
  <c r="E130" i="22"/>
  <c r="C130" i="22"/>
  <c r="F130" i="22"/>
  <c r="C114" i="22"/>
  <c r="F114" i="22"/>
  <c r="D114" i="22"/>
  <c r="E114" i="22"/>
  <c r="C133" i="22"/>
  <c r="F133" i="22"/>
  <c r="E133" i="22"/>
  <c r="D133" i="22"/>
  <c r="D117" i="22"/>
  <c r="C117" i="22"/>
  <c r="F117" i="22"/>
  <c r="E117" i="22"/>
  <c r="E96" i="22"/>
  <c r="C96" i="22"/>
  <c r="F96" i="22"/>
  <c r="D96" i="22"/>
  <c r="C103" i="22"/>
  <c r="F103" i="22"/>
  <c r="D103" i="22"/>
  <c r="E103" i="22"/>
  <c r="D87" i="22"/>
  <c r="E87" i="22"/>
  <c r="C87" i="22"/>
  <c r="F87" i="22"/>
  <c r="F86" i="22"/>
  <c r="D86" i="22"/>
  <c r="E86" i="22"/>
  <c r="C86" i="22"/>
  <c r="C93" i="22"/>
  <c r="F93" i="22"/>
  <c r="E93" i="22"/>
  <c r="D93" i="22"/>
  <c r="F77" i="22"/>
  <c r="E77" i="22"/>
  <c r="D77" i="22"/>
  <c r="C77" i="22"/>
  <c r="D79" i="22"/>
  <c r="E79" i="22"/>
  <c r="C79" i="22"/>
  <c r="F79" i="22"/>
  <c r="E74" i="22"/>
  <c r="F74" i="22"/>
  <c r="D74" i="22"/>
  <c r="C74" i="22"/>
  <c r="D62" i="22"/>
  <c r="E62" i="22"/>
  <c r="F62" i="22"/>
  <c r="C62" i="22"/>
  <c r="E61" i="22"/>
  <c r="F61" i="22"/>
  <c r="C61" i="22"/>
  <c r="D61" i="22"/>
  <c r="C68" i="22"/>
  <c r="D68" i="22"/>
  <c r="F68" i="22"/>
  <c r="E68" i="22"/>
  <c r="D63" i="22"/>
  <c r="E63" i="22"/>
  <c r="C63" i="22"/>
  <c r="F63" i="22"/>
  <c r="E52" i="22"/>
  <c r="F52" i="22"/>
  <c r="C52" i="22"/>
  <c r="D52" i="22"/>
  <c r="C59" i="22"/>
  <c r="F59" i="22"/>
  <c r="D59" i="22"/>
  <c r="E59" i="22"/>
  <c r="E35" i="22"/>
  <c r="C35" i="22"/>
  <c r="F35" i="22"/>
  <c r="D35" i="22"/>
  <c r="C31" i="22"/>
  <c r="F31" i="22"/>
  <c r="D31" i="22"/>
  <c r="E31" i="22"/>
  <c r="D38" i="22"/>
  <c r="E38" i="22"/>
  <c r="F38" i="22"/>
  <c r="C38" i="22"/>
  <c r="F41" i="22"/>
  <c r="C41" i="22"/>
  <c r="D41" i="22"/>
  <c r="E41" i="22"/>
  <c r="C40" i="22"/>
  <c r="D40" i="22"/>
  <c r="E40" i="22"/>
  <c r="F40" i="22"/>
  <c r="C19" i="22"/>
  <c r="F19" i="22"/>
  <c r="D19" i="22"/>
  <c r="E19" i="22"/>
  <c r="C25" i="22"/>
  <c r="D25" i="22"/>
  <c r="E25" i="22"/>
  <c r="F25" i="22"/>
  <c r="F17" i="22"/>
  <c r="D17" i="22"/>
  <c r="C17" i="22"/>
  <c r="E17" i="22"/>
  <c r="F12" i="22"/>
  <c r="C12" i="22"/>
  <c r="D12" i="22"/>
  <c r="E12" i="22"/>
  <c r="E14" i="22"/>
  <c r="F14" i="22"/>
  <c r="C14" i="22"/>
  <c r="D14" i="22"/>
  <c r="C6" i="22"/>
  <c r="D6" i="22"/>
  <c r="E6" i="22"/>
  <c r="F6" i="22"/>
  <c r="Q5" i="22"/>
  <c r="Q7" i="22"/>
  <c r="Q9" i="22"/>
  <c r="Q6" i="22"/>
  <c r="Q4" i="22"/>
  <c r="Q11" i="22"/>
  <c r="Q15" i="22"/>
  <c r="Q12" i="22"/>
  <c r="Q13" i="22"/>
  <c r="Q10" i="22"/>
  <c r="Q17" i="22"/>
  <c r="Q21" i="22"/>
  <c r="Q8" i="22"/>
  <c r="Q14" i="22"/>
  <c r="Q18" i="22"/>
  <c r="Q22" i="22"/>
  <c r="Q16" i="22"/>
  <c r="Q19" i="22"/>
  <c r="Q23" i="22"/>
  <c r="Q26" i="22"/>
  <c r="Q30" i="22"/>
  <c r="Q27" i="22"/>
  <c r="Q24" i="22"/>
  <c r="Q28" i="22"/>
  <c r="Q29" i="22"/>
  <c r="Q33" i="22"/>
  <c r="Q37" i="22"/>
  <c r="Q41" i="22"/>
  <c r="Q45" i="22"/>
  <c r="Q34" i="22"/>
  <c r="Q38" i="22"/>
  <c r="Q42" i="22"/>
  <c r="Q46" i="22"/>
  <c r="Q20" i="22"/>
  <c r="Q31" i="22"/>
  <c r="Q35" i="22"/>
  <c r="Q39" i="22"/>
  <c r="Q43" i="22"/>
  <c r="Q44" i="22"/>
  <c r="Q47" i="22"/>
  <c r="Q51" i="22"/>
  <c r="Q55" i="22"/>
  <c r="Q59" i="22"/>
  <c r="Q25" i="22"/>
  <c r="Q32" i="22"/>
  <c r="Q48" i="22"/>
  <c r="Q52" i="22"/>
  <c r="Q56" i="22"/>
  <c r="Q60" i="22"/>
  <c r="Q36" i="22"/>
  <c r="Q49" i="22"/>
  <c r="Q53" i="22"/>
  <c r="Q57" i="22"/>
  <c r="Q54" i="22"/>
  <c r="Q64" i="22"/>
  <c r="Q68" i="22"/>
  <c r="Q72" i="22"/>
  <c r="Q40" i="22"/>
  <c r="Q58" i="22"/>
  <c r="Q61" i="22"/>
  <c r="Q65" i="22"/>
  <c r="Q69" i="22"/>
  <c r="Q73" i="22"/>
  <c r="Q62" i="22"/>
  <c r="Q66" i="22"/>
  <c r="Q70" i="22"/>
  <c r="Q71" i="22"/>
  <c r="Q50" i="22"/>
  <c r="Q63" i="22"/>
  <c r="Q67" i="22"/>
  <c r="Q74" i="22"/>
  <c r="Q75" i="22"/>
  <c r="Q79" i="22"/>
  <c r="Q76" i="22"/>
  <c r="Q80" i="22"/>
  <c r="Q77" i="22"/>
  <c r="Q81" i="22"/>
  <c r="Q78" i="22"/>
  <c r="Q82" i="22"/>
  <c r="Q86" i="22"/>
  <c r="Q90" i="22"/>
  <c r="Q94" i="22"/>
  <c r="Q98" i="22"/>
  <c r="Q102" i="22"/>
  <c r="Q87" i="22"/>
  <c r="Q91" i="22"/>
  <c r="Q95" i="22"/>
  <c r="Q99" i="22"/>
  <c r="Q83" i="22"/>
  <c r="Q84" i="22"/>
  <c r="Q88" i="22"/>
  <c r="Q92" i="22"/>
  <c r="Q96" i="22"/>
  <c r="Q100" i="22"/>
  <c r="Q104" i="22"/>
  <c r="Q85" i="22"/>
  <c r="Q89" i="22"/>
  <c r="Q93" i="22"/>
  <c r="Q97" i="22"/>
  <c r="Q101" i="22"/>
  <c r="Q103" i="22"/>
  <c r="Q106" i="22"/>
  <c r="Q110" i="22"/>
  <c r="Q114" i="22"/>
  <c r="Q118" i="22"/>
  <c r="Q122" i="22"/>
  <c r="Q126" i="22"/>
  <c r="Q130" i="22"/>
  <c r="Q134" i="22"/>
  <c r="Q138" i="22"/>
  <c r="Q105" i="22"/>
  <c r="Q107" i="22"/>
  <c r="Q111" i="22"/>
  <c r="Q115" i="22"/>
  <c r="Q119" i="22"/>
  <c r="Q123" i="22"/>
  <c r="Q127" i="22"/>
  <c r="Q131" i="22"/>
  <c r="Q135" i="22"/>
  <c r="Q108" i="22"/>
  <c r="Q112" i="22"/>
  <c r="Q116" i="22"/>
  <c r="Q120" i="22"/>
  <c r="Q124" i="22"/>
  <c r="Q128" i="22"/>
  <c r="Q132" i="22"/>
  <c r="Q136" i="22"/>
  <c r="Q140" i="22"/>
  <c r="Q109" i="22"/>
  <c r="Q113" i="22"/>
  <c r="Q117" i="22"/>
  <c r="Q121" i="22"/>
  <c r="Q125" i="22"/>
  <c r="Q129" i="22"/>
  <c r="Q133" i="22"/>
  <c r="Q141" i="22"/>
  <c r="Q142" i="22"/>
  <c r="Q146" i="22"/>
  <c r="Q150" i="22"/>
  <c r="Q154" i="22"/>
  <c r="Q158" i="22"/>
  <c r="Q162" i="22"/>
  <c r="Q166" i="22"/>
  <c r="Q170" i="22"/>
  <c r="Q174" i="22"/>
  <c r="Q143" i="22"/>
  <c r="Q147" i="22"/>
  <c r="Q151" i="22"/>
  <c r="Q155" i="22"/>
  <c r="Q159" i="22"/>
  <c r="Q163" i="22"/>
  <c r="Q167" i="22"/>
  <c r="Q171" i="22"/>
  <c r="Q175" i="22"/>
  <c r="Q137" i="22"/>
  <c r="Q144" i="22"/>
  <c r="Q148" i="22"/>
  <c r="Q152" i="22"/>
  <c r="Q156" i="22"/>
  <c r="Q160" i="22"/>
  <c r="Q164" i="22"/>
  <c r="Q168" i="22"/>
  <c r="Q172" i="22"/>
  <c r="Q176" i="22"/>
  <c r="Q145" i="22"/>
  <c r="Q161" i="22"/>
  <c r="Q177" i="22"/>
  <c r="Q149" i="22"/>
  <c r="Q165" i="22"/>
  <c r="Q139" i="22"/>
  <c r="Q153" i="22"/>
  <c r="Q169" i="22"/>
  <c r="Q157" i="22"/>
  <c r="Q173" i="22"/>
  <c r="Q2" i="22"/>
  <c r="Q3" i="22"/>
  <c r="T4" i="22"/>
  <c r="T6" i="22"/>
  <c r="T13" i="22"/>
  <c r="T5" i="22"/>
  <c r="T10" i="22"/>
  <c r="T14" i="22"/>
  <c r="T9" i="22"/>
  <c r="T11" i="22"/>
  <c r="T15" i="22"/>
  <c r="T19" i="22"/>
  <c r="T23" i="22"/>
  <c r="T16" i="22"/>
  <c r="T20" i="22"/>
  <c r="T8" i="22"/>
  <c r="T12" i="22"/>
  <c r="T17" i="22"/>
  <c r="T21" i="22"/>
  <c r="T18" i="22"/>
  <c r="T24" i="22"/>
  <c r="T28" i="22"/>
  <c r="T22" i="22"/>
  <c r="T25" i="22"/>
  <c r="T29" i="22"/>
  <c r="T26" i="22"/>
  <c r="T30" i="22"/>
  <c r="T31" i="22"/>
  <c r="T35" i="22"/>
  <c r="T39" i="22"/>
  <c r="T43" i="22"/>
  <c r="T27" i="22"/>
  <c r="T32" i="22"/>
  <c r="T36" i="22"/>
  <c r="T40" i="22"/>
  <c r="T44" i="22"/>
  <c r="T33" i="22"/>
  <c r="T37" i="22"/>
  <c r="T41" i="22"/>
  <c r="T45" i="22"/>
  <c r="T38" i="22"/>
  <c r="T49" i="22"/>
  <c r="T53" i="22"/>
  <c r="T57" i="22"/>
  <c r="T42" i="22"/>
  <c r="T50" i="22"/>
  <c r="T54" i="22"/>
  <c r="T58" i="22"/>
  <c r="T47" i="22"/>
  <c r="T51" i="22"/>
  <c r="T55" i="22"/>
  <c r="T59" i="22"/>
  <c r="T48" i="22"/>
  <c r="T62" i="22"/>
  <c r="T66" i="22"/>
  <c r="T70" i="22"/>
  <c r="T52" i="22"/>
  <c r="T63" i="22"/>
  <c r="T67" i="22"/>
  <c r="T71" i="22"/>
  <c r="T34" i="22"/>
  <c r="T56" i="22"/>
  <c r="T60" i="22"/>
  <c r="T64" i="22"/>
  <c r="T68" i="22"/>
  <c r="T72" i="22"/>
  <c r="T46" i="22"/>
  <c r="T65" i="22"/>
  <c r="T69" i="22"/>
  <c r="T73" i="22"/>
  <c r="T61" i="22"/>
  <c r="T74" i="22"/>
  <c r="T77" i="22"/>
  <c r="T81" i="22"/>
  <c r="T78" i="22"/>
  <c r="T82" i="22"/>
  <c r="T75" i="22"/>
  <c r="T79" i="22"/>
  <c r="T76" i="22"/>
  <c r="T80" i="22"/>
  <c r="T83" i="22"/>
  <c r="T84" i="22"/>
  <c r="T88" i="22"/>
  <c r="T92" i="22"/>
  <c r="T96" i="22"/>
  <c r="T100" i="22"/>
  <c r="T104" i="22"/>
  <c r="T85" i="22"/>
  <c r="T89" i="22"/>
  <c r="T93" i="22"/>
  <c r="T97" i="22"/>
  <c r="T101" i="22"/>
  <c r="T86" i="22"/>
  <c r="T90" i="22"/>
  <c r="T94" i="22"/>
  <c r="T98" i="22"/>
  <c r="T102" i="22"/>
  <c r="T87" i="22"/>
  <c r="T91" i="22"/>
  <c r="T95" i="22"/>
  <c r="T99" i="22"/>
  <c r="T105" i="22"/>
  <c r="T108" i="22"/>
  <c r="T112" i="22"/>
  <c r="T116" i="22"/>
  <c r="T120" i="22"/>
  <c r="T124" i="22"/>
  <c r="T128" i="22"/>
  <c r="T132" i="22"/>
  <c r="T136" i="22"/>
  <c r="T140" i="22"/>
  <c r="T109" i="22"/>
  <c r="T113" i="22"/>
  <c r="T117" i="22"/>
  <c r="T121" i="22"/>
  <c r="T125" i="22"/>
  <c r="T129" i="22"/>
  <c r="T133" i="22"/>
  <c r="T137" i="22"/>
  <c r="T106" i="22"/>
  <c r="T110" i="22"/>
  <c r="T114" i="22"/>
  <c r="T118" i="22"/>
  <c r="T122" i="22"/>
  <c r="T126" i="22"/>
  <c r="T130" i="22"/>
  <c r="T134" i="22"/>
  <c r="T138" i="22"/>
  <c r="T103" i="22"/>
  <c r="T107" i="22"/>
  <c r="T111" i="22"/>
  <c r="T115" i="22"/>
  <c r="T119" i="22"/>
  <c r="T123" i="22"/>
  <c r="T127" i="22"/>
  <c r="T131" i="22"/>
  <c r="T135" i="22"/>
  <c r="T144" i="22"/>
  <c r="T148" i="22"/>
  <c r="T152" i="22"/>
  <c r="T156" i="22"/>
  <c r="T160" i="22"/>
  <c r="T164" i="22"/>
  <c r="T168" i="22"/>
  <c r="T172" i="22"/>
  <c r="T145" i="22"/>
  <c r="T149" i="22"/>
  <c r="T153" i="22"/>
  <c r="T157" i="22"/>
  <c r="T161" i="22"/>
  <c r="T165" i="22"/>
  <c r="T169" i="22"/>
  <c r="T173" i="22"/>
  <c r="T139" i="22"/>
  <c r="T142" i="22"/>
  <c r="T146" i="22"/>
  <c r="T150" i="22"/>
  <c r="T154" i="22"/>
  <c r="T158" i="22"/>
  <c r="T162" i="22"/>
  <c r="T166" i="22"/>
  <c r="T170" i="22"/>
  <c r="T174" i="22"/>
  <c r="T155" i="22"/>
  <c r="T171" i="22"/>
  <c r="T141" i="22"/>
  <c r="T143" i="22"/>
  <c r="T159" i="22"/>
  <c r="T175" i="22"/>
  <c r="T147" i="22"/>
  <c r="T163" i="22"/>
  <c r="T176" i="22"/>
  <c r="T177" i="22"/>
  <c r="T151" i="22"/>
  <c r="T167" i="22"/>
  <c r="T3" i="22"/>
  <c r="T2" i="22"/>
  <c r="T7" i="22"/>
  <c r="Y2" i="22"/>
  <c r="AN13" i="65"/>
  <c r="AD13" i="65"/>
  <c r="AM13" i="65"/>
  <c r="AE13" i="65"/>
  <c r="W13" i="65"/>
  <c r="AH9" i="65"/>
  <c r="X9" i="65"/>
  <c r="AO9" i="65"/>
  <c r="AG9" i="65"/>
  <c r="Y9" i="65"/>
  <c r="AH17" i="65"/>
  <c r="Z17" i="65"/>
  <c r="AH28" i="65"/>
  <c r="X28" i="65"/>
  <c r="AM28" i="65"/>
  <c r="AE28" i="65"/>
  <c r="W28" i="65"/>
  <c r="AH26" i="65"/>
  <c r="Z26" i="65"/>
  <c r="AJ39" i="65"/>
  <c r="AN39" i="65"/>
  <c r="AM39" i="65"/>
  <c r="AE39" i="65"/>
  <c r="W39" i="65"/>
  <c r="AH36" i="65"/>
  <c r="Z36" i="65"/>
  <c r="AH37" i="65"/>
  <c r="Z37" i="65"/>
  <c r="AJ49" i="65"/>
  <c r="AN49" i="65"/>
  <c r="AM49" i="65"/>
  <c r="AE49" i="65"/>
  <c r="W49" i="65"/>
  <c r="AH50" i="65"/>
  <c r="Z50" i="65"/>
  <c r="AH47" i="65"/>
  <c r="Z47" i="65"/>
  <c r="AH63" i="65"/>
  <c r="Z63" i="65"/>
  <c r="AJ77" i="65"/>
  <c r="AB77" i="65"/>
  <c r="AM77" i="65"/>
  <c r="AE77" i="65"/>
  <c r="W77" i="65"/>
  <c r="AH75" i="65"/>
  <c r="Z75" i="65"/>
  <c r="AJ96" i="65"/>
  <c r="AB96" i="65"/>
  <c r="AM96" i="65"/>
  <c r="AE96" i="65"/>
  <c r="W96" i="65"/>
  <c r="AH89" i="65"/>
  <c r="Z89" i="65"/>
  <c r="AH86" i="65"/>
  <c r="Z86" i="65"/>
  <c r="AG102" i="65"/>
  <c r="AJ102" i="65"/>
  <c r="AM102" i="65"/>
  <c r="W102" i="65"/>
  <c r="Z102" i="65"/>
  <c r="AJ112" i="65"/>
  <c r="AB112" i="65"/>
  <c r="AM112" i="65"/>
  <c r="AE112" i="65"/>
  <c r="W112" i="65"/>
  <c r="AJ128" i="65"/>
  <c r="AB128" i="65"/>
  <c r="AM128" i="65"/>
  <c r="AE128" i="65"/>
  <c r="W128" i="65"/>
  <c r="AH109" i="65"/>
  <c r="Z109" i="65"/>
  <c r="AH125" i="65"/>
  <c r="Z125" i="65"/>
  <c r="AH110" i="65"/>
  <c r="Z110" i="65"/>
  <c r="AH126" i="65"/>
  <c r="Z126" i="65"/>
  <c r="AD103" i="65"/>
  <c r="AO103" i="65"/>
  <c r="AG103" i="65"/>
  <c r="Y103" i="65"/>
  <c r="AD119" i="65"/>
  <c r="AO119" i="65"/>
  <c r="AG119" i="65"/>
  <c r="Y119" i="65"/>
  <c r="AL135" i="65"/>
  <c r="AD135" i="65"/>
  <c r="AO135" i="65"/>
  <c r="AG135" i="65"/>
  <c r="Y135" i="65"/>
  <c r="AJ156" i="65"/>
  <c r="AN156" i="65"/>
  <c r="AM156" i="65"/>
  <c r="AE156" i="65"/>
  <c r="W156" i="65"/>
  <c r="AJ172" i="65"/>
  <c r="AN172" i="65"/>
  <c r="AM172" i="65"/>
  <c r="AE172" i="65"/>
  <c r="W172" i="65"/>
  <c r="AH153" i="65"/>
  <c r="Z153" i="65"/>
  <c r="AH169" i="65"/>
  <c r="Z169" i="65"/>
  <c r="AH146" i="65"/>
  <c r="Z146" i="65"/>
  <c r="AH162" i="65"/>
  <c r="Z162" i="65"/>
  <c r="AL155" i="65"/>
  <c r="AD155" i="65"/>
  <c r="AO155" i="65"/>
  <c r="AG155" i="65"/>
  <c r="Y155" i="65"/>
  <c r="AL175" i="65"/>
  <c r="AD175" i="65"/>
  <c r="AO175" i="65"/>
  <c r="AG175" i="65"/>
  <c r="Y175" i="65"/>
  <c r="AL151" i="65"/>
  <c r="AD151" i="65"/>
  <c r="AO151" i="65"/>
  <c r="AG151" i="65"/>
  <c r="Y151" i="65"/>
  <c r="AH33" i="19"/>
  <c r="AL33" i="19"/>
  <c r="AE33" i="19"/>
  <c r="X33" i="19"/>
  <c r="AN33" i="19"/>
  <c r="AO119" i="21"/>
  <c r="AD119" i="21"/>
  <c r="AH119" i="21"/>
  <c r="AM119" i="21"/>
  <c r="AK119" i="21"/>
  <c r="AO93" i="21"/>
  <c r="AC93" i="21"/>
  <c r="W93" i="21"/>
  <c r="AA93" i="21"/>
  <c r="AH93" i="21"/>
  <c r="AM57" i="21"/>
  <c r="AO57" i="21"/>
  <c r="AN57" i="21"/>
  <c r="AK57" i="21"/>
  <c r="AI57" i="21"/>
  <c r="AN70" i="21"/>
  <c r="AB70" i="21"/>
  <c r="AD70" i="21"/>
  <c r="AK70" i="21"/>
  <c r="Y70" i="21"/>
  <c r="AA30" i="19"/>
  <c r="AN30" i="19"/>
  <c r="AJ30" i="19"/>
  <c r="AF30" i="19"/>
  <c r="AD30" i="19"/>
  <c r="AL147" i="21"/>
  <c r="AA147" i="21"/>
  <c r="AG147" i="21"/>
  <c r="AN147" i="21"/>
  <c r="AB147" i="21"/>
  <c r="AI92" i="21"/>
  <c r="Z92" i="21"/>
  <c r="Y92" i="21"/>
  <c r="AN92" i="21"/>
  <c r="AB92" i="21"/>
  <c r="AH58" i="21"/>
  <c r="AK58" i="21"/>
  <c r="AO58" i="21"/>
  <c r="AC58" i="21"/>
  <c r="AE58" i="21"/>
  <c r="AC47" i="19"/>
  <c r="AL61" i="21"/>
  <c r="AF90" i="19"/>
  <c r="AH10" i="65"/>
  <c r="Z10" i="65"/>
  <c r="AH11" i="65"/>
  <c r="Z11" i="65"/>
  <c r="AH21" i="65"/>
  <c r="Z21" i="65"/>
  <c r="AH40" i="65"/>
  <c r="Z40" i="65"/>
  <c r="AH41" i="65"/>
  <c r="Z41" i="65"/>
  <c r="AH54" i="65"/>
  <c r="Z54" i="65"/>
  <c r="AH51" i="65"/>
  <c r="Z51" i="65"/>
  <c r="AH67" i="65"/>
  <c r="Z67" i="65"/>
  <c r="AH64" i="65"/>
  <c r="Z64" i="65"/>
  <c r="AH79" i="65"/>
  <c r="Z79" i="65"/>
  <c r="AH93" i="65"/>
  <c r="Z93" i="65"/>
  <c r="AH90" i="65"/>
  <c r="Z90" i="65"/>
  <c r="AH106" i="65"/>
  <c r="Z106" i="65"/>
  <c r="AH113" i="65"/>
  <c r="Z113" i="65"/>
  <c r="AH129" i="65"/>
  <c r="Z129" i="65"/>
  <c r="AH114" i="65"/>
  <c r="Z114" i="65"/>
  <c r="AH130" i="65"/>
  <c r="Z130" i="65"/>
  <c r="AH157" i="65"/>
  <c r="Z157" i="65"/>
  <c r="AH173" i="65"/>
  <c r="Z173" i="65"/>
  <c r="AH150" i="65"/>
  <c r="Z150" i="65"/>
  <c r="AH166" i="65"/>
  <c r="Z166" i="65"/>
  <c r="AC46" i="65"/>
  <c r="AF46" i="65"/>
  <c r="X46" i="65"/>
  <c r="AM6" i="65"/>
  <c r="AE6" i="65"/>
  <c r="W6" i="65"/>
  <c r="K9" i="22"/>
  <c r="K4" i="22"/>
  <c r="K11" i="22"/>
  <c r="K15" i="22"/>
  <c r="K12" i="22"/>
  <c r="K8" i="22"/>
  <c r="K13" i="22"/>
  <c r="K16" i="22"/>
  <c r="K17" i="22"/>
  <c r="K21" i="22"/>
  <c r="K10" i="22"/>
  <c r="K18" i="22"/>
  <c r="K22" i="22"/>
  <c r="K7" i="22"/>
  <c r="K14" i="22"/>
  <c r="K19" i="22"/>
  <c r="K23" i="22"/>
  <c r="K20" i="22"/>
  <c r="K26" i="22"/>
  <c r="K30" i="22"/>
  <c r="K27" i="22"/>
  <c r="K24" i="22"/>
  <c r="K28" i="22"/>
  <c r="K25" i="22"/>
  <c r="K33" i="22"/>
  <c r="K37" i="22"/>
  <c r="K41" i="22"/>
  <c r="K45" i="22"/>
  <c r="K29" i="22"/>
  <c r="K34" i="22"/>
  <c r="K38" i="22"/>
  <c r="K42" i="22"/>
  <c r="K46" i="22"/>
  <c r="K31" i="22"/>
  <c r="K35" i="22"/>
  <c r="K39" i="22"/>
  <c r="K43" i="22"/>
  <c r="K40" i="22"/>
  <c r="K47" i="22"/>
  <c r="K51" i="22"/>
  <c r="K55" i="22"/>
  <c r="K59" i="22"/>
  <c r="K44" i="22"/>
  <c r="K48" i="22"/>
  <c r="K52" i="22"/>
  <c r="K56" i="22"/>
  <c r="K60" i="22"/>
  <c r="K32" i="22"/>
  <c r="K49" i="22"/>
  <c r="K53" i="22"/>
  <c r="K57" i="22"/>
  <c r="K50" i="22"/>
  <c r="K64" i="22"/>
  <c r="K68" i="22"/>
  <c r="K72" i="22"/>
  <c r="K54" i="22"/>
  <c r="K61" i="22"/>
  <c r="K65" i="22"/>
  <c r="K69" i="22"/>
  <c r="K73" i="22"/>
  <c r="K36" i="22"/>
  <c r="K58" i="22"/>
  <c r="K62" i="22"/>
  <c r="K66" i="22"/>
  <c r="K70" i="22"/>
  <c r="K74" i="22"/>
  <c r="K67" i="22"/>
  <c r="K71" i="22"/>
  <c r="K63" i="22"/>
  <c r="K75" i="22"/>
  <c r="K79" i="22"/>
  <c r="K83" i="22"/>
  <c r="K76" i="22"/>
  <c r="K80" i="22"/>
  <c r="K77" i="22"/>
  <c r="K81" i="22"/>
  <c r="K78" i="22"/>
  <c r="K82" i="22"/>
  <c r="K86" i="22"/>
  <c r="K90" i="22"/>
  <c r="K94" i="22"/>
  <c r="K98" i="22"/>
  <c r="K102" i="22"/>
  <c r="K87" i="22"/>
  <c r="K91" i="22"/>
  <c r="K95" i="22"/>
  <c r="K99" i="22"/>
  <c r="K84" i="22"/>
  <c r="K88" i="22"/>
  <c r="K92" i="22"/>
  <c r="K96" i="22"/>
  <c r="K100" i="22"/>
  <c r="K104" i="22"/>
  <c r="K85" i="22"/>
  <c r="K89" i="22"/>
  <c r="K93" i="22"/>
  <c r="K97" i="22"/>
  <c r="K101" i="22"/>
  <c r="K110" i="22"/>
  <c r="K114" i="22"/>
  <c r="K118" i="22"/>
  <c r="K122" i="22"/>
  <c r="K126" i="22"/>
  <c r="K130" i="22"/>
  <c r="K134" i="22"/>
  <c r="K138" i="22"/>
  <c r="K106" i="22"/>
  <c r="K107" i="22"/>
  <c r="K111" i="22"/>
  <c r="K115" i="22"/>
  <c r="K119" i="22"/>
  <c r="K123" i="22"/>
  <c r="K127" i="22"/>
  <c r="K131" i="22"/>
  <c r="K135" i="22"/>
  <c r="K103" i="22"/>
  <c r="K108" i="22"/>
  <c r="K112" i="22"/>
  <c r="K116" i="22"/>
  <c r="K120" i="22"/>
  <c r="K124" i="22"/>
  <c r="K128" i="22"/>
  <c r="K132" i="22"/>
  <c r="K136" i="22"/>
  <c r="K140" i="22"/>
  <c r="K105" i="22"/>
  <c r="K109" i="22"/>
  <c r="K113" i="22"/>
  <c r="K117" i="22"/>
  <c r="K121" i="22"/>
  <c r="K125" i="22"/>
  <c r="K129" i="22"/>
  <c r="K133" i="22"/>
  <c r="K142" i="22"/>
  <c r="K146" i="22"/>
  <c r="K150" i="22"/>
  <c r="K154" i="22"/>
  <c r="K158" i="22"/>
  <c r="K162" i="22"/>
  <c r="K166" i="22"/>
  <c r="K170" i="22"/>
  <c r="K174" i="22"/>
  <c r="K139" i="22"/>
  <c r="K143" i="22"/>
  <c r="K147" i="22"/>
  <c r="K151" i="22"/>
  <c r="K155" i="22"/>
  <c r="K159" i="22"/>
  <c r="K163" i="22"/>
  <c r="K167" i="22"/>
  <c r="K171" i="22"/>
  <c r="K175" i="22"/>
  <c r="K141" i="22"/>
  <c r="K144" i="22"/>
  <c r="K148" i="22"/>
  <c r="K152" i="22"/>
  <c r="K156" i="22"/>
  <c r="K160" i="22"/>
  <c r="K164" i="22"/>
  <c r="K168" i="22"/>
  <c r="K172" i="22"/>
  <c r="K176" i="22"/>
  <c r="K157" i="22"/>
  <c r="K173" i="22"/>
  <c r="K177" i="22"/>
  <c r="K137" i="22"/>
  <c r="K145" i="22"/>
  <c r="K161" i="22"/>
  <c r="K149" i="22"/>
  <c r="K165" i="22"/>
  <c r="K153" i="22"/>
  <c r="K169" i="22"/>
  <c r="K2" i="22"/>
  <c r="K3" i="22"/>
  <c r="K6" i="22"/>
  <c r="K5" i="22"/>
  <c r="J8" i="22"/>
  <c r="J13" i="22"/>
  <c r="J10" i="22"/>
  <c r="J14" i="22"/>
  <c r="J11" i="22"/>
  <c r="J15" i="22"/>
  <c r="J9" i="22"/>
  <c r="J19" i="22"/>
  <c r="J23" i="22"/>
  <c r="J6" i="22"/>
  <c r="J12" i="22"/>
  <c r="J20" i="22"/>
  <c r="J17" i="22"/>
  <c r="J21" i="22"/>
  <c r="J22" i="22"/>
  <c r="J24" i="22"/>
  <c r="J28" i="22"/>
  <c r="J25" i="22"/>
  <c r="J29" i="22"/>
  <c r="J26" i="22"/>
  <c r="J30" i="22"/>
  <c r="J16" i="22"/>
  <c r="J18" i="22"/>
  <c r="J27" i="22"/>
  <c r="J31" i="22"/>
  <c r="J35" i="22"/>
  <c r="J39" i="22"/>
  <c r="J43" i="22"/>
  <c r="J32" i="22"/>
  <c r="J36" i="22"/>
  <c r="J40" i="22"/>
  <c r="J44" i="22"/>
  <c r="J33" i="22"/>
  <c r="J37" i="22"/>
  <c r="J41" i="22"/>
  <c r="J45" i="22"/>
  <c r="J42" i="22"/>
  <c r="J49" i="22"/>
  <c r="J53" i="22"/>
  <c r="J57" i="22"/>
  <c r="J46" i="22"/>
  <c r="J50" i="22"/>
  <c r="J54" i="22"/>
  <c r="J58" i="22"/>
  <c r="J34" i="22"/>
  <c r="J47" i="22"/>
  <c r="J51" i="22"/>
  <c r="J55" i="22"/>
  <c r="J59" i="22"/>
  <c r="J52" i="22"/>
  <c r="J60" i="22"/>
  <c r="J62" i="22"/>
  <c r="J66" i="22"/>
  <c r="J70" i="22"/>
  <c r="J74" i="22"/>
  <c r="J56" i="22"/>
  <c r="J63" i="22"/>
  <c r="J67" i="22"/>
  <c r="J71" i="22"/>
  <c r="J64" i="22"/>
  <c r="J68" i="22"/>
  <c r="J72" i="22"/>
  <c r="J38" i="22"/>
  <c r="J69" i="22"/>
  <c r="J73" i="22"/>
  <c r="J61" i="22"/>
  <c r="J48" i="22"/>
  <c r="J65" i="22"/>
  <c r="J77" i="22"/>
  <c r="J81" i="22"/>
  <c r="J78" i="22"/>
  <c r="J82" i="22"/>
  <c r="J75" i="22"/>
  <c r="J79" i="22"/>
  <c r="J83" i="22"/>
  <c r="J76" i="22"/>
  <c r="J80" i="22"/>
  <c r="J84" i="22"/>
  <c r="J88" i="22"/>
  <c r="J92" i="22"/>
  <c r="J96" i="22"/>
  <c r="J100" i="22"/>
  <c r="J104" i="22"/>
  <c r="J85" i="22"/>
  <c r="J89" i="22"/>
  <c r="J93" i="22"/>
  <c r="J97" i="22"/>
  <c r="J101" i="22"/>
  <c r="J86" i="22"/>
  <c r="J90" i="22"/>
  <c r="J94" i="22"/>
  <c r="J98" i="22"/>
  <c r="J102" i="22"/>
  <c r="J106" i="22"/>
  <c r="J87" i="22"/>
  <c r="J91" i="22"/>
  <c r="J95" i="22"/>
  <c r="J99" i="22"/>
  <c r="J108" i="22"/>
  <c r="J112" i="22"/>
  <c r="J116" i="22"/>
  <c r="J120" i="22"/>
  <c r="J124" i="22"/>
  <c r="J128" i="22"/>
  <c r="J132" i="22"/>
  <c r="J136" i="22"/>
  <c r="J140" i="22"/>
  <c r="J103" i="22"/>
  <c r="J109" i="22"/>
  <c r="J113" i="22"/>
  <c r="J117" i="22"/>
  <c r="J121" i="22"/>
  <c r="J125" i="22"/>
  <c r="J129" i="22"/>
  <c r="J133" i="22"/>
  <c r="J137" i="22"/>
  <c r="J105" i="22"/>
  <c r="J110" i="22"/>
  <c r="J114" i="22"/>
  <c r="J118" i="22"/>
  <c r="J122" i="22"/>
  <c r="J126" i="22"/>
  <c r="J130" i="22"/>
  <c r="J134" i="22"/>
  <c r="J138" i="22"/>
  <c r="J107" i="22"/>
  <c r="J111" i="22"/>
  <c r="J115" i="22"/>
  <c r="J119" i="22"/>
  <c r="J123" i="22"/>
  <c r="J127" i="22"/>
  <c r="J131" i="22"/>
  <c r="J135" i="22"/>
  <c r="J139" i="22"/>
  <c r="J144" i="22"/>
  <c r="J148" i="22"/>
  <c r="J152" i="22"/>
  <c r="J156" i="22"/>
  <c r="J160" i="22"/>
  <c r="J164" i="22"/>
  <c r="J168" i="22"/>
  <c r="J172" i="22"/>
  <c r="J176" i="22"/>
  <c r="J141" i="22"/>
  <c r="J145" i="22"/>
  <c r="J149" i="22"/>
  <c r="J153" i="22"/>
  <c r="J157" i="22"/>
  <c r="J161" i="22"/>
  <c r="J165" i="22"/>
  <c r="J169" i="22"/>
  <c r="J173" i="22"/>
  <c r="J142" i="22"/>
  <c r="J146" i="22"/>
  <c r="J150" i="22"/>
  <c r="J154" i="22"/>
  <c r="J158" i="22"/>
  <c r="J162" i="22"/>
  <c r="J166" i="22"/>
  <c r="J170" i="22"/>
  <c r="J174" i="22"/>
  <c r="J143" i="22"/>
  <c r="J159" i="22"/>
  <c r="J175" i="22"/>
  <c r="J147" i="22"/>
  <c r="J163" i="22"/>
  <c r="J151" i="22"/>
  <c r="J167" i="22"/>
  <c r="J177" i="22"/>
  <c r="J155" i="22"/>
  <c r="J171" i="22"/>
  <c r="J3" i="22"/>
  <c r="J4" i="22"/>
  <c r="J7" i="22"/>
  <c r="J5" i="22"/>
  <c r="J2" i="22"/>
  <c r="E176" i="22"/>
  <c r="C176" i="22"/>
  <c r="F176" i="22"/>
  <c r="D176" i="22"/>
  <c r="C156" i="22"/>
  <c r="F156" i="22"/>
  <c r="D156" i="22"/>
  <c r="E156" i="22"/>
  <c r="F164" i="22"/>
  <c r="D164" i="22"/>
  <c r="E164" i="22"/>
  <c r="C164" i="22"/>
  <c r="F167" i="22"/>
  <c r="D167" i="22"/>
  <c r="E167" i="22"/>
  <c r="C167" i="22"/>
  <c r="C151" i="22"/>
  <c r="F151" i="22"/>
  <c r="D151" i="22"/>
  <c r="E151" i="22"/>
  <c r="F174" i="22"/>
  <c r="D174" i="22"/>
  <c r="E174" i="22"/>
  <c r="C174" i="22"/>
  <c r="C158" i="22"/>
  <c r="F158" i="22"/>
  <c r="D158" i="22"/>
  <c r="E158" i="22"/>
  <c r="E142" i="22"/>
  <c r="C142" i="22"/>
  <c r="F142" i="22"/>
  <c r="D142" i="22"/>
  <c r="E165" i="22"/>
  <c r="D165" i="22"/>
  <c r="C165" i="22"/>
  <c r="F165" i="22"/>
  <c r="F149" i="22"/>
  <c r="E149" i="22"/>
  <c r="D149" i="22"/>
  <c r="C149" i="22"/>
  <c r="D128" i="22"/>
  <c r="E128" i="22"/>
  <c r="C128" i="22"/>
  <c r="F128" i="22"/>
  <c r="E112" i="22"/>
  <c r="C112" i="22"/>
  <c r="F112" i="22"/>
  <c r="D112" i="22"/>
  <c r="C135" i="22"/>
  <c r="F135" i="22"/>
  <c r="D135" i="22"/>
  <c r="E135" i="22"/>
  <c r="C119" i="22"/>
  <c r="F119" i="22"/>
  <c r="D119" i="22"/>
  <c r="E119" i="22"/>
  <c r="F106" i="22"/>
  <c r="D106" i="22"/>
  <c r="E106" i="22"/>
  <c r="C106" i="22"/>
  <c r="F126" i="22"/>
  <c r="D126" i="22"/>
  <c r="E126" i="22"/>
  <c r="C126" i="22"/>
  <c r="E110" i="22"/>
  <c r="C110" i="22"/>
  <c r="F110" i="22"/>
  <c r="D110" i="22"/>
  <c r="F129" i="22"/>
  <c r="D129" i="22"/>
  <c r="E129" i="22"/>
  <c r="C129" i="22"/>
  <c r="F113" i="22"/>
  <c r="D113" i="22"/>
  <c r="E113" i="22"/>
  <c r="C113" i="22"/>
  <c r="F92" i="22"/>
  <c r="D92" i="22"/>
  <c r="E92" i="22"/>
  <c r="C92" i="22"/>
  <c r="E99" i="22"/>
  <c r="C99" i="22"/>
  <c r="F99" i="22"/>
  <c r="D99" i="22"/>
  <c r="C98" i="22"/>
  <c r="F98" i="22"/>
  <c r="D98" i="22"/>
  <c r="E98" i="22"/>
  <c r="E105" i="22"/>
  <c r="C105" i="22"/>
  <c r="F105" i="22"/>
  <c r="D105" i="22"/>
  <c r="F89" i="22"/>
  <c r="D89" i="22"/>
  <c r="E89" i="22"/>
  <c r="C89" i="22"/>
  <c r="D80" i="22"/>
  <c r="E80" i="22"/>
  <c r="C80" i="22"/>
  <c r="F80" i="22"/>
  <c r="F75" i="22"/>
  <c r="C75" i="22"/>
  <c r="D75" i="22"/>
  <c r="E75" i="22"/>
  <c r="E70" i="22"/>
  <c r="F70" i="22"/>
  <c r="C70" i="22"/>
  <c r="D70" i="22"/>
  <c r="C73" i="22"/>
  <c r="D73" i="22"/>
  <c r="E73" i="22"/>
  <c r="F73" i="22"/>
  <c r="F49" i="22"/>
  <c r="D49" i="22"/>
  <c r="C49" i="22"/>
  <c r="E49" i="22"/>
  <c r="C64" i="22"/>
  <c r="D64" i="22"/>
  <c r="E64" i="22"/>
  <c r="F64" i="22"/>
  <c r="E57" i="22"/>
  <c r="F57" i="22"/>
  <c r="C57" i="22"/>
  <c r="D57" i="22"/>
  <c r="E48" i="22"/>
  <c r="F48" i="22"/>
  <c r="C48" i="22"/>
  <c r="D48" i="22"/>
  <c r="C55" i="22"/>
  <c r="F55" i="22"/>
  <c r="D55" i="22"/>
  <c r="E55" i="22"/>
  <c r="F58" i="22"/>
  <c r="D58" i="22"/>
  <c r="C58" i="22"/>
  <c r="E58" i="22"/>
  <c r="C23" i="22"/>
  <c r="F23" i="22"/>
  <c r="D23" i="22"/>
  <c r="E23" i="22"/>
  <c r="F34" i="22"/>
  <c r="D34" i="22"/>
  <c r="C34" i="22"/>
  <c r="E34" i="22"/>
  <c r="C37" i="22"/>
  <c r="D37" i="22"/>
  <c r="E37" i="22"/>
  <c r="F37" i="22"/>
  <c r="D36" i="22"/>
  <c r="E36" i="22"/>
  <c r="F36" i="22"/>
  <c r="C36" i="22"/>
  <c r="F30" i="22"/>
  <c r="C30" i="22"/>
  <c r="D30" i="22"/>
  <c r="E30" i="22"/>
  <c r="C22" i="22"/>
  <c r="D22" i="22"/>
  <c r="E22" i="22"/>
  <c r="F22" i="22"/>
  <c r="F20" i="22"/>
  <c r="C20" i="22"/>
  <c r="D20" i="22"/>
  <c r="E20" i="22"/>
  <c r="D15" i="22"/>
  <c r="E15" i="22"/>
  <c r="C15" i="22"/>
  <c r="F15" i="22"/>
  <c r="C10" i="22"/>
  <c r="E10" i="22"/>
  <c r="F10" i="22"/>
  <c r="D10" i="22"/>
  <c r="F8" i="22"/>
  <c r="C8" i="22"/>
  <c r="D8" i="22"/>
  <c r="E8" i="22"/>
  <c r="O9" i="22"/>
  <c r="O6" i="22"/>
  <c r="O8" i="22"/>
  <c r="O11" i="22"/>
  <c r="O15" i="22"/>
  <c r="O12" i="22"/>
  <c r="O7" i="22"/>
  <c r="O13" i="22"/>
  <c r="O14" i="22"/>
  <c r="O16" i="22"/>
  <c r="O17" i="22"/>
  <c r="O21" i="22"/>
  <c r="O18" i="22"/>
  <c r="O22" i="22"/>
  <c r="O19" i="22"/>
  <c r="O23" i="22"/>
  <c r="O26" i="22"/>
  <c r="O30" i="22"/>
  <c r="O27" i="22"/>
  <c r="O20" i="22"/>
  <c r="O24" i="22"/>
  <c r="O28" i="22"/>
  <c r="O33" i="22"/>
  <c r="O37" i="22"/>
  <c r="O41" i="22"/>
  <c r="O45" i="22"/>
  <c r="O10" i="22"/>
  <c r="O34" i="22"/>
  <c r="O38" i="22"/>
  <c r="O42" i="22"/>
  <c r="O46" i="22"/>
  <c r="O25" i="22"/>
  <c r="O31" i="22"/>
  <c r="O35" i="22"/>
  <c r="O39" i="22"/>
  <c r="O43" i="22"/>
  <c r="O32" i="22"/>
  <c r="O47" i="22"/>
  <c r="O51" i="22"/>
  <c r="O55" i="22"/>
  <c r="O59" i="22"/>
  <c r="O36" i="22"/>
  <c r="O48" i="22"/>
  <c r="O52" i="22"/>
  <c r="O56" i="22"/>
  <c r="O60" i="22"/>
  <c r="O40" i="22"/>
  <c r="O49" i="22"/>
  <c r="O53" i="22"/>
  <c r="O57" i="22"/>
  <c r="O58" i="22"/>
  <c r="O64" i="22"/>
  <c r="O68" i="22"/>
  <c r="O72" i="22"/>
  <c r="O61" i="22"/>
  <c r="O65" i="22"/>
  <c r="O69" i="22"/>
  <c r="O73" i="22"/>
  <c r="O50" i="22"/>
  <c r="O62" i="22"/>
  <c r="O66" i="22"/>
  <c r="O70" i="22"/>
  <c r="O29" i="22"/>
  <c r="O44" i="22"/>
  <c r="O63" i="22"/>
  <c r="O67" i="22"/>
  <c r="O54" i="22"/>
  <c r="O71" i="22"/>
  <c r="O74" i="22"/>
  <c r="O75" i="22"/>
  <c r="O79" i="22"/>
  <c r="O83" i="22"/>
  <c r="O76" i="22"/>
  <c r="O80" i="22"/>
  <c r="O77" i="22"/>
  <c r="O81" i="22"/>
  <c r="O78" i="22"/>
  <c r="O82" i="22"/>
  <c r="O86" i="22"/>
  <c r="O90" i="22"/>
  <c r="O94" i="22"/>
  <c r="O98" i="22"/>
  <c r="O102" i="22"/>
  <c r="O87" i="22"/>
  <c r="O91" i="22"/>
  <c r="O95" i="22"/>
  <c r="O99" i="22"/>
  <c r="O84" i="22"/>
  <c r="O88" i="22"/>
  <c r="O92" i="22"/>
  <c r="O96" i="22"/>
  <c r="O100" i="22"/>
  <c r="O104" i="22"/>
  <c r="O85" i="22"/>
  <c r="O89" i="22"/>
  <c r="O93" i="22"/>
  <c r="O97" i="22"/>
  <c r="O101" i="22"/>
  <c r="O106" i="22"/>
  <c r="O110" i="22"/>
  <c r="O114" i="22"/>
  <c r="O118" i="22"/>
  <c r="O122" i="22"/>
  <c r="O126" i="22"/>
  <c r="O130" i="22"/>
  <c r="O134" i="22"/>
  <c r="O138" i="22"/>
  <c r="O107" i="22"/>
  <c r="O111" i="22"/>
  <c r="O115" i="22"/>
  <c r="O119" i="22"/>
  <c r="O123" i="22"/>
  <c r="O127" i="22"/>
  <c r="O131" i="22"/>
  <c r="O135" i="22"/>
  <c r="O103" i="22"/>
  <c r="O108" i="22"/>
  <c r="O112" i="22"/>
  <c r="O116" i="22"/>
  <c r="O120" i="22"/>
  <c r="O124" i="22"/>
  <c r="O128" i="22"/>
  <c r="O132" i="22"/>
  <c r="O136" i="22"/>
  <c r="O140" i="22"/>
  <c r="O105" i="22"/>
  <c r="O109" i="22"/>
  <c r="O113" i="22"/>
  <c r="O117" i="22"/>
  <c r="O121" i="22"/>
  <c r="O125" i="22"/>
  <c r="O129" i="22"/>
  <c r="O133" i="22"/>
  <c r="O142" i="22"/>
  <c r="O146" i="22"/>
  <c r="O150" i="22"/>
  <c r="O154" i="22"/>
  <c r="O158" i="22"/>
  <c r="O162" i="22"/>
  <c r="O166" i="22"/>
  <c r="O170" i="22"/>
  <c r="O174" i="22"/>
  <c r="O137" i="22"/>
  <c r="O139" i="22"/>
  <c r="O143" i="22"/>
  <c r="O147" i="22"/>
  <c r="O151" i="22"/>
  <c r="O155" i="22"/>
  <c r="O159" i="22"/>
  <c r="O163" i="22"/>
  <c r="O167" i="22"/>
  <c r="O171" i="22"/>
  <c r="O175" i="22"/>
  <c r="O141" i="22"/>
  <c r="O144" i="22"/>
  <c r="O148" i="22"/>
  <c r="O152" i="22"/>
  <c r="O156" i="22"/>
  <c r="O160" i="22"/>
  <c r="O164" i="22"/>
  <c r="O168" i="22"/>
  <c r="O172" i="22"/>
  <c r="O176" i="22"/>
  <c r="O149" i="22"/>
  <c r="O165" i="22"/>
  <c r="O177" i="22"/>
  <c r="O153" i="22"/>
  <c r="O169" i="22"/>
  <c r="O157" i="22"/>
  <c r="O173" i="22"/>
  <c r="O145" i="22"/>
  <c r="O161" i="22"/>
  <c r="O3" i="22"/>
  <c r="O5" i="22"/>
  <c r="O4" i="22"/>
  <c r="O2" i="22"/>
  <c r="R5" i="22"/>
  <c r="R8" i="22"/>
  <c r="R13" i="22"/>
  <c r="R10" i="22"/>
  <c r="R14" i="22"/>
  <c r="R6" i="22"/>
  <c r="R11" i="22"/>
  <c r="R15" i="22"/>
  <c r="R19" i="22"/>
  <c r="R23" i="22"/>
  <c r="R12" i="22"/>
  <c r="R20" i="22"/>
  <c r="R17" i="22"/>
  <c r="R21" i="22"/>
  <c r="R22" i="22"/>
  <c r="R24" i="22"/>
  <c r="R28" i="22"/>
  <c r="R16" i="22"/>
  <c r="R25" i="22"/>
  <c r="R29" i="22"/>
  <c r="R26" i="22"/>
  <c r="R30" i="22"/>
  <c r="R9" i="22"/>
  <c r="R27" i="22"/>
  <c r="R31" i="22"/>
  <c r="R35" i="22"/>
  <c r="R39" i="22"/>
  <c r="R43" i="22"/>
  <c r="R18" i="22"/>
  <c r="R32" i="22"/>
  <c r="R36" i="22"/>
  <c r="R40" i="22"/>
  <c r="R44" i="22"/>
  <c r="R33" i="22"/>
  <c r="R37" i="22"/>
  <c r="R41" i="22"/>
  <c r="R45" i="22"/>
  <c r="R42" i="22"/>
  <c r="R49" i="22"/>
  <c r="R53" i="22"/>
  <c r="R57" i="22"/>
  <c r="R46" i="22"/>
  <c r="R50" i="22"/>
  <c r="R54" i="22"/>
  <c r="R58" i="22"/>
  <c r="R34" i="22"/>
  <c r="R47" i="22"/>
  <c r="R51" i="22"/>
  <c r="R55" i="22"/>
  <c r="R59" i="22"/>
  <c r="R38" i="22"/>
  <c r="R52" i="22"/>
  <c r="R62" i="22"/>
  <c r="R66" i="22"/>
  <c r="R70" i="22"/>
  <c r="R74" i="22"/>
  <c r="R56" i="22"/>
  <c r="R63" i="22"/>
  <c r="R67" i="22"/>
  <c r="R71" i="22"/>
  <c r="R64" i="22"/>
  <c r="R68" i="22"/>
  <c r="R72" i="22"/>
  <c r="R48" i="22"/>
  <c r="R69" i="22"/>
  <c r="R60" i="22"/>
  <c r="R73" i="22"/>
  <c r="R61" i="22"/>
  <c r="R65" i="22"/>
  <c r="R77" i="22"/>
  <c r="R81" i="22"/>
  <c r="R78" i="22"/>
  <c r="R82" i="22"/>
  <c r="R75" i="22"/>
  <c r="R79" i="22"/>
  <c r="R83" i="22"/>
  <c r="R76" i="22"/>
  <c r="R80" i="22"/>
  <c r="R84" i="22"/>
  <c r="R88" i="22"/>
  <c r="R92" i="22"/>
  <c r="R96" i="22"/>
  <c r="R100" i="22"/>
  <c r="R104" i="22"/>
  <c r="R85" i="22"/>
  <c r="R89" i="22"/>
  <c r="R93" i="22"/>
  <c r="R97" i="22"/>
  <c r="R101" i="22"/>
  <c r="R86" i="22"/>
  <c r="R90" i="22"/>
  <c r="R94" i="22"/>
  <c r="R98" i="22"/>
  <c r="R102" i="22"/>
  <c r="R87" i="22"/>
  <c r="R91" i="22"/>
  <c r="R95" i="22"/>
  <c r="R99" i="22"/>
  <c r="R108" i="22"/>
  <c r="R112" i="22"/>
  <c r="R116" i="22"/>
  <c r="R120" i="22"/>
  <c r="R124" i="22"/>
  <c r="R128" i="22"/>
  <c r="R132" i="22"/>
  <c r="R136" i="22"/>
  <c r="R140" i="22"/>
  <c r="R103" i="22"/>
  <c r="R109" i="22"/>
  <c r="R113" i="22"/>
  <c r="R117" i="22"/>
  <c r="R121" i="22"/>
  <c r="R125" i="22"/>
  <c r="R129" i="22"/>
  <c r="R133" i="22"/>
  <c r="R137" i="22"/>
  <c r="R105" i="22"/>
  <c r="R106" i="22"/>
  <c r="R110" i="22"/>
  <c r="R114" i="22"/>
  <c r="R118" i="22"/>
  <c r="R122" i="22"/>
  <c r="R126" i="22"/>
  <c r="R130" i="22"/>
  <c r="R134" i="22"/>
  <c r="R138" i="22"/>
  <c r="R107" i="22"/>
  <c r="R111" i="22"/>
  <c r="R115" i="22"/>
  <c r="R119" i="22"/>
  <c r="R123" i="22"/>
  <c r="R127" i="22"/>
  <c r="R131" i="22"/>
  <c r="R135" i="22"/>
  <c r="R139" i="22"/>
  <c r="R144" i="22"/>
  <c r="R148" i="22"/>
  <c r="R152" i="22"/>
  <c r="R156" i="22"/>
  <c r="R160" i="22"/>
  <c r="R164" i="22"/>
  <c r="R168" i="22"/>
  <c r="R172" i="22"/>
  <c r="R141" i="22"/>
  <c r="R145" i="22"/>
  <c r="R149" i="22"/>
  <c r="R153" i="22"/>
  <c r="R157" i="22"/>
  <c r="R161" i="22"/>
  <c r="R165" i="22"/>
  <c r="R169" i="22"/>
  <c r="R173" i="22"/>
  <c r="R142" i="22"/>
  <c r="R146" i="22"/>
  <c r="R150" i="22"/>
  <c r="R154" i="22"/>
  <c r="R158" i="22"/>
  <c r="R162" i="22"/>
  <c r="R166" i="22"/>
  <c r="R170" i="22"/>
  <c r="R174" i="22"/>
  <c r="R143" i="22"/>
  <c r="R159" i="22"/>
  <c r="R175" i="22"/>
  <c r="R176" i="22"/>
  <c r="R147" i="22"/>
  <c r="R163" i="22"/>
  <c r="R151" i="22"/>
  <c r="R167" i="22"/>
  <c r="R177" i="22"/>
  <c r="R171" i="22"/>
  <c r="R155" i="22"/>
  <c r="R2" i="22"/>
  <c r="R4" i="22"/>
  <c r="R7" i="22"/>
  <c r="R3" i="22"/>
  <c r="AM33" i="19"/>
  <c r="AE93" i="21"/>
  <c r="AO70" i="21"/>
  <c r="Y147" i="21"/>
  <c r="AG58" i="21"/>
  <c r="AJ35" i="21"/>
  <c r="X35" i="21"/>
  <c r="Y35" i="21"/>
  <c r="AM35" i="21"/>
  <c r="AB67" i="19"/>
  <c r="AJ67" i="19"/>
  <c r="Y67" i="19"/>
  <c r="AG67" i="19"/>
  <c r="AB99" i="19"/>
  <c r="AJ99" i="19"/>
  <c r="Y99" i="19"/>
  <c r="AO99" i="19"/>
  <c r="Y131" i="19"/>
  <c r="AG131" i="19"/>
  <c r="AD131" i="19"/>
  <c r="AC131" i="19"/>
  <c r="Y163" i="19"/>
  <c r="AG163" i="19"/>
  <c r="W163" i="19"/>
  <c r="AE163" i="19"/>
  <c r="AB52" i="21"/>
  <c r="AD52" i="21"/>
  <c r="AA52" i="21"/>
  <c r="AC52" i="21"/>
  <c r="AA116" i="19"/>
  <c r="AO116" i="19"/>
  <c r="AK116" i="19"/>
  <c r="AI61" i="19"/>
  <c r="AH61" i="19"/>
  <c r="AD61" i="19"/>
  <c r="Z61" i="19"/>
  <c r="AB125" i="19"/>
  <c r="AN125" i="19"/>
  <c r="AJ125" i="19"/>
  <c r="AO70" i="19"/>
  <c r="AG70" i="19"/>
  <c r="AK70" i="19"/>
  <c r="AL70" i="19"/>
  <c r="X70" i="19"/>
  <c r="AA94" i="19"/>
  <c r="AE94" i="19"/>
  <c r="W94" i="19"/>
  <c r="AB94" i="19"/>
  <c r="AE106" i="19"/>
  <c r="AI106" i="19"/>
  <c r="AK106" i="19"/>
  <c r="AD106" i="19"/>
  <c r="AE142" i="19"/>
  <c r="AA142" i="19"/>
  <c r="W142" i="19"/>
  <c r="Y142" i="19"/>
  <c r="AD63" i="19"/>
  <c r="AL63" i="19"/>
  <c r="AA63" i="19"/>
  <c r="Z95" i="19"/>
  <c r="AH95" i="19"/>
  <c r="AM95" i="19"/>
  <c r="W95" i="19"/>
  <c r="AE127" i="19"/>
  <c r="AG127" i="19"/>
  <c r="Z127" i="19"/>
  <c r="X127" i="19"/>
  <c r="W159" i="19"/>
  <c r="AA159" i="19"/>
  <c r="Z159" i="19"/>
  <c r="X159" i="19"/>
  <c r="AL16" i="21"/>
  <c r="W16" i="21"/>
  <c r="X16" i="21"/>
  <c r="AH16" i="21"/>
  <c r="AI48" i="21"/>
  <c r="W48" i="21"/>
  <c r="AA48" i="21"/>
  <c r="AL48" i="21"/>
  <c r="AC80" i="19"/>
  <c r="AB80" i="19"/>
  <c r="X80" i="19"/>
  <c r="AD80" i="19"/>
  <c r="X112" i="19"/>
  <c r="AJ112" i="19"/>
  <c r="AI112" i="19"/>
  <c r="Z112" i="19"/>
  <c r="AA144" i="19"/>
  <c r="AK144" i="19"/>
  <c r="W144" i="19"/>
  <c r="Z144" i="19"/>
  <c r="AA176" i="19"/>
  <c r="AK176" i="19"/>
  <c r="AH176" i="19"/>
  <c r="Z176" i="19"/>
  <c r="AA97" i="19"/>
  <c r="AM97" i="19"/>
  <c r="AI97" i="19"/>
  <c r="AH97" i="19"/>
  <c r="X73" i="19"/>
  <c r="Z73" i="19"/>
  <c r="W98" i="19"/>
  <c r="AE98" i="19"/>
  <c r="Y98" i="19"/>
  <c r="AL98" i="19"/>
  <c r="AM154" i="19"/>
  <c r="AF154" i="19"/>
  <c r="AO154" i="19"/>
  <c r="AD154" i="19"/>
  <c r="X57" i="19"/>
  <c r="AM57" i="19"/>
  <c r="AI57" i="19"/>
  <c r="AE57" i="19"/>
  <c r="Y22" i="21"/>
  <c r="AA22" i="21"/>
  <c r="AG22" i="21"/>
  <c r="AH22" i="21"/>
  <c r="AO90" i="19"/>
  <c r="AG90" i="19"/>
  <c r="AA90" i="19"/>
  <c r="Z90" i="19"/>
  <c r="AA11" i="21"/>
  <c r="AM11" i="21"/>
  <c r="AF11" i="21"/>
  <c r="AN133" i="19"/>
  <c r="AL133" i="19"/>
  <c r="AD133" i="19"/>
  <c r="W102" i="19"/>
  <c r="Y102" i="19"/>
  <c r="AJ7" i="21"/>
  <c r="AN7" i="21"/>
  <c r="AB7" i="21"/>
  <c r="AH7" i="21"/>
  <c r="AB71" i="19"/>
  <c r="AJ71" i="19"/>
  <c r="W71" i="19"/>
  <c r="X71" i="19"/>
  <c r="AB103" i="19"/>
  <c r="AJ103" i="19"/>
  <c r="AO103" i="19"/>
  <c r="Y103" i="19"/>
  <c r="AI86" i="19"/>
  <c r="AG86" i="19"/>
  <c r="AK86" i="19"/>
  <c r="AB86" i="19"/>
  <c r="AA105" i="19"/>
  <c r="AJ105" i="19"/>
  <c r="AF105" i="19"/>
  <c r="AB105" i="19"/>
  <c r="AE158" i="19"/>
  <c r="AA158" i="19"/>
  <c r="AM158" i="19"/>
  <c r="AI158" i="19"/>
  <c r="AA150" i="19"/>
  <c r="W150" i="19"/>
  <c r="AO150" i="19"/>
  <c r="AF150" i="19"/>
  <c r="Z150" i="19"/>
  <c r="AJ19" i="21"/>
  <c r="Z19" i="21"/>
  <c r="AO19" i="21"/>
  <c r="AB51" i="21"/>
  <c r="AF51" i="21"/>
  <c r="AG51" i="21"/>
  <c r="AL51" i="21"/>
  <c r="AL83" i="19"/>
  <c r="AF83" i="19"/>
  <c r="AH83" i="19"/>
  <c r="AM83" i="19"/>
  <c r="AL115" i="19"/>
  <c r="AF115" i="19"/>
  <c r="AK115" i="19"/>
  <c r="AC115" i="19"/>
  <c r="Z147" i="19"/>
  <c r="AN147" i="19"/>
  <c r="AJ147" i="19"/>
  <c r="AK147" i="19"/>
  <c r="AK100" i="19"/>
  <c r="AJ100" i="19"/>
  <c r="AI100" i="19"/>
  <c r="AA132" i="19"/>
  <c r="AI132" i="19"/>
  <c r="AB132" i="19"/>
  <c r="X132" i="19"/>
  <c r="AF77" i="19"/>
  <c r="AH77" i="19"/>
  <c r="AD77" i="19"/>
  <c r="Z77" i="19"/>
  <c r="AO77" i="19"/>
  <c r="AL109" i="19"/>
  <c r="AE109" i="19"/>
  <c r="X109" i="19"/>
  <c r="AM109" i="19"/>
  <c r="AF46" i="21"/>
  <c r="Y46" i="21"/>
  <c r="Z46" i="21"/>
  <c r="AJ170" i="19"/>
  <c r="Z170" i="19"/>
  <c r="AG170" i="19"/>
  <c r="AI170" i="19"/>
  <c r="AG47" i="21"/>
  <c r="X47" i="21"/>
  <c r="AM47" i="21"/>
  <c r="AN79" i="19"/>
  <c r="AF79" i="19"/>
  <c r="AI79" i="19"/>
  <c r="AO79" i="19"/>
  <c r="AN111" i="19"/>
  <c r="AF111" i="19"/>
  <c r="AO111" i="19"/>
  <c r="AI111" i="19"/>
  <c r="AK143" i="19"/>
  <c r="Y143" i="19"/>
  <c r="AC143" i="19"/>
  <c r="AJ143" i="19"/>
  <c r="Y175" i="19"/>
  <c r="AG175" i="19"/>
  <c r="AN175" i="19"/>
  <c r="AJ175" i="19"/>
  <c r="AL32" i="21"/>
  <c r="AI32" i="21"/>
  <c r="AJ32" i="21"/>
  <c r="AN32" i="21"/>
  <c r="AG17" i="21"/>
  <c r="AC17" i="21"/>
  <c r="AN17" i="21"/>
  <c r="AA17" i="21"/>
  <c r="Z161" i="19"/>
  <c r="AF161" i="19"/>
  <c r="W161" i="19"/>
  <c r="AA161" i="19"/>
  <c r="AE174" i="19"/>
  <c r="AG174" i="19"/>
  <c r="AC174" i="19"/>
  <c r="AF174" i="19"/>
  <c r="W118" i="19"/>
  <c r="Y118" i="19"/>
  <c r="AL118" i="19"/>
  <c r="X121" i="19"/>
  <c r="AM121" i="19"/>
  <c r="AI121" i="19"/>
  <c r="AI53" i="19"/>
  <c r="AA53" i="19"/>
  <c r="AI74" i="19"/>
  <c r="AK74" i="19"/>
  <c r="AH74" i="19"/>
  <c r="Z74" i="19"/>
  <c r="AH87" i="19"/>
  <c r="Z87" i="19"/>
  <c r="AK87" i="19"/>
  <c r="AM87" i="19"/>
  <c r="X87" i="19"/>
  <c r="Z153" i="19"/>
  <c r="AI153" i="19"/>
  <c r="AH153" i="19"/>
  <c r="AK153" i="19"/>
  <c r="AB85" i="19"/>
  <c r="X85" i="19"/>
  <c r="AE166" i="19"/>
  <c r="AG166" i="19"/>
  <c r="AM166" i="19"/>
  <c r="Z55" i="19"/>
  <c r="W55" i="19"/>
  <c r="Y55" i="19"/>
  <c r="AH55" i="19"/>
  <c r="AN81" i="19"/>
  <c r="AM81" i="19"/>
  <c r="AI81" i="19"/>
  <c r="AH81" i="19"/>
  <c r="AH130" i="19"/>
  <c r="X130" i="19"/>
  <c r="AI130" i="19"/>
  <c r="AG130" i="19"/>
  <c r="AK50" i="21"/>
  <c r="W50" i="21"/>
  <c r="AL50" i="21"/>
  <c r="Z50" i="21"/>
  <c r="AI10" i="65"/>
  <c r="AA10" i="65"/>
  <c r="AN10" i="65"/>
  <c r="AF10" i="65"/>
  <c r="AG11" i="65"/>
  <c r="W11" i="65"/>
  <c r="AN11" i="65"/>
  <c r="AF11" i="65"/>
  <c r="AK16" i="65"/>
  <c r="AB16" i="65"/>
  <c r="AH16" i="65"/>
  <c r="X16" i="65"/>
  <c r="AA21" i="65"/>
  <c r="AM21" i="65"/>
  <c r="AN21" i="65"/>
  <c r="AF21" i="65"/>
  <c r="AJ22" i="65"/>
  <c r="AB22" i="65"/>
  <c r="AM22" i="65"/>
  <c r="AE22" i="65"/>
  <c r="AM30" i="65"/>
  <c r="AE30" i="65"/>
  <c r="AI40" i="65"/>
  <c r="AA40" i="65"/>
  <c r="AN40" i="65"/>
  <c r="AF40" i="65"/>
  <c r="AA41" i="65"/>
  <c r="AM41" i="65"/>
  <c r="AN41" i="65"/>
  <c r="AF41" i="65"/>
  <c r="AI54" i="65"/>
  <c r="AA54" i="65"/>
  <c r="AN54" i="65"/>
  <c r="AF54" i="65"/>
  <c r="AA51" i="65"/>
  <c r="AM51" i="65"/>
  <c r="AN51" i="65"/>
  <c r="AF51" i="65"/>
  <c r="AJ34" i="65"/>
  <c r="AB34" i="65"/>
  <c r="AM34" i="65"/>
  <c r="AE34" i="65"/>
  <c r="AI67" i="65"/>
  <c r="AA67" i="65"/>
  <c r="AN67" i="65"/>
  <c r="AF67" i="65"/>
  <c r="AK64" i="65"/>
  <c r="AO64" i="65"/>
  <c r="AN64" i="65"/>
  <c r="AF64" i="65"/>
  <c r="AJ69" i="65"/>
  <c r="AB69" i="65"/>
  <c r="AM69" i="65"/>
  <c r="AE69" i="65"/>
  <c r="AI79" i="65"/>
  <c r="AA79" i="65"/>
  <c r="AN79" i="65"/>
  <c r="AF79" i="65"/>
  <c r="AI93" i="65"/>
  <c r="AA93" i="65"/>
  <c r="AN93" i="65"/>
  <c r="AF93" i="65"/>
  <c r="AI90" i="65"/>
  <c r="AA90" i="65"/>
  <c r="AN90" i="65"/>
  <c r="AF90" i="65"/>
  <c r="AI106" i="65"/>
  <c r="AA106" i="65"/>
  <c r="AN106" i="65"/>
  <c r="AF106" i="65"/>
  <c r="AJ99" i="65"/>
  <c r="AB99" i="65"/>
  <c r="AM99" i="65"/>
  <c r="AE99" i="65"/>
  <c r="AI113" i="65"/>
  <c r="AA113" i="65"/>
  <c r="AN113" i="65"/>
  <c r="AF113" i="65"/>
  <c r="AI129" i="65"/>
  <c r="AA129" i="65"/>
  <c r="AN129" i="65"/>
  <c r="AF129" i="65"/>
  <c r="AI114" i="65"/>
  <c r="AA114" i="65"/>
  <c r="AN114" i="65"/>
  <c r="AF114" i="65"/>
  <c r="AI130" i="65"/>
  <c r="AA130" i="65"/>
  <c r="AN130" i="65"/>
  <c r="AF130" i="65"/>
  <c r="AJ107" i="65"/>
  <c r="AB107" i="65"/>
  <c r="AM107" i="65"/>
  <c r="AE107" i="65"/>
  <c r="AJ123" i="65"/>
  <c r="AB123" i="65"/>
  <c r="AM123" i="65"/>
  <c r="AE123" i="65"/>
  <c r="AI157" i="65"/>
  <c r="AA157" i="65"/>
  <c r="AN157" i="65"/>
  <c r="AF157" i="65"/>
  <c r="AI173" i="65"/>
  <c r="AA173" i="65"/>
  <c r="AN173" i="65"/>
  <c r="AF173" i="65"/>
  <c r="AM150" i="65"/>
  <c r="AC150" i="65"/>
  <c r="AN150" i="65"/>
  <c r="AF150" i="65"/>
  <c r="AM166" i="65"/>
  <c r="AC166" i="65"/>
  <c r="AN166" i="65"/>
  <c r="AF166" i="65"/>
  <c r="AJ171" i="65"/>
  <c r="AB171" i="65"/>
  <c r="AM171" i="65"/>
  <c r="AE171" i="65"/>
  <c r="AJ147" i="65"/>
  <c r="AB147" i="65"/>
  <c r="AM147" i="65"/>
  <c r="AE147" i="65"/>
  <c r="AJ167" i="65"/>
  <c r="AB167" i="65"/>
  <c r="AM167" i="65"/>
  <c r="AE167" i="65"/>
  <c r="AI29" i="19"/>
  <c r="AH29" i="19"/>
  <c r="AD29" i="19"/>
  <c r="Z29" i="19"/>
  <c r="AF145" i="21"/>
  <c r="AC145" i="21"/>
  <c r="AE145" i="21"/>
  <c r="AL145" i="21"/>
  <c r="AL17" i="19"/>
  <c r="AD17" i="19"/>
  <c r="AG17" i="19"/>
  <c r="Z17" i="19"/>
  <c r="AM117" i="21"/>
  <c r="AK117" i="21"/>
  <c r="AA117" i="21"/>
  <c r="AH117" i="21"/>
  <c r="AE80" i="21"/>
  <c r="AO80" i="21"/>
  <c r="AL80" i="21"/>
  <c r="AC80" i="21"/>
  <c r="Y109" i="21"/>
  <c r="AB109" i="21"/>
  <c r="AH109" i="21"/>
  <c r="AL109" i="21"/>
  <c r="AN48" i="19"/>
  <c r="AI48" i="19"/>
  <c r="AE48" i="19"/>
  <c r="AG48" i="19"/>
  <c r="AO11" i="19"/>
  <c r="AJ11" i="19"/>
  <c r="AK11" i="19"/>
  <c r="AD11" i="19"/>
  <c r="AI39" i="19"/>
  <c r="AB39" i="19"/>
  <c r="X39" i="19"/>
  <c r="AN39" i="19"/>
  <c r="Y75" i="21"/>
  <c r="AB75" i="21"/>
  <c r="AC75" i="21"/>
  <c r="AJ75" i="21"/>
  <c r="X88" i="21"/>
  <c r="AG88" i="21"/>
  <c r="AD88" i="21"/>
  <c r="AH88" i="21"/>
  <c r="AB52" i="19"/>
  <c r="Y52" i="19"/>
  <c r="AN52" i="19"/>
  <c r="AI52" i="19"/>
  <c r="AG18" i="19"/>
  <c r="Y18" i="19"/>
  <c r="AB18" i="19"/>
  <c r="AK18" i="19"/>
  <c r="AL87" i="21"/>
  <c r="AH87" i="21"/>
  <c r="AN87" i="21"/>
  <c r="AB87" i="21"/>
  <c r="AG54" i="21"/>
  <c r="X54" i="21"/>
  <c r="W54" i="21"/>
  <c r="AL54" i="21"/>
  <c r="AJ165" i="21"/>
  <c r="Y165" i="21"/>
  <c r="AN165" i="21"/>
  <c r="Z165" i="21"/>
  <c r="W125" i="21"/>
  <c r="AI125" i="21"/>
  <c r="AB125" i="21"/>
  <c r="AG125" i="21"/>
  <c r="W45" i="19"/>
  <c r="AB45" i="19"/>
  <c r="AC45" i="19"/>
  <c r="AL45" i="19"/>
  <c r="Y108" i="21"/>
  <c r="AC108" i="21"/>
  <c r="AO108" i="21"/>
  <c r="AD108" i="21"/>
  <c r="AD127" i="21"/>
  <c r="W127" i="21"/>
  <c r="AG127" i="21"/>
  <c r="AN127" i="21"/>
  <c r="AI82" i="21"/>
  <c r="AB82" i="21"/>
  <c r="AF82" i="21"/>
  <c r="AL82" i="21"/>
  <c r="AM38" i="19"/>
  <c r="AH38" i="19"/>
  <c r="AE38" i="19"/>
  <c r="AA38" i="19"/>
  <c r="AH18" i="65"/>
  <c r="Z18" i="65"/>
  <c r="AK18" i="65"/>
  <c r="AH31" i="65"/>
  <c r="X31" i="65"/>
  <c r="AB31" i="65"/>
  <c r="AI31" i="65"/>
  <c r="AH27" i="65"/>
  <c r="Z27" i="65"/>
  <c r="AK27" i="65"/>
  <c r="AH57" i="65"/>
  <c r="X57" i="65"/>
  <c r="AB57" i="65"/>
  <c r="AI57" i="65"/>
  <c r="AL66" i="65"/>
  <c r="AH66" i="65"/>
  <c r="X66" i="65"/>
  <c r="AI66" i="65"/>
  <c r="AI46" i="65"/>
  <c r="AE46" i="65"/>
  <c r="AN46" i="65"/>
  <c r="Y46" i="65"/>
  <c r="AH73" i="65"/>
  <c r="Z73" i="65"/>
  <c r="AK73" i="65"/>
  <c r="AN88" i="65"/>
  <c r="AF88" i="65"/>
  <c r="X88" i="65"/>
  <c r="AI88" i="65"/>
  <c r="AN104" i="65"/>
  <c r="X104" i="65"/>
  <c r="AA104" i="65"/>
  <c r="AD104" i="65"/>
  <c r="AH87" i="65"/>
  <c r="Z87" i="65"/>
  <c r="AK87" i="65"/>
  <c r="AI105" i="65"/>
  <c r="AA105" i="65"/>
  <c r="AL105" i="65"/>
  <c r="AN120" i="65"/>
  <c r="AF120" i="65"/>
  <c r="X120" i="65"/>
  <c r="AI120" i="65"/>
  <c r="AF136" i="65"/>
  <c r="AD136" i="65"/>
  <c r="Z136" i="65"/>
  <c r="AI136" i="65"/>
  <c r="AH111" i="65"/>
  <c r="Z111" i="65"/>
  <c r="AK111" i="65"/>
  <c r="AH127" i="65"/>
  <c r="Z127" i="65"/>
  <c r="AK127" i="65"/>
  <c r="AH148" i="65"/>
  <c r="X148" i="65"/>
  <c r="AB148" i="65"/>
  <c r="AI148" i="65"/>
  <c r="AH164" i="65"/>
  <c r="X164" i="65"/>
  <c r="AB164" i="65"/>
  <c r="AI164" i="65"/>
  <c r="AH139" i="65"/>
  <c r="Z139" i="65"/>
  <c r="AK139" i="65"/>
  <c r="AH143" i="65"/>
  <c r="Z143" i="65"/>
  <c r="AK143" i="65"/>
  <c r="AH163" i="65"/>
  <c r="Z163" i="65"/>
  <c r="AK163" i="65"/>
  <c r="AO141" i="65"/>
  <c r="AG141" i="65"/>
  <c r="Y141" i="65"/>
  <c r="AJ141" i="65"/>
  <c r="AK19" i="19"/>
  <c r="AI19" i="19"/>
  <c r="W19" i="19"/>
  <c r="X19" i="19"/>
  <c r="AK66" i="21"/>
  <c r="AM66" i="21"/>
  <c r="AO66" i="21"/>
  <c r="AC66" i="21"/>
  <c r="AJ77" i="21"/>
  <c r="AC77" i="21"/>
  <c r="AO77" i="21"/>
  <c r="AM77" i="21"/>
  <c r="AF21" i="19"/>
  <c r="AH21" i="19"/>
  <c r="AE21" i="19"/>
  <c r="X21" i="19"/>
  <c r="AK159" i="21"/>
  <c r="AI159" i="21"/>
  <c r="Z159" i="21"/>
  <c r="W159" i="21"/>
  <c r="AK105" i="21"/>
  <c r="AH105" i="21"/>
  <c r="AL105" i="21"/>
  <c r="Z105" i="21"/>
  <c r="AG44" i="19"/>
  <c r="AD44" i="19"/>
  <c r="Z44" i="19"/>
  <c r="X44" i="19"/>
  <c r="AG132" i="21"/>
  <c r="AD132" i="21"/>
  <c r="AF132" i="21"/>
  <c r="AM132" i="21"/>
  <c r="AH73" i="21"/>
  <c r="Y73" i="21"/>
  <c r="X73" i="21"/>
  <c r="AM73" i="21"/>
  <c r="Z162" i="21"/>
  <c r="X162" i="21"/>
  <c r="AD162" i="21"/>
  <c r="AK162" i="21"/>
  <c r="AH102" i="21"/>
  <c r="AF102" i="21"/>
  <c r="AE102" i="21"/>
  <c r="AJ102" i="21"/>
  <c r="AC100" i="21"/>
  <c r="AD100" i="21"/>
  <c r="AF100" i="21"/>
  <c r="AM100" i="21"/>
  <c r="AI129" i="21"/>
  <c r="AG129" i="21"/>
  <c r="AF129" i="21"/>
  <c r="AC129" i="21"/>
  <c r="AC24" i="19"/>
  <c r="X24" i="19"/>
  <c r="AJ24" i="19"/>
  <c r="AE24" i="19"/>
  <c r="AB166" i="21"/>
  <c r="AF166" i="21"/>
  <c r="AE166" i="21"/>
  <c r="AJ166" i="21"/>
  <c r="W96" i="21"/>
  <c r="AL96" i="21"/>
  <c r="X96" i="21"/>
  <c r="AE96" i="21"/>
  <c r="W121" i="21"/>
  <c r="AO121" i="21"/>
  <c r="AN121" i="21"/>
  <c r="AK121" i="21"/>
  <c r="AC41" i="19"/>
  <c r="W41" i="19"/>
  <c r="AI41" i="19"/>
  <c r="AF41" i="19"/>
  <c r="AA135" i="21"/>
  <c r="AI135" i="21"/>
  <c r="Z135" i="21"/>
  <c r="W135" i="21"/>
  <c r="AJ5" i="19"/>
  <c r="AO5" i="19"/>
  <c r="AI5" i="19"/>
  <c r="AB5" i="19"/>
  <c r="X85" i="21"/>
  <c r="AF85" i="21"/>
  <c r="AC85" i="21"/>
  <c r="AG85" i="21"/>
  <c r="AD7" i="19"/>
  <c r="AE7" i="19"/>
  <c r="Z7" i="19"/>
  <c r="AL7" i="19"/>
  <c r="AH3" i="65"/>
  <c r="AL3" i="65"/>
  <c r="AF3" i="65"/>
  <c r="AD3" i="65"/>
  <c r="AF6" i="65"/>
  <c r="AH6" i="65"/>
  <c r="AL6" i="65"/>
  <c r="AK6" i="65"/>
  <c r="AD19" i="65"/>
  <c r="AH19" i="65"/>
  <c r="X19" i="65"/>
  <c r="AI19" i="65"/>
  <c r="AH12" i="65"/>
  <c r="Z12" i="65"/>
  <c r="AK12" i="65"/>
  <c r="AL24" i="65"/>
  <c r="AH24" i="65"/>
  <c r="X24" i="65"/>
  <c r="AI24" i="65"/>
  <c r="X35" i="65"/>
  <c r="AD35" i="65"/>
  <c r="Z35" i="65"/>
  <c r="AI35" i="65"/>
  <c r="AH38" i="65"/>
  <c r="Z38" i="65"/>
  <c r="AK38" i="65"/>
  <c r="AH42" i="65"/>
  <c r="Z42" i="65"/>
  <c r="AK42" i="65"/>
  <c r="AJ70" i="65"/>
  <c r="AN70" i="65"/>
  <c r="AD70" i="65"/>
  <c r="AI70" i="65"/>
  <c r="AH52" i="65"/>
  <c r="Z52" i="65"/>
  <c r="AK52" i="65"/>
  <c r="AH56" i="65"/>
  <c r="Z56" i="65"/>
  <c r="AK56" i="65"/>
  <c r="AH61" i="65"/>
  <c r="Z61" i="65"/>
  <c r="AK61" i="65"/>
  <c r="AH76" i="65"/>
  <c r="Z76" i="65"/>
  <c r="AK76" i="65"/>
  <c r="AN92" i="65"/>
  <c r="AF92" i="65"/>
  <c r="X92" i="65"/>
  <c r="AI92" i="65"/>
  <c r="AH91" i="65"/>
  <c r="Z91" i="65"/>
  <c r="AK91" i="65"/>
  <c r="AN108" i="65"/>
  <c r="AF108" i="65"/>
  <c r="X108" i="65"/>
  <c r="AI108" i="65"/>
  <c r="AN124" i="65"/>
  <c r="AF124" i="65"/>
  <c r="X124" i="65"/>
  <c r="AI124" i="65"/>
  <c r="AG140" i="65"/>
  <c r="AK140" i="65"/>
  <c r="AB140" i="65"/>
  <c r="AE140" i="65"/>
  <c r="Z138" i="65"/>
  <c r="AO138" i="65"/>
  <c r="Y138" i="65"/>
  <c r="AB138" i="65"/>
  <c r="AH115" i="65"/>
  <c r="Z115" i="65"/>
  <c r="AK115" i="65"/>
  <c r="AH131" i="65"/>
  <c r="Z131" i="65"/>
  <c r="AK131" i="65"/>
  <c r="AF152" i="65"/>
  <c r="AD152" i="65"/>
  <c r="Z152" i="65"/>
  <c r="AI152" i="65"/>
  <c r="X168" i="65"/>
  <c r="AD168" i="65"/>
  <c r="Z168" i="65"/>
  <c r="AI168" i="65"/>
  <c r="AH159" i="65"/>
  <c r="Z159" i="65"/>
  <c r="AK159" i="65"/>
  <c r="AD99" i="21"/>
  <c r="Z99" i="21"/>
  <c r="W99" i="21"/>
  <c r="AA99" i="21"/>
  <c r="AD168" i="21"/>
  <c r="AF168" i="21"/>
  <c r="AM168" i="21"/>
  <c r="AA168" i="21"/>
  <c r="AF36" i="19"/>
  <c r="AG36" i="19"/>
  <c r="AC36" i="19"/>
  <c r="X36" i="19"/>
  <c r="Z6" i="19"/>
  <c r="W6" i="19"/>
  <c r="AL6" i="19"/>
  <c r="AE6" i="19"/>
  <c r="AH122" i="21"/>
  <c r="AJ122" i="21"/>
  <c r="AA122" i="21"/>
  <c r="AF122" i="21"/>
  <c r="AM13" i="19"/>
  <c r="AJ13" i="19"/>
  <c r="AI13" i="19"/>
  <c r="AB13" i="19"/>
  <c r="AI97" i="21"/>
  <c r="AG97" i="21"/>
  <c r="AF97" i="21"/>
  <c r="AC97" i="21"/>
  <c r="AE144" i="21"/>
  <c r="Z144" i="21"/>
  <c r="AF144" i="21"/>
  <c r="AM144" i="21"/>
  <c r="AB126" i="21"/>
  <c r="X126" i="21"/>
  <c r="W126" i="21"/>
  <c r="AL126" i="21"/>
  <c r="AF103" i="21"/>
  <c r="W103" i="21"/>
  <c r="AG103" i="21"/>
  <c r="AN103" i="21"/>
  <c r="Z26" i="19"/>
  <c r="X26" i="19"/>
  <c r="AN26" i="19"/>
  <c r="AE26" i="19"/>
  <c r="AL20" i="19"/>
  <c r="AA20" i="19"/>
  <c r="AF20" i="19"/>
  <c r="Y20" i="19"/>
  <c r="AM107" i="21"/>
  <c r="Z107" i="21"/>
  <c r="W107" i="21"/>
  <c r="AI107" i="21"/>
  <c r="AA154" i="21"/>
  <c r="AF154" i="21"/>
  <c r="AD154" i="21"/>
  <c r="AK154" i="21"/>
  <c r="AB176" i="21"/>
  <c r="AO176" i="21"/>
  <c r="AL176" i="21"/>
  <c r="AC176" i="21"/>
  <c r="AN163" i="21"/>
  <c r="X163" i="21"/>
  <c r="Y163" i="21"/>
  <c r="AF163" i="21"/>
  <c r="AE137" i="21"/>
  <c r="Y137" i="21"/>
  <c r="X137" i="21"/>
  <c r="AM137" i="21"/>
  <c r="AE67" i="21"/>
  <c r="AG67" i="21"/>
  <c r="W67" i="21"/>
  <c r="AB67" i="21"/>
  <c r="AD62" i="21"/>
  <c r="X62" i="21"/>
  <c r="W62" i="21"/>
  <c r="AL62" i="21"/>
  <c r="AD124" i="21"/>
  <c r="AI124" i="21"/>
  <c r="AM124" i="21"/>
  <c r="AA124" i="21"/>
  <c r="AH175" i="21"/>
  <c r="AA175" i="21"/>
  <c r="AE175" i="21"/>
  <c r="AO175" i="21"/>
  <c r="AJ174" i="21"/>
  <c r="AK174" i="21"/>
  <c r="AO174" i="21"/>
  <c r="AC174" i="21"/>
  <c r="X32" i="19"/>
  <c r="AI32" i="19"/>
  <c r="AE32" i="19"/>
  <c r="AG32" i="19"/>
  <c r="AE55" i="21"/>
  <c r="Y55" i="21"/>
  <c r="AC55" i="21"/>
  <c r="AJ55" i="21"/>
  <c r="AJ111" i="21"/>
  <c r="AA111" i="21"/>
  <c r="AE111" i="21"/>
  <c r="AO111" i="21"/>
  <c r="AK12" i="19"/>
  <c r="W12" i="19"/>
  <c r="AJ12" i="19"/>
  <c r="AC12" i="19"/>
  <c r="AB51" i="19"/>
  <c r="AE51" i="19"/>
  <c r="AF51" i="19"/>
  <c r="AH51" i="19"/>
  <c r="Y86" i="21"/>
  <c r="AF86" i="21"/>
  <c r="Z86" i="21"/>
  <c r="AG86" i="21"/>
  <c r="AM89" i="21"/>
  <c r="AO89" i="21"/>
  <c r="AN89" i="21"/>
  <c r="AK89" i="21"/>
  <c r="AK60" i="21"/>
  <c r="AO60" i="21"/>
  <c r="AM60" i="21"/>
  <c r="AA60" i="21"/>
  <c r="AL31" i="19"/>
  <c r="Z31" i="19"/>
  <c r="AA31" i="19"/>
  <c r="Y31" i="19"/>
  <c r="AF49" i="19"/>
  <c r="AE49" i="19"/>
  <c r="X49" i="19"/>
  <c r="AN49" i="19"/>
  <c r="AI138" i="21"/>
  <c r="AB138" i="21"/>
  <c r="AN138" i="21"/>
  <c r="AL138" i="21"/>
  <c r="AF63" i="21"/>
  <c r="AE63" i="21"/>
  <c r="AG63" i="21"/>
  <c r="AN63" i="21"/>
  <c r="G8" i="22"/>
  <c r="G9" i="22"/>
  <c r="G4" i="22"/>
  <c r="G6" i="22"/>
  <c r="G7" i="22"/>
  <c r="G11" i="22"/>
  <c r="G15" i="22"/>
  <c r="G12" i="22"/>
  <c r="G13" i="22"/>
  <c r="G14" i="22"/>
  <c r="G16" i="22"/>
  <c r="G17" i="22"/>
  <c r="G21" i="22"/>
  <c r="G18" i="22"/>
  <c r="G22" i="22"/>
  <c r="G19" i="22"/>
  <c r="G23" i="22"/>
  <c r="G26" i="22"/>
  <c r="G30" i="22"/>
  <c r="G27" i="22"/>
  <c r="G10" i="22"/>
  <c r="G20" i="22"/>
  <c r="G24" i="22"/>
  <c r="G28" i="22"/>
  <c r="G33" i="22"/>
  <c r="G37" i="22"/>
  <c r="G41" i="22"/>
  <c r="G45" i="22"/>
  <c r="G34" i="22"/>
  <c r="G38" i="22"/>
  <c r="G42" i="22"/>
  <c r="G46" i="22"/>
  <c r="G25" i="22"/>
  <c r="G31" i="22"/>
  <c r="G35" i="22"/>
  <c r="G39" i="22"/>
  <c r="G43" i="22"/>
  <c r="G32" i="22"/>
  <c r="G47" i="22"/>
  <c r="G51" i="22"/>
  <c r="G55" i="22"/>
  <c r="G59" i="22"/>
  <c r="G36" i="22"/>
  <c r="G48" i="22"/>
  <c r="G52" i="22"/>
  <c r="G56" i="22"/>
  <c r="G60" i="22"/>
  <c r="G29" i="22"/>
  <c r="G40" i="22"/>
  <c r="G49" i="22"/>
  <c r="G53" i="22"/>
  <c r="G57" i="22"/>
  <c r="G58" i="22"/>
  <c r="G64" i="22"/>
  <c r="G68" i="22"/>
  <c r="G72" i="22"/>
  <c r="G61" i="22"/>
  <c r="G65" i="22"/>
  <c r="G69" i="22"/>
  <c r="G73" i="22"/>
  <c r="G44" i="22"/>
  <c r="G50" i="22"/>
  <c r="G62" i="22"/>
  <c r="G66" i="22"/>
  <c r="G70" i="22"/>
  <c r="G74" i="22"/>
  <c r="G63" i="22"/>
  <c r="G54" i="22"/>
  <c r="G67" i="22"/>
  <c r="G71" i="22"/>
  <c r="G75" i="22"/>
  <c r="G79" i="22"/>
  <c r="G83" i="22"/>
  <c r="G76" i="22"/>
  <c r="G80" i="22"/>
  <c r="G77" i="22"/>
  <c r="G81" i="22"/>
  <c r="G78" i="22"/>
  <c r="G82" i="22"/>
  <c r="G86" i="22"/>
  <c r="G90" i="22"/>
  <c r="G94" i="22"/>
  <c r="G98" i="22"/>
  <c r="G102" i="22"/>
  <c r="G106" i="22"/>
  <c r="G87" i="22"/>
  <c r="G91" i="22"/>
  <c r="G95" i="22"/>
  <c r="G99" i="22"/>
  <c r="G84" i="22"/>
  <c r="G88" i="22"/>
  <c r="G92" i="22"/>
  <c r="G96" i="22"/>
  <c r="G100" i="22"/>
  <c r="G104" i="22"/>
  <c r="G85" i="22"/>
  <c r="G89" i="22"/>
  <c r="G93" i="22"/>
  <c r="G97" i="22"/>
  <c r="G101" i="22"/>
  <c r="G110" i="22"/>
  <c r="G114" i="22"/>
  <c r="G118" i="22"/>
  <c r="G122" i="22"/>
  <c r="G126" i="22"/>
  <c r="G130" i="22"/>
  <c r="G134" i="22"/>
  <c r="G138" i="22"/>
  <c r="G107" i="22"/>
  <c r="G111" i="22"/>
  <c r="G115" i="22"/>
  <c r="G119" i="22"/>
  <c r="G123" i="22"/>
  <c r="G127" i="22"/>
  <c r="G131" i="22"/>
  <c r="G135" i="22"/>
  <c r="G103" i="22"/>
  <c r="G108" i="22"/>
  <c r="G112" i="22"/>
  <c r="G116" i="22"/>
  <c r="G120" i="22"/>
  <c r="G124" i="22"/>
  <c r="G128" i="22"/>
  <c r="G132" i="22"/>
  <c r="G136" i="22"/>
  <c r="G140" i="22"/>
  <c r="G105" i="22"/>
  <c r="G109" i="22"/>
  <c r="G113" i="22"/>
  <c r="G117" i="22"/>
  <c r="G121" i="22"/>
  <c r="G125" i="22"/>
  <c r="G129" i="22"/>
  <c r="G133" i="22"/>
  <c r="G142" i="22"/>
  <c r="G146" i="22"/>
  <c r="G150" i="22"/>
  <c r="G154" i="22"/>
  <c r="G158" i="22"/>
  <c r="G162" i="22"/>
  <c r="G166" i="22"/>
  <c r="G170" i="22"/>
  <c r="G174" i="22"/>
  <c r="G137" i="22"/>
  <c r="G139" i="22"/>
  <c r="G143" i="22"/>
  <c r="G147" i="22"/>
  <c r="G151" i="22"/>
  <c r="G155" i="22"/>
  <c r="G159" i="22"/>
  <c r="G163" i="22"/>
  <c r="G167" i="22"/>
  <c r="G171" i="22"/>
  <c r="G175" i="22"/>
  <c r="G141" i="22"/>
  <c r="G144" i="22"/>
  <c r="G148" i="22"/>
  <c r="G152" i="22"/>
  <c r="G156" i="22"/>
  <c r="G160" i="22"/>
  <c r="G164" i="22"/>
  <c r="G168" i="22"/>
  <c r="G172" i="22"/>
  <c r="G176" i="22"/>
  <c r="G149" i="22"/>
  <c r="G165" i="22"/>
  <c r="G177" i="22"/>
  <c r="G153" i="22"/>
  <c r="G169" i="22"/>
  <c r="G157" i="22"/>
  <c r="G173" i="22"/>
  <c r="G145" i="22"/>
  <c r="G161" i="22"/>
  <c r="G2" i="22"/>
  <c r="G3" i="22"/>
  <c r="G5" i="22"/>
  <c r="D160" i="22"/>
  <c r="E160" i="22"/>
  <c r="C160" i="22"/>
  <c r="F160" i="22"/>
  <c r="D177" i="22"/>
  <c r="E177" i="22"/>
  <c r="C177" i="22"/>
  <c r="F177" i="22"/>
  <c r="C148" i="22"/>
  <c r="F148" i="22"/>
  <c r="D148" i="22"/>
  <c r="E148" i="22"/>
  <c r="C163" i="22"/>
  <c r="F163" i="22"/>
  <c r="D163" i="22"/>
  <c r="E163" i="22"/>
  <c r="E147" i="22"/>
  <c r="C147" i="22"/>
  <c r="F147" i="22"/>
  <c r="D147" i="22"/>
  <c r="E170" i="22"/>
  <c r="C170" i="22"/>
  <c r="F170" i="22"/>
  <c r="D170" i="22"/>
  <c r="F154" i="22"/>
  <c r="D154" i="22"/>
  <c r="E154" i="22"/>
  <c r="C154" i="22"/>
  <c r="F138" i="22"/>
  <c r="D138" i="22"/>
  <c r="E138" i="22"/>
  <c r="C138" i="22"/>
  <c r="C161" i="22"/>
  <c r="F161" i="22"/>
  <c r="D161" i="22"/>
  <c r="E161" i="22"/>
  <c r="D145" i="22"/>
  <c r="E145" i="22"/>
  <c r="C145" i="22"/>
  <c r="F145" i="22"/>
  <c r="E124" i="22"/>
  <c r="C124" i="22"/>
  <c r="F124" i="22"/>
  <c r="D124" i="22"/>
  <c r="E108" i="22"/>
  <c r="C108" i="22"/>
  <c r="F108" i="22"/>
  <c r="D108" i="22"/>
  <c r="E131" i="22"/>
  <c r="C131" i="22"/>
  <c r="F131" i="22"/>
  <c r="D131" i="22"/>
  <c r="E115" i="22"/>
  <c r="C115" i="22"/>
  <c r="F115" i="22"/>
  <c r="D115" i="22"/>
  <c r="E102" i="22"/>
  <c r="C102" i="22"/>
  <c r="F102" i="22"/>
  <c r="D102" i="22"/>
  <c r="F122" i="22"/>
  <c r="D122" i="22"/>
  <c r="E122" i="22"/>
  <c r="C122" i="22"/>
  <c r="D141" i="22"/>
  <c r="C141" i="22"/>
  <c r="F141" i="22"/>
  <c r="E141" i="22"/>
  <c r="D125" i="22"/>
  <c r="C125" i="22"/>
  <c r="F125" i="22"/>
  <c r="E125" i="22"/>
  <c r="E109" i="22"/>
  <c r="D109" i="22"/>
  <c r="C109" i="22"/>
  <c r="F109" i="22"/>
  <c r="D88" i="22"/>
  <c r="E88" i="22"/>
  <c r="C88" i="22"/>
  <c r="F88" i="22"/>
  <c r="D95" i="22"/>
  <c r="E95" i="22"/>
  <c r="C95" i="22"/>
  <c r="F95" i="22"/>
  <c r="F94" i="22"/>
  <c r="D94" i="22"/>
  <c r="E94" i="22"/>
  <c r="C94" i="22"/>
  <c r="D101" i="22"/>
  <c r="C101" i="22"/>
  <c r="F101" i="22"/>
  <c r="E101" i="22"/>
  <c r="D85" i="22"/>
  <c r="C85" i="22"/>
  <c r="F85" i="22"/>
  <c r="E85" i="22"/>
  <c r="D76" i="22"/>
  <c r="E76" i="22"/>
  <c r="C76" i="22"/>
  <c r="F76" i="22"/>
  <c r="F82" i="22"/>
  <c r="D82" i="22"/>
  <c r="E82" i="22"/>
  <c r="C82" i="22"/>
  <c r="D66" i="22"/>
  <c r="C66" i="22"/>
  <c r="E66" i="22"/>
  <c r="F66" i="22"/>
  <c r="F69" i="22"/>
  <c r="C69" i="22"/>
  <c r="D69" i="22"/>
  <c r="E69" i="22"/>
  <c r="C43" i="22"/>
  <c r="F43" i="22"/>
  <c r="D43" i="22"/>
  <c r="E43" i="22"/>
  <c r="D71" i="22"/>
  <c r="E71" i="22"/>
  <c r="C71" i="22"/>
  <c r="F71" i="22"/>
  <c r="D60" i="22"/>
  <c r="E60" i="22"/>
  <c r="F60" i="22"/>
  <c r="C60" i="22"/>
  <c r="F39" i="22"/>
  <c r="D39" i="22"/>
  <c r="E39" i="22"/>
  <c r="C39" i="22"/>
  <c r="D51" i="22"/>
  <c r="E51" i="22"/>
  <c r="C51" i="22"/>
  <c r="F51" i="22"/>
  <c r="C54" i="22"/>
  <c r="D54" i="22"/>
  <c r="E54" i="22"/>
  <c r="F54" i="22"/>
  <c r="F46" i="22"/>
  <c r="C46" i="22"/>
  <c r="D46" i="22"/>
  <c r="E46" i="22"/>
  <c r="E24" i="22"/>
  <c r="F24" i="22"/>
  <c r="C24" i="22"/>
  <c r="D24" i="22"/>
  <c r="D33" i="22"/>
  <c r="C33" i="22"/>
  <c r="E33" i="22"/>
  <c r="F33" i="22"/>
  <c r="F32" i="22"/>
  <c r="D32" i="22"/>
  <c r="C32" i="22"/>
  <c r="E32" i="22"/>
  <c r="D26" i="22"/>
  <c r="C26" i="22"/>
  <c r="E26" i="22"/>
  <c r="F26" i="22"/>
  <c r="E18" i="22"/>
  <c r="F18" i="22"/>
  <c r="D18" i="22"/>
  <c r="C18" i="22"/>
  <c r="C13" i="22"/>
  <c r="D13" i="22"/>
  <c r="E13" i="22"/>
  <c r="F13" i="22"/>
  <c r="D11" i="22"/>
  <c r="E11" i="22"/>
  <c r="C11" i="22"/>
  <c r="F11" i="22"/>
  <c r="F5" i="22"/>
  <c r="C5" i="22"/>
  <c r="D5" i="22"/>
  <c r="E5" i="22"/>
  <c r="E7" i="22"/>
  <c r="C7" i="22"/>
  <c r="F7" i="22"/>
  <c r="D7" i="22"/>
  <c r="U5" i="22"/>
  <c r="U9" i="22"/>
  <c r="U4" i="22"/>
  <c r="U7" i="22"/>
  <c r="U11" i="22"/>
  <c r="U15" i="22"/>
  <c r="U8" i="22"/>
  <c r="U12" i="22"/>
  <c r="U13" i="22"/>
  <c r="U17" i="22"/>
  <c r="U21" i="22"/>
  <c r="U18" i="22"/>
  <c r="U22" i="22"/>
  <c r="U6" i="22"/>
  <c r="U10" i="22"/>
  <c r="U16" i="22"/>
  <c r="U19" i="22"/>
  <c r="U26" i="22"/>
  <c r="U30" i="22"/>
  <c r="U20" i="22"/>
  <c r="U23" i="22"/>
  <c r="U27" i="22"/>
  <c r="U14" i="22"/>
  <c r="U24" i="22"/>
  <c r="U28" i="22"/>
  <c r="U33" i="22"/>
  <c r="U37" i="22"/>
  <c r="U41" i="22"/>
  <c r="U45" i="22"/>
  <c r="U25" i="22"/>
  <c r="U34" i="22"/>
  <c r="U38" i="22"/>
  <c r="U42" i="22"/>
  <c r="U46" i="22"/>
  <c r="U29" i="22"/>
  <c r="U31" i="22"/>
  <c r="U35" i="22"/>
  <c r="U39" i="22"/>
  <c r="U43" i="22"/>
  <c r="U36" i="22"/>
  <c r="U47" i="22"/>
  <c r="U51" i="22"/>
  <c r="U55" i="22"/>
  <c r="U59" i="22"/>
  <c r="U40" i="22"/>
  <c r="U48" i="22"/>
  <c r="U52" i="22"/>
  <c r="U56" i="22"/>
  <c r="U60" i="22"/>
  <c r="U44" i="22"/>
  <c r="U49" i="22"/>
  <c r="U53" i="22"/>
  <c r="U57" i="22"/>
  <c r="U64" i="22"/>
  <c r="U68" i="22"/>
  <c r="U72" i="22"/>
  <c r="U32" i="22"/>
  <c r="U50" i="22"/>
  <c r="U61" i="22"/>
  <c r="U65" i="22"/>
  <c r="U69" i="22"/>
  <c r="U73" i="22"/>
  <c r="U54" i="22"/>
  <c r="U62" i="22"/>
  <c r="U66" i="22"/>
  <c r="U70" i="22"/>
  <c r="U63" i="22"/>
  <c r="U67" i="22"/>
  <c r="U58" i="22"/>
  <c r="U71" i="22"/>
  <c r="U75" i="22"/>
  <c r="U79" i="22"/>
  <c r="U74" i="22"/>
  <c r="U76" i="22"/>
  <c r="U80" i="22"/>
  <c r="U77" i="22"/>
  <c r="U81" i="22"/>
  <c r="U78" i="22"/>
  <c r="U82" i="22"/>
  <c r="U86" i="22"/>
  <c r="U90" i="22"/>
  <c r="U94" i="22"/>
  <c r="U98" i="22"/>
  <c r="U102" i="22"/>
  <c r="U83" i="22"/>
  <c r="U87" i="22"/>
  <c r="U91" i="22"/>
  <c r="U95" i="22"/>
  <c r="U99" i="22"/>
  <c r="U84" i="22"/>
  <c r="U88" i="22"/>
  <c r="U92" i="22"/>
  <c r="U96" i="22"/>
  <c r="U100" i="22"/>
  <c r="U104" i="22"/>
  <c r="U85" i="22"/>
  <c r="U89" i="22"/>
  <c r="U93" i="22"/>
  <c r="U97" i="22"/>
  <c r="U101" i="22"/>
  <c r="U103" i="22"/>
  <c r="U106" i="22"/>
  <c r="U110" i="22"/>
  <c r="U114" i="22"/>
  <c r="U118" i="22"/>
  <c r="U122" i="22"/>
  <c r="U126" i="22"/>
  <c r="U130" i="22"/>
  <c r="U134" i="22"/>
  <c r="U138" i="22"/>
  <c r="U105" i="22"/>
  <c r="U107" i="22"/>
  <c r="U111" i="22"/>
  <c r="U115" i="22"/>
  <c r="U119" i="22"/>
  <c r="U123" i="22"/>
  <c r="U127" i="22"/>
  <c r="U131" i="22"/>
  <c r="U135" i="22"/>
  <c r="U108" i="22"/>
  <c r="U112" i="22"/>
  <c r="U116" i="22"/>
  <c r="U120" i="22"/>
  <c r="U124" i="22"/>
  <c r="U128" i="22"/>
  <c r="U132" i="22"/>
  <c r="U136" i="22"/>
  <c r="U140" i="22"/>
  <c r="U109" i="22"/>
  <c r="U113" i="22"/>
  <c r="U117" i="22"/>
  <c r="U121" i="22"/>
  <c r="U125" i="22"/>
  <c r="U129" i="22"/>
  <c r="U133" i="22"/>
  <c r="U137" i="22"/>
  <c r="U141" i="22"/>
  <c r="U142" i="22"/>
  <c r="U146" i="22"/>
  <c r="U150" i="22"/>
  <c r="U154" i="22"/>
  <c r="U158" i="22"/>
  <c r="U162" i="22"/>
  <c r="U166" i="22"/>
  <c r="U170" i="22"/>
  <c r="U174" i="22"/>
  <c r="U143" i="22"/>
  <c r="U147" i="22"/>
  <c r="U151" i="22"/>
  <c r="U155" i="22"/>
  <c r="U159" i="22"/>
  <c r="U163" i="22"/>
  <c r="U167" i="22"/>
  <c r="U171" i="22"/>
  <c r="U175" i="22"/>
  <c r="U144" i="22"/>
  <c r="U148" i="22"/>
  <c r="U152" i="22"/>
  <c r="U156" i="22"/>
  <c r="U160" i="22"/>
  <c r="U164" i="22"/>
  <c r="U168" i="22"/>
  <c r="U172" i="22"/>
  <c r="U176" i="22"/>
  <c r="U153" i="22"/>
  <c r="U169" i="22"/>
  <c r="U177" i="22"/>
  <c r="U157" i="22"/>
  <c r="U173" i="22"/>
  <c r="U145" i="22"/>
  <c r="U161" i="22"/>
  <c r="U149" i="22"/>
  <c r="U165" i="22"/>
  <c r="U139" i="22"/>
  <c r="U3" i="22"/>
  <c r="U2" i="22"/>
  <c r="P6" i="22"/>
  <c r="P4" i="22"/>
  <c r="P5" i="22"/>
  <c r="P9" i="22"/>
  <c r="P13" i="22"/>
  <c r="P8" i="22"/>
  <c r="P10" i="22"/>
  <c r="P14" i="22"/>
  <c r="P11" i="22"/>
  <c r="P15" i="22"/>
  <c r="P12" i="22"/>
  <c r="P19" i="22"/>
  <c r="P23" i="22"/>
  <c r="P16" i="22"/>
  <c r="P20" i="22"/>
  <c r="P17" i="22"/>
  <c r="P21" i="22"/>
  <c r="P24" i="22"/>
  <c r="P28" i="22"/>
  <c r="P25" i="22"/>
  <c r="P29" i="22"/>
  <c r="P18" i="22"/>
  <c r="P26" i="22"/>
  <c r="P30" i="22"/>
  <c r="P31" i="22"/>
  <c r="P35" i="22"/>
  <c r="P39" i="22"/>
  <c r="P43" i="22"/>
  <c r="P32" i="22"/>
  <c r="P36" i="22"/>
  <c r="P40" i="22"/>
  <c r="P44" i="22"/>
  <c r="P33" i="22"/>
  <c r="P37" i="22"/>
  <c r="P41" i="22"/>
  <c r="P45" i="22"/>
  <c r="P49" i="22"/>
  <c r="P53" i="22"/>
  <c r="P57" i="22"/>
  <c r="P34" i="22"/>
  <c r="P50" i="22"/>
  <c r="P54" i="22"/>
  <c r="P58" i="22"/>
  <c r="P27" i="22"/>
  <c r="P38" i="22"/>
  <c r="P47" i="22"/>
  <c r="P51" i="22"/>
  <c r="P55" i="22"/>
  <c r="P59" i="22"/>
  <c r="P22" i="22"/>
  <c r="P56" i="22"/>
  <c r="P60" i="22"/>
  <c r="P62" i="22"/>
  <c r="P66" i="22"/>
  <c r="P70" i="22"/>
  <c r="P74" i="22"/>
  <c r="P63" i="22"/>
  <c r="P67" i="22"/>
  <c r="P71" i="22"/>
  <c r="P42" i="22"/>
  <c r="P46" i="22"/>
  <c r="P48" i="22"/>
  <c r="P64" i="22"/>
  <c r="P68" i="22"/>
  <c r="P72" i="22"/>
  <c r="P73" i="22"/>
  <c r="P61" i="22"/>
  <c r="P52" i="22"/>
  <c r="P65" i="22"/>
  <c r="P69" i="22"/>
  <c r="P77" i="22"/>
  <c r="P81" i="22"/>
  <c r="P78" i="22"/>
  <c r="P82" i="22"/>
  <c r="P75" i="22"/>
  <c r="P79" i="22"/>
  <c r="P83" i="22"/>
  <c r="P76" i="22"/>
  <c r="P80" i="22"/>
  <c r="P84" i="22"/>
  <c r="P88" i="22"/>
  <c r="P92" i="22"/>
  <c r="P96" i="22"/>
  <c r="P100" i="22"/>
  <c r="P104" i="22"/>
  <c r="P85" i="22"/>
  <c r="P89" i="22"/>
  <c r="P93" i="22"/>
  <c r="P97" i="22"/>
  <c r="P101" i="22"/>
  <c r="P86" i="22"/>
  <c r="P90" i="22"/>
  <c r="P94" i="22"/>
  <c r="P98" i="22"/>
  <c r="P102" i="22"/>
  <c r="P87" i="22"/>
  <c r="P91" i="22"/>
  <c r="P95" i="22"/>
  <c r="P99" i="22"/>
  <c r="P105" i="22"/>
  <c r="P108" i="22"/>
  <c r="P112" i="22"/>
  <c r="P116" i="22"/>
  <c r="P120" i="22"/>
  <c r="P124" i="22"/>
  <c r="P128" i="22"/>
  <c r="P132" i="22"/>
  <c r="P136" i="22"/>
  <c r="P140" i="22"/>
  <c r="P109" i="22"/>
  <c r="P113" i="22"/>
  <c r="P117" i="22"/>
  <c r="P121" i="22"/>
  <c r="P125" i="22"/>
  <c r="P129" i="22"/>
  <c r="P133" i="22"/>
  <c r="P137" i="22"/>
  <c r="P106" i="22"/>
  <c r="P110" i="22"/>
  <c r="P114" i="22"/>
  <c r="P118" i="22"/>
  <c r="P122" i="22"/>
  <c r="P126" i="22"/>
  <c r="P130" i="22"/>
  <c r="P134" i="22"/>
  <c r="P138" i="22"/>
  <c r="P103" i="22"/>
  <c r="P107" i="22"/>
  <c r="P111" i="22"/>
  <c r="P115" i="22"/>
  <c r="P119" i="22"/>
  <c r="P123" i="22"/>
  <c r="P127" i="22"/>
  <c r="P131" i="22"/>
  <c r="P135" i="22"/>
  <c r="P144" i="22"/>
  <c r="P148" i="22"/>
  <c r="P152" i="22"/>
  <c r="P156" i="22"/>
  <c r="P160" i="22"/>
  <c r="P164" i="22"/>
  <c r="P168" i="22"/>
  <c r="P172" i="22"/>
  <c r="P145" i="22"/>
  <c r="P149" i="22"/>
  <c r="P153" i="22"/>
  <c r="P157" i="22"/>
  <c r="P161" i="22"/>
  <c r="P165" i="22"/>
  <c r="P169" i="22"/>
  <c r="P173" i="22"/>
  <c r="P139" i="22"/>
  <c r="P142" i="22"/>
  <c r="P146" i="22"/>
  <c r="P150" i="22"/>
  <c r="P154" i="22"/>
  <c r="P158" i="22"/>
  <c r="P162" i="22"/>
  <c r="P166" i="22"/>
  <c r="P170" i="22"/>
  <c r="P174" i="22"/>
  <c r="P141" i="22"/>
  <c r="P147" i="22"/>
  <c r="P163" i="22"/>
  <c r="P151" i="22"/>
  <c r="P167" i="22"/>
  <c r="P155" i="22"/>
  <c r="P171" i="22"/>
  <c r="P176" i="22"/>
  <c r="P177" i="22"/>
  <c r="P143" i="22"/>
  <c r="P159" i="22"/>
  <c r="P175" i="22"/>
  <c r="P3" i="22"/>
  <c r="P2" i="22"/>
  <c r="P7" i="22"/>
  <c r="AP8" i="22"/>
  <c r="AP3" i="22"/>
  <c r="AP4" i="22"/>
  <c r="AP6" i="22"/>
  <c r="AP10" i="22"/>
  <c r="AP14" i="22"/>
  <c r="AP5" i="22"/>
  <c r="AP11" i="22"/>
  <c r="AP7" i="22"/>
  <c r="AP12" i="22"/>
  <c r="AP16" i="22"/>
  <c r="AP20" i="22"/>
  <c r="AP17" i="22"/>
  <c r="AP21" i="22"/>
  <c r="AP9" i="22"/>
  <c r="AP15" i="22"/>
  <c r="AP18" i="22"/>
  <c r="AP22" i="22"/>
  <c r="AP13" i="22"/>
  <c r="AP25" i="22"/>
  <c r="AP29" i="22"/>
  <c r="AP19" i="22"/>
  <c r="AP26" i="22"/>
  <c r="AP23" i="22"/>
  <c r="AP27" i="22"/>
  <c r="AP32" i="22"/>
  <c r="AP36" i="22"/>
  <c r="AP40" i="22"/>
  <c r="AP44" i="22"/>
  <c r="AP24" i="22"/>
  <c r="AP33" i="22"/>
  <c r="AP37" i="22"/>
  <c r="AP41" i="22"/>
  <c r="AP45" i="22"/>
  <c r="AP28" i="22"/>
  <c r="AP30" i="22"/>
  <c r="AP34" i="22"/>
  <c r="AP38" i="22"/>
  <c r="AP42" i="22"/>
  <c r="AP35" i="22"/>
  <c r="AP46" i="22"/>
  <c r="AP50" i="22"/>
  <c r="AP54" i="22"/>
  <c r="AP58" i="22"/>
  <c r="AP39" i="22"/>
  <c r="AP47" i="22"/>
  <c r="AP51" i="22"/>
  <c r="AP55" i="22"/>
  <c r="AP59" i="22"/>
  <c r="AP43" i="22"/>
  <c r="AP48" i="22"/>
  <c r="AP52" i="22"/>
  <c r="AP56" i="22"/>
  <c r="AP63" i="22"/>
  <c r="AP67" i="22"/>
  <c r="AP71" i="22"/>
  <c r="AP49" i="22"/>
  <c r="AP60" i="22"/>
  <c r="AP64" i="22"/>
  <c r="AP68" i="22"/>
  <c r="AP72" i="22"/>
  <c r="AP53" i="22"/>
  <c r="AP61" i="22"/>
  <c r="AP65" i="22"/>
  <c r="AP69" i="22"/>
  <c r="AP73" i="22"/>
  <c r="AP31" i="22"/>
  <c r="AP57" i="22"/>
  <c r="AP62" i="22"/>
  <c r="AP66" i="22"/>
  <c r="AP70" i="22"/>
  <c r="AP78" i="22"/>
  <c r="AP82" i="22"/>
  <c r="AP74" i="22"/>
  <c r="AP75" i="22"/>
  <c r="AP79" i="22"/>
  <c r="AP76" i="22"/>
  <c r="AP80" i="22"/>
  <c r="AP77" i="22"/>
  <c r="AP81" i="22"/>
  <c r="AP85" i="22"/>
  <c r="AP89" i="22"/>
  <c r="AP93" i="22"/>
  <c r="AP97" i="22"/>
  <c r="AP101" i="22"/>
  <c r="AP105" i="22"/>
  <c r="AP86" i="22"/>
  <c r="AP90" i="22"/>
  <c r="AP94" i="22"/>
  <c r="AP98" i="22"/>
  <c r="AP83" i="22"/>
  <c r="AP87" i="22"/>
  <c r="AP91" i="22"/>
  <c r="AP95" i="22"/>
  <c r="AP99" i="22"/>
  <c r="AP103" i="22"/>
  <c r="AP84" i="22"/>
  <c r="AP88" i="22"/>
  <c r="AP92" i="22"/>
  <c r="AP96" i="22"/>
  <c r="AP100" i="22"/>
  <c r="AP102" i="22"/>
  <c r="AP109" i="22"/>
  <c r="AP113" i="22"/>
  <c r="AP117" i="22"/>
  <c r="AP121" i="22"/>
  <c r="AP125" i="22"/>
  <c r="AP129" i="22"/>
  <c r="AP133" i="22"/>
  <c r="AP137" i="22"/>
  <c r="AP104" i="22"/>
  <c r="AP106" i="22"/>
  <c r="AP110" i="22"/>
  <c r="AP114" i="22"/>
  <c r="AP118" i="22"/>
  <c r="AP122" i="22"/>
  <c r="AP126" i="22"/>
  <c r="AP130" i="22"/>
  <c r="AP134" i="22"/>
  <c r="AP107" i="22"/>
  <c r="AP111" i="22"/>
  <c r="AP115" i="22"/>
  <c r="AP119" i="22"/>
  <c r="AP123" i="22"/>
  <c r="AP127" i="22"/>
  <c r="AP131" i="22"/>
  <c r="AP135" i="22"/>
  <c r="AP139" i="22"/>
  <c r="AP108" i="22"/>
  <c r="AP112" i="22"/>
  <c r="AP116" i="22"/>
  <c r="AP120" i="22"/>
  <c r="AP124" i="22"/>
  <c r="AP128" i="22"/>
  <c r="AP132" i="22"/>
  <c r="AP136" i="22"/>
  <c r="AP140" i="22"/>
  <c r="AP141" i="22"/>
  <c r="AP145" i="22"/>
  <c r="AP149" i="22"/>
  <c r="AP153" i="22"/>
  <c r="AP157" i="22"/>
  <c r="AP161" i="22"/>
  <c r="AP165" i="22"/>
  <c r="AP169" i="22"/>
  <c r="AP173" i="22"/>
  <c r="AP142" i="22"/>
  <c r="AP146" i="22"/>
  <c r="AP150" i="22"/>
  <c r="AP154" i="22"/>
  <c r="AP158" i="22"/>
  <c r="AP162" i="22"/>
  <c r="AP166" i="22"/>
  <c r="AP170" i="22"/>
  <c r="AP174" i="22"/>
  <c r="AP143" i="22"/>
  <c r="AP147" i="22"/>
  <c r="AP151" i="22"/>
  <c r="AP155" i="22"/>
  <c r="AP159" i="22"/>
  <c r="AP163" i="22"/>
  <c r="AP167" i="22"/>
  <c r="AP171" i="22"/>
  <c r="AP175" i="22"/>
  <c r="AP152" i="22"/>
  <c r="AP168" i="22"/>
  <c r="AP176" i="22"/>
  <c r="AP156" i="22"/>
  <c r="AP172" i="22"/>
  <c r="AP177" i="22"/>
  <c r="AP144" i="22"/>
  <c r="AP160" i="22"/>
  <c r="AP138" i="22"/>
  <c r="AP148" i="22"/>
  <c r="AP164" i="22"/>
  <c r="AP2" i="22"/>
  <c r="AH2" i="65"/>
  <c r="Z2" i="65"/>
  <c r="AK2" i="65"/>
  <c r="AC2" i="65"/>
  <c r="AH13" i="65"/>
  <c r="X13" i="65"/>
  <c r="AB13" i="65"/>
  <c r="AI13" i="65"/>
  <c r="AJ9" i="65"/>
  <c r="AN9" i="65"/>
  <c r="AD9" i="65"/>
  <c r="AK9" i="65"/>
  <c r="AH23" i="65"/>
  <c r="Z23" i="65"/>
  <c r="AK23" i="65"/>
  <c r="AM17" i="65"/>
  <c r="AC17" i="65"/>
  <c r="AG17" i="65"/>
  <c r="AL17" i="65"/>
  <c r="AJ28" i="65"/>
  <c r="AN28" i="65"/>
  <c r="AD28" i="65"/>
  <c r="AI28" i="65"/>
  <c r="AC26" i="65"/>
  <c r="AO26" i="65"/>
  <c r="AE26" i="65"/>
  <c r="AL26" i="65"/>
  <c r="AL39" i="65"/>
  <c r="AH39" i="65"/>
  <c r="X39" i="65"/>
  <c r="AI39" i="65"/>
  <c r="AO36" i="65"/>
  <c r="AG36" i="65"/>
  <c r="Y36" i="65"/>
  <c r="AL36" i="65"/>
  <c r="AM37" i="65"/>
  <c r="AC37" i="65"/>
  <c r="AG37" i="65"/>
  <c r="AL37" i="65"/>
  <c r="AL49" i="65"/>
  <c r="AH49" i="65"/>
  <c r="X49" i="65"/>
  <c r="AI49" i="65"/>
  <c r="AO50" i="65"/>
  <c r="AG50" i="65"/>
  <c r="Y50" i="65"/>
  <c r="AL50" i="65"/>
  <c r="AM47" i="65"/>
  <c r="AC47" i="65"/>
  <c r="AG47" i="65"/>
  <c r="AL47" i="65"/>
  <c r="AH48" i="65"/>
  <c r="Z48" i="65"/>
  <c r="AK48" i="65"/>
  <c r="Z74" i="65"/>
  <c r="AK74" i="65"/>
  <c r="AO63" i="65"/>
  <c r="AG63" i="65"/>
  <c r="Y63" i="65"/>
  <c r="AL63" i="65"/>
  <c r="AO60" i="65"/>
  <c r="AE60" i="65"/>
  <c r="Z60" i="65"/>
  <c r="AJ60" i="65"/>
  <c r="AH65" i="65"/>
  <c r="Z65" i="65"/>
  <c r="AK65" i="65"/>
  <c r="AN77" i="65"/>
  <c r="AF77" i="65"/>
  <c r="X77" i="65"/>
  <c r="AI77" i="65"/>
  <c r="AO75" i="65"/>
  <c r="AG75" i="65"/>
  <c r="Y75" i="65"/>
  <c r="AL75" i="65"/>
  <c r="AH80" i="65"/>
  <c r="Z80" i="65"/>
  <c r="AK80" i="65"/>
  <c r="AN96" i="65"/>
  <c r="AF96" i="65"/>
  <c r="X96" i="65"/>
  <c r="AI96" i="65"/>
  <c r="AO89" i="65"/>
  <c r="AG89" i="65"/>
  <c r="Y89" i="65"/>
  <c r="AL89" i="65"/>
  <c r="AO86" i="65"/>
  <c r="AG86" i="65"/>
  <c r="Y86" i="65"/>
  <c r="AL86" i="65"/>
  <c r="AO102" i="65"/>
  <c r="Y102" i="65"/>
  <c r="AB102" i="65"/>
  <c r="AE102" i="65"/>
  <c r="AH95" i="65"/>
  <c r="Z95" i="65"/>
  <c r="AK95" i="65"/>
  <c r="AN112" i="65"/>
  <c r="AF112" i="65"/>
  <c r="X112" i="65"/>
  <c r="AI112" i="65"/>
  <c r="AN128" i="65"/>
  <c r="AF128" i="65"/>
  <c r="X128" i="65"/>
  <c r="AI128" i="65"/>
  <c r="AO109" i="65"/>
  <c r="AG109" i="65"/>
  <c r="Y109" i="65"/>
  <c r="AL109" i="65"/>
  <c r="AO125" i="65"/>
  <c r="AG125" i="65"/>
  <c r="Y125" i="65"/>
  <c r="AL125" i="65"/>
  <c r="AO110" i="65"/>
  <c r="AG110" i="65"/>
  <c r="Y110" i="65"/>
  <c r="AL110" i="65"/>
  <c r="AO126" i="65"/>
  <c r="AG126" i="65"/>
  <c r="Y126" i="65"/>
  <c r="AL126" i="65"/>
  <c r="AH103" i="65"/>
  <c r="Z103" i="65"/>
  <c r="AK103" i="65"/>
  <c r="AH119" i="65"/>
  <c r="Z119" i="65"/>
  <c r="AK119" i="65"/>
  <c r="AH135" i="65"/>
  <c r="Z135" i="65"/>
  <c r="AK135" i="65"/>
  <c r="AL156" i="65"/>
  <c r="AH156" i="65"/>
  <c r="X156" i="65"/>
  <c r="AI156" i="65"/>
  <c r="AL172" i="65"/>
  <c r="AH172" i="65"/>
  <c r="X172" i="65"/>
  <c r="AI172" i="65"/>
  <c r="Y153" i="65"/>
  <c r="AL153" i="65"/>
  <c r="Y169" i="65"/>
  <c r="AL169" i="65"/>
  <c r="AK146" i="65"/>
  <c r="AL146" i="65"/>
  <c r="AK162" i="65"/>
  <c r="AL162" i="65"/>
  <c r="AH155" i="65"/>
  <c r="Z155" i="65"/>
  <c r="AK155" i="65"/>
  <c r="AH175" i="65"/>
  <c r="Z175" i="65"/>
  <c r="AK175" i="65"/>
  <c r="AH151" i="65"/>
  <c r="Z151" i="65"/>
  <c r="AK151" i="65"/>
  <c r="AK33" i="19"/>
  <c r="AD33" i="19"/>
  <c r="Z33" i="19"/>
  <c r="AB33" i="19"/>
  <c r="Y119" i="21"/>
  <c r="AB119" i="21"/>
  <c r="AC119" i="21"/>
  <c r="AJ119" i="21"/>
  <c r="Z93" i="21"/>
  <c r="AN93" i="21"/>
  <c r="X93" i="21"/>
  <c r="AJ93" i="21"/>
  <c r="W57" i="21"/>
  <c r="Z57" i="21"/>
  <c r="AA57" i="21"/>
  <c r="AH57" i="21"/>
  <c r="Z70" i="21"/>
  <c r="AA70" i="21"/>
  <c r="X70" i="21"/>
  <c r="W70" i="21"/>
  <c r="Z30" i="19"/>
  <c r="W30" i="19"/>
  <c r="AL30" i="19"/>
  <c r="AG30" i="19"/>
  <c r="AF147" i="21"/>
  <c r="AH147" i="21"/>
  <c r="AE147" i="21"/>
  <c r="AD147" i="21"/>
  <c r="AO92" i="21"/>
  <c r="AF92" i="21"/>
  <c r="AM92" i="21"/>
  <c r="AA92" i="21"/>
  <c r="AB58" i="21"/>
  <c r="AJ58" i="21"/>
  <c r="AA58" i="21"/>
  <c r="AN58" i="21"/>
  <c r="AD5" i="22" l="1"/>
  <c r="AJ4" i="22"/>
  <c r="AE2" i="22"/>
  <c r="AJ3" i="22"/>
  <c r="Y4" i="22"/>
  <c r="W7" i="22"/>
  <c r="AB4" i="22"/>
  <c r="AJ6" i="22"/>
  <c r="AG5" i="22"/>
  <c r="AM5" i="22"/>
  <c r="AB5" i="22"/>
  <c r="AJ8" i="22"/>
  <c r="AG4" i="22"/>
  <c r="AG6" i="22"/>
  <c r="AJ7" i="22"/>
  <c r="AJ5" i="22"/>
  <c r="AM8" i="22"/>
  <c r="W3" i="22"/>
  <c r="AM4" i="22"/>
  <c r="AJ14" i="22"/>
  <c r="AE4" i="22"/>
  <c r="AB3" i="22"/>
  <c r="AN4" i="22"/>
  <c r="AM12" i="22"/>
  <c r="W4" i="22"/>
  <c r="Y6" i="22"/>
  <c r="W2" i="22"/>
  <c r="AE5" i="22"/>
  <c r="AM3" i="22"/>
  <c r="AM7" i="22"/>
  <c r="AM6" i="22"/>
  <c r="AE9" i="22"/>
  <c r="W6" i="22"/>
  <c r="AM2" i="22"/>
  <c r="AM9" i="22"/>
  <c r="AN15" i="22"/>
  <c r="AF4" i="22"/>
  <c r="W5" i="22"/>
  <c r="AM10" i="22"/>
  <c r="Y5" i="22"/>
  <c r="AE18" i="22"/>
  <c r="AG8" i="22"/>
  <c r="AB25" i="22"/>
  <c r="W8" i="22"/>
  <c r="W9" i="22"/>
  <c r="AI3" i="22"/>
  <c r="W10" i="22"/>
  <c r="Y3" i="22"/>
  <c r="Y7" i="22"/>
  <c r="AE15" i="22"/>
  <c r="AL20" i="22"/>
  <c r="AE11" i="22"/>
  <c r="Y8" i="22"/>
  <c r="AB12" i="22"/>
  <c r="AM16" i="22"/>
  <c r="AA3" i="22"/>
  <c r="AO5" i="22"/>
  <c r="AG7" i="22"/>
  <c r="Y45" i="22"/>
  <c r="X13" i="22"/>
  <c r="AE17" i="22"/>
  <c r="AE7" i="22"/>
  <c r="AE8" i="22"/>
  <c r="AM14" i="22"/>
  <c r="Y15" i="22"/>
  <c r="AO2" i="22"/>
  <c r="AN3" i="22"/>
  <c r="AL5" i="22"/>
  <c r="W27" i="22"/>
  <c r="AE16" i="22"/>
  <c r="AE14" i="22"/>
  <c r="AE12" i="22"/>
  <c r="AE6" i="22"/>
  <c r="X5" i="22"/>
  <c r="AA4" i="22"/>
  <c r="AN5" i="22"/>
  <c r="AO33" i="22"/>
  <c r="AE10" i="22"/>
  <c r="AE13" i="22"/>
  <c r="AO15" i="22"/>
  <c r="AI6" i="22"/>
  <c r="Y16" i="22"/>
  <c r="AA6" i="22"/>
  <c r="W150" i="22"/>
  <c r="W80" i="22"/>
  <c r="AO14" i="22"/>
  <c r="AM38" i="22"/>
  <c r="W120" i="22"/>
  <c r="W72" i="22"/>
  <c r="W13" i="22"/>
  <c r="Y9" i="22"/>
  <c r="AO13" i="22"/>
  <c r="W141" i="22"/>
  <c r="W126" i="22"/>
  <c r="W51" i="22"/>
  <c r="Y29" i="22"/>
  <c r="AO25" i="22"/>
  <c r="W171" i="22"/>
  <c r="W88" i="22"/>
  <c r="W33" i="22"/>
  <c r="AO19" i="22"/>
  <c r="W168" i="22"/>
  <c r="W139" i="22"/>
  <c r="W113" i="22"/>
  <c r="W123" i="22"/>
  <c r="W93" i="22"/>
  <c r="W94" i="22"/>
  <c r="W70" i="22"/>
  <c r="W40" i="22"/>
  <c r="W25" i="22"/>
  <c r="AM29" i="22"/>
  <c r="AM37" i="22"/>
  <c r="AM18" i="22"/>
  <c r="AJ139" i="22"/>
  <c r="AJ122" i="22"/>
  <c r="AJ124" i="22"/>
  <c r="AJ101" i="22"/>
  <c r="AJ78" i="22"/>
  <c r="AJ52" i="22"/>
  <c r="AJ57" i="22"/>
  <c r="AJ31" i="22"/>
  <c r="AG15" i="22"/>
  <c r="W162" i="22"/>
  <c r="AN10" i="22"/>
  <c r="AI4" i="22"/>
  <c r="X6" i="22"/>
  <c r="AJ145" i="22"/>
  <c r="AM47" i="22"/>
  <c r="AE41" i="22"/>
  <c r="W161" i="22"/>
  <c r="W152" i="22"/>
  <c r="W166" i="22"/>
  <c r="W136" i="22"/>
  <c r="W107" i="22"/>
  <c r="W104" i="22"/>
  <c r="W78" i="22"/>
  <c r="W73" i="22"/>
  <c r="W48" i="22"/>
  <c r="W34" i="22"/>
  <c r="W21" i="22"/>
  <c r="AM36" i="22"/>
  <c r="AM20" i="22"/>
  <c r="AJ131" i="22"/>
  <c r="AJ106" i="22"/>
  <c r="AJ108" i="22"/>
  <c r="AJ85" i="22"/>
  <c r="AJ61" i="22"/>
  <c r="AJ48" i="22"/>
  <c r="AJ45" i="22"/>
  <c r="AJ25" i="22"/>
  <c r="Y23" i="22"/>
  <c r="Y13" i="22"/>
  <c r="AO16" i="22"/>
  <c r="AL11" i="22"/>
  <c r="AN8" i="22"/>
  <c r="AM35" i="22"/>
  <c r="AJ115" i="22"/>
  <c r="AJ121" i="22"/>
  <c r="AJ91" i="22"/>
  <c r="AJ92" i="22"/>
  <c r="AJ72" i="22"/>
  <c r="AJ51" i="22"/>
  <c r="AJ44" i="22"/>
  <c r="AJ18" i="22"/>
  <c r="AJ10" i="22"/>
  <c r="AL13" i="22"/>
  <c r="AI11" i="22"/>
  <c r="W165" i="22"/>
  <c r="W155" i="22"/>
  <c r="W129" i="22"/>
  <c r="W103" i="22"/>
  <c r="W110" i="22"/>
  <c r="W91" i="22"/>
  <c r="W71" i="22"/>
  <c r="W44" i="22"/>
  <c r="W43" i="22"/>
  <c r="AJ138" i="22"/>
  <c r="AJ140" i="22"/>
  <c r="AJ98" i="22"/>
  <c r="AJ76" i="22"/>
  <c r="AJ56" i="22"/>
  <c r="AJ54" i="22"/>
  <c r="AJ27" i="22"/>
  <c r="AJ20" i="22"/>
  <c r="Y25" i="22"/>
  <c r="Y21" i="22"/>
  <c r="Y11" i="22"/>
  <c r="AL4" i="22"/>
  <c r="AE19" i="22"/>
  <c r="AB6" i="22"/>
  <c r="AO7" i="22"/>
  <c r="AM17" i="22"/>
  <c r="W11" i="22"/>
  <c r="AI17" i="22"/>
  <c r="Y17" i="22"/>
  <c r="X11" i="22"/>
  <c r="AN6" i="22"/>
  <c r="AE159" i="22"/>
  <c r="AE117" i="22"/>
  <c r="AE127" i="22"/>
  <c r="AE97" i="22"/>
  <c r="AE98" i="22"/>
  <c r="AE54" i="22"/>
  <c r="AE53" i="22"/>
  <c r="AE38" i="22"/>
  <c r="AE22" i="22"/>
  <c r="AM157" i="22"/>
  <c r="AM171" i="22"/>
  <c r="AM146" i="22"/>
  <c r="AM120" i="22"/>
  <c r="AM126" i="22"/>
  <c r="AM84" i="22"/>
  <c r="AM76" i="22"/>
  <c r="AM61" i="22"/>
  <c r="AB170" i="22"/>
  <c r="AB145" i="22"/>
  <c r="AB111" i="22"/>
  <c r="AB121" i="22"/>
  <c r="AB85" i="22"/>
  <c r="Y157" i="22"/>
  <c r="Y165" i="22"/>
  <c r="Y145" i="22"/>
  <c r="Y168" i="22"/>
  <c r="Y152" i="22"/>
  <c r="Y175" i="22"/>
  <c r="Y159" i="22"/>
  <c r="Y143" i="22"/>
  <c r="Y162" i="22"/>
  <c r="Y146" i="22"/>
  <c r="Y125" i="22"/>
  <c r="Y109" i="22"/>
  <c r="Y128" i="22"/>
  <c r="Y112" i="22"/>
  <c r="Y127" i="22"/>
  <c r="Y111" i="22"/>
  <c r="Y134" i="22"/>
  <c r="Y118" i="22"/>
  <c r="Y103" i="22"/>
  <c r="Y89" i="22"/>
  <c r="Y96" i="22"/>
  <c r="Y99" i="22"/>
  <c r="Y83" i="22"/>
  <c r="Y90" i="22"/>
  <c r="Y81" i="22"/>
  <c r="Y74" i="22"/>
  <c r="Y63" i="22"/>
  <c r="Y66" i="22"/>
  <c r="Y69" i="22"/>
  <c r="Y72" i="22"/>
  <c r="Y57" i="22"/>
  <c r="Y48" i="22"/>
  <c r="Y55" i="22"/>
  <c r="Y43" i="22"/>
  <c r="Y46" i="22"/>
  <c r="AG157" i="22"/>
  <c r="AG153" i="22"/>
  <c r="AG177" i="22"/>
  <c r="AG168" i="22"/>
  <c r="AG152" i="22"/>
  <c r="AG175" i="22"/>
  <c r="AG159" i="22"/>
  <c r="AG143" i="22"/>
  <c r="AG162" i="22"/>
  <c r="AG146" i="22"/>
  <c r="AG125" i="22"/>
  <c r="AG109" i="22"/>
  <c r="AG128" i="22"/>
  <c r="AG112" i="22"/>
  <c r="AG127" i="22"/>
  <c r="AG111" i="22"/>
  <c r="AG134" i="22"/>
  <c r="AG118" i="22"/>
  <c r="AG103" i="22"/>
  <c r="AG89" i="22"/>
  <c r="AG96" i="22"/>
  <c r="AG99" i="22"/>
  <c r="AG83" i="22"/>
  <c r="AG90" i="22"/>
  <c r="AG81" i="22"/>
  <c r="AG79" i="22"/>
  <c r="AG50" i="22"/>
  <c r="AG25" i="22"/>
  <c r="AG73" i="22"/>
  <c r="AG58" i="22"/>
  <c r="AG60" i="22"/>
  <c r="AG49" i="22"/>
  <c r="AG48" i="22"/>
  <c r="AG55" i="22"/>
  <c r="AG43" i="22"/>
  <c r="AG42" i="22"/>
  <c r="AG45" i="22"/>
  <c r="AG29" i="22"/>
  <c r="AG16" i="22"/>
  <c r="AG26" i="22"/>
  <c r="AG14" i="22"/>
  <c r="AG13" i="22"/>
  <c r="AG11" i="22"/>
  <c r="AO141" i="22"/>
  <c r="AO153" i="22"/>
  <c r="AO161" i="22"/>
  <c r="AO168" i="22"/>
  <c r="AO152" i="22"/>
  <c r="AO175" i="22"/>
  <c r="AO159" i="22"/>
  <c r="AO143" i="22"/>
  <c r="AO162" i="22"/>
  <c r="AO146" i="22"/>
  <c r="AO125" i="22"/>
  <c r="AO109" i="22"/>
  <c r="AO128" i="22"/>
  <c r="AO112" i="22"/>
  <c r="AO127" i="22"/>
  <c r="AO111" i="22"/>
  <c r="AO134" i="22"/>
  <c r="AO118" i="22"/>
  <c r="AO103" i="22"/>
  <c r="AO89" i="22"/>
  <c r="AO96" i="22"/>
  <c r="AO99" i="22"/>
  <c r="AO83" i="22"/>
  <c r="AO90" i="22"/>
  <c r="AO81" i="22"/>
  <c r="AO79" i="22"/>
  <c r="AO63" i="22"/>
  <c r="AO66" i="22"/>
  <c r="AO69" i="22"/>
  <c r="AO72" i="22"/>
  <c r="AO54" i="22"/>
  <c r="AO49" i="22"/>
  <c r="AO48" i="22"/>
  <c r="AO51" i="22"/>
  <c r="AO31" i="22"/>
  <c r="AO30" i="22"/>
  <c r="AD7" i="22"/>
  <c r="AD175" i="22"/>
  <c r="AD171" i="22"/>
  <c r="AD174" i="22"/>
  <c r="AD158" i="22"/>
  <c r="AD142" i="22"/>
  <c r="AD161" i="22"/>
  <c r="AD145" i="22"/>
  <c r="AD164" i="22"/>
  <c r="AD148" i="22"/>
  <c r="AD131" i="22"/>
  <c r="AD115" i="22"/>
  <c r="AD134" i="22"/>
  <c r="AD118" i="22"/>
  <c r="AD105" i="22"/>
  <c r="AD125" i="22"/>
  <c r="AD109" i="22"/>
  <c r="AD132" i="22"/>
  <c r="AD116" i="22"/>
  <c r="AD95" i="22"/>
  <c r="AD98" i="22"/>
  <c r="AD101" i="22"/>
  <c r="AD85" i="22"/>
  <c r="AD96" i="22"/>
  <c r="AD80" i="22"/>
  <c r="AD82" i="22"/>
  <c r="AD74" i="22"/>
  <c r="AD65" i="22"/>
  <c r="AD64" i="22"/>
  <c r="AD67" i="22"/>
  <c r="AD70" i="22"/>
  <c r="AD55" i="22"/>
  <c r="AD58" i="22"/>
  <c r="AD38" i="22"/>
  <c r="AD34" i="22"/>
  <c r="AD33" i="22"/>
  <c r="AD36" i="22"/>
  <c r="AD39" i="22"/>
  <c r="AD22" i="22"/>
  <c r="AD18" i="22"/>
  <c r="AD17" i="22"/>
  <c r="AD15" i="22"/>
  <c r="AD10" i="22"/>
  <c r="AD6" i="22"/>
  <c r="AL163" i="22"/>
  <c r="AL159" i="22"/>
  <c r="AL155" i="22"/>
  <c r="AL174" i="22"/>
  <c r="AL158" i="22"/>
  <c r="AL142" i="22"/>
  <c r="AL161" i="22"/>
  <c r="AL145" i="22"/>
  <c r="AL164" i="22"/>
  <c r="AL148" i="22"/>
  <c r="AL131" i="22"/>
  <c r="AL115" i="22"/>
  <c r="AL134" i="22"/>
  <c r="AL118" i="22"/>
  <c r="AL105" i="22"/>
  <c r="AL121" i="22"/>
  <c r="AL103" i="22"/>
  <c r="AL128" i="22"/>
  <c r="AL112" i="22"/>
  <c r="AL91" i="22"/>
  <c r="AL98" i="22"/>
  <c r="AL101" i="22"/>
  <c r="AL85" i="22"/>
  <c r="AL92" i="22"/>
  <c r="AL76" i="22"/>
  <c r="AL78" i="22"/>
  <c r="AL73" i="22"/>
  <c r="AL61" i="22"/>
  <c r="AL60" i="22"/>
  <c r="AL67" i="22"/>
  <c r="AL66" i="22"/>
  <c r="AL51" i="22"/>
  <c r="AL54" i="22"/>
  <c r="AL57" i="22"/>
  <c r="AL45" i="22"/>
  <c r="AL27" i="22"/>
  <c r="AL32" i="22"/>
  <c r="AL35" i="22"/>
  <c r="AL22" i="22"/>
  <c r="AL28" i="22"/>
  <c r="AA153" i="22"/>
  <c r="AA149" i="22"/>
  <c r="AA173" i="22"/>
  <c r="AA172" i="22"/>
  <c r="AA156" i="22"/>
  <c r="AA175" i="22"/>
  <c r="AA159" i="22"/>
  <c r="AA143" i="22"/>
  <c r="AA166" i="22"/>
  <c r="AA150" i="22"/>
  <c r="AA129" i="22"/>
  <c r="AA113" i="22"/>
  <c r="AA136" i="22"/>
  <c r="AA120" i="22"/>
  <c r="AA103" i="22"/>
  <c r="AA123" i="22"/>
  <c r="AA107" i="22"/>
  <c r="AA126" i="22"/>
  <c r="AA110" i="22"/>
  <c r="AA93" i="22"/>
  <c r="AA100" i="22"/>
  <c r="AA84" i="22"/>
  <c r="AA87" i="22"/>
  <c r="AA90" i="22"/>
  <c r="AA78" i="22"/>
  <c r="AA80" i="22"/>
  <c r="AA63" i="22"/>
  <c r="AA66" i="22"/>
  <c r="AA69" i="22"/>
  <c r="AA72" i="22"/>
  <c r="AA36" i="22"/>
  <c r="AA32" i="22"/>
  <c r="AA48" i="22"/>
  <c r="AA51" i="22"/>
  <c r="AA39" i="22"/>
  <c r="AA42" i="22"/>
  <c r="AA45" i="22"/>
  <c r="AA25" i="22"/>
  <c r="AA23" i="22"/>
  <c r="AA19" i="22"/>
  <c r="AA10" i="22"/>
  <c r="AA16" i="22"/>
  <c r="AA12" i="22"/>
  <c r="AI176" i="22"/>
  <c r="AI149" i="22"/>
  <c r="AI173" i="22"/>
  <c r="AI168" i="22"/>
  <c r="AI152" i="22"/>
  <c r="AI171" i="22"/>
  <c r="AI155" i="22"/>
  <c r="AI139" i="22"/>
  <c r="AI162" i="22"/>
  <c r="AI146" i="22"/>
  <c r="AI129" i="22"/>
  <c r="AI113" i="22"/>
  <c r="AI136" i="22"/>
  <c r="AI120" i="22"/>
  <c r="AI103" i="22"/>
  <c r="AI123" i="22"/>
  <c r="AI107" i="22"/>
  <c r="AI126" i="22"/>
  <c r="AI110" i="22"/>
  <c r="AI93" i="22"/>
  <c r="AI100" i="22"/>
  <c r="AI84" i="22"/>
  <c r="AI87" i="22"/>
  <c r="AI94" i="22"/>
  <c r="AI78" i="22"/>
  <c r="AI80" i="22"/>
  <c r="AI63" i="22"/>
  <c r="AI66" i="22"/>
  <c r="AI69" i="22"/>
  <c r="AI36" i="22"/>
  <c r="AI60" i="22"/>
  <c r="AI49" i="22"/>
  <c r="AI48" i="22"/>
  <c r="AI51" i="22"/>
  <c r="AI43" i="22"/>
  <c r="AI16" i="22"/>
  <c r="AI30" i="22"/>
  <c r="AI37" i="22"/>
  <c r="AI24" i="22"/>
  <c r="AI26" i="22"/>
  <c r="AI22" i="22"/>
  <c r="X175" i="22"/>
  <c r="X176" i="22"/>
  <c r="X151" i="22"/>
  <c r="X170" i="22"/>
  <c r="X154" i="22"/>
  <c r="X139" i="22"/>
  <c r="X161" i="22"/>
  <c r="X145" i="22"/>
  <c r="X164" i="22"/>
  <c r="X148" i="22"/>
  <c r="X127" i="22"/>
  <c r="X111" i="22"/>
  <c r="X134" i="22"/>
  <c r="X118" i="22"/>
  <c r="X137" i="22"/>
  <c r="X121" i="22"/>
  <c r="X140" i="22"/>
  <c r="X124" i="22"/>
  <c r="X108" i="22"/>
  <c r="X91" i="22"/>
  <c r="X94" i="22"/>
  <c r="X97" i="22"/>
  <c r="X104" i="22"/>
  <c r="X88" i="22"/>
  <c r="X76" i="22"/>
  <c r="X78" i="22"/>
  <c r="X69" i="22"/>
  <c r="X73" i="22"/>
  <c r="X64" i="22"/>
  <c r="X63" i="22"/>
  <c r="X62" i="22"/>
  <c r="X59" i="22"/>
  <c r="X38" i="22"/>
  <c r="X34" i="22"/>
  <c r="X45" i="22"/>
  <c r="X23" i="22"/>
  <c r="X32" i="22"/>
  <c r="X31" i="22"/>
  <c r="X18" i="22"/>
  <c r="X24" i="22"/>
  <c r="X16" i="22"/>
  <c r="AF159" i="22"/>
  <c r="AF171" i="22"/>
  <c r="AF151" i="22"/>
  <c r="AF170" i="22"/>
  <c r="AF154" i="22"/>
  <c r="AF139" i="22"/>
  <c r="AF161" i="22"/>
  <c r="AF145" i="22"/>
  <c r="AF164" i="22"/>
  <c r="AF148" i="22"/>
  <c r="AF127" i="22"/>
  <c r="AF111" i="22"/>
  <c r="AF134" i="22"/>
  <c r="AF118" i="22"/>
  <c r="AF137" i="22"/>
  <c r="AF121" i="22"/>
  <c r="AF140" i="22"/>
  <c r="AF124" i="22"/>
  <c r="AF108" i="22"/>
  <c r="AF91" i="22"/>
  <c r="AF94" i="22"/>
  <c r="AF97" i="22"/>
  <c r="AF104" i="22"/>
  <c r="AF88" i="22"/>
  <c r="AF76" i="22"/>
  <c r="AF82" i="22"/>
  <c r="AF69" i="22"/>
  <c r="AF52" i="22"/>
  <c r="AF60" i="22"/>
  <c r="AF67" i="22"/>
  <c r="AF62" i="22"/>
  <c r="AF55" i="22"/>
  <c r="AF58" i="22"/>
  <c r="AF57" i="22"/>
  <c r="AF27" i="22"/>
  <c r="AF33" i="22"/>
  <c r="AF36" i="22"/>
  <c r="AF39" i="22"/>
  <c r="AF18" i="22"/>
  <c r="AF24" i="22"/>
  <c r="AF16" i="22"/>
  <c r="AF11" i="22"/>
  <c r="AF13" i="22"/>
  <c r="AF6" i="22"/>
  <c r="AN177" i="22"/>
  <c r="AN167" i="22"/>
  <c r="AN174" i="22"/>
  <c r="AN158" i="22"/>
  <c r="AN142" i="22"/>
  <c r="AN165" i="22"/>
  <c r="AN149" i="22"/>
  <c r="AN172" i="22"/>
  <c r="AN156" i="22"/>
  <c r="AN135" i="22"/>
  <c r="AN119" i="22"/>
  <c r="AN103" i="22"/>
  <c r="AN126" i="22"/>
  <c r="AN110" i="22"/>
  <c r="AN125" i="22"/>
  <c r="AN109" i="22"/>
  <c r="AN128" i="22"/>
  <c r="AN112" i="22"/>
  <c r="AN95" i="22"/>
  <c r="AN102" i="22"/>
  <c r="AN86" i="22"/>
  <c r="AN89" i="22"/>
  <c r="AN96" i="22"/>
  <c r="AN80" i="22"/>
  <c r="AN75" i="22"/>
  <c r="AN81" i="22"/>
  <c r="AN61" i="22"/>
  <c r="AN64" i="22"/>
  <c r="AN67" i="22"/>
  <c r="AN66" i="22"/>
  <c r="AN55" i="22"/>
  <c r="AN58" i="22"/>
  <c r="AN34" i="22"/>
  <c r="AN49" i="22"/>
  <c r="AN37" i="22"/>
  <c r="AN44" i="22"/>
  <c r="AN43" i="22"/>
  <c r="AN26" i="22"/>
  <c r="AN28" i="22"/>
  <c r="AN20" i="22"/>
  <c r="AE173" i="22"/>
  <c r="AE156" i="22"/>
  <c r="AE170" i="22"/>
  <c r="AE140" i="22"/>
  <c r="AE111" i="22"/>
  <c r="AE104" i="22"/>
  <c r="AE82" i="22"/>
  <c r="AE50" i="22"/>
  <c r="AE52" i="22"/>
  <c r="AE31" i="22"/>
  <c r="AE24" i="22"/>
  <c r="AM176" i="22"/>
  <c r="AM152" i="22"/>
  <c r="AM162" i="22"/>
  <c r="AM136" i="22"/>
  <c r="AM107" i="22"/>
  <c r="AM100" i="22"/>
  <c r="AM78" i="22"/>
  <c r="AM44" i="22"/>
  <c r="AM53" i="22"/>
  <c r="AB143" i="22"/>
  <c r="AB161" i="22"/>
  <c r="AB127" i="22"/>
  <c r="AB137" i="22"/>
  <c r="AB108" i="22"/>
  <c r="AB94" i="22"/>
  <c r="AB76" i="22"/>
  <c r="AB61" i="22"/>
  <c r="AB63" i="22"/>
  <c r="AB54" i="22"/>
  <c r="AB40" i="22"/>
  <c r="AB30" i="22"/>
  <c r="AB15" i="22"/>
  <c r="AB13" i="22"/>
  <c r="AJ143" i="22"/>
  <c r="AJ161" i="22"/>
  <c r="AJ152" i="22"/>
  <c r="W145" i="22"/>
  <c r="W169" i="22"/>
  <c r="W149" i="22"/>
  <c r="W164" i="22"/>
  <c r="W148" i="22"/>
  <c r="W167" i="22"/>
  <c r="W151" i="22"/>
  <c r="W137" i="22"/>
  <c r="W146" i="22"/>
  <c r="W125" i="22"/>
  <c r="W109" i="22"/>
  <c r="W132" i="22"/>
  <c r="W116" i="22"/>
  <c r="W135" i="22"/>
  <c r="W119" i="22"/>
  <c r="W138" i="22"/>
  <c r="W122" i="22"/>
  <c r="W106" i="22"/>
  <c r="W89" i="22"/>
  <c r="W100" i="22"/>
  <c r="W84" i="22"/>
  <c r="W87" i="22"/>
  <c r="W90" i="22"/>
  <c r="W74" i="22"/>
  <c r="W76" i="22"/>
  <c r="W67" i="22"/>
  <c r="W66" i="22"/>
  <c r="W69" i="22"/>
  <c r="W68" i="22"/>
  <c r="W57" i="22"/>
  <c r="W60" i="22"/>
  <c r="W36" i="22"/>
  <c r="W47" i="22"/>
  <c r="W39" i="22"/>
  <c r="W46" i="22"/>
  <c r="W45" i="22"/>
  <c r="W28" i="22"/>
  <c r="W23" i="22"/>
  <c r="W19" i="22"/>
  <c r="W17" i="22"/>
  <c r="W12" i="22"/>
  <c r="AE176" i="22"/>
  <c r="AE157" i="22"/>
  <c r="AE177" i="22"/>
  <c r="AE168" i="22"/>
  <c r="AE152" i="22"/>
  <c r="AE171" i="22"/>
  <c r="AE155" i="22"/>
  <c r="AE139" i="22"/>
  <c r="AE166" i="22"/>
  <c r="AE150" i="22"/>
  <c r="AE129" i="22"/>
  <c r="AE113" i="22"/>
  <c r="AE136" i="22"/>
  <c r="AE120" i="22"/>
  <c r="AE103" i="22"/>
  <c r="AE123" i="22"/>
  <c r="AE107" i="22"/>
  <c r="AE126" i="22"/>
  <c r="AE110" i="22"/>
  <c r="AE93" i="22"/>
  <c r="AE100" i="22"/>
  <c r="AE84" i="22"/>
  <c r="AE91" i="22"/>
  <c r="AE94" i="22"/>
  <c r="AE78" i="22"/>
  <c r="AE76" i="22"/>
  <c r="AE71" i="22"/>
  <c r="AE70" i="22"/>
  <c r="AE73" i="22"/>
  <c r="AE44" i="22"/>
  <c r="AE60" i="22"/>
  <c r="AE49" i="22"/>
  <c r="AE48" i="22"/>
  <c r="AE55" i="22"/>
  <c r="AE43" i="22"/>
  <c r="AE25" i="22"/>
  <c r="AE34" i="22"/>
  <c r="AE37" i="22"/>
  <c r="AE20" i="22"/>
  <c r="AM161" i="22"/>
  <c r="AM141" i="22"/>
  <c r="AM165" i="22"/>
  <c r="AM164" i="22"/>
  <c r="AM148" i="22"/>
  <c r="AM167" i="22"/>
  <c r="AM151" i="22"/>
  <c r="AM174" i="22"/>
  <c r="AM158" i="22"/>
  <c r="AM142" i="22"/>
  <c r="AM125" i="22"/>
  <c r="AM109" i="22"/>
  <c r="AM132" i="22"/>
  <c r="AM116" i="22"/>
  <c r="AM135" i="22"/>
  <c r="AM119" i="22"/>
  <c r="AM138" i="22"/>
  <c r="AM122" i="22"/>
  <c r="AM106" i="22"/>
  <c r="AM89" i="22"/>
  <c r="AM96" i="22"/>
  <c r="AM99" i="22"/>
  <c r="AM83" i="22"/>
  <c r="AM90" i="22"/>
  <c r="AM81" i="22"/>
  <c r="AM74" i="22"/>
  <c r="AM67" i="22"/>
  <c r="AM66" i="22"/>
  <c r="AM73" i="22"/>
  <c r="AM46" i="22"/>
  <c r="AM60" i="22"/>
  <c r="AM49" i="22"/>
  <c r="AM56" i="22"/>
  <c r="AM59" i="22"/>
  <c r="AM32" i="22"/>
  <c r="AM31" i="22"/>
  <c r="AM34" i="22"/>
  <c r="AM33" i="22"/>
  <c r="AM26" i="22"/>
  <c r="AM15" i="22"/>
  <c r="AB151" i="22"/>
  <c r="AB147" i="22"/>
  <c r="AB171" i="22"/>
  <c r="AB166" i="22"/>
  <c r="AB150" i="22"/>
  <c r="AB173" i="22"/>
  <c r="AB157" i="22"/>
  <c r="AB141" i="22"/>
  <c r="AB160" i="22"/>
  <c r="AB144" i="22"/>
  <c r="AB123" i="22"/>
  <c r="AB107" i="22"/>
  <c r="AB130" i="22"/>
  <c r="AB114" i="22"/>
  <c r="AB133" i="22"/>
  <c r="AB117" i="22"/>
  <c r="AB136" i="22"/>
  <c r="AB120" i="22"/>
  <c r="AB105" i="22"/>
  <c r="AB87" i="22"/>
  <c r="AB90" i="22"/>
  <c r="AB97" i="22"/>
  <c r="AB104" i="22"/>
  <c r="AB88" i="22"/>
  <c r="AB79" i="22"/>
  <c r="AB74" i="22"/>
  <c r="AB73" i="22"/>
  <c r="AB72" i="22"/>
  <c r="AB56" i="22"/>
  <c r="AB52" i="22"/>
  <c r="AB62" i="22"/>
  <c r="AB51" i="22"/>
  <c r="AB50" i="22"/>
  <c r="AB49" i="22"/>
  <c r="AB37" i="22"/>
  <c r="AB36" i="22"/>
  <c r="AB39" i="22"/>
  <c r="AB23" i="22"/>
  <c r="AB22" i="22"/>
  <c r="AB21" i="22"/>
  <c r="AB20" i="22"/>
  <c r="AB11" i="22"/>
  <c r="AB9" i="22"/>
  <c r="AJ167" i="22"/>
  <c r="AJ176" i="22"/>
  <c r="AJ171" i="22"/>
  <c r="AJ166" i="22"/>
  <c r="AJ150" i="22"/>
  <c r="AJ173" i="22"/>
  <c r="AJ157" i="22"/>
  <c r="AJ141" i="22"/>
  <c r="AJ164" i="22"/>
  <c r="AJ148" i="22"/>
  <c r="AJ127" i="22"/>
  <c r="AJ111" i="22"/>
  <c r="AJ134" i="22"/>
  <c r="AJ118" i="22"/>
  <c r="AJ133" i="22"/>
  <c r="AJ117" i="22"/>
  <c r="AJ136" i="22"/>
  <c r="AJ120" i="22"/>
  <c r="AJ105" i="22"/>
  <c r="AJ87" i="22"/>
  <c r="AJ94" i="22"/>
  <c r="AJ97" i="22"/>
  <c r="AJ104" i="22"/>
  <c r="AJ88" i="22"/>
  <c r="AJ79" i="22"/>
  <c r="AJ74" i="22"/>
  <c r="AJ73" i="22"/>
  <c r="AJ68" i="22"/>
  <c r="AJ71" i="22"/>
  <c r="AJ70" i="22"/>
  <c r="AJ34" i="22"/>
  <c r="AJ47" i="22"/>
  <c r="AJ50" i="22"/>
  <c r="AJ53" i="22"/>
  <c r="AJ41" i="22"/>
  <c r="AJ40" i="22"/>
  <c r="AJ43" i="22"/>
  <c r="AJ23" i="22"/>
  <c r="AJ22" i="22"/>
  <c r="AJ21" i="22"/>
  <c r="AJ16" i="22"/>
  <c r="AJ15" i="22"/>
  <c r="AJ13" i="22"/>
  <c r="Y141" i="22"/>
  <c r="Y149" i="22"/>
  <c r="Y139" i="22"/>
  <c r="Y164" i="22"/>
  <c r="Y148" i="22"/>
  <c r="Y171" i="22"/>
  <c r="Y155" i="22"/>
  <c r="Y174" i="22"/>
  <c r="Y158" i="22"/>
  <c r="Y142" i="22"/>
  <c r="Y121" i="22"/>
  <c r="Y140" i="22"/>
  <c r="Y124" i="22"/>
  <c r="Y108" i="22"/>
  <c r="Y123" i="22"/>
  <c r="Y107" i="22"/>
  <c r="Y130" i="22"/>
  <c r="Y114" i="22"/>
  <c r="Y101" i="22"/>
  <c r="Y85" i="22"/>
  <c r="Y92" i="22"/>
  <c r="Y95" i="22"/>
  <c r="Y102" i="22"/>
  <c r="Y86" i="22"/>
  <c r="Y77" i="22"/>
  <c r="Y79" i="22"/>
  <c r="Y50" i="22"/>
  <c r="Y62" i="22"/>
  <c r="Y65" i="22"/>
  <c r="Y68" i="22"/>
  <c r="Y53" i="22"/>
  <c r="Y60" i="22"/>
  <c r="Y32" i="22"/>
  <c r="Y51" i="22"/>
  <c r="Y39" i="22"/>
  <c r="Y42" i="22"/>
  <c r="Y41" i="22"/>
  <c r="Y28" i="22"/>
  <c r="Y30" i="22"/>
  <c r="Y22" i="22"/>
  <c r="AG141" i="22"/>
  <c r="AG139" i="22"/>
  <c r="AG161" i="22"/>
  <c r="AG164" i="22"/>
  <c r="AG148" i="22"/>
  <c r="AG171" i="22"/>
  <c r="AG155" i="22"/>
  <c r="AG174" i="22"/>
  <c r="AG158" i="22"/>
  <c r="AG142" i="22"/>
  <c r="AG121" i="22"/>
  <c r="AG140" i="22"/>
  <c r="AG124" i="22"/>
  <c r="AG108" i="22"/>
  <c r="AG123" i="22"/>
  <c r="AG107" i="22"/>
  <c r="AG130" i="22"/>
  <c r="AG114" i="22"/>
  <c r="AG101" i="22"/>
  <c r="AG85" i="22"/>
  <c r="AG92" i="22"/>
  <c r="AG95" i="22"/>
  <c r="AG102" i="22"/>
  <c r="AG86" i="22"/>
  <c r="AG77" i="22"/>
  <c r="AG75" i="22"/>
  <c r="AG63" i="22"/>
  <c r="AG70" i="22"/>
  <c r="AG69" i="22"/>
  <c r="AG72" i="22"/>
  <c r="AG54" i="22"/>
  <c r="AG36" i="22"/>
  <c r="AG46" i="22"/>
  <c r="AG51" i="22"/>
  <c r="AG39" i="22"/>
  <c r="AG38" i="22"/>
  <c r="AG41" i="22"/>
  <c r="AG20" i="22"/>
  <c r="AG27" i="22"/>
  <c r="AG19" i="22"/>
  <c r="AG21" i="22"/>
  <c r="AG9" i="22"/>
  <c r="AO3" i="22"/>
  <c r="AO176" i="22"/>
  <c r="AO165" i="22"/>
  <c r="AO145" i="22"/>
  <c r="AO164" i="22"/>
  <c r="AO148" i="22"/>
  <c r="AO171" i="22"/>
  <c r="AO155" i="22"/>
  <c r="AO174" i="22"/>
  <c r="AO158" i="22"/>
  <c r="AO142" i="22"/>
  <c r="AO121" i="22"/>
  <c r="AO140" i="22"/>
  <c r="AO124" i="22"/>
  <c r="AO108" i="22"/>
  <c r="AO123" i="22"/>
  <c r="AO107" i="22"/>
  <c r="AO130" i="22"/>
  <c r="AO114" i="22"/>
  <c r="AO101" i="22"/>
  <c r="AO85" i="22"/>
  <c r="AO92" i="22"/>
  <c r="AO95" i="22"/>
  <c r="AO102" i="22"/>
  <c r="AO86" i="22"/>
  <c r="AO77" i="22"/>
  <c r="AO75" i="22"/>
  <c r="AO71" i="22"/>
  <c r="AO62" i="22"/>
  <c r="AO65" i="22"/>
  <c r="AO68" i="22"/>
  <c r="AO40" i="22"/>
  <c r="AO36" i="22"/>
  <c r="AO32" i="22"/>
  <c r="AO47" i="22"/>
  <c r="AO43" i="22"/>
  <c r="AO42" i="22"/>
  <c r="AO20" i="22"/>
  <c r="AO29" i="22"/>
  <c r="AO27" i="22"/>
  <c r="AO8" i="22"/>
  <c r="AO21" i="22"/>
  <c r="AO9" i="22"/>
  <c r="AO11" i="22"/>
  <c r="AD4" i="22"/>
  <c r="AD163" i="22"/>
  <c r="AD159" i="22"/>
  <c r="AD155" i="22"/>
  <c r="AD170" i="22"/>
  <c r="AD154" i="22"/>
  <c r="AD173" i="22"/>
  <c r="AD157" i="22"/>
  <c r="AD141" i="22"/>
  <c r="AD160" i="22"/>
  <c r="AD144" i="22"/>
  <c r="AD127" i="22"/>
  <c r="AD111" i="22"/>
  <c r="AD130" i="22"/>
  <c r="AD114" i="22"/>
  <c r="AD137" i="22"/>
  <c r="AD121" i="22"/>
  <c r="AD103" i="22"/>
  <c r="AD128" i="22"/>
  <c r="AD112" i="22"/>
  <c r="AD91" i="22"/>
  <c r="AD94" i="22"/>
  <c r="AD97" i="22"/>
  <c r="AD83" i="22"/>
  <c r="AD92" i="22"/>
  <c r="AD76" i="22"/>
  <c r="AD78" i="22"/>
  <c r="AD73" i="22"/>
  <c r="AD61" i="22"/>
  <c r="AD60" i="22"/>
  <c r="AD63" i="22"/>
  <c r="AD66" i="22"/>
  <c r="AD51" i="22"/>
  <c r="AD54" i="22"/>
  <c r="AD57" i="22"/>
  <c r="AD45" i="22"/>
  <c r="AD27" i="22"/>
  <c r="AD32" i="22"/>
  <c r="AD35" i="22"/>
  <c r="AD12" i="22"/>
  <c r="AD28" i="22"/>
  <c r="AD20" i="22"/>
  <c r="AD11" i="22"/>
  <c r="AD13" i="22"/>
  <c r="AL3" i="22"/>
  <c r="AL147" i="22"/>
  <c r="AL143" i="22"/>
  <c r="AL137" i="22"/>
  <c r="AL170" i="22"/>
  <c r="AL154" i="22"/>
  <c r="AL173" i="22"/>
  <c r="AL157" i="22"/>
  <c r="AL141" i="22"/>
  <c r="AL160" i="22"/>
  <c r="AL144" i="22"/>
  <c r="AL127" i="22"/>
  <c r="AL111" i="22"/>
  <c r="AL130" i="22"/>
  <c r="AL114" i="22"/>
  <c r="AL133" i="22"/>
  <c r="AL117" i="22"/>
  <c r="AL140" i="22"/>
  <c r="AL124" i="22"/>
  <c r="AL108" i="22"/>
  <c r="AL87" i="22"/>
  <c r="AL94" i="22"/>
  <c r="AL97" i="22"/>
  <c r="AL104" i="22"/>
  <c r="AL88" i="22"/>
  <c r="AL79" i="22"/>
  <c r="AL81" i="22"/>
  <c r="AL56" i="22"/>
  <c r="AL72" i="22"/>
  <c r="AL52" i="22"/>
  <c r="AL63" i="22"/>
  <c r="AL62" i="22"/>
  <c r="AL47" i="22"/>
  <c r="AL50" i="22"/>
  <c r="AL53" i="22"/>
  <c r="AL41" i="22"/>
  <c r="AL44" i="22"/>
  <c r="AL23" i="22"/>
  <c r="AL31" i="22"/>
  <c r="AL29" i="22"/>
  <c r="AL24" i="22"/>
  <c r="AL16" i="22"/>
  <c r="AL8" i="22"/>
  <c r="AL9" i="22"/>
  <c r="AA5" i="22"/>
  <c r="AA137" i="22"/>
  <c r="AA161" i="22"/>
  <c r="AA157" i="22"/>
  <c r="AA168" i="22"/>
  <c r="AA152" i="22"/>
  <c r="AA171" i="22"/>
  <c r="AA155" i="22"/>
  <c r="AA139" i="22"/>
  <c r="AA162" i="22"/>
  <c r="AA146" i="22"/>
  <c r="AA125" i="22"/>
  <c r="AA109" i="22"/>
  <c r="AA132" i="22"/>
  <c r="AA116" i="22"/>
  <c r="AA135" i="22"/>
  <c r="AA119" i="22"/>
  <c r="AA138" i="22"/>
  <c r="AA122" i="22"/>
  <c r="AA106" i="22"/>
  <c r="AA89" i="22"/>
  <c r="AA96" i="22"/>
  <c r="AA99" i="22"/>
  <c r="AA102" i="22"/>
  <c r="AA86" i="22"/>
  <c r="AA74" i="22"/>
  <c r="AA76" i="22"/>
  <c r="AA71" i="22"/>
  <c r="AA62" i="22"/>
  <c r="AA65" i="22"/>
  <c r="AA68" i="22"/>
  <c r="AA57" i="22"/>
  <c r="AA60" i="22"/>
  <c r="AA44" i="22"/>
  <c r="AA47" i="22"/>
  <c r="AA35" i="22"/>
  <c r="AA38" i="22"/>
  <c r="AA41" i="22"/>
  <c r="AA28" i="22"/>
  <c r="AA30" i="22"/>
  <c r="AA14" i="22"/>
  <c r="AA7" i="22"/>
  <c r="AA13" i="22"/>
  <c r="AA15" i="22"/>
  <c r="AI169" i="22"/>
  <c r="AI161" i="22"/>
  <c r="AI157" i="22"/>
  <c r="AI164" i="22"/>
  <c r="AI148" i="22"/>
  <c r="AI167" i="22"/>
  <c r="AI151" i="22"/>
  <c r="AI174" i="22"/>
  <c r="AI158" i="22"/>
  <c r="AI142" i="22"/>
  <c r="AI125" i="22"/>
  <c r="AI109" i="22"/>
  <c r="AI132" i="22"/>
  <c r="AI116" i="22"/>
  <c r="AI135" i="22"/>
  <c r="AI119" i="22"/>
  <c r="AI138" i="22"/>
  <c r="AI122" i="22"/>
  <c r="AI106" i="22"/>
  <c r="AI89" i="22"/>
  <c r="AI96" i="22"/>
  <c r="AI99" i="22"/>
  <c r="AI83" i="22"/>
  <c r="AI90" i="22"/>
  <c r="AI74" i="22"/>
  <c r="AI76" i="22"/>
  <c r="AI71" i="22"/>
  <c r="AI62" i="22"/>
  <c r="AI65" i="22"/>
  <c r="AI72" i="22"/>
  <c r="AI50" i="22"/>
  <c r="AI32" i="22"/>
  <c r="AI44" i="22"/>
  <c r="AI47" i="22"/>
  <c r="AI39" i="22"/>
  <c r="AI42" i="22"/>
  <c r="AI29" i="22"/>
  <c r="AI33" i="22"/>
  <c r="AI7" i="22"/>
  <c r="AI20" i="22"/>
  <c r="AI18" i="22"/>
  <c r="AI13" i="22"/>
  <c r="AI12" i="22"/>
  <c r="X159" i="22"/>
  <c r="X171" i="22"/>
  <c r="X163" i="22"/>
  <c r="X166" i="22"/>
  <c r="X150" i="22"/>
  <c r="X173" i="22"/>
  <c r="X157" i="22"/>
  <c r="X141" i="22"/>
  <c r="X160" i="22"/>
  <c r="X144" i="22"/>
  <c r="X123" i="22"/>
  <c r="X107" i="22"/>
  <c r="X130" i="22"/>
  <c r="X114" i="22"/>
  <c r="X133" i="22"/>
  <c r="X117" i="22"/>
  <c r="X136" i="22"/>
  <c r="X120" i="22"/>
  <c r="X105" i="22"/>
  <c r="X87" i="22"/>
  <c r="X90" i="22"/>
  <c r="X93" i="22"/>
  <c r="X100" i="22"/>
  <c r="X84" i="22"/>
  <c r="X79" i="22"/>
  <c r="X81" i="22"/>
  <c r="X52" i="22"/>
  <c r="X42" i="22"/>
  <c r="X48" i="22"/>
  <c r="X27" i="22"/>
  <c r="X60" i="22"/>
  <c r="X55" i="22"/>
  <c r="X58" i="22"/>
  <c r="X57" i="22"/>
  <c r="X41" i="22"/>
  <c r="X44" i="22"/>
  <c r="X43" i="22"/>
  <c r="X30" i="22"/>
  <c r="X29" i="22"/>
  <c r="X21" i="22"/>
  <c r="X19" i="22"/>
  <c r="X14" i="22"/>
  <c r="X9" i="22"/>
  <c r="AF7" i="22"/>
  <c r="AF143" i="22"/>
  <c r="AF155" i="22"/>
  <c r="AF163" i="22"/>
  <c r="AF166" i="22"/>
  <c r="AF150" i="22"/>
  <c r="AF173" i="22"/>
  <c r="AF157" i="22"/>
  <c r="AF141" i="22"/>
  <c r="AF160" i="22"/>
  <c r="AF144" i="22"/>
  <c r="AF123" i="22"/>
  <c r="AF107" i="22"/>
  <c r="AF130" i="22"/>
  <c r="AF114" i="22"/>
  <c r="AF133" i="22"/>
  <c r="AF117" i="22"/>
  <c r="AF136" i="22"/>
  <c r="AF120" i="22"/>
  <c r="AF105" i="22"/>
  <c r="AF87" i="22"/>
  <c r="AF90" i="22"/>
  <c r="AF93" i="22"/>
  <c r="AF100" i="22"/>
  <c r="AF84" i="22"/>
  <c r="AF74" i="22"/>
  <c r="AF78" i="22"/>
  <c r="AF65" i="22"/>
  <c r="AF72" i="22"/>
  <c r="AF48" i="22"/>
  <c r="AF63" i="22"/>
  <c r="AF56" i="22"/>
  <c r="AF51" i="22"/>
  <c r="AF54" i="22"/>
  <c r="AF53" i="22"/>
  <c r="AF45" i="22"/>
  <c r="AF23" i="22"/>
  <c r="AF32" i="22"/>
  <c r="AF35" i="22"/>
  <c r="AF29" i="22"/>
  <c r="AF21" i="22"/>
  <c r="AF19" i="22"/>
  <c r="AF14" i="22"/>
  <c r="AF9" i="22"/>
  <c r="AN143" i="22"/>
  <c r="AN171" i="22"/>
  <c r="AN151" i="22"/>
  <c r="AN170" i="22"/>
  <c r="AN154" i="22"/>
  <c r="AN139" i="22"/>
  <c r="AN161" i="22"/>
  <c r="AN145" i="22"/>
  <c r="AN168" i="22"/>
  <c r="AN152" i="22"/>
  <c r="AN131" i="22"/>
  <c r="AN115" i="22"/>
  <c r="AN138" i="22"/>
  <c r="AN122" i="22"/>
  <c r="AN106" i="22"/>
  <c r="AN121" i="22"/>
  <c r="AN140" i="22"/>
  <c r="AN124" i="22"/>
  <c r="AN108" i="22"/>
  <c r="AN91" i="22"/>
  <c r="AN98" i="22"/>
  <c r="AN101" i="22"/>
  <c r="AN85" i="22"/>
  <c r="AN92" i="22"/>
  <c r="AN76" i="22"/>
  <c r="AN73" i="22"/>
  <c r="AN77" i="22"/>
  <c r="AN52" i="22"/>
  <c r="AN60" i="22"/>
  <c r="AN63" i="22"/>
  <c r="AN62" i="22"/>
  <c r="AN51" i="22"/>
  <c r="AN54" i="22"/>
  <c r="AN27" i="22"/>
  <c r="AN30" i="22"/>
  <c r="AN33" i="22"/>
  <c r="AN40" i="22"/>
  <c r="AN39" i="22"/>
  <c r="AN18" i="22"/>
  <c r="AN24" i="22"/>
  <c r="AN16" i="22"/>
  <c r="AN11" i="22"/>
  <c r="AN13" i="22"/>
  <c r="AE172" i="22"/>
  <c r="AE143" i="22"/>
  <c r="AE133" i="22"/>
  <c r="AE108" i="22"/>
  <c r="AE114" i="22"/>
  <c r="AE95" i="22"/>
  <c r="AE75" i="22"/>
  <c r="AE64" i="22"/>
  <c r="AE32" i="22"/>
  <c r="AM168" i="22"/>
  <c r="AM139" i="22"/>
  <c r="AM113" i="22"/>
  <c r="AM123" i="22"/>
  <c r="AM93" i="22"/>
  <c r="AM94" i="22"/>
  <c r="AM70" i="22"/>
  <c r="AB167" i="22"/>
  <c r="AB154" i="22"/>
  <c r="AB164" i="22"/>
  <c r="AB134" i="22"/>
  <c r="AB140" i="22"/>
  <c r="AB91" i="22"/>
  <c r="AB92" i="22"/>
  <c r="AB34" i="22"/>
  <c r="AB66" i="22"/>
  <c r="AB53" i="22"/>
  <c r="AB43" i="22"/>
  <c r="AB18" i="22"/>
  <c r="AJ147" i="22"/>
  <c r="AJ154" i="22"/>
  <c r="AJ168" i="22"/>
  <c r="W173" i="22"/>
  <c r="W153" i="22"/>
  <c r="W176" i="22"/>
  <c r="W160" i="22"/>
  <c r="W144" i="22"/>
  <c r="W163" i="22"/>
  <c r="W147" i="22"/>
  <c r="W174" i="22"/>
  <c r="W158" i="22"/>
  <c r="W142" i="22"/>
  <c r="W121" i="22"/>
  <c r="W105" i="22"/>
  <c r="W128" i="22"/>
  <c r="W112" i="22"/>
  <c r="W131" i="22"/>
  <c r="W115" i="22"/>
  <c r="W134" i="22"/>
  <c r="W118" i="22"/>
  <c r="W101" i="22"/>
  <c r="W85" i="22"/>
  <c r="W96" i="22"/>
  <c r="W99" i="22"/>
  <c r="W102" i="22"/>
  <c r="W86" i="22"/>
  <c r="W81" i="22"/>
  <c r="W79" i="22"/>
  <c r="W63" i="22"/>
  <c r="W62" i="22"/>
  <c r="W65" i="22"/>
  <c r="W64" i="22"/>
  <c r="W53" i="22"/>
  <c r="W56" i="22"/>
  <c r="W59" i="22"/>
  <c r="W32" i="22"/>
  <c r="W35" i="22"/>
  <c r="W42" i="22"/>
  <c r="W41" i="22"/>
  <c r="W24" i="22"/>
  <c r="W30" i="22"/>
  <c r="W22" i="22"/>
  <c r="W16" i="22"/>
  <c r="W15" i="22"/>
  <c r="AE145" i="22"/>
  <c r="AE141" i="22"/>
  <c r="AE165" i="22"/>
  <c r="AE164" i="22"/>
  <c r="AE148" i="22"/>
  <c r="AE167" i="22"/>
  <c r="AE151" i="22"/>
  <c r="AE137" i="22"/>
  <c r="AE162" i="22"/>
  <c r="AE146" i="22"/>
  <c r="AE125" i="22"/>
  <c r="AE109" i="22"/>
  <c r="AE132" i="22"/>
  <c r="AE116" i="22"/>
  <c r="AE135" i="22"/>
  <c r="AE119" i="22"/>
  <c r="AE138" i="22"/>
  <c r="AE122" i="22"/>
  <c r="AE106" i="22"/>
  <c r="AE89" i="22"/>
  <c r="AE96" i="22"/>
  <c r="AE83" i="22"/>
  <c r="AE87" i="22"/>
  <c r="AE90" i="22"/>
  <c r="AE81" i="22"/>
  <c r="AE74" i="22"/>
  <c r="AE67" i="22"/>
  <c r="AE66" i="22"/>
  <c r="AE69" i="22"/>
  <c r="AE72" i="22"/>
  <c r="AE58" i="22"/>
  <c r="AE40" i="22"/>
  <c r="AE36" i="22"/>
  <c r="AE51" i="22"/>
  <c r="AE39" i="22"/>
  <c r="AE46" i="22"/>
  <c r="AE30" i="22"/>
  <c r="AE33" i="22"/>
  <c r="AE27" i="22"/>
  <c r="AE26" i="22"/>
  <c r="AE21" i="22"/>
  <c r="AM145" i="22"/>
  <c r="AM169" i="22"/>
  <c r="AM149" i="22"/>
  <c r="AM160" i="22"/>
  <c r="AM144" i="22"/>
  <c r="AM163" i="22"/>
  <c r="AM147" i="22"/>
  <c r="AM170" i="22"/>
  <c r="AM154" i="22"/>
  <c r="AM137" i="22"/>
  <c r="AM121" i="22"/>
  <c r="AM105" i="22"/>
  <c r="AM128" i="22"/>
  <c r="AM112" i="22"/>
  <c r="AM131" i="22"/>
  <c r="AM115" i="22"/>
  <c r="AM134" i="22"/>
  <c r="AM118" i="22"/>
  <c r="AM101" i="22"/>
  <c r="AM85" i="22"/>
  <c r="AM92" i="22"/>
  <c r="AM95" i="22"/>
  <c r="AM102" i="22"/>
  <c r="AM86" i="22"/>
  <c r="AM77" i="22"/>
  <c r="AM79" i="22"/>
  <c r="AM54" i="22"/>
  <c r="AM62" i="22"/>
  <c r="AM69" i="22"/>
  <c r="AM72" i="22"/>
  <c r="AM58" i="22"/>
  <c r="AM45" i="22"/>
  <c r="AM52" i="22"/>
  <c r="AM55" i="22"/>
  <c r="AM43" i="22"/>
  <c r="AM25" i="22"/>
  <c r="AM30" i="22"/>
  <c r="AM28" i="22"/>
  <c r="AM27" i="22"/>
  <c r="AM19" i="22"/>
  <c r="AM21" i="22"/>
  <c r="AM13" i="22"/>
  <c r="AM11" i="22"/>
  <c r="AB7" i="22"/>
  <c r="AB177" i="22"/>
  <c r="AB175" i="22"/>
  <c r="AB155" i="22"/>
  <c r="AB162" i="22"/>
  <c r="AB146" i="22"/>
  <c r="AB169" i="22"/>
  <c r="AB153" i="22"/>
  <c r="AB172" i="22"/>
  <c r="AB156" i="22"/>
  <c r="AB135" i="22"/>
  <c r="AB119" i="22"/>
  <c r="AB103" i="22"/>
  <c r="AB126" i="22"/>
  <c r="AB110" i="22"/>
  <c r="AB129" i="22"/>
  <c r="AB113" i="22"/>
  <c r="AB132" i="22"/>
  <c r="AB116" i="22"/>
  <c r="AB99" i="22"/>
  <c r="AB102" i="22"/>
  <c r="AB86" i="22"/>
  <c r="AB93" i="22"/>
  <c r="AB100" i="22"/>
  <c r="AB84" i="22"/>
  <c r="AB75" i="22"/>
  <c r="AB81" i="22"/>
  <c r="AB69" i="22"/>
  <c r="AB68" i="22"/>
  <c r="AB71" i="22"/>
  <c r="AB46" i="22"/>
  <c r="AB48" i="22"/>
  <c r="AB47" i="22"/>
  <c r="AB42" i="22"/>
  <c r="AB38" i="22"/>
  <c r="AB33" i="22"/>
  <c r="AB32" i="22"/>
  <c r="AB35" i="22"/>
  <c r="AB26" i="22"/>
  <c r="AB28" i="22"/>
  <c r="AB17" i="22"/>
  <c r="AB8" i="22"/>
  <c r="AB14" i="22"/>
  <c r="AJ177" i="22"/>
  <c r="AJ175" i="22"/>
  <c r="AJ155" i="22"/>
  <c r="AJ162" i="22"/>
  <c r="AJ146" i="22"/>
  <c r="AJ169" i="22"/>
  <c r="AJ153" i="22"/>
  <c r="AJ137" i="22"/>
  <c r="AJ160" i="22"/>
  <c r="AJ144" i="22"/>
  <c r="AJ123" i="22"/>
  <c r="AJ107" i="22"/>
  <c r="AJ130" i="22"/>
  <c r="AJ114" i="22"/>
  <c r="AJ129" i="22"/>
  <c r="AJ113" i="22"/>
  <c r="AJ132" i="22"/>
  <c r="AJ116" i="22"/>
  <c r="AJ99" i="22"/>
  <c r="AJ83" i="22"/>
  <c r="AJ90" i="22"/>
  <c r="AJ93" i="22"/>
  <c r="AJ100" i="22"/>
  <c r="AJ84" i="22"/>
  <c r="AJ75" i="22"/>
  <c r="AJ81" i="22"/>
  <c r="AJ69" i="22"/>
  <c r="AJ64" i="22"/>
  <c r="AJ67" i="22"/>
  <c r="AJ66" i="22"/>
  <c r="AJ59" i="22"/>
  <c r="AJ30" i="22"/>
  <c r="AJ46" i="22"/>
  <c r="AJ49" i="22"/>
  <c r="AJ37" i="22"/>
  <c r="AJ36" i="22"/>
  <c r="AJ39" i="22"/>
  <c r="AJ26" i="22"/>
  <c r="AJ28" i="22"/>
  <c r="AJ17" i="22"/>
  <c r="AJ19" i="22"/>
  <c r="AJ11" i="22"/>
  <c r="AJ9" i="22"/>
  <c r="Y169" i="22"/>
  <c r="Y177" i="22"/>
  <c r="Y176" i="22"/>
  <c r="Y160" i="22"/>
  <c r="Y144" i="22"/>
  <c r="Y167" i="22"/>
  <c r="Y151" i="22"/>
  <c r="Y170" i="22"/>
  <c r="Y154" i="22"/>
  <c r="Y133" i="22"/>
  <c r="Y117" i="22"/>
  <c r="Y136" i="22"/>
  <c r="Y120" i="22"/>
  <c r="Y135" i="22"/>
  <c r="Y119" i="22"/>
  <c r="Y105" i="22"/>
  <c r="Y126" i="22"/>
  <c r="Y110" i="22"/>
  <c r="Y97" i="22"/>
  <c r="Y104" i="22"/>
  <c r="Y88" i="22"/>
  <c r="Y91" i="22"/>
  <c r="Y98" i="22"/>
  <c r="Y82" i="22"/>
  <c r="Y80" i="22"/>
  <c r="Y75" i="22"/>
  <c r="Y71" i="22"/>
  <c r="Y40" i="22"/>
  <c r="Y61" i="22"/>
  <c r="Y64" i="22"/>
  <c r="Y49" i="22"/>
  <c r="Y56" i="22"/>
  <c r="Y20" i="22"/>
  <c r="Y47" i="22"/>
  <c r="Y35" i="22"/>
  <c r="Y38" i="22"/>
  <c r="Y37" i="22"/>
  <c r="Y24" i="22"/>
  <c r="Y26" i="22"/>
  <c r="Y18" i="22"/>
  <c r="Y10" i="22"/>
  <c r="Y12" i="22"/>
  <c r="AG176" i="22"/>
  <c r="AG165" i="22"/>
  <c r="AG145" i="22"/>
  <c r="AG160" i="22"/>
  <c r="AG144" i="22"/>
  <c r="AG167" i="22"/>
  <c r="AG151" i="22"/>
  <c r="AG170" i="22"/>
  <c r="AG154" i="22"/>
  <c r="AG133" i="22"/>
  <c r="AG117" i="22"/>
  <c r="AG136" i="22"/>
  <c r="AG120" i="22"/>
  <c r="AG135" i="22"/>
  <c r="AG119" i="22"/>
  <c r="AG105" i="22"/>
  <c r="AG126" i="22"/>
  <c r="AG110" i="22"/>
  <c r="AG97" i="22"/>
  <c r="AG104" i="22"/>
  <c r="AG88" i="22"/>
  <c r="AG91" i="22"/>
  <c r="AG98" i="22"/>
  <c r="AG82" i="22"/>
  <c r="AG80" i="22"/>
  <c r="AG74" i="22"/>
  <c r="AG71" i="22"/>
  <c r="AG66" i="22"/>
  <c r="AG65" i="22"/>
  <c r="AG68" i="22"/>
  <c r="AG57" i="22"/>
  <c r="AG56" i="22"/>
  <c r="AG32" i="22"/>
  <c r="AG47" i="22"/>
  <c r="AG35" i="22"/>
  <c r="AG34" i="22"/>
  <c r="AG37" i="22"/>
  <c r="AG28" i="22"/>
  <c r="AG23" i="22"/>
  <c r="AG22" i="22"/>
  <c r="AG17" i="22"/>
  <c r="AG12" i="22"/>
  <c r="AO173" i="22"/>
  <c r="AO149" i="22"/>
  <c r="AO139" i="22"/>
  <c r="AO160" i="22"/>
  <c r="AO144" i="22"/>
  <c r="AO167" i="22"/>
  <c r="AO151" i="22"/>
  <c r="AO170" i="22"/>
  <c r="AO154" i="22"/>
  <c r="AO133" i="22"/>
  <c r="AO117" i="22"/>
  <c r="AO136" i="22"/>
  <c r="AO120" i="22"/>
  <c r="AO135" i="22"/>
  <c r="AO119" i="22"/>
  <c r="AO105" i="22"/>
  <c r="AO126" i="22"/>
  <c r="AO110" i="22"/>
  <c r="AO97" i="22"/>
  <c r="AO104" i="22"/>
  <c r="AO88" i="22"/>
  <c r="AO91" i="22"/>
  <c r="AO98" i="22"/>
  <c r="AO82" i="22"/>
  <c r="AO80" i="22"/>
  <c r="AO74" i="22"/>
  <c r="AO50" i="22"/>
  <c r="AO46" i="22"/>
  <c r="AO61" i="22"/>
  <c r="AO64" i="22"/>
  <c r="AO57" i="22"/>
  <c r="AO56" i="22"/>
  <c r="AO59" i="22"/>
  <c r="AO45" i="22"/>
  <c r="AO39" i="22"/>
  <c r="AO38" i="22"/>
  <c r="AO41" i="22"/>
  <c r="AO28" i="22"/>
  <c r="AO23" i="22"/>
  <c r="AO22" i="22"/>
  <c r="AO17" i="22"/>
  <c r="AO6" i="22"/>
  <c r="AO4" i="22"/>
  <c r="AD147" i="22"/>
  <c r="AD143" i="22"/>
  <c r="AD167" i="22"/>
  <c r="AD166" i="22"/>
  <c r="AD150" i="22"/>
  <c r="AD169" i="22"/>
  <c r="AD153" i="22"/>
  <c r="AD172" i="22"/>
  <c r="AD156" i="22"/>
  <c r="AD139" i="22"/>
  <c r="AD123" i="22"/>
  <c r="AD107" i="22"/>
  <c r="AD126" i="22"/>
  <c r="AD110" i="22"/>
  <c r="AD133" i="22"/>
  <c r="AD117" i="22"/>
  <c r="AD140" i="22"/>
  <c r="AD124" i="22"/>
  <c r="AD108" i="22"/>
  <c r="AD87" i="22"/>
  <c r="AD90" i="22"/>
  <c r="AD93" i="22"/>
  <c r="AD104" i="22"/>
  <c r="AD88" i="22"/>
  <c r="AD79" i="22"/>
  <c r="AD81" i="22"/>
  <c r="AD69" i="22"/>
  <c r="AD72" i="22"/>
  <c r="AD52" i="22"/>
  <c r="AD48" i="22"/>
  <c r="AD62" i="22"/>
  <c r="AD47" i="22"/>
  <c r="AD50" i="22"/>
  <c r="AD53" i="22"/>
  <c r="AD41" i="22"/>
  <c r="AD44" i="22"/>
  <c r="AD23" i="22"/>
  <c r="AD31" i="22"/>
  <c r="AD29" i="22"/>
  <c r="AD24" i="22"/>
  <c r="AD16" i="22"/>
  <c r="AD8" i="22"/>
  <c r="AD9" i="22"/>
  <c r="AL7" i="22"/>
  <c r="AL177" i="22"/>
  <c r="AL176" i="22"/>
  <c r="AL167" i="22"/>
  <c r="AL166" i="22"/>
  <c r="AL150" i="22"/>
  <c r="AL169" i="22"/>
  <c r="AL153" i="22"/>
  <c r="AL172" i="22"/>
  <c r="AL156" i="22"/>
  <c r="AL139" i="22"/>
  <c r="AL123" i="22"/>
  <c r="AL107" i="22"/>
  <c r="AL126" i="22"/>
  <c r="AL110" i="22"/>
  <c r="AL129" i="22"/>
  <c r="AL113" i="22"/>
  <c r="AL136" i="22"/>
  <c r="AL120" i="22"/>
  <c r="AL99" i="22"/>
  <c r="AL83" i="22"/>
  <c r="AL90" i="22"/>
  <c r="AL93" i="22"/>
  <c r="AL100" i="22"/>
  <c r="AL84" i="22"/>
  <c r="AL75" i="22"/>
  <c r="AL77" i="22"/>
  <c r="AL69" i="22"/>
  <c r="AL68" i="22"/>
  <c r="AL30" i="22"/>
  <c r="AL48" i="22"/>
  <c r="AL59" i="22"/>
  <c r="AL42" i="22"/>
  <c r="AL46" i="22"/>
  <c r="AL49" i="22"/>
  <c r="AL37" i="22"/>
  <c r="AL40" i="22"/>
  <c r="AL43" i="22"/>
  <c r="AL12" i="22"/>
  <c r="AL25" i="22"/>
  <c r="AL21" i="22"/>
  <c r="AL19" i="22"/>
  <c r="AL14" i="22"/>
  <c r="AL6" i="22"/>
  <c r="AA169" i="22"/>
  <c r="AA145" i="22"/>
  <c r="AA141" i="22"/>
  <c r="AA164" i="22"/>
  <c r="AA148" i="22"/>
  <c r="AA167" i="22"/>
  <c r="AA151" i="22"/>
  <c r="AA174" i="22"/>
  <c r="AA158" i="22"/>
  <c r="AA142" i="22"/>
  <c r="AA121" i="22"/>
  <c r="AA105" i="22"/>
  <c r="AA128" i="22"/>
  <c r="AA112" i="22"/>
  <c r="AA131" i="22"/>
  <c r="AA115" i="22"/>
  <c r="AA134" i="22"/>
  <c r="AA118" i="22"/>
  <c r="AA101" i="22"/>
  <c r="AA85" i="22"/>
  <c r="AA92" i="22"/>
  <c r="AA95" i="22"/>
  <c r="AA98" i="22"/>
  <c r="AA83" i="22"/>
  <c r="AA81" i="22"/>
  <c r="AA79" i="22"/>
  <c r="AA67" i="22"/>
  <c r="AA58" i="22"/>
  <c r="AA61" i="22"/>
  <c r="AA64" i="22"/>
  <c r="AA53" i="22"/>
  <c r="AA56" i="22"/>
  <c r="AA59" i="22"/>
  <c r="AA40" i="22"/>
  <c r="AA31" i="22"/>
  <c r="AA34" i="22"/>
  <c r="AA37" i="22"/>
  <c r="AA24" i="22"/>
  <c r="AA26" i="22"/>
  <c r="AA22" i="22"/>
  <c r="AA21" i="22"/>
  <c r="AA9" i="22"/>
  <c r="AA11" i="22"/>
  <c r="AI153" i="22"/>
  <c r="AI145" i="22"/>
  <c r="AI141" i="22"/>
  <c r="AI160" i="22"/>
  <c r="AI144" i="22"/>
  <c r="AI163" i="22"/>
  <c r="AI147" i="22"/>
  <c r="AI170" i="22"/>
  <c r="AI154" i="22"/>
  <c r="AI137" i="22"/>
  <c r="AI121" i="22"/>
  <c r="AI105" i="22"/>
  <c r="AI128" i="22"/>
  <c r="AI112" i="22"/>
  <c r="AI131" i="22"/>
  <c r="AI115" i="22"/>
  <c r="AI134" i="22"/>
  <c r="AI118" i="22"/>
  <c r="AI101" i="22"/>
  <c r="AI85" i="22"/>
  <c r="AI92" i="22"/>
  <c r="AI95" i="22"/>
  <c r="AI102" i="22"/>
  <c r="AI86" i="22"/>
  <c r="AI81" i="22"/>
  <c r="AI79" i="22"/>
  <c r="AI67" i="22"/>
  <c r="AI58" i="22"/>
  <c r="AI61" i="22"/>
  <c r="AI68" i="22"/>
  <c r="AI57" i="22"/>
  <c r="AI56" i="22"/>
  <c r="AI59" i="22"/>
  <c r="AI46" i="22"/>
  <c r="AI35" i="22"/>
  <c r="AI38" i="22"/>
  <c r="AI45" i="22"/>
  <c r="AI25" i="22"/>
  <c r="AI27" i="22"/>
  <c r="AI19" i="22"/>
  <c r="AI10" i="22"/>
  <c r="AI9" i="22"/>
  <c r="AI15" i="22"/>
  <c r="X7" i="22"/>
  <c r="X143" i="22"/>
  <c r="X155" i="22"/>
  <c r="X147" i="22"/>
  <c r="X162" i="22"/>
  <c r="X146" i="22"/>
  <c r="X169" i="22"/>
  <c r="X153" i="22"/>
  <c r="X172" i="22"/>
  <c r="X156" i="22"/>
  <c r="X135" i="22"/>
  <c r="X119" i="22"/>
  <c r="X103" i="22"/>
  <c r="X126" i="22"/>
  <c r="X110" i="22"/>
  <c r="X129" i="22"/>
  <c r="X113" i="22"/>
  <c r="X132" i="22"/>
  <c r="X116" i="22"/>
  <c r="X99" i="22"/>
  <c r="X102" i="22"/>
  <c r="X86" i="22"/>
  <c r="X89" i="22"/>
  <c r="X96" i="22"/>
  <c r="X83" i="22"/>
  <c r="X75" i="22"/>
  <c r="X77" i="22"/>
  <c r="X65" i="22"/>
  <c r="X72" i="22"/>
  <c r="X71" i="22"/>
  <c r="X70" i="22"/>
  <c r="X56" i="22"/>
  <c r="X51" i="22"/>
  <c r="X54" i="22"/>
  <c r="X53" i="22"/>
  <c r="X37" i="22"/>
  <c r="X40" i="22"/>
  <c r="X39" i="22"/>
  <c r="X22" i="22"/>
  <c r="X25" i="22"/>
  <c r="X17" i="22"/>
  <c r="X12" i="22"/>
  <c r="X10" i="22"/>
  <c r="X4" i="22"/>
  <c r="AF3" i="22"/>
  <c r="AF175" i="22"/>
  <c r="AF176" i="22"/>
  <c r="AF147" i="22"/>
  <c r="AF162" i="22"/>
  <c r="AF146" i="22"/>
  <c r="AF169" i="22"/>
  <c r="AF153" i="22"/>
  <c r="AF172" i="22"/>
  <c r="AF156" i="22"/>
  <c r="AF135" i="22"/>
  <c r="AF119" i="22"/>
  <c r="AF103" i="22"/>
  <c r="AF126" i="22"/>
  <c r="AF110" i="22"/>
  <c r="AF129" i="22"/>
  <c r="AF113" i="22"/>
  <c r="AF132" i="22"/>
  <c r="AF116" i="22"/>
  <c r="AF99" i="22"/>
  <c r="AF102" i="22"/>
  <c r="AF86" i="22"/>
  <c r="AF89" i="22"/>
  <c r="AF96" i="22"/>
  <c r="AF83" i="22"/>
  <c r="AF79" i="22"/>
  <c r="AF81" i="22"/>
  <c r="AF61" i="22"/>
  <c r="AF68" i="22"/>
  <c r="AF46" i="22"/>
  <c r="AF70" i="22"/>
  <c r="AF42" i="22"/>
  <c r="AF47" i="22"/>
  <c r="AF50" i="22"/>
  <c r="AF49" i="22"/>
  <c r="AF41" i="22"/>
  <c r="AF44" i="22"/>
  <c r="AF22" i="22"/>
  <c r="AF31" i="22"/>
  <c r="AF25" i="22"/>
  <c r="AF17" i="22"/>
  <c r="AF12" i="22"/>
  <c r="AF10" i="22"/>
  <c r="AF5" i="22"/>
  <c r="AN7" i="22"/>
  <c r="AN175" i="22"/>
  <c r="AN155" i="22"/>
  <c r="AN163" i="22"/>
  <c r="AN166" i="22"/>
  <c r="AN150" i="22"/>
  <c r="AN173" i="22"/>
  <c r="AN157" i="22"/>
  <c r="AN141" i="22"/>
  <c r="AN164" i="22"/>
  <c r="AN148" i="22"/>
  <c r="AN127" i="22"/>
  <c r="AN111" i="22"/>
  <c r="AN134" i="22"/>
  <c r="AN118" i="22"/>
  <c r="AN133" i="22"/>
  <c r="AN117" i="22"/>
  <c r="AN136" i="22"/>
  <c r="AN120" i="22"/>
  <c r="AN105" i="22"/>
  <c r="AN87" i="22"/>
  <c r="AN94" i="22"/>
  <c r="AN97" i="22"/>
  <c r="AN104" i="22"/>
  <c r="AN88" i="22"/>
  <c r="AN74" i="22"/>
  <c r="AN82" i="22"/>
  <c r="AN69" i="22"/>
  <c r="AN72" i="22"/>
  <c r="AN48" i="22"/>
  <c r="AN42" i="22"/>
  <c r="AN56" i="22"/>
  <c r="AN47" i="22"/>
  <c r="AN50" i="22"/>
  <c r="AN57" i="22"/>
  <c r="AN45" i="22"/>
  <c r="AN23" i="22"/>
  <c r="AN36" i="22"/>
  <c r="AN35" i="22"/>
  <c r="AN29" i="22"/>
  <c r="AN21" i="22"/>
  <c r="AN19" i="22"/>
  <c r="AN14" i="22"/>
  <c r="AN9" i="22"/>
  <c r="AK5" i="22"/>
  <c r="AK4" i="22"/>
  <c r="AK11" i="22"/>
  <c r="AK15" i="22"/>
  <c r="AK7" i="22"/>
  <c r="AK8" i="22"/>
  <c r="AK12" i="22"/>
  <c r="AK9" i="22"/>
  <c r="AK13" i="22"/>
  <c r="AK6" i="22"/>
  <c r="AK17" i="22"/>
  <c r="AK21" i="22"/>
  <c r="AK18" i="22"/>
  <c r="AK22" i="22"/>
  <c r="AK10" i="22"/>
  <c r="AK19" i="22"/>
  <c r="AK14" i="22"/>
  <c r="AK16" i="22"/>
  <c r="AK26" i="22"/>
  <c r="AK20" i="22"/>
  <c r="AK23" i="22"/>
  <c r="AK27" i="22"/>
  <c r="AK24" i="22"/>
  <c r="AK28" i="22"/>
  <c r="AK33" i="22"/>
  <c r="AK37" i="22"/>
  <c r="AK41" i="22"/>
  <c r="AK45" i="22"/>
  <c r="AK25" i="22"/>
  <c r="AK30" i="22"/>
  <c r="AK34" i="22"/>
  <c r="AK38" i="22"/>
  <c r="AK42" i="22"/>
  <c r="AK29" i="22"/>
  <c r="AK31" i="22"/>
  <c r="AK35" i="22"/>
  <c r="AK39" i="22"/>
  <c r="AK43" i="22"/>
  <c r="AK36" i="22"/>
  <c r="AK47" i="22"/>
  <c r="AK51" i="22"/>
  <c r="AK55" i="22"/>
  <c r="AK59" i="22"/>
  <c r="AK40" i="22"/>
  <c r="AK48" i="22"/>
  <c r="AK52" i="22"/>
  <c r="AK56" i="22"/>
  <c r="AK44" i="22"/>
  <c r="AK49" i="22"/>
  <c r="AK53" i="22"/>
  <c r="AK57" i="22"/>
  <c r="AK46" i="22"/>
  <c r="AK60" i="22"/>
  <c r="AK64" i="22"/>
  <c r="AK68" i="22"/>
  <c r="AK72" i="22"/>
  <c r="AK50" i="22"/>
  <c r="AK61" i="22"/>
  <c r="AK65" i="22"/>
  <c r="AK69" i="22"/>
  <c r="AK73" i="22"/>
  <c r="AK54" i="22"/>
  <c r="AK62" i="22"/>
  <c r="AK66" i="22"/>
  <c r="AK70" i="22"/>
  <c r="AK32" i="22"/>
  <c r="AK58" i="22"/>
  <c r="AK63" i="22"/>
  <c r="AK67" i="22"/>
  <c r="AK71" i="22"/>
  <c r="AK75" i="22"/>
  <c r="AK79" i="22"/>
  <c r="AK76" i="22"/>
  <c r="AK80" i="22"/>
  <c r="AK74" i="22"/>
  <c r="AK77" i="22"/>
  <c r="AK81" i="22"/>
  <c r="AK78" i="22"/>
  <c r="AK82" i="22"/>
  <c r="AK86" i="22"/>
  <c r="AK90" i="22"/>
  <c r="AK94" i="22"/>
  <c r="AK98" i="22"/>
  <c r="AK102" i="22"/>
  <c r="AK83" i="22"/>
  <c r="AK87" i="22"/>
  <c r="AK91" i="22"/>
  <c r="AK95" i="22"/>
  <c r="AK99" i="22"/>
  <c r="AK84" i="22"/>
  <c r="AK88" i="22"/>
  <c r="AK92" i="22"/>
  <c r="AK96" i="22"/>
  <c r="AK100" i="22"/>
  <c r="AK104" i="22"/>
  <c r="AK85" i="22"/>
  <c r="AK89" i="22"/>
  <c r="AK93" i="22"/>
  <c r="AK97" i="22"/>
  <c r="AK101" i="22"/>
  <c r="AK103" i="22"/>
  <c r="AK106" i="22"/>
  <c r="AK110" i="22"/>
  <c r="AK114" i="22"/>
  <c r="AK118" i="22"/>
  <c r="AK122" i="22"/>
  <c r="AK126" i="22"/>
  <c r="AK130" i="22"/>
  <c r="AK134" i="22"/>
  <c r="AK138" i="22"/>
  <c r="AK105" i="22"/>
  <c r="AK107" i="22"/>
  <c r="AK111" i="22"/>
  <c r="AK115" i="22"/>
  <c r="AK119" i="22"/>
  <c r="AK123" i="22"/>
  <c r="AK127" i="22"/>
  <c r="AK131" i="22"/>
  <c r="AK135" i="22"/>
  <c r="AK108" i="22"/>
  <c r="AK112" i="22"/>
  <c r="AK116" i="22"/>
  <c r="AK120" i="22"/>
  <c r="AK124" i="22"/>
  <c r="AK128" i="22"/>
  <c r="AK132" i="22"/>
  <c r="AK136" i="22"/>
  <c r="AK140" i="22"/>
  <c r="AK109" i="22"/>
  <c r="AK113" i="22"/>
  <c r="AK117" i="22"/>
  <c r="AK121" i="22"/>
  <c r="AK125" i="22"/>
  <c r="AK129" i="22"/>
  <c r="AK133" i="22"/>
  <c r="AK142" i="22"/>
  <c r="AK146" i="22"/>
  <c r="AK150" i="22"/>
  <c r="AK154" i="22"/>
  <c r="AK158" i="22"/>
  <c r="AK162" i="22"/>
  <c r="AK166" i="22"/>
  <c r="AK170" i="22"/>
  <c r="AK174" i="22"/>
  <c r="AK143" i="22"/>
  <c r="AK147" i="22"/>
  <c r="AK151" i="22"/>
  <c r="AK155" i="22"/>
  <c r="AK159" i="22"/>
  <c r="AK163" i="22"/>
  <c r="AK167" i="22"/>
  <c r="AK171" i="22"/>
  <c r="AK175" i="22"/>
  <c r="AK137" i="22"/>
  <c r="AK144" i="22"/>
  <c r="AK148" i="22"/>
  <c r="AK152" i="22"/>
  <c r="AK156" i="22"/>
  <c r="AK160" i="22"/>
  <c r="AK164" i="22"/>
  <c r="AK168" i="22"/>
  <c r="AK172" i="22"/>
  <c r="AK153" i="22"/>
  <c r="AK169" i="22"/>
  <c r="AK177" i="22"/>
  <c r="AK141" i="22"/>
  <c r="AK157" i="22"/>
  <c r="AK173" i="22"/>
  <c r="AK145" i="22"/>
  <c r="AK161" i="22"/>
  <c r="AK139" i="22"/>
  <c r="AK149" i="22"/>
  <c r="AK176" i="22"/>
  <c r="AK165" i="22"/>
  <c r="AK3" i="22"/>
  <c r="AK2" i="22"/>
  <c r="AE153" i="22"/>
  <c r="AE175" i="22"/>
  <c r="AE154" i="22"/>
  <c r="AE124" i="22"/>
  <c r="AE130" i="22"/>
  <c r="AE88" i="22"/>
  <c r="AE80" i="22"/>
  <c r="AE61" i="22"/>
  <c r="AE59" i="22"/>
  <c r="AM177" i="22"/>
  <c r="AM155" i="22"/>
  <c r="AM129" i="22"/>
  <c r="AM103" i="22"/>
  <c r="AM110" i="22"/>
  <c r="AM87" i="22"/>
  <c r="AM71" i="22"/>
  <c r="AM64" i="22"/>
  <c r="AB163" i="22"/>
  <c r="AB139" i="22"/>
  <c r="AB148" i="22"/>
  <c r="AB118" i="22"/>
  <c r="AB124" i="22"/>
  <c r="AB101" i="22"/>
  <c r="AB78" i="22"/>
  <c r="AB60" i="22"/>
  <c r="AB55" i="22"/>
  <c r="AB41" i="22"/>
  <c r="AJ151" i="22"/>
  <c r="AJ170" i="22"/>
  <c r="Z5" i="22"/>
  <c r="Z8" i="22"/>
  <c r="Z9" i="22"/>
  <c r="Z13" i="22"/>
  <c r="Z6" i="22"/>
  <c r="Z10" i="22"/>
  <c r="Z14" i="22"/>
  <c r="Z11" i="22"/>
  <c r="Z15" i="22"/>
  <c r="Z19" i="22"/>
  <c r="Z12" i="22"/>
  <c r="Z20" i="22"/>
  <c r="Z17" i="22"/>
  <c r="Z21" i="22"/>
  <c r="Z22" i="22"/>
  <c r="Z24" i="22"/>
  <c r="Z28" i="22"/>
  <c r="Z25" i="22"/>
  <c r="Z29" i="22"/>
  <c r="Z26" i="22"/>
  <c r="Z27" i="22"/>
  <c r="Z31" i="22"/>
  <c r="Z35" i="22"/>
  <c r="Z39" i="22"/>
  <c r="Z43" i="22"/>
  <c r="Z16" i="22"/>
  <c r="Z32" i="22"/>
  <c r="Z36" i="22"/>
  <c r="Z40" i="22"/>
  <c r="Z44" i="22"/>
  <c r="Z18" i="22"/>
  <c r="Z30" i="22"/>
  <c r="Z33" i="22"/>
  <c r="Z37" i="22"/>
  <c r="Z41" i="22"/>
  <c r="Z45" i="22"/>
  <c r="Z42" i="22"/>
  <c r="Z49" i="22"/>
  <c r="Z53" i="22"/>
  <c r="Z57" i="22"/>
  <c r="Z23" i="22"/>
  <c r="Z46" i="22"/>
  <c r="Z50" i="22"/>
  <c r="Z54" i="22"/>
  <c r="Z58" i="22"/>
  <c r="Z34" i="22"/>
  <c r="Z47" i="22"/>
  <c r="Z51" i="22"/>
  <c r="Z55" i="22"/>
  <c r="Z59" i="22"/>
  <c r="Z52" i="22"/>
  <c r="Z62" i="22"/>
  <c r="Z66" i="22"/>
  <c r="Z70" i="22"/>
  <c r="Z38" i="22"/>
  <c r="Z56" i="22"/>
  <c r="Z63" i="22"/>
  <c r="Z67" i="22"/>
  <c r="Z71" i="22"/>
  <c r="Z64" i="22"/>
  <c r="Z68" i="22"/>
  <c r="Z72" i="22"/>
  <c r="Z60" i="22"/>
  <c r="Z69" i="22"/>
  <c r="Z48" i="22"/>
  <c r="Z73" i="22"/>
  <c r="Z61" i="22"/>
  <c r="Z65" i="22"/>
  <c r="Z77" i="22"/>
  <c r="Z81" i="22"/>
  <c r="Z78" i="22"/>
  <c r="Z82" i="22"/>
  <c r="Z74" i="22"/>
  <c r="Z75" i="22"/>
  <c r="Z79" i="22"/>
  <c r="Z76" i="22"/>
  <c r="Z80" i="22"/>
  <c r="Z84" i="22"/>
  <c r="Z88" i="22"/>
  <c r="Z92" i="22"/>
  <c r="Z96" i="22"/>
  <c r="Z100" i="22"/>
  <c r="Z104" i="22"/>
  <c r="Z85" i="22"/>
  <c r="Z89" i="22"/>
  <c r="Z93" i="22"/>
  <c r="Z97" i="22"/>
  <c r="Z101" i="22"/>
  <c r="Z86" i="22"/>
  <c r="Z90" i="22"/>
  <c r="Z94" i="22"/>
  <c r="Z98" i="22"/>
  <c r="Z102" i="22"/>
  <c r="Z83" i="22"/>
  <c r="Z87" i="22"/>
  <c r="Z91" i="22"/>
  <c r="Z95" i="22"/>
  <c r="Z99" i="22"/>
  <c r="Z108" i="22"/>
  <c r="Z112" i="22"/>
  <c r="Z116" i="22"/>
  <c r="Z120" i="22"/>
  <c r="Z124" i="22"/>
  <c r="Z128" i="22"/>
  <c r="Z132" i="22"/>
  <c r="Z136" i="22"/>
  <c r="Z140" i="22"/>
  <c r="Z103" i="22"/>
  <c r="Z109" i="22"/>
  <c r="Z113" i="22"/>
  <c r="Z117" i="22"/>
  <c r="Z121" i="22"/>
  <c r="Z125" i="22"/>
  <c r="Z129" i="22"/>
  <c r="Z133" i="22"/>
  <c r="Z137" i="22"/>
  <c r="Z105" i="22"/>
  <c r="Z106" i="22"/>
  <c r="Z110" i="22"/>
  <c r="Z114" i="22"/>
  <c r="Z118" i="22"/>
  <c r="Z122" i="22"/>
  <c r="Z126" i="22"/>
  <c r="Z130" i="22"/>
  <c r="Z134" i="22"/>
  <c r="Z138" i="22"/>
  <c r="Z107" i="22"/>
  <c r="Z111" i="22"/>
  <c r="Z115" i="22"/>
  <c r="Z119" i="22"/>
  <c r="Z123" i="22"/>
  <c r="Z127" i="22"/>
  <c r="Z131" i="22"/>
  <c r="Z135" i="22"/>
  <c r="Z139" i="22"/>
  <c r="Z144" i="22"/>
  <c r="Z148" i="22"/>
  <c r="Z152" i="22"/>
  <c r="Z156" i="22"/>
  <c r="Z160" i="22"/>
  <c r="Z164" i="22"/>
  <c r="Z168" i="22"/>
  <c r="Z172" i="22"/>
  <c r="Z141" i="22"/>
  <c r="Z145" i="22"/>
  <c r="Z149" i="22"/>
  <c r="Z153" i="22"/>
  <c r="Z157" i="22"/>
  <c r="Z161" i="22"/>
  <c r="Z165" i="22"/>
  <c r="Z169" i="22"/>
  <c r="Z173" i="22"/>
  <c r="Z142" i="22"/>
  <c r="Z146" i="22"/>
  <c r="Z150" i="22"/>
  <c r="Z154" i="22"/>
  <c r="Z158" i="22"/>
  <c r="Z162" i="22"/>
  <c r="Z166" i="22"/>
  <c r="Z170" i="22"/>
  <c r="Z174" i="22"/>
  <c r="Z143" i="22"/>
  <c r="Z159" i="22"/>
  <c r="Z175" i="22"/>
  <c r="Z176" i="22"/>
  <c r="Z147" i="22"/>
  <c r="Z163" i="22"/>
  <c r="Z151" i="22"/>
  <c r="Z167" i="22"/>
  <c r="Z177" i="22"/>
  <c r="Z155" i="22"/>
  <c r="Z171" i="22"/>
  <c r="Z7" i="22"/>
  <c r="Z2" i="22"/>
  <c r="Z3" i="22"/>
  <c r="Z4" i="22"/>
  <c r="AH5" i="22"/>
  <c r="AH8" i="22"/>
  <c r="AH9" i="22"/>
  <c r="AH13" i="22"/>
  <c r="AH6" i="22"/>
  <c r="AH10" i="22"/>
  <c r="AH14" i="22"/>
  <c r="AH11" i="22"/>
  <c r="AH15" i="22"/>
  <c r="AH19" i="22"/>
  <c r="AH12" i="22"/>
  <c r="AH16" i="22"/>
  <c r="AH20" i="22"/>
  <c r="AH17" i="22"/>
  <c r="AH21" i="22"/>
  <c r="AH22" i="22"/>
  <c r="AH24" i="22"/>
  <c r="AH28" i="22"/>
  <c r="AH25" i="22"/>
  <c r="AH29" i="22"/>
  <c r="AH26" i="22"/>
  <c r="AH27" i="22"/>
  <c r="AH31" i="22"/>
  <c r="AH35" i="22"/>
  <c r="AH39" i="22"/>
  <c r="AH43" i="22"/>
  <c r="AH32" i="22"/>
  <c r="AH36" i="22"/>
  <c r="AH40" i="22"/>
  <c r="AH44" i="22"/>
  <c r="AH33" i="22"/>
  <c r="AH37" i="22"/>
  <c r="AH41" i="22"/>
  <c r="AH45" i="22"/>
  <c r="AH42" i="22"/>
  <c r="AH49" i="22"/>
  <c r="AH53" i="22"/>
  <c r="AH57" i="22"/>
  <c r="AH30" i="22"/>
  <c r="AH50" i="22"/>
  <c r="AH54" i="22"/>
  <c r="AH58" i="22"/>
  <c r="AH23" i="22"/>
  <c r="AH34" i="22"/>
  <c r="AH46" i="22"/>
  <c r="AH47" i="22"/>
  <c r="AH51" i="22"/>
  <c r="AH55" i="22"/>
  <c r="AH59" i="22"/>
  <c r="AH52" i="22"/>
  <c r="AH62" i="22"/>
  <c r="AH66" i="22"/>
  <c r="AH70" i="22"/>
  <c r="AH56" i="22"/>
  <c r="AH63" i="22"/>
  <c r="AH67" i="22"/>
  <c r="AH71" i="22"/>
  <c r="AH38" i="22"/>
  <c r="AH60" i="22"/>
  <c r="AH64" i="22"/>
  <c r="AH68" i="22"/>
  <c r="AH72" i="22"/>
  <c r="AH18" i="22"/>
  <c r="AH69" i="22"/>
  <c r="AH73" i="22"/>
  <c r="AH48" i="22"/>
  <c r="AH61" i="22"/>
  <c r="AH65" i="22"/>
  <c r="AH77" i="22"/>
  <c r="AH81" i="22"/>
  <c r="AH78" i="22"/>
  <c r="AH82" i="22"/>
  <c r="AH74" i="22"/>
  <c r="AH75" i="22"/>
  <c r="AH79" i="22"/>
  <c r="AH76" i="22"/>
  <c r="AH80" i="22"/>
  <c r="AH84" i="22"/>
  <c r="AH88" i="22"/>
  <c r="AH92" i="22"/>
  <c r="AH96" i="22"/>
  <c r="AH100" i="22"/>
  <c r="AH104" i="22"/>
  <c r="AH85" i="22"/>
  <c r="AH89" i="22"/>
  <c r="AH93" i="22"/>
  <c r="AH97" i="22"/>
  <c r="AH101" i="22"/>
  <c r="AH86" i="22"/>
  <c r="AH90" i="22"/>
  <c r="AH94" i="22"/>
  <c r="AH98" i="22"/>
  <c r="AH102" i="22"/>
  <c r="AH83" i="22"/>
  <c r="AH87" i="22"/>
  <c r="AH91" i="22"/>
  <c r="AH95" i="22"/>
  <c r="AH99" i="22"/>
  <c r="AH108" i="22"/>
  <c r="AH112" i="22"/>
  <c r="AH116" i="22"/>
  <c r="AH120" i="22"/>
  <c r="AH124" i="22"/>
  <c r="AH128" i="22"/>
  <c r="AH132" i="22"/>
  <c r="AH136" i="22"/>
  <c r="AH140" i="22"/>
  <c r="AH103" i="22"/>
  <c r="AH109" i="22"/>
  <c r="AH113" i="22"/>
  <c r="AH117" i="22"/>
  <c r="AH121" i="22"/>
  <c r="AH125" i="22"/>
  <c r="AH129" i="22"/>
  <c r="AH133" i="22"/>
  <c r="AH105" i="22"/>
  <c r="AH106" i="22"/>
  <c r="AH110" i="22"/>
  <c r="AH114" i="22"/>
  <c r="AH118" i="22"/>
  <c r="AH122" i="22"/>
  <c r="AH126" i="22"/>
  <c r="AH130" i="22"/>
  <c r="AH134" i="22"/>
  <c r="AH138" i="22"/>
  <c r="AH107" i="22"/>
  <c r="AH111" i="22"/>
  <c r="AH115" i="22"/>
  <c r="AH119" i="22"/>
  <c r="AH123" i="22"/>
  <c r="AH127" i="22"/>
  <c r="AH131" i="22"/>
  <c r="AH135" i="22"/>
  <c r="AH139" i="22"/>
  <c r="AH144" i="22"/>
  <c r="AH148" i="22"/>
  <c r="AH152" i="22"/>
  <c r="AH156" i="22"/>
  <c r="AH160" i="22"/>
  <c r="AH164" i="22"/>
  <c r="AH168" i="22"/>
  <c r="AH172" i="22"/>
  <c r="AH141" i="22"/>
  <c r="AH145" i="22"/>
  <c r="AH149" i="22"/>
  <c r="AH153" i="22"/>
  <c r="AH157" i="22"/>
  <c r="AH161" i="22"/>
  <c r="AH165" i="22"/>
  <c r="AH169" i="22"/>
  <c r="AH173" i="22"/>
  <c r="AH142" i="22"/>
  <c r="AH146" i="22"/>
  <c r="AH150" i="22"/>
  <c r="AH154" i="22"/>
  <c r="AH158" i="22"/>
  <c r="AH162" i="22"/>
  <c r="AH166" i="22"/>
  <c r="AH170" i="22"/>
  <c r="AH174" i="22"/>
  <c r="AH137" i="22"/>
  <c r="AH143" i="22"/>
  <c r="AH159" i="22"/>
  <c r="AH175" i="22"/>
  <c r="AH147" i="22"/>
  <c r="AH163" i="22"/>
  <c r="AH176" i="22"/>
  <c r="AH151" i="22"/>
  <c r="AH167" i="22"/>
  <c r="AH177" i="22"/>
  <c r="AH155" i="22"/>
  <c r="AH171" i="22"/>
  <c r="AH3" i="22"/>
  <c r="AH2" i="22"/>
  <c r="AH4" i="22"/>
  <c r="AH7" i="22"/>
  <c r="AC5" i="22"/>
  <c r="AC7" i="22"/>
  <c r="AC11" i="22"/>
  <c r="AC15" i="22"/>
  <c r="AC4" i="22"/>
  <c r="AC8" i="22"/>
  <c r="AC12" i="22"/>
  <c r="AC6" i="22"/>
  <c r="AC9" i="22"/>
  <c r="AC13" i="22"/>
  <c r="AC17" i="22"/>
  <c r="AC21" i="22"/>
  <c r="AC18" i="22"/>
  <c r="AC22" i="22"/>
  <c r="AC10" i="22"/>
  <c r="AC19" i="22"/>
  <c r="AC16" i="22"/>
  <c r="AC26" i="22"/>
  <c r="AC20" i="22"/>
  <c r="AC23" i="22"/>
  <c r="AC27" i="22"/>
  <c r="AC24" i="22"/>
  <c r="AC28" i="22"/>
  <c r="AC33" i="22"/>
  <c r="AC37" i="22"/>
  <c r="AC41" i="22"/>
  <c r="AC45" i="22"/>
  <c r="AC25" i="22"/>
  <c r="AC34" i="22"/>
  <c r="AC38" i="22"/>
  <c r="AC42" i="22"/>
  <c r="AC46" i="22"/>
  <c r="AC14" i="22"/>
  <c r="AC29" i="22"/>
  <c r="AC30" i="22"/>
  <c r="AC31" i="22"/>
  <c r="AC35" i="22"/>
  <c r="AC39" i="22"/>
  <c r="AC43" i="22"/>
  <c r="AC36" i="22"/>
  <c r="AC47" i="22"/>
  <c r="AC51" i="22"/>
  <c r="AC55" i="22"/>
  <c r="AC59" i="22"/>
  <c r="AC40" i="22"/>
  <c r="AC48" i="22"/>
  <c r="AC52" i="22"/>
  <c r="AC56" i="22"/>
  <c r="AC44" i="22"/>
  <c r="AC49" i="22"/>
  <c r="AC53" i="22"/>
  <c r="AC57" i="22"/>
  <c r="AC60" i="22"/>
  <c r="AC64" i="22"/>
  <c r="AC68" i="22"/>
  <c r="AC72" i="22"/>
  <c r="AC50" i="22"/>
  <c r="AC61" i="22"/>
  <c r="AC65" i="22"/>
  <c r="AC69" i="22"/>
  <c r="AC73" i="22"/>
  <c r="AC32" i="22"/>
  <c r="AC54" i="22"/>
  <c r="AC62" i="22"/>
  <c r="AC66" i="22"/>
  <c r="AC70" i="22"/>
  <c r="AC63" i="22"/>
  <c r="AC67" i="22"/>
  <c r="AC71" i="22"/>
  <c r="AC58" i="22"/>
  <c r="AC75" i="22"/>
  <c r="AC79" i="22"/>
  <c r="AC76" i="22"/>
  <c r="AC80" i="22"/>
  <c r="AC74" i="22"/>
  <c r="AC77" i="22"/>
  <c r="AC81" i="22"/>
  <c r="AC78" i="22"/>
  <c r="AC82" i="22"/>
  <c r="AC86" i="22"/>
  <c r="AC90" i="22"/>
  <c r="AC94" i="22"/>
  <c r="AC98" i="22"/>
  <c r="AC102" i="22"/>
  <c r="AC87" i="22"/>
  <c r="AC91" i="22"/>
  <c r="AC95" i="22"/>
  <c r="AC99" i="22"/>
  <c r="AC84" i="22"/>
  <c r="AC88" i="22"/>
  <c r="AC92" i="22"/>
  <c r="AC96" i="22"/>
  <c r="AC100" i="22"/>
  <c r="AC104" i="22"/>
  <c r="AC83" i="22"/>
  <c r="AC85" i="22"/>
  <c r="AC89" i="22"/>
  <c r="AC93" i="22"/>
  <c r="AC97" i="22"/>
  <c r="AC101" i="22"/>
  <c r="AC103" i="22"/>
  <c r="AC106" i="22"/>
  <c r="AC110" i="22"/>
  <c r="AC114" i="22"/>
  <c r="AC118" i="22"/>
  <c r="AC122" i="22"/>
  <c r="AC126" i="22"/>
  <c r="AC130" i="22"/>
  <c r="AC134" i="22"/>
  <c r="AC138" i="22"/>
  <c r="AC105" i="22"/>
  <c r="AC107" i="22"/>
  <c r="AC111" i="22"/>
  <c r="AC115" i="22"/>
  <c r="AC119" i="22"/>
  <c r="AC123" i="22"/>
  <c r="AC127" i="22"/>
  <c r="AC131" i="22"/>
  <c r="AC135" i="22"/>
  <c r="AC108" i="22"/>
  <c r="AC112" i="22"/>
  <c r="AC116" i="22"/>
  <c r="AC120" i="22"/>
  <c r="AC124" i="22"/>
  <c r="AC128" i="22"/>
  <c r="AC132" i="22"/>
  <c r="AC136" i="22"/>
  <c r="AC140" i="22"/>
  <c r="AC109" i="22"/>
  <c r="AC113" i="22"/>
  <c r="AC117" i="22"/>
  <c r="AC121" i="22"/>
  <c r="AC125" i="22"/>
  <c r="AC129" i="22"/>
  <c r="AC133" i="22"/>
  <c r="AC137" i="22"/>
  <c r="AC142" i="22"/>
  <c r="AC146" i="22"/>
  <c r="AC150" i="22"/>
  <c r="AC154" i="22"/>
  <c r="AC158" i="22"/>
  <c r="AC162" i="22"/>
  <c r="AC166" i="22"/>
  <c r="AC170" i="22"/>
  <c r="AC174" i="22"/>
  <c r="AC143" i="22"/>
  <c r="AC147" i="22"/>
  <c r="AC151" i="22"/>
  <c r="AC155" i="22"/>
  <c r="AC159" i="22"/>
  <c r="AC163" i="22"/>
  <c r="AC167" i="22"/>
  <c r="AC171" i="22"/>
  <c r="AC175" i="22"/>
  <c r="AC144" i="22"/>
  <c r="AC148" i="22"/>
  <c r="AC152" i="22"/>
  <c r="AC156" i="22"/>
  <c r="AC160" i="22"/>
  <c r="AC164" i="22"/>
  <c r="AC168" i="22"/>
  <c r="AC172" i="22"/>
  <c r="AC153" i="22"/>
  <c r="AC169" i="22"/>
  <c r="AC177" i="22"/>
  <c r="AC139" i="22"/>
  <c r="AC141" i="22"/>
  <c r="AC157" i="22"/>
  <c r="AC173" i="22"/>
  <c r="AC145" i="22"/>
  <c r="AC161" i="22"/>
  <c r="AC149" i="22"/>
  <c r="AC165" i="22"/>
  <c r="AC176" i="22"/>
  <c r="AC3" i="22"/>
  <c r="AC2" i="22"/>
  <c r="W157" i="22"/>
  <c r="W177" i="22"/>
  <c r="W172" i="22"/>
  <c r="W156" i="22"/>
  <c r="W175" i="22"/>
  <c r="W159" i="22"/>
  <c r="W143" i="22"/>
  <c r="W170" i="22"/>
  <c r="W154" i="22"/>
  <c r="W133" i="22"/>
  <c r="W117" i="22"/>
  <c r="W140" i="22"/>
  <c r="W124" i="22"/>
  <c r="W108" i="22"/>
  <c r="W127" i="22"/>
  <c r="W111" i="22"/>
  <c r="W130" i="22"/>
  <c r="W114" i="22"/>
  <c r="W97" i="22"/>
  <c r="W83" i="22"/>
  <c r="W92" i="22"/>
  <c r="W95" i="22"/>
  <c r="W98" i="22"/>
  <c r="W82" i="22"/>
  <c r="W77" i="22"/>
  <c r="W75" i="22"/>
  <c r="W54" i="22"/>
  <c r="W50" i="22"/>
  <c r="W61" i="22"/>
  <c r="W58" i="22"/>
  <c r="W49" i="22"/>
  <c r="W52" i="22"/>
  <c r="W55" i="22"/>
  <c r="W29" i="22"/>
  <c r="W31" i="22"/>
  <c r="W38" i="22"/>
  <c r="W37" i="22"/>
  <c r="W20" i="22"/>
  <c r="W26" i="22"/>
  <c r="W18" i="22"/>
  <c r="W14" i="22"/>
  <c r="AE161" i="22"/>
  <c r="AE169" i="22"/>
  <c r="AE149" i="22"/>
  <c r="AE160" i="22"/>
  <c r="AE144" i="22"/>
  <c r="AE163" i="22"/>
  <c r="AE147" i="22"/>
  <c r="AE174" i="22"/>
  <c r="AE158" i="22"/>
  <c r="AE142" i="22"/>
  <c r="AE121" i="22"/>
  <c r="AE105" i="22"/>
  <c r="AE128" i="22"/>
  <c r="AE112" i="22"/>
  <c r="AE131" i="22"/>
  <c r="AE115" i="22"/>
  <c r="AE134" i="22"/>
  <c r="AE118" i="22"/>
  <c r="AE101" i="22"/>
  <c r="AE85" i="22"/>
  <c r="AE92" i="22"/>
  <c r="AE99" i="22"/>
  <c r="AE102" i="22"/>
  <c r="AE86" i="22"/>
  <c r="AE77" i="22"/>
  <c r="AE79" i="22"/>
  <c r="AE63" i="22"/>
  <c r="AE62" i="22"/>
  <c r="AE65" i="22"/>
  <c r="AE68" i="22"/>
  <c r="AE57" i="22"/>
  <c r="AE56" i="22"/>
  <c r="AE29" i="22"/>
  <c r="AE47" i="22"/>
  <c r="AE35" i="22"/>
  <c r="AE42" i="22"/>
  <c r="AE45" i="22"/>
  <c r="AE28" i="22"/>
  <c r="AE23" i="22"/>
  <c r="AM173" i="22"/>
  <c r="AM153" i="22"/>
  <c r="AM172" i="22"/>
  <c r="AM156" i="22"/>
  <c r="AM175" i="22"/>
  <c r="AM159" i="22"/>
  <c r="AM143" i="22"/>
  <c r="AM166" i="22"/>
  <c r="AM150" i="22"/>
  <c r="AM133" i="22"/>
  <c r="AM117" i="22"/>
  <c r="AM140" i="22"/>
  <c r="AM124" i="22"/>
  <c r="AM108" i="22"/>
  <c r="AM127" i="22"/>
  <c r="AM111" i="22"/>
  <c r="AM130" i="22"/>
  <c r="AM114" i="22"/>
  <c r="AM97" i="22"/>
  <c r="AM104" i="22"/>
  <c r="AM88" i="22"/>
  <c r="AM91" i="22"/>
  <c r="AM98" i="22"/>
  <c r="AM82" i="22"/>
  <c r="AM80" i="22"/>
  <c r="AM75" i="22"/>
  <c r="AM63" i="22"/>
  <c r="AM50" i="22"/>
  <c r="AM65" i="22"/>
  <c r="AM68" i="22"/>
  <c r="AM57" i="22"/>
  <c r="AM40" i="22"/>
  <c r="AM48" i="22"/>
  <c r="AM51" i="22"/>
  <c r="AM39" i="22"/>
  <c r="AM42" i="22"/>
  <c r="AM41" i="22"/>
  <c r="AM24" i="22"/>
  <c r="AM23" i="22"/>
  <c r="AM22" i="22"/>
  <c r="AB176" i="22"/>
  <c r="AB159" i="22"/>
  <c r="AB174" i="22"/>
  <c r="AB158" i="22"/>
  <c r="AB142" i="22"/>
  <c r="AB165" i="22"/>
  <c r="AB149" i="22"/>
  <c r="AB168" i="22"/>
  <c r="AB152" i="22"/>
  <c r="AB131" i="22"/>
  <c r="AB115" i="22"/>
  <c r="AB138" i="22"/>
  <c r="AB122" i="22"/>
  <c r="AB106" i="22"/>
  <c r="AB125" i="22"/>
  <c r="AB109" i="22"/>
  <c r="AB128" i="22"/>
  <c r="AB112" i="22"/>
  <c r="AB95" i="22"/>
  <c r="AB98" i="22"/>
  <c r="AB83" i="22"/>
  <c r="AB89" i="22"/>
  <c r="AB96" i="22"/>
  <c r="AB80" i="22"/>
  <c r="AB82" i="22"/>
  <c r="AB77" i="22"/>
  <c r="AB65" i="22"/>
  <c r="AB64" i="22"/>
  <c r="AB67" i="22"/>
  <c r="AB70" i="22"/>
  <c r="AB59" i="22"/>
  <c r="AB58" i="22"/>
  <c r="AB57" i="22"/>
  <c r="AB45" i="22"/>
  <c r="AB44" i="22"/>
  <c r="AB27" i="22"/>
  <c r="AB31" i="22"/>
  <c r="AB29" i="22"/>
  <c r="AB24" i="22"/>
  <c r="AB16" i="22"/>
  <c r="AB19" i="22"/>
  <c r="AB10" i="22"/>
  <c r="AJ163" i="22"/>
  <c r="AJ159" i="22"/>
  <c r="AJ174" i="22"/>
  <c r="AJ158" i="22"/>
  <c r="AJ142" i="22"/>
  <c r="AJ165" i="22"/>
  <c r="AJ149" i="22"/>
  <c r="AJ172" i="22"/>
  <c r="AJ156" i="22"/>
  <c r="AJ135" i="22"/>
  <c r="AJ119" i="22"/>
  <c r="AJ103" i="22"/>
  <c r="AJ126" i="22"/>
  <c r="AJ110" i="22"/>
  <c r="AJ125" i="22"/>
  <c r="AJ109" i="22"/>
  <c r="AJ128" i="22"/>
  <c r="AJ112" i="22"/>
  <c r="AJ95" i="22"/>
  <c r="AJ102" i="22"/>
  <c r="AJ86" i="22"/>
  <c r="AJ89" i="22"/>
  <c r="AJ96" i="22"/>
  <c r="AJ80" i="22"/>
  <c r="AJ82" i="22"/>
  <c r="AJ77" i="22"/>
  <c r="AJ65" i="22"/>
  <c r="AJ60" i="22"/>
  <c r="AJ63" i="22"/>
  <c r="AJ62" i="22"/>
  <c r="AJ55" i="22"/>
  <c r="AJ58" i="22"/>
  <c r="AJ42" i="22"/>
  <c r="AJ38" i="22"/>
  <c r="AJ33" i="22"/>
  <c r="AJ32" i="22"/>
  <c r="AJ35" i="22"/>
  <c r="AJ29" i="22"/>
  <c r="AJ24" i="22"/>
  <c r="AJ12" i="22"/>
  <c r="Y173" i="22"/>
  <c r="Y153" i="22"/>
  <c r="Y161" i="22"/>
  <c r="Y172" i="22"/>
  <c r="Y156" i="22"/>
  <c r="Y137" i="22"/>
  <c r="Y163" i="22"/>
  <c r="Y147" i="22"/>
  <c r="Y166" i="22"/>
  <c r="Y150" i="22"/>
  <c r="Y129" i="22"/>
  <c r="Y113" i="22"/>
  <c r="Y132" i="22"/>
  <c r="Y116" i="22"/>
  <c r="Y131" i="22"/>
  <c r="Y115" i="22"/>
  <c r="Y138" i="22"/>
  <c r="Y122" i="22"/>
  <c r="Y106" i="22"/>
  <c r="Y93" i="22"/>
  <c r="Y100" i="22"/>
  <c r="Y84" i="22"/>
  <c r="Y87" i="22"/>
  <c r="Y94" i="22"/>
  <c r="Y78" i="22"/>
  <c r="Y76" i="22"/>
  <c r="Y67" i="22"/>
  <c r="Y70" i="22"/>
  <c r="Y73" i="22"/>
  <c r="Y58" i="22"/>
  <c r="Y54" i="22"/>
  <c r="Y36" i="22"/>
  <c r="Y52" i="22"/>
  <c r="Y59" i="22"/>
  <c r="Y44" i="22"/>
  <c r="Y31" i="22"/>
  <c r="Y34" i="22"/>
  <c r="Y33" i="22"/>
  <c r="Y27" i="22"/>
  <c r="Y19" i="22"/>
  <c r="Y14" i="22"/>
  <c r="AG173" i="22"/>
  <c r="AG169" i="22"/>
  <c r="AG149" i="22"/>
  <c r="AG172" i="22"/>
  <c r="AG156" i="22"/>
  <c r="AG137" i="22"/>
  <c r="AG163" i="22"/>
  <c r="AG147" i="22"/>
  <c r="AG166" i="22"/>
  <c r="AG150" i="22"/>
  <c r="AG129" i="22"/>
  <c r="AG113" i="22"/>
  <c r="AG132" i="22"/>
  <c r="AG116" i="22"/>
  <c r="AG131" i="22"/>
  <c r="AG115" i="22"/>
  <c r="AG138" i="22"/>
  <c r="AG122" i="22"/>
  <c r="AG106" i="22"/>
  <c r="AG93" i="22"/>
  <c r="AG100" i="22"/>
  <c r="AG84" i="22"/>
  <c r="AG87" i="22"/>
  <c r="AG94" i="22"/>
  <c r="AG78" i="22"/>
  <c r="AG76" i="22"/>
  <c r="AG67" i="22"/>
  <c r="AG40" i="22"/>
  <c r="AG62" i="22"/>
  <c r="AG61" i="22"/>
  <c r="AG64" i="22"/>
  <c r="AG53" i="22"/>
  <c r="AG52" i="22"/>
  <c r="AG59" i="22"/>
  <c r="AG44" i="22"/>
  <c r="AG31" i="22"/>
  <c r="AG30" i="22"/>
  <c r="AG33" i="22"/>
  <c r="AG24" i="22"/>
  <c r="AG18" i="22"/>
  <c r="AG10" i="22"/>
  <c r="AO157" i="22"/>
  <c r="AO169" i="22"/>
  <c r="AO177" i="22"/>
  <c r="AO172" i="22"/>
  <c r="AO156" i="22"/>
  <c r="AO137" i="22"/>
  <c r="AO163" i="22"/>
  <c r="AO147" i="22"/>
  <c r="AO166" i="22"/>
  <c r="AO150" i="22"/>
  <c r="AO129" i="22"/>
  <c r="AO113" i="22"/>
  <c r="AO132" i="22"/>
  <c r="AO116" i="22"/>
  <c r="AO131" i="22"/>
  <c r="AO115" i="22"/>
  <c r="AO138" i="22"/>
  <c r="AO122" i="22"/>
  <c r="AO106" i="22"/>
  <c r="AO93" i="22"/>
  <c r="AO100" i="22"/>
  <c r="AO84" i="22"/>
  <c r="AO87" i="22"/>
  <c r="AO94" i="22"/>
  <c r="AO78" i="22"/>
  <c r="AO76" i="22"/>
  <c r="AO67" i="22"/>
  <c r="AO70" i="22"/>
  <c r="AO73" i="22"/>
  <c r="AO58" i="22"/>
  <c r="AO60" i="22"/>
  <c r="AO53" i="22"/>
  <c r="AO52" i="22"/>
  <c r="AO55" i="22"/>
  <c r="AO44" i="22"/>
  <c r="AO35" i="22"/>
  <c r="AO34" i="22"/>
  <c r="AO37" i="22"/>
  <c r="AO24" i="22"/>
  <c r="AO26" i="22"/>
  <c r="AO18" i="22"/>
  <c r="AO10" i="22"/>
  <c r="AO12" i="22"/>
  <c r="AD3" i="22"/>
  <c r="AD177" i="22"/>
  <c r="AD176" i="22"/>
  <c r="AD151" i="22"/>
  <c r="AD162" i="22"/>
  <c r="AD146" i="22"/>
  <c r="AD165" i="22"/>
  <c r="AD149" i="22"/>
  <c r="AD168" i="22"/>
  <c r="AD152" i="22"/>
  <c r="AD135" i="22"/>
  <c r="AD119" i="22"/>
  <c r="AD138" i="22"/>
  <c r="AD122" i="22"/>
  <c r="AD106" i="22"/>
  <c r="AD129" i="22"/>
  <c r="AD113" i="22"/>
  <c r="AD136" i="22"/>
  <c r="AD120" i="22"/>
  <c r="AD99" i="22"/>
  <c r="AD102" i="22"/>
  <c r="AD86" i="22"/>
  <c r="AD89" i="22"/>
  <c r="AD100" i="22"/>
  <c r="AD84" i="22"/>
  <c r="AD75" i="22"/>
  <c r="AD77" i="22"/>
  <c r="AD56" i="22"/>
  <c r="AD68" i="22"/>
  <c r="AD71" i="22"/>
  <c r="AD30" i="22"/>
  <c r="AD59" i="22"/>
  <c r="AD42" i="22"/>
  <c r="AD46" i="22"/>
  <c r="AD49" i="22"/>
  <c r="AD37" i="22"/>
  <c r="AD40" i="22"/>
  <c r="AD43" i="22"/>
  <c r="AD26" i="22"/>
  <c r="AD25" i="22"/>
  <c r="AD21" i="22"/>
  <c r="AD19" i="22"/>
  <c r="AD14" i="22"/>
  <c r="AL175" i="22"/>
  <c r="AL171" i="22"/>
  <c r="AL151" i="22"/>
  <c r="AL162" i="22"/>
  <c r="AL146" i="22"/>
  <c r="AL165" i="22"/>
  <c r="AL149" i="22"/>
  <c r="AL168" i="22"/>
  <c r="AL152" i="22"/>
  <c r="AL135" i="22"/>
  <c r="AL119" i="22"/>
  <c r="AL138" i="22"/>
  <c r="AL122" i="22"/>
  <c r="AL106" i="22"/>
  <c r="AL125" i="22"/>
  <c r="AL109" i="22"/>
  <c r="AL132" i="22"/>
  <c r="AL116" i="22"/>
  <c r="AL95" i="22"/>
  <c r="AL102" i="22"/>
  <c r="AL86" i="22"/>
  <c r="AL89" i="22"/>
  <c r="AL96" i="22"/>
  <c r="AL80" i="22"/>
  <c r="AL82" i="22"/>
  <c r="AL74" i="22"/>
  <c r="AL65" i="22"/>
  <c r="AL64" i="22"/>
  <c r="AL71" i="22"/>
  <c r="AL70" i="22"/>
  <c r="AL55" i="22"/>
  <c r="AL58" i="22"/>
  <c r="AL38" i="22"/>
  <c r="AL34" i="22"/>
  <c r="AL33" i="22"/>
  <c r="AL36" i="22"/>
  <c r="AL39" i="22"/>
  <c r="AL26" i="22"/>
  <c r="AL18" i="22"/>
  <c r="AL17" i="22"/>
  <c r="AL15" i="22"/>
  <c r="AL10" i="22"/>
  <c r="AA165" i="22"/>
  <c r="AA177" i="22"/>
  <c r="AA176" i="22"/>
  <c r="AA160" i="22"/>
  <c r="AA144" i="22"/>
  <c r="AA163" i="22"/>
  <c r="AA147" i="22"/>
  <c r="AA170" i="22"/>
  <c r="AA154" i="22"/>
  <c r="AA133" i="22"/>
  <c r="AA117" i="22"/>
  <c r="AA140" i="22"/>
  <c r="AA124" i="22"/>
  <c r="AA108" i="22"/>
  <c r="AA127" i="22"/>
  <c r="AA111" i="22"/>
  <c r="AA130" i="22"/>
  <c r="AA114" i="22"/>
  <c r="AA97" i="22"/>
  <c r="AA104" i="22"/>
  <c r="AA88" i="22"/>
  <c r="AA91" i="22"/>
  <c r="AA94" i="22"/>
  <c r="AA82" i="22"/>
  <c r="AA77" i="22"/>
  <c r="AA75" i="22"/>
  <c r="AA70" i="22"/>
  <c r="AA73" i="22"/>
  <c r="AA54" i="22"/>
  <c r="AA50" i="22"/>
  <c r="AA49" i="22"/>
  <c r="AA52" i="22"/>
  <c r="AA55" i="22"/>
  <c r="AA43" i="22"/>
  <c r="AA46" i="22"/>
  <c r="AA29" i="22"/>
  <c r="AA33" i="22"/>
  <c r="AA27" i="22"/>
  <c r="AA20" i="22"/>
  <c r="AA18" i="22"/>
  <c r="AA17" i="22"/>
  <c r="AA8" i="22"/>
  <c r="AI5" i="22"/>
  <c r="AI165" i="22"/>
  <c r="AI177" i="22"/>
  <c r="AI172" i="22"/>
  <c r="AI156" i="22"/>
  <c r="AI175" i="22"/>
  <c r="AI159" i="22"/>
  <c r="AI143" i="22"/>
  <c r="AI166" i="22"/>
  <c r="AI150" i="22"/>
  <c r="AI133" i="22"/>
  <c r="AI117" i="22"/>
  <c r="AI140" i="22"/>
  <c r="AI124" i="22"/>
  <c r="AI108" i="22"/>
  <c r="AI127" i="22"/>
  <c r="AI111" i="22"/>
  <c r="AI130" i="22"/>
  <c r="AI114" i="22"/>
  <c r="AI97" i="22"/>
  <c r="AI104" i="22"/>
  <c r="AI88" i="22"/>
  <c r="AI91" i="22"/>
  <c r="AI98" i="22"/>
  <c r="AI82" i="22"/>
  <c r="AI77" i="22"/>
  <c r="AI75" i="22"/>
  <c r="AI70" i="22"/>
  <c r="AI73" i="22"/>
  <c r="AI54" i="22"/>
  <c r="AI64" i="22"/>
  <c r="AI53" i="22"/>
  <c r="AI52" i="22"/>
  <c r="AI55" i="22"/>
  <c r="AI40" i="22"/>
  <c r="AI31" i="22"/>
  <c r="AI34" i="22"/>
  <c r="AI41" i="22"/>
  <c r="AI28" i="22"/>
  <c r="AI23" i="22"/>
  <c r="AI14" i="22"/>
  <c r="AI21" i="22"/>
  <c r="AI8" i="22"/>
  <c r="X3" i="22"/>
  <c r="X177" i="22"/>
  <c r="X167" i="22"/>
  <c r="X174" i="22"/>
  <c r="X158" i="22"/>
  <c r="X142" i="22"/>
  <c r="X165" i="22"/>
  <c r="X149" i="22"/>
  <c r="X168" i="22"/>
  <c r="X152" i="22"/>
  <c r="X131" i="22"/>
  <c r="X115" i="22"/>
  <c r="X138" i="22"/>
  <c r="X122" i="22"/>
  <c r="X106" i="22"/>
  <c r="X125" i="22"/>
  <c r="X109" i="22"/>
  <c r="X128" i="22"/>
  <c r="X112" i="22"/>
  <c r="X95" i="22"/>
  <c r="X98" i="22"/>
  <c r="X101" i="22"/>
  <c r="X85" i="22"/>
  <c r="X92" i="22"/>
  <c r="X80" i="22"/>
  <c r="X82" i="22"/>
  <c r="X74" i="22"/>
  <c r="X61" i="22"/>
  <c r="X68" i="22"/>
  <c r="X67" i="22"/>
  <c r="X66" i="22"/>
  <c r="X46" i="22"/>
  <c r="X47" i="22"/>
  <c r="X50" i="22"/>
  <c r="X49" i="22"/>
  <c r="X33" i="22"/>
  <c r="X36" i="22"/>
  <c r="X35" i="22"/>
  <c r="X26" i="22"/>
  <c r="X28" i="22"/>
  <c r="X20" i="22"/>
  <c r="X15" i="22"/>
  <c r="X8" i="22"/>
  <c r="AF177" i="22"/>
  <c r="AF167" i="22"/>
  <c r="AF174" i="22"/>
  <c r="AF158" i="22"/>
  <c r="AF142" i="22"/>
  <c r="AF165" i="22"/>
  <c r="AF149" i="22"/>
  <c r="AF168" i="22"/>
  <c r="AF152" i="22"/>
  <c r="AF131" i="22"/>
  <c r="AF115" i="22"/>
  <c r="AF138" i="22"/>
  <c r="AF122" i="22"/>
  <c r="AF106" i="22"/>
  <c r="AF125" i="22"/>
  <c r="AF109" i="22"/>
  <c r="AF128" i="22"/>
  <c r="AF112" i="22"/>
  <c r="AF95" i="22"/>
  <c r="AF98" i="22"/>
  <c r="AF101" i="22"/>
  <c r="AF85" i="22"/>
  <c r="AF92" i="22"/>
  <c r="AF80" i="22"/>
  <c r="AF75" i="22"/>
  <c r="AF77" i="22"/>
  <c r="AF73" i="22"/>
  <c r="AF64" i="22"/>
  <c r="AF71" i="22"/>
  <c r="AF66" i="22"/>
  <c r="AF59" i="22"/>
  <c r="AF38" i="22"/>
  <c r="AF34" i="22"/>
  <c r="AF30" i="22"/>
  <c r="AF37" i="22"/>
  <c r="AF40" i="22"/>
  <c r="AF43" i="22"/>
  <c r="AF26" i="22"/>
  <c r="AF28" i="22"/>
  <c r="AF20" i="22"/>
  <c r="AF15" i="22"/>
  <c r="AF8" i="22"/>
  <c r="AN159" i="22"/>
  <c r="AN176" i="22"/>
  <c r="AN147" i="22"/>
  <c r="AN162" i="22"/>
  <c r="AN146" i="22"/>
  <c r="AN169" i="22"/>
  <c r="AN153" i="22"/>
  <c r="AN137" i="22"/>
  <c r="AN160" i="22"/>
  <c r="AN144" i="22"/>
  <c r="AN123" i="22"/>
  <c r="AN107" i="22"/>
  <c r="AN130" i="22"/>
  <c r="AN114" i="22"/>
  <c r="AN129" i="22"/>
  <c r="AN113" i="22"/>
  <c r="AN132" i="22"/>
  <c r="AN116" i="22"/>
  <c r="AN99" i="22"/>
  <c r="AN83" i="22"/>
  <c r="AN90" i="22"/>
  <c r="AN93" i="22"/>
  <c r="AN100" i="22"/>
  <c r="AN84" i="22"/>
  <c r="AN79" i="22"/>
  <c r="AN78" i="22"/>
  <c r="AN65" i="22"/>
  <c r="AN68" i="22"/>
  <c r="AN71" i="22"/>
  <c r="AN70" i="22"/>
  <c r="AN59" i="22"/>
  <c r="AN38" i="22"/>
  <c r="AN46" i="22"/>
  <c r="AN53" i="22"/>
  <c r="AN41" i="22"/>
  <c r="AN22" i="22"/>
  <c r="AN32" i="22"/>
  <c r="AN31" i="22"/>
  <c r="AN25" i="22"/>
  <c r="AN17" i="22"/>
  <c r="AN12" i="22"/>
</calcChain>
</file>

<file path=xl/sharedStrings.xml><?xml version="1.0" encoding="utf-8"?>
<sst xmlns="http://schemas.openxmlformats.org/spreadsheetml/2006/main" count="10083" uniqueCount="425">
  <si>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</si>
  <si>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</si>
  <si>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</si>
  <si>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</si>
  <si>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</si>
  <si>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</si>
  <si>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</si>
  <si>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</si>
  <si>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</si>
  <si>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</si>
  <si>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</si>
  <si>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</si>
  <si>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</si>
  <si>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</si>
  <si>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</si>
  <si>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</si>
  <si>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</si>
  <si>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</si>
  <si>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</si>
  <si>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</si>
  <si>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</si>
  <si>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</si>
  <si>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</si>
  <si>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</si>
  <si>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</si>
  <si>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</si>
  <si>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</si>
  <si>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</si>
  <si>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</si>
  <si>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</si>
  <si>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</si>
  <si>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</si>
  <si>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</si>
  <si>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</si>
  <si>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</si>
  <si>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</si>
  <si>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</si>
  <si>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</si>
  <si>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</si>
  <si>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</si>
  <si>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</si>
  <si>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</si>
  <si>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</si>
  <si>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</si>
  <si>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</si>
  <si>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</si>
  <si>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</si>
  <si>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</si>
  <si>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</si>
  <si>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</si>
  <si>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</si>
  <si>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</si>
  <si>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</si>
  <si>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</si>
  <si>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</si>
  <si>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</si>
  <si>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</si>
  <si>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</si>
  <si>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</si>
  <si>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</si>
  <si>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</si>
  <si>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</si>
  <si>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</si>
  <si>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</si>
  <si>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</si>
  <si>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</si>
  <si>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</si>
  <si>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</si>
  <si>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</si>
  <si>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</si>
  <si>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</si>
  <si>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</si>
  <si>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</si>
  <si>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</si>
  <si>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</si>
  <si>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</si>
  <si>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</si>
  <si>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</si>
  <si>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</si>
  <si>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</si>
  <si>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</si>
  <si>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</si>
  <si>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</si>
  <si>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</si>
  <si>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</si>
  <si>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</si>
  <si>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</si>
  <si>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</si>
  <si>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</si>
  <si>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</si>
  <si>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</si>
  <si>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</si>
  <si>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</si>
  <si>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</si>
  <si>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</si>
  <si>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</si>
  <si>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</si>
  <si>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</si>
  <si>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</si>
  <si>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</si>
  <si>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</si>
  <si>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</si>
  <si>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</si>
  <si>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</si>
  <si>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</si>
  <si>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</si>
  <si>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</si>
  <si>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</si>
  <si>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</si>
  <si>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</si>
  <si>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</si>
  <si>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</si>
  <si>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</si>
  <si>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</si>
  <si>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</si>
  <si>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</si>
  <si>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</si>
  <si>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</si>
  <si>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</si>
  <si>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</si>
  <si>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</si>
  <si>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</si>
  <si>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</si>
  <si>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</si>
  <si>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</si>
  <si>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</si>
  <si>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</si>
  <si>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</si>
  <si>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</si>
  <si>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</si>
  <si>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</si>
  <si>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</si>
  <si>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</si>
  <si>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</si>
  <si>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</si>
  <si>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</si>
  <si>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</si>
  <si>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</si>
  <si>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</si>
  <si>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</si>
  <si>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</si>
  <si>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</si>
  <si>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</si>
  <si>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</si>
  <si>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</si>
  <si>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</si>
  <si>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</si>
  <si>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</si>
  <si>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</si>
  <si>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</si>
  <si>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</si>
  <si>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</si>
  <si>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</si>
  <si>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</si>
  <si>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</si>
  <si>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</si>
  <si>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</si>
  <si>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</si>
  <si>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</si>
  <si>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</si>
  <si>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</si>
  <si>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</si>
  <si>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</si>
  <si>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</si>
  <si>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</si>
  <si>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</si>
  <si>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</si>
  <si>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</si>
  <si>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</si>
  <si>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</si>
  <si>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</si>
  <si>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</si>
  <si>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</si>
  <si>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</si>
  <si>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</si>
  <si>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</si>
  <si>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</si>
  <si>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</si>
  <si>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</si>
  <si>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</si>
  <si>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</si>
  <si>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</si>
  <si>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</si>
  <si>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</si>
  <si>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</si>
  <si>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</si>
  <si>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</si>
  <si>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</si>
  <si>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</si>
  <si>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</si>
  <si>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</si>
  <si>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</si>
  <si>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</si>
  <si>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</si>
  <si>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</si>
  <si>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</si>
  <si>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</si>
  <si>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</si>
  <si>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</si>
  <si>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</si>
  <si>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</si>
  <si>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</si>
  <si>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</si>
  <si>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</si>
  <si>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</si>
  <si>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</si>
  <si>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</si>
  <si>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</si>
  <si>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</si>
  <si>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</si>
  <si>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</si>
  <si>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</si>
  <si>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</si>
  <si>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</si>
  <si>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</si>
  <si>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</si>
  <si>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</si>
  <si>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</si>
  <si>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</si>
  <si>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</si>
  <si>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</si>
  <si>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</si>
  <si>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</si>
  <si>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</si>
  <si>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</si>
  <si>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</si>
  <si>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</si>
  <si>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</si>
  <si>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</si>
  <si>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</si>
  <si>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</si>
  <si>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</si>
  <si>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</si>
  <si>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</si>
  <si>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</si>
  <si>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</si>
  <si>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</si>
  <si>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</si>
  <si>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</si>
  <si>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</si>
  <si>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</si>
  <si>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</si>
  <si>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</si>
  <si>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</si>
  <si>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</si>
  <si>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</si>
  <si>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</si>
  <si>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</si>
  <si>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</si>
  <si>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</si>
  <si>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</si>
  <si>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</si>
  <si>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</si>
  <si>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</si>
  <si>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</si>
  <si>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</si>
  <si>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</si>
  <si>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</si>
  <si>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</si>
  <si>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</si>
  <si>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</si>
  <si>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</si>
  <si>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</si>
  <si>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</si>
  <si>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</si>
  <si>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</si>
  <si>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</si>
  <si>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</si>
  <si>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</si>
  <si>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</si>
  <si>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</si>
  <si>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</si>
  <si>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</si>
  <si>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</si>
  <si>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</si>
  <si>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</si>
  <si>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</si>
  <si>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</si>
  <si>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</si>
  <si>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</si>
  <si>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</si>
  <si>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</si>
  <si>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</si>
  <si>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</si>
  <si>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</si>
  <si>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</si>
  <si>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</si>
  <si>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</si>
  <si>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</si>
  <si>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</si>
  <si>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</si>
  <si>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includes aerosols, fire, foams, hcfcs, nitric/adipic acid, refrigerants, solvents</t>
  </si>
  <si>
    <t>EPA</t>
  </si>
  <si>
    <t>EPS</t>
  </si>
  <si>
    <t>Other</t>
  </si>
  <si>
    <t>includes alumnium, electric power systems, flat planel display manufacturing, magnesium, PV, and semiconductor manufacturing</t>
  </si>
  <si>
    <t>Coal Mining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</si>
  <si>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</si>
  <si>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</si>
  <si>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</si>
  <si>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</si>
  <si>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</si>
  <si>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 xml:space="preserve">   CO2 process emissions</t>
  </si>
  <si>
    <t xml:space="preserve">   CO2 emissions from other processes</t>
  </si>
  <si>
    <t>Natural gas and petroleum systems</t>
  </si>
  <si>
    <t>Natural gas and petroleum systems, CH4</t>
  </si>
  <si>
    <t>Natural gas and petroleum systems, process CO2</t>
  </si>
  <si>
    <t>CH4 emissions from petroleum systems</t>
  </si>
  <si>
    <t xml:space="preserve">   CO2 from petroleum sysems</t>
  </si>
  <si>
    <t>CH4 emissions from natural gas systems</t>
  </si>
  <si>
    <t>CO2 emissions from other processes</t>
  </si>
  <si>
    <t>CH4 emissions from other processes</t>
  </si>
  <si>
    <t>CO2 emissions from natural gas systems</t>
  </si>
  <si>
    <t>Iron and steel</t>
  </si>
  <si>
    <t>Iron and steel, process CO2</t>
  </si>
  <si>
    <t>Iron and steel, CH4</t>
  </si>
  <si>
    <t xml:space="preserve">   CO2e emissions from non energy use of fossil fuels</t>
  </si>
  <si>
    <t xml:space="preserve">   CO2 emissions from iron, steel, and metallurgical coke production</t>
  </si>
  <si>
    <t xml:space="preserve">   CH4 from other processes</t>
  </si>
  <si>
    <t>Chemicals, N2O</t>
  </si>
  <si>
    <t>Chemicals, F-gases</t>
  </si>
  <si>
    <t>Chemicals, process CO2</t>
  </si>
  <si>
    <t>High GWP emissions from the production of HCFC-22</t>
  </si>
  <si>
    <t>High GWP emissions from ODS substitutes</t>
  </si>
  <si>
    <t>CO2 from other processes</t>
  </si>
  <si>
    <t>N2O from other processes</t>
  </si>
  <si>
    <t>Coal mining</t>
  </si>
  <si>
    <t>Coal mining, CH4</t>
  </si>
  <si>
    <t xml:space="preserve">   CH4 from underground production</t>
  </si>
  <si>
    <t xml:space="preserve">   CH4 from aboveground production</t>
  </si>
  <si>
    <t>CH4 captured through methane recovery</t>
  </si>
  <si>
    <t>CH4 from other processes</t>
  </si>
  <si>
    <t>Waste management (no industrial wastewater treatment)</t>
  </si>
  <si>
    <t>Waste management, N2O</t>
  </si>
  <si>
    <t>Waste management, CH4</t>
  </si>
  <si>
    <t>N2O emissions from human sewage - domestic wastewater</t>
  </si>
  <si>
    <t>N2O emissions from effluent discharge</t>
  </si>
  <si>
    <t>CH4 emissions from landfilling of solid and industrial waste</t>
  </si>
  <si>
    <t>CH4 emissions from on-site septic systems</t>
  </si>
  <si>
    <t>CH4 emissions from centrally treated aerobic and anaerobic systems</t>
  </si>
  <si>
    <t>CH4 emissions from anaerobic digesters</t>
  </si>
  <si>
    <t>N2O emissions from other processes</t>
  </si>
  <si>
    <t xml:space="preserve">   CH4 from industrial wastewater processing</t>
  </si>
  <si>
    <t>Agriculture, N2O</t>
  </si>
  <si>
    <t>Agriculture, CH4</t>
  </si>
  <si>
    <t>N2O emissions from fertilizer use</t>
  </si>
  <si>
    <t>N2O emissions from crop residues</t>
  </si>
  <si>
    <t>N2O emissions from manure management</t>
  </si>
  <si>
    <t>CH4 emissions from rice cultivation</t>
  </si>
  <si>
    <t>CH4 emissions from enteric fermentation</t>
  </si>
  <si>
    <t>N2O emissions from livestock production</t>
  </si>
  <si>
    <t>CH4 emissions from manure management</t>
  </si>
  <si>
    <t xml:space="preserve">   CH4 emissions from other processes</t>
  </si>
  <si>
    <t>Other industries</t>
  </si>
  <si>
    <t>Other industries, F-gases</t>
  </si>
  <si>
    <t>Other industries, process CO2</t>
  </si>
  <si>
    <t>Other industries, N2O</t>
  </si>
  <si>
    <t>Other industries, CH4</t>
  </si>
  <si>
    <t>High GWP emissions from the manufacture of semiconductors</t>
  </si>
  <si>
    <t>N2O emissions from the manufacture of semiconductors</t>
  </si>
  <si>
    <t>High GWP emissions from aluminum</t>
  </si>
  <si>
    <t>CO2 emissions from aluminum</t>
  </si>
  <si>
    <t>High GWP emissions from magnesium manufacturing</t>
  </si>
  <si>
    <t>CO2 emissions from magnesium manufacturing</t>
  </si>
  <si>
    <t>High GWP emissions from electric power systems</t>
  </si>
  <si>
    <t xml:space="preserve">   N2O emissions from other processes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</si>
  <si>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</si>
  <si>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</si>
  <si>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</si>
  <si>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</si>
  <si>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</si>
  <si>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</si>
  <si>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</si>
  <si>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</si>
  <si>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</si>
  <si>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</si>
  <si>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</si>
  <si>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</si>
  <si>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</si>
  <si>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</si>
  <si>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</si>
  <si>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</si>
  <si>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</si>
  <si>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</si>
  <si>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</si>
  <si>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</si>
  <si>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</si>
  <si>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</si>
  <si>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</si>
  <si>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</si>
  <si>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</si>
  <si>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</si>
  <si>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Country specific process emissions values must be included in the "BAU Process Emissions" tab and "Other Industrial Processes tab"</t>
  </si>
  <si>
    <t>Values of 1 can be manually coded into the the "Process Emissions Mulitpliers" tab if the data is unavailable, with other values for 2050.</t>
  </si>
  <si>
    <t>N2O emissions form other soil management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</si>
  <si>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</si>
  <si>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</si>
  <si>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</si>
  <si>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</si>
  <si>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</si>
  <si>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</si>
  <si>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</si>
  <si>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</si>
  <si>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</si>
  <si>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</si>
  <si>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</si>
  <si>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</si>
  <si>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</si>
  <si>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</si>
  <si>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Total</t>
  </si>
  <si>
    <t>We add back in Kigali emissions reductions to scale. We will remove the lowest cost options later on</t>
  </si>
  <si>
    <t>US EPA Projected HFC Emissions</t>
  </si>
  <si>
    <t>BAU</t>
  </si>
  <si>
    <t>SNAP - Most Likely Scenario</t>
  </si>
  <si>
    <t>Annualized Emissions</t>
  </si>
  <si>
    <t>SNAP</t>
  </si>
  <si>
    <t>Reductions under SNAP</t>
  </si>
  <si>
    <t>2010 values are likely historical values and thus</t>
  </si>
  <si>
    <t>assumed to be accurate without use of a multiplier.</t>
  </si>
  <si>
    <t>We exclude CO2 from the "EPS" rows because the MAC curves</t>
  </si>
  <si>
    <t>only reflect non-CO2 gases.</t>
  </si>
  <si>
    <t>Livestock Management</t>
  </si>
  <si>
    <t>includes enteric fermentation and manure management</t>
  </si>
  <si>
    <t>We correct these back to AR5 later.</t>
  </si>
  <si>
    <t>We adjust the values from the EPS (AR5) to match EPA (AR4).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</si>
</sst>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4" fillId="0" borderId="0" xfId="6" applyFont="1" applyAlignment="1">
      <alignment horizontal="left"/>
    </xf>
    <xf numFmtId="0" fontId="15" fillId="0" borderId="0" xfId="6" applyFont="1" applyFill="1" applyBorder="1"/>
    <xf numFmtId="165" fontId="12" fillId="0" borderId="0" xfId="6" quotePrefix="1" applyNumberFormat="1" applyFont="1" applyAlignment="1">
      <alignment horizontal="left"/>
    </xf>
    <xf numFmtId="0" fontId="16" fillId="0" borderId="0" xfId="6" applyFont="1" applyFill="1" applyBorder="1"/>
    <xf numFmtId="165" fontId="16" fillId="0" borderId="0" xfId="6" quotePrefix="1" applyNumberFormat="1" applyFont="1" applyAlignment="1">
      <alignment horizontal="left"/>
    </xf>
    <xf numFmtId="165" fontId="12" fillId="0" borderId="0" xfId="6" applyNumberFormat="1" applyFont="1" applyAlignment="1">
      <alignment horizontal="left"/>
    </xf>
    <xf numFmtId="0" fontId="12" fillId="0" borderId="0" xfId="6" applyFont="1" applyAlignment="1">
      <alignment horizontal="left"/>
    </xf>
    <xf numFmtId="0" fontId="17" fillId="0" borderId="0" xfId="6" applyFont="1" applyFill="1" applyBorder="1" applyAlignment="1">
      <alignment horizontal="left" vertical="center" indent="1"/>
    </xf>
    <xf numFmtId="165" fontId="16" fillId="0" borderId="0" xfId="6" applyNumberFormat="1" applyFont="1" applyAlignment="1">
      <alignment horizontal="left"/>
    </xf>
    <xf numFmtId="0" fontId="18" fillId="0" borderId="0" xfId="6" applyFont="1"/>
    <xf numFmtId="0" fontId="18" fillId="0" borderId="0" xfId="6" applyFont="1" applyFill="1" applyBorder="1" applyAlignment="1">
      <alignment horizontal="left" indent="1"/>
    </xf>
    <xf numFmtId="0" fontId="19" fillId="0" borderId="0" xfId="6" applyFont="1" applyFill="1" applyBorder="1" applyAlignment="1">
      <alignment horizontal="left" vertical="center" indent="1"/>
    </xf>
    <xf numFmtId="0" fontId="12" fillId="0" borderId="0" xfId="6" quotePrefix="1" applyFont="1" applyAlignment="1">
      <alignment horizontal="left"/>
    </xf>
    <xf numFmtId="165" fontId="1" fillId="0" borderId="0" xfId="6" applyNumberFormat="1" applyFont="1" applyAlignment="1">
      <alignment horizontal="left"/>
    </xf>
    <xf numFmtId="165" fontId="18" fillId="0" borderId="0" xfId="6" applyNumberFormat="1" applyFont="1" applyAlignment="1">
      <alignment horizontal="left"/>
    </xf>
    <xf numFmtId="0" fontId="16" fillId="0" borderId="0" xfId="6" applyFont="1" applyFill="1" applyBorder="1" applyAlignment="1">
      <alignment horizontal="left" indent="1"/>
    </xf>
    <xf numFmtId="1" fontId="16" fillId="0" borderId="0" xfId="6" applyNumberFormat="1" applyFont="1" applyAlignment="1">
      <alignment horizontal="left"/>
    </xf>
    <xf numFmtId="165" fontId="12" fillId="0" borderId="0" xfId="6" applyNumberFormat="1" applyFont="1" applyBorder="1"/>
    <xf numFmtId="165" fontId="12" fillId="0" borderId="0" xfId="6" applyNumberFormat="1" applyFont="1" applyBorder="1" applyAlignment="1">
      <alignment horizontal="left"/>
    </xf>
    <xf numFmtId="165" fontId="16" fillId="0" borderId="0" xfId="6" applyNumberFormat="1" applyFont="1" applyBorder="1" applyAlignment="1">
      <alignment horizontal="left"/>
    </xf>
    <xf numFmtId="0" fontId="18" fillId="0" borderId="0" xfId="0" applyFont="1"/>
    <xf numFmtId="0" fontId="20" fillId="0" borderId="0" xfId="6" applyFont="1" applyFill="1" applyBorder="1"/>
    <xf numFmtId="0" fontId="20" fillId="0" borderId="0" xfId="6" applyFont="1" applyFill="1" applyBorder="1" applyAlignment="1">
      <alignment horizontal="left"/>
    </xf>
    <xf numFmtId="0" fontId="16" fillId="0" borderId="0" xfId="6" applyFont="1" applyFill="1" applyBorder="1" applyAlignment="1">
      <alignment horizontal="left"/>
    </xf>
    <xf numFmtId="0" fontId="12" fillId="0" borderId="0" xfId="6" applyFont="1" applyFill="1" applyBorder="1" applyAlignment="1">
      <alignment horizontal="left"/>
    </xf>
    <xf numFmtId="0" fontId="13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2" fillId="0" borderId="0" xfId="6" applyFont="1" applyFill="1" applyBorder="1"/>
    <xf numFmtId="165" fontId="1" fillId="0" borderId="0" xfId="6" applyNumberFormat="1" applyFont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8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8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6" borderId="0" xfId="0" applyFill="1"/>
    <xf numFmtId="0" fontId="0" fillId="0" borderId="0" xfId="0"/>
    <xf numFmtId="0" fontId="0" fillId="0" borderId="0" xfId="0"/>
  </cellXfs>
  <cellStyles count="10">
    <cellStyle name="Comma" xfId="8" builtinId="3"/>
    <cellStyle name="Comma 2" xfId="3"/>
    <cellStyle name="Comma 2 2" xfId="9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/>
  </sheetViews>
  <sheetFormatPr defaultRowHeight="1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2" t="s">
        <v>392</v>
      </c>
    </row>
    <row r="10" spans="1:1">
      <c r="A10" s="2" t="s">
        <v>393</v>
      </c>
    </row>
    <row r="12" spans="1:1">
      <c r="A12" s="87" t="s">
        <v>277</v>
      </c>
    </row>
    <row r="13" spans="1:1">
      <c r="A13" s="87" t="s">
        <v>288</v>
      </c>
    </row>
    <row r="14" spans="1:1">
      <c r="A14" s="87"/>
    </row>
    <row r="15" spans="1:1">
      <c r="A15" s="87" t="s">
        <v>278</v>
      </c>
    </row>
    <row r="16" spans="1:1">
      <c r="A16" s="87" t="s">
        <v>276</v>
      </c>
    </row>
    <row r="17" spans="1:1">
      <c r="A17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RowHeight="15"/>
  <cols>
    <col min="1" max="1" width="29.42578125" customWidth="1"/>
    <col min="2" max="2" width="24.7109375" customWidth="1"/>
    <col min="4" max="4" width="46.42578125" customWidth="1"/>
    <col min="5" max="5" width="23.28515625" customWidth="1"/>
  </cols>
  <sheetData>
    <row r="1" spans="1:5" ht="15.75" thickBot="1">
      <c r="A1" s="80" t="s">
        <v>236</v>
      </c>
      <c r="B1" s="79" t="s">
        <v>23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L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>
      <selection activeCell="D12" sqref="D12"/>
    </sheetView>
  </sheetViews>
  <sheetFormatPr defaultRowHeight="15"/>
  <cols>
    <col min="1" max="1" width="28" customWidth="1"/>
    <col min="2" max="2" width="16.140625" customWidth="1"/>
    <col min="3" max="3" width="18.140625" customWidth="1"/>
    <col min="4" max="4" width="16.85546875" customWidth="1"/>
    <col min="5" max="26" width="9.140625" hidden="1" customWidth="1"/>
    <col min="28" max="28" width="25.5703125" bestFit="1" customWidth="1"/>
  </cols>
  <sheetData>
    <row r="1" spans="1:4">
      <c r="A1" s="93" t="s">
        <v>395</v>
      </c>
      <c r="B1" s="93"/>
      <c r="C1" s="93"/>
      <c r="D1" s="131"/>
    </row>
    <row r="2" spans="1:4">
      <c r="A2" t="s">
        <v>366</v>
      </c>
      <c r="B2" t="s">
        <v>396</v>
      </c>
      <c r="C2" t="s">
        <v>397</v>
      </c>
      <c r="D2" t="s">
        <v>398</v>
      </c>
    </row>
    <row r="3" spans="1:4">
      <c r="A3" t="s">
        <v>367</v>
      </c>
      <c r="B3" s="208">
        <v>1</v>
      </c>
      <c r="C3" s="208">
        <v>1</v>
      </c>
      <c r="D3">
        <v>1</v>
      </c>
    </row>
    <row r="4" spans="1:4">
      <c r="A4" t="s">
        <v>399</v>
      </c>
      <c r="B4" s="208">
        <v>16.2</v>
      </c>
      <c r="C4" s="208">
        <v>5</v>
      </c>
    </row>
    <row r="5" spans="1:4">
      <c r="A5" t="s">
        <v>400</v>
      </c>
      <c r="B5" s="208">
        <v>5.6</v>
      </c>
      <c r="C5" s="208">
        <v>1.8</v>
      </c>
    </row>
    <row r="6" spans="1:4">
      <c r="A6" t="s">
        <v>401</v>
      </c>
      <c r="B6" s="208">
        <v>-2.4</v>
      </c>
      <c r="C6" s="208">
        <v>-8.1999999999999993</v>
      </c>
    </row>
    <row r="7" spans="1:4">
      <c r="A7" t="s">
        <v>402</v>
      </c>
      <c r="B7" s="208">
        <v>0</v>
      </c>
      <c r="C7" s="208">
        <v>0</v>
      </c>
    </row>
    <row r="8" spans="1:4">
      <c r="A8" t="s">
        <v>403</v>
      </c>
      <c r="B8" s="208">
        <v>0</v>
      </c>
      <c r="C8" s="208">
        <v>0</v>
      </c>
    </row>
    <row r="9" spans="1:4">
      <c r="A9" t="s">
        <v>404</v>
      </c>
      <c r="B9" s="208">
        <v>0</v>
      </c>
      <c r="C9" s="208">
        <v>0</v>
      </c>
    </row>
    <row r="10" spans="1:4">
      <c r="A10" t="s">
        <v>405</v>
      </c>
      <c r="B10" s="208">
        <v>1200</v>
      </c>
      <c r="C10" s="208">
        <v>345</v>
      </c>
    </row>
    <row r="11" spans="1:4">
      <c r="A11" t="s">
        <v>406</v>
      </c>
      <c r="B11" s="208">
        <v>-160</v>
      </c>
      <c r="C11" s="208">
        <v>-46</v>
      </c>
    </row>
    <row r="12" spans="1:4">
      <c r="A12" t="s">
        <v>368</v>
      </c>
      <c r="B12" s="208">
        <v>84</v>
      </c>
      <c r="C12" s="208">
        <v>28</v>
      </c>
      <c r="D12">
        <v>25</v>
      </c>
    </row>
    <row r="13" spans="1:4">
      <c r="A13" t="s">
        <v>369</v>
      </c>
      <c r="B13" s="208">
        <v>264</v>
      </c>
      <c r="C13" s="208">
        <v>265</v>
      </c>
      <c r="D13">
        <v>298</v>
      </c>
    </row>
    <row r="14" spans="1:4">
      <c r="A14" t="s">
        <v>407</v>
      </c>
      <c r="B14" s="208">
        <v>1</v>
      </c>
      <c r="C14" s="208">
        <v>1</v>
      </c>
    </row>
    <row r="15" spans="1:4">
      <c r="A15" t="s">
        <v>370</v>
      </c>
      <c r="B15" s="208">
        <v>17500</v>
      </c>
      <c r="C15" s="208">
        <v>23500</v>
      </c>
      <c r="D15">
        <v>22800</v>
      </c>
    </row>
    <row r="16" spans="1:4">
      <c r="A16" t="s">
        <v>408</v>
      </c>
      <c r="B16" s="208">
        <v>10800</v>
      </c>
      <c r="C16" s="208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209"/>
    </row>
    <row r="63" spans="28:28">
      <c r="AB63" s="94"/>
    </row>
    <row r="75" spans="28:28">
      <c r="AB75" s="201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209"/>
    </row>
    <row r="177" spans="28:28">
      <c r="AB177" s="209"/>
    </row>
    <row r="185" spans="28:28">
      <c r="AB185" s="209"/>
    </row>
    <row r="196" spans="1:28" ht="49.5" customHeight="1">
      <c r="A196" s="215"/>
      <c r="B196" s="215"/>
      <c r="C196" s="215"/>
      <c r="D196" s="215"/>
      <c r="E196" s="215"/>
      <c r="F196" s="215"/>
      <c r="G196" s="215"/>
      <c r="H196" s="215"/>
      <c r="I196" s="215"/>
      <c r="J196" s="215"/>
    </row>
    <row r="201" spans="1:28">
      <c r="AB201" s="94"/>
    </row>
    <row r="202" spans="1:28">
      <c r="AB202" s="94"/>
    </row>
    <row r="204" spans="1:28">
      <c r="AA204" s="132"/>
    </row>
  </sheetData>
  <mergeCells count="1">
    <mergeCell ref="A196:J1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4"/>
  <sheetViews>
    <sheetView topLeftCell="P1" workbookViewId="0">
      <pane ySplit="2" topLeftCell="A3" activePane="bottomLeft" state="frozen"/>
      <selection pane="bottomLeft" activeCell="AC29" sqref="AC29"/>
    </sheetView>
  </sheetViews>
  <sheetFormatPr defaultColWidth="12.5703125" defaultRowHeight="15"/>
  <cols>
    <col min="1" max="1" width="61.28515625" style="97" customWidth="1"/>
    <col min="2" max="9" width="12.5703125" style="97"/>
    <col min="10" max="10" width="10.28515625" style="97" customWidth="1"/>
    <col min="11" max="11" width="10.42578125" style="98" customWidth="1"/>
    <col min="12" max="16384" width="12.5703125" style="97"/>
  </cols>
  <sheetData>
    <row r="1" spans="1:36">
      <c r="A1" s="96" t="s">
        <v>299</v>
      </c>
    </row>
    <row r="2" spans="1:36">
      <c r="A2" s="99"/>
      <c r="B2" s="100">
        <v>2016</v>
      </c>
      <c r="C2" s="100">
        <v>2017</v>
      </c>
      <c r="D2" s="100">
        <v>2018</v>
      </c>
      <c r="E2" s="100">
        <v>2019</v>
      </c>
      <c r="F2" s="100">
        <v>2020</v>
      </c>
      <c r="G2" s="100">
        <v>2021</v>
      </c>
      <c r="H2" s="100">
        <v>2022</v>
      </c>
      <c r="I2" s="100">
        <v>2023</v>
      </c>
      <c r="J2" s="100">
        <v>2024</v>
      </c>
      <c r="K2" s="100">
        <v>2025</v>
      </c>
      <c r="L2" s="100">
        <v>2026</v>
      </c>
      <c r="M2" s="100">
        <v>2027</v>
      </c>
      <c r="N2" s="100">
        <v>2028</v>
      </c>
      <c r="O2" s="100">
        <v>2029</v>
      </c>
      <c r="P2" s="100">
        <v>2030</v>
      </c>
      <c r="Q2" s="100">
        <v>2031</v>
      </c>
      <c r="R2" s="100">
        <v>2032</v>
      </c>
      <c r="S2" s="100">
        <v>2033</v>
      </c>
      <c r="T2" s="100">
        <v>2034</v>
      </c>
      <c r="U2" s="100">
        <v>2035</v>
      </c>
      <c r="V2" s="100">
        <v>2036</v>
      </c>
      <c r="W2" s="100">
        <v>2037</v>
      </c>
      <c r="X2" s="100">
        <v>2038</v>
      </c>
      <c r="Y2" s="100">
        <v>2039</v>
      </c>
      <c r="Z2" s="100">
        <v>2040</v>
      </c>
      <c r="AA2" s="100">
        <v>2041</v>
      </c>
      <c r="AB2" s="100">
        <v>2042</v>
      </c>
      <c r="AC2" s="100">
        <v>2043</v>
      </c>
      <c r="AD2" s="100">
        <v>2044</v>
      </c>
      <c r="AE2" s="100">
        <v>2045</v>
      </c>
      <c r="AF2" s="100">
        <v>2046</v>
      </c>
      <c r="AG2" s="100">
        <v>2047</v>
      </c>
      <c r="AH2" s="100">
        <v>2048</v>
      </c>
      <c r="AI2" s="100">
        <v>2049</v>
      </c>
      <c r="AJ2" s="100">
        <v>2050</v>
      </c>
    </row>
    <row r="3" spans="1:36">
      <c r="A3" s="101" t="s">
        <v>300</v>
      </c>
      <c r="B3" s="102"/>
      <c r="C3" s="102"/>
      <c r="D3" s="102"/>
      <c r="E3" s="102"/>
      <c r="F3" s="102"/>
      <c r="G3" s="102"/>
      <c r="H3" s="102"/>
      <c r="I3" s="102"/>
    </row>
    <row r="4" spans="1:36">
      <c r="A4" s="103" t="s">
        <v>301</v>
      </c>
      <c r="B4" s="104">
        <v>63.463200000000001</v>
      </c>
      <c r="C4" s="104">
        <v>64.631574114054033</v>
      </c>
      <c r="D4" s="104">
        <v>66.406958506414639</v>
      </c>
      <c r="E4" s="104">
        <v>68.73770961467622</v>
      </c>
      <c r="F4" s="104">
        <v>70.185666149907973</v>
      </c>
      <c r="G4" s="104">
        <v>71.939831123218283</v>
      </c>
      <c r="H4" s="104">
        <v>73.259829373411378</v>
      </c>
      <c r="I4" s="104">
        <v>74.070772741156247</v>
      </c>
      <c r="J4" s="104">
        <v>75.074976749627751</v>
      </c>
      <c r="K4" s="104">
        <v>75.911583644156124</v>
      </c>
      <c r="L4" s="104">
        <v>76.84405747563946</v>
      </c>
      <c r="M4" s="104">
        <v>77.771683347495326</v>
      </c>
      <c r="N4" s="104">
        <v>78.560760902172092</v>
      </c>
      <c r="O4" s="104">
        <v>79.641414575507511</v>
      </c>
      <c r="P4" s="104">
        <v>80.914004457202196</v>
      </c>
      <c r="Q4" s="104">
        <v>82.250559446492275</v>
      </c>
      <c r="R4" s="104">
        <v>82.867917028493991</v>
      </c>
      <c r="S4" s="104">
        <v>84.033664138752783</v>
      </c>
      <c r="T4" s="104">
        <v>85.533724298189782</v>
      </c>
      <c r="U4" s="104">
        <v>87.050274199469428</v>
      </c>
      <c r="V4" s="104">
        <v>88.471152029514769</v>
      </c>
      <c r="W4" s="104">
        <v>89.678554708932339</v>
      </c>
      <c r="X4" s="104">
        <v>91.263614528310939</v>
      </c>
      <c r="Y4" s="104">
        <v>92.480825853401797</v>
      </c>
      <c r="Z4" s="104">
        <v>94.006215360206326</v>
      </c>
      <c r="AA4" s="104">
        <v>95.696093665352777</v>
      </c>
      <c r="AB4" s="104">
        <v>96.951685252975793</v>
      </c>
      <c r="AC4" s="104">
        <v>98.513215152134464</v>
      </c>
      <c r="AD4" s="104">
        <v>100.25272098048113</v>
      </c>
      <c r="AE4" s="104">
        <v>101.96484787404081</v>
      </c>
      <c r="AF4" s="104">
        <v>103.84030780191655</v>
      </c>
      <c r="AG4" s="104">
        <v>105.28617081738349</v>
      </c>
      <c r="AH4" s="104">
        <v>106.63150924487437</v>
      </c>
      <c r="AI4" s="104">
        <v>107.81320007459922</v>
      </c>
      <c r="AJ4" s="104">
        <v>109.07059686236417</v>
      </c>
    </row>
    <row r="5" spans="1:36">
      <c r="A5" s="105" t="s">
        <v>302</v>
      </c>
      <c r="B5" s="106">
        <v>39.535200000000003</v>
      </c>
      <c r="C5" s="106">
        <v>39.987265552000217</v>
      </c>
      <c r="D5" s="106">
        <v>41.472930918625238</v>
      </c>
      <c r="E5" s="106">
        <v>43.513475558774601</v>
      </c>
      <c r="F5" s="106">
        <v>44.670741135768907</v>
      </c>
      <c r="G5" s="106">
        <v>46.133733595087328</v>
      </c>
      <c r="H5" s="106">
        <v>47.16208069213247</v>
      </c>
      <c r="I5" s="106">
        <v>47.680897166507037</v>
      </c>
      <c r="J5" s="106">
        <v>48.392501422761853</v>
      </c>
      <c r="K5" s="106">
        <v>48.936038570151709</v>
      </c>
      <c r="L5" s="106">
        <v>49.574975506153578</v>
      </c>
      <c r="M5" s="106">
        <v>50.208600163523315</v>
      </c>
      <c r="N5" s="106">
        <v>50.703214996911257</v>
      </c>
      <c r="O5" s="106">
        <v>51.488947237324808</v>
      </c>
      <c r="P5" s="106">
        <v>52.46615975270489</v>
      </c>
      <c r="Q5" s="106">
        <v>53.506884203701226</v>
      </c>
      <c r="R5" s="106">
        <v>53.82796082011884</v>
      </c>
      <c r="S5" s="106">
        <v>54.696979265568416</v>
      </c>
      <c r="T5" s="106">
        <v>55.899865772513493</v>
      </c>
      <c r="U5" s="106">
        <v>57.118799728738125</v>
      </c>
      <c r="V5" s="106">
        <v>58.241621999961694</v>
      </c>
      <c r="W5" s="106">
        <v>59.150532169362627</v>
      </c>
      <c r="X5" s="106">
        <v>60.436665173975413</v>
      </c>
      <c r="Y5" s="106">
        <v>61.354518009968508</v>
      </c>
      <c r="Z5" s="106">
        <v>62.580119967829084</v>
      </c>
      <c r="AA5" s="106">
        <v>63.969784262836221</v>
      </c>
      <c r="AB5" s="106">
        <v>64.924737962036389</v>
      </c>
      <c r="AC5" s="106">
        <v>66.185208661756761</v>
      </c>
      <c r="AD5" s="106">
        <v>67.623236531368832</v>
      </c>
      <c r="AE5" s="106">
        <v>69.033469243161974</v>
      </c>
      <c r="AF5" s="106">
        <v>70.606621287142403</v>
      </c>
      <c r="AG5" s="106">
        <v>71.749765222220319</v>
      </c>
      <c r="AH5" s="106">
        <v>72.791975863287789</v>
      </c>
      <c r="AI5" s="106">
        <v>73.670132675930503</v>
      </c>
      <c r="AJ5" s="106">
        <v>74.623591676337767</v>
      </c>
    </row>
    <row r="6" spans="1:36">
      <c r="A6" s="105" t="s">
        <v>303</v>
      </c>
      <c r="B6" s="106">
        <v>23.928000000000001</v>
      </c>
      <c r="C6" s="106">
        <v>24.644308562053819</v>
      </c>
      <c r="D6" s="106">
        <v>24.934027587789394</v>
      </c>
      <c r="E6" s="106">
        <v>25.224234055901618</v>
      </c>
      <c r="F6" s="106">
        <v>25.514925014139067</v>
      </c>
      <c r="G6" s="106">
        <v>25.806097528130959</v>
      </c>
      <c r="H6" s="106">
        <v>26.097748681278908</v>
      </c>
      <c r="I6" s="106">
        <v>26.38987557464921</v>
      </c>
      <c r="J6" s="106">
        <v>26.682475326865905</v>
      </c>
      <c r="K6" s="106">
        <v>26.975545074004419</v>
      </c>
      <c r="L6" s="106">
        <v>27.269081969485875</v>
      </c>
      <c r="M6" s="106">
        <v>27.563083183972019</v>
      </c>
      <c r="N6" s="106">
        <v>27.857545905260828</v>
      </c>
      <c r="O6" s="106">
        <v>28.152467338182706</v>
      </c>
      <c r="P6" s="106">
        <v>28.447844704497307</v>
      </c>
      <c r="Q6" s="106">
        <v>28.743675242791042</v>
      </c>
      <c r="R6" s="106">
        <v>29.039956208375148</v>
      </c>
      <c r="S6" s="106">
        <v>29.336684873184364</v>
      </c>
      <c r="T6" s="106">
        <v>29.633858525676292</v>
      </c>
      <c r="U6" s="106">
        <v>29.931474470731303</v>
      </c>
      <c r="V6" s="106">
        <v>30.229530029553072</v>
      </c>
      <c r="W6" s="106">
        <v>30.528022539569712</v>
      </c>
      <c r="X6" s="106">
        <v>30.826949354335518</v>
      </c>
      <c r="Y6" s="106">
        <v>31.126307843433281</v>
      </c>
      <c r="Z6" s="106">
        <v>31.426095392377238</v>
      </c>
      <c r="AA6" s="106">
        <v>31.726309402516549</v>
      </c>
      <c r="AB6" s="106">
        <v>32.026947290939404</v>
      </c>
      <c r="AC6" s="106">
        <v>32.328006490377703</v>
      </c>
      <c r="AD6" s="106">
        <v>32.629484449112297</v>
      </c>
      <c r="AE6" s="106">
        <v>32.931378630878839</v>
      </c>
      <c r="AF6" s="106">
        <v>33.233686514774149</v>
      </c>
      <c r="AG6" s="106">
        <v>33.536405595163181</v>
      </c>
      <c r="AH6" s="106">
        <v>33.839533381586584</v>
      </c>
      <c r="AI6" s="106">
        <v>34.143067398668727</v>
      </c>
      <c r="AJ6" s="106">
        <v>34.447005186026409</v>
      </c>
    </row>
    <row r="7" spans="1:36">
      <c r="A7" s="101"/>
      <c r="B7" s="108"/>
      <c r="C7" s="108"/>
      <c r="D7" s="108"/>
      <c r="E7" s="108"/>
      <c r="F7" s="108"/>
      <c r="G7" s="108"/>
      <c r="H7" s="108"/>
      <c r="I7" s="108"/>
    </row>
    <row r="8" spans="1:36">
      <c r="A8" s="101" t="s">
        <v>304</v>
      </c>
      <c r="B8" s="108"/>
      <c r="C8" s="108"/>
      <c r="D8" s="108"/>
      <c r="E8" s="108"/>
      <c r="F8" s="108"/>
      <c r="G8" s="108"/>
      <c r="H8" s="108"/>
      <c r="I8" s="108"/>
    </row>
    <row r="9" spans="1:36">
      <c r="A9" s="103" t="s">
        <v>305</v>
      </c>
      <c r="B9" s="107">
        <v>222.97736490865597</v>
      </c>
      <c r="C9" s="107">
        <v>222.03046473934339</v>
      </c>
      <c r="D9" s="107">
        <v>232.4960040805928</v>
      </c>
      <c r="E9" s="107">
        <v>245.52791611226715</v>
      </c>
      <c r="F9" s="107">
        <v>255.7106146448437</v>
      </c>
      <c r="G9" s="107">
        <v>261.09564979712394</v>
      </c>
      <c r="H9" s="107">
        <v>264.892909513983</v>
      </c>
      <c r="I9" s="107">
        <v>268.91229525193046</v>
      </c>
      <c r="J9" s="107">
        <v>273.29910722606365</v>
      </c>
      <c r="K9" s="107">
        <v>276.39137235691044</v>
      </c>
      <c r="L9" s="107">
        <v>278.94097548802597</v>
      </c>
      <c r="M9" s="107">
        <v>282.03578372907219</v>
      </c>
      <c r="N9" s="107">
        <v>285.0827615408964</v>
      </c>
      <c r="O9" s="107">
        <v>287.339512424926</v>
      </c>
      <c r="P9" s="107">
        <v>288.41764372460636</v>
      </c>
      <c r="Q9" s="107">
        <v>289.72301120918593</v>
      </c>
      <c r="R9" s="107">
        <v>290.40021985259074</v>
      </c>
      <c r="S9" s="107">
        <v>290.7788597667066</v>
      </c>
      <c r="T9" s="107">
        <v>292.20471734976297</v>
      </c>
      <c r="U9" s="107">
        <v>293.30346276800691</v>
      </c>
      <c r="V9" s="107">
        <v>294.51513984201449</v>
      </c>
      <c r="W9" s="107">
        <v>296.54097809123738</v>
      </c>
      <c r="X9" s="107">
        <v>297.28784090597344</v>
      </c>
      <c r="Y9" s="107">
        <v>298.64723702657773</v>
      </c>
      <c r="Z9" s="107">
        <v>300.54977837877027</v>
      </c>
      <c r="AA9" s="107">
        <v>302.22404924669809</v>
      </c>
      <c r="AB9" s="107">
        <v>303.9001662185874</v>
      </c>
      <c r="AC9" s="107">
        <v>305.4248156417508</v>
      </c>
      <c r="AD9" s="107">
        <v>306.49034585153925</v>
      </c>
      <c r="AE9" s="107">
        <v>306.89899869549646</v>
      </c>
      <c r="AF9" s="107">
        <v>308.01679989467101</v>
      </c>
      <c r="AG9" s="107">
        <v>309.57244928030042</v>
      </c>
      <c r="AH9" s="107">
        <v>310.7981117084592</v>
      </c>
      <c r="AI9" s="107">
        <v>311.9537712269007</v>
      </c>
      <c r="AJ9" s="107">
        <v>311.60651394590946</v>
      </c>
    </row>
    <row r="10" spans="1:36">
      <c r="A10" s="103" t="s">
        <v>306</v>
      </c>
      <c r="B10" s="107">
        <v>93.120451068393308</v>
      </c>
      <c r="C10" s="107">
        <v>97.083175093001145</v>
      </c>
      <c r="D10" s="107">
        <v>101.83494326988256</v>
      </c>
      <c r="E10" s="107">
        <v>106.72117766421533</v>
      </c>
      <c r="F10" s="107">
        <v>109.95785158500414</v>
      </c>
      <c r="G10" s="107">
        <v>111.38302584364206</v>
      </c>
      <c r="H10" s="107">
        <v>112.9805826829282</v>
      </c>
      <c r="I10" s="107">
        <v>114.32148657677331</v>
      </c>
      <c r="J10" s="107">
        <v>115.82399426064632</v>
      </c>
      <c r="K10" s="107">
        <v>116.90282164193431</v>
      </c>
      <c r="L10" s="107">
        <v>117.76957213485426</v>
      </c>
      <c r="M10" s="107">
        <v>119.02144552682273</v>
      </c>
      <c r="N10" s="107">
        <v>120.09811278789644</v>
      </c>
      <c r="O10" s="107">
        <v>120.83802832443948</v>
      </c>
      <c r="P10" s="107">
        <v>121.26456849252054</v>
      </c>
      <c r="Q10" s="107">
        <v>121.9492853150478</v>
      </c>
      <c r="R10" s="107">
        <v>122.2198385714706</v>
      </c>
      <c r="S10" s="107">
        <v>122.47345780952728</v>
      </c>
      <c r="T10" s="107">
        <v>123.22599492116792</v>
      </c>
      <c r="U10" s="107">
        <v>123.57297857429602</v>
      </c>
      <c r="V10" s="107">
        <v>124.06665995827353</v>
      </c>
      <c r="W10" s="107">
        <v>124.90906486260988</v>
      </c>
      <c r="X10" s="107">
        <v>124.98981549590565</v>
      </c>
      <c r="Y10" s="107">
        <v>125.57952020604782</v>
      </c>
      <c r="Z10" s="107">
        <v>126.43774600196369</v>
      </c>
      <c r="AA10" s="107">
        <v>127.01777159144456</v>
      </c>
      <c r="AB10" s="107">
        <v>127.60538659731012</v>
      </c>
      <c r="AC10" s="107">
        <v>128.03617410659027</v>
      </c>
      <c r="AD10" s="107">
        <v>128.31465123633382</v>
      </c>
      <c r="AE10" s="107">
        <v>128.19697796348373</v>
      </c>
      <c r="AF10" s="107">
        <v>128.55597630001432</v>
      </c>
      <c r="AG10" s="107">
        <v>129.10968345162783</v>
      </c>
      <c r="AH10" s="107">
        <v>129.40520305557192</v>
      </c>
      <c r="AI10" s="107">
        <v>129.63966471998245</v>
      </c>
      <c r="AJ10" s="107">
        <v>130.24851386191256</v>
      </c>
    </row>
    <row r="11" spans="1:36">
      <c r="A11" s="109" t="s">
        <v>307</v>
      </c>
      <c r="B11" s="110">
        <v>40.908000000000001</v>
      </c>
      <c r="C11" s="110">
        <v>43.227326790944495</v>
      </c>
      <c r="D11" s="110">
        <v>46.439973594858834</v>
      </c>
      <c r="E11" s="110">
        <v>48.699732570702189</v>
      </c>
      <c r="F11" s="110">
        <v>49.953588559727265</v>
      </c>
      <c r="G11" s="110">
        <v>51.198506037698678</v>
      </c>
      <c r="H11" s="110">
        <v>51.810016803594358</v>
      </c>
      <c r="I11" s="110">
        <v>51.917030718521332</v>
      </c>
      <c r="J11" s="110">
        <v>52.923192385665963</v>
      </c>
      <c r="K11" s="110">
        <v>53.032116460187105</v>
      </c>
      <c r="L11" s="110">
        <v>53.293137357393427</v>
      </c>
      <c r="M11" s="110">
        <v>53.765323552031376</v>
      </c>
      <c r="N11" s="110">
        <v>54.055520205806666</v>
      </c>
      <c r="O11" s="110">
        <v>54.31600548748056</v>
      </c>
      <c r="P11" s="110">
        <v>54.450063824730144</v>
      </c>
      <c r="Q11" s="110">
        <v>54.997623063720745</v>
      </c>
      <c r="R11" s="110">
        <v>54.999831510935266</v>
      </c>
      <c r="S11" s="110">
        <v>54.904536538057286</v>
      </c>
      <c r="T11" s="110">
        <v>55.260503760267497</v>
      </c>
      <c r="U11" s="110">
        <v>55.178029871254658</v>
      </c>
      <c r="V11" s="110">
        <v>55.054376010843768</v>
      </c>
      <c r="W11" s="110">
        <v>55.408746697187247</v>
      </c>
      <c r="X11" s="110">
        <v>54.786731579899602</v>
      </c>
      <c r="Y11" s="110">
        <v>54.953984881643208</v>
      </c>
      <c r="Z11" s="110">
        <v>55.399491861294145</v>
      </c>
      <c r="AA11" s="110">
        <v>55.58485463466787</v>
      </c>
      <c r="AB11" s="110">
        <v>55.6118800869232</v>
      </c>
      <c r="AC11" s="110">
        <v>55.443085734359613</v>
      </c>
      <c r="AD11" s="110">
        <v>55.059257489746955</v>
      </c>
      <c r="AE11" s="110">
        <v>54.091198827727311</v>
      </c>
      <c r="AF11" s="110">
        <v>53.741805669802837</v>
      </c>
      <c r="AG11" s="110">
        <v>53.680587519302144</v>
      </c>
      <c r="AH11" s="110">
        <v>53.10417993052711</v>
      </c>
      <c r="AI11" s="110">
        <v>52.801279199761083</v>
      </c>
      <c r="AJ11" s="110">
        <v>52.654034798486393</v>
      </c>
    </row>
    <row r="12" spans="1:36">
      <c r="A12" s="111" t="s">
        <v>308</v>
      </c>
      <c r="B12" s="110">
        <v>22.728000000000002</v>
      </c>
      <c r="C12" s="110">
        <v>26.348705994330807</v>
      </c>
      <c r="D12" s="110">
        <v>28.09023976796307</v>
      </c>
      <c r="E12" s="110">
        <v>29.380387109160964</v>
      </c>
      <c r="F12" s="110">
        <v>30.215522173136094</v>
      </c>
      <c r="G12" s="110">
        <v>30.876265310936237</v>
      </c>
      <c r="H12" s="110">
        <v>31.197335971423595</v>
      </c>
      <c r="I12" s="110">
        <v>31.248933789601828</v>
      </c>
      <c r="J12" s="110">
        <v>31.761860129127424</v>
      </c>
      <c r="K12" s="110">
        <v>31.796488194580135</v>
      </c>
      <c r="L12" s="110">
        <v>31.864070794198398</v>
      </c>
      <c r="M12" s="110">
        <v>32.109237732278842</v>
      </c>
      <c r="N12" s="110">
        <v>32.259817295907986</v>
      </c>
      <c r="O12" s="110">
        <v>32.415028253039097</v>
      </c>
      <c r="P12" s="110">
        <v>32.488212127501399</v>
      </c>
      <c r="Q12" s="110">
        <v>32.805483012165908</v>
      </c>
      <c r="R12" s="110">
        <v>32.807370084556894</v>
      </c>
      <c r="S12" s="110">
        <v>32.76078663175376</v>
      </c>
      <c r="T12" s="110">
        <v>32.95486636468344</v>
      </c>
      <c r="U12" s="110">
        <v>32.936279664762345</v>
      </c>
      <c r="V12" s="110">
        <v>32.871724973341628</v>
      </c>
      <c r="W12" s="110">
        <v>33.059512285766942</v>
      </c>
      <c r="X12" s="110">
        <v>32.742671075329994</v>
      </c>
      <c r="Y12" s="110">
        <v>32.847023837261027</v>
      </c>
      <c r="Z12" s="110">
        <v>33.088627151866135</v>
      </c>
      <c r="AA12" s="110">
        <v>33.185173238895352</v>
      </c>
      <c r="AB12" s="110">
        <v>33.187083876624079</v>
      </c>
      <c r="AC12" s="110">
        <v>33.0967279430579</v>
      </c>
      <c r="AD12" s="110">
        <v>32.868488722512843</v>
      </c>
      <c r="AE12" s="110">
        <v>32.333053613930531</v>
      </c>
      <c r="AF12" s="110">
        <v>32.133313626409866</v>
      </c>
      <c r="AG12" s="110">
        <v>32.100191058998419</v>
      </c>
      <c r="AH12" s="110">
        <v>31.79442716940007</v>
      </c>
      <c r="AI12" s="110">
        <v>31.622137230268624</v>
      </c>
      <c r="AJ12" s="110">
        <v>31.54362844621954</v>
      </c>
    </row>
    <row r="13" spans="1:36">
      <c r="A13" s="112" t="s">
        <v>309</v>
      </c>
      <c r="B13" s="110">
        <v>181.78936490865598</v>
      </c>
      <c r="C13" s="110">
        <v>178.50073794839889</v>
      </c>
      <c r="D13" s="110">
        <v>185.73123048573396</v>
      </c>
      <c r="E13" s="110">
        <v>196.48098354156497</v>
      </c>
      <c r="F13" s="110">
        <v>205.38742608511643</v>
      </c>
      <c r="G13" s="110">
        <v>209.50514375942527</v>
      </c>
      <c r="H13" s="110">
        <v>212.66849271038862</v>
      </c>
      <c r="I13" s="110">
        <v>216.55846453340911</v>
      </c>
      <c r="J13" s="110">
        <v>219.9167148403977</v>
      </c>
      <c r="K13" s="110">
        <v>222.8776558967233</v>
      </c>
      <c r="L13" s="110">
        <v>225.1438381306325</v>
      </c>
      <c r="M13" s="110">
        <v>227.74406017704078</v>
      </c>
      <c r="N13" s="110">
        <v>230.47844133508968</v>
      </c>
      <c r="O13" s="110">
        <v>232.45230693744546</v>
      </c>
      <c r="P13" s="110">
        <v>233.37397989987622</v>
      </c>
      <c r="Q13" s="110">
        <v>234.10938814546518</v>
      </c>
      <c r="R13" s="110">
        <v>234.76198834165547</v>
      </c>
      <c r="S13" s="110">
        <v>235.21352322864934</v>
      </c>
      <c r="T13" s="110">
        <v>236.26101358949549</v>
      </c>
      <c r="U13" s="110">
        <v>237.41983289675224</v>
      </c>
      <c r="V13" s="110">
        <v>238.73276383117073</v>
      </c>
      <c r="W13" s="110">
        <v>240.3818313940501</v>
      </c>
      <c r="X13" s="110">
        <v>241.72830932607383</v>
      </c>
      <c r="Y13" s="110">
        <v>242.89805214493447</v>
      </c>
      <c r="Z13" s="110">
        <v>244.33268651747608</v>
      </c>
      <c r="AA13" s="110">
        <v>245.79919461203022</v>
      </c>
      <c r="AB13" s="110">
        <v>247.42588613166421</v>
      </c>
      <c r="AC13" s="110">
        <v>249.0969299073912</v>
      </c>
      <c r="AD13" s="110">
        <v>250.5238883617923</v>
      </c>
      <c r="AE13" s="110">
        <v>251.87819986776913</v>
      </c>
      <c r="AF13" s="110">
        <v>253.32299422486815</v>
      </c>
      <c r="AG13" s="110">
        <v>254.91746176099826</v>
      </c>
      <c r="AH13" s="110">
        <v>256.6971317779321</v>
      </c>
      <c r="AI13" s="110">
        <v>258.13329202713959</v>
      </c>
      <c r="AJ13" s="110">
        <v>257.91087914742303</v>
      </c>
    </row>
    <row r="14" spans="1:36">
      <c r="A14" s="109" t="s">
        <v>310</v>
      </c>
      <c r="B14" s="110">
        <v>28.11</v>
      </c>
      <c r="C14" s="110">
        <v>28.202300000000001</v>
      </c>
      <c r="D14" s="110">
        <v>28.294599999999999</v>
      </c>
      <c r="E14" s="110">
        <v>28.386899999999997</v>
      </c>
      <c r="F14" s="110">
        <v>28.479199999999999</v>
      </c>
      <c r="G14" s="110">
        <v>28.571499999999997</v>
      </c>
      <c r="H14" s="110">
        <v>28.663799999999995</v>
      </c>
      <c r="I14" s="110">
        <v>28.756099999999996</v>
      </c>
      <c r="J14" s="110">
        <v>28.848399999999994</v>
      </c>
      <c r="K14" s="110">
        <v>28.940699999999993</v>
      </c>
      <c r="L14" s="110">
        <v>29.032999999999994</v>
      </c>
      <c r="M14" s="110">
        <v>29.125299999999992</v>
      </c>
      <c r="N14" s="110">
        <v>29.21759999999999</v>
      </c>
      <c r="O14" s="110">
        <v>29.309899999999992</v>
      </c>
      <c r="P14" s="110">
        <v>29.40219999999999</v>
      </c>
      <c r="Q14" s="110">
        <v>29.494499999999988</v>
      </c>
      <c r="R14" s="110">
        <v>29.58679999999999</v>
      </c>
      <c r="S14" s="110">
        <v>29.679099999999988</v>
      </c>
      <c r="T14" s="110">
        <v>29.771399999999986</v>
      </c>
      <c r="U14" s="110">
        <v>29.863699999999987</v>
      </c>
      <c r="V14" s="110">
        <v>29.955999999999985</v>
      </c>
      <c r="W14" s="110">
        <v>30.048299999999983</v>
      </c>
      <c r="X14" s="110">
        <v>30.140599999999985</v>
      </c>
      <c r="Y14" s="110">
        <v>30.232899999999983</v>
      </c>
      <c r="Z14" s="110">
        <v>30.325199999999981</v>
      </c>
      <c r="AA14" s="110">
        <v>30.417499999999983</v>
      </c>
      <c r="AB14" s="110">
        <v>30.509799999999981</v>
      </c>
      <c r="AC14" s="110">
        <v>30.602099999999979</v>
      </c>
      <c r="AD14" s="110">
        <v>30.69439999999998</v>
      </c>
      <c r="AE14" s="110">
        <v>30.786699999999978</v>
      </c>
      <c r="AF14" s="110">
        <v>30.878999999999976</v>
      </c>
      <c r="AG14" s="110">
        <v>30.971299999999978</v>
      </c>
      <c r="AH14" s="110">
        <v>31.063599999999976</v>
      </c>
      <c r="AI14" s="110">
        <v>31.155899999999978</v>
      </c>
      <c r="AJ14" s="110">
        <v>31.248199999999976</v>
      </c>
    </row>
    <row r="15" spans="1:36">
      <c r="A15" s="109" t="s">
        <v>311</v>
      </c>
      <c r="B15" s="110">
        <v>0.28000000000000003</v>
      </c>
      <c r="C15" s="110">
        <v>0.3024</v>
      </c>
      <c r="D15" s="110">
        <v>0.32480000000000003</v>
      </c>
      <c r="E15" s="110">
        <v>0.34720000000000006</v>
      </c>
      <c r="F15" s="110">
        <v>0.3696000000000001</v>
      </c>
      <c r="G15" s="110">
        <v>0.39200000000000013</v>
      </c>
      <c r="H15" s="110">
        <v>0.4144000000000001</v>
      </c>
      <c r="I15" s="110">
        <v>0.43680000000000013</v>
      </c>
      <c r="J15" s="110">
        <v>0.45920000000000016</v>
      </c>
      <c r="K15" s="110">
        <v>0.48160000000000019</v>
      </c>
      <c r="L15" s="110">
        <v>0.50400000000000011</v>
      </c>
      <c r="M15" s="110">
        <v>0.5264000000000002</v>
      </c>
      <c r="N15" s="110">
        <v>0.54880000000000029</v>
      </c>
      <c r="O15" s="110">
        <v>0.57120000000000026</v>
      </c>
      <c r="P15" s="110">
        <v>0.59360000000000035</v>
      </c>
      <c r="Q15" s="110">
        <v>0.61600000000000021</v>
      </c>
      <c r="R15" s="110">
        <v>0.6384000000000003</v>
      </c>
      <c r="S15" s="110">
        <v>0.66080000000000039</v>
      </c>
      <c r="T15" s="110">
        <v>0.68320000000000036</v>
      </c>
      <c r="U15" s="110">
        <v>0.70560000000000045</v>
      </c>
      <c r="V15" s="110">
        <v>0.72800000000000031</v>
      </c>
      <c r="W15" s="110">
        <v>0.7504000000000004</v>
      </c>
      <c r="X15" s="110">
        <v>0.77280000000000049</v>
      </c>
      <c r="Y15" s="110">
        <v>0.79520000000000046</v>
      </c>
      <c r="Z15" s="110">
        <v>0.81760000000000055</v>
      </c>
      <c r="AA15" s="110">
        <v>0.84000000000000041</v>
      </c>
      <c r="AB15" s="110">
        <v>0.8624000000000005</v>
      </c>
      <c r="AC15" s="110">
        <v>0.88480000000000047</v>
      </c>
      <c r="AD15" s="110">
        <v>0.90720000000000056</v>
      </c>
      <c r="AE15" s="110">
        <v>0.92960000000000043</v>
      </c>
      <c r="AF15" s="110">
        <v>0.9520000000000004</v>
      </c>
      <c r="AG15" s="110">
        <v>0.97440000000000038</v>
      </c>
      <c r="AH15" s="110">
        <v>0.99680000000000013</v>
      </c>
      <c r="AI15" s="110">
        <v>1.0192000000000003</v>
      </c>
      <c r="AJ15" s="110">
        <v>1.0416000000000001</v>
      </c>
    </row>
    <row r="16" spans="1:36">
      <c r="A16" s="109" t="s">
        <v>312</v>
      </c>
      <c r="B16" s="110">
        <v>42.282451068393307</v>
      </c>
      <c r="C16" s="110">
        <v>42.532169098670337</v>
      </c>
      <c r="D16" s="110">
        <v>45.450103501919493</v>
      </c>
      <c r="E16" s="110">
        <v>48.953890555054372</v>
      </c>
      <c r="F16" s="110">
        <v>51.263129411868036</v>
      </c>
      <c r="G16" s="110">
        <v>51.935260532705833</v>
      </c>
      <c r="H16" s="110">
        <v>53.119446711504608</v>
      </c>
      <c r="I16" s="110">
        <v>54.316452787171492</v>
      </c>
      <c r="J16" s="110">
        <v>55.213734131518891</v>
      </c>
      <c r="K16" s="110">
        <v>56.165633447354189</v>
      </c>
      <c r="L16" s="110">
        <v>56.872501340655859</v>
      </c>
      <c r="M16" s="110">
        <v>57.786907794543893</v>
      </c>
      <c r="N16" s="110">
        <v>58.620695491988471</v>
      </c>
      <c r="O16" s="110">
        <v>59.113100071400382</v>
      </c>
      <c r="P16" s="110">
        <v>59.374156365019147</v>
      </c>
      <c r="Q16" s="110">
        <v>59.6493023028819</v>
      </c>
      <c r="R16" s="110">
        <v>59.825668486913727</v>
      </c>
      <c r="S16" s="110">
        <v>60.033571177773524</v>
      </c>
      <c r="T16" s="110">
        <v>60.499728556484499</v>
      </c>
      <c r="U16" s="110">
        <v>60.772998909533683</v>
      </c>
      <c r="V16" s="110">
        <v>61.238934984931923</v>
      </c>
      <c r="W16" s="110">
        <v>61.801252576842963</v>
      </c>
      <c r="X16" s="110">
        <v>62.106544420575659</v>
      </c>
      <c r="Y16" s="110">
        <v>62.499596368786818</v>
      </c>
      <c r="Z16" s="110">
        <v>63.02391885009758</v>
      </c>
      <c r="AA16" s="110">
        <v>63.415098352549229</v>
      </c>
      <c r="AB16" s="110">
        <v>63.908502720686052</v>
      </c>
      <c r="AC16" s="110">
        <v>64.337346163532388</v>
      </c>
      <c r="AD16" s="110">
        <v>64.751762513821006</v>
      </c>
      <c r="AE16" s="110">
        <v>65.077224349553219</v>
      </c>
      <c r="AF16" s="110">
        <v>65.543662673604473</v>
      </c>
      <c r="AG16" s="110">
        <v>66.038192392629441</v>
      </c>
      <c r="AH16" s="110">
        <v>66.547175886171857</v>
      </c>
      <c r="AI16" s="110">
        <v>66.86162748971384</v>
      </c>
      <c r="AJ16" s="110">
        <v>67.45668541569303</v>
      </c>
    </row>
    <row r="17" spans="1:36">
      <c r="A17" s="113"/>
      <c r="B17" s="107"/>
      <c r="C17" s="107"/>
      <c r="D17" s="107"/>
      <c r="E17" s="107"/>
      <c r="F17" s="107"/>
      <c r="G17" s="107"/>
      <c r="H17" s="107"/>
      <c r="I17" s="107"/>
    </row>
    <row r="18" spans="1:36">
      <c r="A18" s="101" t="s">
        <v>313</v>
      </c>
      <c r="B18" s="33"/>
      <c r="C18" s="114"/>
      <c r="D18" s="114"/>
      <c r="E18" s="114"/>
      <c r="F18" s="114"/>
      <c r="G18" s="114"/>
      <c r="H18" s="114"/>
      <c r="I18" s="114"/>
    </row>
    <row r="19" spans="1:36">
      <c r="A19" s="103" t="s">
        <v>314</v>
      </c>
      <c r="B19" s="104">
        <v>51.705999999999996</v>
      </c>
      <c r="C19" s="104">
        <v>49.749415984830556</v>
      </c>
      <c r="D19" s="104">
        <v>54.178824559502466</v>
      </c>
      <c r="E19" s="104">
        <v>54.247967758791155</v>
      </c>
      <c r="F19" s="104">
        <v>52.8651327739789</v>
      </c>
      <c r="G19" s="104">
        <v>54.069411665731728</v>
      </c>
      <c r="H19" s="104">
        <v>55.656241311143106</v>
      </c>
      <c r="I19" s="104">
        <v>55.906567281727611</v>
      </c>
      <c r="J19" s="104">
        <v>55.404041125438908</v>
      </c>
      <c r="K19" s="104">
        <v>54.951007316405978</v>
      </c>
      <c r="L19" s="104">
        <v>54.61077957887359</v>
      </c>
      <c r="M19" s="104">
        <v>54.283494816369874</v>
      </c>
      <c r="N19" s="104">
        <v>54.099301642576343</v>
      </c>
      <c r="O19" s="104">
        <v>54.260763595136233</v>
      </c>
      <c r="P19" s="104">
        <v>53.913352664404073</v>
      </c>
      <c r="Q19" s="104">
        <v>53.807575851473288</v>
      </c>
      <c r="R19" s="104">
        <v>53.775441192147987</v>
      </c>
      <c r="S19" s="104">
        <v>53.515979977236398</v>
      </c>
      <c r="T19" s="104">
        <v>53.26383390975387</v>
      </c>
      <c r="U19" s="104">
        <v>52.948288712213937</v>
      </c>
      <c r="V19" s="104">
        <v>52.817508667442084</v>
      </c>
      <c r="W19" s="104">
        <v>52.542437688550002</v>
      </c>
      <c r="X19" s="104">
        <v>52.886630677977962</v>
      </c>
      <c r="Y19" s="104">
        <v>53.188345949313131</v>
      </c>
      <c r="Z19" s="104">
        <v>53.232271583151217</v>
      </c>
      <c r="AA19" s="104">
        <v>53.106114102200856</v>
      </c>
      <c r="AB19" s="104">
        <v>53.126340620167532</v>
      </c>
      <c r="AC19" s="104">
        <v>53.345576484723985</v>
      </c>
      <c r="AD19" s="104">
        <v>53.795497381806491</v>
      </c>
      <c r="AE19" s="104">
        <v>54.232681849150488</v>
      </c>
      <c r="AF19" s="104">
        <v>54.626573473040217</v>
      </c>
      <c r="AG19" s="104">
        <v>54.796137687457453</v>
      </c>
      <c r="AH19" s="104">
        <v>54.757827767235128</v>
      </c>
      <c r="AI19" s="104">
        <v>55.05431012186353</v>
      </c>
      <c r="AJ19" s="104">
        <v>55.609224473840605</v>
      </c>
    </row>
    <row r="20" spans="1:36">
      <c r="A20" s="103" t="s">
        <v>315</v>
      </c>
      <c r="B20" s="115">
        <v>8.4000000000000012E-3</v>
      </c>
      <c r="C20" s="115">
        <v>7.9001541890464429E-3</v>
      </c>
      <c r="D20" s="115">
        <v>8.6654127131380217E-3</v>
      </c>
      <c r="E20" s="115">
        <v>8.5750320620255616E-3</v>
      </c>
      <c r="F20" s="115">
        <v>8.2420282352514661E-3</v>
      </c>
      <c r="G20" s="115">
        <v>8.4488652586992962E-3</v>
      </c>
      <c r="H20" s="115">
        <v>8.7285069114862151E-3</v>
      </c>
      <c r="I20" s="115">
        <v>8.7223800386730943E-3</v>
      </c>
      <c r="J20" s="115">
        <v>8.5601164733507002E-3</v>
      </c>
      <c r="K20" s="115">
        <v>8.4366303724506195E-3</v>
      </c>
      <c r="L20" s="115">
        <v>8.3473648676764267E-3</v>
      </c>
      <c r="M20" s="115">
        <v>8.2451510195990143E-3</v>
      </c>
      <c r="N20" s="115">
        <v>8.1662241035911545E-3</v>
      </c>
      <c r="O20" s="115">
        <v>8.1643984202582395E-3</v>
      </c>
      <c r="P20" s="115">
        <v>8.0573512619203421E-3</v>
      </c>
      <c r="Q20" s="115">
        <v>7.996563189516805E-3</v>
      </c>
      <c r="R20" s="115">
        <v>7.9650092481574376E-3</v>
      </c>
      <c r="S20" s="115">
        <v>7.8803525509548739E-3</v>
      </c>
      <c r="T20" s="115">
        <v>7.810389550720922E-3</v>
      </c>
      <c r="U20" s="115">
        <v>7.7282411333228253E-3</v>
      </c>
      <c r="V20" s="115">
        <v>7.6849551617061973E-3</v>
      </c>
      <c r="W20" s="115">
        <v>7.5984552041314457E-3</v>
      </c>
      <c r="X20" s="115">
        <v>7.624498915293332E-3</v>
      </c>
      <c r="Y20" s="115">
        <v>7.6658211606550524E-3</v>
      </c>
      <c r="Z20" s="115">
        <v>7.6615899688764616E-3</v>
      </c>
      <c r="AA20" s="115">
        <v>7.6205107080593954E-3</v>
      </c>
      <c r="AB20" s="115">
        <v>7.6187783635144673E-3</v>
      </c>
      <c r="AC20" s="115">
        <v>7.6499994070582866E-3</v>
      </c>
      <c r="AD20" s="115">
        <v>7.7286306352827277E-3</v>
      </c>
      <c r="AE20" s="115">
        <v>7.8006648369926528E-3</v>
      </c>
      <c r="AF20" s="115">
        <v>7.8686670875747732E-3</v>
      </c>
      <c r="AG20" s="115">
        <v>7.8883217450348118E-3</v>
      </c>
      <c r="AH20" s="115">
        <v>7.8643964417696426E-3</v>
      </c>
      <c r="AI20" s="115">
        <v>7.9092219227250189E-3</v>
      </c>
      <c r="AJ20" s="115">
        <v>8.0052473555941046E-3</v>
      </c>
    </row>
    <row r="21" spans="1:36">
      <c r="A21" s="105" t="s">
        <v>316</v>
      </c>
      <c r="B21" s="116">
        <v>9.4</v>
      </c>
      <c r="C21" s="116">
        <v>9.960853708425935</v>
      </c>
      <c r="D21" s="116">
        <v>10.536092387833762</v>
      </c>
      <c r="E21" s="116">
        <v>11.060431280689556</v>
      </c>
      <c r="F21" s="116">
        <v>11.354746283437414</v>
      </c>
      <c r="G21" s="116">
        <v>11.517305280668346</v>
      </c>
      <c r="H21" s="116">
        <v>11.695739716222167</v>
      </c>
      <c r="I21" s="116">
        <v>11.976923244096193</v>
      </c>
      <c r="J21" s="116">
        <v>12.291625944299067</v>
      </c>
      <c r="K21" s="116">
        <v>12.460521062013616</v>
      </c>
      <c r="L21" s="116">
        <v>12.569872663168949</v>
      </c>
      <c r="M21" s="116">
        <v>12.757380645517982</v>
      </c>
      <c r="N21" s="116">
        <v>12.970697246561178</v>
      </c>
      <c r="O21" s="116">
        <v>13.141354122821339</v>
      </c>
      <c r="P21" s="116">
        <v>13.333078558832414</v>
      </c>
      <c r="Q21" s="116">
        <v>13.533456530556858</v>
      </c>
      <c r="R21" s="116">
        <v>13.660241043035056</v>
      </c>
      <c r="S21" s="116">
        <v>13.827147236677238</v>
      </c>
      <c r="T21" s="116">
        <v>13.927364822515854</v>
      </c>
      <c r="U21" s="116">
        <v>14.025554261457332</v>
      </c>
      <c r="V21" s="116">
        <v>14.112780920877514</v>
      </c>
      <c r="W21" s="116">
        <v>14.273360799742273</v>
      </c>
      <c r="X21" s="116">
        <v>14.486386498168473</v>
      </c>
      <c r="Y21" s="116">
        <v>14.579985232328299</v>
      </c>
      <c r="Z21" s="116">
        <v>14.645220961331265</v>
      </c>
      <c r="AA21" s="116">
        <v>14.725956243253144</v>
      </c>
      <c r="AB21" s="116">
        <v>14.754907590781455</v>
      </c>
      <c r="AC21" s="116">
        <v>14.816900899603999</v>
      </c>
      <c r="AD21" s="116">
        <v>14.870801232250415</v>
      </c>
      <c r="AE21" s="116">
        <v>14.945190587982481</v>
      </c>
      <c r="AF21" s="116">
        <v>14.996593734118973</v>
      </c>
      <c r="AG21" s="116">
        <v>15.067168670142829</v>
      </c>
      <c r="AH21" s="116">
        <v>15.149356830865305</v>
      </c>
      <c r="AI21" s="116">
        <v>15.220078852482018</v>
      </c>
      <c r="AJ21" s="116">
        <v>15.291367970773434</v>
      </c>
    </row>
    <row r="22" spans="1:36">
      <c r="A22" s="111" t="s">
        <v>317</v>
      </c>
      <c r="B22" s="116">
        <v>42.305999999999997</v>
      </c>
      <c r="C22" s="116">
        <v>39.788562276404619</v>
      </c>
      <c r="D22" s="116">
        <v>43.642732171668705</v>
      </c>
      <c r="E22" s="116">
        <v>43.187536478101599</v>
      </c>
      <c r="F22" s="116">
        <v>41.510386490541485</v>
      </c>
      <c r="G22" s="116">
        <v>42.552106385063382</v>
      </c>
      <c r="H22" s="116">
        <v>43.960501594920935</v>
      </c>
      <c r="I22" s="116">
        <v>43.929644037631419</v>
      </c>
      <c r="J22" s="116">
        <v>43.112415181139845</v>
      </c>
      <c r="K22" s="116">
        <v>42.490486254392366</v>
      </c>
      <c r="L22" s="116">
        <v>42.040906915704639</v>
      </c>
      <c r="M22" s="116">
        <v>41.526114170851891</v>
      </c>
      <c r="N22" s="116">
        <v>41.128604396015163</v>
      </c>
      <c r="O22" s="116">
        <v>41.119409472314892</v>
      </c>
      <c r="P22" s="116">
        <v>40.580274105571661</v>
      </c>
      <c r="Q22" s="116">
        <v>40.274119320916427</v>
      </c>
      <c r="R22" s="116">
        <v>40.11520014911293</v>
      </c>
      <c r="S22" s="116">
        <v>39.688832740559157</v>
      </c>
      <c r="T22" s="116">
        <v>39.336469087238015</v>
      </c>
      <c r="U22" s="116">
        <v>38.922734450756607</v>
      </c>
      <c r="V22" s="116">
        <v>38.704727746564572</v>
      </c>
      <c r="W22" s="116">
        <v>38.269076888807732</v>
      </c>
      <c r="X22" s="116">
        <v>38.400244179809491</v>
      </c>
      <c r="Y22" s="116">
        <v>38.608360716984834</v>
      </c>
      <c r="Z22" s="116">
        <v>38.587050621819955</v>
      </c>
      <c r="AA22" s="116">
        <v>38.380157858947712</v>
      </c>
      <c r="AB22" s="116">
        <v>38.371433029386075</v>
      </c>
      <c r="AC22" s="116">
        <v>38.528675585119984</v>
      </c>
      <c r="AD22" s="116">
        <v>38.924696149556077</v>
      </c>
      <c r="AE22" s="116">
        <v>39.287491261168007</v>
      </c>
      <c r="AF22" s="116">
        <v>39.629979738921243</v>
      </c>
      <c r="AG22" s="116">
        <v>39.728969017314625</v>
      </c>
      <c r="AH22" s="116">
        <v>39.608470936369827</v>
      </c>
      <c r="AI22" s="116">
        <v>39.834231269381512</v>
      </c>
      <c r="AJ22" s="116">
        <v>40.317856503067169</v>
      </c>
    </row>
    <row r="23" spans="1:36">
      <c r="A23" s="111" t="s">
        <v>318</v>
      </c>
      <c r="B23" s="116">
        <v>8.4000000000000012E-3</v>
      </c>
      <c r="C23" s="116">
        <v>7.9001541890464429E-3</v>
      </c>
      <c r="D23" s="116">
        <v>8.6654127131380217E-3</v>
      </c>
      <c r="E23" s="116">
        <v>8.5750320620255616E-3</v>
      </c>
      <c r="F23" s="116">
        <v>8.2420282352514661E-3</v>
      </c>
      <c r="G23" s="116">
        <v>8.4488652586992962E-3</v>
      </c>
      <c r="H23" s="116">
        <v>8.7285069114862151E-3</v>
      </c>
      <c r="I23" s="116">
        <v>8.7223800386730943E-3</v>
      </c>
      <c r="J23" s="116">
        <v>8.5601164733507002E-3</v>
      </c>
      <c r="K23" s="116">
        <v>8.4366303724506195E-3</v>
      </c>
      <c r="L23" s="116">
        <v>8.3473648676764267E-3</v>
      </c>
      <c r="M23" s="116">
        <v>8.2451510195990143E-3</v>
      </c>
      <c r="N23" s="116">
        <v>8.1662241035911545E-3</v>
      </c>
      <c r="O23" s="116">
        <v>8.1643984202582395E-3</v>
      </c>
      <c r="P23" s="116">
        <v>8.0573512619203421E-3</v>
      </c>
      <c r="Q23" s="116">
        <v>7.996563189516805E-3</v>
      </c>
      <c r="R23" s="116">
        <v>7.9650092481574376E-3</v>
      </c>
      <c r="S23" s="116">
        <v>7.8803525509548739E-3</v>
      </c>
      <c r="T23" s="116">
        <v>7.810389550720922E-3</v>
      </c>
      <c r="U23" s="116">
        <v>7.7282411333228253E-3</v>
      </c>
      <c r="V23" s="116">
        <v>7.6849551617061973E-3</v>
      </c>
      <c r="W23" s="116">
        <v>7.5984552041314457E-3</v>
      </c>
      <c r="X23" s="116">
        <v>7.624498915293332E-3</v>
      </c>
      <c r="Y23" s="116">
        <v>7.6658211606550524E-3</v>
      </c>
      <c r="Z23" s="116">
        <v>7.6615899688764616E-3</v>
      </c>
      <c r="AA23" s="116">
        <v>7.6205107080593954E-3</v>
      </c>
      <c r="AB23" s="116">
        <v>7.6187783635144673E-3</v>
      </c>
      <c r="AC23" s="116">
        <v>7.6499994070582866E-3</v>
      </c>
      <c r="AD23" s="116">
        <v>7.7286306352827277E-3</v>
      </c>
      <c r="AE23" s="116">
        <v>7.8006648369926528E-3</v>
      </c>
      <c r="AF23" s="116">
        <v>7.8686670875747732E-3</v>
      </c>
      <c r="AG23" s="116">
        <v>7.8883217450348118E-3</v>
      </c>
      <c r="AH23" s="116">
        <v>7.8643964417696426E-3</v>
      </c>
      <c r="AI23" s="116">
        <v>7.9092219227250189E-3</v>
      </c>
      <c r="AJ23" s="116">
        <v>8.0052473555941046E-3</v>
      </c>
    </row>
    <row r="24" spans="1:36">
      <c r="B24" s="98"/>
      <c r="C24" s="98"/>
      <c r="D24" s="98"/>
      <c r="E24" s="98"/>
      <c r="F24" s="98"/>
      <c r="G24" s="98"/>
      <c r="H24" s="98"/>
      <c r="I24" s="98"/>
    </row>
    <row r="25" spans="1:36">
      <c r="B25" s="98"/>
      <c r="C25" s="98"/>
      <c r="D25" s="98"/>
      <c r="E25" s="98"/>
      <c r="F25" s="98"/>
      <c r="G25" s="98"/>
      <c r="H25" s="98"/>
      <c r="I25" s="98"/>
    </row>
    <row r="26" spans="1:36">
      <c r="A26" s="101" t="s">
        <v>290</v>
      </c>
      <c r="B26" s="108"/>
      <c r="C26" s="108"/>
      <c r="D26" s="108"/>
      <c r="E26" s="108"/>
      <c r="F26" s="108"/>
      <c r="G26" s="108"/>
      <c r="H26" s="108"/>
      <c r="I26" s="108"/>
    </row>
    <row r="27" spans="1:36">
      <c r="A27" s="103" t="s">
        <v>319</v>
      </c>
      <c r="B27" s="107">
        <v>15.105</v>
      </c>
      <c r="C27" s="107">
        <v>13.226952523608052</v>
      </c>
      <c r="D27" s="107">
        <v>13.062436370424253</v>
      </c>
      <c r="E27" s="107">
        <v>12.901993132098434</v>
      </c>
      <c r="F27" s="107">
        <v>12.745496586779726</v>
      </c>
      <c r="G27" s="107">
        <v>12.592824584094751</v>
      </c>
      <c r="H27" s="107">
        <v>12.443858913012516</v>
      </c>
      <c r="I27" s="107">
        <v>12.298485174001481</v>
      </c>
      <c r="J27" s="107">
        <v>12.156592655339354</v>
      </c>
      <c r="K27" s="107">
        <v>12.018074213440709</v>
      </c>
      <c r="L27" s="107">
        <v>11.8828261570719</v>
      </c>
      <c r="M27" s="107">
        <v>11.750748135326962</v>
      </c>
      <c r="N27" s="107">
        <v>11.621743029242342</v>
      </c>
      <c r="O27" s="107">
        <v>11.495716846932229</v>
      </c>
      <c r="P27" s="107">
        <v>11.372578622130089</v>
      </c>
      <c r="Q27" s="107">
        <v>11.252240316025814</v>
      </c>
      <c r="R27" s="107">
        <v>11.134616722291296</v>
      </c>
      <c r="S27" s="107">
        <v>11.019625375191019</v>
      </c>
      <c r="T27" s="107">
        <v>10.907186460677238</v>
      </c>
      <c r="U27" s="107">
        <v>10.797222730372976</v>
      </c>
      <c r="V27" s="107">
        <v>10.689659418348871</v>
      </c>
      <c r="W27" s="107">
        <v>10.584424160603232</v>
      </c>
      <c r="X27" s="107">
        <v>10.481446917157385</v>
      </c>
      <c r="Y27" s="107">
        <v>10.380659896681381</v>
      </c>
      <c r="Z27" s="107">
        <v>10.281997483567922</v>
      </c>
      <c r="AA27" s="107">
        <v>10.185396167374842</v>
      </c>
      <c r="AB27" s="107">
        <v>10.090794474559326</v>
      </c>
      <c r="AC27" s="107">
        <v>9.9981329024293117</v>
      </c>
      <c r="AD27" s="107">
        <v>9.9073538552401565</v>
      </c>
      <c r="AE27" s="107">
        <v>9.8184015823667163</v>
      </c>
      <c r="AF27" s="107">
        <v>9.731222118483597</v>
      </c>
      <c r="AG27" s="107">
        <v>9.6457632256881833</v>
      </c>
      <c r="AH27" s="107">
        <v>9.5619743375034485</v>
      </c>
      <c r="AI27" s="107">
        <v>9.4798065046993774</v>
      </c>
      <c r="AJ27" s="107">
        <v>9.3992123428739927</v>
      </c>
    </row>
    <row r="28" spans="1:36">
      <c r="A28" s="103" t="s">
        <v>320</v>
      </c>
      <c r="B28" s="107">
        <v>236.6678847789</v>
      </c>
      <c r="C28" s="107">
        <v>250.96025681784499</v>
      </c>
      <c r="D28" s="107">
        <v>265.26724745873724</v>
      </c>
      <c r="E28" s="107">
        <v>279.58958763167414</v>
      </c>
      <c r="F28" s="107">
        <v>293.92804481325783</v>
      </c>
      <c r="G28" s="107">
        <v>310.06298085392655</v>
      </c>
      <c r="H28" s="107">
        <v>328.03612989662111</v>
      </c>
      <c r="I28" s="107">
        <v>346.02793639145051</v>
      </c>
      <c r="J28" s="107">
        <v>364.03933321102141</v>
      </c>
      <c r="K28" s="107">
        <v>382.07129987157094</v>
      </c>
      <c r="L28" s="107">
        <v>391.92486486515094</v>
      </c>
      <c r="M28" s="107">
        <v>401.80110810840625</v>
      </c>
      <c r="N28" s="107">
        <v>411.70116351382808</v>
      </c>
      <c r="O28" s="107">
        <v>421.62622168952089</v>
      </c>
      <c r="P28" s="107">
        <v>431.57753277399462</v>
      </c>
      <c r="Q28" s="107">
        <v>440.7564094126929</v>
      </c>
      <c r="R28" s="107">
        <v>449.96422988332984</v>
      </c>
      <c r="S28" s="107">
        <v>459.20244137749484</v>
      </c>
      <c r="T28" s="107">
        <v>468.47256344636816</v>
      </c>
      <c r="U28" s="107">
        <v>477.77619161868881</v>
      </c>
      <c r="V28" s="107">
        <v>485.91500119962473</v>
      </c>
      <c r="W28" s="107">
        <v>494.09075125960555</v>
      </c>
      <c r="X28" s="107">
        <v>502.3052888225854</v>
      </c>
      <c r="Y28" s="107">
        <v>510.56055326371427</v>
      </c>
      <c r="Z28" s="107">
        <v>518.85858092689955</v>
      </c>
      <c r="AA28" s="107">
        <v>526.00150997324533</v>
      </c>
      <c r="AB28" s="107">
        <v>533.19158547190648</v>
      </c>
      <c r="AC28" s="107">
        <v>540.43116474550254</v>
      </c>
      <c r="AD28" s="107">
        <v>547.72272298277835</v>
      </c>
      <c r="AE28" s="107">
        <v>555.06885913191616</v>
      </c>
      <c r="AF28" s="107">
        <v>561.27230208851188</v>
      </c>
      <c r="AG28" s="107">
        <v>567.53591719293752</v>
      </c>
      <c r="AH28" s="107">
        <v>573.86271305258435</v>
      </c>
      <c r="AI28" s="107">
        <v>580.25584870521357</v>
      </c>
      <c r="AJ28" s="107">
        <v>586.71864114047423</v>
      </c>
    </row>
    <row r="29" spans="1:36">
      <c r="A29" s="103" t="s">
        <v>321</v>
      </c>
      <c r="B29" s="107">
        <v>103.10900000000004</v>
      </c>
      <c r="C29" s="107">
        <v>109.74316916281686</v>
      </c>
      <c r="D29" s="107">
        <v>115.45960771459644</v>
      </c>
      <c r="E29" s="107">
        <v>120.6986233664099</v>
      </c>
      <c r="F29" s="107">
        <v>123.7794969219856</v>
      </c>
      <c r="G29" s="107">
        <v>125.62427232358583</v>
      </c>
      <c r="H29" s="107">
        <v>127.61817075515721</v>
      </c>
      <c r="I29" s="107">
        <v>130.57632436664841</v>
      </c>
      <c r="J29" s="107">
        <v>133.84914880983652</v>
      </c>
      <c r="K29" s="107">
        <v>135.7540234928631</v>
      </c>
      <c r="L29" s="107">
        <v>137.10036085895234</v>
      </c>
      <c r="M29" s="107">
        <v>139.1801946816822</v>
      </c>
      <c r="N29" s="107">
        <v>141.50234559662221</v>
      </c>
      <c r="O29" s="107">
        <v>143.42437518543781</v>
      </c>
      <c r="P29" s="107">
        <v>145.54423380901437</v>
      </c>
      <c r="Q29" s="107">
        <v>147.74543956405165</v>
      </c>
      <c r="R29" s="107">
        <v>149.25626928085771</v>
      </c>
      <c r="S29" s="107">
        <v>151.14370835032264</v>
      </c>
      <c r="T29" s="107">
        <v>152.40555676518196</v>
      </c>
      <c r="U29" s="107">
        <v>153.64852092944642</v>
      </c>
      <c r="V29" s="107">
        <v>154.78876606375991</v>
      </c>
      <c r="W29" s="107">
        <v>156.61742609415492</v>
      </c>
      <c r="X29" s="107">
        <v>158.93832604715419</v>
      </c>
      <c r="Y29" s="107">
        <v>160.1387859767124</v>
      </c>
      <c r="Z29" s="107">
        <v>161.07325581418419</v>
      </c>
      <c r="AA29" s="107">
        <v>162.15329576199153</v>
      </c>
      <c r="AB29" s="107">
        <v>162.74758505603467</v>
      </c>
      <c r="AC29" s="107">
        <v>163.65204204894968</v>
      </c>
      <c r="AD29" s="107">
        <v>164.48069728814892</v>
      </c>
      <c r="AE29" s="107">
        <v>165.50173386721519</v>
      </c>
      <c r="AF29" s="107">
        <v>166.3072234175653</v>
      </c>
      <c r="AG29" s="107">
        <v>167.29273237792373</v>
      </c>
      <c r="AH29" s="107">
        <v>168.38733773026894</v>
      </c>
      <c r="AI29" s="107">
        <v>169.37448514504266</v>
      </c>
      <c r="AJ29" s="107">
        <v>170.36708107903539</v>
      </c>
    </row>
    <row r="30" spans="1:36">
      <c r="A30" s="117" t="s">
        <v>322</v>
      </c>
      <c r="B30" s="110">
        <v>7.6678847789000004</v>
      </c>
      <c r="C30" s="110">
        <v>7.9602568178450008</v>
      </c>
      <c r="D30" s="110">
        <v>8.2672474587372484</v>
      </c>
      <c r="E30" s="110">
        <v>8.5895876316741138</v>
      </c>
      <c r="F30" s="110">
        <v>8.9280448132578183</v>
      </c>
      <c r="G30" s="110">
        <v>7.4629808539207101</v>
      </c>
      <c r="H30" s="110">
        <v>7.836129896616745</v>
      </c>
      <c r="I30" s="110">
        <v>8.2279363914475834</v>
      </c>
      <c r="J30" s="110">
        <v>8.6393332110199612</v>
      </c>
      <c r="K30" s="110">
        <v>9.0712998715709592</v>
      </c>
      <c r="L30" s="110">
        <v>9.5248648651495085</v>
      </c>
      <c r="M30" s="110">
        <v>10.001108108406987</v>
      </c>
      <c r="N30" s="110">
        <v>10.501163513827334</v>
      </c>
      <c r="O30" s="110">
        <v>11.026221689518701</v>
      </c>
      <c r="P30" s="110">
        <v>11.577532773994635</v>
      </c>
      <c r="Q30" s="110">
        <v>12.156409412694369</v>
      </c>
      <c r="R30" s="110">
        <v>12.764229883329087</v>
      </c>
      <c r="S30" s="110">
        <v>13.40244137749554</v>
      </c>
      <c r="T30" s="110">
        <v>14.072563446370319</v>
      </c>
      <c r="U30" s="110">
        <v>14.776191618688836</v>
      </c>
      <c r="V30" s="110">
        <v>15.515001199623276</v>
      </c>
      <c r="W30" s="110">
        <v>16.290751259604438</v>
      </c>
      <c r="X30" s="110">
        <v>17.105288822584662</v>
      </c>
      <c r="Y30" s="110">
        <v>17.960553263713898</v>
      </c>
      <c r="Z30" s="110">
        <v>18.858580926899588</v>
      </c>
      <c r="AA30" s="110">
        <v>19.801509973244571</v>
      </c>
      <c r="AB30" s="110">
        <v>20.791585471906792</v>
      </c>
      <c r="AC30" s="110">
        <v>21.831164745502143</v>
      </c>
      <c r="AD30" s="110">
        <v>22.922722982777248</v>
      </c>
      <c r="AE30" s="110">
        <v>24.06885913191611</v>
      </c>
      <c r="AF30" s="110">
        <v>25.272302088511918</v>
      </c>
      <c r="AG30" s="110">
        <v>26.535917192937514</v>
      </c>
      <c r="AH30" s="110">
        <v>27.862713052584386</v>
      </c>
      <c r="AI30" s="110">
        <v>29.255848705213612</v>
      </c>
      <c r="AJ30" s="110">
        <v>30.718641140474283</v>
      </c>
    </row>
    <row r="31" spans="1:36">
      <c r="A31" s="117" t="s">
        <v>323</v>
      </c>
      <c r="B31" s="110">
        <v>229</v>
      </c>
      <c r="C31" s="110">
        <v>243</v>
      </c>
      <c r="D31" s="110">
        <v>257</v>
      </c>
      <c r="E31" s="110">
        <v>271</v>
      </c>
      <c r="F31" s="110">
        <v>285</v>
      </c>
      <c r="G31" s="110">
        <v>302.60000000000582</v>
      </c>
      <c r="H31" s="110">
        <v>320.20000000000437</v>
      </c>
      <c r="I31" s="110">
        <v>337.80000000000291</v>
      </c>
      <c r="J31" s="110">
        <v>355.40000000000146</v>
      </c>
      <c r="K31" s="110">
        <v>373</v>
      </c>
      <c r="L31" s="110">
        <v>382.40000000000146</v>
      </c>
      <c r="M31" s="110">
        <v>391.79999999999927</v>
      </c>
      <c r="N31" s="110">
        <v>401.20000000000073</v>
      </c>
      <c r="O31" s="110">
        <v>410.60000000000218</v>
      </c>
      <c r="P31" s="110">
        <v>420</v>
      </c>
      <c r="Q31" s="110">
        <v>428.59999999999854</v>
      </c>
      <c r="R31" s="110">
        <v>437.20000000000073</v>
      </c>
      <c r="S31" s="110">
        <v>445.79999999999927</v>
      </c>
      <c r="T31" s="110">
        <v>454.39999999999782</v>
      </c>
      <c r="U31" s="110">
        <v>463</v>
      </c>
      <c r="V31" s="110">
        <v>470.40000000000146</v>
      </c>
      <c r="W31" s="110">
        <v>477.80000000000109</v>
      </c>
      <c r="X31" s="110">
        <v>485.20000000000073</v>
      </c>
      <c r="Y31" s="110">
        <v>492.60000000000036</v>
      </c>
      <c r="Z31" s="110">
        <v>500</v>
      </c>
      <c r="AA31" s="110">
        <v>506.20000000000073</v>
      </c>
      <c r="AB31" s="110">
        <v>512.39999999999964</v>
      </c>
      <c r="AC31" s="110">
        <v>518.60000000000036</v>
      </c>
      <c r="AD31" s="110">
        <v>524.80000000000109</v>
      </c>
      <c r="AE31" s="110">
        <v>531</v>
      </c>
      <c r="AF31" s="110">
        <v>536</v>
      </c>
      <c r="AG31" s="110">
        <v>541</v>
      </c>
      <c r="AH31" s="110">
        <v>546</v>
      </c>
      <c r="AI31" s="110">
        <v>551</v>
      </c>
      <c r="AJ31" s="110">
        <v>556</v>
      </c>
    </row>
    <row r="32" spans="1:36">
      <c r="A32" s="105" t="s">
        <v>316</v>
      </c>
      <c r="B32" s="110">
        <v>88.200000000000031</v>
      </c>
      <c r="C32" s="110">
        <v>93.462478413102971</v>
      </c>
      <c r="D32" s="110">
        <v>98.859930702865753</v>
      </c>
      <c r="E32" s="110">
        <v>103.77979137838501</v>
      </c>
      <c r="F32" s="110">
        <v>106.54134278714685</v>
      </c>
      <c r="G32" s="110">
        <v>108.0666303994626</v>
      </c>
      <c r="H32" s="110">
        <v>109.74087691178676</v>
      </c>
      <c r="I32" s="110">
        <v>112.37921597120047</v>
      </c>
      <c r="J32" s="110">
        <v>115.33206471140194</v>
      </c>
      <c r="K32" s="110">
        <v>116.91680400740441</v>
      </c>
      <c r="L32" s="110">
        <v>117.94284775441507</v>
      </c>
      <c r="M32" s="110">
        <v>119.70223116326451</v>
      </c>
      <c r="N32" s="110">
        <v>121.70377629220172</v>
      </c>
      <c r="O32" s="110">
        <v>123.30504613115346</v>
      </c>
      <c r="P32" s="110">
        <v>125.10399243500204</v>
      </c>
      <c r="Q32" s="110">
        <v>126.98413468033141</v>
      </c>
      <c r="R32" s="110">
        <v>128.1737510633715</v>
      </c>
      <c r="S32" s="110">
        <v>129.73982832712051</v>
      </c>
      <c r="T32" s="110">
        <v>130.68016780275516</v>
      </c>
      <c r="U32" s="110">
        <v>131.60147721920606</v>
      </c>
      <c r="V32" s="110">
        <v>132.41992310865928</v>
      </c>
      <c r="W32" s="110">
        <v>133.92664069545413</v>
      </c>
      <c r="X32" s="110">
        <v>135.9254562913255</v>
      </c>
      <c r="Y32" s="110">
        <v>136.80369122248473</v>
      </c>
      <c r="Z32" s="110">
        <v>137.41579667972533</v>
      </c>
      <c r="AA32" s="110">
        <v>138.17333411222637</v>
      </c>
      <c r="AB32" s="110">
        <v>138.44498399009836</v>
      </c>
      <c r="AC32" s="110">
        <v>139.02666588777376</v>
      </c>
      <c r="AD32" s="110">
        <v>139.53241156217948</v>
      </c>
      <c r="AE32" s="110">
        <v>140.23040530426118</v>
      </c>
      <c r="AF32" s="110">
        <v>140.71271993077593</v>
      </c>
      <c r="AG32" s="110">
        <v>141.37492305389338</v>
      </c>
      <c r="AH32" s="110">
        <v>142.14609281726811</v>
      </c>
      <c r="AI32" s="110">
        <v>142.80967604137388</v>
      </c>
      <c r="AJ32" s="110">
        <v>143.47858032151248</v>
      </c>
    </row>
    <row r="33" spans="1:36">
      <c r="A33" s="117" t="s">
        <v>324</v>
      </c>
      <c r="B33" s="110">
        <v>14.909000000000001</v>
      </c>
      <c r="C33" s="110">
        <v>16.280690749713891</v>
      </c>
      <c r="D33" s="110">
        <v>16.599677011730698</v>
      </c>
      <c r="E33" s="110">
        <v>16.918831988024895</v>
      </c>
      <c r="F33" s="110">
        <v>17.238154134838748</v>
      </c>
      <c r="G33" s="110">
        <v>17.557641924123228</v>
      </c>
      <c r="H33" s="110">
        <v>17.877293843370456</v>
      </c>
      <c r="I33" s="110">
        <v>18.19710839544793</v>
      </c>
      <c r="J33" s="110">
        <v>18.517084098434591</v>
      </c>
      <c r="K33" s="110">
        <v>18.837219485458679</v>
      </c>
      <c r="L33" s="110">
        <v>19.157513104537269</v>
      </c>
      <c r="M33" s="110">
        <v>19.477963518417681</v>
      </c>
      <c r="N33" s="110">
        <v>19.798569304420493</v>
      </c>
      <c r="O33" s="110">
        <v>20.119329054284339</v>
      </c>
      <c r="P33" s="110">
        <v>20.440241374012345</v>
      </c>
      <c r="Q33" s="110">
        <v>20.76130488372025</v>
      </c>
      <c r="R33" s="110">
        <v>21.0825182174862</v>
      </c>
      <c r="S33" s="110">
        <v>21.403880023202127</v>
      </c>
      <c r="T33" s="110">
        <v>21.725388962426791</v>
      </c>
      <c r="U33" s="110">
        <v>22.047043710240359</v>
      </c>
      <c r="V33" s="110">
        <v>22.368842955100639</v>
      </c>
      <c r="W33" s="110">
        <v>22.690785398700804</v>
      </c>
      <c r="X33" s="110">
        <v>23.012869755828699</v>
      </c>
      <c r="Y33" s="110">
        <v>23.335094754227658</v>
      </c>
      <c r="Z33" s="110">
        <v>23.657459134458865</v>
      </c>
      <c r="AA33" s="110">
        <v>23.979961649765148</v>
      </c>
      <c r="AB33" s="110">
        <v>24.302601065936315</v>
      </c>
      <c r="AC33" s="110">
        <v>24.625376161175915</v>
      </c>
      <c r="AD33" s="110">
        <v>24.948285725969445</v>
      </c>
      <c r="AE33" s="110">
        <v>25.271328562954007</v>
      </c>
      <c r="AF33" s="110">
        <v>25.59450348678935</v>
      </c>
      <c r="AG33" s="110">
        <v>25.917809324030344</v>
      </c>
      <c r="AH33" s="110">
        <v>26.24124491300082</v>
      </c>
      <c r="AI33" s="110">
        <v>26.564809103668768</v>
      </c>
      <c r="AJ33" s="110">
        <v>26.888500757522909</v>
      </c>
    </row>
    <row r="34" spans="1:36">
      <c r="A34" s="117" t="s">
        <v>325</v>
      </c>
      <c r="B34" s="110">
        <v>15.105</v>
      </c>
      <c r="C34" s="110">
        <v>13.226952523608052</v>
      </c>
      <c r="D34" s="110">
        <v>13.062436370424253</v>
      </c>
      <c r="E34" s="110">
        <v>12.901993132098434</v>
      </c>
      <c r="F34" s="110">
        <v>12.745496586779726</v>
      </c>
      <c r="G34" s="110">
        <v>12.592824584094751</v>
      </c>
      <c r="H34" s="110">
        <v>12.443858913012516</v>
      </c>
      <c r="I34" s="110">
        <v>12.298485174001481</v>
      </c>
      <c r="J34" s="110">
        <v>12.156592655339354</v>
      </c>
      <c r="K34" s="110">
        <v>12.018074213440709</v>
      </c>
      <c r="L34" s="110">
        <v>11.8828261570719</v>
      </c>
      <c r="M34" s="110">
        <v>11.750748135326962</v>
      </c>
      <c r="N34" s="110">
        <v>11.621743029242342</v>
      </c>
      <c r="O34" s="110">
        <v>11.495716846932229</v>
      </c>
      <c r="P34" s="110">
        <v>11.372578622130089</v>
      </c>
      <c r="Q34" s="110">
        <v>11.252240316025814</v>
      </c>
      <c r="R34" s="110">
        <v>11.134616722291296</v>
      </c>
      <c r="S34" s="110">
        <v>11.019625375191019</v>
      </c>
      <c r="T34" s="110">
        <v>10.907186460677238</v>
      </c>
      <c r="U34" s="110">
        <v>10.797222730372976</v>
      </c>
      <c r="V34" s="110">
        <v>10.689659418348871</v>
      </c>
      <c r="W34" s="110">
        <v>10.584424160603232</v>
      </c>
      <c r="X34" s="110">
        <v>10.481446917157385</v>
      </c>
      <c r="Y34" s="110">
        <v>10.380659896681381</v>
      </c>
      <c r="Z34" s="110">
        <v>10.281997483567922</v>
      </c>
      <c r="AA34" s="110">
        <v>10.185396167374842</v>
      </c>
      <c r="AB34" s="110">
        <v>10.090794474559326</v>
      </c>
      <c r="AC34" s="110">
        <v>9.9981329024293117</v>
      </c>
      <c r="AD34" s="110">
        <v>9.9073538552401565</v>
      </c>
      <c r="AE34" s="110">
        <v>9.8184015823667163</v>
      </c>
      <c r="AF34" s="110">
        <v>9.731222118483597</v>
      </c>
      <c r="AG34" s="110">
        <v>9.6457632256881833</v>
      </c>
      <c r="AH34" s="110">
        <v>9.5619743375034485</v>
      </c>
      <c r="AI34" s="110">
        <v>9.4798065046993774</v>
      </c>
      <c r="AJ34" s="110">
        <v>9.3992123428739927</v>
      </c>
    </row>
    <row r="35" spans="1:36">
      <c r="A35" s="117"/>
      <c r="B35" s="118"/>
      <c r="C35" s="118"/>
      <c r="D35" s="118"/>
      <c r="E35" s="118"/>
      <c r="F35" s="118"/>
      <c r="G35" s="118"/>
      <c r="H35" s="118"/>
      <c r="I35" s="118"/>
    </row>
    <row r="36" spans="1:36">
      <c r="A36" s="117"/>
      <c r="B36" s="118"/>
      <c r="C36" s="118"/>
      <c r="D36" s="118"/>
      <c r="E36" s="118"/>
      <c r="F36" s="118"/>
      <c r="G36" s="118"/>
      <c r="H36" s="118"/>
      <c r="I36" s="118"/>
    </row>
    <row r="37" spans="1:36">
      <c r="A37" s="101" t="s">
        <v>326</v>
      </c>
      <c r="B37" s="119"/>
      <c r="C37" s="119"/>
      <c r="D37" s="119"/>
      <c r="E37" s="119"/>
      <c r="F37" s="119"/>
      <c r="G37" s="119"/>
      <c r="H37" s="119"/>
      <c r="I37" s="119"/>
    </row>
    <row r="38" spans="1:36">
      <c r="A38" s="103" t="s">
        <v>327</v>
      </c>
      <c r="B38" s="120">
        <v>70.003577617028981</v>
      </c>
      <c r="C38" s="120">
        <v>75.247834879021013</v>
      </c>
      <c r="D38" s="120">
        <v>70.125165316626976</v>
      </c>
      <c r="E38" s="120">
        <v>69.793732667669829</v>
      </c>
      <c r="F38" s="120">
        <v>71.614337581419122</v>
      </c>
      <c r="G38" s="120">
        <v>70.185278325137986</v>
      </c>
      <c r="H38" s="120">
        <v>70.387400701368549</v>
      </c>
      <c r="I38" s="120">
        <v>71.605175020086023</v>
      </c>
      <c r="J38" s="120">
        <v>73.005080647294577</v>
      </c>
      <c r="K38" s="120">
        <v>71.689931775345897</v>
      </c>
      <c r="L38" s="120">
        <v>71.852136433725235</v>
      </c>
      <c r="M38" s="120">
        <v>71.414780567715468</v>
      </c>
      <c r="N38" s="120">
        <v>71.749090157019978</v>
      </c>
      <c r="O38" s="120">
        <v>72.020785490411143</v>
      </c>
      <c r="P38" s="120">
        <v>72.638211449505533</v>
      </c>
      <c r="Q38" s="120">
        <v>72.289422790940378</v>
      </c>
      <c r="R38" s="120">
        <v>72.11549745867103</v>
      </c>
      <c r="S38" s="120">
        <v>72.828196246994736</v>
      </c>
      <c r="T38" s="120">
        <v>71.887720929997116</v>
      </c>
      <c r="U38" s="120">
        <v>72.419250784160795</v>
      </c>
      <c r="V38" s="120">
        <v>72.578235758218767</v>
      </c>
      <c r="W38" s="120">
        <v>73.361376159559185</v>
      </c>
      <c r="X38" s="120">
        <v>73.984476144843441</v>
      </c>
      <c r="Y38" s="120">
        <v>75.192103825632799</v>
      </c>
      <c r="Z38" s="120">
        <v>75.977238464823145</v>
      </c>
      <c r="AA38" s="120">
        <v>75.906722601556751</v>
      </c>
      <c r="AB38" s="120">
        <v>75.715540490840539</v>
      </c>
      <c r="AC38" s="120">
        <v>75.723227381155141</v>
      </c>
      <c r="AD38" s="120">
        <v>75.045058414330043</v>
      </c>
      <c r="AE38" s="120">
        <v>75.067552314827765</v>
      </c>
      <c r="AF38" s="120">
        <v>75.403263026512519</v>
      </c>
      <c r="AG38" s="120">
        <v>75.838290927323158</v>
      </c>
      <c r="AH38" s="120">
        <v>76.239591615305244</v>
      </c>
      <c r="AI38" s="120">
        <v>76.469663963356069</v>
      </c>
      <c r="AJ38" s="120">
        <v>76.207681183008518</v>
      </c>
    </row>
    <row r="39" spans="1:36">
      <c r="A39" t="s">
        <v>328</v>
      </c>
      <c r="B39" s="121">
        <v>68.631826919846787</v>
      </c>
      <c r="C39" s="121">
        <v>75.647953846092207</v>
      </c>
      <c r="D39" s="121">
        <v>68.389971115315362</v>
      </c>
      <c r="E39" s="121">
        <v>68.891123038618588</v>
      </c>
      <c r="F39" s="121">
        <v>71.877946947332759</v>
      </c>
      <c r="G39" s="121">
        <v>70.200147558275887</v>
      </c>
      <c r="H39" s="121">
        <v>71.03367094142169</v>
      </c>
      <c r="I39" s="121">
        <v>72.653904401228303</v>
      </c>
      <c r="J39" s="121">
        <v>73.867517677893559</v>
      </c>
      <c r="K39" s="121">
        <v>71.585122952839924</v>
      </c>
      <c r="L39" s="121">
        <v>71.463669617699793</v>
      </c>
      <c r="M39" s="121">
        <v>70.768005033411711</v>
      </c>
      <c r="N39" s="121">
        <v>71.330103700182889</v>
      </c>
      <c r="O39" s="121">
        <v>71.608876202266032</v>
      </c>
      <c r="P39" s="121">
        <v>72.475821760640983</v>
      </c>
      <c r="Q39" s="121">
        <v>72.073217395429879</v>
      </c>
      <c r="R39" s="121">
        <v>71.773632306342549</v>
      </c>
      <c r="S39" s="121">
        <v>72.863030689056941</v>
      </c>
      <c r="T39" s="121">
        <v>71.638127478792711</v>
      </c>
      <c r="U39" s="121">
        <v>72.46366006490436</v>
      </c>
      <c r="V39" s="121">
        <v>72.511964388933961</v>
      </c>
      <c r="W39" s="121">
        <v>73.650424882790233</v>
      </c>
      <c r="X39" s="121">
        <v>74.393627996382619</v>
      </c>
      <c r="Y39" s="121">
        <v>76.17702110914972</v>
      </c>
      <c r="Z39" s="121">
        <v>77.35486624689095</v>
      </c>
      <c r="AA39" s="121">
        <v>77.214017939171868</v>
      </c>
      <c r="AB39" s="121">
        <v>76.987451604023249</v>
      </c>
      <c r="AC39" s="121">
        <v>76.949329493791339</v>
      </c>
      <c r="AD39" s="121">
        <v>75.850701803228816</v>
      </c>
      <c r="AE39" s="121">
        <v>75.873632136956729</v>
      </c>
      <c r="AF39" s="121">
        <v>76.463214533140317</v>
      </c>
      <c r="AG39" s="121">
        <v>77.074814929008255</v>
      </c>
      <c r="AH39" s="121">
        <v>77.640831453910437</v>
      </c>
      <c r="AI39" s="121">
        <v>77.754953819329387</v>
      </c>
      <c r="AJ39" s="121">
        <v>77.37324318493441</v>
      </c>
    </row>
    <row r="40" spans="1:36">
      <c r="A40" s="122" t="s">
        <v>329</v>
      </c>
      <c r="B40" s="121">
        <v>11.213733658443296</v>
      </c>
      <c r="C40" s="121">
        <v>11.195517360428138</v>
      </c>
      <c r="D40" s="121">
        <v>11.476850614544452</v>
      </c>
      <c r="E40" s="121">
        <v>10.75132699701537</v>
      </c>
      <c r="F40" s="121">
        <v>10.320396789862452</v>
      </c>
      <c r="G40" s="121">
        <v>10.125490515582985</v>
      </c>
      <c r="H40" s="121">
        <v>9.6851539052128803</v>
      </c>
      <c r="I40" s="121">
        <v>9.6725919791679207</v>
      </c>
      <c r="J40" s="121">
        <v>10.146012507633397</v>
      </c>
      <c r="K40" s="121">
        <v>10.516806748469769</v>
      </c>
      <c r="L40" s="121">
        <v>10.75016867026161</v>
      </c>
      <c r="M40" s="121">
        <v>10.81305537465261</v>
      </c>
      <c r="N40" s="121">
        <v>10.707730909683404</v>
      </c>
      <c r="O40" s="121">
        <v>10.751510601725281</v>
      </c>
      <c r="P40" s="121">
        <v>10.701502507395274</v>
      </c>
      <c r="Q40" s="121">
        <v>10.633964133281616</v>
      </c>
      <c r="R40" s="121">
        <v>10.664306863699792</v>
      </c>
      <c r="S40" s="121">
        <v>10.543341420134768</v>
      </c>
      <c r="T40" s="121">
        <v>10.498587721769677</v>
      </c>
      <c r="U40" s="121">
        <v>10.393629795232197</v>
      </c>
      <c r="V40" s="121">
        <v>10.49691886253834</v>
      </c>
      <c r="W40" s="121">
        <v>10.409732860964908</v>
      </c>
      <c r="X40" s="121">
        <v>10.457866617141667</v>
      </c>
      <c r="Y40" s="121">
        <v>10.313235311525096</v>
      </c>
      <c r="Z40" s="121">
        <v>10.198612964480434</v>
      </c>
      <c r="AA40" s="121">
        <v>10.213747458893531</v>
      </c>
      <c r="AB40" s="121">
        <v>10.172269390225777</v>
      </c>
      <c r="AC40" s="121">
        <v>10.188843422504553</v>
      </c>
      <c r="AD40" s="121">
        <v>10.312035383509253</v>
      </c>
      <c r="AE40" s="121">
        <v>10.297794354481324</v>
      </c>
      <c r="AF40" s="121">
        <v>10.173333510250563</v>
      </c>
      <c r="AG40" s="121">
        <v>10.131736676689442</v>
      </c>
      <c r="AH40" s="121">
        <v>10.090475650305157</v>
      </c>
      <c r="AI40" s="121">
        <v>10.215668878044999</v>
      </c>
      <c r="AJ40" s="121">
        <v>10.219323325256251</v>
      </c>
    </row>
    <row r="41" spans="1:36">
      <c r="A41" s="117" t="s">
        <v>330</v>
      </c>
      <c r="B41" s="121">
        <v>-17.3459829612611</v>
      </c>
      <c r="C41" s="121">
        <v>-19.119236327499333</v>
      </c>
      <c r="D41" s="121">
        <v>-17.284856413232824</v>
      </c>
      <c r="E41" s="121">
        <v>-17.411517367964123</v>
      </c>
      <c r="F41" s="121">
        <v>-18.166406155776084</v>
      </c>
      <c r="G41" s="121">
        <v>-17.74235974872089</v>
      </c>
      <c r="H41" s="121">
        <v>-17.953024145266028</v>
      </c>
      <c r="I41" s="121">
        <v>-18.362521360310193</v>
      </c>
      <c r="J41" s="121">
        <v>-18.669249538232382</v>
      </c>
      <c r="K41" s="121">
        <v>-18.092397925963795</v>
      </c>
      <c r="L41" s="121">
        <v>-18.061701854236176</v>
      </c>
      <c r="M41" s="121">
        <v>-17.885879840348849</v>
      </c>
      <c r="N41" s="121">
        <v>-18.02794445284631</v>
      </c>
      <c r="O41" s="121">
        <v>-18.098401313580169</v>
      </c>
      <c r="P41" s="121">
        <v>-18.317512818530716</v>
      </c>
      <c r="Q41" s="121">
        <v>-18.215758737771115</v>
      </c>
      <c r="R41" s="121">
        <v>-18.140041711371307</v>
      </c>
      <c r="S41" s="121">
        <v>-18.415375862196964</v>
      </c>
      <c r="T41" s="121">
        <v>-18.105794270565266</v>
      </c>
      <c r="U41" s="121">
        <v>-18.314439075975763</v>
      </c>
      <c r="V41" s="121">
        <v>-18.326647493253528</v>
      </c>
      <c r="W41" s="121">
        <v>-18.61438158419595</v>
      </c>
      <c r="X41" s="121">
        <v>-18.802218468680834</v>
      </c>
      <c r="Y41" s="121">
        <v>-19.252952595042007</v>
      </c>
      <c r="Z41" s="121">
        <v>-19.550640746548218</v>
      </c>
      <c r="AA41" s="121">
        <v>-19.515042796508641</v>
      </c>
      <c r="AB41" s="121">
        <v>-19.457780503408493</v>
      </c>
      <c r="AC41" s="121">
        <v>-19.448145535140746</v>
      </c>
      <c r="AD41" s="121">
        <v>-19.170478772408011</v>
      </c>
      <c r="AE41" s="121">
        <v>-19.176274176610278</v>
      </c>
      <c r="AF41" s="121">
        <v>-19.325285016878357</v>
      </c>
      <c r="AG41" s="121">
        <v>-19.479860678374532</v>
      </c>
      <c r="AH41" s="121">
        <v>-19.622915488910337</v>
      </c>
      <c r="AI41" s="121">
        <v>-19.651758734018298</v>
      </c>
      <c r="AJ41" s="121">
        <v>-19.555285327182137</v>
      </c>
    </row>
    <row r="42" spans="1:36">
      <c r="A42" s="117" t="s">
        <v>331</v>
      </c>
      <c r="B42" s="121">
        <v>7.5039999999999996</v>
      </c>
      <c r="C42" s="121">
        <v>7.5235999999999992</v>
      </c>
      <c r="D42" s="121">
        <v>7.5431999999999988</v>
      </c>
      <c r="E42" s="121">
        <v>7.5627999999999993</v>
      </c>
      <c r="F42" s="121">
        <v>7.5823999999999989</v>
      </c>
      <c r="G42" s="121">
        <v>7.6019999999999985</v>
      </c>
      <c r="H42" s="121">
        <v>7.6215999999999982</v>
      </c>
      <c r="I42" s="121">
        <v>7.6411999999999978</v>
      </c>
      <c r="J42" s="121">
        <v>7.6607999999999974</v>
      </c>
      <c r="K42" s="121">
        <v>7.680399999999997</v>
      </c>
      <c r="L42" s="121">
        <v>7.6999999999999966</v>
      </c>
      <c r="M42" s="121">
        <v>7.7195999999999971</v>
      </c>
      <c r="N42" s="121">
        <v>7.7391999999999959</v>
      </c>
      <c r="O42" s="121">
        <v>7.7587999999999955</v>
      </c>
      <c r="P42" s="121">
        <v>7.778399999999996</v>
      </c>
      <c r="Q42" s="121">
        <v>7.7979999999999956</v>
      </c>
      <c r="R42" s="121">
        <v>7.8175999999999952</v>
      </c>
      <c r="S42" s="121">
        <v>7.8371999999999939</v>
      </c>
      <c r="T42" s="121">
        <v>7.8567999999999936</v>
      </c>
      <c r="U42" s="121">
        <v>7.8763999999999941</v>
      </c>
      <c r="V42" s="121">
        <v>7.8959999999999937</v>
      </c>
      <c r="W42" s="121">
        <v>7.9155999999999933</v>
      </c>
      <c r="X42" s="121">
        <v>7.9351999999999938</v>
      </c>
      <c r="Y42" s="121">
        <v>7.9547999999999925</v>
      </c>
      <c r="Z42" s="121">
        <v>7.9743999999999922</v>
      </c>
      <c r="AA42" s="121">
        <v>7.9939999999999918</v>
      </c>
      <c r="AB42" s="121">
        <v>8.0135999999999914</v>
      </c>
      <c r="AC42" s="121">
        <v>8.0331999999999919</v>
      </c>
      <c r="AD42" s="121">
        <v>8.0527999999999906</v>
      </c>
      <c r="AE42" s="121">
        <v>8.0723999999999911</v>
      </c>
      <c r="AF42" s="121">
        <v>8.0919999999999916</v>
      </c>
      <c r="AG42" s="121">
        <v>8.1115999999999904</v>
      </c>
      <c r="AH42" s="121">
        <v>8.1311999999999891</v>
      </c>
      <c r="AI42" s="121">
        <v>8.1507999999999896</v>
      </c>
      <c r="AJ42" s="121">
        <v>8.1703999999999883</v>
      </c>
    </row>
    <row r="43" spans="1:36">
      <c r="A43" s="117"/>
      <c r="B43" s="119"/>
      <c r="C43" s="119"/>
      <c r="D43" s="119"/>
      <c r="E43" s="119"/>
      <c r="F43" s="119"/>
      <c r="G43" s="119"/>
      <c r="H43" s="119"/>
      <c r="I43" s="119"/>
    </row>
    <row r="44" spans="1:36">
      <c r="A44" s="101" t="s">
        <v>332</v>
      </c>
      <c r="B44" s="119"/>
      <c r="C44" s="119"/>
      <c r="D44" s="119"/>
      <c r="E44" s="119"/>
      <c r="F44" s="119"/>
      <c r="G44" s="119"/>
      <c r="H44" s="119"/>
      <c r="I44" s="119"/>
    </row>
    <row r="45" spans="1:36">
      <c r="A45" s="123" t="s">
        <v>333</v>
      </c>
      <c r="B45" s="120">
        <v>5.5371077959999999</v>
      </c>
      <c r="C45" s="120">
        <v>5.5437978869096147</v>
      </c>
      <c r="D45" s="120">
        <v>5.5833794923697315</v>
      </c>
      <c r="E45" s="120">
        <v>5.6234441531018948</v>
      </c>
      <c r="F45" s="120">
        <v>5.6635464428886424</v>
      </c>
      <c r="G45" s="120">
        <v>5.7036139232955883</v>
      </c>
      <c r="H45" s="120">
        <v>5.7436104573538804</v>
      </c>
      <c r="I45" s="120">
        <v>5.7834914166995297</v>
      </c>
      <c r="J45" s="120">
        <v>5.8232191770647814</v>
      </c>
      <c r="K45" s="120">
        <v>5.8627386114345512</v>
      </c>
      <c r="L45" s="120">
        <v>5.9020358844578</v>
      </c>
      <c r="M45" s="120">
        <v>5.9409854884669411</v>
      </c>
      <c r="N45" s="120">
        <v>5.9795524966560691</v>
      </c>
      <c r="O45" s="120">
        <v>6.0176807080923256</v>
      </c>
      <c r="P45" s="120">
        <v>6.0553349373318524</v>
      </c>
      <c r="Q45" s="120">
        <v>6.092488839154103</v>
      </c>
      <c r="R45" s="120">
        <v>6.1291270326751386</v>
      </c>
      <c r="S45" s="120">
        <v>6.1652436422989316</v>
      </c>
      <c r="T45" s="120">
        <v>6.200839002677653</v>
      </c>
      <c r="U45" s="120">
        <v>6.2359327216188358</v>
      </c>
      <c r="V45" s="120">
        <v>6.2705880839309156</v>
      </c>
      <c r="W45" s="120">
        <v>6.3048195080136988</v>
      </c>
      <c r="X45" s="120">
        <v>6.3386507916593606</v>
      </c>
      <c r="Y45" s="120">
        <v>6.3721135550571457</v>
      </c>
      <c r="Z45" s="120">
        <v>6.4052511242636401</v>
      </c>
      <c r="AA45" s="120">
        <v>6.4381071795638194</v>
      </c>
      <c r="AB45" s="120">
        <v>6.4707326285870508</v>
      </c>
      <c r="AC45" s="120">
        <v>6.5031766755040463</v>
      </c>
      <c r="AD45" s="120">
        <v>6.5354979122828816</v>
      </c>
      <c r="AE45" s="120">
        <v>6.5677549945478377</v>
      </c>
      <c r="AF45" s="120">
        <v>6.6000229093302574</v>
      </c>
      <c r="AG45" s="120">
        <v>6.6323396185124661</v>
      </c>
      <c r="AH45" s="120">
        <v>6.664698730434635</v>
      </c>
      <c r="AI45" s="120">
        <v>6.6971497631702244</v>
      </c>
      <c r="AJ45" s="120">
        <v>6.7297693281885795</v>
      </c>
    </row>
    <row r="46" spans="1:36">
      <c r="A46" s="124" t="s">
        <v>334</v>
      </c>
      <c r="B46" s="120">
        <v>153.75292847593349</v>
      </c>
      <c r="C46" s="120">
        <v>152.34707385241217</v>
      </c>
      <c r="D46" s="120">
        <v>149.73402639099467</v>
      </c>
      <c r="E46" s="120">
        <v>147.4039717007258</v>
      </c>
      <c r="F46" s="120">
        <v>145.10071304746731</v>
      </c>
      <c r="G46" s="120">
        <v>142.85398710669458</v>
      </c>
      <c r="H46" s="120">
        <v>140.6251675292516</v>
      </c>
      <c r="I46" s="120">
        <v>138.37349152194969</v>
      </c>
      <c r="J46" s="120">
        <v>136.12321550700761</v>
      </c>
      <c r="K46" s="120">
        <v>133.85847881077754</v>
      </c>
      <c r="L46" s="120">
        <v>131.5960599410831</v>
      </c>
      <c r="M46" s="120">
        <v>129.34655387444172</v>
      </c>
      <c r="N46" s="120">
        <v>127.08257463962589</v>
      </c>
      <c r="O46" s="120">
        <v>124.844429574328</v>
      </c>
      <c r="P46" s="120">
        <v>122.60872092746359</v>
      </c>
      <c r="Q46" s="120">
        <v>120.38026527625226</v>
      </c>
      <c r="R46" s="120">
        <v>118.14869416577699</v>
      </c>
      <c r="S46" s="120">
        <v>115.92702676227492</v>
      </c>
      <c r="T46" s="120">
        <v>113.72154129132396</v>
      </c>
      <c r="U46" s="120">
        <v>111.52854350192747</v>
      </c>
      <c r="V46" s="120">
        <v>109.35586178817596</v>
      </c>
      <c r="W46" s="120">
        <v>107.17527800168291</v>
      </c>
      <c r="X46" s="120">
        <v>104.99593976813547</v>
      </c>
      <c r="Y46" s="120">
        <v>102.84013747297836</v>
      </c>
      <c r="Z46" s="120">
        <v>100.6713972992942</v>
      </c>
      <c r="AA46" s="120">
        <v>98.492514472827466</v>
      </c>
      <c r="AB46" s="120">
        <v>96.321313894349387</v>
      </c>
      <c r="AC46" s="120">
        <v>94.156539612922415</v>
      </c>
      <c r="AD46" s="120">
        <v>91.99833136973956</v>
      </c>
      <c r="AE46" s="120">
        <v>89.843554642634189</v>
      </c>
      <c r="AF46" s="120">
        <v>87.688750175070169</v>
      </c>
      <c r="AG46" s="120">
        <v>85.552748825244564</v>
      </c>
      <c r="AH46" s="120">
        <v>83.426003176281796</v>
      </c>
      <c r="AI46" s="120">
        <v>81.309517236284208</v>
      </c>
      <c r="AJ46" s="120">
        <v>79.204014374895308</v>
      </c>
    </row>
    <row r="47" spans="1:36">
      <c r="A47" s="109" t="s">
        <v>335</v>
      </c>
      <c r="B47" s="121">
        <v>0.31171101999999995</v>
      </c>
      <c r="C47" s="121">
        <v>0.310843121534568</v>
      </c>
      <c r="D47" s="121">
        <v>0.31402713578594404</v>
      </c>
      <c r="E47" s="121">
        <v>0.31724164180228009</v>
      </c>
      <c r="F47" s="121">
        <v>0.32045736026484806</v>
      </c>
      <c r="G47" s="121">
        <v>0.32366954014043997</v>
      </c>
      <c r="H47" s="121">
        <v>0.32687581899391199</v>
      </c>
      <c r="I47" s="121">
        <v>0.33007327952252002</v>
      </c>
      <c r="J47" s="121">
        <v>0.33325946711733601</v>
      </c>
      <c r="K47" s="121">
        <v>0.33643078147563987</v>
      </c>
      <c r="L47" s="121">
        <v>0.33958633419319989</v>
      </c>
      <c r="M47" s="121">
        <v>0.34271791553015984</v>
      </c>
      <c r="N47" s="121">
        <v>0.34582326200110391</v>
      </c>
      <c r="O47" s="121">
        <v>0.34889871817059193</v>
      </c>
      <c r="P47" s="121">
        <v>0.35194200911368784</v>
      </c>
      <c r="Q47" s="121">
        <v>0.35495144109751986</v>
      </c>
      <c r="R47" s="121">
        <v>0.35792603988626381</v>
      </c>
      <c r="S47" s="121">
        <v>0.36086545426927186</v>
      </c>
      <c r="T47" s="121">
        <v>0.3637697395908398</v>
      </c>
      <c r="U47" s="121">
        <v>0.3666402119278877</v>
      </c>
      <c r="V47" s="121">
        <v>0.36948104279423977</v>
      </c>
      <c r="W47" s="121">
        <v>0.3722932034835838</v>
      </c>
      <c r="X47" s="121">
        <v>0.37507827729883975</v>
      </c>
      <c r="Y47" s="121">
        <v>0.3778383570119998</v>
      </c>
      <c r="Z47" s="121">
        <v>0.38057629800272774</v>
      </c>
      <c r="AA47" s="121">
        <v>0.3832949757156397</v>
      </c>
      <c r="AB47" s="121">
        <v>0.3859977345681837</v>
      </c>
      <c r="AC47" s="121">
        <v>0.38868780423789578</v>
      </c>
      <c r="AD47" s="121">
        <v>0.39136902387941563</v>
      </c>
      <c r="AE47" s="121">
        <v>0.39404523286447163</v>
      </c>
      <c r="AF47" s="121">
        <v>0.39672133225315975</v>
      </c>
      <c r="AG47" s="121">
        <v>0.39939980297971961</v>
      </c>
      <c r="AH47" s="121">
        <v>0.4020802309559996</v>
      </c>
      <c r="AI47" s="121">
        <v>0.40476584777007951</v>
      </c>
      <c r="AJ47" s="121">
        <v>0.40746164787102362</v>
      </c>
    </row>
    <row r="48" spans="1:36">
      <c r="A48" s="117" t="s">
        <v>336</v>
      </c>
      <c r="B48" s="121">
        <v>3.6353967760000003</v>
      </c>
      <c r="C48" s="121">
        <v>3.6429547653750469</v>
      </c>
      <c r="D48" s="121">
        <v>3.6793523565837871</v>
      </c>
      <c r="E48" s="121">
        <v>3.7162025112996147</v>
      </c>
      <c r="F48" s="121">
        <v>3.7530890826237946</v>
      </c>
      <c r="G48" s="121">
        <v>3.7899443831551483</v>
      </c>
      <c r="H48" s="121">
        <v>3.826734638359969</v>
      </c>
      <c r="I48" s="121">
        <v>3.8634181371770095</v>
      </c>
      <c r="J48" s="121">
        <v>3.8999597099474452</v>
      </c>
      <c r="K48" s="121">
        <v>3.9363078299589116</v>
      </c>
      <c r="L48" s="121">
        <v>3.9724495502646007</v>
      </c>
      <c r="M48" s="121">
        <v>4.0082675729367816</v>
      </c>
      <c r="N48" s="121">
        <v>4.0437292346549656</v>
      </c>
      <c r="O48" s="121">
        <v>4.0787819899217341</v>
      </c>
      <c r="P48" s="121">
        <v>4.1133929282181647</v>
      </c>
      <c r="Q48" s="121">
        <v>4.1475373980565831</v>
      </c>
      <c r="R48" s="121">
        <v>4.1812009927888747</v>
      </c>
      <c r="S48" s="121">
        <v>4.2143781880296602</v>
      </c>
      <c r="T48" s="121">
        <v>4.2470692630868134</v>
      </c>
      <c r="U48" s="121">
        <v>4.279292509690948</v>
      </c>
      <c r="V48" s="121">
        <v>4.3111070411366761</v>
      </c>
      <c r="W48" s="121">
        <v>4.3425263045301152</v>
      </c>
      <c r="X48" s="121">
        <v>4.3735725143605206</v>
      </c>
      <c r="Y48" s="121">
        <v>4.4042751980451458</v>
      </c>
      <c r="Z48" s="121">
        <v>4.4346748262609124</v>
      </c>
      <c r="AA48" s="121">
        <v>4.4648122038481795</v>
      </c>
      <c r="AB48" s="121">
        <v>4.4947348940188672</v>
      </c>
      <c r="AC48" s="121">
        <v>4.5244888712661506</v>
      </c>
      <c r="AD48" s="121">
        <v>4.5541288884034659</v>
      </c>
      <c r="AE48" s="121">
        <v>4.583709761683366</v>
      </c>
      <c r="AF48" s="121">
        <v>4.613301577077098</v>
      </c>
      <c r="AG48" s="121">
        <v>4.6429398155327464</v>
      </c>
      <c r="AH48" s="121">
        <v>4.6726184994786353</v>
      </c>
      <c r="AI48" s="121">
        <v>4.7023839154001452</v>
      </c>
      <c r="AJ48" s="121">
        <v>4.7323076803175557</v>
      </c>
    </row>
    <row r="49" spans="1:36">
      <c r="A49" s="109" t="s">
        <v>337</v>
      </c>
      <c r="B49" s="121">
        <v>134.792</v>
      </c>
      <c r="C49" s="121">
        <v>133.28801366448334</v>
      </c>
      <c r="D49" s="121">
        <v>130.56594187030308</v>
      </c>
      <c r="E49" s="121">
        <v>128.12609365044625</v>
      </c>
      <c r="F49" s="121">
        <v>125.71331418675945</v>
      </c>
      <c r="G49" s="121">
        <v>123.35750657164036</v>
      </c>
      <c r="H49" s="121">
        <v>121.02012527644553</v>
      </c>
      <c r="I49" s="121">
        <v>118.66050724721566</v>
      </c>
      <c r="J49" s="121">
        <v>116.30299160622873</v>
      </c>
      <c r="K49" s="121">
        <v>113.93183994281569</v>
      </c>
      <c r="L49" s="121">
        <v>111.56385710926764</v>
      </c>
      <c r="M49" s="121">
        <v>109.20992013737106</v>
      </c>
      <c r="N49" s="121">
        <v>106.84271549548092</v>
      </c>
      <c r="O49" s="121">
        <v>104.5026708739093</v>
      </c>
      <c r="P49" s="121">
        <v>102.16645997516244</v>
      </c>
      <c r="Q49" s="121">
        <v>99.838950124223558</v>
      </c>
      <c r="R49" s="121">
        <v>97.509798317087998</v>
      </c>
      <c r="S49" s="121">
        <v>95.192027448274359</v>
      </c>
      <c r="T49" s="121">
        <v>92.891905421259196</v>
      </c>
      <c r="U49" s="121">
        <v>90.605684340931447</v>
      </c>
      <c r="V49" s="121">
        <v>88.341041251645834</v>
      </c>
      <c r="W49" s="121">
        <v>86.06971754854122</v>
      </c>
      <c r="X49" s="121">
        <v>83.800799756627626</v>
      </c>
      <c r="Y49" s="121">
        <v>81.556500213939159</v>
      </c>
      <c r="Z49" s="121">
        <v>79.300241636047687</v>
      </c>
      <c r="AA49" s="121">
        <v>77.034715873623639</v>
      </c>
      <c r="AB49" s="121">
        <v>74.777629292740826</v>
      </c>
      <c r="AC49" s="121">
        <v>72.527612183661901</v>
      </c>
      <c r="AD49" s="121">
        <v>70.284670747320263</v>
      </c>
      <c r="AE49" s="121">
        <v>68.045537907281513</v>
      </c>
      <c r="AF49" s="121">
        <v>65.806587034907452</v>
      </c>
      <c r="AG49" s="121">
        <v>63.58656431635243</v>
      </c>
      <c r="AH49" s="121">
        <v>61.375935553192974</v>
      </c>
      <c r="AI49" s="121">
        <v>59.175595616567968</v>
      </c>
      <c r="AJ49" s="121">
        <v>56.986100534831174</v>
      </c>
    </row>
    <row r="50" spans="1:36">
      <c r="A50" s="109" t="s">
        <v>338</v>
      </c>
      <c r="B50" s="121">
        <v>6.7249284759334991</v>
      </c>
      <c r="C50" s="121">
        <v>6.7716386236753801</v>
      </c>
      <c r="D50" s="121">
        <v>6.8256938652634203</v>
      </c>
      <c r="E50" s="121">
        <v>6.8802677903700999</v>
      </c>
      <c r="F50" s="121">
        <v>6.9346578159485208</v>
      </c>
      <c r="G50" s="121">
        <v>6.98875172401742</v>
      </c>
      <c r="H50" s="121">
        <v>7.0424950158238193</v>
      </c>
      <c r="I50" s="121">
        <v>7.0958204353770986</v>
      </c>
      <c r="J50" s="121">
        <v>7.1486722165114198</v>
      </c>
      <c r="K50" s="121">
        <v>7.2009679150590999</v>
      </c>
      <c r="L50" s="121">
        <v>7.2526897664628383</v>
      </c>
      <c r="M50" s="121">
        <v>7.3036475756845993</v>
      </c>
      <c r="N50" s="121">
        <v>7.3537924953861182</v>
      </c>
      <c r="O50" s="121">
        <v>7.4030433695898381</v>
      </c>
      <c r="P50" s="121">
        <v>7.4513520158298183</v>
      </c>
      <c r="Q50" s="121">
        <v>7.4986842139588399</v>
      </c>
      <c r="R50" s="121">
        <v>7.5450228019601377</v>
      </c>
      <c r="S50" s="121">
        <v>7.5903652657852598</v>
      </c>
      <c r="T50" s="121">
        <v>7.634718565816299</v>
      </c>
      <c r="U50" s="121">
        <v>7.6781188752629204</v>
      </c>
      <c r="V50" s="121">
        <v>7.720668252026238</v>
      </c>
      <c r="W50" s="121">
        <v>7.7623939766486378</v>
      </c>
      <c r="X50" s="121">
        <v>7.8033372504366998</v>
      </c>
      <c r="Y50" s="121">
        <v>7.8435507021899999</v>
      </c>
      <c r="Z50" s="121">
        <v>7.8831041019476187</v>
      </c>
      <c r="AA50" s="121">
        <v>7.9220671574168602</v>
      </c>
      <c r="AB50" s="121">
        <v>7.9605197987169385</v>
      </c>
      <c r="AC50" s="121">
        <v>7.9985387354917803</v>
      </c>
      <c r="AD50" s="121">
        <v>8.0362140163862197</v>
      </c>
      <c r="AE50" s="121">
        <v>8.0736350251727806</v>
      </c>
      <c r="AF50" s="121">
        <v>8.1109146239277798</v>
      </c>
      <c r="AG50" s="121">
        <v>8.1481099085616986</v>
      </c>
      <c r="AH50" s="121">
        <v>8.1852119656299998</v>
      </c>
      <c r="AI50" s="121">
        <v>8.2222943881875992</v>
      </c>
      <c r="AJ50" s="121">
        <v>8.2594700175335607</v>
      </c>
    </row>
    <row r="51" spans="1:36">
      <c r="A51" s="109" t="s">
        <v>339</v>
      </c>
      <c r="B51" s="121">
        <v>3.0240000000000005</v>
      </c>
      <c r="C51" s="121">
        <v>3.045004161944167</v>
      </c>
      <c r="D51" s="121">
        <v>3.0693111937805977</v>
      </c>
      <c r="E51" s="121">
        <v>3.0938514621437774</v>
      </c>
      <c r="F51" s="121">
        <v>3.1183090363674664</v>
      </c>
      <c r="G51" s="121">
        <v>3.1426334553684652</v>
      </c>
      <c r="H51" s="121">
        <v>3.166800212681077</v>
      </c>
      <c r="I51" s="121">
        <v>3.1907790652898749</v>
      </c>
      <c r="J51" s="121">
        <v>3.2145449368113557</v>
      </c>
      <c r="K51" s="121">
        <v>3.2380607545593252</v>
      </c>
      <c r="L51" s="121">
        <v>3.2613185303415722</v>
      </c>
      <c r="M51" s="121">
        <v>3.2842327391154007</v>
      </c>
      <c r="N51" s="121">
        <v>3.3067814156879565</v>
      </c>
      <c r="O51" s="121">
        <v>3.3289280666337677</v>
      </c>
      <c r="P51" s="121">
        <v>3.3506510257332582</v>
      </c>
      <c r="Q51" s="121">
        <v>3.3719349052056398</v>
      </c>
      <c r="R51" s="121">
        <v>3.3927719878032327</v>
      </c>
      <c r="S51" s="121">
        <v>3.4131611430333377</v>
      </c>
      <c r="T51" s="121">
        <v>3.4331055007724358</v>
      </c>
      <c r="U51" s="121">
        <v>3.4526213270353106</v>
      </c>
      <c r="V51" s="121">
        <v>3.471754514219791</v>
      </c>
      <c r="W51" s="121">
        <v>3.4905173295730978</v>
      </c>
      <c r="X51" s="121">
        <v>3.5089283000954139</v>
      </c>
      <c r="Y51" s="121">
        <v>3.5270110913900972</v>
      </c>
      <c r="Z51" s="121">
        <v>3.5447970769652732</v>
      </c>
      <c r="AA51" s="121">
        <v>3.5623176023003218</v>
      </c>
      <c r="AB51" s="121">
        <v>3.5796086095887372</v>
      </c>
      <c r="AC51" s="121">
        <v>3.5967045928722108</v>
      </c>
      <c r="AD51" s="121">
        <v>3.6136460443437781</v>
      </c>
      <c r="AE51" s="121">
        <v>3.6304731572231983</v>
      </c>
      <c r="AF51" s="121">
        <v>3.6472366822240301</v>
      </c>
      <c r="AG51" s="121">
        <v>3.6639622936763305</v>
      </c>
      <c r="AH51" s="121">
        <v>3.680645983469621</v>
      </c>
      <c r="AI51" s="121">
        <v>3.6973208442083618</v>
      </c>
      <c r="AJ51" s="121">
        <v>3.7140376172631977</v>
      </c>
    </row>
    <row r="52" spans="1:36">
      <c r="A52" s="109" t="s">
        <v>340</v>
      </c>
      <c r="B52" s="121">
        <v>0.224</v>
      </c>
      <c r="C52" s="121">
        <v>0.22555586384771603</v>
      </c>
      <c r="D52" s="121">
        <v>0.22735638472448863</v>
      </c>
      <c r="E52" s="121">
        <v>0.22917418238102052</v>
      </c>
      <c r="F52" s="121">
        <v>0.23098585454573822</v>
      </c>
      <c r="G52" s="121">
        <v>0.23278766336062701</v>
      </c>
      <c r="H52" s="121">
        <v>0.23457779353193159</v>
      </c>
      <c r="I52" s="121">
        <v>0.23635400483628699</v>
      </c>
      <c r="J52" s="121">
        <v>0.23811443976380414</v>
      </c>
      <c r="K52" s="121">
        <v>0.23985635218957971</v>
      </c>
      <c r="L52" s="121">
        <v>0.2415791503956721</v>
      </c>
      <c r="M52" s="121">
        <v>0.2432764991937334</v>
      </c>
      <c r="N52" s="121">
        <v>0.24494677153244129</v>
      </c>
      <c r="O52" s="121">
        <v>0.246587264195094</v>
      </c>
      <c r="P52" s="121">
        <v>0.24819637227653774</v>
      </c>
      <c r="Q52" s="121">
        <v>0.24977295594115864</v>
      </c>
      <c r="R52" s="121">
        <v>0.25131644354098037</v>
      </c>
      <c r="S52" s="121">
        <v>0.25282675133580296</v>
      </c>
      <c r="T52" s="121">
        <v>0.25430411116832874</v>
      </c>
      <c r="U52" s="121">
        <v>0.25574972792854173</v>
      </c>
      <c r="V52" s="121">
        <v>0.25716700105331808</v>
      </c>
      <c r="W52" s="121">
        <v>0.25855683922763711</v>
      </c>
      <c r="X52" s="121">
        <v>0.25992061482188272</v>
      </c>
      <c r="Y52" s="121">
        <v>0.26126008084371122</v>
      </c>
      <c r="Z52" s="121">
        <v>0.26257756125668713</v>
      </c>
      <c r="AA52" s="121">
        <v>0.26387537794817223</v>
      </c>
      <c r="AB52" s="121">
        <v>0.26515619330286971</v>
      </c>
      <c r="AC52" s="121">
        <v>0.26642256243497886</v>
      </c>
      <c r="AD52" s="121">
        <v>0.26767748476620606</v>
      </c>
      <c r="AE52" s="121">
        <v>0.26892393757208899</v>
      </c>
      <c r="AF52" s="121">
        <v>0.27016568016474318</v>
      </c>
      <c r="AG52" s="121">
        <v>0.27140461434639507</v>
      </c>
      <c r="AH52" s="121">
        <v>0.27264044321997216</v>
      </c>
      <c r="AI52" s="121">
        <v>0.27387561808950844</v>
      </c>
      <c r="AJ52" s="121">
        <v>0.27511389757505184</v>
      </c>
    </row>
    <row r="53" spans="1:36">
      <c r="A53" s="109" t="s">
        <v>311</v>
      </c>
      <c r="B53" s="121">
        <v>2.38</v>
      </c>
      <c r="C53" s="121">
        <v>2.4079999999999999</v>
      </c>
      <c r="D53" s="121">
        <v>2.4359999999999999</v>
      </c>
      <c r="E53" s="121">
        <v>2.464</v>
      </c>
      <c r="F53" s="121">
        <v>2.492</v>
      </c>
      <c r="G53" s="121">
        <v>2.52</v>
      </c>
      <c r="H53" s="121">
        <v>2.548</v>
      </c>
      <c r="I53" s="121">
        <v>2.5760000000000001</v>
      </c>
      <c r="J53" s="121">
        <v>2.6040000000000001</v>
      </c>
      <c r="K53" s="121">
        <v>2.6320000000000001</v>
      </c>
      <c r="L53" s="121">
        <v>2.66</v>
      </c>
      <c r="M53" s="121">
        <v>2.6880000000000002</v>
      </c>
      <c r="N53" s="121">
        <v>2.7160000000000002</v>
      </c>
      <c r="O53" s="121">
        <v>2.7440000000000002</v>
      </c>
      <c r="P53" s="121">
        <v>2.7719999999999998</v>
      </c>
      <c r="Q53" s="121">
        <v>2.8</v>
      </c>
      <c r="R53" s="121">
        <v>2.8279999999999998</v>
      </c>
      <c r="S53" s="121">
        <v>2.8559999999999999</v>
      </c>
      <c r="T53" s="121">
        <v>2.8839999999999999</v>
      </c>
      <c r="U53" s="121">
        <v>2.9119999999999999</v>
      </c>
      <c r="V53" s="121">
        <v>2.94</v>
      </c>
      <c r="W53" s="121">
        <v>2.968</v>
      </c>
      <c r="X53" s="121">
        <v>2.996</v>
      </c>
      <c r="Y53" s="121">
        <v>3.024</v>
      </c>
      <c r="Z53" s="121">
        <v>3.052</v>
      </c>
      <c r="AA53" s="121">
        <v>3.08</v>
      </c>
      <c r="AB53" s="121">
        <v>3.1080000000000001</v>
      </c>
      <c r="AC53" s="121">
        <v>3.1360000000000001</v>
      </c>
      <c r="AD53" s="121">
        <v>3.1640000000000001</v>
      </c>
      <c r="AE53" s="121">
        <v>3.1920000000000002</v>
      </c>
      <c r="AF53" s="121">
        <v>3.22</v>
      </c>
      <c r="AG53" s="121">
        <v>3.2480000000000002</v>
      </c>
      <c r="AH53" s="121">
        <v>3.2759999999999998</v>
      </c>
      <c r="AI53" s="121">
        <v>3.3039999999999998</v>
      </c>
      <c r="AJ53" s="121">
        <v>3.3319999999999999</v>
      </c>
    </row>
    <row r="54" spans="1:36">
      <c r="A54" s="109" t="s">
        <v>341</v>
      </c>
      <c r="B54" s="121">
        <v>1.59</v>
      </c>
      <c r="C54" s="121">
        <v>1.59</v>
      </c>
      <c r="D54" s="121">
        <v>1.59</v>
      </c>
      <c r="E54" s="121">
        <v>1.59</v>
      </c>
      <c r="F54" s="121">
        <v>1.59</v>
      </c>
      <c r="G54" s="121">
        <v>1.59</v>
      </c>
      <c r="H54" s="121">
        <v>1.59</v>
      </c>
      <c r="I54" s="121">
        <v>1.59</v>
      </c>
      <c r="J54" s="121">
        <v>1.59</v>
      </c>
      <c r="K54" s="121">
        <v>1.59</v>
      </c>
      <c r="L54" s="121">
        <v>1.59</v>
      </c>
      <c r="M54" s="121">
        <v>1.59</v>
      </c>
      <c r="N54" s="121">
        <v>1.59</v>
      </c>
      <c r="O54" s="121">
        <v>1.59</v>
      </c>
      <c r="P54" s="121">
        <v>1.59</v>
      </c>
      <c r="Q54" s="121">
        <v>1.59</v>
      </c>
      <c r="R54" s="121">
        <v>1.59</v>
      </c>
      <c r="S54" s="121">
        <v>1.59</v>
      </c>
      <c r="T54" s="121">
        <v>1.59</v>
      </c>
      <c r="U54" s="121">
        <v>1.59</v>
      </c>
      <c r="V54" s="121">
        <v>1.59</v>
      </c>
      <c r="W54" s="121">
        <v>1.59</v>
      </c>
      <c r="X54" s="121">
        <v>1.59</v>
      </c>
      <c r="Y54" s="121">
        <v>1.59</v>
      </c>
      <c r="Z54" s="121">
        <v>1.59</v>
      </c>
      <c r="AA54" s="121">
        <v>1.59</v>
      </c>
      <c r="AB54" s="121">
        <v>1.59</v>
      </c>
      <c r="AC54" s="121">
        <v>1.59</v>
      </c>
      <c r="AD54" s="121">
        <v>1.59</v>
      </c>
      <c r="AE54" s="121">
        <v>1.59</v>
      </c>
      <c r="AF54" s="121">
        <v>1.59</v>
      </c>
      <c r="AG54" s="121">
        <v>1.59</v>
      </c>
      <c r="AH54" s="121">
        <v>1.59</v>
      </c>
      <c r="AI54" s="121">
        <v>1.59</v>
      </c>
      <c r="AJ54" s="121">
        <v>1.59</v>
      </c>
    </row>
    <row r="55" spans="1:36">
      <c r="A55" s="125" t="s">
        <v>342</v>
      </c>
      <c r="B55" s="121">
        <v>6.6080000000000005</v>
      </c>
      <c r="C55" s="121">
        <v>6.6088615384615395</v>
      </c>
      <c r="D55" s="121">
        <v>6.6097230769230784</v>
      </c>
      <c r="E55" s="121">
        <v>6.6105846153846173</v>
      </c>
      <c r="F55" s="121">
        <v>6.6114461538461553</v>
      </c>
      <c r="G55" s="121">
        <v>6.6123076923076942</v>
      </c>
      <c r="H55" s="121">
        <v>6.6131692307692331</v>
      </c>
      <c r="I55" s="121">
        <v>6.6140307692307712</v>
      </c>
      <c r="J55" s="121">
        <v>6.6148923076923101</v>
      </c>
      <c r="K55" s="121">
        <v>6.615753846153849</v>
      </c>
      <c r="L55" s="121">
        <v>6.6166153846153879</v>
      </c>
      <c r="M55" s="121">
        <v>6.6174769230769259</v>
      </c>
      <c r="N55" s="121">
        <v>6.6183384615384648</v>
      </c>
      <c r="O55" s="121">
        <v>6.6192000000000037</v>
      </c>
      <c r="P55" s="121">
        <v>6.6200615384615418</v>
      </c>
      <c r="Q55" s="121">
        <v>6.6209230769230807</v>
      </c>
      <c r="R55" s="121">
        <v>6.6217846153846196</v>
      </c>
      <c r="S55" s="121">
        <v>6.6226461538461585</v>
      </c>
      <c r="T55" s="121">
        <v>6.6235076923076965</v>
      </c>
      <c r="U55" s="121">
        <v>6.6243692307692355</v>
      </c>
      <c r="V55" s="121">
        <v>6.6252307692307744</v>
      </c>
      <c r="W55" s="121">
        <v>6.6260923076923124</v>
      </c>
      <c r="X55" s="121">
        <v>6.6269538461538513</v>
      </c>
      <c r="Y55" s="121">
        <v>6.6278153846153902</v>
      </c>
      <c r="Z55" s="121">
        <v>6.6286769230769291</v>
      </c>
      <c r="AA55" s="121">
        <v>6.6295384615384672</v>
      </c>
      <c r="AB55" s="121">
        <v>6.6304000000000061</v>
      </c>
      <c r="AC55" s="121">
        <v>6.631261538461545</v>
      </c>
      <c r="AD55" s="121">
        <v>6.632123076923083</v>
      </c>
      <c r="AE55" s="121">
        <v>6.6329846153846219</v>
      </c>
      <c r="AF55" s="121">
        <v>6.6338461538461608</v>
      </c>
      <c r="AG55" s="121">
        <v>6.6347076923076989</v>
      </c>
      <c r="AH55" s="121">
        <v>6.6355692307692378</v>
      </c>
      <c r="AI55" s="121">
        <v>6.6364307692307767</v>
      </c>
      <c r="AJ55" s="121">
        <v>6.6372923076923156</v>
      </c>
    </row>
    <row r="56" spans="1:36">
      <c r="A56" s="126"/>
      <c r="B56" s="121"/>
      <c r="C56" s="121"/>
      <c r="D56" s="121"/>
      <c r="E56" s="121"/>
      <c r="F56" s="121"/>
      <c r="G56" s="121"/>
      <c r="H56" s="121"/>
      <c r="I56" s="121"/>
    </row>
    <row r="57" spans="1:36">
      <c r="A57" s="127" t="s">
        <v>280</v>
      </c>
      <c r="B57" s="121"/>
      <c r="C57" s="121"/>
      <c r="D57" s="121"/>
      <c r="E57" s="121"/>
      <c r="F57" s="121"/>
      <c r="G57" s="121"/>
      <c r="H57" s="121"/>
      <c r="I57" s="121"/>
    </row>
    <row r="58" spans="1:36">
      <c r="A58" s="128" t="s">
        <v>343</v>
      </c>
      <c r="B58" s="120">
        <v>204.33030813770068</v>
      </c>
      <c r="C58" s="120">
        <v>204.76879977306294</v>
      </c>
      <c r="D58" s="120">
        <v>205.78283353086954</v>
      </c>
      <c r="E58" s="120">
        <v>205.75947208554362</v>
      </c>
      <c r="F58" s="120">
        <v>206.0220764105627</v>
      </c>
      <c r="G58" s="120">
        <v>206.00682079018003</v>
      </c>
      <c r="H58" s="120">
        <v>205.9896547836924</v>
      </c>
      <c r="I58" s="120">
        <v>205.82156495184896</v>
      </c>
      <c r="J58" s="120">
        <v>205.81963080114991</v>
      </c>
      <c r="K58" s="120">
        <v>205.73879252167148</v>
      </c>
      <c r="L58" s="120">
        <v>205.77048265071383</v>
      </c>
      <c r="M58" s="120">
        <v>205.98269259556673</v>
      </c>
      <c r="N58" s="120">
        <v>206.01873802173765</v>
      </c>
      <c r="O58" s="120">
        <v>206.04647622190305</v>
      </c>
      <c r="P58" s="120">
        <v>206.07544399427582</v>
      </c>
      <c r="Q58" s="120">
        <v>206.10565065364528</v>
      </c>
      <c r="R58" s="120">
        <v>206.13710562511068</v>
      </c>
      <c r="S58" s="120">
        <v>206.16981844489339</v>
      </c>
      <c r="T58" s="120">
        <v>206.2037987611597</v>
      </c>
      <c r="U58" s="120">
        <v>206.23905633485577</v>
      </c>
      <c r="V58" s="120">
        <v>206.27560104055328</v>
      </c>
      <c r="W58" s="120">
        <v>206.31344286730663</v>
      </c>
      <c r="X58" s="120">
        <v>206.35259191952144</v>
      </c>
      <c r="Y58" s="120">
        <v>206.39305841783522</v>
      </c>
      <c r="Z58" s="120">
        <v>206.4348527000088</v>
      </c>
      <c r="AA58" s="120">
        <v>206.47798522183024</v>
      </c>
      <c r="AB58" s="120">
        <v>206.52246655803003</v>
      </c>
      <c r="AC58" s="120">
        <v>206.56830740320819</v>
      </c>
      <c r="AD58" s="120">
        <v>206.61551857277357</v>
      </c>
      <c r="AE58" s="120">
        <v>206.66411100389502</v>
      </c>
      <c r="AF58" s="120">
        <v>206.71409575646436</v>
      </c>
      <c r="AG58" s="120">
        <v>206.76548401407211</v>
      </c>
      <c r="AH58" s="120">
        <v>206.81828708499506</v>
      </c>
      <c r="AI58" s="120">
        <v>206.87251640319624</v>
      </c>
      <c r="AJ58" s="120">
        <v>206.9281835293375</v>
      </c>
    </row>
    <row r="59" spans="1:36">
      <c r="A59" s="128" t="s">
        <v>344</v>
      </c>
      <c r="B59" s="120">
        <v>280.87661121403823</v>
      </c>
      <c r="C59" s="120">
        <v>281.79497503153095</v>
      </c>
      <c r="D59" s="120">
        <v>287.29890948904307</v>
      </c>
      <c r="E59" s="120">
        <v>289.38675233729651</v>
      </c>
      <c r="F59" s="120">
        <v>289.04090646403972</v>
      </c>
      <c r="G59" s="120">
        <v>289.17945502729333</v>
      </c>
      <c r="H59" s="120">
        <v>289.64137618547733</v>
      </c>
      <c r="I59" s="120">
        <v>290.41559471096923</v>
      </c>
      <c r="J59" s="120">
        <v>290.51041881771778</v>
      </c>
      <c r="K59" s="120">
        <v>290.94603784282879</v>
      </c>
      <c r="L59" s="120">
        <v>291.85535553588471</v>
      </c>
      <c r="M59" s="120">
        <v>293.18859388480405</v>
      </c>
      <c r="N59" s="120">
        <v>294.04415977349123</v>
      </c>
      <c r="O59" s="120">
        <v>294.91107154224267</v>
      </c>
      <c r="P59" s="120">
        <v>295.78947839626471</v>
      </c>
      <c r="Q59" s="120">
        <v>296.67953176254036</v>
      </c>
      <c r="R59" s="120">
        <v>297.58138532105454</v>
      </c>
      <c r="S59" s="120">
        <v>298.49519503648992</v>
      </c>
      <c r="T59" s="120">
        <v>299.42111919039371</v>
      </c>
      <c r="U59" s="120">
        <v>300.35931841382836</v>
      </c>
      <c r="V59" s="120">
        <v>301.30995572050887</v>
      </c>
      <c r="W59" s="120">
        <v>302.27319654043526</v>
      </c>
      <c r="X59" s="120">
        <v>303.24920875402711</v>
      </c>
      <c r="Y59" s="120">
        <v>304.23816272676731</v>
      </c>
      <c r="Z59" s="120">
        <v>305.24023134436226</v>
      </c>
      <c r="AA59" s="120">
        <v>306.2555900484258</v>
      </c>
      <c r="AB59" s="120">
        <v>307.28441687269429</v>
      </c>
      <c r="AC59" s="120">
        <v>308.32689247978135</v>
      </c>
      <c r="AD59" s="120">
        <v>309.38320019847811</v>
      </c>
      <c r="AE59" s="120">
        <v>310.45352606160913</v>
      </c>
      <c r="AF59" s="120">
        <v>311.53805884444967</v>
      </c>
      <c r="AG59" s="120">
        <v>312.63699010371442</v>
      </c>
      <c r="AH59" s="120">
        <v>313.75051421712408</v>
      </c>
      <c r="AI59" s="120">
        <v>314.87882842355958</v>
      </c>
      <c r="AJ59" s="120">
        <v>316.02213286381129</v>
      </c>
    </row>
    <row r="60" spans="1:36">
      <c r="A60" s="112" t="s">
        <v>345</v>
      </c>
      <c r="B60" s="121">
        <v>57.357382550335572</v>
      </c>
      <c r="C60" s="121">
        <v>57.357382550335572</v>
      </c>
      <c r="D60" s="121">
        <v>57.357382550335572</v>
      </c>
      <c r="E60" s="121">
        <v>57.357382550335572</v>
      </c>
      <c r="F60" s="121">
        <v>57.357382550335572</v>
      </c>
      <c r="G60" s="121">
        <v>57.357382550335572</v>
      </c>
      <c r="H60" s="121">
        <v>57.357382550335572</v>
      </c>
      <c r="I60" s="121">
        <v>57.357382550335572</v>
      </c>
      <c r="J60" s="121">
        <v>57.357382550335572</v>
      </c>
      <c r="K60" s="121">
        <v>57.357382550335572</v>
      </c>
      <c r="L60" s="121">
        <v>57.357382550335572</v>
      </c>
      <c r="M60" s="121">
        <v>57.357382550335572</v>
      </c>
      <c r="N60" s="121">
        <v>57.357382550335572</v>
      </c>
      <c r="O60" s="121">
        <v>57.357382550335572</v>
      </c>
      <c r="P60" s="121">
        <v>57.357382550335572</v>
      </c>
      <c r="Q60" s="121">
        <v>57.357382550335572</v>
      </c>
      <c r="R60" s="121">
        <v>57.357382550335572</v>
      </c>
      <c r="S60" s="121">
        <v>57.357382550335572</v>
      </c>
      <c r="T60" s="121">
        <v>57.357382550335572</v>
      </c>
      <c r="U60" s="121">
        <v>57.357382550335572</v>
      </c>
      <c r="V60" s="121">
        <v>57.357382550335572</v>
      </c>
      <c r="W60" s="121">
        <v>57.357382550335572</v>
      </c>
      <c r="X60" s="121">
        <v>57.357382550335572</v>
      </c>
      <c r="Y60" s="121">
        <v>57.357382550335572</v>
      </c>
      <c r="Z60" s="121">
        <v>57.357382550335572</v>
      </c>
      <c r="AA60" s="121">
        <v>57.357382550335572</v>
      </c>
      <c r="AB60" s="121">
        <v>57.357382550335572</v>
      </c>
      <c r="AC60" s="121">
        <v>57.357382550335572</v>
      </c>
      <c r="AD60" s="121">
        <v>57.357382550335572</v>
      </c>
      <c r="AE60" s="121">
        <v>57.357382550335572</v>
      </c>
      <c r="AF60" s="121">
        <v>57.357382550335572</v>
      </c>
      <c r="AG60" s="121">
        <v>57.357382550335572</v>
      </c>
      <c r="AH60" s="121">
        <v>57.357382550335572</v>
      </c>
      <c r="AI60" s="121">
        <v>57.357382550335572</v>
      </c>
      <c r="AJ60" s="121">
        <v>57.357382550335572</v>
      </c>
    </row>
    <row r="61" spans="1:36">
      <c r="A61" s="112" t="s">
        <v>346</v>
      </c>
      <c r="B61" s="121">
        <v>38.505033557046978</v>
      </c>
      <c r="C61" s="121">
        <v>38.163287380316348</v>
      </c>
      <c r="D61" s="121">
        <v>38.593857022215985</v>
      </c>
      <c r="E61" s="121">
        <v>38.462584119597267</v>
      </c>
      <c r="F61" s="121">
        <v>38.70429175348071</v>
      </c>
      <c r="G61" s="121">
        <v>38.739707985455247</v>
      </c>
      <c r="H61" s="121">
        <v>38.717752844153971</v>
      </c>
      <c r="I61" s="121">
        <v>38.603491356364572</v>
      </c>
      <c r="J61" s="121">
        <v>38.650914078566629</v>
      </c>
      <c r="K61" s="121">
        <v>38.578133682309151</v>
      </c>
      <c r="L61" s="121">
        <v>38.521632404892401</v>
      </c>
      <c r="M61" s="121">
        <v>38.536973568723333</v>
      </c>
      <c r="N61" s="121">
        <v>38.500817713637204</v>
      </c>
      <c r="O61" s="121">
        <v>38.457202597524628</v>
      </c>
      <c r="P61" s="121">
        <v>38.413587481412058</v>
      </c>
      <c r="Q61" s="121">
        <v>38.369972365299489</v>
      </c>
      <c r="R61" s="121">
        <v>38.326357249186906</v>
      </c>
      <c r="S61" s="121">
        <v>38.282742133074336</v>
      </c>
      <c r="T61" s="121">
        <v>38.239127016961774</v>
      </c>
      <c r="U61" s="121">
        <v>38.195511900849191</v>
      </c>
      <c r="V61" s="121">
        <v>38.151896784736621</v>
      </c>
      <c r="W61" s="121">
        <v>38.108281668624052</v>
      </c>
      <c r="X61" s="121">
        <v>38.064666552511483</v>
      </c>
      <c r="Y61" s="121">
        <v>38.021051436398906</v>
      </c>
      <c r="Z61" s="121">
        <v>37.977436320286337</v>
      </c>
      <c r="AA61" s="121">
        <v>37.933821204173753</v>
      </c>
      <c r="AB61" s="121">
        <v>37.890206088061191</v>
      </c>
      <c r="AC61" s="121">
        <v>37.846590971948615</v>
      </c>
      <c r="AD61" s="121">
        <v>37.802975855836038</v>
      </c>
      <c r="AE61" s="121">
        <v>37.759360739723483</v>
      </c>
      <c r="AF61" s="121">
        <v>37.715745623610914</v>
      </c>
      <c r="AG61" s="121">
        <v>37.672130507498323</v>
      </c>
      <c r="AH61" s="121">
        <v>37.628515391385754</v>
      </c>
      <c r="AI61" s="121">
        <v>37.584900275273192</v>
      </c>
      <c r="AJ61" s="121">
        <v>37.541285159160616</v>
      </c>
    </row>
    <row r="62" spans="1:36">
      <c r="A62" s="112" t="s">
        <v>347</v>
      </c>
      <c r="B62" s="121">
        <v>16.309784647767813</v>
      </c>
      <c r="C62" s="121">
        <v>16.627374344991303</v>
      </c>
      <c r="D62" s="121">
        <v>16.821206117592315</v>
      </c>
      <c r="E62" s="121">
        <v>16.928031070934537</v>
      </c>
      <c r="F62" s="121">
        <v>16.996242541092457</v>
      </c>
      <c r="G62" s="121">
        <v>17.040279760013085</v>
      </c>
      <c r="H62" s="121">
        <v>17.102904109216428</v>
      </c>
      <c r="I62" s="121">
        <v>17.154247081304394</v>
      </c>
      <c r="J62" s="121">
        <v>17.196265380635904</v>
      </c>
      <c r="K62" s="121">
        <v>17.253313349409908</v>
      </c>
      <c r="L62" s="121">
        <v>17.33042473662848</v>
      </c>
      <c r="M62" s="121">
        <v>17.432365969323829</v>
      </c>
      <c r="N62" s="121">
        <v>17.519399091768612</v>
      </c>
      <c r="O62" s="121">
        <v>17.607449964423104</v>
      </c>
      <c r="P62" s="121">
        <v>17.696527752797675</v>
      </c>
      <c r="Q62" s="121">
        <v>17.786641721161779</v>
      </c>
      <c r="R62" s="121">
        <v>17.877801233415525</v>
      </c>
      <c r="S62" s="121">
        <v>17.970015753971079</v>
      </c>
      <c r="T62" s="121">
        <v>18.063294848643899</v>
      </c>
      <c r="U62" s="121">
        <v>18.157648185553914</v>
      </c>
      <c r="V62" s="121">
        <v>18.253085536036757</v>
      </c>
      <c r="W62" s="121">
        <v>18.349616775565078</v>
      </c>
      <c r="X62" s="121">
        <v>18.447251884680085</v>
      </c>
      <c r="Y62" s="121">
        <v>18.546000949933379</v>
      </c>
      <c r="Z62" s="121">
        <v>18.64587416483911</v>
      </c>
      <c r="AA62" s="121">
        <v>18.746881830836685</v>
      </c>
      <c r="AB62" s="121">
        <v>18.849034358263943</v>
      </c>
      <c r="AC62" s="121">
        <v>18.952342267341034</v>
      </c>
      <c r="AD62" s="121">
        <v>19.056816189165012</v>
      </c>
      <c r="AE62" s="121">
        <v>19.162466866715274</v>
      </c>
      <c r="AF62" s="121">
        <v>19.269305155869919</v>
      </c>
      <c r="AG62" s="121">
        <v>19.377342026433109</v>
      </c>
      <c r="AH62" s="121">
        <v>19.486588563173584</v>
      </c>
      <c r="AI62" s="121">
        <v>19.597055966874372</v>
      </c>
      <c r="AJ62" s="121">
        <v>19.708755555393807</v>
      </c>
    </row>
    <row r="63" spans="1:36">
      <c r="A63" s="112" t="s">
        <v>348</v>
      </c>
      <c r="B63" s="121">
        <v>15.451716057891106</v>
      </c>
      <c r="C63" s="121">
        <v>11.962618883528599</v>
      </c>
      <c r="D63" s="121">
        <v>14.45483115093039</v>
      </c>
      <c r="E63" s="121">
        <v>13.956388697450031</v>
      </c>
      <c r="F63" s="121">
        <v>13.956388697450031</v>
      </c>
      <c r="G63" s="121">
        <v>13.956388697450031</v>
      </c>
      <c r="H63" s="121">
        <v>13.956388697450031</v>
      </c>
      <c r="I63" s="121">
        <v>14.45483115093039</v>
      </c>
      <c r="J63" s="121">
        <v>14.45483115093039</v>
      </c>
      <c r="K63" s="121">
        <v>14.45483115093039</v>
      </c>
      <c r="L63" s="121">
        <v>14.45483115093039</v>
      </c>
      <c r="M63" s="121">
        <v>14.45483115093039</v>
      </c>
      <c r="N63" s="121">
        <v>14.45483115093039</v>
      </c>
      <c r="O63" s="121">
        <v>14.45483115093039</v>
      </c>
      <c r="P63" s="121">
        <v>14.45483115093039</v>
      </c>
      <c r="Q63" s="121">
        <v>14.45483115093039</v>
      </c>
      <c r="R63" s="121">
        <v>14.45483115093039</v>
      </c>
      <c r="S63" s="121">
        <v>14.45483115093039</v>
      </c>
      <c r="T63" s="121">
        <v>14.45483115093039</v>
      </c>
      <c r="U63" s="121">
        <v>14.45483115093039</v>
      </c>
      <c r="V63" s="121">
        <v>14.45483115093039</v>
      </c>
      <c r="W63" s="121">
        <v>14.45483115093039</v>
      </c>
      <c r="X63" s="121">
        <v>14.45483115093039</v>
      </c>
      <c r="Y63" s="121">
        <v>14.45483115093039</v>
      </c>
      <c r="Z63" s="121">
        <v>14.45483115093039</v>
      </c>
      <c r="AA63" s="121">
        <v>14.45483115093039</v>
      </c>
      <c r="AB63" s="121">
        <v>14.45483115093039</v>
      </c>
      <c r="AC63" s="121">
        <v>14.45483115093039</v>
      </c>
      <c r="AD63" s="121">
        <v>14.45483115093039</v>
      </c>
      <c r="AE63" s="121">
        <v>14.45483115093039</v>
      </c>
      <c r="AF63" s="121">
        <v>14.45483115093039</v>
      </c>
      <c r="AG63" s="121">
        <v>14.45483115093039</v>
      </c>
      <c r="AH63" s="121">
        <v>14.45483115093039</v>
      </c>
      <c r="AI63" s="121">
        <v>14.45483115093039</v>
      </c>
      <c r="AJ63" s="121">
        <v>14.45483115093039</v>
      </c>
    </row>
    <row r="64" spans="1:36">
      <c r="A64" s="112" t="s">
        <v>349</v>
      </c>
      <c r="B64" s="121">
        <v>188.91656781715992</v>
      </c>
      <c r="C64" s="121">
        <v>191.51893596356084</v>
      </c>
      <c r="D64" s="121">
        <v>193.66881213921906</v>
      </c>
      <c r="E64" s="121">
        <v>195.54470012015881</v>
      </c>
      <c r="F64" s="121">
        <v>194.54926666742978</v>
      </c>
      <c r="G64" s="121">
        <v>194.17169816199282</v>
      </c>
      <c r="H64" s="121">
        <v>194.09002466752443</v>
      </c>
      <c r="I64" s="121">
        <v>193.83630897554517</v>
      </c>
      <c r="J64" s="121">
        <v>193.36965004502377</v>
      </c>
      <c r="K64" s="121">
        <v>193.26216179976407</v>
      </c>
      <c r="L64" s="121">
        <v>193.61440700925411</v>
      </c>
      <c r="M64" s="121">
        <v>194.35677468831472</v>
      </c>
      <c r="N64" s="121">
        <v>194.54519204631151</v>
      </c>
      <c r="O64" s="121">
        <v>194.73440986834271</v>
      </c>
      <c r="P64" s="121">
        <v>194.92442753456243</v>
      </c>
      <c r="Q64" s="121">
        <v>195.11524446666786</v>
      </c>
      <c r="R64" s="121">
        <v>195.30686012749266</v>
      </c>
      <c r="S64" s="121">
        <v>195.49927402060666</v>
      </c>
      <c r="T64" s="121">
        <v>195.69248568992029</v>
      </c>
      <c r="U64" s="121">
        <v>195.88649471929554</v>
      </c>
      <c r="V64" s="121">
        <v>196.08130073216233</v>
      </c>
      <c r="W64" s="121">
        <v>196.27690339114</v>
      </c>
      <c r="X64" s="121">
        <v>196.47330239766441</v>
      </c>
      <c r="Y64" s="121">
        <v>196.67049749162075</v>
      </c>
      <c r="Z64" s="121">
        <v>196.86848845098103</v>
      </c>
      <c r="AA64" s="121">
        <v>197.06727509144741</v>
      </c>
      <c r="AB64" s="121">
        <v>197.26685726610009</v>
      </c>
      <c r="AC64" s="121">
        <v>197.4672348650509</v>
      </c>
      <c r="AD64" s="121">
        <v>197.66840781510146</v>
      </c>
      <c r="AE64" s="121">
        <v>197.87037607940641</v>
      </c>
      <c r="AF64" s="121">
        <v>198.07313965714187</v>
      </c>
      <c r="AG64" s="121">
        <v>198.27669858317822</v>
      </c>
      <c r="AH64" s="121">
        <v>198.48105292775799</v>
      </c>
      <c r="AI64" s="121">
        <v>198.68620279617869</v>
      </c>
      <c r="AJ64" s="121">
        <v>198.89214832847955</v>
      </c>
    </row>
    <row r="65" spans="1:36">
      <c r="A65" s="112" t="s">
        <v>350</v>
      </c>
      <c r="B65" s="121">
        <v>24.098993288590602</v>
      </c>
      <c r="C65" s="121">
        <v>24.535394969764383</v>
      </c>
      <c r="D65" s="121">
        <v>24.746970804191292</v>
      </c>
      <c r="E65" s="121">
        <v>24.776319292468301</v>
      </c>
      <c r="F65" s="121">
        <v>24.686804038792275</v>
      </c>
      <c r="G65" s="121">
        <v>24.604966767581143</v>
      </c>
      <c r="H65" s="121">
        <v>24.564453130598977</v>
      </c>
      <c r="I65" s="121">
        <v>24.506918176848568</v>
      </c>
      <c r="J65" s="121">
        <v>24.425084580898748</v>
      </c>
      <c r="K65" s="121">
        <v>24.389912262873576</v>
      </c>
      <c r="L65" s="121">
        <v>24.41085271991556</v>
      </c>
      <c r="M65" s="121">
        <v>24.481842186794584</v>
      </c>
      <c r="N65" s="121">
        <v>24.478079193717502</v>
      </c>
      <c r="O65" s="121">
        <v>24.474474831576373</v>
      </c>
      <c r="P65" s="121">
        <v>24.471029131507439</v>
      </c>
      <c r="Q65" s="121">
        <v>24.467742133063254</v>
      </c>
      <c r="R65" s="121">
        <v>24.464613884157323</v>
      </c>
      <c r="S65" s="121">
        <v>24.461644441009806</v>
      </c>
      <c r="T65" s="121">
        <v>24.458833868094224</v>
      </c>
      <c r="U65" s="121">
        <v>24.456182238085265</v>
      </c>
      <c r="V65" s="121">
        <v>24.453689631807581</v>
      </c>
      <c r="W65" s="121">
        <v>24.451356138185574</v>
      </c>
      <c r="X65" s="121">
        <v>24.449181854194194</v>
      </c>
      <c r="Y65" s="121">
        <v>24.447166884810759</v>
      </c>
      <c r="Z65" s="121">
        <v>24.445311342967695</v>
      </c>
      <c r="AA65" s="121">
        <v>24.443615349506302</v>
      </c>
      <c r="AB65" s="121">
        <v>24.442079033131417</v>
      </c>
      <c r="AC65" s="121">
        <v>24.440702530367073</v>
      </c>
      <c r="AD65" s="121">
        <v>24.439485985513073</v>
      </c>
      <c r="AE65" s="121">
        <v>24.438429550602478</v>
      </c>
      <c r="AF65" s="121">
        <v>24.437533385360055</v>
      </c>
      <c r="AG65" s="121">
        <v>24.43679765716152</v>
      </c>
      <c r="AH65" s="121">
        <v>24.436222540993903</v>
      </c>
      <c r="AI65" s="121">
        <v>24.435808219416455</v>
      </c>
      <c r="AJ65" s="121">
        <v>24.435554882522844</v>
      </c>
    </row>
    <row r="66" spans="1:36">
      <c r="A66" s="112" t="s">
        <v>351</v>
      </c>
      <c r="B66" s="121">
        <v>76.200327338987194</v>
      </c>
      <c r="C66" s="121">
        <v>78.005420184441533</v>
      </c>
      <c r="D66" s="121">
        <v>78.867266198893617</v>
      </c>
      <c r="E66" s="121">
        <v>79.577663519687704</v>
      </c>
      <c r="F66" s="121">
        <v>80.227251099159915</v>
      </c>
      <c r="G66" s="121">
        <v>80.74336816785052</v>
      </c>
      <c r="H66" s="121">
        <v>81.286962820502879</v>
      </c>
      <c r="I66" s="121">
        <v>81.816454584493698</v>
      </c>
      <c r="J66" s="121">
        <v>82.377937621763593</v>
      </c>
      <c r="K66" s="121">
        <v>82.92104489213429</v>
      </c>
      <c r="L66" s="121">
        <v>83.478117375700194</v>
      </c>
      <c r="M66" s="121">
        <v>84.068988045558925</v>
      </c>
      <c r="N66" s="121">
        <v>84.736136576249322</v>
      </c>
      <c r="O66" s="121">
        <v>85.413830522969533</v>
      </c>
      <c r="P66" s="121">
        <v>86.102219710771905</v>
      </c>
      <c r="Q66" s="121">
        <v>86.80145614494208</v>
      </c>
      <c r="R66" s="121">
        <v>87.511694042631504</v>
      </c>
      <c r="S66" s="121">
        <v>88.233089864952859</v>
      </c>
      <c r="T66" s="121">
        <v>88.965802349543011</v>
      </c>
      <c r="U66" s="121">
        <v>89.709992543602425</v>
      </c>
      <c r="V66" s="121">
        <v>90.465823837416124</v>
      </c>
      <c r="W66" s="121">
        <v>91.233461998364859</v>
      </c>
      <c r="X66" s="121">
        <v>92.013075205432273</v>
      </c>
      <c r="Y66" s="121">
        <v>92.804834084216154</v>
      </c>
      <c r="Z66" s="121">
        <v>93.608911742450815</v>
      </c>
      <c r="AA66" s="121">
        <v>94.425483806047964</v>
      </c>
      <c r="AB66" s="121">
        <v>95.254728455663809</v>
      </c>
      <c r="AC66" s="121">
        <v>96.096826463800042</v>
      </c>
      <c r="AD66" s="121">
        <v>96.95196123244628</v>
      </c>
      <c r="AE66" s="121">
        <v>97.820318831272303</v>
      </c>
      <c r="AF66" s="121">
        <v>98.702088036377432</v>
      </c>
      <c r="AG66" s="121">
        <v>99.597460369605827</v>
      </c>
      <c r="AH66" s="121">
        <v>100.50663013843568</v>
      </c>
      <c r="AI66" s="121">
        <v>101.42979447645051</v>
      </c>
      <c r="AJ66" s="121">
        <v>102.36715338440136</v>
      </c>
    </row>
    <row r="67" spans="1:36">
      <c r="A67" s="112" t="s">
        <v>394</v>
      </c>
      <c r="B67" s="121">
        <v>68.059114093959735</v>
      </c>
      <c r="C67" s="121">
        <v>68.08536052765534</v>
      </c>
      <c r="D67" s="121">
        <v>68.263417036534378</v>
      </c>
      <c r="E67" s="121">
        <v>68.235155052207958</v>
      </c>
      <c r="F67" s="121">
        <v>68.277355526861697</v>
      </c>
      <c r="G67" s="121">
        <v>68.264483726794992</v>
      </c>
      <c r="H67" s="121">
        <v>68.247162149387464</v>
      </c>
      <c r="I67" s="121">
        <v>68.199525786995849</v>
      </c>
      <c r="J67" s="121">
        <v>68.189984210713064</v>
      </c>
      <c r="K67" s="121">
        <v>68.160050676743268</v>
      </c>
      <c r="L67" s="121">
        <v>68.150190238941803</v>
      </c>
      <c r="M67" s="121">
        <v>68.174128320389443</v>
      </c>
      <c r="N67" s="121">
        <v>68.163059472278775</v>
      </c>
      <c r="O67" s="121">
        <v>68.149966278043351</v>
      </c>
      <c r="P67" s="121">
        <v>68.136917078223064</v>
      </c>
      <c r="Q67" s="121">
        <v>68.123911883785198</v>
      </c>
      <c r="R67" s="121">
        <v>68.11095070801538</v>
      </c>
      <c r="S67" s="121">
        <v>68.098033566502593</v>
      </c>
      <c r="T67" s="121">
        <v>68.085160477124234</v>
      </c>
      <c r="U67" s="121">
        <v>68.072331460031862</v>
      </c>
      <c r="V67" s="121">
        <v>68.059546537636763</v>
      </c>
      <c r="W67" s="121">
        <v>68.046805734596347</v>
      </c>
      <c r="X67" s="121">
        <v>68.03410907780011</v>
      </c>
      <c r="Y67" s="121">
        <v>68.021456596356572</v>
      </c>
      <c r="Z67" s="121">
        <v>68.008848321580075</v>
      </c>
      <c r="AA67" s="121">
        <v>67.996284286977925</v>
      </c>
      <c r="AB67" s="121">
        <v>67.983764528237913</v>
      </c>
      <c r="AC67" s="121">
        <v>67.971289083215908</v>
      </c>
      <c r="AD67" s="121">
        <v>67.958857991923892</v>
      </c>
      <c r="AE67" s="121">
        <v>67.946471296518212</v>
      </c>
      <c r="AF67" s="121">
        <v>67.934129041287918</v>
      </c>
      <c r="AG67" s="121">
        <v>67.921831272643587</v>
      </c>
      <c r="AH67" s="121">
        <v>67.90957803910625</v>
      </c>
      <c r="AI67" s="121">
        <v>67.897369391296664</v>
      </c>
      <c r="AJ67" s="121">
        <v>67.885205381924678</v>
      </c>
    </row>
    <row r="68" spans="1:36">
      <c r="A68" s="125" t="s">
        <v>352</v>
      </c>
      <c r="B68" s="121">
        <v>0.308</v>
      </c>
      <c r="C68" s="121">
        <v>0.308</v>
      </c>
      <c r="D68" s="121">
        <v>0.308</v>
      </c>
      <c r="E68" s="121">
        <v>0.308</v>
      </c>
      <c r="F68" s="121">
        <v>0.308</v>
      </c>
      <c r="G68" s="121">
        <v>0.308</v>
      </c>
      <c r="H68" s="121">
        <v>0.308</v>
      </c>
      <c r="I68" s="121">
        <v>0.308</v>
      </c>
      <c r="J68" s="121">
        <v>0.308</v>
      </c>
      <c r="K68" s="121">
        <v>0.308</v>
      </c>
      <c r="L68" s="121">
        <v>0.308</v>
      </c>
      <c r="M68" s="121">
        <v>0.308</v>
      </c>
      <c r="N68" s="121">
        <v>0.308</v>
      </c>
      <c r="O68" s="121">
        <v>0.308</v>
      </c>
      <c r="P68" s="121">
        <v>0.308</v>
      </c>
      <c r="Q68" s="121">
        <v>0.308</v>
      </c>
      <c r="R68" s="121">
        <v>0.308</v>
      </c>
      <c r="S68" s="121">
        <v>0.308</v>
      </c>
      <c r="T68" s="121">
        <v>0.308</v>
      </c>
      <c r="U68" s="121">
        <v>0.308</v>
      </c>
      <c r="V68" s="121">
        <v>0.308</v>
      </c>
      <c r="W68" s="121">
        <v>0.308</v>
      </c>
      <c r="X68" s="121">
        <v>0.308</v>
      </c>
      <c r="Y68" s="121">
        <v>0.308</v>
      </c>
      <c r="Z68" s="121">
        <v>0.308</v>
      </c>
      <c r="AA68" s="121">
        <v>0.308</v>
      </c>
      <c r="AB68" s="121">
        <v>0.308</v>
      </c>
      <c r="AC68" s="121">
        <v>0.308</v>
      </c>
      <c r="AD68" s="121">
        <v>0.308</v>
      </c>
      <c r="AE68" s="121">
        <v>0.308</v>
      </c>
      <c r="AF68" s="121">
        <v>0.308</v>
      </c>
      <c r="AG68" s="121">
        <v>0.308</v>
      </c>
      <c r="AH68" s="121">
        <v>0.308</v>
      </c>
      <c r="AI68" s="121">
        <v>0.308</v>
      </c>
      <c r="AJ68" s="121">
        <v>0.308</v>
      </c>
    </row>
    <row r="69" spans="1:36">
      <c r="A69" s="126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</row>
    <row r="70" spans="1:36">
      <c r="A70" s="129" t="s">
        <v>353</v>
      </c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  <c r="AA70" s="130"/>
      <c r="AB70" s="130"/>
      <c r="AC70" s="130"/>
      <c r="AD70" s="130"/>
      <c r="AE70" s="130"/>
      <c r="AF70" s="130"/>
      <c r="AG70" s="130"/>
      <c r="AH70" s="130"/>
      <c r="AI70" s="130"/>
      <c r="AJ70" s="130"/>
    </row>
    <row r="71" spans="1:36">
      <c r="A71" s="124" t="s">
        <v>354</v>
      </c>
      <c r="B71" s="120">
        <v>11.219995591515541</v>
      </c>
      <c r="C71" s="120">
        <v>11.059733437974353</v>
      </c>
      <c r="D71" s="120">
        <v>11.069169176406646</v>
      </c>
      <c r="E71" s="120">
        <v>11.06662667371145</v>
      </c>
      <c r="F71" s="120">
        <v>11.046649112204495</v>
      </c>
      <c r="G71" s="120">
        <v>11.219136440169239</v>
      </c>
      <c r="H71" s="120">
        <v>11.408390762607302</v>
      </c>
      <c r="I71" s="120">
        <v>11.61489807649123</v>
      </c>
      <c r="J71" s="120">
        <v>11.839190867508545</v>
      </c>
      <c r="K71" s="120">
        <v>12.081849216940524</v>
      </c>
      <c r="L71" s="120">
        <v>12.343502065323726</v>
      </c>
      <c r="M71" s="120">
        <v>12.624828633965016</v>
      </c>
      <c r="N71" s="120">
        <v>12.926560006024342</v>
      </c>
      <c r="O71" s="120">
        <v>13.249480869512418</v>
      </c>
      <c r="P71" s="120">
        <v>13.594431425176031</v>
      </c>
      <c r="Q71" s="120">
        <v>13.962309462864665</v>
      </c>
      <c r="R71" s="120">
        <v>14.354072610591626</v>
      </c>
      <c r="S71" s="120">
        <v>14.770740761123594</v>
      </c>
      <c r="T71" s="120">
        <v>15.213398681557397</v>
      </c>
      <c r="U71" s="120">
        <v>15.683198811974144</v>
      </c>
      <c r="V71" s="120">
        <v>16.181364259901834</v>
      </c>
      <c r="W71" s="120">
        <v>16.709191997970404</v>
      </c>
      <c r="X71" s="120">
        <v>17.268056272810512</v>
      </c>
      <c r="Y71" s="120">
        <v>17.859412233932115</v>
      </c>
      <c r="Z71" s="120">
        <v>18.48479979202326</v>
      </c>
      <c r="AA71" s="120">
        <v>19.145847716836482</v>
      </c>
      <c r="AB71" s="120">
        <v>19.844277985582142</v>
      </c>
      <c r="AC71" s="120">
        <v>20.581910393527828</v>
      </c>
      <c r="AD71" s="120">
        <v>21.360667439313531</v>
      </c>
      <c r="AE71" s="120">
        <v>22.182579498335901</v>
      </c>
      <c r="AF71" s="120">
        <v>23.049790298435269</v>
      </c>
      <c r="AG71" s="120">
        <v>23.964562713038511</v>
      </c>
      <c r="AH71" s="120">
        <v>24.929284887872758</v>
      </c>
      <c r="AI71" s="120">
        <v>25.946476718372775</v>
      </c>
      <c r="AJ71" s="120">
        <v>27.018796695961122</v>
      </c>
    </row>
    <row r="72" spans="1:36">
      <c r="A72" s="124" t="s">
        <v>355</v>
      </c>
      <c r="B72" s="115">
        <v>24.956</v>
      </c>
      <c r="C72" s="115">
        <v>25.539648731399566</v>
      </c>
      <c r="D72" s="115">
        <v>25.909619708396363</v>
      </c>
      <c r="E72" s="115">
        <v>26.28216144296249</v>
      </c>
      <c r="F72" s="115">
        <v>26.65721643366599</v>
      </c>
      <c r="G72" s="115">
        <v>27.034728700928898</v>
      </c>
      <c r="H72" s="115">
        <v>27.414643743241605</v>
      </c>
      <c r="I72" s="115">
        <v>27.796908494711765</v>
      </c>
      <c r="J72" s="115">
        <v>28.1814712839059</v>
      </c>
      <c r="K72" s="115">
        <v>28.568281793943132</v>
      </c>
      <c r="L72" s="115">
        <v>28.957291023801915</v>
      </c>
      <c r="M72" s="115">
        <v>29.348451250801673</v>
      </c>
      <c r="N72" s="115">
        <v>29.741715994222645</v>
      </c>
      <c r="O72" s="115">
        <v>30.137039980028295</v>
      </c>
      <c r="P72" s="115">
        <v>30.534379106655834</v>
      </c>
      <c r="Q72" s="115">
        <v>30.933690411841567</v>
      </c>
      <c r="R72" s="115">
        <v>31.33493204044845</v>
      </c>
      <c r="S72" s="115">
        <v>31.738063213264979</v>
      </c>
      <c r="T72" s="115">
        <v>32.143044196744782</v>
      </c>
      <c r="U72" s="115">
        <v>32.549836273657718</v>
      </c>
      <c r="V72" s="115">
        <v>32.958401714624152</v>
      </c>
      <c r="W72" s="115">
        <v>33.368703750504665</v>
      </c>
      <c r="X72" s="115">
        <v>33.780706545618798</v>
      </c>
      <c r="Y72" s="115">
        <v>34.194375171767021</v>
      </c>
      <c r="Z72" s="115">
        <v>34.609675583030707</v>
      </c>
      <c r="AA72" s="115">
        <v>35.026574591326323</v>
      </c>
      <c r="AB72" s="115">
        <v>35.445039842690093</v>
      </c>
      <c r="AC72" s="115">
        <v>35.865039794270622</v>
      </c>
      <c r="AD72" s="115">
        <v>36.286543692007548</v>
      </c>
      <c r="AE72" s="115">
        <v>36.709521548974799</v>
      </c>
      <c r="AF72" s="115">
        <v>37.133944124368071</v>
      </c>
      <c r="AG72" s="115">
        <v>37.559782903116449</v>
      </c>
      <c r="AH72" s="115">
        <v>37.987010076099004</v>
      </c>
      <c r="AI72" s="115">
        <v>38.415598520947405</v>
      </c>
      <c r="AJ72" s="115">
        <v>38.845521783416835</v>
      </c>
    </row>
    <row r="73" spans="1:36">
      <c r="A73" s="124" t="s">
        <v>356</v>
      </c>
      <c r="B73" s="120">
        <v>3.9750000000000001</v>
      </c>
      <c r="C73" s="120">
        <v>3.9921753124999997</v>
      </c>
      <c r="D73" s="120">
        <v>4.0085390210937497</v>
      </c>
      <c r="E73" s="120">
        <v>4.0237428760830074</v>
      </c>
      <c r="F73" s="120">
        <v>4.0374425198871586</v>
      </c>
      <c r="G73" s="120">
        <v>4.051827145881516</v>
      </c>
      <c r="H73" s="120">
        <v>4.0669310031755916</v>
      </c>
      <c r="I73" s="120">
        <v>4.0827900533343717</v>
      </c>
      <c r="J73" s="120">
        <v>4.0994420560010898</v>
      </c>
      <c r="K73" s="120">
        <v>4.1169266588011446</v>
      </c>
      <c r="L73" s="120">
        <v>4.1352854917412021</v>
      </c>
      <c r="M73" s="120">
        <v>4.154562266328262</v>
      </c>
      <c r="N73" s="120">
        <v>4.174802879644675</v>
      </c>
      <c r="O73" s="120">
        <v>4.1960555236269093</v>
      </c>
      <c r="P73" s="120">
        <v>4.2183707998082545</v>
      </c>
      <c r="Q73" s="120">
        <v>4.2418018397986668</v>
      </c>
      <c r="R73" s="120">
        <v>4.266404431788601</v>
      </c>
      <c r="S73" s="120">
        <v>4.2922371533780304</v>
      </c>
      <c r="T73" s="120">
        <v>4.3193615110469317</v>
      </c>
      <c r="U73" s="120">
        <v>4.3478420865992788</v>
      </c>
      <c r="V73" s="120">
        <v>4.3777466909292428</v>
      </c>
      <c r="W73" s="120">
        <v>4.4091465254757054</v>
      </c>
      <c r="X73" s="120">
        <v>4.4421163517494904</v>
      </c>
      <c r="Y73" s="120">
        <v>4.476734669336965</v>
      </c>
      <c r="Z73" s="120">
        <v>4.513083902803813</v>
      </c>
      <c r="AA73" s="120">
        <v>4.5512505979440032</v>
      </c>
      <c r="AB73" s="120">
        <v>4.5913256278412042</v>
      </c>
      <c r="AC73" s="120">
        <v>4.6334044092332638</v>
      </c>
      <c r="AD73" s="120">
        <v>4.6775871296949276</v>
      </c>
      <c r="AE73" s="120">
        <v>4.7239789861796737</v>
      </c>
      <c r="AF73" s="120">
        <v>4.7726904354886575</v>
      </c>
      <c r="AG73" s="120">
        <v>4.8238374572630907</v>
      </c>
      <c r="AH73" s="120">
        <v>4.877541830126245</v>
      </c>
      <c r="AI73" s="120">
        <v>4.9339314216325576</v>
      </c>
      <c r="AJ73" s="120">
        <v>4.9931404927141854</v>
      </c>
    </row>
    <row r="74" spans="1:36">
      <c r="A74" s="124" t="s">
        <v>357</v>
      </c>
      <c r="B74" s="120">
        <v>2.8000000000000001E-2</v>
      </c>
      <c r="C74" s="120">
        <v>3.0800000000000004E-2</v>
      </c>
      <c r="D74" s="120">
        <v>3.3600000000000012E-2</v>
      </c>
      <c r="E74" s="120">
        <v>3.6400000000000009E-2</v>
      </c>
      <c r="F74" s="120">
        <v>3.9200000000000013E-2</v>
      </c>
      <c r="G74" s="120">
        <v>4.2000000000000016E-2</v>
      </c>
      <c r="H74" s="120">
        <v>4.4800000000000013E-2</v>
      </c>
      <c r="I74" s="120">
        <v>4.7600000000000017E-2</v>
      </c>
      <c r="J74" s="120">
        <v>5.0400000000000021E-2</v>
      </c>
      <c r="K74" s="120">
        <v>5.3200000000000025E-2</v>
      </c>
      <c r="L74" s="120">
        <v>5.6000000000000029E-2</v>
      </c>
      <c r="M74" s="120">
        <v>5.8800000000000026E-2</v>
      </c>
      <c r="N74" s="120">
        <v>6.160000000000003E-2</v>
      </c>
      <c r="O74" s="120">
        <v>6.4400000000000041E-2</v>
      </c>
      <c r="P74" s="120">
        <v>6.7200000000000037E-2</v>
      </c>
      <c r="Q74" s="120">
        <v>7.0000000000000048E-2</v>
      </c>
      <c r="R74" s="120">
        <v>7.2800000000000045E-2</v>
      </c>
      <c r="S74" s="120">
        <v>7.5600000000000042E-2</v>
      </c>
      <c r="T74" s="120">
        <v>7.8400000000000053E-2</v>
      </c>
      <c r="U74" s="120">
        <v>8.120000000000005E-2</v>
      </c>
      <c r="V74" s="120">
        <v>8.4000000000000061E-2</v>
      </c>
      <c r="W74" s="120">
        <v>8.6800000000000058E-2</v>
      </c>
      <c r="X74" s="120">
        <v>8.9600000000000055E-2</v>
      </c>
      <c r="Y74" s="120">
        <v>9.2400000000000065E-2</v>
      </c>
      <c r="Z74" s="120">
        <v>9.5200000000000062E-2</v>
      </c>
      <c r="AA74" s="120">
        <v>9.8000000000000059E-2</v>
      </c>
      <c r="AB74" s="120">
        <v>0.10080000000000007</v>
      </c>
      <c r="AC74" s="120">
        <v>0.10360000000000007</v>
      </c>
      <c r="AD74" s="120">
        <v>0.10640000000000006</v>
      </c>
      <c r="AE74" s="120">
        <v>0.10920000000000007</v>
      </c>
      <c r="AF74" s="120">
        <v>0.11200000000000007</v>
      </c>
      <c r="AG74" s="120">
        <v>0.11480000000000007</v>
      </c>
      <c r="AH74" s="120">
        <v>0.11760000000000005</v>
      </c>
      <c r="AI74" s="120">
        <v>0.12040000000000005</v>
      </c>
      <c r="AJ74" s="120">
        <v>0.12320000000000003</v>
      </c>
    </row>
    <row r="75" spans="1:36">
      <c r="A75" s="112" t="s">
        <v>358</v>
      </c>
      <c r="B75" s="110">
        <v>4.0999999999999996</v>
      </c>
      <c r="C75" s="110">
        <v>4.3657312499999996</v>
      </c>
      <c r="D75" s="110">
        <v>4.6189056093750001</v>
      </c>
      <c r="E75" s="110">
        <v>4.8541350639257823</v>
      </c>
      <c r="F75" s="110">
        <v>5.0660918171220706</v>
      </c>
      <c r="G75" s="110">
        <v>5.2886464079781739</v>
      </c>
      <c r="H75" s="110">
        <v>5.5223287283770839</v>
      </c>
      <c r="I75" s="110">
        <v>5.7676951647959385</v>
      </c>
      <c r="J75" s="110">
        <v>6.0253299230357351</v>
      </c>
      <c r="K75" s="110">
        <v>6.2958464191875221</v>
      </c>
      <c r="L75" s="110">
        <v>6.5798887401468988</v>
      </c>
      <c r="M75" s="110">
        <v>6.8781331771542433</v>
      </c>
      <c r="N75" s="110">
        <v>7.1912898360119559</v>
      </c>
      <c r="O75" s="110">
        <v>7.5201043278125539</v>
      </c>
      <c r="P75" s="110">
        <v>7.8653595442031818</v>
      </c>
      <c r="Q75" s="110">
        <v>8.2278775214133404</v>
      </c>
      <c r="R75" s="110">
        <v>8.6085213974840098</v>
      </c>
      <c r="S75" s="110">
        <v>9.0081974673582081</v>
      </c>
      <c r="T75" s="110">
        <v>9.4278573407261188</v>
      </c>
      <c r="U75" s="110">
        <v>9.8685002077624269</v>
      </c>
      <c r="V75" s="110">
        <v>10.331175218150547</v>
      </c>
      <c r="W75" s="110">
        <v>10.816983979058074</v>
      </c>
      <c r="X75" s="110">
        <v>11.327083178010978</v>
      </c>
      <c r="Y75" s="110">
        <v>11.862687336911529</v>
      </c>
      <c r="Z75" s="110">
        <v>12.425071703757107</v>
      </c>
      <c r="AA75" s="110">
        <v>13.015575288944961</v>
      </c>
      <c r="AB75" s="110">
        <v>13.63560405339221</v>
      </c>
      <c r="AC75" s="110">
        <v>14.28663425606182</v>
      </c>
      <c r="AD75" s="110">
        <v>14.970215968864911</v>
      </c>
      <c r="AE75" s="110">
        <v>15.687976767308157</v>
      </c>
      <c r="AF75" s="110">
        <v>16.441625605673565</v>
      </c>
      <c r="AG75" s="110">
        <v>17.232956885957243</v>
      </c>
      <c r="AH75" s="110">
        <v>18.063854730255105</v>
      </c>
      <c r="AI75" s="110">
        <v>18.936297466767861</v>
      </c>
      <c r="AJ75" s="110">
        <v>19.852362340106257</v>
      </c>
    </row>
    <row r="76" spans="1:36">
      <c r="A76" s="112" t="s">
        <v>359</v>
      </c>
      <c r="B76" s="110">
        <v>0.26500000000000001</v>
      </c>
      <c r="C76" s="110">
        <v>0.28217531249999994</v>
      </c>
      <c r="D76" s="110">
        <v>0.29853902109375002</v>
      </c>
      <c r="E76" s="110">
        <v>0.31374287608300788</v>
      </c>
      <c r="F76" s="110">
        <v>0.32744251988715833</v>
      </c>
      <c r="G76" s="110">
        <v>0.34182714588151619</v>
      </c>
      <c r="H76" s="110">
        <v>0.35693100317559195</v>
      </c>
      <c r="I76" s="110">
        <v>0.37279005333437165</v>
      </c>
      <c r="J76" s="110">
        <v>0.38944205600109022</v>
      </c>
      <c r="K76" s="110">
        <v>0.40692665880114476</v>
      </c>
      <c r="L76" s="110">
        <v>0.425285491741202</v>
      </c>
      <c r="M76" s="110">
        <v>0.44456226632826207</v>
      </c>
      <c r="N76" s="110">
        <v>0.46480287964467526</v>
      </c>
      <c r="O76" s="110">
        <v>0.48605552362690901</v>
      </c>
      <c r="P76" s="110">
        <v>0.5083707998082545</v>
      </c>
      <c r="Q76" s="110">
        <v>0.53180183979866713</v>
      </c>
      <c r="R76" s="110">
        <v>0.55640443178860055</v>
      </c>
      <c r="S76" s="110">
        <v>0.58223715337803061</v>
      </c>
      <c r="T76" s="110">
        <v>0.60936151104693215</v>
      </c>
      <c r="U76" s="110">
        <v>0.63784208659927866</v>
      </c>
      <c r="V76" s="110">
        <v>0.66774669092924277</v>
      </c>
      <c r="W76" s="110">
        <v>0.69914652547570499</v>
      </c>
      <c r="X76" s="110">
        <v>0.73211635174949019</v>
      </c>
      <c r="Y76" s="110">
        <v>0.76673466933696477</v>
      </c>
      <c r="Z76" s="110">
        <v>0.80308390280381292</v>
      </c>
      <c r="AA76" s="110">
        <v>0.84125059794400359</v>
      </c>
      <c r="AB76" s="110">
        <v>0.88132562784120383</v>
      </c>
      <c r="AC76" s="110">
        <v>0.92340440923326417</v>
      </c>
      <c r="AD76" s="110">
        <v>0.96758712969492744</v>
      </c>
      <c r="AE76" s="110">
        <v>1.0139789861796737</v>
      </c>
      <c r="AF76" s="110">
        <v>1.0626904354886575</v>
      </c>
      <c r="AG76" s="110">
        <v>1.1138374572630902</v>
      </c>
      <c r="AH76" s="110">
        <v>1.167541830126245</v>
      </c>
      <c r="AI76" s="110">
        <v>1.2239314216325572</v>
      </c>
      <c r="AJ76" s="110">
        <v>1.2831404927141852</v>
      </c>
    </row>
    <row r="77" spans="1:36">
      <c r="A77" s="112" t="s">
        <v>360</v>
      </c>
      <c r="B77" s="110">
        <v>1.4</v>
      </c>
      <c r="C77" s="110">
        <v>1.047723292469352</v>
      </c>
      <c r="D77" s="110">
        <v>0.87158493870402809</v>
      </c>
      <c r="E77" s="110">
        <v>0.69544658493870404</v>
      </c>
      <c r="F77" s="110">
        <v>0.5193082311733801</v>
      </c>
      <c r="G77" s="110">
        <v>0.5193082311733801</v>
      </c>
      <c r="H77" s="110">
        <v>0.5193082311733801</v>
      </c>
      <c r="I77" s="110">
        <v>0.5193082311733801</v>
      </c>
      <c r="J77" s="110">
        <v>0.5193082311733801</v>
      </c>
      <c r="K77" s="110">
        <v>0.5193082311733801</v>
      </c>
      <c r="L77" s="110">
        <v>0.5193082311733801</v>
      </c>
      <c r="M77" s="110">
        <v>0.5193082311733801</v>
      </c>
      <c r="N77" s="110">
        <v>0.5193082311733801</v>
      </c>
      <c r="O77" s="110">
        <v>0.5193082311733801</v>
      </c>
      <c r="P77" s="110">
        <v>0.5193082311733801</v>
      </c>
      <c r="Q77" s="110">
        <v>0.5193082311733801</v>
      </c>
      <c r="R77" s="110">
        <v>0.5193082311733801</v>
      </c>
      <c r="S77" s="110">
        <v>0.5193082311733801</v>
      </c>
      <c r="T77" s="110">
        <v>0.5193082311733801</v>
      </c>
      <c r="U77" s="110">
        <v>0.5193082311733801</v>
      </c>
      <c r="V77" s="110">
        <v>0.5193082311733801</v>
      </c>
      <c r="W77" s="110">
        <v>0.5193082311733801</v>
      </c>
      <c r="X77" s="110">
        <v>0.5193082311733801</v>
      </c>
      <c r="Y77" s="110">
        <v>0.5193082311733801</v>
      </c>
      <c r="Z77" s="110">
        <v>0.5193082311733801</v>
      </c>
      <c r="AA77" s="110">
        <v>0.5193082311733801</v>
      </c>
      <c r="AB77" s="110">
        <v>0.5193082311733801</v>
      </c>
      <c r="AC77" s="110">
        <v>0.5193082311733801</v>
      </c>
      <c r="AD77" s="110">
        <v>0.5193082311733801</v>
      </c>
      <c r="AE77" s="110">
        <v>0.5193082311733801</v>
      </c>
      <c r="AF77" s="110">
        <v>0.5193082311733801</v>
      </c>
      <c r="AG77" s="110">
        <v>0.5193082311733801</v>
      </c>
      <c r="AH77" s="110">
        <v>0.5193082311733801</v>
      </c>
      <c r="AI77" s="110">
        <v>0.5193082311733801</v>
      </c>
      <c r="AJ77" s="110">
        <v>0.5193082311733801</v>
      </c>
    </row>
    <row r="78" spans="1:36">
      <c r="A78" s="112" t="s">
        <v>361</v>
      </c>
      <c r="B78" s="110">
        <v>1.3340000000000001</v>
      </c>
      <c r="C78" s="110">
        <v>1.3340000000000001</v>
      </c>
      <c r="D78" s="110">
        <v>1.3340000000000001</v>
      </c>
      <c r="E78" s="110">
        <v>1.3340000000000001</v>
      </c>
      <c r="F78" s="110">
        <v>1.3340000000000001</v>
      </c>
      <c r="G78" s="110">
        <v>1.3340000000000001</v>
      </c>
      <c r="H78" s="110">
        <v>1.3340000000000001</v>
      </c>
      <c r="I78" s="110">
        <v>1.3340000000000001</v>
      </c>
      <c r="J78" s="110">
        <v>1.3340000000000001</v>
      </c>
      <c r="K78" s="110">
        <v>1.3340000000000001</v>
      </c>
      <c r="L78" s="110">
        <v>1.3340000000000001</v>
      </c>
      <c r="M78" s="110">
        <v>1.3340000000000001</v>
      </c>
      <c r="N78" s="110">
        <v>1.3340000000000001</v>
      </c>
      <c r="O78" s="110">
        <v>1.3340000000000001</v>
      </c>
      <c r="P78" s="110">
        <v>1.3340000000000001</v>
      </c>
      <c r="Q78" s="110">
        <v>1.3340000000000001</v>
      </c>
      <c r="R78" s="110">
        <v>1.3340000000000001</v>
      </c>
      <c r="S78" s="110">
        <v>1.3340000000000001</v>
      </c>
      <c r="T78" s="110">
        <v>1.3340000000000001</v>
      </c>
      <c r="U78" s="110">
        <v>1.3340000000000001</v>
      </c>
      <c r="V78" s="110">
        <v>1.3340000000000001</v>
      </c>
      <c r="W78" s="110">
        <v>1.3340000000000001</v>
      </c>
      <c r="X78" s="110">
        <v>1.3340000000000001</v>
      </c>
      <c r="Y78" s="110">
        <v>1.3340000000000001</v>
      </c>
      <c r="Z78" s="110">
        <v>1.3340000000000001</v>
      </c>
      <c r="AA78" s="110">
        <v>1.3340000000000001</v>
      </c>
      <c r="AB78" s="110">
        <v>1.3340000000000001</v>
      </c>
      <c r="AC78" s="110">
        <v>1.3340000000000001</v>
      </c>
      <c r="AD78" s="110">
        <v>1.3340000000000001</v>
      </c>
      <c r="AE78" s="110">
        <v>1.3340000000000001</v>
      </c>
      <c r="AF78" s="110">
        <v>1.3340000000000001</v>
      </c>
      <c r="AG78" s="110">
        <v>1.3340000000000001</v>
      </c>
      <c r="AH78" s="110">
        <v>1.3340000000000001</v>
      </c>
      <c r="AI78" s="110">
        <v>1.3340000000000001</v>
      </c>
      <c r="AJ78" s="110">
        <v>1.3340000000000001</v>
      </c>
    </row>
    <row r="79" spans="1:36">
      <c r="A79" s="112" t="s">
        <v>362</v>
      </c>
      <c r="B79" s="110">
        <v>1.1000000000000001</v>
      </c>
      <c r="C79" s="110">
        <v>1.1000000000000001</v>
      </c>
      <c r="D79" s="110">
        <v>1.1000000000000001</v>
      </c>
      <c r="E79" s="110">
        <v>1.1000000000000001</v>
      </c>
      <c r="F79" s="110">
        <v>1.1000000000000001</v>
      </c>
      <c r="G79" s="110">
        <v>1.1000000000000001</v>
      </c>
      <c r="H79" s="110">
        <v>1.1000000000000001</v>
      </c>
      <c r="I79" s="110">
        <v>1.1000000000000001</v>
      </c>
      <c r="J79" s="110">
        <v>1.1000000000000001</v>
      </c>
      <c r="K79" s="110">
        <v>1.1000000000000001</v>
      </c>
      <c r="L79" s="110">
        <v>1.1000000000000001</v>
      </c>
      <c r="M79" s="110">
        <v>1.1000000000000001</v>
      </c>
      <c r="N79" s="110">
        <v>1.1000000000000001</v>
      </c>
      <c r="O79" s="110">
        <v>1.1000000000000001</v>
      </c>
      <c r="P79" s="110">
        <v>1.1000000000000001</v>
      </c>
      <c r="Q79" s="110">
        <v>1.1000000000000001</v>
      </c>
      <c r="R79" s="110">
        <v>1.1000000000000001</v>
      </c>
      <c r="S79" s="110">
        <v>1.1000000000000001</v>
      </c>
      <c r="T79" s="110">
        <v>1.1000000000000001</v>
      </c>
      <c r="U79" s="110">
        <v>1.1000000000000001</v>
      </c>
      <c r="V79" s="110">
        <v>1.1000000000000001</v>
      </c>
      <c r="W79" s="110">
        <v>1.1000000000000001</v>
      </c>
      <c r="X79" s="110">
        <v>1.1000000000000001</v>
      </c>
      <c r="Y79" s="110">
        <v>1.1000000000000001</v>
      </c>
      <c r="Z79" s="110">
        <v>1.1000000000000001</v>
      </c>
      <c r="AA79" s="110">
        <v>1.1000000000000001</v>
      </c>
      <c r="AB79" s="110">
        <v>1.1000000000000001</v>
      </c>
      <c r="AC79" s="110">
        <v>1.1000000000000001</v>
      </c>
      <c r="AD79" s="110">
        <v>1.1000000000000001</v>
      </c>
      <c r="AE79" s="110">
        <v>1.1000000000000001</v>
      </c>
      <c r="AF79" s="110">
        <v>1.1000000000000001</v>
      </c>
      <c r="AG79" s="110">
        <v>1.1000000000000001</v>
      </c>
      <c r="AH79" s="110">
        <v>1.1000000000000001</v>
      </c>
      <c r="AI79" s="110">
        <v>1.1000000000000001</v>
      </c>
      <c r="AJ79" s="110">
        <v>1.1000000000000001</v>
      </c>
    </row>
    <row r="80" spans="1:36">
      <c r="A80" s="112" t="s">
        <v>363</v>
      </c>
      <c r="B80" s="110">
        <v>3.0000000000000001E-3</v>
      </c>
      <c r="C80" s="110">
        <v>3.0000000000000001E-3</v>
      </c>
      <c r="D80" s="110">
        <v>3.0000000000000001E-3</v>
      </c>
      <c r="E80" s="110">
        <v>3.0000000000000001E-3</v>
      </c>
      <c r="F80" s="110">
        <v>3.0000000000000001E-3</v>
      </c>
      <c r="G80" s="110">
        <v>3.0000000000000001E-3</v>
      </c>
      <c r="H80" s="110">
        <v>3.0000000000000001E-3</v>
      </c>
      <c r="I80" s="110">
        <v>3.0000000000000001E-3</v>
      </c>
      <c r="J80" s="110">
        <v>3.0000000000000001E-3</v>
      </c>
      <c r="K80" s="110">
        <v>3.0000000000000001E-3</v>
      </c>
      <c r="L80" s="110">
        <v>3.0000000000000001E-3</v>
      </c>
      <c r="M80" s="110">
        <v>3.0000000000000001E-3</v>
      </c>
      <c r="N80" s="110">
        <v>3.0000000000000001E-3</v>
      </c>
      <c r="O80" s="110">
        <v>3.0000000000000001E-3</v>
      </c>
      <c r="P80" s="110">
        <v>3.0000000000000001E-3</v>
      </c>
      <c r="Q80" s="110">
        <v>3.0000000000000001E-3</v>
      </c>
      <c r="R80" s="110">
        <v>3.0000000000000001E-3</v>
      </c>
      <c r="S80" s="110">
        <v>3.0000000000000001E-3</v>
      </c>
      <c r="T80" s="110">
        <v>3.0000000000000001E-3</v>
      </c>
      <c r="U80" s="110">
        <v>3.0000000000000001E-3</v>
      </c>
      <c r="V80" s="110">
        <v>3.0000000000000001E-3</v>
      </c>
      <c r="W80" s="110">
        <v>3.0000000000000001E-3</v>
      </c>
      <c r="X80" s="110">
        <v>3.0000000000000001E-3</v>
      </c>
      <c r="Y80" s="110">
        <v>3.0000000000000001E-3</v>
      </c>
      <c r="Z80" s="110">
        <v>3.0000000000000001E-3</v>
      </c>
      <c r="AA80" s="110">
        <v>3.0000000000000001E-3</v>
      </c>
      <c r="AB80" s="110">
        <v>3.0000000000000001E-3</v>
      </c>
      <c r="AC80" s="110">
        <v>3.0000000000000001E-3</v>
      </c>
      <c r="AD80" s="110">
        <v>3.0000000000000001E-3</v>
      </c>
      <c r="AE80" s="110">
        <v>3.0000000000000001E-3</v>
      </c>
      <c r="AF80" s="110">
        <v>3.0000000000000001E-3</v>
      </c>
      <c r="AG80" s="110">
        <v>3.0000000000000001E-3</v>
      </c>
      <c r="AH80" s="110">
        <v>3.0000000000000001E-3</v>
      </c>
      <c r="AI80" s="110">
        <v>3.0000000000000001E-3</v>
      </c>
      <c r="AJ80" s="110">
        <v>3.0000000000000001E-3</v>
      </c>
    </row>
    <row r="81" spans="1:36">
      <c r="A81" s="112" t="s">
        <v>364</v>
      </c>
      <c r="B81" s="110">
        <v>4.6199955915155417</v>
      </c>
      <c r="C81" s="110">
        <v>4.5462788955050009</v>
      </c>
      <c r="D81" s="110">
        <v>4.478678628327617</v>
      </c>
      <c r="E81" s="110">
        <v>4.4170450248469644</v>
      </c>
      <c r="F81" s="110">
        <v>4.3612490639090442</v>
      </c>
      <c r="G81" s="110">
        <v>4.3111818010176854</v>
      </c>
      <c r="H81" s="110">
        <v>4.2667538030568384</v>
      </c>
      <c r="I81" s="110">
        <v>4.2278946805219118</v>
      </c>
      <c r="J81" s="110">
        <v>4.19455271329943</v>
      </c>
      <c r="K81" s="110">
        <v>4.166694566579622</v>
      </c>
      <c r="L81" s="110">
        <v>4.1443050940034469</v>
      </c>
      <c r="M81" s="110">
        <v>4.1273872256373938</v>
      </c>
      <c r="N81" s="110">
        <v>4.1159619388390078</v>
      </c>
      <c r="O81" s="110">
        <v>4.1100683105264846</v>
      </c>
      <c r="P81" s="110">
        <v>4.1097636497994703</v>
      </c>
      <c r="Q81" s="110">
        <v>4.1151237102779454</v>
      </c>
      <c r="R81" s="110">
        <v>4.1262429819342374</v>
      </c>
      <c r="S81" s="110">
        <v>4.143235062592006</v>
      </c>
      <c r="T81" s="110">
        <v>4.1662331096578997</v>
      </c>
      <c r="U81" s="110">
        <v>4.1953903730383377</v>
      </c>
      <c r="V81" s="110">
        <v>4.2308808105779061</v>
      </c>
      <c r="W81" s="110">
        <v>4.2728997877389503</v>
      </c>
      <c r="X81" s="110">
        <v>4.3216648636261557</v>
      </c>
      <c r="Y81" s="110">
        <v>4.377416665847206</v>
      </c>
      <c r="Z81" s="110">
        <v>4.4404198570927722</v>
      </c>
      <c r="AA81" s="110">
        <v>4.5109641967181417</v>
      </c>
      <c r="AB81" s="110">
        <v>4.5893657010165523</v>
      </c>
      <c r="AC81" s="110">
        <v>4.6759679062926276</v>
      </c>
      <c r="AD81" s="110">
        <v>4.7711432392752382</v>
      </c>
      <c r="AE81" s="110">
        <v>4.8752944998543626</v>
      </c>
      <c r="AF81" s="110">
        <v>4.9888564615883251</v>
      </c>
      <c r="AG81" s="110">
        <v>5.1122975959078847</v>
      </c>
      <c r="AH81" s="110">
        <v>5.2461219264442711</v>
      </c>
      <c r="AI81" s="110">
        <v>5.3908710204315327</v>
      </c>
      <c r="AJ81" s="110">
        <v>5.5471261246814816</v>
      </c>
    </row>
    <row r="82" spans="1:36">
      <c r="A82" s="112" t="s">
        <v>310</v>
      </c>
      <c r="B82" s="110">
        <v>23.619</v>
      </c>
      <c r="C82" s="110">
        <v>24.202648731399567</v>
      </c>
      <c r="D82" s="110">
        <v>24.572619708396363</v>
      </c>
      <c r="E82" s="110">
        <v>24.94516144296249</v>
      </c>
      <c r="F82" s="110">
        <v>25.320216433665991</v>
      </c>
      <c r="G82" s="110">
        <v>25.697728700928899</v>
      </c>
      <c r="H82" s="110">
        <v>26.077643743241605</v>
      </c>
      <c r="I82" s="110">
        <v>26.459908494711765</v>
      </c>
      <c r="J82" s="110">
        <v>26.8444712839059</v>
      </c>
      <c r="K82" s="110">
        <v>27.231281793943133</v>
      </c>
      <c r="L82" s="110">
        <v>27.620291023801915</v>
      </c>
      <c r="M82" s="110">
        <v>28.011451250801674</v>
      </c>
      <c r="N82" s="110">
        <v>28.404715994222645</v>
      </c>
      <c r="O82" s="110">
        <v>28.800039980028295</v>
      </c>
      <c r="P82" s="110">
        <v>29.197379106655834</v>
      </c>
      <c r="Q82" s="110">
        <v>29.596690411841568</v>
      </c>
      <c r="R82" s="110">
        <v>29.99793204044845</v>
      </c>
      <c r="S82" s="110">
        <v>30.40106321326498</v>
      </c>
      <c r="T82" s="110">
        <v>30.806044196744782</v>
      </c>
      <c r="U82" s="110">
        <v>31.212836273657718</v>
      </c>
      <c r="V82" s="110">
        <v>31.621401714624149</v>
      </c>
      <c r="W82" s="110">
        <v>32.031703750504661</v>
      </c>
      <c r="X82" s="110">
        <v>32.443706545618795</v>
      </c>
      <c r="Y82" s="110">
        <v>32.857375171767018</v>
      </c>
      <c r="Z82" s="110">
        <v>33.272675583030704</v>
      </c>
      <c r="AA82" s="110">
        <v>33.68957459132632</v>
      </c>
      <c r="AB82" s="110">
        <v>34.10803984269009</v>
      </c>
      <c r="AC82" s="110">
        <v>34.528039794270619</v>
      </c>
      <c r="AD82" s="110">
        <v>34.949543692007545</v>
      </c>
      <c r="AE82" s="110">
        <v>35.372521548974795</v>
      </c>
      <c r="AF82" s="110">
        <v>35.796944124368068</v>
      </c>
      <c r="AG82" s="110">
        <v>36.222782903116446</v>
      </c>
      <c r="AH82" s="110">
        <v>36.650010076099001</v>
      </c>
      <c r="AI82" s="110">
        <v>37.078598520947402</v>
      </c>
      <c r="AJ82" s="110">
        <v>37.508521783416832</v>
      </c>
    </row>
    <row r="83" spans="1:36">
      <c r="A83" s="111" t="s">
        <v>365</v>
      </c>
      <c r="B83" s="110">
        <v>3.71</v>
      </c>
      <c r="C83" s="110">
        <v>3.71</v>
      </c>
      <c r="D83" s="110">
        <v>3.71</v>
      </c>
      <c r="E83" s="110">
        <v>3.71</v>
      </c>
      <c r="F83" s="110">
        <v>3.71</v>
      </c>
      <c r="G83" s="110">
        <v>3.71</v>
      </c>
      <c r="H83" s="110">
        <v>3.71</v>
      </c>
      <c r="I83" s="110">
        <v>3.71</v>
      </c>
      <c r="J83" s="110">
        <v>3.71</v>
      </c>
      <c r="K83" s="110">
        <v>3.71</v>
      </c>
      <c r="L83" s="110">
        <v>3.71</v>
      </c>
      <c r="M83" s="110">
        <v>3.71</v>
      </c>
      <c r="N83" s="110">
        <v>3.71</v>
      </c>
      <c r="O83" s="110">
        <v>3.71</v>
      </c>
      <c r="P83" s="110">
        <v>3.71</v>
      </c>
      <c r="Q83" s="110">
        <v>3.71</v>
      </c>
      <c r="R83" s="110">
        <v>3.71</v>
      </c>
      <c r="S83" s="110">
        <v>3.71</v>
      </c>
      <c r="T83" s="110">
        <v>3.71</v>
      </c>
      <c r="U83" s="110">
        <v>3.71</v>
      </c>
      <c r="V83" s="110">
        <v>3.71</v>
      </c>
      <c r="W83" s="110">
        <v>3.71</v>
      </c>
      <c r="X83" s="110">
        <v>3.71</v>
      </c>
      <c r="Y83" s="110">
        <v>3.71</v>
      </c>
      <c r="Z83" s="110">
        <v>3.71</v>
      </c>
      <c r="AA83" s="110">
        <v>3.71</v>
      </c>
      <c r="AB83" s="110">
        <v>3.71</v>
      </c>
      <c r="AC83" s="110">
        <v>3.71</v>
      </c>
      <c r="AD83" s="110">
        <v>3.71</v>
      </c>
      <c r="AE83" s="110">
        <v>3.71</v>
      </c>
      <c r="AF83" s="110">
        <v>3.71</v>
      </c>
      <c r="AG83" s="110">
        <v>3.71</v>
      </c>
      <c r="AH83" s="110">
        <v>3.71</v>
      </c>
      <c r="AI83" s="110">
        <v>3.71</v>
      </c>
      <c r="AJ83" s="110">
        <v>3.71</v>
      </c>
    </row>
    <row r="84" spans="1:36">
      <c r="A84" s="111" t="s">
        <v>352</v>
      </c>
      <c r="B84" s="116">
        <v>2.8000000000000001E-2</v>
      </c>
      <c r="C84" s="116">
        <v>3.0800000000000004E-2</v>
      </c>
      <c r="D84" s="116">
        <v>3.3600000000000012E-2</v>
      </c>
      <c r="E84" s="116">
        <v>3.6400000000000009E-2</v>
      </c>
      <c r="F84" s="116">
        <v>3.9200000000000013E-2</v>
      </c>
      <c r="G84" s="116">
        <v>4.2000000000000016E-2</v>
      </c>
      <c r="H84" s="116">
        <v>4.4800000000000013E-2</v>
      </c>
      <c r="I84" s="116">
        <v>4.7600000000000017E-2</v>
      </c>
      <c r="J84" s="116">
        <v>5.0400000000000021E-2</v>
      </c>
      <c r="K84" s="116">
        <v>5.3200000000000025E-2</v>
      </c>
      <c r="L84" s="116">
        <v>5.6000000000000029E-2</v>
      </c>
      <c r="M84" s="116">
        <v>5.8800000000000026E-2</v>
      </c>
      <c r="N84" s="116">
        <v>6.160000000000003E-2</v>
      </c>
      <c r="O84" s="116">
        <v>6.4400000000000041E-2</v>
      </c>
      <c r="P84" s="116">
        <v>6.7200000000000037E-2</v>
      </c>
      <c r="Q84" s="116">
        <v>7.0000000000000048E-2</v>
      </c>
      <c r="R84" s="116">
        <v>7.2800000000000045E-2</v>
      </c>
      <c r="S84" s="116">
        <v>7.5600000000000042E-2</v>
      </c>
      <c r="T84" s="116">
        <v>7.8400000000000053E-2</v>
      </c>
      <c r="U84" s="116">
        <v>8.120000000000005E-2</v>
      </c>
      <c r="V84" s="116">
        <v>8.4000000000000061E-2</v>
      </c>
      <c r="W84" s="116">
        <v>8.6800000000000058E-2</v>
      </c>
      <c r="X84" s="116">
        <v>8.9600000000000055E-2</v>
      </c>
      <c r="Y84" s="116">
        <v>9.2400000000000065E-2</v>
      </c>
      <c r="Z84" s="116">
        <v>9.5200000000000062E-2</v>
      </c>
      <c r="AA84" s="116">
        <v>9.8000000000000059E-2</v>
      </c>
      <c r="AB84" s="116">
        <v>0.10080000000000007</v>
      </c>
      <c r="AC84" s="116">
        <v>0.10360000000000007</v>
      </c>
      <c r="AD84" s="116">
        <v>0.10640000000000006</v>
      </c>
      <c r="AE84" s="116">
        <v>0.10920000000000007</v>
      </c>
      <c r="AF84" s="116">
        <v>0.11200000000000007</v>
      </c>
      <c r="AG84" s="116">
        <v>0.11480000000000007</v>
      </c>
      <c r="AH84" s="116">
        <v>0.11760000000000005</v>
      </c>
      <c r="AI84" s="116">
        <v>0.12040000000000005</v>
      </c>
      <c r="AJ84" s="116">
        <v>0.12320000000000003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"/>
  <sheetViews>
    <sheetView topLeftCell="Q1" zoomScaleNormal="100" workbookViewId="0">
      <selection activeCell="AK15" sqref="AK15"/>
    </sheetView>
  </sheetViews>
  <sheetFormatPr defaultRowHeight="15"/>
  <cols>
    <col min="1" max="1" width="38.28515625" style="210" customWidth="1"/>
    <col min="2" max="2" width="31.28515625" style="210" customWidth="1"/>
    <col min="3" max="3" width="18.7109375" style="210" customWidth="1"/>
    <col min="4" max="4" width="24.140625" style="210" customWidth="1"/>
    <col min="5" max="5" width="21.85546875" style="210" customWidth="1"/>
    <col min="6" max="6" width="14.28515625" style="210" customWidth="1"/>
    <col min="7" max="7" width="22" style="210" customWidth="1"/>
    <col min="8" max="8" width="12" style="210" bestFit="1" customWidth="1"/>
    <col min="9" max="9" width="14.5703125" style="210" customWidth="1"/>
    <col min="10" max="10" width="24" style="210" customWidth="1"/>
    <col min="11" max="11" width="12" style="210" bestFit="1" customWidth="1"/>
    <col min="12" max="12" width="12.85546875" style="210" customWidth="1"/>
    <col min="13" max="13" width="22" style="210" customWidth="1"/>
    <col min="14" max="16" width="12" style="210" bestFit="1" customWidth="1"/>
    <col min="17" max="17" width="12" style="210" customWidth="1"/>
    <col min="18" max="18" width="12" style="210" bestFit="1" customWidth="1"/>
    <col min="19" max="19" width="12" style="210" customWidth="1"/>
    <col min="20" max="37" width="12" style="210" bestFit="1" customWidth="1"/>
    <col min="38" max="38" width="10.7109375" style="210" customWidth="1"/>
    <col min="39" max="16384" width="9.140625" style="210"/>
  </cols>
  <sheetData>
    <row r="1" spans="1:37" s="211" customFormat="1">
      <c r="A1" s="93" t="s">
        <v>411</v>
      </c>
      <c r="B1" s="131"/>
      <c r="C1" s="93"/>
      <c r="D1" s="93"/>
      <c r="E1" s="93"/>
      <c r="F1" s="93"/>
      <c r="G1" s="93"/>
      <c r="H1" s="93"/>
      <c r="I1" s="93"/>
    </row>
    <row r="2" spans="1:37" s="211" customFormat="1">
      <c r="B2" s="211">
        <v>2015</v>
      </c>
      <c r="C2" s="211">
        <v>2020</v>
      </c>
      <c r="D2" s="211">
        <v>2025</v>
      </c>
      <c r="E2" s="211">
        <v>2030</v>
      </c>
      <c r="F2" s="211">
        <v>2035</v>
      </c>
      <c r="G2" s="211">
        <v>2040</v>
      </c>
      <c r="H2" s="211">
        <v>2045</v>
      </c>
      <c r="I2" s="211">
        <v>2050</v>
      </c>
    </row>
    <row r="3" spans="1:37" s="211" customFormat="1">
      <c r="A3" s="211" t="s">
        <v>412</v>
      </c>
      <c r="B3" s="211">
        <v>215</v>
      </c>
      <c r="C3" s="211">
        <v>285</v>
      </c>
      <c r="D3" s="211">
        <v>373</v>
      </c>
      <c r="E3" s="211">
        <v>420</v>
      </c>
      <c r="F3" s="211">
        <v>463</v>
      </c>
      <c r="G3" s="211">
        <v>500</v>
      </c>
      <c r="H3" s="211">
        <v>531</v>
      </c>
      <c r="I3" s="211">
        <v>556</v>
      </c>
    </row>
    <row r="4" spans="1:37" s="211" customFormat="1">
      <c r="A4" s="211" t="s">
        <v>413</v>
      </c>
      <c r="B4" s="211">
        <v>212</v>
      </c>
      <c r="C4" s="211">
        <v>252</v>
      </c>
      <c r="D4" s="211">
        <v>305</v>
      </c>
      <c r="E4" s="211">
        <v>313</v>
      </c>
      <c r="F4" s="211">
        <v>335</v>
      </c>
      <c r="G4" s="211">
        <v>359</v>
      </c>
      <c r="H4" s="211">
        <v>379</v>
      </c>
      <c r="I4" s="211">
        <v>394</v>
      </c>
    </row>
    <row r="5" spans="1:37" s="211" customFormat="1"/>
    <row r="6" spans="1:37" s="211" customFormat="1">
      <c r="A6" s="93" t="s">
        <v>414</v>
      </c>
      <c r="B6" s="131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</row>
    <row r="7" spans="1:37" s="211" customFormat="1">
      <c r="B7" s="87">
        <v>2015</v>
      </c>
      <c r="C7" s="87">
        <v>2016</v>
      </c>
      <c r="D7" s="87">
        <v>2017</v>
      </c>
      <c r="E7" s="87">
        <v>2018</v>
      </c>
      <c r="F7" s="87">
        <v>2019</v>
      </c>
      <c r="G7" s="87">
        <v>2020</v>
      </c>
      <c r="H7" s="87">
        <v>2021</v>
      </c>
      <c r="I7" s="87">
        <v>2022</v>
      </c>
      <c r="J7" s="87">
        <v>2023</v>
      </c>
      <c r="K7" s="87">
        <v>2024</v>
      </c>
      <c r="L7" s="87">
        <v>2025</v>
      </c>
      <c r="M7" s="87">
        <v>2026</v>
      </c>
      <c r="N7" s="87">
        <v>2027</v>
      </c>
      <c r="O7" s="87">
        <v>2028</v>
      </c>
      <c r="P7" s="87">
        <v>2029</v>
      </c>
      <c r="Q7" s="87">
        <v>2030</v>
      </c>
      <c r="R7" s="87">
        <v>2031</v>
      </c>
      <c r="S7" s="87">
        <v>2032</v>
      </c>
      <c r="T7" s="87">
        <v>2033</v>
      </c>
      <c r="U7" s="87">
        <v>2034</v>
      </c>
      <c r="V7" s="87">
        <v>2035</v>
      </c>
      <c r="W7" s="87">
        <v>2036</v>
      </c>
      <c r="X7" s="87">
        <v>2037</v>
      </c>
      <c r="Y7" s="87">
        <v>2038</v>
      </c>
      <c r="Z7" s="87">
        <v>2039</v>
      </c>
      <c r="AA7" s="87">
        <v>2040</v>
      </c>
      <c r="AB7" s="87">
        <v>2041</v>
      </c>
      <c r="AC7" s="87">
        <v>2042</v>
      </c>
      <c r="AD7" s="87">
        <v>2043</v>
      </c>
      <c r="AE7" s="87">
        <v>2044</v>
      </c>
      <c r="AF7" s="87">
        <v>2045</v>
      </c>
      <c r="AG7" s="87">
        <v>2046</v>
      </c>
      <c r="AH7" s="87">
        <v>2047</v>
      </c>
      <c r="AI7" s="87">
        <v>2048</v>
      </c>
      <c r="AJ7" s="87">
        <v>2049</v>
      </c>
      <c r="AK7" s="87">
        <v>2050</v>
      </c>
    </row>
    <row r="8" spans="1:37" s="211" customFormat="1">
      <c r="A8" s="211" t="s">
        <v>412</v>
      </c>
      <c r="B8" s="211">
        <f t="shared" ref="B8:G8" si="0">TREND($B$3:$C$3,$B$2:$C$2,B7)</f>
        <v>215</v>
      </c>
      <c r="C8" s="211">
        <f t="shared" si="0"/>
        <v>229</v>
      </c>
      <c r="D8" s="211">
        <f t="shared" si="0"/>
        <v>243</v>
      </c>
      <c r="E8" s="211">
        <f t="shared" si="0"/>
        <v>257</v>
      </c>
      <c r="F8" s="211">
        <f t="shared" si="0"/>
        <v>271</v>
      </c>
      <c r="G8" s="211">
        <f t="shared" si="0"/>
        <v>285</v>
      </c>
      <c r="H8" s="211">
        <f>TREND($C$3:$D$3,$C$2:$D$2,H7)</f>
        <v>302.60000000000582</v>
      </c>
      <c r="I8" s="211">
        <f>TREND($C$3:$D$3,$C$2:$D$2,I7)</f>
        <v>320.20000000000437</v>
      </c>
      <c r="J8" s="211">
        <f>TREND($C$3:$D$3,$C$2:$D$2,J7)</f>
        <v>337.80000000000291</v>
      </c>
      <c r="K8" s="211">
        <f>TREND($C$3:$D$3,$C$2:$D$2,K7)</f>
        <v>355.40000000000146</v>
      </c>
      <c r="L8" s="211">
        <f>TREND($C$3:$D$3,$C$2:$D$2,L7)</f>
        <v>373</v>
      </c>
      <c r="M8" s="211">
        <f>TREND($D$3:$E$3,$D$2:$E$2,M7)</f>
        <v>382.40000000000146</v>
      </c>
      <c r="N8" s="211">
        <f>TREND($D$3:$E$3,$D$2:$E$2,N7)</f>
        <v>391.79999999999927</v>
      </c>
      <c r="O8" s="211">
        <f>TREND($D$3:$E$3,$D$2:$E$2,O7)</f>
        <v>401.20000000000073</v>
      </c>
      <c r="P8" s="211">
        <f>TREND($D$3:$E$3,$D$2:$E$2,P7)</f>
        <v>410.60000000000218</v>
      </c>
      <c r="Q8" s="211">
        <f>TREND($D$3:$E$3,$D$2:$E$2,Q7)</f>
        <v>420</v>
      </c>
      <c r="R8" s="211">
        <f>TREND($E$3:$F$3,$E$2:$F$2,R7)</f>
        <v>428.59999999999854</v>
      </c>
      <c r="S8" s="211">
        <f>TREND($E$3:$F$3,$E$2:$F$2,S7)</f>
        <v>437.20000000000073</v>
      </c>
      <c r="T8" s="211">
        <f>TREND($E$3:$F$3,$E$2:$F$2,T7)</f>
        <v>445.79999999999927</v>
      </c>
      <c r="U8" s="211">
        <f>TREND($E$3:$F$3,$E$2:$F$2,U7)</f>
        <v>454.39999999999782</v>
      </c>
      <c r="V8" s="211">
        <f>TREND($E$3:$F$3,$E$2:$F$2,V7)</f>
        <v>463</v>
      </c>
      <c r="W8" s="211">
        <f>TREND($F$3:$G$3,$F$2:$G$2,W7)</f>
        <v>470.40000000000146</v>
      </c>
      <c r="X8" s="211">
        <f>TREND($F$3:$G$3,$F$2:$G$2,X7)</f>
        <v>477.80000000000109</v>
      </c>
      <c r="Y8" s="211">
        <f>TREND($F$3:$G$3,$F$2:$G$2,Y7)</f>
        <v>485.20000000000073</v>
      </c>
      <c r="Z8" s="211">
        <f>TREND($F$3:$G$3,$F$2:$G$2,Z7)</f>
        <v>492.60000000000036</v>
      </c>
      <c r="AA8" s="211">
        <f>TREND($F$3:$G$3,$F$2:$G$2,AA7)</f>
        <v>500</v>
      </c>
      <c r="AB8" s="211">
        <f>TREND($G$3:$H$3,$G$2:$H$2,AB7)</f>
        <v>506.20000000000073</v>
      </c>
      <c r="AC8" s="211">
        <f>TREND($G$3:$H$3,$G$2:$H$2,AC7)</f>
        <v>512.39999999999964</v>
      </c>
      <c r="AD8" s="211">
        <f>TREND($G$3:$H$3,$G$2:$H$2,AD7)</f>
        <v>518.60000000000036</v>
      </c>
      <c r="AE8" s="211">
        <f>TREND($G$3:$H$3,$G$2:$H$2,AE7)</f>
        <v>524.80000000000109</v>
      </c>
      <c r="AF8" s="211">
        <f>TREND($G$3:$H$3,$G$2:$H$2,AF7)</f>
        <v>531</v>
      </c>
      <c r="AG8" s="211">
        <f>TREND($H$3:$I$3,$H$2:$I$2,AG7)</f>
        <v>536</v>
      </c>
      <c r="AH8" s="211">
        <f>TREND($H$3:$I$3,$H$2:$I$2,AH7)</f>
        <v>541</v>
      </c>
      <c r="AI8" s="211">
        <f>TREND($H$3:$I$3,$H$2:$I$2,AI7)</f>
        <v>546</v>
      </c>
      <c r="AJ8" s="211">
        <f>TREND($H$3:$I$3,$H$2:$I$2,AJ7)</f>
        <v>551</v>
      </c>
      <c r="AK8" s="211">
        <f>TREND($H$3:$I$3,$H$2:$I$2,AK7)</f>
        <v>556</v>
      </c>
    </row>
    <row r="9" spans="1:37" s="211" customFormat="1">
      <c r="A9" s="211" t="s">
        <v>415</v>
      </c>
      <c r="B9" s="211">
        <f t="shared" ref="B9:G9" si="1">TREND($B$4:$C$4,$B$2:$C$2,B7)</f>
        <v>212</v>
      </c>
      <c r="C9" s="211">
        <f t="shared" si="1"/>
        <v>220</v>
      </c>
      <c r="D9" s="211">
        <f t="shared" si="1"/>
        <v>228</v>
      </c>
      <c r="E9" s="211">
        <f t="shared" si="1"/>
        <v>236</v>
      </c>
      <c r="F9" s="211">
        <f t="shared" si="1"/>
        <v>244</v>
      </c>
      <c r="G9" s="211">
        <f t="shared" si="1"/>
        <v>252</v>
      </c>
      <c r="H9" s="211">
        <f>TREND($C$4:$D$4,$C$2:$D$2,H7)</f>
        <v>262.59999999999854</v>
      </c>
      <c r="I9" s="211">
        <f>TREND($C$4:$D$4,$C$2:$D$2,I7)</f>
        <v>273.20000000000073</v>
      </c>
      <c r="J9" s="211">
        <f>TREND($C$4:$D$4,$C$2:$D$2,J7)</f>
        <v>283.79999999999927</v>
      </c>
      <c r="K9" s="211">
        <f>TREND($C$4:$D$4,$C$2:$D$2,K7)</f>
        <v>294.39999999999782</v>
      </c>
      <c r="L9" s="211">
        <f>TREND($C$4:$D$4,$C$2:$D$2,L7)</f>
        <v>305</v>
      </c>
      <c r="M9" s="211">
        <f>TREND($D$4:$E$4,$D$2:$E$2,M7)</f>
        <v>306.60000000000036</v>
      </c>
      <c r="N9" s="211">
        <f>TREND($D$4:$E$4,$D$2:$E$2,N7)</f>
        <v>308.20000000000027</v>
      </c>
      <c r="O9" s="211">
        <f>TREND($D$4:$E$4,$D$2:$E$2,O7)</f>
        <v>309.80000000000018</v>
      </c>
      <c r="P9" s="211">
        <f>TREND($D$4:$E$4,$D$2:$E$2,P7)</f>
        <v>311.40000000000009</v>
      </c>
      <c r="Q9" s="211">
        <f>TREND($D$4:$E$4,$D$2:$E$2,Q7)</f>
        <v>313</v>
      </c>
      <c r="R9" s="211">
        <f>TREND($E$4:$F$4,$E$2:$F$2,R7)</f>
        <v>317.40000000000146</v>
      </c>
      <c r="S9" s="211">
        <f>TREND($E$4:$F$4,$E$2:$F$2,S7)</f>
        <v>321.80000000000109</v>
      </c>
      <c r="T9" s="211">
        <f>TREND($E$4:$F$4,$E$2:$F$2,T7)</f>
        <v>326.20000000000073</v>
      </c>
      <c r="U9" s="211">
        <f>TREND($E$4:$F$4,$E$2:$F$2,U7)</f>
        <v>330.60000000000036</v>
      </c>
      <c r="V9" s="211">
        <f>TREND($E$4:$F$4,$E$2:$F$2,V7)</f>
        <v>335</v>
      </c>
      <c r="W9" s="211">
        <f>TREND($F$4:$G$4,$F$2:$G$2,W7)</f>
        <v>339.79999999999927</v>
      </c>
      <c r="X9" s="211">
        <f>TREND($F$4:$G$4,$F$2:$G$2,X7)</f>
        <v>344.60000000000036</v>
      </c>
      <c r="Y9" s="211">
        <f>TREND($F$4:$G$4,$F$2:$G$2,Y7)</f>
        <v>349.39999999999964</v>
      </c>
      <c r="Z9" s="211">
        <f>TREND($F$4:$G$4,$F$2:$G$2,Z7)</f>
        <v>354.19999999999891</v>
      </c>
      <c r="AA9" s="211">
        <f>TREND($F$4:$G$4,$F$2:$G$2,AA7)</f>
        <v>359</v>
      </c>
      <c r="AB9" s="211">
        <f>TREND($G$4:$H$4,$G$2:$H$2,AB7)</f>
        <v>363</v>
      </c>
      <c r="AC9" s="211">
        <f>TREND($G$4:$H$4,$G$2:$H$2,AC7)</f>
        <v>367</v>
      </c>
      <c r="AD9" s="211">
        <f>TREND($G$4:$H$4,$G$2:$H$2,AD7)</f>
        <v>371</v>
      </c>
      <c r="AE9" s="211">
        <f>TREND($G$4:$H$4,$G$2:$H$2,AE7)</f>
        <v>375</v>
      </c>
      <c r="AF9" s="211">
        <f>TREND($G$4:$H$4,$G$2:$H$2,AF7)</f>
        <v>379</v>
      </c>
      <c r="AG9" s="211">
        <f>TREND($H$4:$I$4,$H$2:$I$2,AG7)</f>
        <v>382</v>
      </c>
      <c r="AH9" s="211">
        <f>TREND($H$4:$I$4,$H$2:$I$2,AH7)</f>
        <v>385</v>
      </c>
      <c r="AI9" s="211">
        <f>TREND($H$4:$I$4,$H$2:$I$2,AI7)</f>
        <v>388</v>
      </c>
      <c r="AJ9" s="211">
        <f>TREND($H$4:$I$4,$H$2:$I$2,AJ7)</f>
        <v>391</v>
      </c>
      <c r="AK9" s="211">
        <f>TREND($H$4:$I$4,$H$2:$I$2,AK7)</f>
        <v>394</v>
      </c>
    </row>
    <row r="10" spans="1:37" s="211" customFormat="1"/>
    <row r="11" spans="1:37" s="211" customFormat="1">
      <c r="A11" s="211" t="s">
        <v>409</v>
      </c>
      <c r="B11" s="212">
        <f>B9*10^6</f>
        <v>212000000</v>
      </c>
      <c r="C11" s="212">
        <f t="shared" ref="C11:AK11" si="2">C9*10^6</f>
        <v>220000000</v>
      </c>
      <c r="D11" s="212">
        <f t="shared" si="2"/>
        <v>228000000</v>
      </c>
      <c r="E11" s="212">
        <f t="shared" si="2"/>
        <v>236000000</v>
      </c>
      <c r="F11" s="212">
        <f t="shared" si="2"/>
        <v>244000000</v>
      </c>
      <c r="G11" s="212">
        <f t="shared" si="2"/>
        <v>252000000</v>
      </c>
      <c r="H11" s="212">
        <f t="shared" si="2"/>
        <v>262599999.99999854</v>
      </c>
      <c r="I11" s="212">
        <f t="shared" si="2"/>
        <v>273200000.00000072</v>
      </c>
      <c r="J11" s="212">
        <f t="shared" si="2"/>
        <v>283799999.99999928</v>
      </c>
      <c r="K11" s="212">
        <f t="shared" si="2"/>
        <v>294399999.99999779</v>
      </c>
      <c r="L11" s="212">
        <f t="shared" si="2"/>
        <v>305000000</v>
      </c>
      <c r="M11" s="212">
        <f t="shared" si="2"/>
        <v>306600000.00000036</v>
      </c>
      <c r="N11" s="212">
        <f t="shared" si="2"/>
        <v>308200000.0000003</v>
      </c>
      <c r="O11" s="212">
        <f t="shared" si="2"/>
        <v>309800000.00000018</v>
      </c>
      <c r="P11" s="212">
        <f t="shared" si="2"/>
        <v>311400000.00000012</v>
      </c>
      <c r="Q11" s="212">
        <f t="shared" si="2"/>
        <v>313000000</v>
      </c>
      <c r="R11" s="212">
        <f t="shared" si="2"/>
        <v>317400000.00000143</v>
      </c>
      <c r="S11" s="212">
        <f t="shared" si="2"/>
        <v>321800000.00000107</v>
      </c>
      <c r="T11" s="212">
        <f t="shared" si="2"/>
        <v>326200000.00000072</v>
      </c>
      <c r="U11" s="212">
        <f t="shared" si="2"/>
        <v>330600000.00000036</v>
      </c>
      <c r="V11" s="212">
        <f t="shared" si="2"/>
        <v>335000000</v>
      </c>
      <c r="W11" s="212">
        <f t="shared" si="2"/>
        <v>339799999.99999928</v>
      </c>
      <c r="X11" s="212">
        <f t="shared" si="2"/>
        <v>344600000.00000036</v>
      </c>
      <c r="Y11" s="212">
        <f t="shared" si="2"/>
        <v>349399999.99999964</v>
      </c>
      <c r="Z11" s="212">
        <f t="shared" si="2"/>
        <v>354199999.99999893</v>
      </c>
      <c r="AA11" s="212">
        <f t="shared" si="2"/>
        <v>359000000</v>
      </c>
      <c r="AB11" s="212">
        <f t="shared" si="2"/>
        <v>363000000</v>
      </c>
      <c r="AC11" s="212">
        <f t="shared" si="2"/>
        <v>367000000</v>
      </c>
      <c r="AD11" s="212">
        <f t="shared" si="2"/>
        <v>371000000</v>
      </c>
      <c r="AE11" s="212">
        <f t="shared" si="2"/>
        <v>375000000</v>
      </c>
      <c r="AF11" s="212">
        <f t="shared" si="2"/>
        <v>379000000</v>
      </c>
      <c r="AG11" s="212">
        <f t="shared" si="2"/>
        <v>382000000</v>
      </c>
      <c r="AH11" s="212">
        <f t="shared" si="2"/>
        <v>385000000</v>
      </c>
      <c r="AI11" s="212">
        <f t="shared" si="2"/>
        <v>388000000</v>
      </c>
      <c r="AJ11" s="212">
        <f t="shared" si="2"/>
        <v>391000000</v>
      </c>
      <c r="AK11" s="212">
        <f t="shared" si="2"/>
        <v>394000000</v>
      </c>
    </row>
    <row r="15" spans="1:37">
      <c r="A15" s="210" t="s">
        <v>416</v>
      </c>
      <c r="B15" s="212">
        <f>B8*10^6-B9*10^6</f>
        <v>3000000</v>
      </c>
      <c r="C15" s="212">
        <f t="shared" ref="C15:AK15" si="3">C8*10^6-C9*10^6</f>
        <v>9000000</v>
      </c>
      <c r="D15" s="212">
        <f t="shared" si="3"/>
        <v>15000000</v>
      </c>
      <c r="E15" s="212">
        <f t="shared" si="3"/>
        <v>21000000</v>
      </c>
      <c r="F15" s="212">
        <f t="shared" si="3"/>
        <v>27000000</v>
      </c>
      <c r="G15" s="212">
        <f t="shared" si="3"/>
        <v>33000000</v>
      </c>
      <c r="H15" s="212">
        <f t="shared" si="3"/>
        <v>40000000.000007302</v>
      </c>
      <c r="I15" s="212">
        <f t="shared" si="3"/>
        <v>47000000.000003636</v>
      </c>
      <c r="J15" s="212">
        <f t="shared" si="3"/>
        <v>54000000.000003636</v>
      </c>
      <c r="K15" s="212">
        <f t="shared" si="3"/>
        <v>61000000.000003636</v>
      </c>
      <c r="L15" s="212">
        <f t="shared" si="3"/>
        <v>68000000</v>
      </c>
      <c r="M15" s="212">
        <f t="shared" si="3"/>
        <v>75800000.000001073</v>
      </c>
      <c r="N15" s="212">
        <f t="shared" si="3"/>
        <v>83599999.999998987</v>
      </c>
      <c r="O15" s="212">
        <f t="shared" si="3"/>
        <v>91400000.000000536</v>
      </c>
      <c r="P15" s="212">
        <f t="shared" si="3"/>
        <v>99200000.000002086</v>
      </c>
      <c r="Q15" s="212">
        <f t="shared" si="3"/>
        <v>107000000</v>
      </c>
      <c r="R15" s="212">
        <f t="shared" si="3"/>
        <v>111199999.99999714</v>
      </c>
      <c r="S15" s="212">
        <f t="shared" si="3"/>
        <v>115399999.99999964</v>
      </c>
      <c r="T15" s="212">
        <f t="shared" si="3"/>
        <v>119599999.99999857</v>
      </c>
      <c r="U15" s="212">
        <f t="shared" si="3"/>
        <v>123799999.99999744</v>
      </c>
      <c r="V15" s="212">
        <f t="shared" si="3"/>
        <v>128000000</v>
      </c>
      <c r="W15" s="212">
        <f t="shared" si="3"/>
        <v>130600000.00000215</v>
      </c>
      <c r="X15" s="212">
        <f t="shared" si="3"/>
        <v>133200000.00000072</v>
      </c>
      <c r="Y15" s="212">
        <f t="shared" si="3"/>
        <v>135800000.00000107</v>
      </c>
      <c r="Z15" s="212">
        <f t="shared" si="3"/>
        <v>138400000.00000143</v>
      </c>
      <c r="AA15" s="212">
        <f t="shared" si="3"/>
        <v>141000000</v>
      </c>
      <c r="AB15" s="212">
        <f t="shared" si="3"/>
        <v>143200000.00000072</v>
      </c>
      <c r="AC15" s="212">
        <f t="shared" si="3"/>
        <v>145399999.99999964</v>
      </c>
      <c r="AD15" s="212">
        <f t="shared" si="3"/>
        <v>147600000.00000036</v>
      </c>
      <c r="AE15" s="212">
        <f t="shared" si="3"/>
        <v>149800000.00000107</v>
      </c>
      <c r="AF15" s="212">
        <f t="shared" si="3"/>
        <v>152000000</v>
      </c>
      <c r="AG15" s="212">
        <f t="shared" si="3"/>
        <v>154000000</v>
      </c>
      <c r="AH15" s="212">
        <f t="shared" si="3"/>
        <v>156000000</v>
      </c>
      <c r="AI15" s="212">
        <f t="shared" si="3"/>
        <v>158000000</v>
      </c>
      <c r="AJ15" s="212">
        <f t="shared" si="3"/>
        <v>160000000</v>
      </c>
      <c r="AK15" s="212">
        <f t="shared" si="3"/>
        <v>162000000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7"/>
  <sheetViews>
    <sheetView workbookViewId="0">
      <selection activeCell="K31" sqref="K31"/>
    </sheetView>
  </sheetViews>
  <sheetFormatPr defaultRowHeight="15"/>
  <cols>
    <col min="1" max="1" width="28.85546875" style="210" customWidth="1"/>
    <col min="2" max="11" width="9.140625" style="210"/>
    <col min="12" max="12" width="12" style="210" bestFit="1" customWidth="1"/>
    <col min="13" max="21" width="9.140625" style="210"/>
    <col min="22" max="22" width="12" style="210" bestFit="1" customWidth="1"/>
    <col min="23" max="41" width="9.140625" style="210"/>
    <col min="42" max="42" width="10.42578125" style="210" customWidth="1"/>
    <col min="43" max="16384" width="9.140625" style="210"/>
  </cols>
  <sheetData>
    <row r="1" spans="1:42">
      <c r="A1" s="210" t="s">
        <v>234</v>
      </c>
      <c r="B1" s="210">
        <v>2010</v>
      </c>
      <c r="C1" s="210">
        <v>2011</v>
      </c>
      <c r="D1" s="210">
        <v>2012</v>
      </c>
      <c r="E1" s="210">
        <v>2013</v>
      </c>
      <c r="F1" s="210">
        <v>2014</v>
      </c>
      <c r="G1" s="210">
        <v>2015</v>
      </c>
      <c r="H1" s="210">
        <v>2016</v>
      </c>
      <c r="I1" s="210">
        <v>2017</v>
      </c>
      <c r="J1" s="210">
        <v>2018</v>
      </c>
      <c r="K1" s="210">
        <v>2019</v>
      </c>
      <c r="L1" s="210">
        <v>2020</v>
      </c>
      <c r="M1" s="210">
        <v>2021</v>
      </c>
      <c r="N1" s="210">
        <v>2022</v>
      </c>
      <c r="O1" s="210">
        <v>2023</v>
      </c>
      <c r="P1" s="210">
        <v>2024</v>
      </c>
      <c r="Q1" s="210">
        <v>2025</v>
      </c>
      <c r="R1" s="210">
        <v>2026</v>
      </c>
      <c r="S1" s="210">
        <v>2027</v>
      </c>
      <c r="T1" s="210">
        <v>2028</v>
      </c>
      <c r="U1" s="210">
        <v>2029</v>
      </c>
      <c r="V1" s="210">
        <v>2030</v>
      </c>
      <c r="W1" s="210">
        <v>2031</v>
      </c>
      <c r="X1" s="210">
        <v>2032</v>
      </c>
      <c r="Y1" s="210">
        <v>2033</v>
      </c>
      <c r="Z1" s="210">
        <v>2034</v>
      </c>
      <c r="AA1" s="210">
        <v>2035</v>
      </c>
      <c r="AB1" s="210">
        <v>2036</v>
      </c>
      <c r="AC1" s="210">
        <v>2037</v>
      </c>
      <c r="AD1" s="210">
        <v>2038</v>
      </c>
      <c r="AE1" s="210">
        <v>2039</v>
      </c>
      <c r="AF1" s="210">
        <v>2040</v>
      </c>
      <c r="AG1" s="210">
        <v>2041</v>
      </c>
      <c r="AH1" s="210">
        <v>2042</v>
      </c>
      <c r="AI1" s="210">
        <v>2043</v>
      </c>
      <c r="AJ1" s="210">
        <v>2044</v>
      </c>
      <c r="AK1" s="210">
        <v>2045</v>
      </c>
      <c r="AL1" s="210">
        <v>2046</v>
      </c>
      <c r="AM1" s="210">
        <v>2047</v>
      </c>
      <c r="AN1" s="210">
        <v>2048</v>
      </c>
      <c r="AO1" s="210">
        <v>2049</v>
      </c>
      <c r="AP1" s="210">
        <v>2050</v>
      </c>
    </row>
    <row r="2" spans="1:42">
      <c r="A2" s="74">
        <v>-50</v>
      </c>
      <c r="B2" s="210">
        <f ca="1">IF('Chemicals 2010'!$A10="CP",INDIRECT("'Chemicals 2010'!"&amp;'Country Selector'!$B$3&amp;ROW($A10))*10^12,0)</f>
        <v>0</v>
      </c>
      <c r="C2" s="90">
        <f ca="1">$B2*($L$1-C$1)/($L$1-$B$1)+$L2*(C$1-$B$1)/($L$1-$B$1)</f>
        <v>507633581080.91443</v>
      </c>
      <c r="D2" s="90">
        <f t="shared" ref="D2:K17" ca="1" si="0">$B2*($L$1-D$1)/($L$1-$B$1)+$L2*(D$1-$B$1)/($L$1-$B$1)</f>
        <v>1015267162161.8289</v>
      </c>
      <c r="E2" s="90">
        <f t="shared" ca="1" si="0"/>
        <v>1522900743242.7434</v>
      </c>
      <c r="F2" s="90">
        <f t="shared" ca="1" si="0"/>
        <v>2030534324323.6577</v>
      </c>
      <c r="G2" s="90">
        <f t="shared" ca="1" si="0"/>
        <v>2538167905404.5723</v>
      </c>
      <c r="H2" s="90">
        <f t="shared" ca="1" si="0"/>
        <v>3045801486485.4868</v>
      </c>
      <c r="I2" s="90">
        <f t="shared" ca="1" si="0"/>
        <v>3553435067566.4014</v>
      </c>
      <c r="J2" s="90">
        <f t="shared" ca="1" si="0"/>
        <v>4061068648647.3154</v>
      </c>
      <c r="K2" s="90">
        <f t="shared" ca="1" si="0"/>
        <v>4568702229728.2295</v>
      </c>
      <c r="L2" s="210">
        <f ca="1">IF('Chemicals 2020'!$A10="CP",INDIRECT("'Chemicals 2020'!"&amp;'Country Selector'!$B$3&amp;ROW($A10))*10^12,0)*'Process Emissions Multipliers'!$B$36</f>
        <v>5076335810809.1445</v>
      </c>
      <c r="M2" s="90">
        <f ca="1">$L2*($V$1-M$1)/($V$1-$L$1)+$V2*(M$1-$L$1)/($V$1-$L$1)</f>
        <v>9250382708679.9688</v>
      </c>
      <c r="N2" s="90">
        <f t="shared" ref="N2:U17" ca="1" si="1">$L2*($V$1-N$1)/($V$1-$L$1)+$V2*(N$1-$L$1)/($V$1-$L$1)</f>
        <v>13424429606550.793</v>
      </c>
      <c r="O2" s="90">
        <f t="shared" ca="1" si="1"/>
        <v>17598476504421.617</v>
      </c>
      <c r="P2" s="90">
        <f t="shared" ca="1" si="1"/>
        <v>21772523402292.445</v>
      </c>
      <c r="Q2" s="90">
        <f t="shared" ca="1" si="1"/>
        <v>25946570300163.266</v>
      </c>
      <c r="R2" s="90">
        <f t="shared" ca="1" si="1"/>
        <v>30120617198034.09</v>
      </c>
      <c r="S2" s="90">
        <f t="shared" ca="1" si="1"/>
        <v>34294664095904.918</v>
      </c>
      <c r="T2" s="90">
        <f t="shared" ca="1" si="1"/>
        <v>38468710993775.742</v>
      </c>
      <c r="U2" s="90">
        <f t="shared" ca="1" si="1"/>
        <v>42642757891646.563</v>
      </c>
      <c r="V2" s="210">
        <f ca="1">IF('Chemicals 2030'!$A10="CP",INDIRECT("'Chemicals 2030'!"&amp;'Country Selector'!$B$3&amp;ROW($A10))*10^12,0)*'Process Emissions Multipliers'!$D$36</f>
        <v>46816804789517.391</v>
      </c>
      <c r="W2" s="90">
        <f ca="1">$V2*($AP$1-W$1)/($AP$1-$V$1)+$AP2*(W$1-$V$1)/($AP$1-$V$1)</f>
        <v>47699543129227.719</v>
      </c>
      <c r="X2" s="90">
        <f t="shared" ref="X2:AO16" ca="1" si="2">$V2*($AP$1-X$1)/($AP$1-$V$1)+$AP2*(X$1-$V$1)/($AP$1-$V$1)</f>
        <v>48582281468938.047</v>
      </c>
      <c r="Y2" s="90">
        <f t="shared" ca="1" si="2"/>
        <v>49465019808648.375</v>
      </c>
      <c r="Z2" s="90">
        <f t="shared" ca="1" si="2"/>
        <v>50347758148358.711</v>
      </c>
      <c r="AA2" s="90">
        <f t="shared" ca="1" si="2"/>
        <v>51230496488069.039</v>
      </c>
      <c r="AB2" s="90">
        <f t="shared" ca="1" si="2"/>
        <v>52113234827779.375</v>
      </c>
      <c r="AC2" s="90">
        <f t="shared" ca="1" si="2"/>
        <v>52995973167489.703</v>
      </c>
      <c r="AD2" s="90">
        <f t="shared" ca="1" si="2"/>
        <v>53878711507200.031</v>
      </c>
      <c r="AE2" s="90">
        <f t="shared" ca="1" si="2"/>
        <v>54761449846910.359</v>
      </c>
      <c r="AF2" s="90">
        <f t="shared" ca="1" si="2"/>
        <v>55644188186620.688</v>
      </c>
      <c r="AG2" s="90">
        <f t="shared" ca="1" si="2"/>
        <v>56526926526331.016</v>
      </c>
      <c r="AH2" s="90">
        <f t="shared" ca="1" si="2"/>
        <v>57409664866041.344</v>
      </c>
      <c r="AI2" s="90">
        <f t="shared" ca="1" si="2"/>
        <v>58292403205751.68</v>
      </c>
      <c r="AJ2" s="90">
        <f t="shared" ca="1" si="2"/>
        <v>59175141545462.016</v>
      </c>
      <c r="AK2" s="90">
        <f t="shared" ca="1" si="2"/>
        <v>60057879885172.344</v>
      </c>
      <c r="AL2" s="90">
        <f t="shared" ca="1" si="2"/>
        <v>60940618224882.672</v>
      </c>
      <c r="AM2" s="90">
        <f t="shared" ca="1" si="2"/>
        <v>61823356564593</v>
      </c>
      <c r="AN2" s="90">
        <f t="shared" ca="1" si="2"/>
        <v>62706094904303.328</v>
      </c>
      <c r="AO2" s="90">
        <f t="shared" ca="1" si="2"/>
        <v>63588833244013.656</v>
      </c>
      <c r="AP2" s="210">
        <f ca="1">V2*'Process Emissions Multipliers'!$E$36</f>
        <v>64471571583723.992</v>
      </c>
    </row>
    <row r="3" spans="1:42">
      <c r="A3" s="74">
        <v>-49</v>
      </c>
      <c r="B3" s="210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0">
        <f ca="1">IF('Chemicals 2020'!$A11="CP",INDIRECT("'Chemicals 2020'!"&amp;'Country Selector'!$B$3&amp;ROW($A11))*10^12,0)*'Process Emissions Multipliers'!$B$36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0">
        <f ca="1">IF('Chemicals 2030'!$A11="CP",INDIRECT("'Chemicals 2030'!"&amp;'Country Selector'!$B$3&amp;ROW($A11))*10^12,0)*'Process Emissions Multipliers'!$D$36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0">
        <f ca="1">V3*'Process Emissions Multipliers'!$E$36</f>
        <v>0</v>
      </c>
    </row>
    <row r="4" spans="1:42">
      <c r="A4" s="74">
        <v>-48</v>
      </c>
      <c r="B4" s="210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0">
        <f ca="1">IF('Chemicals 2020'!$A12="CP",INDIRECT("'Chemicals 2020'!"&amp;'Country Selector'!$B$3&amp;ROW($A12))*10^12,0)*'Process Emissions Multipliers'!$B$36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0">
        <f ca="1">IF('Chemicals 2030'!$A12="CP",INDIRECT("'Chemicals 2030'!"&amp;'Country Selector'!$B$3&amp;ROW($A12))*10^12,0)*'Process Emissions Multipliers'!$D$36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0">
        <f ca="1">V4*'Process Emissions Multipliers'!$E$36</f>
        <v>0</v>
      </c>
    </row>
    <row r="5" spans="1:42">
      <c r="A5" s="74">
        <v>-47</v>
      </c>
      <c r="B5" s="210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0">
        <f ca="1">IF('Chemicals 2020'!$A13="CP",INDIRECT("'Chemicals 2020'!"&amp;'Country Selector'!$B$3&amp;ROW($A13))*10^12,0)*'Process Emissions Multipliers'!$B$36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0">
        <f ca="1">IF('Chemicals 2030'!$A13="CP",INDIRECT("'Chemicals 2030'!"&amp;'Country Selector'!$B$3&amp;ROW($A13))*10^12,0)*'Process Emissions Multipliers'!$D$36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0">
        <f ca="1">V5*'Process Emissions Multipliers'!$E$36</f>
        <v>0</v>
      </c>
    </row>
    <row r="6" spans="1:42">
      <c r="A6" s="74">
        <v>-46</v>
      </c>
      <c r="B6" s="210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10">
        <f ca="1">IF('Chemicals 2020'!$A14="CP",INDIRECT("'Chemicals 2020'!"&amp;'Country Selector'!$B$3&amp;ROW($A14))*10^12,0)*'Process Emissions Multipliers'!$B$36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0">
        <f ca="1">IF('Chemicals 2030'!$A14="CP",INDIRECT("'Chemicals 2030'!"&amp;'Country Selector'!$B$3&amp;ROW($A14))*10^12,0)*'Process Emissions Multipliers'!$D$36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0">
        <f ca="1">V6*'Process Emissions Multipliers'!$E$36</f>
        <v>0</v>
      </c>
    </row>
    <row r="7" spans="1:42">
      <c r="A7" s="74">
        <v>-45</v>
      </c>
      <c r="B7" s="210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0">
        <f ca="1">IF('Chemicals 2020'!$A15="CP",INDIRECT("'Chemicals 2020'!"&amp;'Country Selector'!$B$3&amp;ROW($A15))*10^12,0)*'Process Emissions Multipliers'!$B$36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0">
        <f ca="1">IF('Chemicals 2030'!$A15="CP",INDIRECT("'Chemicals 2030'!"&amp;'Country Selector'!$B$3&amp;ROW($A15))*10^12,0)*'Process Emissions Multipliers'!$D$36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0">
        <f ca="1">V7*'Process Emissions Multipliers'!$E$36</f>
        <v>0</v>
      </c>
    </row>
    <row r="8" spans="1:42">
      <c r="A8" s="74">
        <v>-44</v>
      </c>
      <c r="B8" s="210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0">
        <f ca="1">IF('Chemicals 2020'!$A16="CP",INDIRECT("'Chemicals 2020'!"&amp;'Country Selector'!$B$3&amp;ROW($A16))*10^12,0)*'Process Emissions Multipliers'!$B$36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10">
        <f ca="1">IF('Chemicals 2030'!$A16="CP",INDIRECT("'Chemicals 2030'!"&amp;'Country Selector'!$B$3&amp;ROW($A16))*10^12,0)*'Process Emissions Multipliers'!$D$36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0">
        <f ca="1">V8*'Process Emissions Multipliers'!$E$36</f>
        <v>0</v>
      </c>
    </row>
    <row r="9" spans="1:42">
      <c r="A9" s="74">
        <v>-43</v>
      </c>
      <c r="B9" s="210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0">
        <f ca="1">IF('Chemicals 2020'!$A17="CP",INDIRECT("'Chemicals 2020'!"&amp;'Country Selector'!$B$3&amp;ROW($A17))*10^12,0)*'Process Emissions Multipliers'!$B$36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0">
        <f ca="1">IF('Chemicals 2030'!$A17="CP",INDIRECT("'Chemicals 2030'!"&amp;'Country Selector'!$B$3&amp;ROW($A17))*10^12,0)*'Process Emissions Multipliers'!$D$36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0">
        <f ca="1">V9*'Process Emissions Multipliers'!$E$36</f>
        <v>0</v>
      </c>
    </row>
    <row r="10" spans="1:42">
      <c r="A10" s="74">
        <v>-42</v>
      </c>
      <c r="B10" s="210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0">
        <f ca="1">IF('Chemicals 2020'!$A18="CP",INDIRECT("'Chemicals 2020'!"&amp;'Country Selector'!$B$3&amp;ROW($A18))*10^12,0)*'Process Emissions Multipliers'!$B$36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0">
        <f ca="1">IF('Chemicals 2030'!$A18="CP",INDIRECT("'Chemicals 2030'!"&amp;'Country Selector'!$B$3&amp;ROW($A18))*10^12,0)*'Process Emissions Multipliers'!$D$36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0">
        <f ca="1">V10*'Process Emissions Multipliers'!$E$36</f>
        <v>0</v>
      </c>
    </row>
    <row r="11" spans="1:42">
      <c r="A11" s="74">
        <v>-41</v>
      </c>
      <c r="B11" s="210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0">
        <f ca="1">IF('Chemicals 2020'!$A19="CP",INDIRECT("'Chemicals 2020'!"&amp;'Country Selector'!$B$3&amp;ROW($A19))*10^12,0)*'Process Emissions Multipliers'!$B$36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0">
        <f ca="1">IF('Chemicals 2030'!$A19="CP",INDIRECT("'Chemicals 2030'!"&amp;'Country Selector'!$B$3&amp;ROW($A19))*10^12,0)*'Process Emissions Multipliers'!$D$36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0">
        <f ca="1">V11*'Process Emissions Multipliers'!$E$36</f>
        <v>0</v>
      </c>
    </row>
    <row r="12" spans="1:42">
      <c r="A12" s="74">
        <v>-40</v>
      </c>
      <c r="B12" s="210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0">
        <f ca="1">IF('Chemicals 2020'!$A20="CP",INDIRECT("'Chemicals 2020'!"&amp;'Country Selector'!$B$3&amp;ROW($A20))*10^12,0)*'Process Emissions Multipliers'!$B$36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10">
        <f ca="1">IF('Chemicals 2030'!$A20="CP",INDIRECT("'Chemicals 2030'!"&amp;'Country Selector'!$B$3&amp;ROW($A20))*10^12,0)*'Process Emissions Multipliers'!$D$36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0">
        <f ca="1">V12*'Process Emissions Multipliers'!$E$36</f>
        <v>0</v>
      </c>
    </row>
    <row r="13" spans="1:42">
      <c r="A13" s="74">
        <v>-39</v>
      </c>
      <c r="B13" s="210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0">
        <f ca="1">IF('Chemicals 2020'!$A21="CP",INDIRECT("'Chemicals 2020'!"&amp;'Country Selector'!$B$3&amp;ROW($A21))*10^12,0)*'Process Emissions Multipliers'!$B$36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0">
        <f ca="1">IF('Chemicals 2030'!$A21="CP",INDIRECT("'Chemicals 2030'!"&amp;'Country Selector'!$B$3&amp;ROW($A21))*10^12,0)*'Process Emissions Multipliers'!$D$36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0">
        <f ca="1">V13*'Process Emissions Multipliers'!$E$36</f>
        <v>0</v>
      </c>
    </row>
    <row r="14" spans="1:42">
      <c r="A14" s="74">
        <v>-38</v>
      </c>
      <c r="B14" s="210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0">
        <f ca="1">IF('Chemicals 2020'!$A22="CP",INDIRECT("'Chemicals 2020'!"&amp;'Country Selector'!$B$3&amp;ROW($A22))*10^12,0)*'Process Emissions Multipliers'!$B$36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0">
        <f ca="1">IF('Chemicals 2030'!$A22="CP",INDIRECT("'Chemicals 2030'!"&amp;'Country Selector'!$B$3&amp;ROW($A22))*10^12,0)*'Process Emissions Multipliers'!$D$36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0">
        <f ca="1">V14*'Process Emissions Multipliers'!$E$36</f>
        <v>0</v>
      </c>
    </row>
    <row r="15" spans="1:42">
      <c r="A15" s="74">
        <v>-37</v>
      </c>
      <c r="B15" s="210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10">
        <f ca="1">IF('Chemicals 2020'!$A23="CP",INDIRECT("'Chemicals 2020'!"&amp;'Country Selector'!$B$3&amp;ROW($A23))*10^12,0)*'Process Emissions Multipliers'!$B$36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0">
        <f ca="1">IF('Chemicals 2030'!$A23="CP",INDIRECT("'Chemicals 2030'!"&amp;'Country Selector'!$B$3&amp;ROW($A23))*10^12,0)*'Process Emissions Multipliers'!$D$36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0">
        <f ca="1">V15*'Process Emissions Multipliers'!$E$36</f>
        <v>0</v>
      </c>
    </row>
    <row r="16" spans="1:42">
      <c r="A16" s="74">
        <v>-36</v>
      </c>
      <c r="B16" s="210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0">
        <f ca="1">IF('Chemicals 2020'!$A24="CP",INDIRECT("'Chemicals 2020'!"&amp;'Country Selector'!$B$3&amp;ROW($A24))*10^12,0)*'Process Emissions Multipliers'!$B$36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0">
        <f ca="1">IF('Chemicals 2030'!$A24="CP",INDIRECT("'Chemicals 2030'!"&amp;'Country Selector'!$B$3&amp;ROW($A24))*10^12,0)*'Process Emissions Multipliers'!$D$36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0">
        <f ca="1">V16*'Process Emissions Multipliers'!$E$36</f>
        <v>0</v>
      </c>
    </row>
    <row r="17" spans="1:42">
      <c r="A17" s="74">
        <v>-35</v>
      </c>
      <c r="B17" s="210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0">
        <f ca="1">IF('Chemicals 2020'!$A25="CP",INDIRECT("'Chemicals 2020'!"&amp;'Country Selector'!$B$3&amp;ROW($A25))*10^12,0)*'Process Emissions Multipliers'!$B$36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0">
        <f ca="1">IF('Chemicals 2030'!$A25="CP",INDIRECT("'Chemicals 2030'!"&amp;'Country Selector'!$B$3&amp;ROW($A25))*10^12,0)*'Process Emissions Multipliers'!$D$36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0">
        <f ca="1">V17*'Process Emissions Multipliers'!$E$36</f>
        <v>0</v>
      </c>
    </row>
    <row r="18" spans="1:42">
      <c r="A18" s="74">
        <v>-34</v>
      </c>
      <c r="B18" s="210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0">
        <f ca="1">IF('Chemicals 2020'!$A26="CP",INDIRECT("'Chemicals 2020'!"&amp;'Country Selector'!$B$3&amp;ROW($A26))*10^12,0)*'Process Emissions Multipliers'!$B$36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0">
        <f ca="1">IF('Chemicals 2030'!$A26="CP",INDIRECT("'Chemicals 2030'!"&amp;'Country Selector'!$B$3&amp;ROW($A26))*10^12,0)*'Process Emissions Multipliers'!$D$36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0">
        <f ca="1">V18*'Process Emissions Multipliers'!$E$36</f>
        <v>0</v>
      </c>
    </row>
    <row r="19" spans="1:42">
      <c r="A19" s="74">
        <v>-33</v>
      </c>
      <c r="B19" s="210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0">
        <f ca="1">IF('Chemicals 2020'!$A27="CP",INDIRECT("'Chemicals 2020'!"&amp;'Country Selector'!$B$3&amp;ROW($A27))*10^12,0)*'Process Emissions Multipliers'!$B$36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0">
        <f ca="1">IF('Chemicals 2030'!$A27="CP",INDIRECT("'Chemicals 2030'!"&amp;'Country Selector'!$B$3&amp;ROW($A27))*10^12,0)*'Process Emissions Multipliers'!$D$36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0">
        <f ca="1">V19*'Process Emissions Multipliers'!$E$36</f>
        <v>0</v>
      </c>
    </row>
    <row r="20" spans="1:42">
      <c r="A20" s="74">
        <v>-32</v>
      </c>
      <c r="B20" s="210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0">
        <f ca="1">IF('Chemicals 2020'!$A28="CP",INDIRECT("'Chemicals 2020'!"&amp;'Country Selector'!$B$3&amp;ROW($A28))*10^12,0)*'Process Emissions Multipliers'!$B$36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0">
        <f ca="1">IF('Chemicals 2030'!$A28="CP",INDIRECT("'Chemicals 2030'!"&amp;'Country Selector'!$B$3&amp;ROW($A28))*10^12,0)*'Process Emissions Multipliers'!$D$36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0">
        <f ca="1">V20*'Process Emissions Multipliers'!$E$36</f>
        <v>0</v>
      </c>
    </row>
    <row r="21" spans="1:42">
      <c r="A21" s="74">
        <v>-31</v>
      </c>
      <c r="B21" s="210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0">
        <f ca="1">IF('Chemicals 2020'!$A29="CP",INDIRECT("'Chemicals 2020'!"&amp;'Country Selector'!$B$3&amp;ROW($A29))*10^12,0)*'Process Emissions Multipliers'!$B$36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0">
        <f ca="1">IF('Chemicals 2030'!$A29="CP",INDIRECT("'Chemicals 2030'!"&amp;'Country Selector'!$B$3&amp;ROW($A29))*10^12,0)*'Process Emissions Multipliers'!$D$36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0">
        <f ca="1">V21*'Process Emissions Multipliers'!$E$36</f>
        <v>0</v>
      </c>
    </row>
    <row r="22" spans="1:42">
      <c r="A22" s="74">
        <v>-30</v>
      </c>
      <c r="B22" s="210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0">
        <f ca="1">IF('Chemicals 2020'!$A30="CP",INDIRECT("'Chemicals 2020'!"&amp;'Country Selector'!$B$3&amp;ROW($A30))*10^12,0)*'Process Emissions Multipliers'!$B$36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0">
        <f ca="1">IF('Chemicals 2030'!$A30="CP",INDIRECT("'Chemicals 2030'!"&amp;'Country Selector'!$B$3&amp;ROW($A30))*10^12,0)*'Process Emissions Multipliers'!$D$36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0">
        <f ca="1">V22*'Process Emissions Multipliers'!$E$36</f>
        <v>0</v>
      </c>
    </row>
    <row r="23" spans="1:42">
      <c r="A23" s="74">
        <v>-29</v>
      </c>
      <c r="B23" s="210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0">
        <f ca="1">IF('Chemicals 2020'!$A31="CP",INDIRECT("'Chemicals 2020'!"&amp;'Country Selector'!$B$3&amp;ROW($A31))*10^12,0)*'Process Emissions Multipliers'!$B$36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0">
        <f ca="1">IF('Chemicals 2030'!$A31="CP",INDIRECT("'Chemicals 2030'!"&amp;'Country Selector'!$B$3&amp;ROW($A31))*10^12,0)*'Process Emissions Multipliers'!$D$36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0">
        <f ca="1">V23*'Process Emissions Multipliers'!$E$36</f>
        <v>0</v>
      </c>
    </row>
    <row r="24" spans="1:42">
      <c r="A24" s="74">
        <v>-28</v>
      </c>
      <c r="B24" s="210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0">
        <f ca="1">IF('Chemicals 2020'!$A32="CP",INDIRECT("'Chemicals 2020'!"&amp;'Country Selector'!$B$3&amp;ROW($A32))*10^12,0)*'Process Emissions Multipliers'!$B$36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0">
        <f ca="1">IF('Chemicals 2030'!$A32="CP",INDIRECT("'Chemicals 2030'!"&amp;'Country Selector'!$B$3&amp;ROW($A32))*10^12,0)*'Process Emissions Multipliers'!$D$36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0">
        <f ca="1">V24*'Process Emissions Multipliers'!$E$36</f>
        <v>0</v>
      </c>
    </row>
    <row r="25" spans="1:42">
      <c r="A25" s="74">
        <v>-27</v>
      </c>
      <c r="B25" s="210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0">
        <f ca="1">IF('Chemicals 2020'!$A33="CP",INDIRECT("'Chemicals 2020'!"&amp;'Country Selector'!$B$3&amp;ROW($A33))*10^12,0)*'Process Emissions Multipliers'!$B$36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0">
        <f ca="1">IF('Chemicals 2030'!$A33="CP",INDIRECT("'Chemicals 2030'!"&amp;'Country Selector'!$B$3&amp;ROW($A33))*10^12,0)*'Process Emissions Multipliers'!$D$36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0">
        <f ca="1">V25*'Process Emissions Multipliers'!$E$36</f>
        <v>0</v>
      </c>
    </row>
    <row r="26" spans="1:42">
      <c r="A26" s="74">
        <v>-26</v>
      </c>
      <c r="B26" s="210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0">
        <f ca="1">IF('Chemicals 2020'!$A34="CP",INDIRECT("'Chemicals 2020'!"&amp;'Country Selector'!$B$3&amp;ROW($A34))*10^12,0)*'Process Emissions Multipliers'!$B$36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0">
        <f ca="1">IF('Chemicals 2030'!$A34="CP",INDIRECT("'Chemicals 2030'!"&amp;'Country Selector'!$B$3&amp;ROW($A34))*10^12,0)*'Process Emissions Multipliers'!$D$36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0">
        <f ca="1">V26*'Process Emissions Multipliers'!$E$36</f>
        <v>0</v>
      </c>
    </row>
    <row r="27" spans="1:42">
      <c r="A27" s="74">
        <v>-25</v>
      </c>
      <c r="B27" s="210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0">
        <f ca="1">IF('Chemicals 2020'!$A35="CP",INDIRECT("'Chemicals 2020'!"&amp;'Country Selector'!$B$3&amp;ROW($A35))*10^12,0)*'Process Emissions Multipliers'!$B$36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0">
        <f ca="1">IF('Chemicals 2030'!$A35="CP",INDIRECT("'Chemicals 2030'!"&amp;'Country Selector'!$B$3&amp;ROW($A35))*10^12,0)*'Process Emissions Multipliers'!$D$36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0">
        <f ca="1">V27*'Process Emissions Multipliers'!$E$36</f>
        <v>0</v>
      </c>
    </row>
    <row r="28" spans="1:42">
      <c r="A28" s="74">
        <v>-24</v>
      </c>
      <c r="B28" s="210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0">
        <f ca="1">IF('Chemicals 2020'!$A36="CP",INDIRECT("'Chemicals 2020'!"&amp;'Country Selector'!$B$3&amp;ROW($A36))*10^12,0)*'Process Emissions Multipliers'!$B$36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10">
        <f ca="1">IF('Chemicals 2030'!$A36="CP",INDIRECT("'Chemicals 2030'!"&amp;'Country Selector'!$B$3&amp;ROW($A36))*10^12,0)*'Process Emissions Multipliers'!$D$36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0">
        <f ca="1">V28*'Process Emissions Multipliers'!$E$36</f>
        <v>0</v>
      </c>
    </row>
    <row r="29" spans="1:42">
      <c r="A29" s="74">
        <v>-23</v>
      </c>
      <c r="B29" s="210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0">
        <f ca="1">IF('Chemicals 2020'!$A37="CP",INDIRECT("'Chemicals 2020'!"&amp;'Country Selector'!$B$3&amp;ROW($A37))*10^12,0)*'Process Emissions Multipliers'!$B$36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10">
        <f ca="1">IF('Chemicals 2030'!$A37="CP",INDIRECT("'Chemicals 2030'!"&amp;'Country Selector'!$B$3&amp;ROW($A37))*10^12,0)*'Process Emissions Multipliers'!$D$36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0">
        <f ca="1">V29*'Process Emissions Multipliers'!$E$36</f>
        <v>0</v>
      </c>
    </row>
    <row r="30" spans="1:42">
      <c r="A30" s="74">
        <v>-22</v>
      </c>
      <c r="B30" s="210">
        <f ca="1">IF('Chemicals 2010'!$A38="CP",INDIRECT("'Chemicals 2010'!"&amp;'Country Selector'!$B$3&amp;ROW($A38))*10^12,0)</f>
        <v>647183949999.99597</v>
      </c>
      <c r="C30" s="90">
        <f t="shared" ca="1" si="3"/>
        <v>842651714391.79053</v>
      </c>
      <c r="D30" s="90">
        <f t="shared" ca="1" si="3"/>
        <v>1038119478783.5852</v>
      </c>
      <c r="E30" s="90">
        <f t="shared" ca="1" si="3"/>
        <v>1233587243175.3799</v>
      </c>
      <c r="F30" s="90">
        <f t="shared" ca="1" si="3"/>
        <v>1429055007567.1746</v>
      </c>
      <c r="G30" s="90">
        <f t="shared" ca="1" si="3"/>
        <v>1624522771958.9692</v>
      </c>
      <c r="H30" s="90">
        <f t="shared" ca="1" si="3"/>
        <v>1819990536350.7637</v>
      </c>
      <c r="I30" s="90">
        <f t="shared" ca="1" si="3"/>
        <v>2015458300742.5586</v>
      </c>
      <c r="J30" s="90">
        <f t="shared" ca="1" si="3"/>
        <v>2210926065134.353</v>
      </c>
      <c r="K30" s="90">
        <f t="shared" ca="1" si="3"/>
        <v>2406393829526.1475</v>
      </c>
      <c r="L30" s="210">
        <f ca="1">IF('Chemicals 2020'!$A38="CP",INDIRECT("'Chemicals 2020'!"&amp;'Country Selector'!$B$3&amp;ROW($A38))*10^12,0)*'Process Emissions Multipliers'!$B$36</f>
        <v>2601861593917.9424</v>
      </c>
      <c r="M30" s="90">
        <f t="shared" ca="1" si="4"/>
        <v>2652349604757.7427</v>
      </c>
      <c r="N30" s="90">
        <f t="shared" ca="1" si="4"/>
        <v>2702837615597.543</v>
      </c>
      <c r="O30" s="90">
        <f t="shared" ca="1" si="4"/>
        <v>2753325626437.3438</v>
      </c>
      <c r="P30" s="90">
        <f t="shared" ca="1" si="4"/>
        <v>2803813637277.1436</v>
      </c>
      <c r="Q30" s="90">
        <f t="shared" ca="1" si="4"/>
        <v>2854301648116.9443</v>
      </c>
      <c r="R30" s="90">
        <f t="shared" ca="1" si="4"/>
        <v>2904789658956.7451</v>
      </c>
      <c r="S30" s="90">
        <f t="shared" ca="1" si="4"/>
        <v>2955277669796.5454</v>
      </c>
      <c r="T30" s="90">
        <f t="shared" ca="1" si="4"/>
        <v>3005765680636.3452</v>
      </c>
      <c r="U30" s="90">
        <f t="shared" ca="1" si="4"/>
        <v>3056253691476.146</v>
      </c>
      <c r="V30" s="210">
        <f ca="1">IF('Chemicals 2030'!$A38="CP",INDIRECT("'Chemicals 2030'!"&amp;'Country Selector'!$B$3&amp;ROW($A38))*10^12,0)*'Process Emissions Multipliers'!$D$36</f>
        <v>3106741702315.9463</v>
      </c>
      <c r="W30" s="90">
        <f t="shared" ca="1" si="5"/>
        <v>3165319813841.0898</v>
      </c>
      <c r="X30" s="90">
        <f t="shared" ca="1" si="5"/>
        <v>3223897925366.2334</v>
      </c>
      <c r="Y30" s="90">
        <f t="shared" ca="1" si="5"/>
        <v>3282476036891.377</v>
      </c>
      <c r="Z30" s="90">
        <f t="shared" ca="1" si="5"/>
        <v>3341054148416.5205</v>
      </c>
      <c r="AA30" s="90">
        <f t="shared" ca="1" si="5"/>
        <v>3399632259941.6641</v>
      </c>
      <c r="AB30" s="90">
        <f t="shared" ca="1" si="5"/>
        <v>3458210371466.8076</v>
      </c>
      <c r="AC30" s="90">
        <f t="shared" ca="1" si="5"/>
        <v>3516788482991.9512</v>
      </c>
      <c r="AD30" s="90">
        <f t="shared" ca="1" si="5"/>
        <v>3575366594517.0947</v>
      </c>
      <c r="AE30" s="90">
        <f t="shared" ca="1" si="5"/>
        <v>3633944706042.2383</v>
      </c>
      <c r="AF30" s="90">
        <f t="shared" ca="1" si="5"/>
        <v>3692522817567.3818</v>
      </c>
      <c r="AG30" s="90">
        <f t="shared" ca="1" si="5"/>
        <v>3751100929092.5249</v>
      </c>
      <c r="AH30" s="90">
        <f t="shared" ca="1" si="5"/>
        <v>3809679040617.6685</v>
      </c>
      <c r="AI30" s="90">
        <f t="shared" ca="1" si="5"/>
        <v>3868257152142.8125</v>
      </c>
      <c r="AJ30" s="90">
        <f t="shared" ca="1" si="5"/>
        <v>3926835263667.9561</v>
      </c>
      <c r="AK30" s="90">
        <f t="shared" ca="1" si="5"/>
        <v>3985413375193.0986</v>
      </c>
      <c r="AL30" s="90">
        <f t="shared" ca="1" si="5"/>
        <v>4043991486718.2432</v>
      </c>
      <c r="AM30" s="90">
        <f t="shared" ca="1" si="6"/>
        <v>4102569598243.3867</v>
      </c>
      <c r="AN30" s="90">
        <f t="shared" ca="1" si="6"/>
        <v>4161147709768.5298</v>
      </c>
      <c r="AO30" s="90">
        <f t="shared" ca="1" si="6"/>
        <v>4219725821293.6733</v>
      </c>
      <c r="AP30" s="210">
        <f ca="1">V30*'Process Emissions Multipliers'!$E$36</f>
        <v>4278303932818.8169</v>
      </c>
    </row>
    <row r="31" spans="1:42">
      <c r="A31" s="74">
        <v>-21</v>
      </c>
      <c r="B31" s="210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10">
        <f ca="1">IF('Chemicals 2020'!$A39="CP",INDIRECT("'Chemicals 2020'!"&amp;'Country Selector'!$B$3&amp;ROW($A39))*10^12,0)*'Process Emissions Multipliers'!$B$36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10">
        <f ca="1">IF('Chemicals 2030'!$A39="CP",INDIRECT("'Chemicals 2030'!"&amp;'Country Selector'!$B$3&amp;ROW($A39))*10^12,0)*'Process Emissions Multipliers'!$D$36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0">
        <f ca="1">V31*'Process Emissions Multipliers'!$E$36</f>
        <v>0</v>
      </c>
    </row>
    <row r="32" spans="1:42">
      <c r="A32" s="74">
        <v>-20</v>
      </c>
      <c r="B32" s="210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0">
        <f ca="1">IF('Chemicals 2020'!$A40="CP",INDIRECT("'Chemicals 2020'!"&amp;'Country Selector'!$B$3&amp;ROW($A40))*10^12,0)*'Process Emissions Multipliers'!$B$36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0">
        <f ca="1">IF('Chemicals 2030'!$A40="CP",INDIRECT("'Chemicals 2030'!"&amp;'Country Selector'!$B$3&amp;ROW($A40))*10^12,0)*'Process Emissions Multipliers'!$D$36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0">
        <f ca="1">V32*'Process Emissions Multipliers'!$E$36</f>
        <v>0</v>
      </c>
    </row>
    <row r="33" spans="1:42">
      <c r="A33" s="74">
        <v>-19</v>
      </c>
      <c r="B33" s="210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0">
        <f ca="1">IF('Chemicals 2020'!$A41="CP",INDIRECT("'Chemicals 2020'!"&amp;'Country Selector'!$B$3&amp;ROW($A41))*10^12,0)*'Process Emissions Multipliers'!$B$36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0">
        <f ca="1">IF('Chemicals 2030'!$A41="CP",INDIRECT("'Chemicals 2030'!"&amp;'Country Selector'!$B$3&amp;ROW($A41))*10^12,0)*'Process Emissions Multipliers'!$D$36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0">
        <f ca="1">V33*'Process Emissions Multipliers'!$E$36</f>
        <v>0</v>
      </c>
    </row>
    <row r="34" spans="1:42">
      <c r="A34" s="74">
        <v>-18</v>
      </c>
      <c r="B34" s="210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0">
        <f ca="1">IF('Chemicals 2020'!$A42="CP",INDIRECT("'Chemicals 2020'!"&amp;'Country Selector'!$B$3&amp;ROW($A42))*10^12,0)*'Process Emissions Multipliers'!$B$36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0">
        <f ca="1">IF('Chemicals 2030'!$A42="CP",INDIRECT("'Chemicals 2030'!"&amp;'Country Selector'!$B$3&amp;ROW($A42))*10^12,0)*'Process Emissions Multipliers'!$D$36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0">
        <f ca="1">V34*'Process Emissions Multipliers'!$E$36</f>
        <v>0</v>
      </c>
    </row>
    <row r="35" spans="1:42">
      <c r="A35" s="74">
        <v>-17</v>
      </c>
      <c r="B35" s="210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23654719610.227879</v>
      </c>
      <c r="D35" s="90">
        <f t="shared" ca="1" si="9"/>
        <v>47309439220.455757</v>
      </c>
      <c r="E35" s="90">
        <f t="shared" ca="1" si="9"/>
        <v>70964158830.683624</v>
      </c>
      <c r="F35" s="90">
        <f t="shared" ca="1" si="9"/>
        <v>94618878440.911514</v>
      </c>
      <c r="G35" s="90">
        <f t="shared" ca="1" si="9"/>
        <v>118273598051.13937</v>
      </c>
      <c r="H35" s="90">
        <f t="shared" ca="1" si="9"/>
        <v>141928317661.36725</v>
      </c>
      <c r="I35" s="90">
        <f t="shared" ca="1" si="9"/>
        <v>165583037271.59515</v>
      </c>
      <c r="J35" s="90">
        <f t="shared" ca="1" si="9"/>
        <v>189237756881.82303</v>
      </c>
      <c r="K35" s="90">
        <f t="shared" ca="1" si="9"/>
        <v>212892476492.0509</v>
      </c>
      <c r="L35" s="210">
        <f ca="1">IF('Chemicals 2020'!$A43="CP",INDIRECT("'Chemicals 2020'!"&amp;'Country Selector'!$B$3&amp;ROW($A43))*10^12,0)*'Process Emissions Multipliers'!$B$36</f>
        <v>236547196102.27878</v>
      </c>
      <c r="M35" s="90">
        <f t="shared" ref="M35:U63" ca="1" si="10">$L35*($V$1-M$1)/($V$1-$L$1)+$V35*(M$1-$L$1)/($V$1-$L$1)</f>
        <v>292154882722.05042</v>
      </c>
      <c r="N35" s="90">
        <f t="shared" ca="1" si="10"/>
        <v>347762569341.82208</v>
      </c>
      <c r="O35" s="90">
        <f t="shared" ca="1" si="10"/>
        <v>403370255961.59375</v>
      </c>
      <c r="P35" s="90">
        <f t="shared" ca="1" si="10"/>
        <v>458977942581.36536</v>
      </c>
      <c r="Q35" s="90">
        <f t="shared" ca="1" si="10"/>
        <v>514585629201.13696</v>
      </c>
      <c r="R35" s="90">
        <f t="shared" ca="1" si="10"/>
        <v>570193315820.90869</v>
      </c>
      <c r="S35" s="90">
        <f t="shared" ca="1" si="10"/>
        <v>625801002440.6803</v>
      </c>
      <c r="T35" s="90">
        <f t="shared" ca="1" si="10"/>
        <v>681408689060.45203</v>
      </c>
      <c r="U35" s="90">
        <f t="shared" ca="1" si="10"/>
        <v>737016375680.22363</v>
      </c>
      <c r="V35" s="210">
        <f ca="1">IF('Chemicals 2030'!$A43="CP",INDIRECT("'Chemicals 2030'!"&amp;'Country Selector'!$B$3&amp;ROW($A43))*10^12,0)*'Process Emissions Multipliers'!$D$36</f>
        <v>792624062299.99524</v>
      </c>
      <c r="W35" s="90">
        <f t="shared" ca="1" si="8"/>
        <v>807569115725.03845</v>
      </c>
      <c r="X35" s="90">
        <f t="shared" ca="1" si="7"/>
        <v>822514169150.08167</v>
      </c>
      <c r="Y35" s="90">
        <f t="shared" ca="1" si="7"/>
        <v>837459222575.12476</v>
      </c>
      <c r="Z35" s="90">
        <f t="shared" ca="1" si="7"/>
        <v>852404276000.16797</v>
      </c>
      <c r="AA35" s="90">
        <f t="shared" ca="1" si="7"/>
        <v>867349329425.21106</v>
      </c>
      <c r="AB35" s="90">
        <f t="shared" ca="1" si="7"/>
        <v>882294382850.25439</v>
      </c>
      <c r="AC35" s="90">
        <f t="shared" ca="1" si="7"/>
        <v>897239436275.29761</v>
      </c>
      <c r="AD35" s="90">
        <f t="shared" ca="1" si="7"/>
        <v>912184489700.34082</v>
      </c>
      <c r="AE35" s="90">
        <f t="shared" ca="1" si="7"/>
        <v>927129543125.38391</v>
      </c>
      <c r="AF35" s="90">
        <f t="shared" ca="1" si="7"/>
        <v>942074596550.42712</v>
      </c>
      <c r="AG35" s="90">
        <f t="shared" ca="1" si="7"/>
        <v>957019649975.47021</v>
      </c>
      <c r="AH35" s="90">
        <f t="shared" ca="1" si="7"/>
        <v>971964703400.51343</v>
      </c>
      <c r="AI35" s="90">
        <f t="shared" ca="1" si="7"/>
        <v>986909756825.55664</v>
      </c>
      <c r="AJ35" s="90">
        <f t="shared" ca="1" si="7"/>
        <v>1001854810250.5999</v>
      </c>
      <c r="AK35" s="90">
        <f t="shared" ca="1" si="7"/>
        <v>1016799863675.6431</v>
      </c>
      <c r="AL35" s="90">
        <f t="shared" ca="1" si="7"/>
        <v>1031744917100.6863</v>
      </c>
      <c r="AM35" s="90">
        <f t="shared" ca="1" si="7"/>
        <v>1046689970525.7294</v>
      </c>
      <c r="AN35" s="90">
        <f t="shared" ca="1" si="6"/>
        <v>1061635023950.7726</v>
      </c>
      <c r="AO35" s="90">
        <f t="shared" ca="1" si="6"/>
        <v>1076580077375.8158</v>
      </c>
      <c r="AP35" s="210">
        <f ca="1">V35*'Process Emissions Multipliers'!$E$36</f>
        <v>1091525130800.859</v>
      </c>
    </row>
    <row r="36" spans="1:42">
      <c r="A36" s="74">
        <v>-16</v>
      </c>
      <c r="B36" s="210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0">
        <f ca="1">IF('Chemicals 2020'!$A44="CP",INDIRECT("'Chemicals 2020'!"&amp;'Country Selector'!$B$3&amp;ROW($A44))*10^12,0)*'Process Emissions Multipliers'!$B$36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0">
        <f ca="1">IF('Chemicals 2030'!$A44="CP",INDIRECT("'Chemicals 2030'!"&amp;'Country Selector'!$B$3&amp;ROW($A44))*10^12,0)*'Process Emissions Multipliers'!$D$36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0">
        <f ca="1">V36*'Process Emissions Multipliers'!$E$36</f>
        <v>0</v>
      </c>
    </row>
    <row r="37" spans="1:42">
      <c r="A37" s="74">
        <v>-15</v>
      </c>
      <c r="B37" s="210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10">
        <f ca="1">IF('Chemicals 2020'!$A45="CP",INDIRECT("'Chemicals 2020'!"&amp;'Country Selector'!$B$3&amp;ROW($A45))*10^12,0)*'Process Emissions Multipliers'!$B$36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0">
        <f ca="1">IF('Chemicals 2030'!$A45="CP",INDIRECT("'Chemicals 2030'!"&amp;'Country Selector'!$B$3&amp;ROW($A45))*10^12,0)*'Process Emissions Multipliers'!$D$36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0">
        <f ca="1">V37*'Process Emissions Multipliers'!$E$36</f>
        <v>0</v>
      </c>
    </row>
    <row r="38" spans="1:42">
      <c r="A38" s="74">
        <v>-14</v>
      </c>
      <c r="B38" s="210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10">
        <f ca="1">IF('Chemicals 2020'!$A46="CP",INDIRECT("'Chemicals 2020'!"&amp;'Country Selector'!$B$3&amp;ROW($A46))*10^12,0)*'Process Emissions Multipliers'!$B$36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0">
        <f ca="1">IF('Chemicals 2030'!$A46="CP",INDIRECT("'Chemicals 2030'!"&amp;'Country Selector'!$B$3&amp;ROW($A46))*10^12,0)*'Process Emissions Multipliers'!$D$36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0">
        <f ca="1">V38*'Process Emissions Multipliers'!$E$36</f>
        <v>0</v>
      </c>
    </row>
    <row r="39" spans="1:42">
      <c r="A39" s="74">
        <v>-13</v>
      </c>
      <c r="B39" s="210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10">
        <f ca="1">IF('Chemicals 2020'!$A47="CP",INDIRECT("'Chemicals 2020'!"&amp;'Country Selector'!$B$3&amp;ROW($A47))*10^12,0)*'Process Emissions Multipliers'!$B$36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10">
        <f ca="1">IF('Chemicals 2030'!$A47="CP",INDIRECT("'Chemicals 2030'!"&amp;'Country Selector'!$B$3&amp;ROW($A47))*10^12,0)*'Process Emissions Multipliers'!$D$36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0">
        <f ca="1">V39*'Process Emissions Multipliers'!$E$36</f>
        <v>0</v>
      </c>
    </row>
    <row r="40" spans="1:42">
      <c r="A40" s="74">
        <v>-12</v>
      </c>
      <c r="B40" s="210">
        <f ca="1">IF('Chemicals 2010'!$A48="CP",INDIRECT("'Chemicals 2010'!"&amp;'Country Selector'!$B$3&amp;ROW($A48))*10^12,0)</f>
        <v>126223983962.50067</v>
      </c>
      <c r="C40" s="90">
        <f t="shared" ca="1" si="9"/>
        <v>186095290486.58661</v>
      </c>
      <c r="D40" s="90">
        <f t="shared" ca="1" si="9"/>
        <v>245966597010.67249</v>
      </c>
      <c r="E40" s="90">
        <f t="shared" ca="1" si="9"/>
        <v>305837903534.75842</v>
      </c>
      <c r="F40" s="90">
        <f t="shared" ca="1" si="9"/>
        <v>365709210058.84436</v>
      </c>
      <c r="G40" s="90">
        <f t="shared" ca="1" si="9"/>
        <v>425580516582.9303</v>
      </c>
      <c r="H40" s="90">
        <f t="shared" ca="1" si="9"/>
        <v>485451823107.01617</v>
      </c>
      <c r="I40" s="90">
        <f t="shared" ca="1" si="9"/>
        <v>545323129631.10211</v>
      </c>
      <c r="J40" s="90">
        <f t="shared" ca="1" si="9"/>
        <v>605194436155.18799</v>
      </c>
      <c r="K40" s="90">
        <f t="shared" ca="1" si="9"/>
        <v>665065742679.27393</v>
      </c>
      <c r="L40" s="210">
        <f ca="1">IF('Chemicals 2020'!$A48="CP",INDIRECT("'Chemicals 2020'!"&amp;'Country Selector'!$B$3&amp;ROW($A48))*10^12,0)*'Process Emissions Multipliers'!$B$36</f>
        <v>724937049203.35986</v>
      </c>
      <c r="M40" s="90">
        <f t="shared" ca="1" si="10"/>
        <v>753430942118.42505</v>
      </c>
      <c r="N40" s="90">
        <f t="shared" ca="1" si="10"/>
        <v>781924835033.49023</v>
      </c>
      <c r="O40" s="90">
        <f t="shared" ca="1" si="10"/>
        <v>810418727948.55542</v>
      </c>
      <c r="P40" s="90">
        <f t="shared" ca="1" si="10"/>
        <v>838912620863.62061</v>
      </c>
      <c r="Q40" s="90">
        <f t="shared" ca="1" si="10"/>
        <v>867406513778.68591</v>
      </c>
      <c r="R40" s="90">
        <f t="shared" ca="1" si="10"/>
        <v>895900406693.75098</v>
      </c>
      <c r="S40" s="90">
        <f t="shared" ca="1" si="10"/>
        <v>924394299608.81628</v>
      </c>
      <c r="T40" s="90">
        <f t="shared" ca="1" si="10"/>
        <v>952888192523.88147</v>
      </c>
      <c r="U40" s="90">
        <f t="shared" ca="1" si="10"/>
        <v>981382085438.94666</v>
      </c>
      <c r="V40" s="210">
        <f ca="1">IF('Chemicals 2030'!$A48="CP",INDIRECT("'Chemicals 2030'!"&amp;'Country Selector'!$B$3&amp;ROW($A48))*10^12,0)*'Process Emissions Multipliers'!$D$36</f>
        <v>1009875978354.0118</v>
      </c>
      <c r="W40" s="90">
        <f t="shared" ca="1" si="8"/>
        <v>1028917351392.0363</v>
      </c>
      <c r="X40" s="90">
        <f t="shared" ca="1" si="7"/>
        <v>1047958724430.0605</v>
      </c>
      <c r="Y40" s="90">
        <f t="shared" ca="1" si="7"/>
        <v>1067000097468.0848</v>
      </c>
      <c r="Z40" s="90">
        <f t="shared" ca="1" si="7"/>
        <v>1086041470506.1093</v>
      </c>
      <c r="AA40" s="90">
        <f t="shared" ca="1" si="7"/>
        <v>1105082843544.1335</v>
      </c>
      <c r="AB40" s="90">
        <f t="shared" ca="1" si="7"/>
        <v>1124124216582.158</v>
      </c>
      <c r="AC40" s="90">
        <f t="shared" ca="1" si="7"/>
        <v>1143165589620.1821</v>
      </c>
      <c r="AD40" s="90">
        <f t="shared" ca="1" si="7"/>
        <v>1162206962658.2065</v>
      </c>
      <c r="AE40" s="90">
        <f t="shared" ca="1" si="7"/>
        <v>1181248335696.231</v>
      </c>
      <c r="AF40" s="90">
        <f t="shared" ca="1" si="7"/>
        <v>1200289708734.2554</v>
      </c>
      <c r="AG40" s="90">
        <f t="shared" ca="1" si="7"/>
        <v>1219331081772.2798</v>
      </c>
      <c r="AH40" s="90">
        <f t="shared" ca="1" si="7"/>
        <v>1238372454810.304</v>
      </c>
      <c r="AI40" s="90">
        <f t="shared" ca="1" si="7"/>
        <v>1257413827848.3284</v>
      </c>
      <c r="AJ40" s="90">
        <f t="shared" ca="1" si="7"/>
        <v>1276455200886.3528</v>
      </c>
      <c r="AK40" s="90">
        <f t="shared" ca="1" si="7"/>
        <v>1295496573924.377</v>
      </c>
      <c r="AL40" s="90">
        <f t="shared" ca="1" si="7"/>
        <v>1314537946962.4014</v>
      </c>
      <c r="AM40" s="90">
        <f t="shared" ca="1" si="7"/>
        <v>1333579320000.4258</v>
      </c>
      <c r="AN40" s="90">
        <f t="shared" ca="1" si="6"/>
        <v>1352620693038.45</v>
      </c>
      <c r="AO40" s="90">
        <f t="shared" ca="1" si="6"/>
        <v>1371662066076.4746</v>
      </c>
      <c r="AP40" s="210">
        <f ca="1">V40*'Process Emissions Multipliers'!$E$36</f>
        <v>1390703439114.4988</v>
      </c>
    </row>
    <row r="41" spans="1:42">
      <c r="A41" s="74">
        <v>-11</v>
      </c>
      <c r="B41" s="210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0">
        <f ca="1">IF('Chemicals 2020'!$A49="CP",INDIRECT("'Chemicals 2020'!"&amp;'Country Selector'!$B$3&amp;ROW($A49))*10^12,0)*'Process Emissions Multipliers'!$B$36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0">
        <f ca="1">IF('Chemicals 2030'!$A49="CP",INDIRECT("'Chemicals 2030'!"&amp;'Country Selector'!$B$3&amp;ROW($A49))*10^12,0)*'Process Emissions Multipliers'!$D$36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0">
        <f ca="1">V41*'Process Emissions Multipliers'!$E$36</f>
        <v>0</v>
      </c>
    </row>
    <row r="42" spans="1:42">
      <c r="A42" s="74">
        <v>-10</v>
      </c>
      <c r="B42" s="210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0">
        <f ca="1">IF('Chemicals 2020'!$A50="CP",INDIRECT("'Chemicals 2020'!"&amp;'Country Selector'!$B$3&amp;ROW($A50))*10^12,0)*'Process Emissions Multipliers'!$B$36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0">
        <f ca="1">IF('Chemicals 2030'!$A50="CP",INDIRECT("'Chemicals 2030'!"&amp;'Country Selector'!$B$3&amp;ROW($A50))*10^12,0)*'Process Emissions Multipliers'!$D$36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0">
        <f ca="1">V42*'Process Emissions Multipliers'!$E$36</f>
        <v>0</v>
      </c>
    </row>
    <row r="43" spans="1:42">
      <c r="A43" s="74">
        <v>-9</v>
      </c>
      <c r="B43" s="210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10">
        <f ca="1">IF('Chemicals 2020'!$A51="CP",INDIRECT("'Chemicals 2020'!"&amp;'Country Selector'!$B$3&amp;ROW($A51))*10^12,0)*'Process Emissions Multipliers'!$B$36</f>
        <v>0</v>
      </c>
      <c r="M43" s="90">
        <f t="shared" ca="1" si="10"/>
        <v>4111875560866.5068</v>
      </c>
      <c r="N43" s="90">
        <f t="shared" ca="1" si="10"/>
        <v>8223751121733.0137</v>
      </c>
      <c r="O43" s="90">
        <f t="shared" ca="1" si="10"/>
        <v>12335626682599.521</v>
      </c>
      <c r="P43" s="90">
        <f t="shared" ca="1" si="10"/>
        <v>16447502243466.027</v>
      </c>
      <c r="Q43" s="90">
        <f t="shared" ca="1" si="10"/>
        <v>20559377804332.535</v>
      </c>
      <c r="R43" s="90">
        <f t="shared" ca="1" si="10"/>
        <v>24671253365199.043</v>
      </c>
      <c r="S43" s="90">
        <f t="shared" ca="1" si="10"/>
        <v>28783128926065.551</v>
      </c>
      <c r="T43" s="90">
        <f t="shared" ca="1" si="10"/>
        <v>32895004486932.055</v>
      </c>
      <c r="U43" s="90">
        <f t="shared" ca="1" si="10"/>
        <v>37006880047798.563</v>
      </c>
      <c r="V43" s="210">
        <f ca="1">IF('Chemicals 2030'!$A51="CP",INDIRECT("'Chemicals 2030'!"&amp;'Country Selector'!$B$3&amp;ROW($A51))*10^12,0)*'Process Emissions Multipliers'!$D$36</f>
        <v>41118755608665.07</v>
      </c>
      <c r="W43" s="90">
        <f t="shared" ca="1" si="8"/>
        <v>41894056320025.773</v>
      </c>
      <c r="X43" s="90">
        <f t="shared" ca="1" si="7"/>
        <v>42669357031386.469</v>
      </c>
      <c r="Y43" s="90">
        <f t="shared" ca="1" si="7"/>
        <v>43444657742747.172</v>
      </c>
      <c r="Z43" s="90">
        <f t="shared" ca="1" si="7"/>
        <v>44219958454107.867</v>
      </c>
      <c r="AA43" s="90">
        <f t="shared" ca="1" si="7"/>
        <v>44995259165468.563</v>
      </c>
      <c r="AB43" s="90">
        <f t="shared" ca="1" si="7"/>
        <v>45770559876829.266</v>
      </c>
      <c r="AC43" s="90">
        <f t="shared" ca="1" si="7"/>
        <v>46545860588189.969</v>
      </c>
      <c r="AD43" s="90">
        <f t="shared" ca="1" si="7"/>
        <v>47321161299550.672</v>
      </c>
      <c r="AE43" s="90">
        <f t="shared" ca="1" si="7"/>
        <v>48096462010911.367</v>
      </c>
      <c r="AF43" s="90">
        <f t="shared" ca="1" si="7"/>
        <v>48871762722272.063</v>
      </c>
      <c r="AG43" s="90">
        <f t="shared" ca="1" si="7"/>
        <v>49647063433632.766</v>
      </c>
      <c r="AH43" s="90">
        <f t="shared" ca="1" si="7"/>
        <v>50422364144993.469</v>
      </c>
      <c r="AI43" s="90">
        <f t="shared" ca="1" si="7"/>
        <v>51197664856354.164</v>
      </c>
      <c r="AJ43" s="90">
        <f t="shared" ca="1" si="7"/>
        <v>51972965567714.867</v>
      </c>
      <c r="AK43" s="90">
        <f t="shared" ca="1" si="7"/>
        <v>52748266279075.563</v>
      </c>
      <c r="AL43" s="90">
        <f t="shared" ca="1" si="7"/>
        <v>53523566990436.266</v>
      </c>
      <c r="AM43" s="90">
        <f t="shared" ca="1" si="7"/>
        <v>54298867701796.961</v>
      </c>
      <c r="AN43" s="90">
        <f t="shared" ca="1" si="6"/>
        <v>55074168413157.664</v>
      </c>
      <c r="AO43" s="90">
        <f t="shared" ca="1" si="6"/>
        <v>55849469124518.359</v>
      </c>
      <c r="AP43" s="210">
        <f ca="1">V43*'Process Emissions Multipliers'!$E$36</f>
        <v>56624769835879.063</v>
      </c>
    </row>
    <row r="44" spans="1:42">
      <c r="A44" s="74">
        <v>-8</v>
      </c>
      <c r="B44" s="210">
        <f ca="1">IF('Chemicals 2010'!$A52="CP",INDIRECT("'Chemicals 2010'!"&amp;'Country Selector'!$B$3&amp;ROW($A52))*10^12,0)</f>
        <v>0</v>
      </c>
      <c r="C44" s="90">
        <f t="shared" ca="1" si="9"/>
        <v>1022545674421.2004</v>
      </c>
      <c r="D44" s="90">
        <f t="shared" ca="1" si="9"/>
        <v>2045091348842.4009</v>
      </c>
      <c r="E44" s="90">
        <f t="shared" ca="1" si="9"/>
        <v>3067637023263.6011</v>
      </c>
      <c r="F44" s="90">
        <f t="shared" ca="1" si="9"/>
        <v>4090182697684.8018</v>
      </c>
      <c r="G44" s="90">
        <f t="shared" ca="1" si="9"/>
        <v>5112728372106.002</v>
      </c>
      <c r="H44" s="90">
        <f t="shared" ca="1" si="9"/>
        <v>6135274046527.2021</v>
      </c>
      <c r="I44" s="90">
        <f t="shared" ca="1" si="9"/>
        <v>7157819720948.4033</v>
      </c>
      <c r="J44" s="90">
        <f t="shared" ca="1" si="9"/>
        <v>8180365395369.6035</v>
      </c>
      <c r="K44" s="90">
        <f t="shared" ca="1" si="9"/>
        <v>9202911069790.8027</v>
      </c>
      <c r="L44" s="210">
        <f ca="1">IF('Chemicals 2020'!$A52="CP",INDIRECT("'Chemicals 2020'!"&amp;'Country Selector'!$B$3&amp;ROW($A52))*10^12,0)*'Process Emissions Multipliers'!$B$36</f>
        <v>10225456744212.004</v>
      </c>
      <c r="M44" s="90">
        <f t="shared" ca="1" si="10"/>
        <v>11143906321358.504</v>
      </c>
      <c r="N44" s="90">
        <f t="shared" ca="1" si="10"/>
        <v>12062355898505.004</v>
      </c>
      <c r="O44" s="90">
        <f t="shared" ca="1" si="10"/>
        <v>12980805475651.504</v>
      </c>
      <c r="P44" s="90">
        <f t="shared" ca="1" si="10"/>
        <v>13899255052798.004</v>
      </c>
      <c r="Q44" s="90">
        <f t="shared" ca="1" si="10"/>
        <v>14817704629944.504</v>
      </c>
      <c r="R44" s="90">
        <f t="shared" ca="1" si="10"/>
        <v>15736154207091.004</v>
      </c>
      <c r="S44" s="90">
        <f t="shared" ca="1" si="10"/>
        <v>16654603784237.504</v>
      </c>
      <c r="T44" s="90">
        <f t="shared" ca="1" si="10"/>
        <v>17573053361384.004</v>
      </c>
      <c r="U44" s="90">
        <f t="shared" ca="1" si="10"/>
        <v>18491502938530.504</v>
      </c>
      <c r="V44" s="210">
        <f ca="1">IF('Chemicals 2030'!$A52="CP",INDIRECT("'Chemicals 2030'!"&amp;'Country Selector'!$B$3&amp;ROW($A52))*10^12,0)*'Process Emissions Multipliers'!$D$36</f>
        <v>19409952515677.004</v>
      </c>
      <c r="W44" s="90">
        <f t="shared" ca="1" si="8"/>
        <v>19775930273761.457</v>
      </c>
      <c r="X44" s="90">
        <f t="shared" ca="1" si="7"/>
        <v>20141908031845.91</v>
      </c>
      <c r="Y44" s="90">
        <f t="shared" ca="1" si="7"/>
        <v>20507885789930.363</v>
      </c>
      <c r="Z44" s="90">
        <f t="shared" ca="1" si="7"/>
        <v>20873863548014.816</v>
      </c>
      <c r="AA44" s="90">
        <f t="shared" ca="1" si="7"/>
        <v>21239841306099.27</v>
      </c>
      <c r="AB44" s="90">
        <f t="shared" ca="1" si="7"/>
        <v>21605819064183.723</v>
      </c>
      <c r="AC44" s="90">
        <f t="shared" ca="1" si="7"/>
        <v>21971796822268.176</v>
      </c>
      <c r="AD44" s="90">
        <f t="shared" ca="1" si="7"/>
        <v>22337774580352.629</v>
      </c>
      <c r="AE44" s="90">
        <f t="shared" ca="1" si="7"/>
        <v>22703752338437.082</v>
      </c>
      <c r="AF44" s="90">
        <f t="shared" ca="1" si="7"/>
        <v>23069730096521.535</v>
      </c>
      <c r="AG44" s="90">
        <f t="shared" ca="1" si="7"/>
        <v>23435707854605.988</v>
      </c>
      <c r="AH44" s="90">
        <f t="shared" ca="1" si="7"/>
        <v>23801685612690.441</v>
      </c>
      <c r="AI44" s="90">
        <f t="shared" ca="1" si="7"/>
        <v>24167663370774.895</v>
      </c>
      <c r="AJ44" s="90">
        <f t="shared" ca="1" si="7"/>
        <v>24533641128859.348</v>
      </c>
      <c r="AK44" s="90">
        <f t="shared" ca="1" si="7"/>
        <v>24899618886943.801</v>
      </c>
      <c r="AL44" s="90">
        <f t="shared" ca="1" si="7"/>
        <v>25265596645028.254</v>
      </c>
      <c r="AM44" s="90">
        <f t="shared" ca="1" si="7"/>
        <v>25631574403112.707</v>
      </c>
      <c r="AN44" s="90">
        <f t="shared" ca="1" si="6"/>
        <v>25997552161197.16</v>
      </c>
      <c r="AO44" s="90">
        <f t="shared" ca="1" si="6"/>
        <v>26363529919281.613</v>
      </c>
      <c r="AP44" s="210">
        <f ca="1">V44*'Process Emissions Multipliers'!$E$36</f>
        <v>26729507677366.066</v>
      </c>
    </row>
    <row r="45" spans="1:42">
      <c r="A45" s="74">
        <v>-7</v>
      </c>
      <c r="B45" s="210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10">
        <f ca="1">IF('Chemicals 2020'!$A53="CP",INDIRECT("'Chemicals 2020'!"&amp;'Country Selector'!$B$3&amp;ROW($A53))*10^12,0)*'Process Emissions Multipliers'!$B$36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0">
        <f ca="1">IF('Chemicals 2030'!$A53="CP",INDIRECT("'Chemicals 2030'!"&amp;'Country Selector'!$B$3&amp;ROW($A53))*10^12,0)*'Process Emissions Multipliers'!$D$36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0">
        <f ca="1">V45*'Process Emissions Multipliers'!$E$36</f>
        <v>0</v>
      </c>
    </row>
    <row r="46" spans="1:42">
      <c r="A46" s="74">
        <v>-6</v>
      </c>
      <c r="B46" s="210">
        <f ca="1">IF('Chemicals 2010'!$A54="CP",INDIRECT("'Chemicals 2010'!"&amp;'Country Selector'!$B$3&amp;ROW($A54))*10^12,0)</f>
        <v>0</v>
      </c>
      <c r="C46" s="90">
        <f t="shared" ca="1" si="9"/>
        <v>736218394672.13342</v>
      </c>
      <c r="D46" s="90">
        <f t="shared" ca="1" si="9"/>
        <v>1472436789344.2668</v>
      </c>
      <c r="E46" s="90">
        <f t="shared" ca="1" si="9"/>
        <v>2208655184016.3999</v>
      </c>
      <c r="F46" s="90">
        <f t="shared" ca="1" si="9"/>
        <v>2944873578688.5337</v>
      </c>
      <c r="G46" s="90">
        <f t="shared" ca="1" si="9"/>
        <v>3681091973360.667</v>
      </c>
      <c r="H46" s="90">
        <f t="shared" ca="1" si="9"/>
        <v>4417310368032.7998</v>
      </c>
      <c r="I46" s="90">
        <f t="shared" ca="1" si="9"/>
        <v>5153528762704.9336</v>
      </c>
      <c r="J46" s="90">
        <f t="shared" ca="1" si="9"/>
        <v>5889747157377.0674</v>
      </c>
      <c r="K46" s="90">
        <f t="shared" ca="1" si="9"/>
        <v>6625965552049.2012</v>
      </c>
      <c r="L46" s="210">
        <f ca="1">IF('Chemicals 2020'!$A54="CP",INDIRECT("'Chemicals 2020'!"&amp;'Country Selector'!$B$3&amp;ROW($A54))*10^12,0)*'Process Emissions Multipliers'!$B$36</f>
        <v>7362183946721.334</v>
      </c>
      <c r="M46" s="90">
        <f t="shared" ca="1" si="10"/>
        <v>11500685860860.258</v>
      </c>
      <c r="N46" s="90">
        <f t="shared" ca="1" si="10"/>
        <v>15639187774999.18</v>
      </c>
      <c r="O46" s="90">
        <f t="shared" ca="1" si="10"/>
        <v>19777689689138.102</v>
      </c>
      <c r="P46" s="90">
        <f t="shared" ca="1" si="10"/>
        <v>23916191603277.023</v>
      </c>
      <c r="Q46" s="90">
        <f t="shared" ca="1" si="10"/>
        <v>28054693517415.945</v>
      </c>
      <c r="R46" s="90">
        <f t="shared" ca="1" si="10"/>
        <v>32193195431554.867</v>
      </c>
      <c r="S46" s="90">
        <f t="shared" ca="1" si="10"/>
        <v>36331697345693.789</v>
      </c>
      <c r="T46" s="90">
        <f t="shared" ca="1" si="10"/>
        <v>40470199259832.711</v>
      </c>
      <c r="U46" s="90">
        <f t="shared" ca="1" si="10"/>
        <v>44608701173971.633</v>
      </c>
      <c r="V46" s="210">
        <f ca="1">IF('Chemicals 2030'!$A54="CP",INDIRECT("'Chemicals 2030'!"&amp;'Country Selector'!$B$3&amp;ROW($A54))*10^12,0)*'Process Emissions Multipliers'!$D$36</f>
        <v>48747203088110.555</v>
      </c>
      <c r="W46" s="90">
        <f t="shared" ca="1" si="8"/>
        <v>49666339396386.672</v>
      </c>
      <c r="X46" s="90">
        <f t="shared" ca="1" si="7"/>
        <v>50585475704662.805</v>
      </c>
      <c r="Y46" s="90">
        <f t="shared" ca="1" si="7"/>
        <v>51504612012938.922</v>
      </c>
      <c r="Z46" s="90">
        <f t="shared" ca="1" si="7"/>
        <v>52423748321215.055</v>
      </c>
      <c r="AA46" s="90">
        <f t="shared" ca="1" si="7"/>
        <v>53342884629491.18</v>
      </c>
      <c r="AB46" s="90">
        <f t="shared" ca="1" si="7"/>
        <v>54262020937767.297</v>
      </c>
      <c r="AC46" s="90">
        <f t="shared" ca="1" si="7"/>
        <v>55181157246043.422</v>
      </c>
      <c r="AD46" s="90">
        <f t="shared" ca="1" si="7"/>
        <v>56100293554319.547</v>
      </c>
      <c r="AE46" s="90">
        <f t="shared" ca="1" si="7"/>
        <v>57019429862595.672</v>
      </c>
      <c r="AF46" s="90">
        <f t="shared" ca="1" si="7"/>
        <v>57938566170871.797</v>
      </c>
      <c r="AG46" s="90">
        <f t="shared" ca="1" si="7"/>
        <v>58857702479147.922</v>
      </c>
      <c r="AH46" s="90">
        <f t="shared" ca="1" si="7"/>
        <v>59776838787424.047</v>
      </c>
      <c r="AI46" s="90">
        <f t="shared" ca="1" si="7"/>
        <v>60695975095700.172</v>
      </c>
      <c r="AJ46" s="90">
        <f t="shared" ca="1" si="7"/>
        <v>61615111403976.289</v>
      </c>
      <c r="AK46" s="90">
        <f t="shared" ca="1" si="7"/>
        <v>62534247712252.422</v>
      </c>
      <c r="AL46" s="90">
        <f t="shared" ca="1" si="7"/>
        <v>63453384020528.539</v>
      </c>
      <c r="AM46" s="90">
        <f t="shared" ca="1" si="7"/>
        <v>64372520328804.672</v>
      </c>
      <c r="AN46" s="90">
        <f t="shared" ca="1" si="6"/>
        <v>65291656637080.789</v>
      </c>
      <c r="AO46" s="90">
        <f t="shared" ca="1" si="6"/>
        <v>66210792945356.922</v>
      </c>
      <c r="AP46" s="210">
        <f ca="1">V46*'Process Emissions Multipliers'!$E$36</f>
        <v>67129929253633.039</v>
      </c>
    </row>
    <row r="47" spans="1:42">
      <c r="A47" s="74">
        <v>-5</v>
      </c>
      <c r="B47" s="210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0">
        <f ca="1">IF('Chemicals 2020'!$A55="CP",INDIRECT("'Chemicals 2020'!"&amp;'Country Selector'!$B$3&amp;ROW($A55))*10^12,0)*'Process Emissions Multipliers'!$B$36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0">
        <f ca="1">IF('Chemicals 2030'!$A55="CP",INDIRECT("'Chemicals 2030'!"&amp;'Country Selector'!$B$3&amp;ROW($A55))*10^12,0)*'Process Emissions Multipliers'!$D$36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0">
        <f ca="1">V47*'Process Emissions Multipliers'!$E$36</f>
        <v>0</v>
      </c>
    </row>
    <row r="48" spans="1:42">
      <c r="A48" s="74">
        <v>-4</v>
      </c>
      <c r="B48" s="210">
        <f ca="1">IF('Chemicals 2010'!$A56="CP",INDIRECT("'Chemicals 2010'!"&amp;'Country Selector'!$B$3&amp;ROW($A56))*10^12,0)</f>
        <v>359089900000.00165</v>
      </c>
      <c r="C48" s="90">
        <f t="shared" ca="1" si="9"/>
        <v>557831625888.34314</v>
      </c>
      <c r="D48" s="90">
        <f t="shared" ca="1" si="9"/>
        <v>756573351776.68457</v>
      </c>
      <c r="E48" s="90">
        <f t="shared" ca="1" si="9"/>
        <v>955315077665.02612</v>
      </c>
      <c r="F48" s="90">
        <f t="shared" ca="1" si="9"/>
        <v>1154056803553.3677</v>
      </c>
      <c r="G48" s="90">
        <f t="shared" ca="1" si="9"/>
        <v>1352798529441.709</v>
      </c>
      <c r="H48" s="90">
        <f t="shared" ca="1" si="9"/>
        <v>1551540255330.0508</v>
      </c>
      <c r="I48" s="90">
        <f t="shared" ca="1" si="9"/>
        <v>1750281981218.3921</v>
      </c>
      <c r="J48" s="90">
        <f t="shared" ca="1" si="9"/>
        <v>1949023707106.7334</v>
      </c>
      <c r="K48" s="90">
        <f t="shared" ca="1" si="9"/>
        <v>2147765432995.0752</v>
      </c>
      <c r="L48" s="210">
        <f ca="1">IF('Chemicals 2020'!$A56="CP",INDIRECT("'Chemicals 2020'!"&amp;'Country Selector'!$B$3&amp;ROW($A56))*10^12,0)*'Process Emissions Multipliers'!$B$36</f>
        <v>2346507158883.4165</v>
      </c>
      <c r="M48" s="90">
        <f t="shared" ca="1" si="10"/>
        <v>2844570428356.3594</v>
      </c>
      <c r="N48" s="90">
        <f t="shared" ca="1" si="10"/>
        <v>3342633697829.3018</v>
      </c>
      <c r="O48" s="90">
        <f t="shared" ca="1" si="10"/>
        <v>3840696967302.2441</v>
      </c>
      <c r="P48" s="90">
        <f t="shared" ca="1" si="10"/>
        <v>4338760236775.1865</v>
      </c>
      <c r="Q48" s="90">
        <f t="shared" ca="1" si="10"/>
        <v>4836823506248.1289</v>
      </c>
      <c r="R48" s="90">
        <f t="shared" ca="1" si="10"/>
        <v>5334886775721.0713</v>
      </c>
      <c r="S48" s="90">
        <f t="shared" ca="1" si="10"/>
        <v>5832950045194.0146</v>
      </c>
      <c r="T48" s="90">
        <f t="shared" ca="1" si="10"/>
        <v>6331013314666.957</v>
      </c>
      <c r="U48" s="90">
        <f t="shared" ca="1" si="10"/>
        <v>6829076584139.8994</v>
      </c>
      <c r="V48" s="210">
        <f ca="1">IF('Chemicals 2030'!$A56="CP",INDIRECT("'Chemicals 2030'!"&amp;'Country Selector'!$B$3&amp;ROW($A56))*10^12,0)*'Process Emissions Multipliers'!$D$36</f>
        <v>7327139853612.8418</v>
      </c>
      <c r="W48" s="90">
        <f t="shared" ca="1" si="8"/>
        <v>7465294247067.9854</v>
      </c>
      <c r="X48" s="90">
        <f t="shared" ca="1" si="8"/>
        <v>7603448640523.127</v>
      </c>
      <c r="Y48" s="90">
        <f t="shared" ca="1" si="8"/>
        <v>7741603033978.2705</v>
      </c>
      <c r="Z48" s="90">
        <f t="shared" ca="1" si="8"/>
        <v>7879757427433.4121</v>
      </c>
      <c r="AA48" s="90">
        <f t="shared" ca="1" si="8"/>
        <v>8017911820888.5547</v>
      </c>
      <c r="AB48" s="90">
        <f t="shared" ca="1" si="8"/>
        <v>8156066214343.6973</v>
      </c>
      <c r="AC48" s="90">
        <f t="shared" ca="1" si="8"/>
        <v>8294220607798.8398</v>
      </c>
      <c r="AD48" s="90">
        <f t="shared" ca="1" si="8"/>
        <v>8432375001253.9824</v>
      </c>
      <c r="AE48" s="90">
        <f t="shared" ca="1" si="8"/>
        <v>8570529394709.126</v>
      </c>
      <c r="AF48" s="90">
        <f t="shared" ca="1" si="8"/>
        <v>8708683788164.2686</v>
      </c>
      <c r="AG48" s="90">
        <f t="shared" ca="1" si="8"/>
        <v>8846838181619.4121</v>
      </c>
      <c r="AH48" s="90">
        <f t="shared" ca="1" si="8"/>
        <v>8984992575074.5547</v>
      </c>
      <c r="AI48" s="90">
        <f t="shared" ca="1" si="8"/>
        <v>9123146968529.6953</v>
      </c>
      <c r="AJ48" s="90">
        <f t="shared" ca="1" si="8"/>
        <v>9261301361984.8398</v>
      </c>
      <c r="AK48" s="90">
        <f t="shared" ca="1" si="8"/>
        <v>9399455755439.9824</v>
      </c>
      <c r="AL48" s="90">
        <f t="shared" ca="1" si="8"/>
        <v>9537610148895.125</v>
      </c>
      <c r="AM48" s="90">
        <f t="shared" ca="1" si="11"/>
        <v>9675764542350.2676</v>
      </c>
      <c r="AN48" s="90">
        <f t="shared" ca="1" si="11"/>
        <v>9813918935805.4102</v>
      </c>
      <c r="AO48" s="90">
        <f t="shared" ca="1" si="11"/>
        <v>9952073329260.5527</v>
      </c>
      <c r="AP48" s="210">
        <f ca="1">V48*'Process Emissions Multipliers'!$E$36</f>
        <v>10090227722715.695</v>
      </c>
    </row>
    <row r="49" spans="1:42">
      <c r="A49" s="74">
        <v>-3</v>
      </c>
      <c r="B49" s="210">
        <f ca="1">IF('Chemicals 2010'!$A57="CP",INDIRECT("'Chemicals 2010'!"&amp;'Country Selector'!$B$3&amp;ROW($A57))*10^12,0)</f>
        <v>716260050149.99512</v>
      </c>
      <c r="C49" s="90">
        <f t="shared" ca="1" si="9"/>
        <v>1040129259820.7792</v>
      </c>
      <c r="D49" s="90">
        <f t="shared" ca="1" si="9"/>
        <v>1363998469491.5632</v>
      </c>
      <c r="E49" s="90">
        <f t="shared" ca="1" si="9"/>
        <v>1687867679162.3474</v>
      </c>
      <c r="F49" s="90">
        <f t="shared" ca="1" si="9"/>
        <v>2011736888833.1313</v>
      </c>
      <c r="G49" s="90">
        <f t="shared" ca="1" si="9"/>
        <v>2335606098503.9155</v>
      </c>
      <c r="H49" s="90">
        <f t="shared" ca="1" si="9"/>
        <v>2659475308174.6997</v>
      </c>
      <c r="I49" s="90">
        <f t="shared" ca="1" si="9"/>
        <v>2983344517845.4839</v>
      </c>
      <c r="J49" s="90">
        <f t="shared" ca="1" si="9"/>
        <v>3307213727516.2676</v>
      </c>
      <c r="K49" s="90">
        <f t="shared" ca="1" si="9"/>
        <v>3631082937187.0518</v>
      </c>
      <c r="L49" s="210">
        <f ca="1">IF('Chemicals 2020'!$A57="CP",INDIRECT("'Chemicals 2020'!"&amp;'Country Selector'!$B$3&amp;ROW($A57))*10^12,0)*'Process Emissions Multipliers'!$B$36</f>
        <v>3954952146857.8359</v>
      </c>
      <c r="M49" s="90">
        <f t="shared" ca="1" si="10"/>
        <v>4557030845302.0059</v>
      </c>
      <c r="N49" s="90">
        <f t="shared" ca="1" si="10"/>
        <v>5159109543746.1758</v>
      </c>
      <c r="O49" s="90">
        <f t="shared" ca="1" si="10"/>
        <v>5761188242190.3457</v>
      </c>
      <c r="P49" s="90">
        <f t="shared" ca="1" si="10"/>
        <v>6363266940634.5156</v>
      </c>
      <c r="Q49" s="90">
        <f t="shared" ca="1" si="10"/>
        <v>6965345639078.6846</v>
      </c>
      <c r="R49" s="90">
        <f t="shared" ca="1" si="10"/>
        <v>7567424337522.8555</v>
      </c>
      <c r="S49" s="90">
        <f t="shared" ca="1" si="10"/>
        <v>8169503035967.0244</v>
      </c>
      <c r="T49" s="90">
        <f t="shared" ca="1" si="10"/>
        <v>8771581734411.1943</v>
      </c>
      <c r="U49" s="90">
        <f t="shared" ca="1" si="10"/>
        <v>9373660432855.3633</v>
      </c>
      <c r="V49" s="210">
        <f ca="1">IF('Chemicals 2030'!$A57="CP",INDIRECT("'Chemicals 2030'!"&amp;'Country Selector'!$B$3&amp;ROW($A57))*10^12,0)*'Process Emissions Multipliers'!$D$36</f>
        <v>9975739131299.5332</v>
      </c>
      <c r="W49" s="90">
        <f t="shared" ca="1" si="8"/>
        <v>10163833287612.363</v>
      </c>
      <c r="X49" s="90">
        <f t="shared" ca="1" si="8"/>
        <v>10351927443925.193</v>
      </c>
      <c r="Y49" s="90">
        <f t="shared" ca="1" si="8"/>
        <v>10540021600238.023</v>
      </c>
      <c r="Z49" s="90">
        <f t="shared" ca="1" si="8"/>
        <v>10728115756550.852</v>
      </c>
      <c r="AA49" s="90">
        <f t="shared" ca="1" si="8"/>
        <v>10916209912863.684</v>
      </c>
      <c r="AB49" s="90">
        <f t="shared" ca="1" si="8"/>
        <v>11104304069176.512</v>
      </c>
      <c r="AC49" s="90">
        <f t="shared" ca="1" si="8"/>
        <v>11292398225489.344</v>
      </c>
      <c r="AD49" s="90">
        <f t="shared" ca="1" si="8"/>
        <v>11480492381802.172</v>
      </c>
      <c r="AE49" s="90">
        <f t="shared" ca="1" si="8"/>
        <v>11668586538115</v>
      </c>
      <c r="AF49" s="90">
        <f t="shared" ca="1" si="8"/>
        <v>11856680694427.832</v>
      </c>
      <c r="AG49" s="90">
        <f t="shared" ca="1" si="8"/>
        <v>12044774850740.66</v>
      </c>
      <c r="AH49" s="90">
        <f t="shared" ca="1" si="8"/>
        <v>12232869007053.492</v>
      </c>
      <c r="AI49" s="90">
        <f t="shared" ca="1" si="8"/>
        <v>12420963163366.32</v>
      </c>
      <c r="AJ49" s="90">
        <f t="shared" ca="1" si="8"/>
        <v>12609057319679.152</v>
      </c>
      <c r="AK49" s="90">
        <f t="shared" ca="1" si="8"/>
        <v>12797151475991.98</v>
      </c>
      <c r="AL49" s="90">
        <f t="shared" ca="1" si="8"/>
        <v>12985245632304.809</v>
      </c>
      <c r="AM49" s="90">
        <f t="shared" ca="1" si="11"/>
        <v>13173339788617.639</v>
      </c>
      <c r="AN49" s="90">
        <f t="shared" ca="1" si="11"/>
        <v>13361433944930.469</v>
      </c>
      <c r="AO49" s="90">
        <f t="shared" ca="1" si="11"/>
        <v>13549528101243.299</v>
      </c>
      <c r="AP49" s="210">
        <f ca="1">V49*'Process Emissions Multipliers'!$E$36</f>
        <v>13737622257556.129</v>
      </c>
    </row>
    <row r="50" spans="1:42">
      <c r="A50" s="74">
        <v>-2</v>
      </c>
      <c r="B50" s="210">
        <f ca="1">IF('Chemicals 2010'!$A58="CP",INDIRECT("'Chemicals 2010'!"&amp;'Country Selector'!$B$3&amp;ROW($A58))*10^12,0)</f>
        <v>320418679999.99506</v>
      </c>
      <c r="C50" s="90">
        <f t="shared" ca="1" si="9"/>
        <v>365150642095.06207</v>
      </c>
      <c r="D50" s="90">
        <f t="shared" ca="1" si="9"/>
        <v>409882604190.12903</v>
      </c>
      <c r="E50" s="90">
        <f t="shared" ca="1" si="9"/>
        <v>454614566285.19604</v>
      </c>
      <c r="F50" s="90">
        <f t="shared" ca="1" si="9"/>
        <v>499346528380.26306</v>
      </c>
      <c r="G50" s="90">
        <f t="shared" ca="1" si="9"/>
        <v>544078490475.33008</v>
      </c>
      <c r="H50" s="90">
        <f t="shared" ca="1" si="9"/>
        <v>588810452570.39709</v>
      </c>
      <c r="I50" s="90">
        <f t="shared" ca="1" si="9"/>
        <v>633542414665.46411</v>
      </c>
      <c r="J50" s="90">
        <f t="shared" ca="1" si="9"/>
        <v>678274376760.53113</v>
      </c>
      <c r="K50" s="90">
        <f t="shared" ca="1" si="9"/>
        <v>723006338855.59814</v>
      </c>
      <c r="L50" s="210">
        <f ca="1">IF('Chemicals 2020'!$A58="CP",INDIRECT("'Chemicals 2020'!"&amp;'Country Selector'!$B$3&amp;ROW($A58))*10^12,0)*'Process Emissions Multipliers'!$B$36</f>
        <v>767738300950.66516</v>
      </c>
      <c r="M50" s="90">
        <f t="shared" ca="1" si="10"/>
        <v>810224855803.72375</v>
      </c>
      <c r="N50" s="90">
        <f t="shared" ca="1" si="10"/>
        <v>852711410656.78247</v>
      </c>
      <c r="O50" s="90">
        <f t="shared" ca="1" si="10"/>
        <v>895197965509.84106</v>
      </c>
      <c r="P50" s="90">
        <f t="shared" ca="1" si="10"/>
        <v>937684520362.89978</v>
      </c>
      <c r="Q50" s="90">
        <f t="shared" ca="1" si="10"/>
        <v>980171075215.9585</v>
      </c>
      <c r="R50" s="90">
        <f t="shared" ca="1" si="10"/>
        <v>1022657630069.0171</v>
      </c>
      <c r="S50" s="90">
        <f t="shared" ca="1" si="10"/>
        <v>1065144184922.0758</v>
      </c>
      <c r="T50" s="90">
        <f t="shared" ca="1" si="10"/>
        <v>1107630739775.1343</v>
      </c>
      <c r="U50" s="90">
        <f t="shared" ca="1" si="10"/>
        <v>1150117294628.1931</v>
      </c>
      <c r="V50" s="210">
        <f ca="1">IF('Chemicals 2030'!$A58="CP",INDIRECT("'Chemicals 2030'!"&amp;'Country Selector'!$B$3&amp;ROW($A58))*10^12,0)*'Process Emissions Multipliers'!$D$36</f>
        <v>1192603849481.2517</v>
      </c>
      <c r="W50" s="90">
        <f t="shared" ca="1" si="8"/>
        <v>1215090585745.2126</v>
      </c>
      <c r="X50" s="90">
        <f t="shared" ca="1" si="8"/>
        <v>1237577322009.1741</v>
      </c>
      <c r="Y50" s="90">
        <f t="shared" ca="1" si="8"/>
        <v>1260064058273.135</v>
      </c>
      <c r="Z50" s="90">
        <f t="shared" ca="1" si="8"/>
        <v>1282550794537.0962</v>
      </c>
      <c r="AA50" s="90">
        <f t="shared" ca="1" si="8"/>
        <v>1305037530801.0574</v>
      </c>
      <c r="AB50" s="90">
        <f t="shared" ca="1" si="8"/>
        <v>1327524267065.0186</v>
      </c>
      <c r="AC50" s="90">
        <f t="shared" ca="1" si="8"/>
        <v>1350011003328.9795</v>
      </c>
      <c r="AD50" s="90">
        <f t="shared" ca="1" si="8"/>
        <v>1372497739592.9404</v>
      </c>
      <c r="AE50" s="90">
        <f t="shared" ca="1" si="8"/>
        <v>1394984475856.9019</v>
      </c>
      <c r="AF50" s="90">
        <f t="shared" ca="1" si="8"/>
        <v>1417471212120.8628</v>
      </c>
      <c r="AG50" s="90">
        <f t="shared" ca="1" si="8"/>
        <v>1439957948384.8237</v>
      </c>
      <c r="AH50" s="90">
        <f t="shared" ca="1" si="8"/>
        <v>1462444684648.7852</v>
      </c>
      <c r="AI50" s="90">
        <f t="shared" ca="1" si="8"/>
        <v>1484931420912.7461</v>
      </c>
      <c r="AJ50" s="90">
        <f t="shared" ca="1" si="8"/>
        <v>1507418157176.707</v>
      </c>
      <c r="AK50" s="90">
        <f t="shared" ca="1" si="8"/>
        <v>1529904893440.6685</v>
      </c>
      <c r="AL50" s="90">
        <f t="shared" ca="1" si="8"/>
        <v>1552391629704.6294</v>
      </c>
      <c r="AM50" s="90">
        <f t="shared" ca="1" si="11"/>
        <v>1574878365968.5906</v>
      </c>
      <c r="AN50" s="90">
        <f t="shared" ca="1" si="11"/>
        <v>1597365102232.5518</v>
      </c>
      <c r="AO50" s="90">
        <f t="shared" ca="1" si="11"/>
        <v>1619851838496.5127</v>
      </c>
      <c r="AP50" s="210">
        <f ca="1">V50*'Process Emissions Multipliers'!$E$36</f>
        <v>1642338574760.4739</v>
      </c>
    </row>
    <row r="51" spans="1:42">
      <c r="A51" s="74">
        <v>-1</v>
      </c>
      <c r="B51" s="210">
        <f ca="1">IF('Chemicals 2010'!$A59="CP",INDIRECT("'Chemicals 2010'!"&amp;'Country Selector'!$B$3&amp;ROW($A59))*10^12,0)</f>
        <v>0</v>
      </c>
      <c r="C51" s="90">
        <f t="shared" ca="1" si="9"/>
        <v>1792494186476.1753</v>
      </c>
      <c r="D51" s="90">
        <f t="shared" ca="1" si="9"/>
        <v>3584988372952.3506</v>
      </c>
      <c r="E51" s="90">
        <f t="shared" ca="1" si="9"/>
        <v>5377482559428.5264</v>
      </c>
      <c r="F51" s="90">
        <f t="shared" ca="1" si="9"/>
        <v>7169976745904.7012</v>
      </c>
      <c r="G51" s="90">
        <f t="shared" ca="1" si="9"/>
        <v>8962470932380.877</v>
      </c>
      <c r="H51" s="90">
        <f t="shared" ca="1" si="9"/>
        <v>10754965118857.053</v>
      </c>
      <c r="I51" s="90">
        <f t="shared" ca="1" si="9"/>
        <v>12547459305333.229</v>
      </c>
      <c r="J51" s="90">
        <f t="shared" ca="1" si="9"/>
        <v>14339953491809.402</v>
      </c>
      <c r="K51" s="90">
        <f t="shared" ca="1" si="9"/>
        <v>16132447678285.578</v>
      </c>
      <c r="L51" s="210">
        <f ca="1">IF('Chemicals 2020'!$A59="CP",INDIRECT("'Chemicals 2020'!"&amp;'Country Selector'!$B$3&amp;ROW($A59))*10^12,0)*'Process Emissions Multipliers'!$B$36</f>
        <v>17924941864761.754</v>
      </c>
      <c r="M51" s="90">
        <f t="shared" ca="1" si="10"/>
        <v>17279949560365.771</v>
      </c>
      <c r="N51" s="90">
        <f t="shared" ca="1" si="10"/>
        <v>16634957255969.789</v>
      </c>
      <c r="O51" s="90">
        <f t="shared" ca="1" si="10"/>
        <v>15989964951573.809</v>
      </c>
      <c r="P51" s="90">
        <f t="shared" ca="1" si="10"/>
        <v>15344972647177.828</v>
      </c>
      <c r="Q51" s="90">
        <f t="shared" ca="1" si="10"/>
        <v>14699980342781.846</v>
      </c>
      <c r="R51" s="90">
        <f t="shared" ca="1" si="10"/>
        <v>14054988038385.863</v>
      </c>
      <c r="S51" s="90">
        <f t="shared" ca="1" si="10"/>
        <v>13409995733989.883</v>
      </c>
      <c r="T51" s="90">
        <f t="shared" ca="1" si="10"/>
        <v>12765003429593.902</v>
      </c>
      <c r="U51" s="90">
        <f t="shared" ca="1" si="10"/>
        <v>12120011125197.92</v>
      </c>
      <c r="V51" s="210">
        <f ca="1">IF('Chemicals 2030'!$A59="CP",INDIRECT("'Chemicals 2030'!"&amp;'Country Selector'!$B$3&amp;ROW($A59))*10^12,0)*'Process Emissions Multipliers'!$D$36</f>
        <v>11475018820801.938</v>
      </c>
      <c r="W51" s="90">
        <f t="shared" ca="1" si="8"/>
        <v>11691382135375.842</v>
      </c>
      <c r="X51" s="90">
        <f t="shared" ca="1" si="8"/>
        <v>11907745449949.75</v>
      </c>
      <c r="Y51" s="90">
        <f t="shared" ca="1" si="8"/>
        <v>12124108764523.654</v>
      </c>
      <c r="Z51" s="90">
        <f t="shared" ca="1" si="8"/>
        <v>12340472079097.563</v>
      </c>
      <c r="AA51" s="90">
        <f t="shared" ca="1" si="8"/>
        <v>12556835393671.467</v>
      </c>
      <c r="AB51" s="90">
        <f t="shared" ca="1" si="8"/>
        <v>12773198708245.373</v>
      </c>
      <c r="AC51" s="90">
        <f t="shared" ca="1" si="8"/>
        <v>12989562022819.277</v>
      </c>
      <c r="AD51" s="90">
        <f t="shared" ca="1" si="8"/>
        <v>13205925337393.184</v>
      </c>
      <c r="AE51" s="90">
        <f t="shared" ca="1" si="8"/>
        <v>13422288651967.09</v>
      </c>
      <c r="AF51" s="90">
        <f t="shared" ca="1" si="8"/>
        <v>13638651966540.996</v>
      </c>
      <c r="AG51" s="90">
        <f t="shared" ca="1" si="8"/>
        <v>13855015281114.902</v>
      </c>
      <c r="AH51" s="90">
        <f t="shared" ca="1" si="8"/>
        <v>14071378595688.809</v>
      </c>
      <c r="AI51" s="90">
        <f t="shared" ca="1" si="8"/>
        <v>14287741910262.713</v>
      </c>
      <c r="AJ51" s="90">
        <f t="shared" ca="1" si="8"/>
        <v>14504105224836.617</v>
      </c>
      <c r="AK51" s="90">
        <f t="shared" ca="1" si="8"/>
        <v>14720468539410.525</v>
      </c>
      <c r="AL51" s="90">
        <f t="shared" ca="1" si="8"/>
        <v>14936831853984.43</v>
      </c>
      <c r="AM51" s="90">
        <f t="shared" ca="1" si="11"/>
        <v>15153195168558.338</v>
      </c>
      <c r="AN51" s="90">
        <f t="shared" ca="1" si="11"/>
        <v>15369558483132.244</v>
      </c>
      <c r="AO51" s="90">
        <f t="shared" ca="1" si="11"/>
        <v>15585921797706.15</v>
      </c>
      <c r="AP51" s="210">
        <f ca="1">V51*'Process Emissions Multipliers'!$E$36</f>
        <v>15802285112280.055</v>
      </c>
    </row>
    <row r="52" spans="1:42">
      <c r="A52" s="74">
        <v>0</v>
      </c>
      <c r="B52" s="210">
        <f ca="1">IF('Chemicals 2010'!$A60="CP",INDIRECT("'Chemicals 2010'!"&amp;'Country Selector'!$B$3&amp;ROW($A60))*10^12,0)</f>
        <v>393411374116.79974</v>
      </c>
      <c r="C52" s="90">
        <f t="shared" ca="1" si="9"/>
        <v>1075596714835.7802</v>
      </c>
      <c r="D52" s="90">
        <f t="shared" ca="1" si="9"/>
        <v>1757782055554.7607</v>
      </c>
      <c r="E52" s="90">
        <f t="shared" ca="1" si="9"/>
        <v>2439967396273.7412</v>
      </c>
      <c r="F52" s="90">
        <f t="shared" ca="1" si="9"/>
        <v>3122152736992.7217</v>
      </c>
      <c r="G52" s="90">
        <f t="shared" ca="1" si="9"/>
        <v>3804338077711.7021</v>
      </c>
      <c r="H52" s="90">
        <f t="shared" ca="1" si="9"/>
        <v>4486523418430.6826</v>
      </c>
      <c r="I52" s="90">
        <f t="shared" ca="1" si="9"/>
        <v>5168708759149.6631</v>
      </c>
      <c r="J52" s="90">
        <f t="shared" ca="1" si="9"/>
        <v>5850894099868.6436</v>
      </c>
      <c r="K52" s="90">
        <f t="shared" ca="1" si="9"/>
        <v>6533079440587.623</v>
      </c>
      <c r="L52" s="210">
        <f ca="1">IF('Chemicals 2020'!$A60="CP",INDIRECT("'Chemicals 2020'!"&amp;'Country Selector'!$B$3&amp;ROW($A60))*10^12,0)*'Process Emissions Multipliers'!$B$36</f>
        <v>7215264781306.6045</v>
      </c>
      <c r="M52" s="90">
        <f t="shared" ca="1" si="10"/>
        <v>8747988629132.3428</v>
      </c>
      <c r="N52" s="90">
        <f t="shared" ca="1" si="10"/>
        <v>10280712476958.082</v>
      </c>
      <c r="O52" s="90">
        <f t="shared" ca="1" si="10"/>
        <v>11813436324783.82</v>
      </c>
      <c r="P52" s="90">
        <f t="shared" ca="1" si="10"/>
        <v>13346160172609.561</v>
      </c>
      <c r="Q52" s="90">
        <f t="shared" ca="1" si="10"/>
        <v>14878884020435.301</v>
      </c>
      <c r="R52" s="90">
        <f t="shared" ca="1" si="10"/>
        <v>16411607868261.039</v>
      </c>
      <c r="S52" s="90">
        <f t="shared" ca="1" si="10"/>
        <v>17944331716086.777</v>
      </c>
      <c r="T52" s="90">
        <f t="shared" ca="1" si="10"/>
        <v>19477055563912.516</v>
      </c>
      <c r="U52" s="90">
        <f t="shared" ca="1" si="10"/>
        <v>21009779411738.258</v>
      </c>
      <c r="V52" s="210">
        <f ca="1">IF('Chemicals 2030'!$A60="CP",INDIRECT("'Chemicals 2030'!"&amp;'Country Selector'!$B$3&amp;ROW($A60))*10^12,0)*'Process Emissions Multipliers'!$D$36</f>
        <v>22542503259563.996</v>
      </c>
      <c r="W52" s="90">
        <f t="shared" ca="1" si="8"/>
        <v>22967545762778.949</v>
      </c>
      <c r="X52" s="90">
        <f t="shared" ca="1" si="8"/>
        <v>23392588265993.902</v>
      </c>
      <c r="Y52" s="90">
        <f t="shared" ca="1" si="8"/>
        <v>23817630769208.855</v>
      </c>
      <c r="Z52" s="90">
        <f t="shared" ca="1" si="8"/>
        <v>24242673272423.805</v>
      </c>
      <c r="AA52" s="90">
        <f t="shared" ca="1" si="8"/>
        <v>24667715775638.758</v>
      </c>
      <c r="AB52" s="90">
        <f t="shared" ca="1" si="8"/>
        <v>25092758278853.711</v>
      </c>
      <c r="AC52" s="90">
        <f t="shared" ca="1" si="8"/>
        <v>25517800782068.664</v>
      </c>
      <c r="AD52" s="90">
        <f t="shared" ca="1" si="8"/>
        <v>25942843285283.609</v>
      </c>
      <c r="AE52" s="90">
        <f t="shared" ca="1" si="8"/>
        <v>26367885788498.566</v>
      </c>
      <c r="AF52" s="90">
        <f t="shared" ca="1" si="8"/>
        <v>26792928291713.516</v>
      </c>
      <c r="AG52" s="90">
        <f t="shared" ca="1" si="8"/>
        <v>27217970794928.469</v>
      </c>
      <c r="AH52" s="90">
        <f t="shared" ca="1" si="8"/>
        <v>27643013298143.422</v>
      </c>
      <c r="AI52" s="90">
        <f t="shared" ca="1" si="8"/>
        <v>28068055801358.375</v>
      </c>
      <c r="AJ52" s="90">
        <f t="shared" ca="1" si="8"/>
        <v>28493098304573.328</v>
      </c>
      <c r="AK52" s="90">
        <f t="shared" ca="1" si="8"/>
        <v>28918140807788.277</v>
      </c>
      <c r="AL52" s="90">
        <f t="shared" ca="1" si="8"/>
        <v>29343183311003.227</v>
      </c>
      <c r="AM52" s="90">
        <f t="shared" ca="1" si="11"/>
        <v>29768225814218.184</v>
      </c>
      <c r="AN52" s="90">
        <f t="shared" ca="1" si="11"/>
        <v>30193268317433.133</v>
      </c>
      <c r="AO52" s="90">
        <f t="shared" ca="1" si="11"/>
        <v>30618310820648.086</v>
      </c>
      <c r="AP52" s="210">
        <f ca="1">V52*'Process Emissions Multipliers'!$E$36</f>
        <v>31043353323863.039</v>
      </c>
    </row>
    <row r="53" spans="1:42">
      <c r="A53" s="74">
        <v>1</v>
      </c>
      <c r="B53" s="210">
        <f ca="1">IF('Chemicals 2010'!$A61="CP",INDIRECT("'Chemicals 2010'!"&amp;'Country Selector'!$B$3&amp;ROW($A61))*10^12,0)</f>
        <v>0</v>
      </c>
      <c r="C53" s="90">
        <f t="shared" ca="1" si="9"/>
        <v>231025181469.0813</v>
      </c>
      <c r="D53" s="90">
        <f t="shared" ca="1" si="9"/>
        <v>462050362938.1626</v>
      </c>
      <c r="E53" s="90">
        <f t="shared" ca="1" si="9"/>
        <v>693075544407.2439</v>
      </c>
      <c r="F53" s="90">
        <f t="shared" ca="1" si="9"/>
        <v>924100725876.3252</v>
      </c>
      <c r="G53" s="90">
        <f t="shared" ca="1" si="9"/>
        <v>1155125907345.4065</v>
      </c>
      <c r="H53" s="90">
        <f t="shared" ca="1" si="9"/>
        <v>1386151088814.4878</v>
      </c>
      <c r="I53" s="90">
        <f t="shared" ca="1" si="9"/>
        <v>1617176270283.5691</v>
      </c>
      <c r="J53" s="90">
        <f t="shared" ca="1" si="9"/>
        <v>1848201451752.6504</v>
      </c>
      <c r="K53" s="90">
        <f t="shared" ca="1" si="9"/>
        <v>2079226633221.7317</v>
      </c>
      <c r="L53" s="210">
        <f ca="1">IF('Chemicals 2020'!$A61="CP",INDIRECT("'Chemicals 2020'!"&amp;'Country Selector'!$B$3&amp;ROW($A61))*10^12,0)*'Process Emissions Multipliers'!$B$36</f>
        <v>2310251814690.813</v>
      </c>
      <c r="M53" s="90">
        <f t="shared" ca="1" si="10"/>
        <v>2211678814350.1406</v>
      </c>
      <c r="N53" s="90">
        <f t="shared" ca="1" si="10"/>
        <v>2113105814009.4685</v>
      </c>
      <c r="O53" s="90">
        <f t="shared" ca="1" si="10"/>
        <v>2014532813668.7964</v>
      </c>
      <c r="P53" s="90">
        <f t="shared" ca="1" si="10"/>
        <v>1915959813328.124</v>
      </c>
      <c r="Q53" s="90">
        <f t="shared" ca="1" si="10"/>
        <v>1817386812987.4517</v>
      </c>
      <c r="R53" s="90">
        <f t="shared" ca="1" si="10"/>
        <v>1718813812646.7795</v>
      </c>
      <c r="S53" s="90">
        <f t="shared" ca="1" si="10"/>
        <v>1620240812306.1074</v>
      </c>
      <c r="T53" s="90">
        <f t="shared" ca="1" si="10"/>
        <v>1521667811965.4351</v>
      </c>
      <c r="U53" s="90">
        <f t="shared" ca="1" si="10"/>
        <v>1423094811624.7627</v>
      </c>
      <c r="V53" s="210">
        <f ca="1">IF('Chemicals 2030'!$A61="CP",INDIRECT("'Chemicals 2030'!"&amp;'Country Selector'!$B$3&amp;ROW($A61))*10^12,0)*'Process Emissions Multipliers'!$D$36</f>
        <v>1324521811284.0906</v>
      </c>
      <c r="W53" s="90">
        <f t="shared" ca="1" si="8"/>
        <v>1349495881809.8271</v>
      </c>
      <c r="X53" s="90">
        <f t="shared" ca="1" si="8"/>
        <v>1374469952335.563</v>
      </c>
      <c r="Y53" s="90">
        <f t="shared" ca="1" si="8"/>
        <v>1399444022861.2996</v>
      </c>
      <c r="Z53" s="90">
        <f t="shared" ca="1" si="8"/>
        <v>1424418093387.0359</v>
      </c>
      <c r="AA53" s="90">
        <f t="shared" ca="1" si="8"/>
        <v>1449392163912.7722</v>
      </c>
      <c r="AB53" s="90">
        <f t="shared" ca="1" si="8"/>
        <v>1474366234438.5088</v>
      </c>
      <c r="AC53" s="90">
        <f t="shared" ca="1" si="8"/>
        <v>1499340304964.2451</v>
      </c>
      <c r="AD53" s="90">
        <f t="shared" ca="1" si="8"/>
        <v>1524314375489.9812</v>
      </c>
      <c r="AE53" s="90">
        <f t="shared" ca="1" si="8"/>
        <v>1549288446015.7173</v>
      </c>
      <c r="AF53" s="90">
        <f t="shared" ca="1" si="8"/>
        <v>1574262516541.4539</v>
      </c>
      <c r="AG53" s="90">
        <f t="shared" ca="1" si="8"/>
        <v>1599236587067.1899</v>
      </c>
      <c r="AH53" s="90">
        <f t="shared" ca="1" si="8"/>
        <v>1624210657592.9265</v>
      </c>
      <c r="AI53" s="90">
        <f t="shared" ca="1" si="8"/>
        <v>1649184728118.6626</v>
      </c>
      <c r="AJ53" s="90">
        <f t="shared" ca="1" si="8"/>
        <v>1674158798644.3994</v>
      </c>
      <c r="AK53" s="90">
        <f t="shared" ca="1" si="8"/>
        <v>1699132869170.1355</v>
      </c>
      <c r="AL53" s="90">
        <f t="shared" ca="1" si="8"/>
        <v>1724106939695.8718</v>
      </c>
      <c r="AM53" s="90">
        <f t="shared" ca="1" si="11"/>
        <v>1749081010221.6082</v>
      </c>
      <c r="AN53" s="90">
        <f t="shared" ca="1" si="11"/>
        <v>1774055080747.3442</v>
      </c>
      <c r="AO53" s="90">
        <f t="shared" ca="1" si="11"/>
        <v>1799029151273.0811</v>
      </c>
      <c r="AP53" s="210">
        <f ca="1">V53*'Process Emissions Multipliers'!$E$36</f>
        <v>1824003221798.8171</v>
      </c>
    </row>
    <row r="54" spans="1:42">
      <c r="A54" s="74">
        <v>2</v>
      </c>
      <c r="B54" s="210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0">
        <f ca="1">IF('Chemicals 2020'!$A62="CP",INDIRECT("'Chemicals 2020'!"&amp;'Country Selector'!$B$3&amp;ROW($A62))*10^12,0)*'Process Emissions Multipliers'!$B$36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0">
        <f ca="1">IF('Chemicals 2030'!$A62="CP",INDIRECT("'Chemicals 2030'!"&amp;'Country Selector'!$B$3&amp;ROW($A62))*10^12,0)*'Process Emissions Multipliers'!$D$36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0">
        <f ca="1">V54*'Process Emissions Multipliers'!$E$36</f>
        <v>0</v>
      </c>
    </row>
    <row r="55" spans="1:42">
      <c r="A55" s="74">
        <v>3</v>
      </c>
      <c r="B55" s="210">
        <f ca="1">IF('Chemicals 2010'!$A63="CP",INDIRECT("'Chemicals 2010'!"&amp;'Country Selector'!$B$3&amp;ROW($A63))*10^12,0)</f>
        <v>0</v>
      </c>
      <c r="C55" s="90">
        <f t="shared" ca="1" si="9"/>
        <v>393502669358.08331</v>
      </c>
      <c r="D55" s="90">
        <f t="shared" ca="1" si="9"/>
        <v>787005338716.16663</v>
      </c>
      <c r="E55" s="90">
        <f t="shared" ca="1" si="9"/>
        <v>1180508008074.25</v>
      </c>
      <c r="F55" s="90">
        <f t="shared" ca="1" si="9"/>
        <v>1574010677432.3333</v>
      </c>
      <c r="G55" s="90">
        <f t="shared" ca="1" si="9"/>
        <v>1967513346790.4165</v>
      </c>
      <c r="H55" s="90">
        <f t="shared" ca="1" si="9"/>
        <v>2361016016148.5</v>
      </c>
      <c r="I55" s="90">
        <f t="shared" ca="1" si="9"/>
        <v>2754518685506.583</v>
      </c>
      <c r="J55" s="90">
        <f t="shared" ca="1" si="9"/>
        <v>3148021354864.6665</v>
      </c>
      <c r="K55" s="90">
        <f t="shared" ca="1" si="9"/>
        <v>3541524024222.75</v>
      </c>
      <c r="L55" s="210">
        <f ca="1">IF('Chemicals 2020'!$A63="CP",INDIRECT("'Chemicals 2020'!"&amp;'Country Selector'!$B$3&amp;ROW($A63))*10^12,0)*'Process Emissions Multipliers'!$B$36</f>
        <v>3935026693580.833</v>
      </c>
      <c r="M55" s="90">
        <f t="shared" ca="1" si="10"/>
        <v>5117071881565.3203</v>
      </c>
      <c r="N55" s="90">
        <f t="shared" ca="1" si="10"/>
        <v>6299117069549.8066</v>
      </c>
      <c r="O55" s="90">
        <f t="shared" ca="1" si="10"/>
        <v>7481162257534.292</v>
      </c>
      <c r="P55" s="90">
        <f t="shared" ca="1" si="10"/>
        <v>8663207445518.7793</v>
      </c>
      <c r="Q55" s="90">
        <f t="shared" ca="1" si="10"/>
        <v>9845252633503.2656</v>
      </c>
      <c r="R55" s="90">
        <f t="shared" ca="1" si="10"/>
        <v>11027297821487.752</v>
      </c>
      <c r="S55" s="90">
        <f t="shared" ca="1" si="10"/>
        <v>12209343009472.238</v>
      </c>
      <c r="T55" s="90">
        <f t="shared" ca="1" si="10"/>
        <v>13391388197456.725</v>
      </c>
      <c r="U55" s="90">
        <f t="shared" ca="1" si="10"/>
        <v>14573433385441.213</v>
      </c>
      <c r="V55" s="210">
        <f ca="1">IF('Chemicals 2030'!$A63="CP",INDIRECT("'Chemicals 2030'!"&amp;'Country Selector'!$B$3&amp;ROW($A63))*10^12,0)*'Process Emissions Multipliers'!$D$36</f>
        <v>15755478573425.699</v>
      </c>
      <c r="W55" s="90">
        <f t="shared" ca="1" si="8"/>
        <v>16052550641025.701</v>
      </c>
      <c r="X55" s="90">
        <f t="shared" ca="1" si="8"/>
        <v>16349622708625.697</v>
      </c>
      <c r="Y55" s="90">
        <f t="shared" ca="1" si="8"/>
        <v>16646694776225.697</v>
      </c>
      <c r="Z55" s="90">
        <f t="shared" ca="1" si="8"/>
        <v>16943766843825.695</v>
      </c>
      <c r="AA55" s="90">
        <f t="shared" ca="1" si="8"/>
        <v>17240838911425.697</v>
      </c>
      <c r="AB55" s="90">
        <f t="shared" ca="1" si="8"/>
        <v>17537910979025.695</v>
      </c>
      <c r="AC55" s="90">
        <f t="shared" ca="1" si="8"/>
        <v>17834983046625.695</v>
      </c>
      <c r="AD55" s="90">
        <f t="shared" ca="1" si="8"/>
        <v>18132055114225.695</v>
      </c>
      <c r="AE55" s="90">
        <f t="shared" ca="1" si="8"/>
        <v>18429127181825.695</v>
      </c>
      <c r="AF55" s="90">
        <f t="shared" ca="1" si="8"/>
        <v>18726199249425.695</v>
      </c>
      <c r="AG55" s="90">
        <f t="shared" ca="1" si="8"/>
        <v>19023271317025.695</v>
      </c>
      <c r="AH55" s="90">
        <f t="shared" ca="1" si="8"/>
        <v>19320343384625.691</v>
      </c>
      <c r="AI55" s="90">
        <f t="shared" ca="1" si="8"/>
        <v>19617415452225.691</v>
      </c>
      <c r="AJ55" s="90">
        <f t="shared" ca="1" si="8"/>
        <v>19914487519825.688</v>
      </c>
      <c r="AK55" s="90">
        <f t="shared" ca="1" si="8"/>
        <v>20211559587425.691</v>
      </c>
      <c r="AL55" s="90">
        <f t="shared" ca="1" si="8"/>
        <v>20508631655025.691</v>
      </c>
      <c r="AM55" s="90">
        <f t="shared" ca="1" si="11"/>
        <v>20805703722625.691</v>
      </c>
      <c r="AN55" s="90">
        <f t="shared" ca="1" si="11"/>
        <v>21102775790225.688</v>
      </c>
      <c r="AO55" s="90">
        <f t="shared" ca="1" si="11"/>
        <v>21399847857825.688</v>
      </c>
      <c r="AP55" s="210">
        <f ca="1">V55*'Process Emissions Multipliers'!$E$36</f>
        <v>21696919925425.688</v>
      </c>
    </row>
    <row r="56" spans="1:42">
      <c r="A56" s="74">
        <v>4</v>
      </c>
      <c r="B56" s="210">
        <f ca="1">IF('Chemicals 2010'!$A64="CP",INDIRECT("'Chemicals 2010'!"&amp;'Country Selector'!$B$3&amp;ROW($A64))*10^12,0)</f>
        <v>2358787740696.1304</v>
      </c>
      <c r="C56" s="90">
        <f t="shared" ca="1" si="9"/>
        <v>2437389273538.6099</v>
      </c>
      <c r="D56" s="90">
        <f t="shared" ca="1" si="9"/>
        <v>2515990806381.0898</v>
      </c>
      <c r="E56" s="90">
        <f t="shared" ca="1" si="9"/>
        <v>2594592339223.5693</v>
      </c>
      <c r="F56" s="90">
        <f t="shared" ca="1" si="9"/>
        <v>2673193872066.0488</v>
      </c>
      <c r="G56" s="90">
        <f t="shared" ca="1" si="9"/>
        <v>2751795404908.5283</v>
      </c>
      <c r="H56" s="90">
        <f t="shared" ca="1" si="9"/>
        <v>2830396937751.0078</v>
      </c>
      <c r="I56" s="90">
        <f t="shared" ca="1" si="9"/>
        <v>2908998470593.4873</v>
      </c>
      <c r="J56" s="90">
        <f t="shared" ca="1" si="9"/>
        <v>2987600003435.9673</v>
      </c>
      <c r="K56" s="90">
        <f t="shared" ca="1" si="9"/>
        <v>3066201536278.4463</v>
      </c>
      <c r="L56" s="210">
        <f ca="1">IF('Chemicals 2020'!$A64="CP",INDIRECT("'Chemicals 2020'!"&amp;'Country Selector'!$B$3&amp;ROW($A64))*10^12,0)*'Process Emissions Multipliers'!$B$36</f>
        <v>3144803069120.9263</v>
      </c>
      <c r="M56" s="90">
        <f t="shared" ca="1" si="10"/>
        <v>3237331401496.5024</v>
      </c>
      <c r="N56" s="90">
        <f t="shared" ca="1" si="10"/>
        <v>3329859733872.0791</v>
      </c>
      <c r="O56" s="90">
        <f t="shared" ca="1" si="10"/>
        <v>3422388066247.6553</v>
      </c>
      <c r="P56" s="90">
        <f t="shared" ca="1" si="10"/>
        <v>3514916398623.2319</v>
      </c>
      <c r="Q56" s="90">
        <f t="shared" ca="1" si="10"/>
        <v>3607444730998.8081</v>
      </c>
      <c r="R56" s="90">
        <f t="shared" ca="1" si="10"/>
        <v>3699973063374.3848</v>
      </c>
      <c r="S56" s="90">
        <f t="shared" ca="1" si="10"/>
        <v>3792501395749.9604</v>
      </c>
      <c r="T56" s="90">
        <f t="shared" ca="1" si="10"/>
        <v>3885029728125.5371</v>
      </c>
      <c r="U56" s="90">
        <f t="shared" ca="1" si="10"/>
        <v>3977558060501.1138</v>
      </c>
      <c r="V56" s="210">
        <f ca="1">IF('Chemicals 2030'!$A64="CP",INDIRECT("'Chemicals 2030'!"&amp;'Country Selector'!$B$3&amp;ROW($A64))*10^12,0)*'Process Emissions Multipliers'!$D$36</f>
        <v>4070086392876.6899</v>
      </c>
      <c r="W56" s="90">
        <f t="shared" ca="1" si="8"/>
        <v>4146828522568.7622</v>
      </c>
      <c r="X56" s="90">
        <f t="shared" ca="1" si="8"/>
        <v>4223570652260.835</v>
      </c>
      <c r="Y56" s="90">
        <f t="shared" ca="1" si="8"/>
        <v>4300312781952.9072</v>
      </c>
      <c r="Z56" s="90">
        <f t="shared" ca="1" si="8"/>
        <v>4377054911644.9795</v>
      </c>
      <c r="AA56" s="90">
        <f t="shared" ca="1" si="8"/>
        <v>4453797041337.0518</v>
      </c>
      <c r="AB56" s="90">
        <f t="shared" ca="1" si="8"/>
        <v>4530539171029.123</v>
      </c>
      <c r="AC56" s="90">
        <f t="shared" ca="1" si="8"/>
        <v>4607281300721.1963</v>
      </c>
      <c r="AD56" s="90">
        <f t="shared" ca="1" si="8"/>
        <v>4684023430413.2695</v>
      </c>
      <c r="AE56" s="90">
        <f t="shared" ca="1" si="8"/>
        <v>4760765560105.3408</v>
      </c>
      <c r="AF56" s="90">
        <f t="shared" ca="1" si="8"/>
        <v>4837507689797.4131</v>
      </c>
      <c r="AG56" s="90">
        <f t="shared" ca="1" si="8"/>
        <v>4914249819489.4854</v>
      </c>
      <c r="AH56" s="90">
        <f t="shared" ca="1" si="8"/>
        <v>4990991949181.5576</v>
      </c>
      <c r="AI56" s="90">
        <f t="shared" ca="1" si="8"/>
        <v>5067734078873.6309</v>
      </c>
      <c r="AJ56" s="90">
        <f t="shared" ca="1" si="8"/>
        <v>5144476208565.7021</v>
      </c>
      <c r="AK56" s="90">
        <f t="shared" ca="1" si="8"/>
        <v>5221218338257.7754</v>
      </c>
      <c r="AL56" s="90">
        <f t="shared" ca="1" si="8"/>
        <v>5297960467949.8477</v>
      </c>
      <c r="AM56" s="90">
        <f t="shared" ca="1" si="11"/>
        <v>5374702597641.9199</v>
      </c>
      <c r="AN56" s="90">
        <f t="shared" ca="1" si="11"/>
        <v>5451444727333.9922</v>
      </c>
      <c r="AO56" s="90">
        <f t="shared" ca="1" si="11"/>
        <v>5528186857026.0645</v>
      </c>
      <c r="AP56" s="210">
        <f ca="1">V56*'Process Emissions Multipliers'!$E$36</f>
        <v>5604928986718.1367</v>
      </c>
    </row>
    <row r="57" spans="1:42">
      <c r="A57" s="74">
        <v>5</v>
      </c>
      <c r="B57" s="210">
        <f ca="1">IF('Chemicals 2010'!$A65="CP",INDIRECT("'Chemicals 2010'!"&amp;'Country Selector'!$B$3&amp;ROW($A65))*10^12,0)</f>
        <v>1278310775603.0496</v>
      </c>
      <c r="C57" s="90">
        <f t="shared" ca="1" si="9"/>
        <v>2583597184225.5508</v>
      </c>
      <c r="D57" s="90">
        <f t="shared" ca="1" si="9"/>
        <v>3888883592848.0518</v>
      </c>
      <c r="E57" s="90">
        <f t="shared" ca="1" si="9"/>
        <v>5194170001470.5527</v>
      </c>
      <c r="F57" s="90">
        <f t="shared" ca="1" si="9"/>
        <v>6499456410093.0547</v>
      </c>
      <c r="G57" s="90">
        <f t="shared" ca="1" si="9"/>
        <v>7804742818715.5537</v>
      </c>
      <c r="H57" s="90">
        <f t="shared" ca="1" si="9"/>
        <v>9110029227338.0566</v>
      </c>
      <c r="I57" s="90">
        <f t="shared" ca="1" si="9"/>
        <v>10415315635960.557</v>
      </c>
      <c r="J57" s="90">
        <f t="shared" ca="1" si="9"/>
        <v>11720602044583.059</v>
      </c>
      <c r="K57" s="90">
        <f t="shared" ca="1" si="9"/>
        <v>13025888453205.559</v>
      </c>
      <c r="L57" s="210">
        <f ca="1">IF('Chemicals 2020'!$A65="CP",INDIRECT("'Chemicals 2020'!"&amp;'Country Selector'!$B$3&amp;ROW($A65))*10^12,0)*'Process Emissions Multipliers'!$B$36</f>
        <v>14331174861828.061</v>
      </c>
      <c r="M57" s="90">
        <f t="shared" ca="1" si="10"/>
        <v>16211884773864.121</v>
      </c>
      <c r="N57" s="90">
        <f t="shared" ca="1" si="10"/>
        <v>18092594685900.188</v>
      </c>
      <c r="O57" s="90">
        <f t="shared" ca="1" si="10"/>
        <v>19973304597936.246</v>
      </c>
      <c r="P57" s="90">
        <f t="shared" ca="1" si="10"/>
        <v>21854014509972.309</v>
      </c>
      <c r="Q57" s="90">
        <f t="shared" ca="1" si="10"/>
        <v>23734724422008.367</v>
      </c>
      <c r="R57" s="90">
        <f t="shared" ca="1" si="10"/>
        <v>25615434334044.43</v>
      </c>
      <c r="S57" s="90">
        <f t="shared" ca="1" si="10"/>
        <v>27496144246080.492</v>
      </c>
      <c r="T57" s="90">
        <f t="shared" ca="1" si="10"/>
        <v>29376854158116.559</v>
      </c>
      <c r="U57" s="90">
        <f t="shared" ca="1" si="10"/>
        <v>31257564070152.617</v>
      </c>
      <c r="V57" s="210">
        <f ca="1">IF('Chemicals 2030'!$A65="CP",INDIRECT("'Chemicals 2030'!"&amp;'Country Selector'!$B$3&amp;ROW($A65))*10^12,0)*'Process Emissions Multipliers'!$D$36</f>
        <v>33138273982188.68</v>
      </c>
      <c r="W57" s="90">
        <f t="shared" ca="1" si="8"/>
        <v>33763101436505.957</v>
      </c>
      <c r="X57" s="90">
        <f t="shared" ca="1" si="8"/>
        <v>34387928890823.242</v>
      </c>
      <c r="Y57" s="90">
        <f t="shared" ca="1" si="8"/>
        <v>35012756345140.523</v>
      </c>
      <c r="Z57" s="90">
        <f t="shared" ca="1" si="8"/>
        <v>35637583799457.813</v>
      </c>
      <c r="AA57" s="90">
        <f t="shared" ca="1" si="8"/>
        <v>36262411253775.086</v>
      </c>
      <c r="AB57" s="90">
        <f t="shared" ca="1" si="8"/>
        <v>36887238708092.367</v>
      </c>
      <c r="AC57" s="90">
        <f t="shared" ca="1" si="8"/>
        <v>37512066162409.648</v>
      </c>
      <c r="AD57" s="90">
        <f t="shared" ca="1" si="8"/>
        <v>38136893616726.938</v>
      </c>
      <c r="AE57" s="90">
        <f t="shared" ca="1" si="8"/>
        <v>38761721071044.219</v>
      </c>
      <c r="AF57" s="90">
        <f t="shared" ca="1" si="8"/>
        <v>39386548525361.5</v>
      </c>
      <c r="AG57" s="90">
        <f t="shared" ca="1" si="8"/>
        <v>40011375979678.781</v>
      </c>
      <c r="AH57" s="90">
        <f t="shared" ca="1" si="8"/>
        <v>40636203433996.063</v>
      </c>
      <c r="AI57" s="90">
        <f t="shared" ca="1" si="8"/>
        <v>41261030888313.336</v>
      </c>
      <c r="AJ57" s="90">
        <f t="shared" ca="1" si="8"/>
        <v>41885858342630.625</v>
      </c>
      <c r="AK57" s="90">
        <f t="shared" ca="1" si="8"/>
        <v>42510685796947.906</v>
      </c>
      <c r="AL57" s="90">
        <f t="shared" ca="1" si="8"/>
        <v>43135513251265.188</v>
      </c>
      <c r="AM57" s="90">
        <f t="shared" ca="1" si="11"/>
        <v>43760340705582.469</v>
      </c>
      <c r="AN57" s="90">
        <f t="shared" ca="1" si="11"/>
        <v>44385168159899.75</v>
      </c>
      <c r="AO57" s="90">
        <f t="shared" ca="1" si="11"/>
        <v>45009995614217.039</v>
      </c>
      <c r="AP57" s="210">
        <f ca="1">V57*'Process Emissions Multipliers'!$E$36</f>
        <v>45634823068534.313</v>
      </c>
    </row>
    <row r="58" spans="1:42">
      <c r="A58" s="74">
        <v>6</v>
      </c>
      <c r="B58" s="210">
        <f ca="1">IF('Chemicals 2010'!$A66="CP",INDIRECT("'Chemicals 2010'!"&amp;'Country Selector'!$B$3&amp;ROW($A66))*10^12,0)</f>
        <v>1552234513232.2749</v>
      </c>
      <c r="C58" s="90">
        <f t="shared" ca="1" si="9"/>
        <v>2819238686194.75</v>
      </c>
      <c r="D58" s="90">
        <f t="shared" ca="1" si="9"/>
        <v>4086242859157.2256</v>
      </c>
      <c r="E58" s="90">
        <f t="shared" ca="1" si="9"/>
        <v>5353247032119.7012</v>
      </c>
      <c r="F58" s="90">
        <f t="shared" ca="1" si="9"/>
        <v>6620251205082.1768</v>
      </c>
      <c r="G58" s="90">
        <f t="shared" ca="1" si="9"/>
        <v>7887255378044.6514</v>
      </c>
      <c r="H58" s="90">
        <f t="shared" ca="1" si="9"/>
        <v>9154259551007.127</v>
      </c>
      <c r="I58" s="90">
        <f t="shared" ca="1" si="9"/>
        <v>10421263723969.602</v>
      </c>
      <c r="J58" s="90">
        <f t="shared" ca="1" si="9"/>
        <v>11688267896932.078</v>
      </c>
      <c r="K58" s="90">
        <f t="shared" ca="1" si="9"/>
        <v>12955272069894.553</v>
      </c>
      <c r="L58" s="210">
        <f ca="1">IF('Chemicals 2020'!$A66="CP",INDIRECT("'Chemicals 2020'!"&amp;'Country Selector'!$B$3&amp;ROW($A66))*10^12,0)*'Process Emissions Multipliers'!$B$36</f>
        <v>14222276242857.029</v>
      </c>
      <c r="M58" s="90">
        <f t="shared" ca="1" si="10"/>
        <v>15005845854346.008</v>
      </c>
      <c r="N58" s="90">
        <f t="shared" ca="1" si="10"/>
        <v>15789415465834.988</v>
      </c>
      <c r="O58" s="90">
        <f t="shared" ca="1" si="10"/>
        <v>16572985077323.965</v>
      </c>
      <c r="P58" s="90">
        <f t="shared" ca="1" si="10"/>
        <v>17356554688812.945</v>
      </c>
      <c r="Q58" s="90">
        <f t="shared" ca="1" si="10"/>
        <v>18140124300301.922</v>
      </c>
      <c r="R58" s="90">
        <f t="shared" ca="1" si="10"/>
        <v>18923693911790.902</v>
      </c>
      <c r="S58" s="90">
        <f t="shared" ca="1" si="10"/>
        <v>19707263523279.883</v>
      </c>
      <c r="T58" s="90">
        <f t="shared" ca="1" si="10"/>
        <v>20490833134768.863</v>
      </c>
      <c r="U58" s="90">
        <f t="shared" ca="1" si="10"/>
        <v>21274402746257.84</v>
      </c>
      <c r="V58" s="210">
        <f ca="1">IF('Chemicals 2030'!$A66="CP",INDIRECT("'Chemicals 2030'!"&amp;'Country Selector'!$B$3&amp;ROW($A66))*10^12,0)*'Process Emissions Multipliers'!$D$36</f>
        <v>22057972357746.82</v>
      </c>
      <c r="W58" s="90">
        <f t="shared" ca="1" si="8"/>
        <v>22473878953337.758</v>
      </c>
      <c r="X58" s="90">
        <f t="shared" ca="1" si="8"/>
        <v>22889785548928.699</v>
      </c>
      <c r="Y58" s="90">
        <f t="shared" ca="1" si="8"/>
        <v>23305692144519.641</v>
      </c>
      <c r="Z58" s="90">
        <f t="shared" ca="1" si="8"/>
        <v>23721598740110.578</v>
      </c>
      <c r="AA58" s="90">
        <f t="shared" ca="1" si="8"/>
        <v>24137505335701.52</v>
      </c>
      <c r="AB58" s="90">
        <f t="shared" ca="1" si="8"/>
        <v>24553411931292.461</v>
      </c>
      <c r="AC58" s="90">
        <f t="shared" ca="1" si="8"/>
        <v>24969318526883.398</v>
      </c>
      <c r="AD58" s="90">
        <f t="shared" ca="1" si="8"/>
        <v>25385225122474.336</v>
      </c>
      <c r="AE58" s="90">
        <f t="shared" ca="1" si="8"/>
        <v>25801131718065.281</v>
      </c>
      <c r="AF58" s="90">
        <f t="shared" ca="1" si="8"/>
        <v>26217038313656.219</v>
      </c>
      <c r="AG58" s="90">
        <f t="shared" ca="1" si="8"/>
        <v>26632944909247.156</v>
      </c>
      <c r="AH58" s="90">
        <f t="shared" ca="1" si="8"/>
        <v>27048851504838.094</v>
      </c>
      <c r="AI58" s="90">
        <f t="shared" ca="1" si="8"/>
        <v>27464758100429.035</v>
      </c>
      <c r="AJ58" s="90">
        <f t="shared" ca="1" si="8"/>
        <v>27880664696019.977</v>
      </c>
      <c r="AK58" s="90">
        <f t="shared" ca="1" si="8"/>
        <v>28296571291610.914</v>
      </c>
      <c r="AL58" s="90">
        <f t="shared" ca="1" si="8"/>
        <v>28712477887201.855</v>
      </c>
      <c r="AM58" s="90">
        <f t="shared" ca="1" si="11"/>
        <v>29128384482792.797</v>
      </c>
      <c r="AN58" s="90">
        <f t="shared" ca="1" si="11"/>
        <v>29544291078383.738</v>
      </c>
      <c r="AO58" s="90">
        <f t="shared" ca="1" si="11"/>
        <v>29960197673974.676</v>
      </c>
      <c r="AP58" s="210">
        <f ca="1">V58*'Process Emissions Multipliers'!$E$36</f>
        <v>30376104269565.617</v>
      </c>
    </row>
    <row r="59" spans="1:42">
      <c r="A59" s="74">
        <v>7</v>
      </c>
      <c r="B59" s="210">
        <f ca="1">IF('Chemicals 2010'!$A67="CP",INDIRECT("'Chemicals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0">
        <f ca="1">IF('Chemicals 2020'!$A67="CP",INDIRECT("'Chemicals 2020'!"&amp;'Country Selector'!$B$3&amp;ROW($A67))*10^12,0)*'Process Emissions Multipliers'!$B$36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0">
        <f ca="1">IF('Chemicals 2030'!$A67="CP",INDIRECT("'Chemicals 2030'!"&amp;'Country Selector'!$B$3&amp;ROW($A67))*10^12,0)*'Process Emissions Multipliers'!$D$36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0">
        <f ca="1">V59*'Process Emissions Multipliers'!$E$36</f>
        <v>0</v>
      </c>
    </row>
    <row r="60" spans="1:42">
      <c r="A60" s="74">
        <v>8</v>
      </c>
      <c r="B60" s="210">
        <f ca="1">IF('Chemicals 2010'!$A68="CP",INDIRECT("'Chemicals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210">
        <f ca="1">IF('Chemicals 2020'!$A68="CP",INDIRECT("'Chemicals 2020'!"&amp;'Country Selector'!$B$3&amp;ROW($A68))*10^12,0)*'Process Emissions Multipliers'!$B$36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0">
        <f ca="1">IF('Chemicals 2030'!$A68="CP",INDIRECT("'Chemicals 2030'!"&amp;'Country Selector'!$B$3&amp;ROW($A68))*10^12,0)*'Process Emissions Multipliers'!$D$36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0">
        <f ca="1">V60*'Process Emissions Multipliers'!$E$36</f>
        <v>0</v>
      </c>
    </row>
    <row r="61" spans="1:42">
      <c r="A61" s="74">
        <v>9</v>
      </c>
      <c r="B61" s="210">
        <f ca="1">IF('Chemicals 2010'!$A69="CP",INDIRECT("'Chemicals 2010'!"&amp;'Country Selector'!$B$3&amp;ROW($A69))*10^12,0)</f>
        <v>1445708615265.3691</v>
      </c>
      <c r="C61" s="90">
        <f t="shared" ca="1" si="9"/>
        <v>1493883748297.8564</v>
      </c>
      <c r="D61" s="90">
        <f t="shared" ca="1" si="9"/>
        <v>1542058881330.3438</v>
      </c>
      <c r="E61" s="90">
        <f t="shared" ca="1" si="9"/>
        <v>1590234014362.8306</v>
      </c>
      <c r="F61" s="90">
        <f t="shared" ca="1" si="9"/>
        <v>1638409147395.3179</v>
      </c>
      <c r="G61" s="90">
        <f t="shared" ca="1" si="9"/>
        <v>1686584280427.8052</v>
      </c>
      <c r="H61" s="90">
        <f t="shared" ca="1" si="9"/>
        <v>1734759413460.2922</v>
      </c>
      <c r="I61" s="90">
        <f t="shared" ca="1" si="9"/>
        <v>1782934546492.7793</v>
      </c>
      <c r="J61" s="90">
        <f t="shared" ca="1" si="9"/>
        <v>1831109679525.2666</v>
      </c>
      <c r="K61" s="90">
        <f t="shared" ca="1" si="9"/>
        <v>1879284812557.7537</v>
      </c>
      <c r="L61" s="210">
        <f ca="1">IF('Chemicals 2020'!$A69="CP",INDIRECT("'Chemicals 2020'!"&amp;'Country Selector'!$B$3&amp;ROW($A69))*10^12,0)*'Process Emissions Multipliers'!$B$36</f>
        <v>1927459945590.241</v>
      </c>
      <c r="M61" s="90">
        <f t="shared" ca="1" si="10"/>
        <v>1984170858981.7253</v>
      </c>
      <c r="N61" s="90">
        <f t="shared" ca="1" si="10"/>
        <v>2040881772373.21</v>
      </c>
      <c r="O61" s="90">
        <f t="shared" ca="1" si="10"/>
        <v>2097592685764.6943</v>
      </c>
      <c r="P61" s="90">
        <f t="shared" ca="1" si="10"/>
        <v>2154303599156.1785</v>
      </c>
      <c r="Q61" s="90">
        <f t="shared" ca="1" si="10"/>
        <v>2211014512547.6631</v>
      </c>
      <c r="R61" s="90">
        <f t="shared" ca="1" si="10"/>
        <v>2267725425939.1475</v>
      </c>
      <c r="S61" s="90">
        <f t="shared" ca="1" si="10"/>
        <v>2324436339330.6318</v>
      </c>
      <c r="T61" s="90">
        <f t="shared" ca="1" si="10"/>
        <v>2381147252722.1162</v>
      </c>
      <c r="U61" s="90">
        <f t="shared" ca="1" si="10"/>
        <v>2437858166113.6006</v>
      </c>
      <c r="V61" s="210">
        <f ca="1">IF('Chemicals 2030'!$A69="CP",INDIRECT("'Chemicals 2030'!"&amp;'Country Selector'!$B$3&amp;ROW($A69))*10^12,0)*'Process Emissions Multipliers'!$D$36</f>
        <v>2494569079505.085</v>
      </c>
      <c r="W61" s="90">
        <f t="shared" ca="1" si="8"/>
        <v>2541604578348.6138</v>
      </c>
      <c r="X61" s="90">
        <f t="shared" ca="1" si="8"/>
        <v>2588640077192.1421</v>
      </c>
      <c r="Y61" s="90">
        <f t="shared" ca="1" si="8"/>
        <v>2635675576035.6704</v>
      </c>
      <c r="Z61" s="90">
        <f t="shared" ca="1" si="8"/>
        <v>2682711074879.1992</v>
      </c>
      <c r="AA61" s="90">
        <f t="shared" ca="1" si="8"/>
        <v>2729746573722.7275</v>
      </c>
      <c r="AB61" s="90">
        <f t="shared" ca="1" si="8"/>
        <v>2776782072566.2559</v>
      </c>
      <c r="AC61" s="90">
        <f t="shared" ca="1" si="8"/>
        <v>2823817571409.7842</v>
      </c>
      <c r="AD61" s="90">
        <f t="shared" ca="1" si="8"/>
        <v>2870853070253.3135</v>
      </c>
      <c r="AE61" s="90">
        <f t="shared" ca="1" si="8"/>
        <v>2917888569096.8418</v>
      </c>
      <c r="AF61" s="90">
        <f t="shared" ca="1" si="8"/>
        <v>2964924067940.3701</v>
      </c>
      <c r="AG61" s="90">
        <f t="shared" ca="1" si="8"/>
        <v>3011959566783.8989</v>
      </c>
      <c r="AH61" s="90">
        <f t="shared" ca="1" si="8"/>
        <v>3058995065627.4268</v>
      </c>
      <c r="AI61" s="90">
        <f t="shared" ca="1" si="8"/>
        <v>3106030564470.9556</v>
      </c>
      <c r="AJ61" s="90">
        <f t="shared" ca="1" si="8"/>
        <v>3153066063314.4839</v>
      </c>
      <c r="AK61" s="90">
        <f t="shared" ca="1" si="8"/>
        <v>3200101562158.0127</v>
      </c>
      <c r="AL61" s="90">
        <f t="shared" ca="1" si="8"/>
        <v>3247137061001.5415</v>
      </c>
      <c r="AM61" s="90">
        <f t="shared" ca="1" si="11"/>
        <v>3294172559845.0698</v>
      </c>
      <c r="AN61" s="90">
        <f t="shared" ca="1" si="11"/>
        <v>3341208058688.5981</v>
      </c>
      <c r="AO61" s="90">
        <f t="shared" ca="1" si="11"/>
        <v>3388243557532.127</v>
      </c>
      <c r="AP61" s="210">
        <f ca="1">V61*'Process Emissions Multipliers'!$E$36</f>
        <v>3435279056375.6553</v>
      </c>
    </row>
    <row r="62" spans="1:42">
      <c r="A62" s="74">
        <v>10</v>
      </c>
      <c r="B62" s="210">
        <f ca="1">IF('Chemicals 2010'!$A70="CP",INDIRECT("'Chemicals 2010'!"&amp;'Country Selector'!$B$3&amp;ROW($A70))*10^12,0)</f>
        <v>1369618688146.1418</v>
      </c>
      <c r="C62" s="90">
        <f t="shared" ca="1" si="9"/>
        <v>1415258287861.1306</v>
      </c>
      <c r="D62" s="90">
        <f t="shared" ca="1" si="9"/>
        <v>1460897887576.1191</v>
      </c>
      <c r="E62" s="90">
        <f t="shared" ca="1" si="9"/>
        <v>1506537487291.1077</v>
      </c>
      <c r="F62" s="90">
        <f t="shared" ca="1" si="9"/>
        <v>1552177087006.0967</v>
      </c>
      <c r="G62" s="90">
        <f t="shared" ca="1" si="9"/>
        <v>1597816686721.085</v>
      </c>
      <c r="H62" s="90">
        <f t="shared" ca="1" si="9"/>
        <v>1643456286436.0737</v>
      </c>
      <c r="I62" s="90">
        <f t="shared" ca="1" si="9"/>
        <v>1689095886151.0625</v>
      </c>
      <c r="J62" s="90">
        <f t="shared" ca="1" si="9"/>
        <v>1734735485866.051</v>
      </c>
      <c r="K62" s="90">
        <f t="shared" ca="1" si="9"/>
        <v>1780375085581.0396</v>
      </c>
      <c r="L62" s="210">
        <f ca="1">IF('Chemicals 2020'!$A70="CP",INDIRECT("'Chemicals 2020'!"&amp;'Country Selector'!$B$3&amp;ROW($A70))*10^12,0)*'Process Emissions Multipliers'!$B$36</f>
        <v>1826014685296.0283</v>
      </c>
      <c r="M62" s="90">
        <f t="shared" ca="1" si="10"/>
        <v>1879740813772.1699</v>
      </c>
      <c r="N62" s="90">
        <f t="shared" ca="1" si="10"/>
        <v>1933466942248.3118</v>
      </c>
      <c r="O62" s="90">
        <f t="shared" ca="1" si="10"/>
        <v>1987193070724.4536</v>
      </c>
      <c r="P62" s="90">
        <f t="shared" ca="1" si="10"/>
        <v>2040919199200.5952</v>
      </c>
      <c r="Q62" s="90">
        <f t="shared" ca="1" si="10"/>
        <v>2094645327676.7368</v>
      </c>
      <c r="R62" s="90">
        <f t="shared" ca="1" si="10"/>
        <v>2148371456152.8787</v>
      </c>
      <c r="S62" s="90">
        <f t="shared" ca="1" si="10"/>
        <v>2202097584629.02</v>
      </c>
      <c r="T62" s="90">
        <f t="shared" ca="1" si="10"/>
        <v>2255823713105.1621</v>
      </c>
      <c r="U62" s="90">
        <f t="shared" ca="1" si="10"/>
        <v>2309549841581.3037</v>
      </c>
      <c r="V62" s="210">
        <f ca="1">IF('Chemicals 2030'!$A70="CP",INDIRECT("'Chemicals 2030'!"&amp;'Country Selector'!$B$3&amp;ROW($A70))*10^12,0)*'Process Emissions Multipliers'!$D$36</f>
        <v>2363275970057.4453</v>
      </c>
      <c r="W62" s="90">
        <f t="shared" ca="1" si="8"/>
        <v>2407835916330.2617</v>
      </c>
      <c r="X62" s="90">
        <f t="shared" ca="1" si="8"/>
        <v>2452395862603.0781</v>
      </c>
      <c r="Y62" s="90">
        <f t="shared" ca="1" si="8"/>
        <v>2496955808875.8945</v>
      </c>
      <c r="Z62" s="90">
        <f t="shared" ca="1" si="8"/>
        <v>2541515755148.7109</v>
      </c>
      <c r="AA62" s="90">
        <f t="shared" ca="1" si="8"/>
        <v>2586075701421.5273</v>
      </c>
      <c r="AB62" s="90">
        <f t="shared" ca="1" si="8"/>
        <v>2630635647694.3438</v>
      </c>
      <c r="AC62" s="90">
        <f t="shared" ca="1" si="8"/>
        <v>2675195593967.1602</v>
      </c>
      <c r="AD62" s="90">
        <f t="shared" ca="1" si="8"/>
        <v>2719755540239.9766</v>
      </c>
      <c r="AE62" s="90">
        <f t="shared" ca="1" si="8"/>
        <v>2764315486512.793</v>
      </c>
      <c r="AF62" s="90">
        <f t="shared" ca="1" si="8"/>
        <v>2808875432785.6094</v>
      </c>
      <c r="AG62" s="90">
        <f t="shared" ca="1" si="8"/>
        <v>2853435379058.4258</v>
      </c>
      <c r="AH62" s="90">
        <f t="shared" ca="1" si="8"/>
        <v>2897995325331.2427</v>
      </c>
      <c r="AI62" s="90">
        <f t="shared" ca="1" si="8"/>
        <v>2942555271604.0591</v>
      </c>
      <c r="AJ62" s="90">
        <f t="shared" ca="1" si="8"/>
        <v>2987115217876.875</v>
      </c>
      <c r="AK62" s="90">
        <f t="shared" ca="1" si="8"/>
        <v>3031675164149.6919</v>
      </c>
      <c r="AL62" s="90">
        <f t="shared" ca="1" si="8"/>
        <v>3076235110422.5083</v>
      </c>
      <c r="AM62" s="90">
        <f t="shared" ca="1" si="11"/>
        <v>3120795056695.3247</v>
      </c>
      <c r="AN62" s="90">
        <f t="shared" ca="1" si="11"/>
        <v>3165355002968.1411</v>
      </c>
      <c r="AO62" s="90">
        <f t="shared" ca="1" si="11"/>
        <v>3209914949240.957</v>
      </c>
      <c r="AP62" s="210">
        <f ca="1">V62*'Process Emissions Multipliers'!$E$36</f>
        <v>3254474895513.7739</v>
      </c>
    </row>
    <row r="63" spans="1:42">
      <c r="A63" s="74">
        <v>11</v>
      </c>
      <c r="B63" s="210">
        <f ca="1">IF('Chemicals 2010'!$A71="CP",INDIRECT("'Chemicals 2010'!"&amp;'Country Selector'!$B$3&amp;ROW($A71))*10^12,0)</f>
        <v>852207183735.3717</v>
      </c>
      <c r="C63" s="90">
        <f t="shared" ca="1" si="9"/>
        <v>880605156891.3634</v>
      </c>
      <c r="D63" s="90">
        <f t="shared" ca="1" si="9"/>
        <v>909003130047.3551</v>
      </c>
      <c r="E63" s="90">
        <f t="shared" ca="1" si="9"/>
        <v>937401103203.34668</v>
      </c>
      <c r="F63" s="90">
        <f t="shared" ref="D63:K95" ca="1" si="12">$B63*($L$1-F$1)/($L$1-$B$1)+$L63*(F$1-$B$1)/($L$1-$B$1)</f>
        <v>965799076359.33838</v>
      </c>
      <c r="G63" s="90">
        <f t="shared" ca="1" si="12"/>
        <v>994197049515.33008</v>
      </c>
      <c r="H63" s="90">
        <f t="shared" ca="1" si="12"/>
        <v>1022595022671.3218</v>
      </c>
      <c r="I63" s="90">
        <f t="shared" ca="1" si="12"/>
        <v>1050992995827.3135</v>
      </c>
      <c r="J63" s="90">
        <f t="shared" ca="1" si="12"/>
        <v>1079390968983.3052</v>
      </c>
      <c r="K63" s="90">
        <f t="shared" ca="1" si="12"/>
        <v>1107788942139.2969</v>
      </c>
      <c r="L63" s="210">
        <f ca="1">IF('Chemicals 2020'!$A71="CP",INDIRECT("'Chemicals 2020'!"&amp;'Country Selector'!$B$3&amp;ROW($A71))*10^12,0)*'Process Emissions Multipliers'!$B$36</f>
        <v>1136186915295.2886</v>
      </c>
      <c r="M63" s="90">
        <f t="shared" ca="1" si="10"/>
        <v>1169616506347.1106</v>
      </c>
      <c r="N63" s="90">
        <f t="shared" ca="1" si="10"/>
        <v>1203046097398.9324</v>
      </c>
      <c r="O63" s="90">
        <f t="shared" ca="1" si="10"/>
        <v>1236475688450.7544</v>
      </c>
      <c r="P63" s="90">
        <f t="shared" ref="N63:U95" ca="1" si="13">$L63*($V$1-P$1)/($V$1-$L$1)+$V63*(P$1-$L$1)/($V$1-$L$1)</f>
        <v>1269905279502.5762</v>
      </c>
      <c r="Q63" s="90">
        <f t="shared" ca="1" si="13"/>
        <v>1303334870554.3982</v>
      </c>
      <c r="R63" s="90">
        <f t="shared" ca="1" si="13"/>
        <v>1336764461606.2202</v>
      </c>
      <c r="S63" s="90">
        <f t="shared" ca="1" si="13"/>
        <v>1370194052658.042</v>
      </c>
      <c r="T63" s="90">
        <f t="shared" ca="1" si="13"/>
        <v>1403623643709.8638</v>
      </c>
      <c r="U63" s="90">
        <f t="shared" ca="1" si="13"/>
        <v>1437053234761.6858</v>
      </c>
      <c r="V63" s="210">
        <f ca="1">IF('Chemicals 2030'!$A71="CP",INDIRECT("'Chemicals 2030'!"&amp;'Country Selector'!$B$3&amp;ROW($A71))*10^12,0)*'Process Emissions Multipliers'!$D$36</f>
        <v>1470482825813.5078</v>
      </c>
      <c r="W63" s="90">
        <f t="shared" ref="W63:AL78" ca="1" si="14">$V63*($AP$1-W$1)/($AP$1-$V$1)+$AP63*(W$1-$V$1)/($AP$1-$V$1)</f>
        <v>1498209014605.4824</v>
      </c>
      <c r="X63" s="90">
        <f t="shared" ca="1" si="14"/>
        <v>1525935203397.4565</v>
      </c>
      <c r="Y63" s="90">
        <f t="shared" ca="1" si="14"/>
        <v>1553661392189.4312</v>
      </c>
      <c r="Z63" s="90">
        <f t="shared" ca="1" si="14"/>
        <v>1581387580981.4053</v>
      </c>
      <c r="AA63" s="90">
        <f t="shared" ca="1" si="14"/>
        <v>1609113769773.3799</v>
      </c>
      <c r="AB63" s="90">
        <f t="shared" ca="1" si="14"/>
        <v>1636839958565.354</v>
      </c>
      <c r="AC63" s="90">
        <f t="shared" ca="1" si="14"/>
        <v>1664566147357.3286</v>
      </c>
      <c r="AD63" s="90">
        <f t="shared" ca="1" si="14"/>
        <v>1692292336149.3032</v>
      </c>
      <c r="AE63" s="90">
        <f t="shared" ca="1" si="14"/>
        <v>1720018524941.2773</v>
      </c>
      <c r="AF63" s="90">
        <f t="shared" ca="1" si="14"/>
        <v>1747744713733.2517</v>
      </c>
      <c r="AG63" s="90">
        <f t="shared" ca="1" si="14"/>
        <v>1775470902525.2261</v>
      </c>
      <c r="AH63" s="90">
        <f t="shared" ca="1" si="14"/>
        <v>1803197091317.2004</v>
      </c>
      <c r="AI63" s="90">
        <f t="shared" ca="1" si="14"/>
        <v>1830923280109.175</v>
      </c>
      <c r="AJ63" s="90">
        <f t="shared" ca="1" si="14"/>
        <v>1858649468901.1494</v>
      </c>
      <c r="AK63" s="90">
        <f t="shared" ca="1" si="14"/>
        <v>1886375657693.1238</v>
      </c>
      <c r="AL63" s="90">
        <f t="shared" ca="1" si="14"/>
        <v>1914101846485.0981</v>
      </c>
      <c r="AM63" s="90">
        <f t="shared" ca="1" si="11"/>
        <v>1941828035277.0725</v>
      </c>
      <c r="AN63" s="90">
        <f t="shared" ca="1" si="11"/>
        <v>1969554224069.0469</v>
      </c>
      <c r="AO63" s="90">
        <f t="shared" ca="1" si="11"/>
        <v>1997280412861.0215</v>
      </c>
      <c r="AP63" s="210">
        <f ca="1">V63*'Process Emissions Multipliers'!$E$36</f>
        <v>2025006601652.9958</v>
      </c>
    </row>
    <row r="64" spans="1:42">
      <c r="A64" s="74">
        <v>12</v>
      </c>
      <c r="B64" s="210">
        <f ca="1">IF('Chemicals 2010'!$A72="CP",INDIRECT("'Chemicals 2010'!"&amp;'Country Selector'!$B$3&amp;ROW($A72))*10^12,0)</f>
        <v>1065258979669.2205</v>
      </c>
      <c r="C64" s="90">
        <f t="shared" ref="C64:K127" ca="1" si="15">$B64*($L$1-C$1)/($L$1-$B$1)+$L64*(C$1-$B$1)/($L$1-$B$1)</f>
        <v>1100756446114.2129</v>
      </c>
      <c r="D64" s="90">
        <f t="shared" ca="1" si="12"/>
        <v>1136253912559.2051</v>
      </c>
      <c r="E64" s="90">
        <f t="shared" ca="1" si="12"/>
        <v>1171751379004.1978</v>
      </c>
      <c r="F64" s="90">
        <f t="shared" ca="1" si="12"/>
        <v>1207248845449.1899</v>
      </c>
      <c r="G64" s="90">
        <f t="shared" ca="1" si="12"/>
        <v>1242746311894.1824</v>
      </c>
      <c r="H64" s="90">
        <f t="shared" ca="1" si="12"/>
        <v>1278243778339.1748</v>
      </c>
      <c r="I64" s="90">
        <f t="shared" ca="1" si="12"/>
        <v>1313741244784.167</v>
      </c>
      <c r="J64" s="90">
        <f t="shared" ca="1" si="12"/>
        <v>1349238711229.1594</v>
      </c>
      <c r="K64" s="90">
        <f t="shared" ca="1" si="12"/>
        <v>1384736177674.1521</v>
      </c>
      <c r="L64" s="210">
        <f ca="1">IF('Chemicals 2020'!$A72="CP",INDIRECT("'Chemicals 2020'!"&amp;'Country Selector'!$B$3&amp;ROW($A72))*10^12,0)*'Process Emissions Multipliers'!$B$36</f>
        <v>1420233644119.1443</v>
      </c>
      <c r="M64" s="90">
        <f t="shared" ref="M64:U127" ca="1" si="16">$L64*($V$1-M$1)/($V$1-$L$1)+$V64*(M$1-$L$1)/($V$1-$L$1)</f>
        <v>1462020632933.9185</v>
      </c>
      <c r="N64" s="90">
        <f t="shared" ca="1" si="13"/>
        <v>1503807621748.6924</v>
      </c>
      <c r="O64" s="90">
        <f t="shared" ca="1" si="13"/>
        <v>1545594610563.4663</v>
      </c>
      <c r="P64" s="90">
        <f t="shared" ca="1" si="13"/>
        <v>1587381599378.2402</v>
      </c>
      <c r="Q64" s="90">
        <f t="shared" ca="1" si="13"/>
        <v>1629168588193.0142</v>
      </c>
      <c r="R64" s="90">
        <f t="shared" ca="1" si="13"/>
        <v>1670955577007.7883</v>
      </c>
      <c r="S64" s="90">
        <f t="shared" ca="1" si="13"/>
        <v>1712742565822.5625</v>
      </c>
      <c r="T64" s="90">
        <f t="shared" ca="1" si="13"/>
        <v>1754529554637.3364</v>
      </c>
      <c r="U64" s="90">
        <f t="shared" ca="1" si="13"/>
        <v>1796316543452.1104</v>
      </c>
      <c r="V64" s="210">
        <f ca="1">IF('Chemicals 2030'!$A72="CP",INDIRECT("'Chemicals 2030'!"&amp;'Country Selector'!$B$3&amp;ROW($A72))*10^12,0)*'Process Emissions Multipliers'!$D$36</f>
        <v>1838103532266.8845</v>
      </c>
      <c r="W64" s="90">
        <f t="shared" ca="1" si="14"/>
        <v>1872761268256.8525</v>
      </c>
      <c r="X64" s="90">
        <f t="shared" ca="1" si="14"/>
        <v>1907419004246.8206</v>
      </c>
      <c r="Y64" s="90">
        <f t="shared" ca="1" si="14"/>
        <v>1942076740236.7886</v>
      </c>
      <c r="Z64" s="90">
        <f t="shared" ca="1" si="14"/>
        <v>1976734476226.7563</v>
      </c>
      <c r="AA64" s="90">
        <f t="shared" ca="1" si="14"/>
        <v>2011392212216.7246</v>
      </c>
      <c r="AB64" s="90">
        <f t="shared" ca="1" si="14"/>
        <v>2046049948206.6924</v>
      </c>
      <c r="AC64" s="90">
        <f t="shared" ca="1" si="14"/>
        <v>2080707684196.6606</v>
      </c>
      <c r="AD64" s="90">
        <f t="shared" ca="1" si="14"/>
        <v>2115365420186.6284</v>
      </c>
      <c r="AE64" s="90">
        <f t="shared" ca="1" si="14"/>
        <v>2150023156176.5967</v>
      </c>
      <c r="AF64" s="90">
        <f t="shared" ca="1" si="14"/>
        <v>2184680892166.5645</v>
      </c>
      <c r="AG64" s="90">
        <f t="shared" ca="1" si="14"/>
        <v>2219338628156.5327</v>
      </c>
      <c r="AH64" s="90">
        <f t="shared" ca="1" si="14"/>
        <v>2253996364146.5005</v>
      </c>
      <c r="AI64" s="90">
        <f t="shared" ca="1" si="14"/>
        <v>2288654100136.4688</v>
      </c>
      <c r="AJ64" s="90">
        <f t="shared" ca="1" si="14"/>
        <v>2323311836126.4365</v>
      </c>
      <c r="AK64" s="90">
        <f t="shared" ca="1" si="14"/>
        <v>2357969572116.4048</v>
      </c>
      <c r="AL64" s="90">
        <f t="shared" ca="1" si="14"/>
        <v>2392627308106.3726</v>
      </c>
      <c r="AM64" s="90">
        <f t="shared" ca="1" si="11"/>
        <v>2427285044096.3403</v>
      </c>
      <c r="AN64" s="90">
        <f t="shared" ca="1" si="11"/>
        <v>2461942780086.3086</v>
      </c>
      <c r="AO64" s="90">
        <f t="shared" ca="1" si="11"/>
        <v>2496600516076.2769</v>
      </c>
      <c r="AP64" s="210">
        <f ca="1">V64*'Process Emissions Multipliers'!$E$36</f>
        <v>2531258252066.2446</v>
      </c>
    </row>
    <row r="65" spans="1:42">
      <c r="A65" s="74">
        <v>13</v>
      </c>
      <c r="B65" s="210">
        <f ca="1">IF('Chemicals 2010'!$A73="CP",INDIRECT("'Chemicals 2010'!"&amp;'Country Selector'!$B$3&amp;ROW($A73))*10^12,0)</f>
        <v>4063202108166.8574</v>
      </c>
      <c r="C65" s="90">
        <f t="shared" ca="1" si="15"/>
        <v>4198599587321.3208</v>
      </c>
      <c r="D65" s="90">
        <f t="shared" ca="1" si="12"/>
        <v>4333997066475.7832</v>
      </c>
      <c r="E65" s="90">
        <f t="shared" ca="1" si="12"/>
        <v>4469394545630.2461</v>
      </c>
      <c r="F65" s="90">
        <f t="shared" ca="1" si="12"/>
        <v>4604792024784.709</v>
      </c>
      <c r="G65" s="90">
        <f t="shared" ca="1" si="12"/>
        <v>4740189503939.1729</v>
      </c>
      <c r="H65" s="90">
        <f t="shared" ca="1" si="12"/>
        <v>4875586983093.6348</v>
      </c>
      <c r="I65" s="90">
        <f t="shared" ca="1" si="12"/>
        <v>5010984462248.0986</v>
      </c>
      <c r="J65" s="90">
        <f t="shared" ca="1" si="12"/>
        <v>5146381941402.5615</v>
      </c>
      <c r="K65" s="90">
        <f t="shared" ca="1" si="12"/>
        <v>5281779420557.0234</v>
      </c>
      <c r="L65" s="210">
        <f ca="1">IF('Chemicals 2020'!$A73="CP",INDIRECT("'Chemicals 2020'!"&amp;'Country Selector'!$B$3&amp;ROW($A73))*10^12,0)*'Process Emissions Multipliers'!$B$36</f>
        <v>5417176899711.4873</v>
      </c>
      <c r="M65" s="90">
        <f t="shared" ca="1" si="16"/>
        <v>5576564414190.7051</v>
      </c>
      <c r="N65" s="90">
        <f t="shared" ca="1" si="13"/>
        <v>5735951928669.9238</v>
      </c>
      <c r="O65" s="90">
        <f t="shared" ca="1" si="13"/>
        <v>5895339443149.1416</v>
      </c>
      <c r="P65" s="90">
        <f t="shared" ca="1" si="13"/>
        <v>6054726957628.3594</v>
      </c>
      <c r="Q65" s="90">
        <f t="shared" ca="1" si="13"/>
        <v>6214114472107.5771</v>
      </c>
      <c r="R65" s="90">
        <f t="shared" ca="1" si="13"/>
        <v>6373501986586.7949</v>
      </c>
      <c r="S65" s="90">
        <f t="shared" ca="1" si="13"/>
        <v>6532889501066.0137</v>
      </c>
      <c r="T65" s="90">
        <f t="shared" ca="1" si="13"/>
        <v>6692277015545.2314</v>
      </c>
      <c r="U65" s="90">
        <f t="shared" ca="1" si="13"/>
        <v>6851664530024.4482</v>
      </c>
      <c r="V65" s="210">
        <f ca="1">IF('Chemicals 2030'!$A73="CP",INDIRECT("'Chemicals 2030'!"&amp;'Country Selector'!$B$3&amp;ROW($A73))*10^12,0)*'Process Emissions Multipliers'!$D$36</f>
        <v>7011052044503.667</v>
      </c>
      <c r="W65" s="90">
        <f t="shared" ca="1" si="14"/>
        <v>7143246551779.6875</v>
      </c>
      <c r="X65" s="90">
        <f t="shared" ca="1" si="14"/>
        <v>7275441059055.707</v>
      </c>
      <c r="Y65" s="90">
        <f t="shared" ca="1" si="14"/>
        <v>7407635566331.7285</v>
      </c>
      <c r="Z65" s="90">
        <f t="shared" ca="1" si="14"/>
        <v>7539830073607.748</v>
      </c>
      <c r="AA65" s="90">
        <f t="shared" ca="1" si="14"/>
        <v>7672024580883.7686</v>
      </c>
      <c r="AB65" s="90">
        <f t="shared" ca="1" si="14"/>
        <v>7804219088159.7891</v>
      </c>
      <c r="AC65" s="90">
        <f t="shared" ca="1" si="14"/>
        <v>7936413595435.8096</v>
      </c>
      <c r="AD65" s="90">
        <f t="shared" ca="1" si="14"/>
        <v>8068608102711.8301</v>
      </c>
      <c r="AE65" s="90">
        <f t="shared" ca="1" si="14"/>
        <v>8200802609987.8506</v>
      </c>
      <c r="AF65" s="90">
        <f t="shared" ca="1" si="14"/>
        <v>8332997117263.8711</v>
      </c>
      <c r="AG65" s="90">
        <f t="shared" ca="1" si="14"/>
        <v>8465191624539.8906</v>
      </c>
      <c r="AH65" s="90">
        <f t="shared" ca="1" si="14"/>
        <v>8597386131815.9111</v>
      </c>
      <c r="AI65" s="90">
        <f t="shared" ca="1" si="14"/>
        <v>8729580639091.9316</v>
      </c>
      <c r="AJ65" s="90">
        <f t="shared" ca="1" si="14"/>
        <v>8861775146367.9512</v>
      </c>
      <c r="AK65" s="90">
        <f t="shared" ca="1" si="14"/>
        <v>8993969653643.9727</v>
      </c>
      <c r="AL65" s="90">
        <f t="shared" ca="1" si="14"/>
        <v>9126164160919.9922</v>
      </c>
      <c r="AM65" s="90">
        <f t="shared" ca="1" si="11"/>
        <v>9258358668196.0137</v>
      </c>
      <c r="AN65" s="90">
        <f t="shared" ca="1" si="11"/>
        <v>9390553175472.0332</v>
      </c>
      <c r="AO65" s="90">
        <f t="shared" ca="1" si="11"/>
        <v>9522747682748.0547</v>
      </c>
      <c r="AP65" s="210">
        <f ca="1">V65*'Process Emissions Multipliers'!$E$36</f>
        <v>9654942190024.0742</v>
      </c>
    </row>
    <row r="66" spans="1:42">
      <c r="A66" s="74">
        <v>14</v>
      </c>
      <c r="B66" s="210">
        <f ca="1">IF('Chemicals 2010'!$A74="CP",INDIRECT("'Chemicals 2010'!"&amp;'Country Selector'!$B$3&amp;ROW($A74))*10^12,0)</f>
        <v>1643542425775.3511</v>
      </c>
      <c r="C66" s="90">
        <f t="shared" ca="1" si="15"/>
        <v>1698309945433.3374</v>
      </c>
      <c r="D66" s="90">
        <f t="shared" ca="1" si="12"/>
        <v>1753077465091.3237</v>
      </c>
      <c r="E66" s="90">
        <f t="shared" ca="1" si="12"/>
        <v>1807844984749.3098</v>
      </c>
      <c r="F66" s="90">
        <f t="shared" ca="1" si="12"/>
        <v>1862612504407.2964</v>
      </c>
      <c r="G66" s="90">
        <f t="shared" ca="1" si="12"/>
        <v>1917380024065.2827</v>
      </c>
      <c r="H66" s="90">
        <f t="shared" ca="1" si="12"/>
        <v>1972147543723.2688</v>
      </c>
      <c r="I66" s="90">
        <f t="shared" ca="1" si="12"/>
        <v>2026915063381.2551</v>
      </c>
      <c r="J66" s="90">
        <f t="shared" ca="1" si="12"/>
        <v>2081682583039.2417</v>
      </c>
      <c r="K66" s="90">
        <f t="shared" ca="1" si="12"/>
        <v>2136450102697.2278</v>
      </c>
      <c r="L66" s="210">
        <f ca="1">IF('Chemicals 2020'!$A74="CP",INDIRECT("'Chemicals 2020'!"&amp;'Country Selector'!$B$3&amp;ROW($A74))*10^12,0)*'Process Emissions Multipliers'!$B$36</f>
        <v>2191217622355.2141</v>
      </c>
      <c r="M66" s="90">
        <f t="shared" ca="1" si="16"/>
        <v>2255688976526.5806</v>
      </c>
      <c r="N66" s="90">
        <f t="shared" ca="1" si="13"/>
        <v>2320160330697.9473</v>
      </c>
      <c r="O66" s="90">
        <f t="shared" ca="1" si="13"/>
        <v>2384631684869.314</v>
      </c>
      <c r="P66" s="90">
        <f t="shared" ca="1" si="13"/>
        <v>2449103039040.6807</v>
      </c>
      <c r="Q66" s="90">
        <f t="shared" ca="1" si="13"/>
        <v>2513574393212.0474</v>
      </c>
      <c r="R66" s="90">
        <f t="shared" ca="1" si="13"/>
        <v>2578045747383.4141</v>
      </c>
      <c r="S66" s="90">
        <f t="shared" ca="1" si="13"/>
        <v>2642517101554.7803</v>
      </c>
      <c r="T66" s="90">
        <f t="shared" ca="1" si="13"/>
        <v>2706988455726.1475</v>
      </c>
      <c r="U66" s="90">
        <f t="shared" ca="1" si="13"/>
        <v>2771459809897.5137</v>
      </c>
      <c r="V66" s="210">
        <f ca="1">IF('Chemicals 2030'!$A74="CP",INDIRECT("'Chemicals 2030'!"&amp;'Country Selector'!$B$3&amp;ROW($A74))*10^12,0)*'Process Emissions Multipliers'!$D$36</f>
        <v>2835931164068.8804</v>
      </c>
      <c r="W66" s="90">
        <f t="shared" ca="1" si="14"/>
        <v>2889403099596.2593</v>
      </c>
      <c r="X66" s="90">
        <f t="shared" ca="1" si="14"/>
        <v>2942875035123.6377</v>
      </c>
      <c r="Y66" s="90">
        <f t="shared" ca="1" si="14"/>
        <v>2996346970651.0166</v>
      </c>
      <c r="Z66" s="90">
        <f t="shared" ca="1" si="14"/>
        <v>3049818906178.3955</v>
      </c>
      <c r="AA66" s="90">
        <f t="shared" ca="1" si="14"/>
        <v>3103290841705.7734</v>
      </c>
      <c r="AB66" s="90">
        <f t="shared" ca="1" si="14"/>
        <v>3156762777233.1523</v>
      </c>
      <c r="AC66" s="90">
        <f t="shared" ca="1" si="14"/>
        <v>3210234712760.5313</v>
      </c>
      <c r="AD66" s="90">
        <f t="shared" ca="1" si="14"/>
        <v>3263706648287.9097</v>
      </c>
      <c r="AE66" s="90">
        <f t="shared" ca="1" si="14"/>
        <v>3317178583815.2886</v>
      </c>
      <c r="AF66" s="90">
        <f t="shared" ca="1" si="14"/>
        <v>3370650519342.667</v>
      </c>
      <c r="AG66" s="90">
        <f t="shared" ca="1" si="14"/>
        <v>3424122454870.0459</v>
      </c>
      <c r="AH66" s="90">
        <f t="shared" ca="1" si="14"/>
        <v>3477594390397.4248</v>
      </c>
      <c r="AI66" s="90">
        <f t="shared" ca="1" si="14"/>
        <v>3531066325924.8037</v>
      </c>
      <c r="AJ66" s="90">
        <f t="shared" ca="1" si="14"/>
        <v>3584538261452.1821</v>
      </c>
      <c r="AK66" s="90">
        <f t="shared" ca="1" si="14"/>
        <v>3638010196979.561</v>
      </c>
      <c r="AL66" s="90">
        <f t="shared" ca="1" si="14"/>
        <v>3691482132506.9395</v>
      </c>
      <c r="AM66" s="90">
        <f t="shared" ca="1" si="11"/>
        <v>3744954068034.3179</v>
      </c>
      <c r="AN66" s="90">
        <f t="shared" ca="1" si="11"/>
        <v>3798426003561.6968</v>
      </c>
      <c r="AO66" s="90">
        <f t="shared" ca="1" si="11"/>
        <v>3851897939089.0752</v>
      </c>
      <c r="AP66" s="210">
        <f ca="1">V66*'Process Emissions Multipliers'!$E$36</f>
        <v>3905369874616.4541</v>
      </c>
    </row>
    <row r="67" spans="1:42">
      <c r="A67" s="74">
        <v>15</v>
      </c>
      <c r="B67" s="210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0">
        <f ca="1">IF('Chemicals 2020'!$A75="CP",INDIRECT("'Chemicals 2020'!"&amp;'Country Selector'!$B$3&amp;ROW($A75))*10^12,0)*'Process Emissions Multipliers'!$B$36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0">
        <f ca="1">IF('Chemicals 2030'!$A75="CP",INDIRECT("'Chemicals 2030'!"&amp;'Country Selector'!$B$3&amp;ROW($A75))*10^12,0)*'Process Emissions Multipliers'!$D$36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0">
        <f ca="1">V67*'Process Emissions Multipliers'!$E$36</f>
        <v>0</v>
      </c>
    </row>
    <row r="68" spans="1:42">
      <c r="A68" s="74">
        <v>16</v>
      </c>
      <c r="B68" s="210">
        <f ca="1">IF('Chemicals 2010'!$A76="CP",INDIRECT("'Chemicals 2010'!"&amp;'Country Selector'!$B$3&amp;ROW($A76))*10^12,0)</f>
        <v>0</v>
      </c>
      <c r="C68" s="90">
        <f t="shared" ca="1" si="15"/>
        <v>1283511465043.3662</v>
      </c>
      <c r="D68" s="90">
        <f t="shared" ca="1" si="12"/>
        <v>2567022930086.7324</v>
      </c>
      <c r="E68" s="90">
        <f t="shared" ca="1" si="12"/>
        <v>3850534395130.0986</v>
      </c>
      <c r="F68" s="90">
        <f t="shared" ca="1" si="12"/>
        <v>5134045860173.4648</v>
      </c>
      <c r="G68" s="90">
        <f t="shared" ca="1" si="12"/>
        <v>6417557325216.8311</v>
      </c>
      <c r="H68" s="90">
        <f t="shared" ca="1" si="12"/>
        <v>7701068790260.1973</v>
      </c>
      <c r="I68" s="90">
        <f t="shared" ca="1" si="12"/>
        <v>8984580255303.5645</v>
      </c>
      <c r="J68" s="90">
        <f t="shared" ca="1" si="12"/>
        <v>10268091720346.93</v>
      </c>
      <c r="K68" s="90">
        <f t="shared" ca="1" si="12"/>
        <v>11551603185390.295</v>
      </c>
      <c r="L68" s="210">
        <f ca="1">IF('Chemicals 2020'!$A76="CP",INDIRECT("'Chemicals 2020'!"&amp;'Country Selector'!$B$3&amp;ROW($A76))*10^12,0)*'Process Emissions Multipliers'!$B$36</f>
        <v>12835114650433.662</v>
      </c>
      <c r="M68" s="90">
        <f t="shared" ca="1" si="16"/>
        <v>15562561505409.34</v>
      </c>
      <c r="N68" s="90">
        <f t="shared" ca="1" si="13"/>
        <v>18290008360385.016</v>
      </c>
      <c r="O68" s="90">
        <f t="shared" ca="1" si="13"/>
        <v>21017455215360.695</v>
      </c>
      <c r="P68" s="90">
        <f t="shared" ca="1" si="13"/>
        <v>23744902070336.375</v>
      </c>
      <c r="Q68" s="90">
        <f t="shared" ca="1" si="13"/>
        <v>26472348925312.051</v>
      </c>
      <c r="R68" s="90">
        <f t="shared" ca="1" si="13"/>
        <v>29199795780287.727</v>
      </c>
      <c r="S68" s="90">
        <f t="shared" ca="1" si="13"/>
        <v>31927242635263.402</v>
      </c>
      <c r="T68" s="90">
        <f t="shared" ca="1" si="13"/>
        <v>34654689490239.086</v>
      </c>
      <c r="U68" s="90">
        <f t="shared" ca="1" si="13"/>
        <v>37382136345214.758</v>
      </c>
      <c r="V68" s="210">
        <f ca="1">IF('Chemicals 2030'!$A76="CP",INDIRECT("'Chemicals 2030'!"&amp;'Country Selector'!$B$3&amp;ROW($A76))*10^12,0)*'Process Emissions Multipliers'!$D$36</f>
        <v>40109583200190.438</v>
      </c>
      <c r="W68" s="90">
        <f t="shared" ca="1" si="14"/>
        <v>40865855804435.68</v>
      </c>
      <c r="X68" s="90">
        <f t="shared" ca="1" si="14"/>
        <v>41622128408680.922</v>
      </c>
      <c r="Y68" s="90">
        <f t="shared" ca="1" si="14"/>
        <v>42378401012926.172</v>
      </c>
      <c r="Z68" s="90">
        <f t="shared" ca="1" si="14"/>
        <v>43134673617171.406</v>
      </c>
      <c r="AA68" s="90">
        <f t="shared" ca="1" si="14"/>
        <v>43890946221416.648</v>
      </c>
      <c r="AB68" s="90">
        <f t="shared" ca="1" si="14"/>
        <v>44647218825661.891</v>
      </c>
      <c r="AC68" s="90">
        <f t="shared" ca="1" si="14"/>
        <v>45403491429907.141</v>
      </c>
      <c r="AD68" s="90">
        <f t="shared" ca="1" si="14"/>
        <v>46159764034152.375</v>
      </c>
      <c r="AE68" s="90">
        <f t="shared" ca="1" si="14"/>
        <v>46916036638397.625</v>
      </c>
      <c r="AF68" s="90">
        <f t="shared" ca="1" si="14"/>
        <v>47672309242642.859</v>
      </c>
      <c r="AG68" s="90">
        <f t="shared" ca="1" si="14"/>
        <v>48428581846888.102</v>
      </c>
      <c r="AH68" s="90">
        <f t="shared" ca="1" si="14"/>
        <v>49184854451133.352</v>
      </c>
      <c r="AI68" s="90">
        <f t="shared" ca="1" si="14"/>
        <v>49941127055378.594</v>
      </c>
      <c r="AJ68" s="90">
        <f t="shared" ca="1" si="14"/>
        <v>50697399659623.836</v>
      </c>
      <c r="AK68" s="90">
        <f t="shared" ca="1" si="14"/>
        <v>51453672263869.078</v>
      </c>
      <c r="AL68" s="90">
        <f t="shared" ca="1" si="14"/>
        <v>52209944868114.32</v>
      </c>
      <c r="AM68" s="90">
        <f t="shared" ca="1" si="11"/>
        <v>52966217472359.555</v>
      </c>
      <c r="AN68" s="90">
        <f t="shared" ca="1" si="11"/>
        <v>53722490076604.813</v>
      </c>
      <c r="AO68" s="90">
        <f t="shared" ca="1" si="11"/>
        <v>54478762680850.047</v>
      </c>
      <c r="AP68" s="210">
        <f ca="1">V68*'Process Emissions Multipliers'!$E$36</f>
        <v>55235035285095.289</v>
      </c>
    </row>
    <row r="69" spans="1:42">
      <c r="A69" s="74">
        <v>17</v>
      </c>
      <c r="B69" s="210">
        <f ca="1">IF('Chemicals 2010'!$A77="CP",INDIRECT("'Chemicals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0">
        <f ca="1">IF('Chemicals 2020'!$A77="CP",INDIRECT("'Chemicals 2020'!"&amp;'Country Selector'!$B$3&amp;ROW($A77))*10^12,0)*'Process Emissions Multipliers'!$B$36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0">
        <f ca="1">IF('Chemicals 2030'!$A77="CP",INDIRECT("'Chemicals 2030'!"&amp;'Country Selector'!$B$3&amp;ROW($A77))*10^12,0)*'Process Emissions Multipliers'!$D$36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0">
        <f ca="1">V69*'Process Emissions Multipliers'!$E$36</f>
        <v>0</v>
      </c>
    </row>
    <row r="70" spans="1:42">
      <c r="A70" s="74">
        <v>18</v>
      </c>
      <c r="B70" s="210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0">
        <f ca="1">IF('Chemicals 2020'!$A78="CP",INDIRECT("'Chemicals 2020'!"&amp;'Country Selector'!$B$3&amp;ROW($A78))*10^12,0)*'Process Emissions Multipliers'!$B$36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0">
        <f ca="1">IF('Chemicals 2030'!$A78="CP",INDIRECT("'Chemicals 2030'!"&amp;'Country Selector'!$B$3&amp;ROW($A78))*10^12,0)*'Process Emissions Multipliers'!$D$36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0">
        <f ca="1">V70*'Process Emissions Multipliers'!$E$36</f>
        <v>0</v>
      </c>
    </row>
    <row r="71" spans="1:42">
      <c r="A71" s="74">
        <v>19</v>
      </c>
      <c r="B71" s="210">
        <f ca="1">IF('Chemicals 2010'!$A79="CP",INDIRECT("'Chemicals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0">
        <f ca="1">IF('Chemicals 2020'!$A79="CP",INDIRECT("'Chemicals 2020'!"&amp;'Country Selector'!$B$3&amp;ROW($A79))*10^12,0)*'Process Emissions Multipliers'!$B$36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0">
        <f ca="1">IF('Chemicals 2030'!$A79="CP",INDIRECT("'Chemicals 2030'!"&amp;'Country Selector'!$B$3&amp;ROW($A79))*10^12,0)*'Process Emissions Multipliers'!$D$36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0">
        <f ca="1">V71*'Process Emissions Multipliers'!$E$36</f>
        <v>0</v>
      </c>
    </row>
    <row r="72" spans="1:42">
      <c r="A72" s="74">
        <v>20</v>
      </c>
      <c r="B72" s="210">
        <f ca="1">IF('Chemicals 2010'!$A80="CP",INDIRECT("'Chemicals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0">
        <f ca="1">IF('Chemicals 2020'!$A80="CP",INDIRECT("'Chemicals 2020'!"&amp;'Country Selector'!$B$3&amp;ROW($A80))*10^12,0)*'Process Emissions Multipliers'!$B$36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0">
        <f ca="1">IF('Chemicals 2030'!$A80="CP",INDIRECT("'Chemicals 2030'!"&amp;'Country Selector'!$B$3&amp;ROW($A80))*10^12,0)*'Process Emissions Multipliers'!$D$36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0">
        <f ca="1">V72*'Process Emissions Multipliers'!$E$36</f>
        <v>0</v>
      </c>
    </row>
    <row r="73" spans="1:42">
      <c r="A73" s="74">
        <v>21</v>
      </c>
      <c r="B73" s="210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0">
        <f ca="1">IF('Chemicals 2020'!$A81="CP",INDIRECT("'Chemicals 2020'!"&amp;'Country Selector'!$B$3&amp;ROW($A81))*10^12,0)*'Process Emissions Multipliers'!$B$36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0">
        <f ca="1">IF('Chemicals 2030'!$A81="CP",INDIRECT("'Chemicals 2030'!"&amp;'Country Selector'!$B$3&amp;ROW($A81))*10^12,0)*'Process Emissions Multipliers'!$D$36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0">
        <f ca="1">V73*'Process Emissions Multipliers'!$E$36</f>
        <v>0</v>
      </c>
    </row>
    <row r="74" spans="1:42">
      <c r="A74" s="74">
        <v>22</v>
      </c>
      <c r="B74" s="210">
        <f ca="1">IF('Chemicals 2010'!$A82="CP",INDIRECT("'Chemicals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0">
        <f ca="1">IF('Chemicals 2020'!$A82="CP",INDIRECT("'Chemicals 2020'!"&amp;'Country Selector'!$B$3&amp;ROW($A82))*10^12,0)*'Process Emissions Multipliers'!$B$36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0">
        <f ca="1">IF('Chemicals 2030'!$A82="CP",INDIRECT("'Chemicals 2030'!"&amp;'Country Selector'!$B$3&amp;ROW($A82))*10^12,0)*'Process Emissions Multipliers'!$D$36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0">
        <f ca="1">V74*'Process Emissions Multipliers'!$E$36</f>
        <v>0</v>
      </c>
    </row>
    <row r="75" spans="1:42">
      <c r="A75" s="74">
        <v>23</v>
      </c>
      <c r="B75" s="210">
        <f ca="1">IF('Chemicals 2010'!$A83="CP",INDIRECT("'Chemicals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0">
        <f ca="1">IF('Chemicals 2020'!$A83="CP",INDIRECT("'Chemicals 2020'!"&amp;'Country Selector'!$B$3&amp;ROW($A83))*10^12,0)*'Process Emissions Multipliers'!$B$36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0">
        <f ca="1">IF('Chemicals 2030'!$A83="CP",INDIRECT("'Chemicals 2030'!"&amp;'Country Selector'!$B$3&amp;ROW($A83))*10^12,0)*'Process Emissions Multipliers'!$D$36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0">
        <f ca="1">V75*'Process Emissions Multipliers'!$E$36</f>
        <v>0</v>
      </c>
    </row>
    <row r="76" spans="1:42">
      <c r="A76" s="74">
        <v>24</v>
      </c>
      <c r="B76" s="210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10">
        <f ca="1">IF('Chemicals 2020'!$A84="CP",INDIRECT("'Chemicals 2020'!"&amp;'Country Selector'!$B$3&amp;ROW($A84))*10^12,0)*'Process Emissions Multipliers'!$B$36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10">
        <f ca="1">IF('Chemicals 2030'!$A84="CP",INDIRECT("'Chemicals 2030'!"&amp;'Country Selector'!$B$3&amp;ROW($A84))*10^12,0)*'Process Emissions Multipliers'!$D$36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0">
        <f ca="1">V76*'Process Emissions Multipliers'!$E$36</f>
        <v>0</v>
      </c>
    </row>
    <row r="77" spans="1:42">
      <c r="A77" s="74">
        <v>25</v>
      </c>
      <c r="B77" s="210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0">
        <f ca="1">IF('Chemicals 2020'!$A85="CP",INDIRECT("'Chemicals 2020'!"&amp;'Country Selector'!$B$3&amp;ROW($A85))*10^12,0)*'Process Emissions Multipliers'!$B$36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0">
        <f ca="1">IF('Chemicals 2030'!$A85="CP",INDIRECT("'Chemicals 2030'!"&amp;'Country Selector'!$B$3&amp;ROW($A85))*10^12,0)*'Process Emissions Multipliers'!$D$36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0">
        <f ca="1">V77*'Process Emissions Multipliers'!$E$36</f>
        <v>0</v>
      </c>
    </row>
    <row r="78" spans="1:42">
      <c r="A78" s="74">
        <v>26</v>
      </c>
      <c r="B78" s="210">
        <f ca="1">IF('Chemicals 2010'!$A86="CP",INDIRECT("'Chemicals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0">
        <f ca="1">IF('Chemicals 2020'!$A86="CP",INDIRECT("'Chemicals 2020'!"&amp;'Country Selector'!$B$3&amp;ROW($A86))*10^12,0)*'Process Emissions Multipliers'!$B$36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0">
        <f ca="1">IF('Chemicals 2030'!$A86="CP",INDIRECT("'Chemicals 2030'!"&amp;'Country Selector'!$B$3&amp;ROW($A86))*10^12,0)*'Process Emissions Multipliers'!$D$36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0">
        <f ca="1">V78*'Process Emissions Multipliers'!$E$36</f>
        <v>0</v>
      </c>
    </row>
    <row r="79" spans="1:42">
      <c r="A79" s="74">
        <v>27</v>
      </c>
      <c r="B79" s="210">
        <f ca="1">IF('Chemicals 2010'!$A87="CP",INDIRECT("'Chemicals 2010'!"&amp;'Country Selector'!$B$3&amp;ROW($A87))*10^12,0)</f>
        <v>0</v>
      </c>
      <c r="C79" s="90">
        <f t="shared" ca="1" si="15"/>
        <v>2202436825967.248</v>
      </c>
      <c r="D79" s="90">
        <f t="shared" ca="1" si="12"/>
        <v>4404873651934.4961</v>
      </c>
      <c r="E79" s="90">
        <f t="shared" ca="1" si="12"/>
        <v>6607310477901.7441</v>
      </c>
      <c r="F79" s="90">
        <f t="shared" ca="1" si="12"/>
        <v>8809747303868.9922</v>
      </c>
      <c r="G79" s="90">
        <f t="shared" ca="1" si="12"/>
        <v>11012184129836.24</v>
      </c>
      <c r="H79" s="90">
        <f t="shared" ca="1" si="12"/>
        <v>13214620955803.488</v>
      </c>
      <c r="I79" s="90">
        <f t="shared" ca="1" si="12"/>
        <v>15417057781770.738</v>
      </c>
      <c r="J79" s="90">
        <f t="shared" ca="1" si="12"/>
        <v>17619494607737.984</v>
      </c>
      <c r="K79" s="90">
        <f t="shared" ca="1" si="12"/>
        <v>19821931433705.23</v>
      </c>
      <c r="L79" s="210">
        <f ca="1">IF('Chemicals 2020'!$A87="CP",INDIRECT("'Chemicals 2020'!"&amp;'Country Selector'!$B$3&amp;ROW($A87))*10^12,0)*'Process Emissions Multipliers'!$B$36</f>
        <v>22024368259672.48</v>
      </c>
      <c r="M79" s="90">
        <f t="shared" ca="1" si="16"/>
        <v>21476161774176.246</v>
      </c>
      <c r="N79" s="90">
        <f t="shared" ca="1" si="13"/>
        <v>20927955288680.016</v>
      </c>
      <c r="O79" s="90">
        <f t="shared" ca="1" si="13"/>
        <v>20379748803183.789</v>
      </c>
      <c r="P79" s="90">
        <f t="shared" ca="1" si="13"/>
        <v>19831542317687.555</v>
      </c>
      <c r="Q79" s="90">
        <f t="shared" ca="1" si="13"/>
        <v>19283335832191.32</v>
      </c>
      <c r="R79" s="90">
        <f t="shared" ca="1" si="13"/>
        <v>18735129346695.09</v>
      </c>
      <c r="S79" s="90">
        <f t="shared" ca="1" si="13"/>
        <v>18186922861198.859</v>
      </c>
      <c r="T79" s="90">
        <f t="shared" ca="1" si="13"/>
        <v>17638716375702.625</v>
      </c>
      <c r="U79" s="90">
        <f t="shared" ca="1" si="13"/>
        <v>17090509890206.395</v>
      </c>
      <c r="V79" s="210">
        <f ca="1">IF('Chemicals 2030'!$A87="CP",INDIRECT("'Chemicals 2030'!"&amp;'Country Selector'!$B$3&amp;ROW($A87))*10^12,0)*'Process Emissions Multipliers'!$D$36</f>
        <v>16542303404710.162</v>
      </c>
      <c r="W79" s="90">
        <f t="shared" ref="W79:AL94" ca="1" si="18">$V79*($AP$1-W$1)/($AP$1-$V$1)+$AP79*(W$1-$V$1)/($AP$1-$V$1)</f>
        <v>16854211180307.184</v>
      </c>
      <c r="X79" s="90">
        <f t="shared" ca="1" si="18"/>
        <v>17166118955904.207</v>
      </c>
      <c r="Y79" s="90">
        <f t="shared" ca="1" si="18"/>
        <v>17478026731501.229</v>
      </c>
      <c r="Z79" s="90">
        <f t="shared" ca="1" si="18"/>
        <v>17789934507098.25</v>
      </c>
      <c r="AA79" s="90">
        <f t="shared" ca="1" si="18"/>
        <v>18101842282695.273</v>
      </c>
      <c r="AB79" s="90">
        <f t="shared" ca="1" si="18"/>
        <v>18413750058292.297</v>
      </c>
      <c r="AC79" s="90">
        <f t="shared" ca="1" si="18"/>
        <v>18725657833889.32</v>
      </c>
      <c r="AD79" s="90">
        <f t="shared" ca="1" si="18"/>
        <v>19037565609486.344</v>
      </c>
      <c r="AE79" s="90">
        <f t="shared" ca="1" si="18"/>
        <v>19349473385083.367</v>
      </c>
      <c r="AF79" s="90">
        <f t="shared" ca="1" si="18"/>
        <v>19661381160680.387</v>
      </c>
      <c r="AG79" s="90">
        <f t="shared" ca="1" si="18"/>
        <v>19973288936277.406</v>
      </c>
      <c r="AH79" s="90">
        <f t="shared" ca="1" si="18"/>
        <v>20285196711874.43</v>
      </c>
      <c r="AI79" s="90">
        <f t="shared" ca="1" si="18"/>
        <v>20597104487471.453</v>
      </c>
      <c r="AJ79" s="90">
        <f t="shared" ca="1" si="18"/>
        <v>20909012263068.477</v>
      </c>
      <c r="AK79" s="90">
        <f t="shared" ca="1" si="18"/>
        <v>21220920038665.496</v>
      </c>
      <c r="AL79" s="90">
        <f t="shared" ca="1" si="18"/>
        <v>21532827814262.52</v>
      </c>
      <c r="AM79" s="90">
        <f t="shared" ca="1" si="17"/>
        <v>21844735589859.543</v>
      </c>
      <c r="AN79" s="90">
        <f t="shared" ca="1" si="17"/>
        <v>22156643365456.566</v>
      </c>
      <c r="AO79" s="90">
        <f t="shared" ca="1" si="17"/>
        <v>22468551141053.586</v>
      </c>
      <c r="AP79" s="210">
        <f ca="1">V79*'Process Emissions Multipliers'!$E$36</f>
        <v>22780458916650.609</v>
      </c>
    </row>
    <row r="80" spans="1:42">
      <c r="A80" s="74">
        <v>28</v>
      </c>
      <c r="B80" s="210">
        <f ca="1">IF('Chemicals 2010'!$A88="CP",INDIRECT("'Chemicals 2010'!"&amp;'Country Selector'!$B$3&amp;ROW($A88))*10^12,0)</f>
        <v>1156566892212.2896</v>
      </c>
      <c r="C80" s="90">
        <f t="shared" ca="1" si="15"/>
        <v>1195106998638.2813</v>
      </c>
      <c r="D80" s="90">
        <f t="shared" ca="1" si="12"/>
        <v>1233647105064.2729</v>
      </c>
      <c r="E80" s="90">
        <f t="shared" ca="1" si="12"/>
        <v>1272187211490.2646</v>
      </c>
      <c r="F80" s="90">
        <f t="shared" ca="1" si="12"/>
        <v>1310727317916.2563</v>
      </c>
      <c r="G80" s="90">
        <f t="shared" ca="1" si="12"/>
        <v>1349267424342.248</v>
      </c>
      <c r="H80" s="90">
        <f t="shared" ca="1" si="12"/>
        <v>1387807530768.2397</v>
      </c>
      <c r="I80" s="90">
        <f t="shared" ca="1" si="12"/>
        <v>1426347637194.2312</v>
      </c>
      <c r="J80" s="90">
        <f t="shared" ca="1" si="12"/>
        <v>1464887743620.2231</v>
      </c>
      <c r="K80" s="90">
        <f t="shared" ca="1" si="12"/>
        <v>1503427850046.2148</v>
      </c>
      <c r="L80" s="210">
        <f ca="1">IF('Chemicals 2020'!$A88="CP",INDIRECT("'Chemicals 2020'!"&amp;'Country Selector'!$B$3&amp;ROW($A88))*10^12,0)*'Process Emissions Multipliers'!$B$36</f>
        <v>1541967956472.2063</v>
      </c>
      <c r="M80" s="90">
        <f t="shared" ca="1" si="16"/>
        <v>1587336687185.385</v>
      </c>
      <c r="N80" s="90">
        <f t="shared" ca="1" si="13"/>
        <v>1632705417898.5635</v>
      </c>
      <c r="O80" s="90">
        <f t="shared" ca="1" si="13"/>
        <v>1678074148611.7417</v>
      </c>
      <c r="P80" s="90">
        <f t="shared" ca="1" si="13"/>
        <v>1723442879324.9204</v>
      </c>
      <c r="Q80" s="90">
        <f t="shared" ca="1" si="13"/>
        <v>1768811610038.0991</v>
      </c>
      <c r="R80" s="90">
        <f t="shared" ca="1" si="13"/>
        <v>1814180340751.2776</v>
      </c>
      <c r="S80" s="90">
        <f t="shared" ca="1" si="13"/>
        <v>1859549071464.4561</v>
      </c>
      <c r="T80" s="90">
        <f t="shared" ca="1" si="13"/>
        <v>1904917802177.6348</v>
      </c>
      <c r="U80" s="90">
        <f t="shared" ca="1" si="13"/>
        <v>1950286532890.8132</v>
      </c>
      <c r="V80" s="210">
        <f ca="1">IF('Chemicals 2030'!$A88="CP",INDIRECT("'Chemicals 2030'!"&amp;'Country Selector'!$B$3&amp;ROW($A88))*10^12,0)*'Process Emissions Multipliers'!$D$36</f>
        <v>1995655263603.9917</v>
      </c>
      <c r="W80" s="90">
        <f t="shared" ca="1" si="18"/>
        <v>2033283662678.8132</v>
      </c>
      <c r="X80" s="90">
        <f t="shared" ca="1" si="18"/>
        <v>2070912061753.6345</v>
      </c>
      <c r="Y80" s="90">
        <f t="shared" ca="1" si="18"/>
        <v>2108540460828.4561</v>
      </c>
      <c r="Z80" s="90">
        <f t="shared" ca="1" si="18"/>
        <v>2146168859903.2771</v>
      </c>
      <c r="AA80" s="90">
        <f t="shared" ca="1" si="18"/>
        <v>2183797258978.0984</v>
      </c>
      <c r="AB80" s="90">
        <f t="shared" ca="1" si="18"/>
        <v>2221425658052.9199</v>
      </c>
      <c r="AC80" s="90">
        <f t="shared" ca="1" si="18"/>
        <v>2259054057127.7412</v>
      </c>
      <c r="AD80" s="90">
        <f t="shared" ca="1" si="18"/>
        <v>2296682456202.5625</v>
      </c>
      <c r="AE80" s="90">
        <f t="shared" ca="1" si="18"/>
        <v>2334310855277.3838</v>
      </c>
      <c r="AF80" s="90">
        <f t="shared" ca="1" si="18"/>
        <v>2371939254352.2051</v>
      </c>
      <c r="AG80" s="90">
        <f t="shared" ca="1" si="18"/>
        <v>2409567653427.0269</v>
      </c>
      <c r="AH80" s="90">
        <f t="shared" ca="1" si="18"/>
        <v>2447196052501.8481</v>
      </c>
      <c r="AI80" s="90">
        <f t="shared" ca="1" si="18"/>
        <v>2484824451576.6694</v>
      </c>
      <c r="AJ80" s="90">
        <f t="shared" ca="1" si="18"/>
        <v>2522452850651.4912</v>
      </c>
      <c r="AK80" s="90">
        <f t="shared" ca="1" si="18"/>
        <v>2560081249726.312</v>
      </c>
      <c r="AL80" s="90">
        <f t="shared" ca="1" si="18"/>
        <v>2597709648801.1338</v>
      </c>
      <c r="AM80" s="90">
        <f t="shared" ca="1" si="17"/>
        <v>2635338047875.9551</v>
      </c>
      <c r="AN80" s="90">
        <f t="shared" ca="1" si="17"/>
        <v>2672966446950.7764</v>
      </c>
      <c r="AO80" s="90">
        <f t="shared" ca="1" si="17"/>
        <v>2710594846025.5977</v>
      </c>
      <c r="AP80" s="210">
        <f ca="1">V80*'Process Emissions Multipliers'!$E$36</f>
        <v>2748223245100.4189</v>
      </c>
    </row>
    <row r="81" spans="1:42">
      <c r="A81" s="74">
        <v>29</v>
      </c>
      <c r="B81" s="210">
        <f ca="1">IF('Chemicals 2010'!$A89="CP",INDIRECT("'Chemicals 2010'!"&amp;'Country Selector'!$B$3&amp;ROW($A89))*10^12,0)</f>
        <v>1445708615265.3745</v>
      </c>
      <c r="C81" s="90">
        <f t="shared" ca="1" si="15"/>
        <v>1493883748297.8613</v>
      </c>
      <c r="D81" s="90">
        <f t="shared" ca="1" si="12"/>
        <v>1542058881330.3477</v>
      </c>
      <c r="E81" s="90">
        <f t="shared" ca="1" si="12"/>
        <v>1590234014362.8345</v>
      </c>
      <c r="F81" s="90">
        <f t="shared" ca="1" si="12"/>
        <v>1638409147395.3213</v>
      </c>
      <c r="G81" s="90">
        <f t="shared" ca="1" si="12"/>
        <v>1686584280427.8076</v>
      </c>
      <c r="H81" s="90">
        <f t="shared" ca="1" si="12"/>
        <v>1734759413460.2944</v>
      </c>
      <c r="I81" s="90">
        <f t="shared" ca="1" si="12"/>
        <v>1782934546492.781</v>
      </c>
      <c r="J81" s="90">
        <f t="shared" ca="1" si="12"/>
        <v>1831109679525.2678</v>
      </c>
      <c r="K81" s="90">
        <f t="shared" ca="1" si="12"/>
        <v>1879284812557.7542</v>
      </c>
      <c r="L81" s="210">
        <f ca="1">IF('Chemicals 2020'!$A89="CP",INDIRECT("'Chemicals 2020'!"&amp;'Country Selector'!$B$3&amp;ROW($A89))*10^12,0)*'Process Emissions Multipliers'!$B$36</f>
        <v>1927459945590.241</v>
      </c>
      <c r="M81" s="90">
        <f t="shared" ca="1" si="16"/>
        <v>1984170858981.7253</v>
      </c>
      <c r="N81" s="90">
        <f t="shared" ca="1" si="13"/>
        <v>2040881772373.21</v>
      </c>
      <c r="O81" s="90">
        <f t="shared" ca="1" si="13"/>
        <v>2097592685764.6943</v>
      </c>
      <c r="P81" s="90">
        <f t="shared" ca="1" si="13"/>
        <v>2154303599156.1785</v>
      </c>
      <c r="Q81" s="90">
        <f t="shared" ca="1" si="13"/>
        <v>2211014512547.6631</v>
      </c>
      <c r="R81" s="90">
        <f t="shared" ca="1" si="13"/>
        <v>2267725425939.1475</v>
      </c>
      <c r="S81" s="90">
        <f t="shared" ca="1" si="13"/>
        <v>2324436339330.6318</v>
      </c>
      <c r="T81" s="90">
        <f t="shared" ca="1" si="13"/>
        <v>2381147252722.1162</v>
      </c>
      <c r="U81" s="90">
        <f t="shared" ca="1" si="13"/>
        <v>2437858166113.6006</v>
      </c>
      <c r="V81" s="210">
        <f ca="1">IF('Chemicals 2030'!$A89="CP",INDIRECT("'Chemicals 2030'!"&amp;'Country Selector'!$B$3&amp;ROW($A89))*10^12,0)*'Process Emissions Multipliers'!$D$36</f>
        <v>2494569079505.085</v>
      </c>
      <c r="W81" s="90">
        <f t="shared" ca="1" si="18"/>
        <v>2541604578348.6138</v>
      </c>
      <c r="X81" s="90">
        <f t="shared" ca="1" si="18"/>
        <v>2588640077192.1421</v>
      </c>
      <c r="Y81" s="90">
        <f t="shared" ca="1" si="18"/>
        <v>2635675576035.6704</v>
      </c>
      <c r="Z81" s="90">
        <f t="shared" ca="1" si="18"/>
        <v>2682711074879.1992</v>
      </c>
      <c r="AA81" s="90">
        <f t="shared" ca="1" si="18"/>
        <v>2729746573722.7275</v>
      </c>
      <c r="AB81" s="90">
        <f t="shared" ca="1" si="18"/>
        <v>2776782072566.2559</v>
      </c>
      <c r="AC81" s="90">
        <f t="shared" ca="1" si="18"/>
        <v>2823817571409.7842</v>
      </c>
      <c r="AD81" s="90">
        <f t="shared" ca="1" si="18"/>
        <v>2870853070253.3135</v>
      </c>
      <c r="AE81" s="90">
        <f t="shared" ca="1" si="18"/>
        <v>2917888569096.8418</v>
      </c>
      <c r="AF81" s="90">
        <f t="shared" ca="1" si="18"/>
        <v>2964924067940.3701</v>
      </c>
      <c r="AG81" s="90">
        <f t="shared" ca="1" si="18"/>
        <v>3011959566783.8989</v>
      </c>
      <c r="AH81" s="90">
        <f t="shared" ca="1" si="18"/>
        <v>3058995065627.4268</v>
      </c>
      <c r="AI81" s="90">
        <f t="shared" ca="1" si="18"/>
        <v>3106030564470.9556</v>
      </c>
      <c r="AJ81" s="90">
        <f t="shared" ca="1" si="18"/>
        <v>3153066063314.4839</v>
      </c>
      <c r="AK81" s="90">
        <f t="shared" ca="1" si="18"/>
        <v>3200101562158.0127</v>
      </c>
      <c r="AL81" s="90">
        <f t="shared" ca="1" si="18"/>
        <v>3247137061001.5415</v>
      </c>
      <c r="AM81" s="90">
        <f t="shared" ca="1" si="17"/>
        <v>3294172559845.0698</v>
      </c>
      <c r="AN81" s="90">
        <f t="shared" ca="1" si="17"/>
        <v>3341208058688.5981</v>
      </c>
      <c r="AO81" s="90">
        <f t="shared" ca="1" si="17"/>
        <v>3388243557532.127</v>
      </c>
      <c r="AP81" s="210">
        <f ca="1">V81*'Process Emissions Multipliers'!$E$36</f>
        <v>3435279056375.6553</v>
      </c>
    </row>
    <row r="82" spans="1:42">
      <c r="A82" s="74">
        <v>30</v>
      </c>
      <c r="B82" s="210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0">
        <f ca="1">IF('Chemicals 2020'!$A90="CP",INDIRECT("'Chemicals 2020'!"&amp;'Country Selector'!$B$3&amp;ROW($A90))*10^12,0)*'Process Emissions Multipliers'!$B$36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0">
        <f ca="1">IF('Chemicals 2030'!$A90="CP",INDIRECT("'Chemicals 2030'!"&amp;'Country Selector'!$B$3&amp;ROW($A90))*10^12,0)*'Process Emissions Multipliers'!$D$36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0">
        <f ca="1">V82*'Process Emissions Multipliers'!$E$36</f>
        <v>0</v>
      </c>
    </row>
    <row r="83" spans="1:42">
      <c r="A83" s="74">
        <v>31</v>
      </c>
      <c r="B83" s="210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0">
        <f ca="1">IF('Chemicals 2020'!$A91="CP",INDIRECT("'Chemicals 2020'!"&amp;'Country Selector'!$B$3&amp;ROW($A91))*10^12,0)*'Process Emissions Multipliers'!$B$36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0">
        <f ca="1">IF('Chemicals 2030'!$A91="CP",INDIRECT("'Chemicals 2030'!"&amp;'Country Selector'!$B$3&amp;ROW($A91))*10^12,0)*'Process Emissions Multipliers'!$D$36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0">
        <f ca="1">V83*'Process Emissions Multipliers'!$E$36</f>
        <v>0</v>
      </c>
    </row>
    <row r="84" spans="1:42">
      <c r="A84" s="74">
        <v>32</v>
      </c>
      <c r="B84" s="210">
        <f ca="1">IF('Chemicals 2010'!$A92="CP",INDIRECT("'Chemicals 2010'!"&amp;'Country Selector'!$B$3&amp;ROW($A92))*10^12,0)</f>
        <v>1095694950516.9006</v>
      </c>
      <c r="C84" s="90">
        <f t="shared" ca="1" si="15"/>
        <v>1132206630288.8916</v>
      </c>
      <c r="D84" s="90">
        <f t="shared" ca="1" si="12"/>
        <v>1168718310060.8823</v>
      </c>
      <c r="E84" s="90">
        <f t="shared" ca="1" si="12"/>
        <v>1205229989832.8733</v>
      </c>
      <c r="F84" s="90">
        <f t="shared" ca="1" si="12"/>
        <v>1241741669604.8643</v>
      </c>
      <c r="G84" s="90">
        <f t="shared" ca="1" si="12"/>
        <v>1278253349376.855</v>
      </c>
      <c r="H84" s="90">
        <f t="shared" ca="1" si="12"/>
        <v>1314765029148.8457</v>
      </c>
      <c r="I84" s="90">
        <f t="shared" ca="1" si="12"/>
        <v>1351276708920.8369</v>
      </c>
      <c r="J84" s="90">
        <f t="shared" ca="1" si="12"/>
        <v>1387788388692.8276</v>
      </c>
      <c r="K84" s="90">
        <f t="shared" ca="1" si="12"/>
        <v>1424300068464.8184</v>
      </c>
      <c r="L84" s="210">
        <f ca="1">IF('Chemicals 2020'!$A92="CP",INDIRECT("'Chemicals 2020'!"&amp;'Country Selector'!$B$3&amp;ROW($A92))*10^12,0)*'Process Emissions Multipliers'!$B$36</f>
        <v>1460811748236.8093</v>
      </c>
      <c r="M84" s="90">
        <f t="shared" ca="1" si="16"/>
        <v>1503792651017.7256</v>
      </c>
      <c r="N84" s="90">
        <f t="shared" ca="1" si="13"/>
        <v>1546773553798.6416</v>
      </c>
      <c r="O84" s="90">
        <f t="shared" ca="1" si="13"/>
        <v>1589754456579.5581</v>
      </c>
      <c r="P84" s="90">
        <f t="shared" ca="1" si="13"/>
        <v>1632735359360.4741</v>
      </c>
      <c r="Q84" s="90">
        <f t="shared" ca="1" si="13"/>
        <v>1675716262141.3901</v>
      </c>
      <c r="R84" s="90">
        <f t="shared" ca="1" si="13"/>
        <v>1718697164922.3066</v>
      </c>
      <c r="S84" s="90">
        <f t="shared" ca="1" si="13"/>
        <v>1761678067703.2227</v>
      </c>
      <c r="T84" s="90">
        <f t="shared" ca="1" si="13"/>
        <v>1804658970484.1387</v>
      </c>
      <c r="U84" s="90">
        <f t="shared" ca="1" si="13"/>
        <v>1847639873265.0549</v>
      </c>
      <c r="V84" s="210">
        <f ca="1">IF('Chemicals 2030'!$A92="CP",INDIRECT("'Chemicals 2030'!"&amp;'Country Selector'!$B$3&amp;ROW($A92))*10^12,0)*'Process Emissions Multipliers'!$D$36</f>
        <v>1890620776045.9712</v>
      </c>
      <c r="W84" s="90">
        <f t="shared" ca="1" si="18"/>
        <v>1926268733064.2246</v>
      </c>
      <c r="X84" s="90">
        <f t="shared" ca="1" si="18"/>
        <v>1961916690082.478</v>
      </c>
      <c r="Y84" s="90">
        <f t="shared" ca="1" si="18"/>
        <v>1997564647100.7317</v>
      </c>
      <c r="Z84" s="90">
        <f t="shared" ca="1" si="18"/>
        <v>2033212604118.9849</v>
      </c>
      <c r="AA84" s="90">
        <f t="shared" ca="1" si="18"/>
        <v>2068860561137.2383</v>
      </c>
      <c r="AB84" s="90">
        <f t="shared" ca="1" si="18"/>
        <v>2104508518155.4917</v>
      </c>
      <c r="AC84" s="90">
        <f t="shared" ca="1" si="18"/>
        <v>2140156475173.7451</v>
      </c>
      <c r="AD84" s="90">
        <f t="shared" ca="1" si="18"/>
        <v>2175804432191.9985</v>
      </c>
      <c r="AE84" s="90">
        <f t="shared" ca="1" si="18"/>
        <v>2211452389210.252</v>
      </c>
      <c r="AF84" s="90">
        <f t="shared" ca="1" si="18"/>
        <v>2247100346228.5054</v>
      </c>
      <c r="AG84" s="90">
        <f t="shared" ca="1" si="18"/>
        <v>2282748303246.7588</v>
      </c>
      <c r="AH84" s="90">
        <f t="shared" ca="1" si="18"/>
        <v>2318396260265.0122</v>
      </c>
      <c r="AI84" s="90">
        <f t="shared" ca="1" si="18"/>
        <v>2354044217283.2656</v>
      </c>
      <c r="AJ84" s="90">
        <f t="shared" ca="1" si="18"/>
        <v>2389692174301.519</v>
      </c>
      <c r="AK84" s="90">
        <f t="shared" ca="1" si="18"/>
        <v>2425340131319.7725</v>
      </c>
      <c r="AL84" s="90">
        <f t="shared" ca="1" si="18"/>
        <v>2460988088338.0259</v>
      </c>
      <c r="AM84" s="90">
        <f t="shared" ca="1" si="17"/>
        <v>2496636045356.2793</v>
      </c>
      <c r="AN84" s="90">
        <f t="shared" ca="1" si="17"/>
        <v>2532284002374.5327</v>
      </c>
      <c r="AO84" s="90">
        <f t="shared" ca="1" si="17"/>
        <v>2567931959392.7856</v>
      </c>
      <c r="AP84" s="210">
        <f ca="1">V84*'Process Emissions Multipliers'!$E$36</f>
        <v>2603579916411.0396</v>
      </c>
    </row>
    <row r="85" spans="1:42">
      <c r="A85" s="74">
        <v>33</v>
      </c>
      <c r="B85" s="210">
        <f ca="1">IF('Chemicals 2010'!$A93="CP",INDIRECT("'Chemicals 2010'!"&amp;'Country Selector'!$B$3&amp;ROW($A93))*10^12,0)</f>
        <v>1369618688146.1401</v>
      </c>
      <c r="C85" s="90">
        <f t="shared" ca="1" si="15"/>
        <v>1415258287861.1272</v>
      </c>
      <c r="D85" s="90">
        <f t="shared" ca="1" si="12"/>
        <v>1460897887576.1145</v>
      </c>
      <c r="E85" s="90">
        <f t="shared" ca="1" si="12"/>
        <v>1506537487291.1016</v>
      </c>
      <c r="F85" s="90">
        <f t="shared" ca="1" si="12"/>
        <v>1552177087006.0889</v>
      </c>
      <c r="G85" s="90">
        <f t="shared" ca="1" si="12"/>
        <v>1597816686721.0759</v>
      </c>
      <c r="H85" s="90">
        <f t="shared" ca="1" si="12"/>
        <v>1643456286436.063</v>
      </c>
      <c r="I85" s="90">
        <f t="shared" ca="1" si="12"/>
        <v>1689095886151.0503</v>
      </c>
      <c r="J85" s="90">
        <f t="shared" ca="1" si="12"/>
        <v>1734735485866.0374</v>
      </c>
      <c r="K85" s="90">
        <f t="shared" ca="1" si="12"/>
        <v>1780375085581.0247</v>
      </c>
      <c r="L85" s="210">
        <f ca="1">IF('Chemicals 2020'!$A93="CP",INDIRECT("'Chemicals 2020'!"&amp;'Country Selector'!$B$3&amp;ROW($A93))*10^12,0)*'Process Emissions Multipliers'!$B$36</f>
        <v>1826014685296.0117</v>
      </c>
      <c r="M85" s="90">
        <f t="shared" ca="1" si="16"/>
        <v>1879740813772.1475</v>
      </c>
      <c r="N85" s="90">
        <f t="shared" ca="1" si="13"/>
        <v>1933466942248.2832</v>
      </c>
      <c r="O85" s="90">
        <f t="shared" ca="1" si="13"/>
        <v>1987193070724.4189</v>
      </c>
      <c r="P85" s="90">
        <f t="shared" ca="1" si="13"/>
        <v>2040919199200.5547</v>
      </c>
      <c r="Q85" s="90">
        <f t="shared" ca="1" si="13"/>
        <v>2094645327676.6902</v>
      </c>
      <c r="R85" s="90">
        <f t="shared" ca="1" si="13"/>
        <v>2148371456152.8257</v>
      </c>
      <c r="S85" s="90">
        <f t="shared" ca="1" si="13"/>
        <v>2202097584628.9614</v>
      </c>
      <c r="T85" s="90">
        <f t="shared" ca="1" si="13"/>
        <v>2255823713105.0972</v>
      </c>
      <c r="U85" s="90">
        <f t="shared" ca="1" si="13"/>
        <v>2309549841581.2329</v>
      </c>
      <c r="V85" s="210">
        <f ca="1">IF('Chemicals 2030'!$A93="CP",INDIRECT("'Chemicals 2030'!"&amp;'Country Selector'!$B$3&amp;ROW($A93))*10^12,0)*'Process Emissions Multipliers'!$D$36</f>
        <v>2363275970057.3687</v>
      </c>
      <c r="W85" s="90">
        <f t="shared" ca="1" si="18"/>
        <v>2407835916330.1841</v>
      </c>
      <c r="X85" s="90">
        <f t="shared" ca="1" si="18"/>
        <v>2452395862602.9985</v>
      </c>
      <c r="Y85" s="90">
        <f t="shared" ca="1" si="18"/>
        <v>2496955808875.8135</v>
      </c>
      <c r="Z85" s="90">
        <f t="shared" ca="1" si="18"/>
        <v>2541515755148.6289</v>
      </c>
      <c r="AA85" s="90">
        <f t="shared" ca="1" si="18"/>
        <v>2586075701421.4434</v>
      </c>
      <c r="AB85" s="90">
        <f t="shared" ca="1" si="18"/>
        <v>2630635647694.2583</v>
      </c>
      <c r="AC85" s="90">
        <f t="shared" ca="1" si="18"/>
        <v>2675195593967.0732</v>
      </c>
      <c r="AD85" s="90">
        <f t="shared" ca="1" si="18"/>
        <v>2719755540239.8887</v>
      </c>
      <c r="AE85" s="90">
        <f t="shared" ca="1" si="18"/>
        <v>2764315486512.7031</v>
      </c>
      <c r="AF85" s="90">
        <f t="shared" ca="1" si="18"/>
        <v>2808875432785.5186</v>
      </c>
      <c r="AG85" s="90">
        <f t="shared" ca="1" si="18"/>
        <v>2853435379058.333</v>
      </c>
      <c r="AH85" s="90">
        <f t="shared" ca="1" si="18"/>
        <v>2897995325331.1484</v>
      </c>
      <c r="AI85" s="90">
        <f t="shared" ca="1" si="18"/>
        <v>2942555271603.9634</v>
      </c>
      <c r="AJ85" s="90">
        <f t="shared" ca="1" si="18"/>
        <v>2987115217876.7778</v>
      </c>
      <c r="AK85" s="90">
        <f t="shared" ca="1" si="18"/>
        <v>3031675164149.5933</v>
      </c>
      <c r="AL85" s="90">
        <f t="shared" ca="1" si="18"/>
        <v>3076235110422.4082</v>
      </c>
      <c r="AM85" s="90">
        <f t="shared" ca="1" si="17"/>
        <v>3120795056695.2236</v>
      </c>
      <c r="AN85" s="90">
        <f t="shared" ca="1" si="17"/>
        <v>3165355002968.0381</v>
      </c>
      <c r="AO85" s="90">
        <f t="shared" ca="1" si="17"/>
        <v>3209914949240.853</v>
      </c>
      <c r="AP85" s="210">
        <f ca="1">V85*'Process Emissions Multipliers'!$E$36</f>
        <v>3254474895513.668</v>
      </c>
    </row>
    <row r="86" spans="1:42">
      <c r="A86" s="74">
        <v>34</v>
      </c>
      <c r="B86" s="210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0">
        <f ca="1">IF('Chemicals 2020'!$A94="CP",INDIRECT("'Chemicals 2020'!"&amp;'Country Selector'!$B$3&amp;ROW($A94))*10^12,0)*'Process Emissions Multipliers'!$B$36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0">
        <f ca="1">IF('Chemicals 2030'!$A94="CP",INDIRECT("'Chemicals 2030'!"&amp;'Country Selector'!$B$3&amp;ROW($A94))*10^12,0)*'Process Emissions Multipliers'!$D$36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0">
        <f ca="1">V86*'Process Emissions Multipliers'!$E$36</f>
        <v>0</v>
      </c>
    </row>
    <row r="87" spans="1:42">
      <c r="A87" s="74">
        <v>35</v>
      </c>
      <c r="B87" s="210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0">
        <f ca="1">IF('Chemicals 2020'!$A95="CP",INDIRECT("'Chemicals 2020'!"&amp;'Country Selector'!$B$3&amp;ROW($A95))*10^12,0)*'Process Emissions Multipliers'!$B$36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0">
        <f ca="1">IF('Chemicals 2030'!$A95="CP",INDIRECT("'Chemicals 2030'!"&amp;'Country Selector'!$B$3&amp;ROW($A95))*10^12,0)*'Process Emissions Multipliers'!$D$36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0">
        <f ca="1">V87*'Process Emissions Multipliers'!$E$36</f>
        <v>0</v>
      </c>
    </row>
    <row r="88" spans="1:42">
      <c r="A88" s="74">
        <v>36</v>
      </c>
      <c r="B88" s="210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0">
        <f ca="1">IF('Chemicals 2020'!$A96="CP",INDIRECT("'Chemicals 2020'!"&amp;'Country Selector'!$B$3&amp;ROW($A96))*10^12,0)*'Process Emissions Multipliers'!$B$36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0">
        <f ca="1">IF('Chemicals 2030'!$A96="CP",INDIRECT("'Chemicals 2030'!"&amp;'Country Selector'!$B$3&amp;ROW($A96))*10^12,0)*'Process Emissions Multipliers'!$D$36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0">
        <f ca="1">V88*'Process Emissions Multipliers'!$E$36</f>
        <v>0</v>
      </c>
    </row>
    <row r="89" spans="1:42">
      <c r="A89" s="74">
        <v>37</v>
      </c>
      <c r="B89" s="210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0">
        <f ca="1">IF('Chemicals 2020'!$A97="CP",INDIRECT("'Chemicals 2020'!"&amp;'Country Selector'!$B$3&amp;ROW($A97))*10^12,0)*'Process Emissions Multipliers'!$B$36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0">
        <f ca="1">IF('Chemicals 2030'!$A97="CP",INDIRECT("'Chemicals 2030'!"&amp;'Country Selector'!$B$3&amp;ROW($A97))*10^12,0)*'Process Emissions Multipliers'!$D$36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0">
        <f ca="1">V89*'Process Emissions Multipliers'!$E$36</f>
        <v>0</v>
      </c>
    </row>
    <row r="90" spans="1:42">
      <c r="A90" s="74">
        <v>38</v>
      </c>
      <c r="B90" s="210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10">
        <f ca="1">IF('Chemicals 2020'!$A98="CP",INDIRECT("'Chemicals 2020'!"&amp;'Country Selector'!$B$3&amp;ROW($A98))*10^12,0)*'Process Emissions Multipliers'!$B$36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0">
        <f ca="1">IF('Chemicals 2030'!$A98="CP",INDIRECT("'Chemicals 2030'!"&amp;'Country Selector'!$B$3&amp;ROW($A98))*10^12,0)*'Process Emissions Multipliers'!$D$36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0">
        <f ca="1">V90*'Process Emissions Multipliers'!$E$36</f>
        <v>0</v>
      </c>
    </row>
    <row r="91" spans="1:42">
      <c r="A91" s="74">
        <v>39</v>
      </c>
      <c r="B91" s="210">
        <f ca="1">IF('Chemicals 2010'!$A99="CP",INDIRECT("'Chemicals 2010'!"&amp;'Country Selector'!$B$3&amp;ROW($A99))*10^12,0)</f>
        <v>0</v>
      </c>
      <c r="C91" s="90">
        <f t="shared" ca="1" si="15"/>
        <v>46933002882.743896</v>
      </c>
      <c r="D91" s="90">
        <f t="shared" ca="1" si="12"/>
        <v>93866005765.487793</v>
      </c>
      <c r="E91" s="90">
        <f t="shared" ca="1" si="12"/>
        <v>140799008648.23169</v>
      </c>
      <c r="F91" s="90">
        <f t="shared" ca="1" si="12"/>
        <v>187732011530.97559</v>
      </c>
      <c r="G91" s="90">
        <f t="shared" ca="1" si="12"/>
        <v>234665014413.71948</v>
      </c>
      <c r="H91" s="90">
        <f t="shared" ca="1" si="12"/>
        <v>281598017296.46338</v>
      </c>
      <c r="I91" s="90">
        <f t="shared" ca="1" si="12"/>
        <v>328531020179.20728</v>
      </c>
      <c r="J91" s="90">
        <f t="shared" ca="1" si="12"/>
        <v>375464023061.95117</v>
      </c>
      <c r="K91" s="90">
        <f t="shared" ca="1" si="12"/>
        <v>422397025944.69507</v>
      </c>
      <c r="L91" s="210">
        <f ca="1">IF('Chemicals 2020'!$A99="CP",INDIRECT("'Chemicals 2020'!"&amp;'Country Selector'!$B$3&amp;ROW($A99))*10^12,0)*'Process Emissions Multipliers'!$B$36</f>
        <v>469330028827.43896</v>
      </c>
      <c r="M91" s="90">
        <f t="shared" ca="1" si="16"/>
        <v>595196189017.80981</v>
      </c>
      <c r="N91" s="90">
        <f t="shared" ca="1" si="13"/>
        <v>721062349208.18066</v>
      </c>
      <c r="O91" s="90">
        <f t="shared" ca="1" si="13"/>
        <v>846928509398.55139</v>
      </c>
      <c r="P91" s="90">
        <f t="shared" ca="1" si="13"/>
        <v>972794669588.92224</v>
      </c>
      <c r="Q91" s="90">
        <f t="shared" ca="1" si="13"/>
        <v>1098660829779.2931</v>
      </c>
      <c r="R91" s="90">
        <f t="shared" ca="1" si="13"/>
        <v>1224526989969.6638</v>
      </c>
      <c r="S91" s="90">
        <f t="shared" ca="1" si="13"/>
        <v>1350393150160.0349</v>
      </c>
      <c r="T91" s="90">
        <f t="shared" ca="1" si="13"/>
        <v>1476259310350.4055</v>
      </c>
      <c r="U91" s="90">
        <f t="shared" ca="1" si="13"/>
        <v>1602125470540.7764</v>
      </c>
      <c r="V91" s="210">
        <f ca="1">IF('Chemicals 2030'!$A99="CP",INDIRECT("'Chemicals 2030'!"&amp;'Country Selector'!$B$3&amp;ROW($A99))*10^12,0)*'Process Emissions Multipliers'!$D$36</f>
        <v>1727991630731.1472</v>
      </c>
      <c r="W91" s="90">
        <f t="shared" ca="1" si="18"/>
        <v>1760573189212.1843</v>
      </c>
      <c r="X91" s="90">
        <f t="shared" ca="1" si="18"/>
        <v>1793154747693.2214</v>
      </c>
      <c r="Y91" s="90">
        <f t="shared" ca="1" si="18"/>
        <v>1825736306174.2585</v>
      </c>
      <c r="Z91" s="90">
        <f t="shared" ca="1" si="18"/>
        <v>1858317864655.2954</v>
      </c>
      <c r="AA91" s="90">
        <f t="shared" ca="1" si="18"/>
        <v>1890899423136.3325</v>
      </c>
      <c r="AB91" s="90">
        <f t="shared" ca="1" si="18"/>
        <v>1923480981617.3701</v>
      </c>
      <c r="AC91" s="90">
        <f t="shared" ca="1" si="18"/>
        <v>1956062540098.4067</v>
      </c>
      <c r="AD91" s="90">
        <f t="shared" ca="1" si="18"/>
        <v>1988644098579.4438</v>
      </c>
      <c r="AE91" s="90">
        <f t="shared" ca="1" si="18"/>
        <v>2021225657060.4814</v>
      </c>
      <c r="AF91" s="90">
        <f t="shared" ca="1" si="18"/>
        <v>2053807215541.5181</v>
      </c>
      <c r="AG91" s="90">
        <f t="shared" ca="1" si="18"/>
        <v>2086388774022.5552</v>
      </c>
      <c r="AH91" s="90">
        <f t="shared" ca="1" si="18"/>
        <v>2118970332503.5923</v>
      </c>
      <c r="AI91" s="90">
        <f t="shared" ca="1" si="18"/>
        <v>2151551890984.6296</v>
      </c>
      <c r="AJ91" s="90">
        <f t="shared" ca="1" si="18"/>
        <v>2184133449465.6665</v>
      </c>
      <c r="AK91" s="90">
        <f t="shared" ca="1" si="18"/>
        <v>2216715007946.7036</v>
      </c>
      <c r="AL91" s="90">
        <f t="shared" ca="1" si="18"/>
        <v>2249296566427.7407</v>
      </c>
      <c r="AM91" s="90">
        <f t="shared" ca="1" si="17"/>
        <v>2281878124908.7778</v>
      </c>
      <c r="AN91" s="90">
        <f t="shared" ca="1" si="17"/>
        <v>2314459683389.8149</v>
      </c>
      <c r="AO91" s="90">
        <f t="shared" ca="1" si="17"/>
        <v>2347041241870.8516</v>
      </c>
      <c r="AP91" s="210">
        <f ca="1">V91*'Process Emissions Multipliers'!$E$36</f>
        <v>2379622800351.8892</v>
      </c>
    </row>
    <row r="92" spans="1:42">
      <c r="A92" s="74">
        <v>40</v>
      </c>
      <c r="B92" s="210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0">
        <f ca="1">IF('Chemicals 2020'!$A100="CP",INDIRECT("'Chemicals 2020'!"&amp;'Country Selector'!$B$3&amp;ROW($A100))*10^12,0)*'Process Emissions Multipliers'!$B$36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0">
        <f ca="1">IF('Chemicals 2030'!$A100="CP",INDIRECT("'Chemicals 2030'!"&amp;'Country Selector'!$B$3&amp;ROW($A100))*10^12,0)*'Process Emissions Multipliers'!$D$36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0">
        <f ca="1">V92*'Process Emissions Multipliers'!$E$36</f>
        <v>0</v>
      </c>
    </row>
    <row r="93" spans="1:42">
      <c r="A93" s="74">
        <v>41</v>
      </c>
      <c r="B93" s="210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0">
        <f ca="1">IF('Chemicals 2020'!$A101="CP",INDIRECT("'Chemicals 2020'!"&amp;'Country Selector'!$B$3&amp;ROW($A101))*10^12,0)*'Process Emissions Multipliers'!$B$36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0">
        <f ca="1">IF('Chemicals 2030'!$A101="CP",INDIRECT("'Chemicals 2030'!"&amp;'Country Selector'!$B$3&amp;ROW($A101))*10^12,0)*'Process Emissions Multipliers'!$D$36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0">
        <f ca="1">V93*'Process Emissions Multipliers'!$E$36</f>
        <v>0</v>
      </c>
    </row>
    <row r="94" spans="1:42">
      <c r="A94" s="74">
        <v>42</v>
      </c>
      <c r="B94" s="210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10">
        <f ca="1">IF('Chemicals 2020'!$A102="CP",INDIRECT("'Chemicals 2020'!"&amp;'Country Selector'!$B$3&amp;ROW($A102))*10^12,0)*'Process Emissions Multipliers'!$B$36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10">
        <f ca="1">IF('Chemicals 2030'!$A102="CP",INDIRECT("'Chemicals 2030'!"&amp;'Country Selector'!$B$3&amp;ROW($A102))*10^12,0)*'Process Emissions Multipliers'!$D$36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0">
        <f ca="1">V94*'Process Emissions Multipliers'!$E$36</f>
        <v>0</v>
      </c>
    </row>
    <row r="95" spans="1:42">
      <c r="A95" s="74">
        <v>43</v>
      </c>
      <c r="B95" s="210">
        <f ca="1">IF('Chemicals 2010'!$A103="CP",INDIRECT("'Chemicals 2010'!"&amp;'Country Selector'!$B$3&amp;ROW($A103))*10^12,0)</f>
        <v>0</v>
      </c>
      <c r="C95" s="90">
        <f t="shared" ca="1" si="15"/>
        <v>2986819990.9847383</v>
      </c>
      <c r="D95" s="90">
        <f t="shared" ca="1" si="12"/>
        <v>5973639981.9694767</v>
      </c>
      <c r="E95" s="90">
        <f t="shared" ref="D95:K126" ca="1" si="20">$B95*($L$1-E$1)/($L$1-$B$1)+$L95*(E$1-$B$1)/($L$1-$B$1)</f>
        <v>8960459972.9542141</v>
      </c>
      <c r="F95" s="90">
        <f t="shared" ca="1" si="20"/>
        <v>11947279963.938953</v>
      </c>
      <c r="G95" s="90">
        <f t="shared" ca="1" si="20"/>
        <v>14934099954.923691</v>
      </c>
      <c r="H95" s="90">
        <f t="shared" ca="1" si="20"/>
        <v>17920919945.908428</v>
      </c>
      <c r="I95" s="90">
        <f t="shared" ca="1" si="20"/>
        <v>20907739936.893166</v>
      </c>
      <c r="J95" s="90">
        <f t="shared" ca="1" si="20"/>
        <v>23894559927.877907</v>
      </c>
      <c r="K95" s="90">
        <f t="shared" ca="1" si="20"/>
        <v>26881379918.862644</v>
      </c>
      <c r="L95" s="210">
        <f ca="1">IF('Chemicals 2020'!$A103="CP",INDIRECT("'Chemicals 2020'!"&amp;'Country Selector'!$B$3&amp;ROW($A103))*10^12,0)*'Process Emissions Multipliers'!$B$36</f>
        <v>29868199909.847382</v>
      </c>
      <c r="M95" s="90">
        <f t="shared" ca="1" si="16"/>
        <v>37875476955.476166</v>
      </c>
      <c r="N95" s="90">
        <f t="shared" ca="1" si="13"/>
        <v>45882754001.10495</v>
      </c>
      <c r="O95" s="90">
        <f t="shared" ref="N95:U126" ca="1" si="21">$L95*($V$1-O$1)/($V$1-$L$1)+$V95*(O$1-$L$1)/($V$1-$L$1)</f>
        <v>53890031046.733734</v>
      </c>
      <c r="P95" s="90">
        <f t="shared" ca="1" si="21"/>
        <v>61897308092.362518</v>
      </c>
      <c r="Q95" s="90">
        <f t="shared" ca="1" si="21"/>
        <v>69904585137.991302</v>
      </c>
      <c r="R95" s="90">
        <f t="shared" ca="1" si="21"/>
        <v>77911862183.620087</v>
      </c>
      <c r="S95" s="90">
        <f t="shared" ca="1" si="21"/>
        <v>85919139229.248856</v>
      </c>
      <c r="T95" s="90">
        <f t="shared" ca="1" si="21"/>
        <v>93926416274.877655</v>
      </c>
      <c r="U95" s="90">
        <f t="shared" ca="1" si="21"/>
        <v>101933693320.50644</v>
      </c>
      <c r="V95" s="210">
        <f ca="1">IF('Chemicals 2030'!$A103="CP",INDIRECT("'Chemicals 2030'!"&amp;'Country Selector'!$B$3&amp;ROW($A103))*10^12,0)*'Process Emissions Multipliers'!$D$36</f>
        <v>109940970366.13521</v>
      </c>
      <c r="W95" s="90">
        <f t="shared" ref="W95:AL110" ca="1" si="22">$V95*($AP$1-W$1)/($AP$1-$V$1)+$AP95*(W$1-$V$1)/($AP$1-$V$1)</f>
        <v>112013924940.53355</v>
      </c>
      <c r="X95" s="90">
        <f t="shared" ca="1" si="22"/>
        <v>114086879514.93193</v>
      </c>
      <c r="Y95" s="90">
        <f t="shared" ca="1" si="22"/>
        <v>116159834089.33028</v>
      </c>
      <c r="Z95" s="90">
        <f t="shared" ca="1" si="22"/>
        <v>118232788663.72862</v>
      </c>
      <c r="AA95" s="90">
        <f t="shared" ca="1" si="22"/>
        <v>120305743238.12698</v>
      </c>
      <c r="AB95" s="90">
        <f t="shared" ca="1" si="22"/>
        <v>122378697812.52533</v>
      </c>
      <c r="AC95" s="90">
        <f t="shared" ca="1" si="22"/>
        <v>124451652386.92368</v>
      </c>
      <c r="AD95" s="90">
        <f t="shared" ca="1" si="22"/>
        <v>126524606961.32204</v>
      </c>
      <c r="AE95" s="90">
        <f t="shared" ca="1" si="22"/>
        <v>128597561535.7204</v>
      </c>
      <c r="AF95" s="90">
        <f t="shared" ca="1" si="22"/>
        <v>130670516110.11874</v>
      </c>
      <c r="AG95" s="90">
        <f t="shared" ca="1" si="22"/>
        <v>132743470684.51711</v>
      </c>
      <c r="AH95" s="90">
        <f t="shared" ca="1" si="22"/>
        <v>134816425258.91544</v>
      </c>
      <c r="AI95" s="90">
        <f t="shared" ca="1" si="22"/>
        <v>136889379833.3138</v>
      </c>
      <c r="AJ95" s="90">
        <f t="shared" ca="1" si="22"/>
        <v>138962334407.71216</v>
      </c>
      <c r="AK95" s="90">
        <f t="shared" ca="1" si="22"/>
        <v>141035288982.1105</v>
      </c>
      <c r="AL95" s="90">
        <f t="shared" ca="1" si="22"/>
        <v>143108243556.50885</v>
      </c>
      <c r="AM95" s="90">
        <f t="shared" ca="1" si="19"/>
        <v>145181198130.9072</v>
      </c>
      <c r="AN95" s="90">
        <f t="shared" ca="1" si="19"/>
        <v>147254152705.30557</v>
      </c>
      <c r="AO95" s="90">
        <f t="shared" ca="1" si="19"/>
        <v>149327107279.70392</v>
      </c>
      <c r="AP95" s="210">
        <f ca="1">V95*'Process Emissions Multipliers'!$E$36</f>
        <v>151400061854.10226</v>
      </c>
    </row>
    <row r="96" spans="1:42">
      <c r="A96" s="74">
        <v>44</v>
      </c>
      <c r="B96" s="210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0">
        <f ca="1">IF('Chemicals 2020'!$A104="CP",INDIRECT("'Chemicals 2020'!"&amp;'Country Selector'!$B$3&amp;ROW($A104))*10^12,0)*'Process Emissions Multipliers'!$B$36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0">
        <f ca="1">IF('Chemicals 2030'!$A104="CP",INDIRECT("'Chemicals 2030'!"&amp;'Country Selector'!$B$3&amp;ROW($A104))*10^12,0)*'Process Emissions Multipliers'!$D$36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0">
        <f ca="1">V96*'Process Emissions Multipliers'!$E$36</f>
        <v>0</v>
      </c>
    </row>
    <row r="97" spans="1:42">
      <c r="A97" s="74">
        <v>45</v>
      </c>
      <c r="B97" s="210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0">
        <f ca="1">IF('Chemicals 2020'!$A105="CP",INDIRECT("'Chemicals 2020'!"&amp;'Country Selector'!$B$3&amp;ROW($A105))*10^12,0)*'Process Emissions Multipliers'!$B$36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0">
        <f ca="1">IF('Chemicals 2030'!$A105="CP",INDIRECT("'Chemicals 2030'!"&amp;'Country Selector'!$B$3&amp;ROW($A105))*10^12,0)*'Process Emissions Multipliers'!$D$36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0">
        <f ca="1">V97*'Process Emissions Multipliers'!$E$36</f>
        <v>0</v>
      </c>
    </row>
    <row r="98" spans="1:42">
      <c r="A98" s="74">
        <v>46</v>
      </c>
      <c r="B98" s="210">
        <f ca="1">IF('Chemicals 2010'!$A106="CP",INDIRECT("'Chemicals 2010'!"&amp;'Country Selector'!$B$3&amp;ROW($A106))*10^12,0)</f>
        <v>0</v>
      </c>
      <c r="C98" s="90">
        <f t="shared" ca="1" si="15"/>
        <v>35576474855.612167</v>
      </c>
      <c r="D98" s="90">
        <f t="shared" ca="1" si="20"/>
        <v>71152949711.224335</v>
      </c>
      <c r="E98" s="90">
        <f t="shared" ca="1" si="20"/>
        <v>106729424566.83652</v>
      </c>
      <c r="F98" s="90">
        <f t="shared" ca="1" si="20"/>
        <v>142305899422.44867</v>
      </c>
      <c r="G98" s="90">
        <f t="shared" ca="1" si="20"/>
        <v>177882374278.06085</v>
      </c>
      <c r="H98" s="90">
        <f t="shared" ca="1" si="20"/>
        <v>213458849133.67303</v>
      </c>
      <c r="I98" s="90">
        <f t="shared" ca="1" si="20"/>
        <v>249035323989.28522</v>
      </c>
      <c r="J98" s="90">
        <f t="shared" ca="1" si="20"/>
        <v>284611798844.89734</v>
      </c>
      <c r="K98" s="90">
        <f t="shared" ca="1" si="20"/>
        <v>320188273700.50952</v>
      </c>
      <c r="L98" s="210">
        <f ca="1">IF('Chemicals 2020'!$A106="CP",INDIRECT("'Chemicals 2020'!"&amp;'Country Selector'!$B$3&amp;ROW($A106))*10^12,0)*'Process Emissions Multipliers'!$B$36</f>
        <v>355764748556.1217</v>
      </c>
      <c r="M98" s="90">
        <f t="shared" ca="1" si="16"/>
        <v>419308128012.49048</v>
      </c>
      <c r="N98" s="90">
        <f t="shared" ca="1" si="21"/>
        <v>482851507468.85925</v>
      </c>
      <c r="O98" s="90">
        <f t="shared" ca="1" si="21"/>
        <v>546394886925.22815</v>
      </c>
      <c r="P98" s="90">
        <f t="shared" ca="1" si="21"/>
        <v>609938266381.59692</v>
      </c>
      <c r="Q98" s="90">
        <f t="shared" ca="1" si="21"/>
        <v>673481645837.96582</v>
      </c>
      <c r="R98" s="90">
        <f t="shared" ca="1" si="21"/>
        <v>737025025294.33447</v>
      </c>
      <c r="S98" s="90">
        <f t="shared" ca="1" si="21"/>
        <v>800568404750.70337</v>
      </c>
      <c r="T98" s="90">
        <f t="shared" ca="1" si="21"/>
        <v>864111784207.07214</v>
      </c>
      <c r="U98" s="90">
        <f t="shared" ca="1" si="21"/>
        <v>927655163663.44092</v>
      </c>
      <c r="V98" s="210">
        <f ca="1">IF('Chemicals 2030'!$A106="CP",INDIRECT("'Chemicals 2030'!"&amp;'Country Selector'!$B$3&amp;ROW($A106))*10^12,0)*'Process Emissions Multipliers'!$D$36</f>
        <v>991198543119.80969</v>
      </c>
      <c r="W98" s="90">
        <f t="shared" ca="1" si="22"/>
        <v>1009887750130.2118</v>
      </c>
      <c r="X98" s="90">
        <f t="shared" ca="1" si="22"/>
        <v>1028576957140.614</v>
      </c>
      <c r="Y98" s="90">
        <f t="shared" ca="1" si="22"/>
        <v>1047266164151.0162</v>
      </c>
      <c r="Z98" s="90">
        <f t="shared" ca="1" si="22"/>
        <v>1065955371161.4185</v>
      </c>
      <c r="AA98" s="90">
        <f t="shared" ca="1" si="22"/>
        <v>1084644578171.8206</v>
      </c>
      <c r="AB98" s="90">
        <f t="shared" ca="1" si="22"/>
        <v>1103333785182.2227</v>
      </c>
      <c r="AC98" s="90">
        <f t="shared" ca="1" si="22"/>
        <v>1122022992192.625</v>
      </c>
      <c r="AD98" s="90">
        <f t="shared" ca="1" si="22"/>
        <v>1140712199203.0271</v>
      </c>
      <c r="AE98" s="90">
        <f t="shared" ca="1" si="22"/>
        <v>1159401406213.4292</v>
      </c>
      <c r="AF98" s="90">
        <f t="shared" ca="1" si="22"/>
        <v>1178090613223.8315</v>
      </c>
      <c r="AG98" s="90">
        <f t="shared" ca="1" si="22"/>
        <v>1196779820234.2336</v>
      </c>
      <c r="AH98" s="90">
        <f t="shared" ca="1" si="22"/>
        <v>1215469027244.6357</v>
      </c>
      <c r="AI98" s="90">
        <f t="shared" ca="1" si="22"/>
        <v>1234158234255.0381</v>
      </c>
      <c r="AJ98" s="90">
        <f t="shared" ca="1" si="22"/>
        <v>1252847441265.4402</v>
      </c>
      <c r="AK98" s="90">
        <f t="shared" ca="1" si="22"/>
        <v>1271536648275.8425</v>
      </c>
      <c r="AL98" s="90">
        <f t="shared" ca="1" si="22"/>
        <v>1290225855286.2446</v>
      </c>
      <c r="AM98" s="90">
        <f t="shared" ca="1" si="19"/>
        <v>1308915062296.6467</v>
      </c>
      <c r="AN98" s="90">
        <f t="shared" ca="1" si="19"/>
        <v>1327604269307.0488</v>
      </c>
      <c r="AO98" s="90">
        <f t="shared" ca="1" si="19"/>
        <v>1346293476317.4509</v>
      </c>
      <c r="AP98" s="210">
        <f ca="1">V98*'Process Emissions Multipliers'!$E$36</f>
        <v>1364982683327.8533</v>
      </c>
    </row>
    <row r="99" spans="1:42">
      <c r="A99" s="74">
        <v>47</v>
      </c>
      <c r="B99" s="210">
        <f ca="1">IF('Chemicals 2010'!$A107="CP",INDIRECT("'Chemicals 2010'!"&amp;'Country Selector'!$B$3&amp;ROW($A107))*10^12,0)</f>
        <v>0</v>
      </c>
      <c r="C99" s="90">
        <f t="shared" ca="1" si="15"/>
        <v>1495252190.1010211</v>
      </c>
      <c r="D99" s="90">
        <f t="shared" ca="1" si="20"/>
        <v>2990504380.2020421</v>
      </c>
      <c r="E99" s="90">
        <f t="shared" ca="1" si="20"/>
        <v>4485756570.3030634</v>
      </c>
      <c r="F99" s="90">
        <f t="shared" ca="1" si="20"/>
        <v>5981008760.4040842</v>
      </c>
      <c r="G99" s="90">
        <f t="shared" ca="1" si="20"/>
        <v>7476260950.505106</v>
      </c>
      <c r="H99" s="90">
        <f t="shared" ca="1" si="20"/>
        <v>8971513140.6061268</v>
      </c>
      <c r="I99" s="90">
        <f t="shared" ca="1" si="20"/>
        <v>10466765330.707148</v>
      </c>
      <c r="J99" s="90">
        <f t="shared" ca="1" si="20"/>
        <v>11962017520.808168</v>
      </c>
      <c r="K99" s="90">
        <f t="shared" ca="1" si="20"/>
        <v>13457269710.909189</v>
      </c>
      <c r="L99" s="210">
        <f ca="1">IF('Chemicals 2020'!$A107="CP",INDIRECT("'Chemicals 2020'!"&amp;'Country Selector'!$B$3&amp;ROW($A107))*10^12,0)*'Process Emissions Multipliers'!$B$36</f>
        <v>14952521901.01021</v>
      </c>
      <c r="M99" s="90">
        <f t="shared" ca="1" si="16"/>
        <v>20491562649.679459</v>
      </c>
      <c r="N99" s="90">
        <f t="shared" ca="1" si="21"/>
        <v>26030603398.348709</v>
      </c>
      <c r="O99" s="90">
        <f t="shared" ca="1" si="21"/>
        <v>31569644147.01796</v>
      </c>
      <c r="P99" s="90">
        <f t="shared" ca="1" si="21"/>
        <v>37108684895.68721</v>
      </c>
      <c r="Q99" s="90">
        <f t="shared" ca="1" si="21"/>
        <v>42647725644.356461</v>
      </c>
      <c r="R99" s="90">
        <f t="shared" ca="1" si="21"/>
        <v>48186766393.025711</v>
      </c>
      <c r="S99" s="90">
        <f t="shared" ca="1" si="21"/>
        <v>53725807141.694962</v>
      </c>
      <c r="T99" s="90">
        <f t="shared" ca="1" si="21"/>
        <v>59264847890.364212</v>
      </c>
      <c r="U99" s="90">
        <f t="shared" ca="1" si="21"/>
        <v>64803888639.03347</v>
      </c>
      <c r="V99" s="210">
        <f ca="1">IF('Chemicals 2030'!$A107="CP",INDIRECT("'Chemicals 2030'!"&amp;'Country Selector'!$B$3&amp;ROW($A107))*10^12,0)*'Process Emissions Multipliers'!$D$36</f>
        <v>70342929387.702713</v>
      </c>
      <c r="W99" s="90">
        <f t="shared" ca="1" si="22"/>
        <v>71669256568.236084</v>
      </c>
      <c r="X99" s="90">
        <f t="shared" ca="1" si="22"/>
        <v>72995583748.769455</v>
      </c>
      <c r="Y99" s="90">
        <f t="shared" ca="1" si="22"/>
        <v>74321910929.302811</v>
      </c>
      <c r="Z99" s="90">
        <f t="shared" ca="1" si="22"/>
        <v>75648238109.836182</v>
      </c>
      <c r="AA99" s="90">
        <f t="shared" ca="1" si="22"/>
        <v>76974565290.369553</v>
      </c>
      <c r="AB99" s="90">
        <f t="shared" ca="1" si="22"/>
        <v>78300892470.902924</v>
      </c>
      <c r="AC99" s="90">
        <f t="shared" ca="1" si="22"/>
        <v>79627219651.436279</v>
      </c>
      <c r="AD99" s="90">
        <f t="shared" ca="1" si="22"/>
        <v>80953546831.969666</v>
      </c>
      <c r="AE99" s="90">
        <f t="shared" ca="1" si="22"/>
        <v>82279874012.503021</v>
      </c>
      <c r="AF99" s="90">
        <f t="shared" ca="1" si="22"/>
        <v>83606201193.036392</v>
      </c>
      <c r="AG99" s="90">
        <f t="shared" ca="1" si="22"/>
        <v>84932528373.569763</v>
      </c>
      <c r="AH99" s="90">
        <f t="shared" ca="1" si="22"/>
        <v>86258855554.103134</v>
      </c>
      <c r="AI99" s="90">
        <f t="shared" ca="1" si="22"/>
        <v>87585182734.636505</v>
      </c>
      <c r="AJ99" s="90">
        <f t="shared" ca="1" si="22"/>
        <v>88911509915.169861</v>
      </c>
      <c r="AK99" s="90">
        <f t="shared" ca="1" si="22"/>
        <v>90237837095.703232</v>
      </c>
      <c r="AL99" s="90">
        <f t="shared" ca="1" si="22"/>
        <v>91564164276.236603</v>
      </c>
      <c r="AM99" s="90">
        <f t="shared" ca="1" si="19"/>
        <v>92890491456.769974</v>
      </c>
      <c r="AN99" s="90">
        <f t="shared" ca="1" si="19"/>
        <v>94216818637.303345</v>
      </c>
      <c r="AO99" s="90">
        <f t="shared" ca="1" si="19"/>
        <v>95543145817.8367</v>
      </c>
      <c r="AP99" s="210">
        <f ca="1">V99*'Process Emissions Multipliers'!$E$36</f>
        <v>96869472998.370071</v>
      </c>
    </row>
    <row r="100" spans="1:42">
      <c r="A100" s="74">
        <v>48</v>
      </c>
      <c r="B100" s="210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0">
        <f ca="1">IF('Chemicals 2020'!$A108="CP",INDIRECT("'Chemicals 2020'!"&amp;'Country Selector'!$B$3&amp;ROW($A108))*10^12,0)*'Process Emissions Multipliers'!$B$36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0">
        <f ca="1">IF('Chemicals 2030'!$A108="CP",INDIRECT("'Chemicals 2030'!"&amp;'Country Selector'!$B$3&amp;ROW($A108))*10^12,0)*'Process Emissions Multipliers'!$D$36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0">
        <f ca="1">V100*'Process Emissions Multipliers'!$E$36</f>
        <v>0</v>
      </c>
    </row>
    <row r="101" spans="1:42">
      <c r="A101" s="74">
        <v>49</v>
      </c>
      <c r="B101" s="210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0">
        <f ca="1">IF('Chemicals 2020'!$A109="CP",INDIRECT("'Chemicals 2020'!"&amp;'Country Selector'!$B$3&amp;ROW($A109))*10^12,0)*'Process Emissions Multipliers'!$B$36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0">
        <f ca="1">IF('Chemicals 2030'!$A109="CP",INDIRECT("'Chemicals 2030'!"&amp;'Country Selector'!$B$3&amp;ROW($A109))*10^12,0)*'Process Emissions Multipliers'!$D$36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0">
        <f ca="1">V101*'Process Emissions Multipliers'!$E$36</f>
        <v>0</v>
      </c>
    </row>
    <row r="102" spans="1:42">
      <c r="A102" s="74">
        <v>50</v>
      </c>
      <c r="B102" s="210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0">
        <f ca="1">IF('Chemicals 2020'!$A110="CP",INDIRECT("'Chemicals 2020'!"&amp;'Country Selector'!$B$3&amp;ROW($A110))*10^12,0)*'Process Emissions Multipliers'!$B$36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0">
        <f ca="1">IF('Chemicals 2030'!$A110="CP",INDIRECT("'Chemicals 2030'!"&amp;'Country Selector'!$B$3&amp;ROW($A110))*10^12,0)*'Process Emissions Multipliers'!$D$36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0">
        <f ca="1">V102*'Process Emissions Multipliers'!$E$36</f>
        <v>0</v>
      </c>
    </row>
    <row r="103" spans="1:42">
      <c r="A103" s="74">
        <v>51</v>
      </c>
      <c r="B103" s="210">
        <f ca="1">IF('Chemicals 2010'!$A111="CP",INDIRECT("'Chemicals 2010'!"&amp;'Country Selector'!$B$3&amp;ROW($A111))*10^12,0)</f>
        <v>0</v>
      </c>
      <c r="C103" s="90">
        <f t="shared" ca="1" si="15"/>
        <v>146188111313.99911</v>
      </c>
      <c r="D103" s="90">
        <f t="shared" ca="1" si="20"/>
        <v>292376222627.99823</v>
      </c>
      <c r="E103" s="90">
        <f t="shared" ca="1" si="20"/>
        <v>438564333941.99738</v>
      </c>
      <c r="F103" s="90">
        <f t="shared" ca="1" si="20"/>
        <v>584752445255.99646</v>
      </c>
      <c r="G103" s="90">
        <f t="shared" ca="1" si="20"/>
        <v>730940556569.99561</v>
      </c>
      <c r="H103" s="90">
        <f t="shared" ca="1" si="20"/>
        <v>877128667883.99475</v>
      </c>
      <c r="I103" s="90">
        <f t="shared" ca="1" si="20"/>
        <v>1023316779197.9938</v>
      </c>
      <c r="J103" s="90">
        <f t="shared" ca="1" si="20"/>
        <v>1169504890511.9929</v>
      </c>
      <c r="K103" s="90">
        <f t="shared" ca="1" si="20"/>
        <v>1315693001825.9922</v>
      </c>
      <c r="L103" s="210">
        <f ca="1">IF('Chemicals 2020'!$A111="CP",INDIRECT("'Chemicals 2020'!"&amp;'Country Selector'!$B$3&amp;ROW($A111))*10^12,0)*'Process Emissions Multipliers'!$B$36</f>
        <v>1461881113139.9912</v>
      </c>
      <c r="M103" s="90">
        <f t="shared" ca="1" si="16"/>
        <v>1778165935715.4221</v>
      </c>
      <c r="N103" s="90">
        <f t="shared" ca="1" si="21"/>
        <v>2094450758290.8525</v>
      </c>
      <c r="O103" s="90">
        <f t="shared" ca="1" si="21"/>
        <v>2410735580866.2832</v>
      </c>
      <c r="P103" s="90">
        <f t="shared" ca="1" si="21"/>
        <v>2727020403441.7144</v>
      </c>
      <c r="Q103" s="90">
        <f t="shared" ca="1" si="21"/>
        <v>3043305226017.145</v>
      </c>
      <c r="R103" s="90">
        <f t="shared" ca="1" si="21"/>
        <v>3359590048592.5757</v>
      </c>
      <c r="S103" s="90">
        <f t="shared" ca="1" si="21"/>
        <v>3675874871168.0068</v>
      </c>
      <c r="T103" s="90">
        <f t="shared" ca="1" si="21"/>
        <v>3992159693743.437</v>
      </c>
      <c r="U103" s="90">
        <f t="shared" ca="1" si="21"/>
        <v>4308444516318.8677</v>
      </c>
      <c r="V103" s="210">
        <f ca="1">IF('Chemicals 2030'!$A111="CP",INDIRECT("'Chemicals 2030'!"&amp;'Country Selector'!$B$3&amp;ROW($A111))*10^12,0)*'Process Emissions Multipliers'!$D$36</f>
        <v>4624729338894.2988</v>
      </c>
      <c r="W103" s="90">
        <f t="shared" ca="1" si="22"/>
        <v>4711929350013.7949</v>
      </c>
      <c r="X103" s="90">
        <f t="shared" ca="1" si="22"/>
        <v>4799129361133.291</v>
      </c>
      <c r="Y103" s="90">
        <f t="shared" ca="1" si="22"/>
        <v>4886329372252.7871</v>
      </c>
      <c r="Z103" s="90">
        <f t="shared" ca="1" si="22"/>
        <v>4973529383372.2842</v>
      </c>
      <c r="AA103" s="90">
        <f t="shared" ca="1" si="22"/>
        <v>5060729394491.7803</v>
      </c>
      <c r="AB103" s="90">
        <f t="shared" ca="1" si="22"/>
        <v>5147929405611.2773</v>
      </c>
      <c r="AC103" s="90">
        <f t="shared" ca="1" si="22"/>
        <v>5235129416730.7734</v>
      </c>
      <c r="AD103" s="90">
        <f t="shared" ca="1" si="22"/>
        <v>5322329427850.2695</v>
      </c>
      <c r="AE103" s="90">
        <f t="shared" ca="1" si="22"/>
        <v>5409529438969.7656</v>
      </c>
      <c r="AF103" s="90">
        <f t="shared" ca="1" si="22"/>
        <v>5496729450089.2617</v>
      </c>
      <c r="AG103" s="90">
        <f t="shared" ca="1" si="22"/>
        <v>5583929461208.7588</v>
      </c>
      <c r="AH103" s="90">
        <f t="shared" ca="1" si="22"/>
        <v>5671129472328.2549</v>
      </c>
      <c r="AI103" s="90">
        <f t="shared" ca="1" si="22"/>
        <v>5758329483447.752</v>
      </c>
      <c r="AJ103" s="90">
        <f t="shared" ca="1" si="22"/>
        <v>5845529494567.248</v>
      </c>
      <c r="AK103" s="90">
        <f t="shared" ca="1" si="22"/>
        <v>5932729505686.7441</v>
      </c>
      <c r="AL103" s="90">
        <f t="shared" ca="1" si="22"/>
        <v>6019929516806.2402</v>
      </c>
      <c r="AM103" s="90">
        <f t="shared" ca="1" si="19"/>
        <v>6107129527925.7363</v>
      </c>
      <c r="AN103" s="90">
        <f t="shared" ca="1" si="19"/>
        <v>6194329539045.2324</v>
      </c>
      <c r="AO103" s="90">
        <f t="shared" ca="1" si="19"/>
        <v>6281529550164.7285</v>
      </c>
      <c r="AP103" s="210">
        <f ca="1">V103*'Process Emissions Multipliers'!$E$36</f>
        <v>6368729561284.2256</v>
      </c>
    </row>
    <row r="104" spans="1:42">
      <c r="A104" s="74">
        <v>52</v>
      </c>
      <c r="B104" s="210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0">
        <f ca="1">IF('Chemicals 2020'!$A112="CP",INDIRECT("'Chemicals 2020'!"&amp;'Country Selector'!$B$3&amp;ROW($A112))*10^12,0)*'Process Emissions Multipliers'!$B$36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0">
        <f ca="1">IF('Chemicals 2030'!$A112="CP",INDIRECT("'Chemicals 2030'!"&amp;'Country Selector'!$B$3&amp;ROW($A112))*10^12,0)*'Process Emissions Multipliers'!$D$36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0">
        <f ca="1">V104*'Process Emissions Multipliers'!$E$36</f>
        <v>0</v>
      </c>
    </row>
    <row r="105" spans="1:42">
      <c r="A105" s="74">
        <v>53</v>
      </c>
      <c r="B105" s="210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0">
        <f ca="1">IF('Chemicals 2020'!$A113="CP",INDIRECT("'Chemicals 2020'!"&amp;'Country Selector'!$B$3&amp;ROW($A113))*10^12,0)*'Process Emissions Multipliers'!$B$36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0">
        <f ca="1">IF('Chemicals 2030'!$A113="CP",INDIRECT("'Chemicals 2030'!"&amp;'Country Selector'!$B$3&amp;ROW($A113))*10^12,0)*'Process Emissions Multipliers'!$D$36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0">
        <f ca="1">V105*'Process Emissions Multipliers'!$E$36</f>
        <v>0</v>
      </c>
    </row>
    <row r="106" spans="1:42">
      <c r="A106" s="74">
        <v>54</v>
      </c>
      <c r="B106" s="210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0">
        <f ca="1">IF('Chemicals 2020'!$A114="CP",INDIRECT("'Chemicals 2020'!"&amp;'Country Selector'!$B$3&amp;ROW($A114))*10^12,0)*'Process Emissions Multipliers'!$B$36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0">
        <f ca="1">IF('Chemicals 2030'!$A114="CP",INDIRECT("'Chemicals 2030'!"&amp;'Country Selector'!$B$3&amp;ROW($A114))*10^12,0)*'Process Emissions Multipliers'!$D$36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0">
        <f ca="1">V106*'Process Emissions Multipliers'!$E$36</f>
        <v>0</v>
      </c>
    </row>
    <row r="107" spans="1:42">
      <c r="A107" s="74">
        <v>55</v>
      </c>
      <c r="B107" s="210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0">
        <f ca="1">IF('Chemicals 2020'!$A115="CP",INDIRECT("'Chemicals 2020'!"&amp;'Country Selector'!$B$3&amp;ROW($A115))*10^12,0)*'Process Emissions Multipliers'!$B$36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0">
        <f ca="1">IF('Chemicals 2030'!$A115="CP",INDIRECT("'Chemicals 2030'!"&amp;'Country Selector'!$B$3&amp;ROW($A115))*10^12,0)*'Process Emissions Multipliers'!$D$36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0">
        <f ca="1">V107*'Process Emissions Multipliers'!$E$36</f>
        <v>0</v>
      </c>
    </row>
    <row r="108" spans="1:42">
      <c r="A108" s="74">
        <v>56</v>
      </c>
      <c r="B108" s="210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0">
        <f ca="1">IF('Chemicals 2020'!$A116="CP",INDIRECT("'Chemicals 2020'!"&amp;'Country Selector'!$B$3&amp;ROW($A116))*10^12,0)*'Process Emissions Multipliers'!$B$36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0">
        <f ca="1">IF('Chemicals 2030'!$A116="CP",INDIRECT("'Chemicals 2030'!"&amp;'Country Selector'!$B$3&amp;ROW($A116))*10^12,0)*'Process Emissions Multipliers'!$D$36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0">
        <f ca="1">V108*'Process Emissions Multipliers'!$E$36</f>
        <v>0</v>
      </c>
    </row>
    <row r="109" spans="1:42">
      <c r="A109" s="74">
        <v>57</v>
      </c>
      <c r="B109" s="210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0">
        <f ca="1">IF('Chemicals 2020'!$A117="CP",INDIRECT("'Chemicals 2020'!"&amp;'Country Selector'!$B$3&amp;ROW($A117))*10^12,0)*'Process Emissions Multipliers'!$B$36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0">
        <f ca="1">IF('Chemicals 2030'!$A117="CP",INDIRECT("'Chemicals 2030'!"&amp;'Country Selector'!$B$3&amp;ROW($A117))*10^12,0)*'Process Emissions Multipliers'!$D$36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0">
        <f ca="1">V109*'Process Emissions Multipliers'!$E$36</f>
        <v>0</v>
      </c>
    </row>
    <row r="110" spans="1:42">
      <c r="A110" s="74">
        <v>58</v>
      </c>
      <c r="B110" s="210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0">
        <f ca="1">IF('Chemicals 2020'!$A118="CP",INDIRECT("'Chemicals 2020'!"&amp;'Country Selector'!$B$3&amp;ROW($A118))*10^12,0)*'Process Emissions Multipliers'!$B$36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0">
        <f ca="1">IF('Chemicals 2030'!$A118="CP",INDIRECT("'Chemicals 2030'!"&amp;'Country Selector'!$B$3&amp;ROW($A118))*10^12,0)*'Process Emissions Multipliers'!$D$36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0">
        <f ca="1">V110*'Process Emissions Multipliers'!$E$36</f>
        <v>0</v>
      </c>
    </row>
    <row r="111" spans="1:42">
      <c r="A111" s="74">
        <v>59</v>
      </c>
      <c r="B111" s="210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0">
        <f ca="1">IF('Chemicals 2020'!$A119="CP",INDIRECT("'Chemicals 2020'!"&amp;'Country Selector'!$B$3&amp;ROW($A119))*10^12,0)*'Process Emissions Multipliers'!$B$36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0">
        <f ca="1">IF('Chemicals 2030'!$A119="CP",INDIRECT("'Chemicals 2030'!"&amp;'Country Selector'!$B$3&amp;ROW($A119))*10^12,0)*'Process Emissions Multipliers'!$D$36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0">
        <f ca="1">V111*'Process Emissions Multipliers'!$E$36</f>
        <v>0</v>
      </c>
    </row>
    <row r="112" spans="1:42">
      <c r="A112" s="74">
        <v>60</v>
      </c>
      <c r="B112" s="210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0">
        <f ca="1">IF('Chemicals 2020'!$A120="CP",INDIRECT("'Chemicals 2020'!"&amp;'Country Selector'!$B$3&amp;ROW($A120))*10^12,0)*'Process Emissions Multipliers'!$B$36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0">
        <f ca="1">IF('Chemicals 2030'!$A120="CP",INDIRECT("'Chemicals 2030'!"&amp;'Country Selector'!$B$3&amp;ROW($A120))*10^12,0)*'Process Emissions Multipliers'!$D$36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0">
        <f ca="1">V112*'Process Emissions Multipliers'!$E$36</f>
        <v>0</v>
      </c>
    </row>
    <row r="113" spans="1:42">
      <c r="A113" s="74">
        <v>61</v>
      </c>
      <c r="B113" s="210">
        <f ca="1">IF('Chemicals 2010'!$A121="CP",INDIRECT("'Chemicals 2010'!"&amp;'Country Selector'!$B$3&amp;ROW($A121))*10^12,0)</f>
        <v>0</v>
      </c>
      <c r="C113" s="90">
        <f t="shared" ca="1" si="15"/>
        <v>198270958.76040271</v>
      </c>
      <c r="D113" s="90">
        <f t="shared" ca="1" si="20"/>
        <v>396541917.52080542</v>
      </c>
      <c r="E113" s="90">
        <f t="shared" ca="1" si="20"/>
        <v>594812876.28120816</v>
      </c>
      <c r="F113" s="90">
        <f t="shared" ca="1" si="20"/>
        <v>793083835.04161084</v>
      </c>
      <c r="G113" s="90">
        <f t="shared" ca="1" si="20"/>
        <v>991354793.80201364</v>
      </c>
      <c r="H113" s="90">
        <f t="shared" ca="1" si="20"/>
        <v>1189625752.5624163</v>
      </c>
      <c r="I113" s="90">
        <f t="shared" ca="1" si="20"/>
        <v>1387896711.322819</v>
      </c>
      <c r="J113" s="90">
        <f t="shared" ca="1" si="20"/>
        <v>1586167670.0832217</v>
      </c>
      <c r="K113" s="90">
        <f t="shared" ca="1" si="20"/>
        <v>1784438628.8436246</v>
      </c>
      <c r="L113" s="210">
        <f ca="1">IF('Chemicals 2020'!$A121="CP",INDIRECT("'Chemicals 2020'!"&amp;'Country Selector'!$B$3&amp;ROW($A121))*10^12,0)*'Process Emissions Multipliers'!$B$36</f>
        <v>1982709587.604027</v>
      </c>
      <c r="M113" s="90">
        <f t="shared" ca="1" si="16"/>
        <v>2710883582.5751219</v>
      </c>
      <c r="N113" s="90">
        <f t="shared" ca="1" si="21"/>
        <v>3439057577.546216</v>
      </c>
      <c r="O113" s="90">
        <f t="shared" ca="1" si="21"/>
        <v>4167231572.5173101</v>
      </c>
      <c r="P113" s="90">
        <f t="shared" ca="1" si="21"/>
        <v>4895405567.4884043</v>
      </c>
      <c r="Q113" s="90">
        <f t="shared" ca="1" si="21"/>
        <v>5623579562.4594984</v>
      </c>
      <c r="R113" s="90">
        <f t="shared" ca="1" si="21"/>
        <v>6351753557.4305925</v>
      </c>
      <c r="S113" s="90">
        <f t="shared" ca="1" si="21"/>
        <v>7079927552.4016867</v>
      </c>
      <c r="T113" s="90">
        <f t="shared" ca="1" si="21"/>
        <v>7808101547.3727818</v>
      </c>
      <c r="U113" s="90">
        <f t="shared" ca="1" si="21"/>
        <v>8536275542.3438759</v>
      </c>
      <c r="V113" s="210">
        <f ca="1">IF('Chemicals 2030'!$A121="CP",INDIRECT("'Chemicals 2030'!"&amp;'Country Selector'!$B$3&amp;ROW($A121))*10^12,0)*'Process Emissions Multipliers'!$D$36</f>
        <v>9264449537.31497</v>
      </c>
      <c r="W113" s="90">
        <f t="shared" ca="1" si="24"/>
        <v>9439132214.6071796</v>
      </c>
      <c r="X113" s="90">
        <f t="shared" ca="1" si="24"/>
        <v>9613814891.8993855</v>
      </c>
      <c r="Y113" s="90">
        <f t="shared" ca="1" si="24"/>
        <v>9788497569.1915932</v>
      </c>
      <c r="Z113" s="90">
        <f t="shared" ca="1" si="24"/>
        <v>9963180246.4838028</v>
      </c>
      <c r="AA113" s="90">
        <f t="shared" ca="1" si="24"/>
        <v>10137862923.776009</v>
      </c>
      <c r="AB113" s="90">
        <f t="shared" ca="1" si="24"/>
        <v>10312545601.068216</v>
      </c>
      <c r="AC113" s="90">
        <f t="shared" ca="1" si="24"/>
        <v>10487228278.360424</v>
      </c>
      <c r="AD113" s="90">
        <f t="shared" ca="1" si="24"/>
        <v>10661910955.652634</v>
      </c>
      <c r="AE113" s="90">
        <f t="shared" ca="1" si="24"/>
        <v>10836593632.944839</v>
      </c>
      <c r="AF113" s="90">
        <f t="shared" ca="1" si="24"/>
        <v>11011276310.237049</v>
      </c>
      <c r="AG113" s="90">
        <f t="shared" ca="1" si="24"/>
        <v>11185958987.529257</v>
      </c>
      <c r="AH113" s="90">
        <f t="shared" ca="1" si="24"/>
        <v>11360641664.821465</v>
      </c>
      <c r="AI113" s="90">
        <f t="shared" ca="1" si="24"/>
        <v>11535324342.11367</v>
      </c>
      <c r="AJ113" s="90">
        <f t="shared" ca="1" si="24"/>
        <v>11710007019.40588</v>
      </c>
      <c r="AK113" s="90">
        <f t="shared" ca="1" si="24"/>
        <v>11884689696.698088</v>
      </c>
      <c r="AL113" s="90">
        <f t="shared" ca="1" si="24"/>
        <v>12059372373.990295</v>
      </c>
      <c r="AM113" s="90">
        <f t="shared" ca="1" si="23"/>
        <v>12234055051.282503</v>
      </c>
      <c r="AN113" s="90">
        <f t="shared" ca="1" si="23"/>
        <v>12408737728.574709</v>
      </c>
      <c r="AO113" s="90">
        <f t="shared" ca="1" si="23"/>
        <v>12583420405.86692</v>
      </c>
      <c r="AP113" s="210">
        <f ca="1">V113*'Process Emissions Multipliers'!$E$36</f>
        <v>12758103083.159126</v>
      </c>
    </row>
    <row r="114" spans="1:42">
      <c r="A114" s="74">
        <v>62</v>
      </c>
      <c r="B114" s="210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10">
        <f ca="1">IF('Chemicals 2020'!$A122="CP",INDIRECT("'Chemicals 2020'!"&amp;'Country Selector'!$B$3&amp;ROW($A122))*10^12,0)*'Process Emissions Multipliers'!$B$36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0">
        <f ca="1">IF('Chemicals 2030'!$A122="CP",INDIRECT("'Chemicals 2030'!"&amp;'Country Selector'!$B$3&amp;ROW($A122))*10^12,0)*'Process Emissions Multipliers'!$D$36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0">
        <f ca="1">V114*'Process Emissions Multipliers'!$E$36</f>
        <v>0</v>
      </c>
    </row>
    <row r="115" spans="1:42">
      <c r="A115" s="74">
        <v>63</v>
      </c>
      <c r="B115" s="210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0">
        <f ca="1">IF('Chemicals 2020'!$A123="CP",INDIRECT("'Chemicals 2020'!"&amp;'Country Selector'!$B$3&amp;ROW($A123))*10^12,0)*'Process Emissions Multipliers'!$B$36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0">
        <f ca="1">IF('Chemicals 2030'!$A123="CP",INDIRECT("'Chemicals 2030'!"&amp;'Country Selector'!$B$3&amp;ROW($A123))*10^12,0)*'Process Emissions Multipliers'!$D$36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0">
        <f ca="1">V115*'Process Emissions Multipliers'!$E$36</f>
        <v>0</v>
      </c>
    </row>
    <row r="116" spans="1:42">
      <c r="A116" s="74">
        <v>64</v>
      </c>
      <c r="B116" s="210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0">
        <f ca="1">IF('Chemicals 2020'!$A124="CP",INDIRECT("'Chemicals 2020'!"&amp;'Country Selector'!$B$3&amp;ROW($A124))*10^12,0)*'Process Emissions Multipliers'!$B$36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0">
        <f ca="1">IF('Chemicals 2030'!$A124="CP",INDIRECT("'Chemicals 2030'!"&amp;'Country Selector'!$B$3&amp;ROW($A124))*10^12,0)*'Process Emissions Multipliers'!$D$36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0">
        <f ca="1">V116*'Process Emissions Multipliers'!$E$36</f>
        <v>0</v>
      </c>
    </row>
    <row r="117" spans="1:42">
      <c r="A117" s="74">
        <v>65</v>
      </c>
      <c r="B117" s="210">
        <f ca="1">IF('Chemicals 2010'!$A125="CP",INDIRECT("'Chemicals 2010'!"&amp;'Country Selector'!$B$3&amp;ROW($A125))*10^12,0)</f>
        <v>15161929411.203091</v>
      </c>
      <c r="C117" s="90">
        <f t="shared" ca="1" si="15"/>
        <v>20176674824.427578</v>
      </c>
      <c r="D117" s="90">
        <f t="shared" ca="1" si="20"/>
        <v>25191420237.652061</v>
      </c>
      <c r="E117" s="90">
        <f t="shared" ca="1" si="20"/>
        <v>30206165650.876549</v>
      </c>
      <c r="F117" s="90">
        <f t="shared" ca="1" si="20"/>
        <v>35220911064.101028</v>
      </c>
      <c r="G117" s="90">
        <f t="shared" ca="1" si="20"/>
        <v>40235656477.325523</v>
      </c>
      <c r="H117" s="90">
        <f t="shared" ca="1" si="20"/>
        <v>45250401890.550011</v>
      </c>
      <c r="I117" s="90">
        <f t="shared" ca="1" si="20"/>
        <v>50265147303.774483</v>
      </c>
      <c r="J117" s="90">
        <f t="shared" ca="1" si="20"/>
        <v>55279892716.99897</v>
      </c>
      <c r="K117" s="90">
        <f t="shared" ca="1" si="20"/>
        <v>60294638130.223457</v>
      </c>
      <c r="L117" s="210">
        <f ca="1">IF('Chemicals 2020'!$A125="CP",INDIRECT("'Chemicals 2020'!"&amp;'Country Selector'!$B$3&amp;ROW($A125))*10^12,0)*'Process Emissions Multipliers'!$B$36</f>
        <v>65309383543.447945</v>
      </c>
      <c r="M117" s="90">
        <f t="shared" ca="1" si="16"/>
        <v>73941642744.568436</v>
      </c>
      <c r="N117" s="90">
        <f t="shared" ca="1" si="21"/>
        <v>82573901945.688919</v>
      </c>
      <c r="O117" s="90">
        <f t="shared" ca="1" si="21"/>
        <v>91206161146.809418</v>
      </c>
      <c r="P117" s="90">
        <f t="shared" ca="1" si="21"/>
        <v>99838420347.929901</v>
      </c>
      <c r="Q117" s="90">
        <f t="shared" ca="1" si="21"/>
        <v>108470679549.05038</v>
      </c>
      <c r="R117" s="90">
        <f t="shared" ca="1" si="21"/>
        <v>117102938750.17088</v>
      </c>
      <c r="S117" s="90">
        <f t="shared" ca="1" si="21"/>
        <v>125735197951.29138</v>
      </c>
      <c r="T117" s="90">
        <f t="shared" ca="1" si="21"/>
        <v>134367457152.41185</v>
      </c>
      <c r="U117" s="90">
        <f t="shared" ca="1" si="21"/>
        <v>142999716353.53235</v>
      </c>
      <c r="V117" s="210">
        <f ca="1">IF('Chemicals 2030'!$A125="CP",INDIRECT("'Chemicals 2030'!"&amp;'Country Selector'!$B$3&amp;ROW($A125))*10^12,0)*'Process Emissions Multipliers'!$D$36</f>
        <v>151631975554.65283</v>
      </c>
      <c r="W117" s="90">
        <f t="shared" ca="1" si="24"/>
        <v>154491020697.73535</v>
      </c>
      <c r="X117" s="90">
        <f t="shared" ca="1" si="24"/>
        <v>157350065840.81784</v>
      </c>
      <c r="Y117" s="90">
        <f t="shared" ca="1" si="24"/>
        <v>160209110983.90036</v>
      </c>
      <c r="Z117" s="90">
        <f t="shared" ca="1" si="24"/>
        <v>163068156126.98285</v>
      </c>
      <c r="AA117" s="90">
        <f t="shared" ca="1" si="24"/>
        <v>165927201270.06537</v>
      </c>
      <c r="AB117" s="90">
        <f t="shared" ca="1" si="24"/>
        <v>168786246413.14789</v>
      </c>
      <c r="AC117" s="90">
        <f t="shared" ca="1" si="24"/>
        <v>171645291556.23041</v>
      </c>
      <c r="AD117" s="90">
        <f t="shared" ca="1" si="24"/>
        <v>174504336699.31293</v>
      </c>
      <c r="AE117" s="90">
        <f t="shared" ca="1" si="24"/>
        <v>177363381842.39539</v>
      </c>
      <c r="AF117" s="90">
        <f t="shared" ca="1" si="24"/>
        <v>180222426985.47791</v>
      </c>
      <c r="AG117" s="90">
        <f t="shared" ca="1" si="24"/>
        <v>183081472128.56042</v>
      </c>
      <c r="AH117" s="90">
        <f t="shared" ca="1" si="24"/>
        <v>185940517271.64294</v>
      </c>
      <c r="AI117" s="90">
        <f t="shared" ca="1" si="24"/>
        <v>188799562414.72546</v>
      </c>
      <c r="AJ117" s="90">
        <f t="shared" ca="1" si="24"/>
        <v>191658607557.80795</v>
      </c>
      <c r="AK117" s="90">
        <f t="shared" ca="1" si="24"/>
        <v>194517652700.89044</v>
      </c>
      <c r="AL117" s="90">
        <f t="shared" ca="1" si="24"/>
        <v>197376697843.97299</v>
      </c>
      <c r="AM117" s="90">
        <f t="shared" ca="1" si="23"/>
        <v>200235742987.05551</v>
      </c>
      <c r="AN117" s="90">
        <f t="shared" ca="1" si="23"/>
        <v>203094788130.13797</v>
      </c>
      <c r="AO117" s="90">
        <f t="shared" ca="1" si="23"/>
        <v>205953833273.22049</v>
      </c>
      <c r="AP117" s="210">
        <f ca="1">V117*'Process Emissions Multipliers'!$E$36</f>
        <v>208812878416.30301</v>
      </c>
    </row>
    <row r="118" spans="1:42">
      <c r="A118" s="74">
        <v>66</v>
      </c>
      <c r="B118" s="210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0">
        <f ca="1">IF('Chemicals 2020'!$A126="CP",INDIRECT("'Chemicals 2020'!"&amp;'Country Selector'!$B$3&amp;ROW($A126))*10^12,0)*'Process Emissions Multipliers'!$B$36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0">
        <f ca="1">IF('Chemicals 2030'!$A126="CP",INDIRECT("'Chemicals 2030'!"&amp;'Country Selector'!$B$3&amp;ROW($A126))*10^12,0)*'Process Emissions Multipliers'!$D$36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0">
        <f ca="1">V118*'Process Emissions Multipliers'!$E$36</f>
        <v>0</v>
      </c>
    </row>
    <row r="119" spans="1:42">
      <c r="A119" s="74">
        <v>67</v>
      </c>
      <c r="B119" s="210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0">
        <f ca="1">IF('Chemicals 2020'!$A127="CP",INDIRECT("'Chemicals 2020'!"&amp;'Country Selector'!$B$3&amp;ROW($A127))*10^12,0)*'Process Emissions Multipliers'!$B$36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0">
        <f ca="1">IF('Chemicals 2030'!$A127="CP",INDIRECT("'Chemicals 2030'!"&amp;'Country Selector'!$B$3&amp;ROW($A127))*10^12,0)*'Process Emissions Multipliers'!$D$36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0">
        <f ca="1">V119*'Process Emissions Multipliers'!$E$36</f>
        <v>0</v>
      </c>
    </row>
    <row r="120" spans="1:42">
      <c r="A120" s="74">
        <v>68</v>
      </c>
      <c r="B120" s="210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0">
        <f ca="1">IF('Chemicals 2020'!$A128="CP",INDIRECT("'Chemicals 2020'!"&amp;'Country Selector'!$B$3&amp;ROW($A128))*10^12,0)*'Process Emissions Multipliers'!$B$36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0">
        <f ca="1">IF('Chemicals 2030'!$A128="CP",INDIRECT("'Chemicals 2030'!"&amp;'Country Selector'!$B$3&amp;ROW($A128))*10^12,0)*'Process Emissions Multipliers'!$D$36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0">
        <f ca="1">V120*'Process Emissions Multipliers'!$E$36</f>
        <v>0</v>
      </c>
    </row>
    <row r="121" spans="1:42">
      <c r="A121" s="74">
        <v>69</v>
      </c>
      <c r="B121" s="210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0">
        <f ca="1">IF('Chemicals 2020'!$A129="CP",INDIRECT("'Chemicals 2020'!"&amp;'Country Selector'!$B$3&amp;ROW($A129))*10^12,0)*'Process Emissions Multipliers'!$B$36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0">
        <f ca="1">IF('Chemicals 2030'!$A129="CP",INDIRECT("'Chemicals 2030'!"&amp;'Country Selector'!$B$3&amp;ROW($A129))*10^12,0)*'Process Emissions Multipliers'!$D$36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0">
        <f ca="1">V121*'Process Emissions Multipliers'!$E$36</f>
        <v>0</v>
      </c>
    </row>
    <row r="122" spans="1:42">
      <c r="A122" s="74">
        <v>70</v>
      </c>
      <c r="B122" s="210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0">
        <f ca="1">IF('Chemicals 2020'!$A130="CP",INDIRECT("'Chemicals 2020'!"&amp;'Country Selector'!$B$3&amp;ROW($A130))*10^12,0)*'Process Emissions Multipliers'!$B$36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0">
        <f ca="1">IF('Chemicals 2030'!$A130="CP",INDIRECT("'Chemicals 2030'!"&amp;'Country Selector'!$B$3&amp;ROW($A130))*10^12,0)*'Process Emissions Multipliers'!$D$36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0">
        <f ca="1">V122*'Process Emissions Multipliers'!$E$36</f>
        <v>0</v>
      </c>
    </row>
    <row r="123" spans="1:42">
      <c r="A123" s="74">
        <v>71</v>
      </c>
      <c r="B123" s="210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0">
        <f ca="1">IF('Chemicals 2020'!$A131="CP",INDIRECT("'Chemicals 2020'!"&amp;'Country Selector'!$B$3&amp;ROW($A131))*10^12,0)*'Process Emissions Multipliers'!$B$36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0">
        <f ca="1">IF('Chemicals 2030'!$A131="CP",INDIRECT("'Chemicals 2030'!"&amp;'Country Selector'!$B$3&amp;ROW($A131))*10^12,0)*'Process Emissions Multipliers'!$D$36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0">
        <f ca="1">V123*'Process Emissions Multipliers'!$E$36</f>
        <v>0</v>
      </c>
    </row>
    <row r="124" spans="1:42">
      <c r="A124" s="74">
        <v>72</v>
      </c>
      <c r="B124" s="210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0">
        <f ca="1">IF('Chemicals 2020'!$A132="CP",INDIRECT("'Chemicals 2020'!"&amp;'Country Selector'!$B$3&amp;ROW($A132))*10^12,0)*'Process Emissions Multipliers'!$B$36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0">
        <f ca="1">IF('Chemicals 2030'!$A132="CP",INDIRECT("'Chemicals 2030'!"&amp;'Country Selector'!$B$3&amp;ROW($A132))*10^12,0)*'Process Emissions Multipliers'!$D$36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0">
        <f ca="1">V124*'Process Emissions Multipliers'!$E$36</f>
        <v>0</v>
      </c>
    </row>
    <row r="125" spans="1:42">
      <c r="A125" s="74">
        <v>73</v>
      </c>
      <c r="B125" s="210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0">
        <f ca="1">IF('Chemicals 2020'!$A133="CP",INDIRECT("'Chemicals 2020'!"&amp;'Country Selector'!$B$3&amp;ROW($A133))*10^12,0)*'Process Emissions Multipliers'!$B$36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0">
        <f ca="1">IF('Chemicals 2030'!$A133="CP",INDIRECT("'Chemicals 2030'!"&amp;'Country Selector'!$B$3&amp;ROW($A133))*10^12,0)*'Process Emissions Multipliers'!$D$36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0">
        <f ca="1">V125*'Process Emissions Multipliers'!$E$36</f>
        <v>0</v>
      </c>
    </row>
    <row r="126" spans="1:42">
      <c r="A126" s="74">
        <v>74</v>
      </c>
      <c r="B126" s="210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0">
        <f ca="1">IF('Chemicals 2020'!$A134="CP",INDIRECT("'Chemicals 2020'!"&amp;'Country Selector'!$B$3&amp;ROW($A134))*10^12,0)*'Process Emissions Multipliers'!$B$36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0">
        <f ca="1">IF('Chemicals 2030'!$A134="CP",INDIRECT("'Chemicals 2030'!"&amp;'Country Selector'!$B$3&amp;ROW($A134))*10^12,0)*'Process Emissions Multipliers'!$D$36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0">
        <f ca="1">V126*'Process Emissions Multipliers'!$E$36</f>
        <v>0</v>
      </c>
    </row>
    <row r="127" spans="1:42">
      <c r="A127" s="74">
        <v>75</v>
      </c>
      <c r="B127" s="210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0">
        <f ca="1">IF('Chemicals 2020'!$A135="CP",INDIRECT("'Chemicals 2020'!"&amp;'Country Selector'!$B$3&amp;ROW($A135))*10^12,0)*'Process Emissions Multipliers'!$B$36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0">
        <f ca="1">IF('Chemicals 2030'!$A135="CP",INDIRECT("'Chemicals 2030'!"&amp;'Country Selector'!$B$3&amp;ROW($A135))*10^12,0)*'Process Emissions Multipliers'!$D$36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0">
        <f ca="1">V127*'Process Emissions Multipliers'!$E$36</f>
        <v>0</v>
      </c>
    </row>
    <row r="128" spans="1:42">
      <c r="A128" s="74">
        <v>76</v>
      </c>
      <c r="B128" s="210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0">
        <f ca="1">IF('Chemicals 2020'!$A136="CP",INDIRECT("'Chemicals 2020'!"&amp;'Country Selector'!$B$3&amp;ROW($A136))*10^12,0)*'Process Emissions Multipliers'!$B$36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0">
        <f ca="1">IF('Chemicals 2030'!$A136="CP",INDIRECT("'Chemicals 2030'!"&amp;'Country Selector'!$B$3&amp;ROW($A136))*10^12,0)*'Process Emissions Multipliers'!$D$36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0">
        <f ca="1">V128*'Process Emissions Multipliers'!$E$36</f>
        <v>0</v>
      </c>
    </row>
    <row r="129" spans="1:42">
      <c r="A129" s="74">
        <v>77</v>
      </c>
      <c r="B129" s="210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0">
        <f ca="1">IF('Chemicals 2020'!$A137="CP",INDIRECT("'Chemicals 2020'!"&amp;'Country Selector'!$B$3&amp;ROW($A137))*10^12,0)*'Process Emissions Multipliers'!$B$36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0">
        <f ca="1">IF('Chemicals 2030'!$A137="CP",INDIRECT("'Chemicals 2030'!"&amp;'Country Selector'!$B$3&amp;ROW($A137))*10^12,0)*'Process Emissions Multipliers'!$D$36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0">
        <f ca="1">V129*'Process Emissions Multipliers'!$E$36</f>
        <v>0</v>
      </c>
    </row>
    <row r="130" spans="1:42">
      <c r="A130" s="74">
        <v>78</v>
      </c>
      <c r="B130" s="210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0">
        <f ca="1">IF('Chemicals 2020'!$A138="CP",INDIRECT("'Chemicals 2020'!"&amp;'Country Selector'!$B$3&amp;ROW($A138))*10^12,0)*'Process Emissions Multipliers'!$B$36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0">
        <f ca="1">IF('Chemicals 2030'!$A138="CP",INDIRECT("'Chemicals 2030'!"&amp;'Country Selector'!$B$3&amp;ROW($A138))*10^12,0)*'Process Emissions Multipliers'!$D$36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0">
        <f ca="1">V130*'Process Emissions Multipliers'!$E$36</f>
        <v>0</v>
      </c>
    </row>
    <row r="131" spans="1:42">
      <c r="A131" s="74">
        <v>79</v>
      </c>
      <c r="B131" s="210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0">
        <f ca="1">IF('Chemicals 2020'!$A139="CP",INDIRECT("'Chemicals 2020'!"&amp;'Country Selector'!$B$3&amp;ROW($A139))*10^12,0)*'Process Emissions Multipliers'!$B$36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0">
        <f ca="1">IF('Chemicals 2030'!$A139="CP",INDIRECT("'Chemicals 2030'!"&amp;'Country Selector'!$B$3&amp;ROW($A139))*10^12,0)*'Process Emissions Multipliers'!$D$36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0">
        <f ca="1">V131*'Process Emissions Multipliers'!$E$36</f>
        <v>0</v>
      </c>
    </row>
    <row r="132" spans="1:42">
      <c r="A132" s="74">
        <v>80</v>
      </c>
      <c r="B132" s="210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0">
        <f ca="1">IF('Chemicals 2020'!$A140="CP",INDIRECT("'Chemicals 2020'!"&amp;'Country Selector'!$B$3&amp;ROW($A140))*10^12,0)*'Process Emissions Multipliers'!$B$36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0">
        <f ca="1">IF('Chemicals 2030'!$A140="CP",INDIRECT("'Chemicals 2030'!"&amp;'Country Selector'!$B$3&amp;ROW($A140))*10^12,0)*'Process Emissions Multipliers'!$D$36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0">
        <f ca="1">V132*'Process Emissions Multipliers'!$E$36</f>
        <v>0</v>
      </c>
    </row>
    <row r="133" spans="1:42">
      <c r="A133" s="74">
        <v>81</v>
      </c>
      <c r="B133" s="210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0">
        <f ca="1">IF('Chemicals 2020'!$A141="CP",INDIRECT("'Chemicals 2020'!"&amp;'Country Selector'!$B$3&amp;ROW($A141))*10^12,0)*'Process Emissions Multipliers'!$B$36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0">
        <f ca="1">IF('Chemicals 2030'!$A141="CP",INDIRECT("'Chemicals 2030'!"&amp;'Country Selector'!$B$3&amp;ROW($A141))*10^12,0)*'Process Emissions Multipliers'!$D$36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0">
        <f ca="1">V133*'Process Emissions Multipliers'!$E$36</f>
        <v>0</v>
      </c>
    </row>
    <row r="134" spans="1:42">
      <c r="A134" s="74">
        <v>82</v>
      </c>
      <c r="B134" s="210">
        <f ca="1">IF('Chemicals 2010'!$A142="CP",INDIRECT("'Chemicals 2010'!"&amp;'Country Selector'!$B$3&amp;ROW($A142))*10^12,0)</f>
        <v>15161929411.199537</v>
      </c>
      <c r="C134" s="90">
        <f t="shared" ca="1" si="27"/>
        <v>20176674824.421032</v>
      </c>
      <c r="D134" s="90">
        <f t="shared" ca="1" si="27"/>
        <v>25191420237.642525</v>
      </c>
      <c r="E134" s="90">
        <f t="shared" ca="1" si="27"/>
        <v>30206165650.864017</v>
      </c>
      <c r="F134" s="90">
        <f t="shared" ca="1" si="27"/>
        <v>35220911064.08551</v>
      </c>
      <c r="G134" s="90">
        <f t="shared" ca="1" si="27"/>
        <v>40235656477.306999</v>
      </c>
      <c r="H134" s="90">
        <f t="shared" ca="1" si="27"/>
        <v>45250401890.528496</v>
      </c>
      <c r="I134" s="90">
        <f t="shared" ca="1" si="27"/>
        <v>50265147303.749985</v>
      </c>
      <c r="J134" s="90">
        <f t="shared" ca="1" si="27"/>
        <v>55279892716.971481</v>
      </c>
      <c r="K134" s="90">
        <f t="shared" ca="1" si="27"/>
        <v>60294638130.192978</v>
      </c>
      <c r="L134" s="210">
        <f ca="1">IF('Chemicals 2020'!$A142="CP",INDIRECT("'Chemicals 2020'!"&amp;'Country Selector'!$B$3&amp;ROW($A142))*10^12,0)*'Process Emissions Multipliers'!$B$36</f>
        <v>65309383543.414467</v>
      </c>
      <c r="M134" s="90">
        <f t="shared" ca="1" si="28"/>
        <v>73941642744.5383</v>
      </c>
      <c r="N134" s="90">
        <f t="shared" ca="1" si="28"/>
        <v>82573901945.66214</v>
      </c>
      <c r="O134" s="90">
        <f t="shared" ca="1" si="28"/>
        <v>91206161146.78598</v>
      </c>
      <c r="P134" s="90">
        <f t="shared" ca="1" si="28"/>
        <v>99838420347.909821</v>
      </c>
      <c r="Q134" s="90">
        <f t="shared" ca="1" si="28"/>
        <v>108470679549.03365</v>
      </c>
      <c r="R134" s="90">
        <f t="shared" ca="1" si="28"/>
        <v>117102938750.15749</v>
      </c>
      <c r="S134" s="90">
        <f t="shared" ca="1" si="28"/>
        <v>125735197951.28133</v>
      </c>
      <c r="T134" s="90">
        <f t="shared" ca="1" si="28"/>
        <v>134367457152.40515</v>
      </c>
      <c r="U134" s="90">
        <f t="shared" ca="1" si="28"/>
        <v>142999716353.52899</v>
      </c>
      <c r="V134" s="210">
        <f ca="1">IF('Chemicals 2030'!$A142="CP",INDIRECT("'Chemicals 2030'!"&amp;'Country Selector'!$B$3&amp;ROW($A142))*10^12,0)*'Process Emissions Multipliers'!$D$36</f>
        <v>151631975554.65283</v>
      </c>
      <c r="W134" s="90">
        <f t="shared" ca="1" si="26"/>
        <v>154491020697.73535</v>
      </c>
      <c r="X134" s="90">
        <f t="shared" ca="1" si="26"/>
        <v>157350065840.81784</v>
      </c>
      <c r="Y134" s="90">
        <f t="shared" ca="1" si="26"/>
        <v>160209110983.90036</v>
      </c>
      <c r="Z134" s="90">
        <f t="shared" ca="1" si="26"/>
        <v>163068156126.98285</v>
      </c>
      <c r="AA134" s="90">
        <f t="shared" ca="1" si="26"/>
        <v>165927201270.06537</v>
      </c>
      <c r="AB134" s="90">
        <f t="shared" ca="1" si="26"/>
        <v>168786246413.14789</v>
      </c>
      <c r="AC134" s="90">
        <f t="shared" ca="1" si="26"/>
        <v>171645291556.23041</v>
      </c>
      <c r="AD134" s="90">
        <f t="shared" ca="1" si="26"/>
        <v>174504336699.31293</v>
      </c>
      <c r="AE134" s="90">
        <f t="shared" ca="1" si="26"/>
        <v>177363381842.39539</v>
      </c>
      <c r="AF134" s="90">
        <f t="shared" ca="1" si="26"/>
        <v>180222426985.47791</v>
      </c>
      <c r="AG134" s="90">
        <f t="shared" ca="1" si="26"/>
        <v>183081472128.56042</v>
      </c>
      <c r="AH134" s="90">
        <f t="shared" ca="1" si="26"/>
        <v>185940517271.64294</v>
      </c>
      <c r="AI134" s="90">
        <f t="shared" ca="1" si="26"/>
        <v>188799562414.72546</v>
      </c>
      <c r="AJ134" s="90">
        <f t="shared" ca="1" si="26"/>
        <v>191658607557.80795</v>
      </c>
      <c r="AK134" s="90">
        <f t="shared" ca="1" si="26"/>
        <v>194517652700.89044</v>
      </c>
      <c r="AL134" s="90">
        <f t="shared" ca="1" si="26"/>
        <v>197376697843.97299</v>
      </c>
      <c r="AM134" s="90">
        <f t="shared" ca="1" si="25"/>
        <v>200235742987.05551</v>
      </c>
      <c r="AN134" s="90">
        <f t="shared" ca="1" si="25"/>
        <v>203094788130.13797</v>
      </c>
      <c r="AO134" s="90">
        <f t="shared" ca="1" si="25"/>
        <v>205953833273.22049</v>
      </c>
      <c r="AP134" s="210">
        <f ca="1">V134*'Process Emissions Multipliers'!$E$36</f>
        <v>208812878416.30301</v>
      </c>
    </row>
    <row r="135" spans="1:42">
      <c r="A135" s="74">
        <v>83</v>
      </c>
      <c r="B135" s="210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0">
        <f ca="1">IF('Chemicals 2020'!$A143="CP",INDIRECT("'Chemicals 2020'!"&amp;'Country Selector'!$B$3&amp;ROW($A143))*10^12,0)*'Process Emissions Multipliers'!$B$36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0">
        <f ca="1">IF('Chemicals 2030'!$A143="CP",INDIRECT("'Chemicals 2030'!"&amp;'Country Selector'!$B$3&amp;ROW($A143))*10^12,0)*'Process Emissions Multipliers'!$D$36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0">
        <f ca="1">V135*'Process Emissions Multipliers'!$E$36</f>
        <v>0</v>
      </c>
    </row>
    <row r="136" spans="1:42">
      <c r="A136" s="74">
        <v>84</v>
      </c>
      <c r="B136" s="210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0">
        <f ca="1">IF('Chemicals 2020'!$A144="CP",INDIRECT("'Chemicals 2020'!"&amp;'Country Selector'!$B$3&amp;ROW($A144))*10^12,0)*'Process Emissions Multipliers'!$B$36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0">
        <f ca="1">IF('Chemicals 2030'!$A144="CP",INDIRECT("'Chemicals 2030'!"&amp;'Country Selector'!$B$3&amp;ROW($A144))*10^12,0)*'Process Emissions Multipliers'!$D$36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0">
        <f ca="1">V136*'Process Emissions Multipliers'!$E$36</f>
        <v>0</v>
      </c>
    </row>
    <row r="137" spans="1:42">
      <c r="A137" s="74">
        <v>85</v>
      </c>
      <c r="B137" s="210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0">
        <f ca="1">IF('Chemicals 2020'!$A145="CP",INDIRECT("'Chemicals 2020'!"&amp;'Country Selector'!$B$3&amp;ROW($A145))*10^12,0)*'Process Emissions Multipliers'!$B$36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0">
        <f ca="1">IF('Chemicals 2030'!$A145="CP",INDIRECT("'Chemicals 2030'!"&amp;'Country Selector'!$B$3&amp;ROW($A145))*10^12,0)*'Process Emissions Multipliers'!$D$36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0">
        <f ca="1">V137*'Process Emissions Multipliers'!$E$36</f>
        <v>0</v>
      </c>
    </row>
    <row r="138" spans="1:42">
      <c r="A138" s="74">
        <v>86</v>
      </c>
      <c r="B138" s="210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0">
        <f ca="1">IF('Chemicals 2020'!$A146="CP",INDIRECT("'Chemicals 2020'!"&amp;'Country Selector'!$B$3&amp;ROW($A146))*10^12,0)*'Process Emissions Multipliers'!$B$36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0">
        <f ca="1">IF('Chemicals 2030'!$A146="CP",INDIRECT("'Chemicals 2030'!"&amp;'Country Selector'!$B$3&amp;ROW($A146))*10^12,0)*'Process Emissions Multipliers'!$D$36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0">
        <f ca="1">V138*'Process Emissions Multipliers'!$E$36</f>
        <v>0</v>
      </c>
    </row>
    <row r="139" spans="1:42">
      <c r="A139" s="74">
        <v>87</v>
      </c>
      <c r="B139" s="210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0">
        <f ca="1">IF('Chemicals 2020'!$A147="CP",INDIRECT("'Chemicals 2020'!"&amp;'Country Selector'!$B$3&amp;ROW($A147))*10^12,0)*'Process Emissions Multipliers'!$B$36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0">
        <f ca="1">IF('Chemicals 2030'!$A147="CP",INDIRECT("'Chemicals 2030'!"&amp;'Country Selector'!$B$3&amp;ROW($A147))*10^12,0)*'Process Emissions Multipliers'!$D$36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0">
        <f ca="1">V139*'Process Emissions Multipliers'!$E$36</f>
        <v>0</v>
      </c>
    </row>
    <row r="140" spans="1:42">
      <c r="A140" s="74">
        <v>88</v>
      </c>
      <c r="B140" s="210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0">
        <f ca="1">IF('Chemicals 2020'!$A148="CP",INDIRECT("'Chemicals 2020'!"&amp;'Country Selector'!$B$3&amp;ROW($A148))*10^12,0)*'Process Emissions Multipliers'!$B$36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0">
        <f ca="1">IF('Chemicals 2030'!$A148="CP",INDIRECT("'Chemicals 2030'!"&amp;'Country Selector'!$B$3&amp;ROW($A148))*10^12,0)*'Process Emissions Multipliers'!$D$36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0">
        <f ca="1">V140*'Process Emissions Multipliers'!$E$36</f>
        <v>0</v>
      </c>
    </row>
    <row r="141" spans="1:42">
      <c r="A141" s="74">
        <v>89</v>
      </c>
      <c r="B141" s="210">
        <f ca="1">IF('Chemicals 2010'!$A149="CP",INDIRECT("'Chemicals 2010'!"&amp;'Country Selector'!$B$3&amp;ROW($A149))*10^12,0)</f>
        <v>0</v>
      </c>
      <c r="C141" s="90">
        <f t="shared" ca="1" si="27"/>
        <v>1775216524487.6653</v>
      </c>
      <c r="D141" s="90">
        <f t="shared" ca="1" si="27"/>
        <v>3550433048975.3306</v>
      </c>
      <c r="E141" s="90">
        <f t="shared" ca="1" si="27"/>
        <v>5325649573462.9951</v>
      </c>
      <c r="F141" s="90">
        <f t="shared" ca="1" si="27"/>
        <v>7100866097950.6611</v>
      </c>
      <c r="G141" s="90">
        <f t="shared" ca="1" si="27"/>
        <v>8876082622438.3262</v>
      </c>
      <c r="H141" s="90">
        <f t="shared" ca="1" si="27"/>
        <v>10651299146925.99</v>
      </c>
      <c r="I141" s="90">
        <f t="shared" ca="1" si="27"/>
        <v>12426515671413.656</v>
      </c>
      <c r="J141" s="90">
        <f t="shared" ca="1" si="27"/>
        <v>14201732195901.322</v>
      </c>
      <c r="K141" s="90">
        <f t="shared" ca="1" si="27"/>
        <v>15976948720388.988</v>
      </c>
      <c r="L141" s="210">
        <f ca="1">IF('Chemicals 2020'!$A149="CP",INDIRECT("'Chemicals 2020'!"&amp;'Country Selector'!$B$3&amp;ROW($A149))*10^12,0)*'Process Emissions Multipliers'!$B$36</f>
        <v>17752165244876.652</v>
      </c>
      <c r="M141" s="90">
        <f t="shared" ca="1" si="28"/>
        <v>17919595956720.934</v>
      </c>
      <c r="N141" s="90">
        <f t="shared" ca="1" si="28"/>
        <v>18087026668565.211</v>
      </c>
      <c r="O141" s="90">
        <f t="shared" ca="1" si="28"/>
        <v>18254457380409.492</v>
      </c>
      <c r="P141" s="90">
        <f t="shared" ca="1" si="28"/>
        <v>18421888092253.77</v>
      </c>
      <c r="Q141" s="90">
        <f t="shared" ca="1" si="28"/>
        <v>18589318804098.051</v>
      </c>
      <c r="R141" s="90">
        <f t="shared" ca="1" si="28"/>
        <v>18756749515942.328</v>
      </c>
      <c r="S141" s="90">
        <f t="shared" ca="1" si="28"/>
        <v>18924180227786.609</v>
      </c>
      <c r="T141" s="90">
        <f t="shared" ca="1" si="28"/>
        <v>19091610939630.891</v>
      </c>
      <c r="U141" s="90">
        <f t="shared" ca="1" si="28"/>
        <v>19259041651475.168</v>
      </c>
      <c r="V141" s="210">
        <f ca="1">IF('Chemicals 2030'!$A149="CP",INDIRECT("'Chemicals 2030'!"&amp;'Country Selector'!$B$3&amp;ROW($A149))*10^12,0)*'Process Emissions Multipliers'!$D$36</f>
        <v>19426472363319.449</v>
      </c>
      <c r="W141" s="90">
        <f t="shared" ca="1" si="26"/>
        <v>19792761605772.512</v>
      </c>
      <c r="X141" s="90">
        <f t="shared" ca="1" si="26"/>
        <v>20159050848225.574</v>
      </c>
      <c r="Y141" s="90">
        <f t="shared" ca="1" si="26"/>
        <v>20525340090678.637</v>
      </c>
      <c r="Z141" s="90">
        <f t="shared" ca="1" si="26"/>
        <v>20891629333131.695</v>
      </c>
      <c r="AA141" s="90">
        <f t="shared" ca="1" si="26"/>
        <v>21257918575584.762</v>
      </c>
      <c r="AB141" s="90">
        <f t="shared" ca="1" si="26"/>
        <v>21624207818037.82</v>
      </c>
      <c r="AC141" s="90">
        <f t="shared" ca="1" si="26"/>
        <v>21990497060490.887</v>
      </c>
      <c r="AD141" s="90">
        <f t="shared" ca="1" si="26"/>
        <v>22356786302943.945</v>
      </c>
      <c r="AE141" s="90">
        <f t="shared" ca="1" si="26"/>
        <v>22723075545397.008</v>
      </c>
      <c r="AF141" s="90">
        <f t="shared" ca="1" si="26"/>
        <v>23089364787850.07</v>
      </c>
      <c r="AG141" s="90">
        <f t="shared" ca="1" si="26"/>
        <v>23455654030303.133</v>
      </c>
      <c r="AH141" s="90">
        <f t="shared" ca="1" si="26"/>
        <v>23821943272756.195</v>
      </c>
      <c r="AI141" s="90">
        <f t="shared" ca="1" si="26"/>
        <v>24188232515209.258</v>
      </c>
      <c r="AJ141" s="90">
        <f t="shared" ca="1" si="26"/>
        <v>24554521757662.32</v>
      </c>
      <c r="AK141" s="90">
        <f t="shared" ca="1" si="26"/>
        <v>24920811000115.387</v>
      </c>
      <c r="AL141" s="90">
        <f t="shared" ca="1" si="26"/>
        <v>25287100242568.445</v>
      </c>
      <c r="AM141" s="90">
        <f t="shared" ca="1" si="25"/>
        <v>25653389485021.508</v>
      </c>
      <c r="AN141" s="90">
        <f t="shared" ca="1" si="25"/>
        <v>26019678727474.57</v>
      </c>
      <c r="AO141" s="90">
        <f t="shared" ca="1" si="25"/>
        <v>26385967969927.633</v>
      </c>
      <c r="AP141" s="210">
        <f ca="1">V141*'Process Emissions Multipliers'!$E$36</f>
        <v>26752257212380.695</v>
      </c>
    </row>
    <row r="142" spans="1:42">
      <c r="A142" s="74">
        <v>90</v>
      </c>
      <c r="B142" s="210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0">
        <f ca="1">IF('Chemicals 2020'!$A150="CP",INDIRECT("'Chemicals 2020'!"&amp;'Country Selector'!$B$3&amp;ROW($A150))*10^12,0)*'Process Emissions Multipliers'!$B$36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0">
        <f ca="1">IF('Chemicals 2030'!$A150="CP",INDIRECT("'Chemicals 2030'!"&amp;'Country Selector'!$B$3&amp;ROW($A150))*10^12,0)*'Process Emissions Multipliers'!$D$36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0">
        <f ca="1">V142*'Process Emissions Multipliers'!$E$36</f>
        <v>0</v>
      </c>
    </row>
    <row r="143" spans="1:42">
      <c r="A143" s="74">
        <v>91</v>
      </c>
      <c r="B143" s="210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0">
        <f ca="1">IF('Chemicals 2020'!$A151="CP",INDIRECT("'Chemicals 2020'!"&amp;'Country Selector'!$B$3&amp;ROW($A151))*10^12,0)*'Process Emissions Multipliers'!$B$36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0">
        <f ca="1">IF('Chemicals 2030'!$A151="CP",INDIRECT("'Chemicals 2030'!"&amp;'Country Selector'!$B$3&amp;ROW($A151))*10^12,0)*'Process Emissions Multipliers'!$D$36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0">
        <f ca="1">V143*'Process Emissions Multipliers'!$E$36</f>
        <v>0</v>
      </c>
    </row>
    <row r="144" spans="1:42">
      <c r="A144" s="74">
        <v>92</v>
      </c>
      <c r="B144" s="210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0">
        <f ca="1">IF('Chemicals 2020'!$A152="CP",INDIRECT("'Chemicals 2020'!"&amp;'Country Selector'!$B$3&amp;ROW($A152))*10^12,0)*'Process Emissions Multipliers'!$B$36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0">
        <f ca="1">IF('Chemicals 2030'!$A152="CP",INDIRECT("'Chemicals 2030'!"&amp;'Country Selector'!$B$3&amp;ROW($A152))*10^12,0)*'Process Emissions Multipliers'!$D$36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0">
        <f ca="1">V144*'Process Emissions Multipliers'!$E$36</f>
        <v>0</v>
      </c>
    </row>
    <row r="145" spans="1:42">
      <c r="A145" s="74">
        <v>93</v>
      </c>
      <c r="B145" s="210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0">
        <f ca="1">IF('Chemicals 2020'!$A153="CP",INDIRECT("'Chemicals 2020'!"&amp;'Country Selector'!$B$3&amp;ROW($A153))*10^12,0)*'Process Emissions Multipliers'!$B$36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0">
        <f ca="1">IF('Chemicals 2030'!$A153="CP",INDIRECT("'Chemicals 2030'!"&amp;'Country Selector'!$B$3&amp;ROW($A153))*10^12,0)*'Process Emissions Multipliers'!$D$36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0">
        <f ca="1">V145*'Process Emissions Multipliers'!$E$36</f>
        <v>0</v>
      </c>
    </row>
    <row r="146" spans="1:42">
      <c r="A146" s="74">
        <v>94</v>
      </c>
      <c r="B146" s="210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0">
        <f ca="1">IF('Chemicals 2020'!$A154="CP",INDIRECT("'Chemicals 2020'!"&amp;'Country Selector'!$B$3&amp;ROW($A154))*10^12,0)*'Process Emissions Multipliers'!$B$36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0">
        <f ca="1">IF('Chemicals 2030'!$A154="CP",INDIRECT("'Chemicals 2030'!"&amp;'Country Selector'!$B$3&amp;ROW($A154))*10^12,0)*'Process Emissions Multipliers'!$D$36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0">
        <f ca="1">V146*'Process Emissions Multipliers'!$E$36</f>
        <v>0</v>
      </c>
    </row>
    <row r="147" spans="1:42">
      <c r="A147" s="74">
        <v>95</v>
      </c>
      <c r="B147" s="210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0">
        <f ca="1">IF('Chemicals 2020'!$A155="CP",INDIRECT("'Chemicals 2020'!"&amp;'Country Selector'!$B$3&amp;ROW($A155))*10^12,0)*'Process Emissions Multipliers'!$B$36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0">
        <f ca="1">IF('Chemicals 2030'!$A155="CP",INDIRECT("'Chemicals 2030'!"&amp;'Country Selector'!$B$3&amp;ROW($A155))*10^12,0)*'Process Emissions Multipliers'!$D$36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0">
        <f ca="1">V147*'Process Emissions Multipliers'!$E$36</f>
        <v>0</v>
      </c>
    </row>
    <row r="148" spans="1:42">
      <c r="A148" s="74">
        <v>96</v>
      </c>
      <c r="B148" s="210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0">
        <f ca="1">IF('Chemicals 2020'!$A156="CP",INDIRECT("'Chemicals 2020'!"&amp;'Country Selector'!$B$3&amp;ROW($A156))*10^12,0)*'Process Emissions Multipliers'!$B$36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10">
        <f ca="1">IF('Chemicals 2030'!$A156="CP",INDIRECT("'Chemicals 2030'!"&amp;'Country Selector'!$B$3&amp;ROW($A156))*10^12,0)*'Process Emissions Multipliers'!$D$36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0">
        <f ca="1">V148*'Process Emissions Multipliers'!$E$36</f>
        <v>0</v>
      </c>
    </row>
    <row r="149" spans="1:42">
      <c r="A149" s="74">
        <v>97</v>
      </c>
      <c r="B149" s="210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0">
        <f ca="1">IF('Chemicals 2020'!$A157="CP",INDIRECT("'Chemicals 2020'!"&amp;'Country Selector'!$B$3&amp;ROW($A157))*10^12,0)*'Process Emissions Multipliers'!$B$36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0">
        <f ca="1">IF('Chemicals 2030'!$A157="CP",INDIRECT("'Chemicals 2030'!"&amp;'Country Selector'!$B$3&amp;ROW($A157))*10^12,0)*'Process Emissions Multipliers'!$D$36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0">
        <f ca="1">V149*'Process Emissions Multipliers'!$E$36</f>
        <v>0</v>
      </c>
    </row>
    <row r="150" spans="1:42">
      <c r="A150" s="74">
        <v>98</v>
      </c>
      <c r="B150" s="210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0">
        <f ca="1">IF('Chemicals 2020'!$A158="CP",INDIRECT("'Chemicals 2020'!"&amp;'Country Selector'!$B$3&amp;ROW($A158))*10^12,0)*'Process Emissions Multipliers'!$B$36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0">
        <f ca="1">IF('Chemicals 2030'!$A158="CP",INDIRECT("'Chemicals 2030'!"&amp;'Country Selector'!$B$3&amp;ROW($A158))*10^12,0)*'Process Emissions Multipliers'!$D$36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0">
        <f ca="1">V150*'Process Emissions Multipliers'!$E$36</f>
        <v>0</v>
      </c>
    </row>
    <row r="151" spans="1:42">
      <c r="A151" s="74">
        <v>99</v>
      </c>
      <c r="B151" s="210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0">
        <f ca="1">IF('Chemicals 2020'!$A159="CP",INDIRECT("'Chemicals 2020'!"&amp;'Country Selector'!$B$3&amp;ROW($A159))*10^12,0)*'Process Emissions Multipliers'!$B$36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0">
        <f ca="1">IF('Chemicals 2030'!$A159="CP",INDIRECT("'Chemicals 2030'!"&amp;'Country Selector'!$B$3&amp;ROW($A159))*10^12,0)*'Process Emissions Multipliers'!$D$36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0">
        <f ca="1">V151*'Process Emissions Multipliers'!$E$36</f>
        <v>0</v>
      </c>
    </row>
    <row r="152" spans="1:42">
      <c r="A152" s="74">
        <v>100</v>
      </c>
      <c r="B152" s="210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0">
        <f ca="1">IF('Chemicals 2020'!$A160="CP",INDIRECT("'Chemicals 2020'!"&amp;'Country Selector'!$B$3&amp;ROW($A160))*10^12,0)*'Process Emissions Multipliers'!$B$36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0">
        <f ca="1">IF('Chemicals 2030'!$A160="CP",INDIRECT("'Chemicals 2030'!"&amp;'Country Selector'!$B$3&amp;ROW($A160))*10^12,0)*'Process Emissions Multipliers'!$D$36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0">
        <f ca="1">V152*'Process Emissions Multipliers'!$E$36</f>
        <v>0</v>
      </c>
    </row>
    <row r="153" spans="1:42">
      <c r="A153" s="74">
        <v>150</v>
      </c>
      <c r="B153" s="210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10">
        <f ca="1">IF('Chemicals 2020'!$A161="CP",INDIRECT("'Chemicals 2020'!"&amp;'Country Selector'!$B$3&amp;ROW($A161))*10^12,0)*'Process Emissions Multipliers'!$B$36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10">
        <f ca="1">IF('Chemicals 2030'!$A161="CP",INDIRECT("'Chemicals 2030'!"&amp;'Country Selector'!$B$3&amp;ROW($A161))*10^12,0)*'Process Emissions Multipliers'!$D$36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10">
        <f ca="1">V153*'Process Emissions Multipliers'!$E$36</f>
        <v>0</v>
      </c>
    </row>
    <row r="154" spans="1:42">
      <c r="A154" s="74">
        <v>200</v>
      </c>
      <c r="B154" s="210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10">
        <f ca="1">IF('Chemicals 2020'!$A162="CP",INDIRECT("'Chemicals 2020'!"&amp;'Country Selector'!$B$3&amp;ROW($A162))*10^12,0)*'Process Emissions Multipliers'!$B$36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10">
        <f ca="1">IF('Chemicals 2030'!$A162="CP",INDIRECT("'Chemicals 2030'!"&amp;'Country Selector'!$B$3&amp;ROW($A162))*10^12,0)*'Process Emissions Multipliers'!$D$36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0">
        <f ca="1">V154*'Process Emissions Multipliers'!$E$36</f>
        <v>0</v>
      </c>
    </row>
    <row r="155" spans="1:42">
      <c r="A155" s="74">
        <v>250</v>
      </c>
      <c r="B155" s="210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10">
        <f ca="1">IF('Chemicals 2020'!$A163="CP",INDIRECT("'Chemicals 2020'!"&amp;'Country Selector'!$B$3&amp;ROW($A163))*10^12,0)*'Process Emissions Multipliers'!$B$36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10">
        <f ca="1">IF('Chemicals 2030'!$A163="CP",INDIRECT("'Chemicals 2030'!"&amp;'Country Selector'!$B$3&amp;ROW($A163))*10^12,0)*'Process Emissions Multipliers'!$D$36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0">
        <f ca="1">V155*'Process Emissions Multipliers'!$E$36</f>
        <v>0</v>
      </c>
    </row>
    <row r="156" spans="1:42">
      <c r="A156" s="74">
        <v>300</v>
      </c>
      <c r="B156" s="210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10">
        <f ca="1">IF('Chemicals 2020'!$A164="CP",INDIRECT("'Chemicals 2020'!"&amp;'Country Selector'!$B$3&amp;ROW($A164))*10^12,0)*'Process Emissions Multipliers'!$B$36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10">
        <f ca="1">IF('Chemicals 2030'!$A164="CP",INDIRECT("'Chemicals 2030'!"&amp;'Country Selector'!$B$3&amp;ROW($A164))*10^12,0)*'Process Emissions Multipliers'!$D$36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10">
        <f ca="1">V156*'Process Emissions Multipliers'!$E$36</f>
        <v>0</v>
      </c>
    </row>
    <row r="157" spans="1:42">
      <c r="A157" s="74">
        <v>350</v>
      </c>
      <c r="B157" s="210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10">
        <f ca="1">IF('Chemicals 2020'!$A165="CP",INDIRECT("'Chemicals 2020'!"&amp;'Country Selector'!$B$3&amp;ROW($A165))*10^12,0)*'Process Emissions Multipliers'!$B$36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10">
        <f ca="1">IF('Chemicals 2030'!$A165="CP",INDIRECT("'Chemicals 2030'!"&amp;'Country Selector'!$B$3&amp;ROW($A165))*10^12,0)*'Process Emissions Multipliers'!$D$36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0">
        <f ca="1">V157*'Process Emissions Multipliers'!$E$36</f>
        <v>0</v>
      </c>
    </row>
    <row r="158" spans="1:42">
      <c r="A158" s="74">
        <v>400</v>
      </c>
      <c r="B158" s="210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10">
        <f ca="1">IF('Chemicals 2020'!$A166="CP",INDIRECT("'Chemicals 2020'!"&amp;'Country Selector'!$B$3&amp;ROW($A166))*10^12,0)*'Process Emissions Multipliers'!$B$36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10">
        <f ca="1">IF('Chemicals 2030'!$A166="CP",INDIRECT("'Chemicals 2030'!"&amp;'Country Selector'!$B$3&amp;ROW($A166))*10^12,0)*'Process Emissions Multipliers'!$D$36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0">
        <f ca="1">V158*'Process Emissions Multipliers'!$E$36</f>
        <v>0</v>
      </c>
    </row>
    <row r="159" spans="1:42">
      <c r="A159" s="74">
        <v>450</v>
      </c>
      <c r="B159" s="210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10">
        <f ca="1">IF('Chemicals 2020'!$A167="CP",INDIRECT("'Chemicals 2020'!"&amp;'Country Selector'!$B$3&amp;ROW($A167))*10^12,0)*'Process Emissions Multipliers'!$B$36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10">
        <f ca="1">IF('Chemicals 2030'!$A167="CP",INDIRECT("'Chemicals 2030'!"&amp;'Country Selector'!$B$3&amp;ROW($A167))*10^12,0)*'Process Emissions Multipliers'!$D$36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0">
        <f ca="1">V159*'Process Emissions Multipliers'!$E$36</f>
        <v>0</v>
      </c>
    </row>
    <row r="160" spans="1:42">
      <c r="A160" s="74">
        <v>500</v>
      </c>
      <c r="B160" s="210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10">
        <f ca="1">IF('Chemicals 2020'!$A168="CP",INDIRECT("'Chemicals 2020'!"&amp;'Country Selector'!$B$3&amp;ROW($A168))*10^12,0)*'Process Emissions Multipliers'!$B$36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10">
        <f ca="1">IF('Chemicals 2030'!$A168="CP",INDIRECT("'Chemicals 2030'!"&amp;'Country Selector'!$B$3&amp;ROW($A168))*10^12,0)*'Process Emissions Multipliers'!$D$36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0">
        <f ca="1">V160*'Process Emissions Multipliers'!$E$36</f>
        <v>0</v>
      </c>
    </row>
    <row r="161" spans="1:42">
      <c r="A161" s="74">
        <v>550</v>
      </c>
      <c r="B161" s="210">
        <f ca="1">IF('Chemicals 2010'!$A169="CP",INDIRECT("'Chemicals 2010'!"&amp;'Country Selector'!$B$3&amp;ROW($A169))*10^12,0)</f>
        <v>0</v>
      </c>
      <c r="C161" s="90">
        <f t="shared" ca="1" si="33"/>
        <v>129274105232.64352</v>
      </c>
      <c r="D161" s="90">
        <f t="shared" ca="1" si="31"/>
        <v>258548210465.28705</v>
      </c>
      <c r="E161" s="90">
        <f t="shared" ca="1" si="31"/>
        <v>387822315697.93054</v>
      </c>
      <c r="F161" s="90">
        <f t="shared" ca="1" si="31"/>
        <v>517096420930.5741</v>
      </c>
      <c r="G161" s="90">
        <f t="shared" ca="1" si="31"/>
        <v>646370526163.21765</v>
      </c>
      <c r="H161" s="90">
        <f t="shared" ca="1" si="31"/>
        <v>775644631395.86108</v>
      </c>
      <c r="I161" s="90">
        <f t="shared" ca="1" si="31"/>
        <v>904918736628.50464</v>
      </c>
      <c r="J161" s="90">
        <f t="shared" ca="1" si="31"/>
        <v>1034192841861.1482</v>
      </c>
      <c r="K161" s="90">
        <f t="shared" ca="1" si="31"/>
        <v>1163466947093.7917</v>
      </c>
      <c r="L161" s="210">
        <f ca="1">IF('Chemicals 2020'!$A169="CP",INDIRECT("'Chemicals 2020'!"&amp;'Country Selector'!$B$3&amp;ROW($A169))*10^12,0)*'Process Emissions Multipliers'!$B$36</f>
        <v>1292741052326.4353</v>
      </c>
      <c r="M161" s="90">
        <f t="shared" ca="1" si="34"/>
        <v>1334918143570.0769</v>
      </c>
      <c r="N161" s="90">
        <f t="shared" ca="1" si="32"/>
        <v>1377095234813.7188</v>
      </c>
      <c r="O161" s="90">
        <f t="shared" ca="1" si="32"/>
        <v>1419272326057.3604</v>
      </c>
      <c r="P161" s="90">
        <f t="shared" ca="1" si="32"/>
        <v>1461449417301.002</v>
      </c>
      <c r="Q161" s="90">
        <f t="shared" ca="1" si="32"/>
        <v>1503626508544.644</v>
      </c>
      <c r="R161" s="90">
        <f t="shared" ca="1" si="32"/>
        <v>1545803599788.2856</v>
      </c>
      <c r="S161" s="90">
        <f t="shared" ca="1" si="32"/>
        <v>1587980691031.9272</v>
      </c>
      <c r="T161" s="90">
        <f t="shared" ca="1" si="32"/>
        <v>1630157782275.5691</v>
      </c>
      <c r="U161" s="90">
        <f t="shared" ca="1" si="32"/>
        <v>1672334873519.2107</v>
      </c>
      <c r="V161" s="210">
        <f ca="1">IF('Chemicals 2030'!$A169="CP",INDIRECT("'Chemicals 2030'!"&amp;'Country Selector'!$B$3&amp;ROW($A169))*10^12,0)*'Process Emissions Multipliers'!$D$36</f>
        <v>1714511964762.8525</v>
      </c>
      <c r="W161" s="90">
        <f t="shared" ca="1" si="36"/>
        <v>1746839361986.8325</v>
      </c>
      <c r="X161" s="90">
        <f t="shared" ca="1" si="36"/>
        <v>1779166759210.8123</v>
      </c>
      <c r="Y161" s="90">
        <f t="shared" ca="1" si="36"/>
        <v>1811494156434.7925</v>
      </c>
      <c r="Z161" s="90">
        <f t="shared" ca="1" si="36"/>
        <v>1843821553658.7725</v>
      </c>
      <c r="AA161" s="90">
        <f t="shared" ca="1" si="36"/>
        <v>1876148950882.7524</v>
      </c>
      <c r="AB161" s="90">
        <f t="shared" ca="1" si="36"/>
        <v>1908476348106.7324</v>
      </c>
      <c r="AC161" s="90">
        <f t="shared" ca="1" si="36"/>
        <v>1940803745330.7122</v>
      </c>
      <c r="AD161" s="90">
        <f t="shared" ca="1" si="36"/>
        <v>1973131142554.6924</v>
      </c>
      <c r="AE161" s="90">
        <f t="shared" ca="1" si="36"/>
        <v>2005458539778.6724</v>
      </c>
      <c r="AF161" s="90">
        <f t="shared" ca="1" si="36"/>
        <v>2037785937002.6523</v>
      </c>
      <c r="AG161" s="90">
        <f t="shared" ca="1" si="36"/>
        <v>2070113334226.6323</v>
      </c>
      <c r="AH161" s="90">
        <f t="shared" ca="1" si="36"/>
        <v>2102440731450.6123</v>
      </c>
      <c r="AI161" s="90">
        <f t="shared" ca="1" si="36"/>
        <v>2134768128674.5923</v>
      </c>
      <c r="AJ161" s="90">
        <f t="shared" ca="1" si="36"/>
        <v>2167095525898.572</v>
      </c>
      <c r="AK161" s="90">
        <f t="shared" ca="1" si="36"/>
        <v>2199422923122.5522</v>
      </c>
      <c r="AL161" s="90">
        <f t="shared" ca="1" si="36"/>
        <v>2231750320346.5322</v>
      </c>
      <c r="AM161" s="90">
        <f t="shared" ca="1" si="35"/>
        <v>2264077717570.5122</v>
      </c>
      <c r="AN161" s="90">
        <f t="shared" ca="1" si="35"/>
        <v>2296405114794.4922</v>
      </c>
      <c r="AO161" s="90">
        <f t="shared" ca="1" si="35"/>
        <v>2328732512018.4722</v>
      </c>
      <c r="AP161" s="210">
        <f ca="1">V161*'Process Emissions Multipliers'!$E$36</f>
        <v>2361059909242.4521</v>
      </c>
    </row>
    <row r="162" spans="1:42">
      <c r="A162" s="74">
        <v>600</v>
      </c>
      <c r="B162" s="210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10">
        <f ca="1">IF('Chemicals 2020'!$A170="CP",INDIRECT("'Chemicals 2020'!"&amp;'Country Selector'!$B$3&amp;ROW($A170))*10^12,0)*'Process Emissions Multipliers'!$B$36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10">
        <f ca="1">IF('Chemicals 2030'!$A170="CP",INDIRECT("'Chemicals 2030'!"&amp;'Country Selector'!$B$3&amp;ROW($A170))*10^12,0)*'Process Emissions Multipliers'!$D$36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0">
        <f ca="1">V162*'Process Emissions Multipliers'!$E$36</f>
        <v>0</v>
      </c>
    </row>
    <row r="163" spans="1:42">
      <c r="A163" s="74">
        <v>650</v>
      </c>
      <c r="B163" s="210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10">
        <f ca="1">IF('Chemicals 2020'!$A171="CP",INDIRECT("'Chemicals 2020'!"&amp;'Country Selector'!$B$3&amp;ROW($A171))*10^12,0)*'Process Emissions Multipliers'!$B$36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10">
        <f ca="1">IF('Chemicals 2030'!$A171="CP",INDIRECT("'Chemicals 2030'!"&amp;'Country Selector'!$B$3&amp;ROW($A171))*10^12,0)*'Process Emissions Multipliers'!$D$36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0">
        <f ca="1">V163*'Process Emissions Multipliers'!$E$36</f>
        <v>0</v>
      </c>
    </row>
    <row r="164" spans="1:42">
      <c r="A164" s="74">
        <v>700</v>
      </c>
      <c r="B164" s="210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10">
        <f ca="1">IF('Chemicals 2020'!$A172="CP",INDIRECT("'Chemicals 2020'!"&amp;'Country Selector'!$B$3&amp;ROW($A172))*10^12,0)*'Process Emissions Multipliers'!$B$36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10">
        <f ca="1">IF('Chemicals 2030'!$A172="CP",INDIRECT("'Chemicals 2030'!"&amp;'Country Selector'!$B$3&amp;ROW($A172))*10^12,0)*'Process Emissions Multipliers'!$D$36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0">
        <f ca="1">V164*'Process Emissions Multipliers'!$E$36</f>
        <v>0</v>
      </c>
    </row>
    <row r="165" spans="1:42">
      <c r="A165" s="74">
        <v>750</v>
      </c>
      <c r="B165" s="210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10">
        <f ca="1">IF('Chemicals 2020'!$A173="CP",INDIRECT("'Chemicals 2020'!"&amp;'Country Selector'!$B$3&amp;ROW($A173))*10^12,0)*'Process Emissions Multipliers'!$B$36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10">
        <f ca="1">IF('Chemicals 2030'!$A173="CP",INDIRECT("'Chemicals 2030'!"&amp;'Country Selector'!$B$3&amp;ROW($A173))*10^12,0)*'Process Emissions Multipliers'!$D$36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0">
        <f ca="1">V165*'Process Emissions Multipliers'!$E$36</f>
        <v>0</v>
      </c>
    </row>
    <row r="166" spans="1:42">
      <c r="A166" s="74">
        <v>800</v>
      </c>
      <c r="B166" s="210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0">
        <f ca="1">IF('Chemicals 2020'!$A174="CP",INDIRECT("'Chemicals 2020'!"&amp;'Country Selector'!$B$3&amp;ROW($A174))*10^12,0)*'Process Emissions Multipliers'!$B$36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10">
        <f ca="1">IF('Chemicals 2030'!$A174="CP",INDIRECT("'Chemicals 2030'!"&amp;'Country Selector'!$B$3&amp;ROW($A174))*10^12,0)*'Process Emissions Multipliers'!$D$36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0">
        <f ca="1">V166*'Process Emissions Multipliers'!$E$36</f>
        <v>0</v>
      </c>
    </row>
    <row r="167" spans="1:42">
      <c r="A167" s="74">
        <v>850</v>
      </c>
      <c r="B167" s="210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10">
        <f ca="1">IF('Chemicals 2020'!$A175="CP",INDIRECT("'Chemicals 2020'!"&amp;'Country Selector'!$B$3&amp;ROW($A175))*10^12,0)*'Process Emissions Multipliers'!$B$36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10">
        <f ca="1">IF('Chemicals 2030'!$A175="CP",INDIRECT("'Chemicals 2030'!"&amp;'Country Selector'!$B$3&amp;ROW($A175))*10^12,0)*'Process Emissions Multipliers'!$D$36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0">
        <f ca="1">V167*'Process Emissions Multipliers'!$E$36</f>
        <v>0</v>
      </c>
    </row>
    <row r="168" spans="1:42">
      <c r="A168" s="74">
        <v>900</v>
      </c>
      <c r="B168" s="210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10">
        <f ca="1">IF('Chemicals 2020'!$A176="CP",INDIRECT("'Chemicals 2020'!"&amp;'Country Selector'!$B$3&amp;ROW($A176))*10^12,0)*'Process Emissions Multipliers'!$B$36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0">
        <f ca="1">IF('Chemicals 2030'!$A176="CP",INDIRECT("'Chemicals 2030'!"&amp;'Country Selector'!$B$3&amp;ROW($A176))*10^12,0)*'Process Emissions Multipliers'!$D$36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0">
        <f ca="1">V168*'Process Emissions Multipliers'!$E$36</f>
        <v>0</v>
      </c>
    </row>
    <row r="169" spans="1:42">
      <c r="A169" s="74">
        <v>950</v>
      </c>
      <c r="B169" s="210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10">
        <f ca="1">IF('Chemicals 2020'!$A177="CP",INDIRECT("'Chemicals 2020'!"&amp;'Country Selector'!$B$3&amp;ROW($A177))*10^12,0)*'Process Emissions Multipliers'!$B$36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0">
        <f ca="1">IF('Chemicals 2030'!$A177="CP",INDIRECT("'Chemicals 2030'!"&amp;'Country Selector'!$B$3&amp;ROW($A177))*10^12,0)*'Process Emissions Multipliers'!$D$36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0">
        <f ca="1">V169*'Process Emissions Multipliers'!$E$36</f>
        <v>0</v>
      </c>
    </row>
    <row r="170" spans="1:42">
      <c r="A170" s="74">
        <v>1000</v>
      </c>
      <c r="B170" s="210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0">
        <f ca="1">IF('Chemicals 2020'!$A178="CP",INDIRECT("'Chemicals 2020'!"&amp;'Country Selector'!$B$3&amp;ROW($A178))*10^12,0)*'Process Emissions Multipliers'!$B$36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0">
        <f ca="1">IF('Chemicals 2030'!$A178="CP",INDIRECT("'Chemicals 2030'!"&amp;'Country Selector'!$B$3&amp;ROW($A178))*10^12,0)*'Process Emissions Multipliers'!$D$36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0">
        <f ca="1">V170*'Process Emissions Multipliers'!$E$36</f>
        <v>0</v>
      </c>
    </row>
    <row r="171" spans="1:42">
      <c r="A171" s="74">
        <v>1500</v>
      </c>
      <c r="B171" s="210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10">
        <f ca="1">IF('Chemicals 2020'!$A179="CP",INDIRECT("'Chemicals 2020'!"&amp;'Country Selector'!$B$3&amp;ROW($A179))*10^12,0)*'Process Emissions Multipliers'!$B$36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10">
        <f ca="1">IF('Chemicals 2030'!$A179="CP",INDIRECT("'Chemicals 2030'!"&amp;'Country Selector'!$B$3&amp;ROW($A179))*10^12,0)*'Process Emissions Multipliers'!$D$36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0">
        <f ca="1">V171*'Process Emissions Multipliers'!$E$36</f>
        <v>0</v>
      </c>
    </row>
    <row r="172" spans="1:42">
      <c r="A172" s="74">
        <v>2000</v>
      </c>
      <c r="B172" s="210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0">
        <f ca="1">IF('Chemicals 2020'!$A180="CP",INDIRECT("'Chemicals 2020'!"&amp;'Country Selector'!$B$3&amp;ROW($A180))*10^12,0)*'Process Emissions Multipliers'!$B$36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0">
        <f ca="1">IF('Chemicals 2030'!$A180="CP",INDIRECT("'Chemicals 2030'!"&amp;'Country Selector'!$B$3&amp;ROW($A180))*10^12,0)*'Process Emissions Multipliers'!$D$36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0">
        <f ca="1">V172*'Process Emissions Multipliers'!$E$36</f>
        <v>0</v>
      </c>
    </row>
    <row r="173" spans="1:42">
      <c r="A173" s="74">
        <v>3000</v>
      </c>
      <c r="B173" s="210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0">
        <f ca="1">IF('Chemicals 2020'!$A181="CP",INDIRECT("'Chemicals 2020'!"&amp;'Country Selector'!$B$3&amp;ROW($A181))*10^12,0)*'Process Emissions Multipliers'!$B$36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10">
        <f ca="1">IF('Chemicals 2030'!$A181="CP",INDIRECT("'Chemicals 2030'!"&amp;'Country Selector'!$B$3&amp;ROW($A181))*10^12,0)*'Process Emissions Multipliers'!$D$36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10">
        <f ca="1">V173*'Process Emissions Multipliers'!$E$36</f>
        <v>0</v>
      </c>
    </row>
    <row r="174" spans="1:42">
      <c r="A174" s="74">
        <v>5000</v>
      </c>
      <c r="B174" s="210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0">
        <f ca="1">IF('Chemicals 2020'!$A182="CP",INDIRECT("'Chemicals 2020'!"&amp;'Country Selector'!$B$3&amp;ROW($A182))*10^12,0)*'Process Emissions Multipliers'!$B$36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10">
        <f ca="1">IF('Chemicals 2030'!$A182="CP",INDIRECT("'Chemicals 2030'!"&amp;'Country Selector'!$B$3&amp;ROW($A182))*10^12,0)*'Process Emissions Multipliers'!$D$36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0">
        <f ca="1">V174*'Process Emissions Multipliers'!$E$36</f>
        <v>0</v>
      </c>
    </row>
    <row r="175" spans="1:42">
      <c r="A175" s="74">
        <v>10000</v>
      </c>
      <c r="B175" s="210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10">
        <f ca="1">IF('Chemicals 2020'!$A183="CP",INDIRECT("'Chemicals 2020'!"&amp;'Country Selector'!$B$3&amp;ROW($A183))*10^12,0)*'Process Emissions Multipliers'!$B$36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10">
        <f ca="1">IF('Chemicals 2030'!$A183="CP",INDIRECT("'Chemicals 2030'!"&amp;'Country Selector'!$B$3&amp;ROW($A183))*10^12,0)*'Process Emissions Multipliers'!$D$36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0">
        <f ca="1">V175*'Process Emissions Multipliers'!$E$36</f>
        <v>0</v>
      </c>
    </row>
    <row r="176" spans="1:42">
      <c r="A176" s="74">
        <v>100000</v>
      </c>
      <c r="B176" s="210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10">
        <f ca="1">IF('Chemicals 2020'!$A184="CP",INDIRECT("'Chemicals 2020'!"&amp;'Country Selector'!$B$3&amp;ROW($A184))*10^12,0)*'Process Emissions Multipliers'!$B$36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10">
        <f ca="1">IF('Chemicals 2030'!$A184="CP",INDIRECT("'Chemicals 2030'!"&amp;'Country Selector'!$B$3&amp;ROW($A184))*10^12,0)*'Process Emissions Multipliers'!$D$36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0">
        <f ca="1">V176*'Process Emissions Multipliers'!$E$36</f>
        <v>0</v>
      </c>
    </row>
    <row r="177" spans="1:42">
      <c r="A177" s="74">
        <v>1000000</v>
      </c>
      <c r="B177" s="210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0">
        <f ca="1">IF('Chemicals 2020'!$A185="CP",INDIRECT("'Chemicals 2020'!"&amp;'Country Selector'!$B$3&amp;ROW($A185))*10^12,0)*'Process Emissions Multipliers'!$B$36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0">
        <f ca="1">IF('Chemicals 2030'!$A185="CP",INDIRECT("'Chemicals 2030'!"&amp;'Country Selector'!$B$3&amp;ROW($A185))*10^12,0)*'Process Emissions Multipliers'!$D$36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0">
        <f ca="1">V177*'Process Emissions Multipliers'!$E$36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"/>
  <sheetViews>
    <sheetView topLeftCell="A19" workbookViewId="0">
      <selection activeCell="D54" sqref="D54"/>
    </sheetView>
  </sheetViews>
  <sheetFormatPr defaultRowHeight="15"/>
  <cols>
    <col min="1" max="1" width="20.42578125" customWidth="1"/>
  </cols>
  <sheetData>
    <row r="1" spans="1:47">
      <c r="A1" s="91" t="s">
        <v>289</v>
      </c>
      <c r="B1" s="92"/>
      <c r="C1" s="92"/>
      <c r="D1" s="92"/>
      <c r="E1" s="92"/>
    </row>
    <row r="2" spans="1:47">
      <c r="A2" s="93" t="s">
        <v>290</v>
      </c>
      <c r="B2" s="93">
        <v>2020</v>
      </c>
      <c r="C2" s="93">
        <v>2025</v>
      </c>
      <c r="D2" s="93">
        <v>2030</v>
      </c>
      <c r="E2" s="93">
        <v>2050</v>
      </c>
      <c r="F2" t="s">
        <v>291</v>
      </c>
    </row>
    <row r="3" spans="1:47">
      <c r="A3" t="s">
        <v>292</v>
      </c>
      <c r="B3">
        <f>INDEX('Chemicals Baselines'!$C$11:$G$28,MATCH('Country Selector'!$B$1,'Chemicals Baselines'!$B$11:$B$28,0),MATCH('Process Emissions Multipliers'!B2,'Chemicals Baselines'!$C$9:$G$9,0))</f>
        <v>289.7272983638519</v>
      </c>
      <c r="C3">
        <f>INDEX('Chemicals Baselines'!$C$11:$G$28,MATCH('Country Selector'!$B$1,'Chemicals Baselines'!$B$11:$B$28,0),MATCH('Process Emissions Multipliers'!C2,'Chemicals Baselines'!$C$9:$G$9,0))</f>
        <v>365.73459483499477</v>
      </c>
      <c r="D3">
        <f>INDEX('Chemicals Baselines'!$C$11:$G$28,MATCH('Country Selector'!$B$1,'Chemicals Baselines'!$B$11:$B$28,0),MATCH('Process Emissions Multipliers'!D2,'Chemicals Baselines'!$C$9:$G$9,0))</f>
        <v>409.61642578691794</v>
      </c>
    </row>
    <row r="4" spans="1:47">
      <c r="A4" t="s">
        <v>293</v>
      </c>
      <c r="B4" s="209">
        <f>'BAU Process Emissions'!F28+'BAU Process Emissions'!F27*'Cross-Page Data'!$D$13/N2O_to_CO2e+INDEX('Chem - ODS'!$B$15:$AK$15,1,MATCH('Process Emissions Multipliers'!B2,'Chem - ODS'!$B$7:$AK$7,0))/10^6</f>
        <v>341.26071644669315</v>
      </c>
      <c r="C4" s="209">
        <f>'BAU Process Emissions'!K28+'BAU Process Emissions'!K27*'Cross-Page Data'!$D$13/N2O_to_CO2e+INDEX('Chem - ODS'!$B$15:$AK$15,1,MATCH('Process Emissions Multipliers'!C2,'Chem - ODS'!$B$7:$AK$7,0))/10^6</f>
        <v>463.58596445876088</v>
      </c>
      <c r="D4" s="209">
        <f>'BAU Process Emissions'!P28+'BAU Process Emissions'!P27*'Cross-Page Data'!$D$13/N2O_to_CO2e+INDEX('Chem - ODS'!$B$15:$AK$15,1,MATCH('Process Emissions Multipliers'!D2,'Chem - ODS'!$B$7:$AK$7,0))/10^6</f>
        <v>551.36631930001261</v>
      </c>
      <c r="E4" s="209">
        <f>'BAU Process Emissions'!AJ28+'BAU Process Emissions'!AJ27*'Cross-Page Data'!$D$13/N2O_to_CO2e+INDEX('Chem - ODS'!$B$15:$AK$15,1,MATCH('Process Emissions Multipliers'!E2,'Chem - ODS'!$B$7:$AK$7,0))/10^6</f>
        <v>759.2883214354797</v>
      </c>
      <c r="F4" s="94" t="s">
        <v>410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</row>
    <row r="6" spans="1:47">
      <c r="A6" s="93" t="s">
        <v>294</v>
      </c>
      <c r="B6" s="93">
        <v>2020</v>
      </c>
      <c r="C6" s="93">
        <v>2025</v>
      </c>
      <c r="D6" s="93">
        <v>2030</v>
      </c>
      <c r="E6" s="93">
        <v>2050</v>
      </c>
      <c r="F6" t="s">
        <v>295</v>
      </c>
    </row>
    <row r="7" spans="1:47">
      <c r="A7" t="s">
        <v>292</v>
      </c>
      <c r="B7">
        <f>INDEX('Other Baselines'!$C$11:$G$28,MATCH('Country Selector'!$B$1,'Other Baselines'!$B$11:$B$28,0),MATCH('Process Emissions Multipliers'!B6,'Other Baselines'!$C$9:$G$9,0))</f>
        <v>19.51234561067168</v>
      </c>
      <c r="C7">
        <f>INDEX('Other Baselines'!$C$11:$G$28,MATCH('Country Selector'!$B$1,'Other Baselines'!$B$11:$B$28,0),MATCH('Process Emissions Multipliers'!C6,'Other Baselines'!$C$9:$G$9,0))</f>
        <v>19.171934647902248</v>
      </c>
      <c r="D7">
        <f>INDEX('Other Baselines'!$C$11:$G$28,MATCH('Country Selector'!$B$1,'Other Baselines'!$B$11:$B$28,0),MATCH('Process Emissions Multipliers'!D6,'Other Baselines'!$C$9:$G$9,0))</f>
        <v>18.68932952616095</v>
      </c>
    </row>
    <row r="8" spans="1:47">
      <c r="A8" t="s">
        <v>293</v>
      </c>
      <c r="B8">
        <f>SUM('BAU Process Emissions'!F71,'BAU Process Emissions'!F73*'Cross-Page Data'!$D$13/N2O_to_CO2e,'BAU Process Emissions'!F74*'Cross-Page Data'!$D$12/CH4_to_CO2e)</f>
        <v>15.621867493058733</v>
      </c>
      <c r="C8" s="214">
        <f>SUM('BAU Process Emissions'!K71,'BAU Process Emissions'!K73*'Cross-Page Data'!$D$13/N2O_to_CO2e,'BAU Process Emissions'!K74*'Cross-Page Data'!$D$12/CH4_to_CO2e)</f>
        <v>16.758949761554639</v>
      </c>
      <c r="D8" s="214">
        <f>SUM('BAU Process Emissions'!P71,'BAU Process Emissions'!P73*'Cross-Page Data'!$D$13/N2O_to_CO2e,'BAU Process Emissions'!P74*'Cross-Page Data'!$D$12/CH4_to_CO2e)</f>
        <v>18.398108777413238</v>
      </c>
      <c r="E8" s="214">
        <f>SUM('BAU Process Emissions'!AJ71,'BAU Process Emissions'!AJ73*'Cross-Page Data'!$D$13/N2O_to_CO2e,'BAU Process Emissions'!AJ74*'Cross-Page Data'!$D$12/CH4_to_CO2e)</f>
        <v>32.743724495315185</v>
      </c>
      <c r="F8" s="214"/>
    </row>
    <row r="9" spans="1:47">
      <c r="G9" s="213" t="s">
        <v>417</v>
      </c>
      <c r="H9" s="213"/>
      <c r="I9" s="213"/>
      <c r="J9" s="213"/>
      <c r="K9" s="213"/>
      <c r="L9" s="95"/>
    </row>
    <row r="10" spans="1:47">
      <c r="A10" s="93" t="s">
        <v>296</v>
      </c>
      <c r="B10" s="93">
        <v>2020</v>
      </c>
      <c r="C10" s="93">
        <v>2025</v>
      </c>
      <c r="D10" s="93">
        <v>2030</v>
      </c>
      <c r="E10" s="93">
        <v>2050</v>
      </c>
      <c r="G10" s="213" t="s">
        <v>418</v>
      </c>
      <c r="H10" s="213"/>
      <c r="I10" s="213"/>
      <c r="J10" s="213"/>
      <c r="K10" s="213"/>
      <c r="L10" s="95"/>
    </row>
    <row r="11" spans="1:47">
      <c r="A11" t="s">
        <v>292</v>
      </c>
      <c r="B11">
        <f>INDEX('Coal Baselines'!$C$11:$G$28,MATCH('Country Selector'!$B$1,'Coal Baselines'!$B$11:$B$28,0),MATCH('Process Emissions Multipliers'!B10,'Coal Baselines'!$C$9:$G$9,0))</f>
        <v>70.460339143874464</v>
      </c>
      <c r="C11">
        <f>INDEX('Coal Baselines'!$C$11:$G$28,MATCH('Country Selector'!$B$1,'Coal Baselines'!$B$11:$B$28,0),MATCH('Process Emissions Multipliers'!C10,'Coal Baselines'!$C$9:$G$9,0))</f>
        <v>72.705661028580622</v>
      </c>
      <c r="D11">
        <f>INDEX('Coal Baselines'!$C$11:$G$28,MATCH('Country Selector'!$B$1,'Coal Baselines'!$B$11:$B$28,0),MATCH('Process Emissions Multipliers'!D10,'Coal Baselines'!$C$9:$G$9,0))</f>
        <v>78.105125560850212</v>
      </c>
    </row>
    <row r="12" spans="1:47">
      <c r="A12" t="s">
        <v>293</v>
      </c>
      <c r="B12">
        <f>SUM('BAU Process Emissions'!F38)*'Cross-Page Data'!$D$12/CH4_to_CO2e</f>
        <v>63.941372840552788</v>
      </c>
      <c r="C12">
        <f>SUM('BAU Process Emissions'!K38)*'Cross-Page Data'!$D$12/CH4_to_CO2e</f>
        <v>64.008867656558834</v>
      </c>
      <c r="D12">
        <f>SUM('BAU Process Emissions'!P38)*'Cross-Page Data'!$D$12/CH4_to_CO2e</f>
        <v>64.855545937058508</v>
      </c>
      <c r="E12">
        <f>'BAU Process Emissions'!AJ38*'Cross-Page Data'!$D$12/CH4_to_CO2e</f>
        <v>68.042572484829037</v>
      </c>
      <c r="F12" s="214"/>
      <c r="G12" s="213" t="s">
        <v>419</v>
      </c>
      <c r="H12" s="213"/>
      <c r="I12" s="213"/>
      <c r="J12" s="213"/>
      <c r="K12" s="213"/>
      <c r="L12" s="213"/>
    </row>
    <row r="13" spans="1:47">
      <c r="G13" s="213" t="s">
        <v>420</v>
      </c>
      <c r="H13" s="213"/>
      <c r="I13" s="213"/>
      <c r="J13" s="213"/>
      <c r="K13" s="213"/>
      <c r="L13" s="213"/>
    </row>
    <row r="14" spans="1:47">
      <c r="A14" s="93" t="s">
        <v>231</v>
      </c>
      <c r="B14" s="93">
        <v>2020</v>
      </c>
      <c r="C14" s="93">
        <v>2025</v>
      </c>
      <c r="D14" s="93">
        <v>2030</v>
      </c>
      <c r="E14" s="93">
        <v>2050</v>
      </c>
    </row>
    <row r="15" spans="1:47">
      <c r="A15" t="s">
        <v>292</v>
      </c>
      <c r="B15">
        <f>INDEX('Waste Baselines'!$C$11:$G$28,MATCH('Country Selector'!$B$1,'Waste Baselines'!$B$11:$B$28,0),MATCH('Process Emissions Multipliers'!B14,'Waste Baselines'!$C$9:$G$9,0))</f>
        <v>154.980014348873</v>
      </c>
      <c r="C15">
        <f>INDEX('Waste Baselines'!$C$11:$G$28,MATCH('Country Selector'!$B$1,'Waste Baselines'!$B$11:$B$28,0),MATCH('Process Emissions Multipliers'!C14,'Waste Baselines'!$C$9:$G$9,0))</f>
        <v>156.51773231482909</v>
      </c>
      <c r="D15">
        <f>INDEX('Waste Baselines'!$C$11:$G$28,MATCH('Country Selector'!$B$1,'Waste Baselines'!$B$11:$B$28,0),MATCH('Process Emissions Multipliers'!D14,'Waste Baselines'!$C$9:$G$9,0))</f>
        <v>157.79837605362422</v>
      </c>
      <c r="G15" s="213" t="s">
        <v>424</v>
      </c>
      <c r="H15" s="213"/>
      <c r="I15" s="213"/>
      <c r="J15" s="213"/>
      <c r="K15" s="213"/>
      <c r="L15" s="213"/>
    </row>
    <row r="16" spans="1:47">
      <c r="A16" t="s">
        <v>293</v>
      </c>
      <c r="B16">
        <f>'BAU Process Emissions'!F46*'Cross-Page Data'!D12/CH4_to_CO2e+'Cross-Page Data'!D13/N2O_to_CO2e*'BAU Process Emissions'!F45</f>
        <v>135.92302634217435</v>
      </c>
      <c r="C16">
        <f>'BAU Process Emissions'!K46*'Cross-Page Data'!$D$12/CH4_to_CO2e+'Cross-Page Data'!$D$13/N2O_to_CO2e*'BAU Process Emissions'!K45</f>
        <v>126.10931443331685</v>
      </c>
      <c r="D16">
        <f>'BAU Process Emissions'!P46*'Cross-Page Data'!$D$12/CH4_to_CO2e+'Cross-Page Data'!$D$13/N2O_to_CO2e*'BAU Process Emissions'!P45</f>
        <v>116.2814677710975</v>
      </c>
      <c r="E16">
        <f>'BAU Process Emissions'!AJ46*'Cross-Page Data'!$D$12/CH4_to_CO2e+'Cross-Page Data'!$D$13/N2O_to_CO2e*'BAU Process Emissions'!AJ45</f>
        <v>78.285686052302822</v>
      </c>
      <c r="F16" s="214"/>
      <c r="G16" s="213" t="s">
        <v>423</v>
      </c>
      <c r="H16" s="213"/>
      <c r="I16" s="213"/>
      <c r="J16" s="213"/>
      <c r="K16" s="213"/>
      <c r="L16" s="213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</row>
    <row r="17" spans="1:25">
      <c r="I17" s="214"/>
      <c r="J17" s="214"/>
      <c r="K17" s="214"/>
      <c r="L17" s="214"/>
      <c r="M17" s="214"/>
      <c r="N17" s="214"/>
      <c r="O17" s="214"/>
      <c r="P17" s="214"/>
      <c r="Q17" s="214"/>
      <c r="S17" s="214"/>
      <c r="T17" s="214"/>
      <c r="U17" s="214"/>
      <c r="V17" s="214"/>
      <c r="W17" s="214"/>
      <c r="X17" s="214"/>
      <c r="Y17" s="214"/>
    </row>
    <row r="18" spans="1:25">
      <c r="A18" s="93" t="s">
        <v>297</v>
      </c>
      <c r="B18" s="93">
        <v>2020</v>
      </c>
      <c r="C18" s="93">
        <v>2025</v>
      </c>
      <c r="D18" s="93">
        <v>2030</v>
      </c>
      <c r="E18" s="93">
        <v>2050</v>
      </c>
    </row>
    <row r="19" spans="1:25">
      <c r="A19" t="s">
        <v>292</v>
      </c>
      <c r="B19">
        <f>INDEX('NGPS Baselines'!$C$11:$G$28,MATCH('Country Selector'!$B$1,'NGPS Baselines'!$B$11:$B$28,0),MATCH('Process Emissions Multipliers'!B18,'NGPS Baselines'!$C$9:$G$9,0))</f>
        <v>281.61557102976099</v>
      </c>
      <c r="C19">
        <f>INDEX('NGPS Baselines'!$C$11:$G$28,MATCH('Country Selector'!$B$1,'NGPS Baselines'!$B$11:$B$28,0),MATCH('Process Emissions Multipliers'!C18,'NGPS Baselines'!$C$9:$G$9,0))</f>
        <v>307.24381605514731</v>
      </c>
      <c r="D19">
        <f>INDEX('NGPS Baselines'!$C$11:$G$28,MATCH('Country Selector'!$B$1,'NGPS Baselines'!$B$11:$B$28,0),MATCH('Process Emissions Multipliers'!D18,'NGPS Baselines'!$C$9:$G$9,0))</f>
        <v>313.05756714522806</v>
      </c>
    </row>
    <row r="20" spans="1:25">
      <c r="A20" t="s">
        <v>293</v>
      </c>
      <c r="B20">
        <f>'BAU Process Emissions'!F9*'Cross-Page Data'!$D$12/CH4_to_CO2e</f>
        <v>228.31304879003901</v>
      </c>
      <c r="C20">
        <f>'BAU Process Emissions'!K9*'Cross-Page Data'!$D$12/CH4_to_CO2e</f>
        <v>246.77801103295573</v>
      </c>
      <c r="D20">
        <f>'BAU Process Emissions'!P9*'Cross-Page Data'!$D$12/CH4_to_CO2e</f>
        <v>257.51575332554137</v>
      </c>
      <c r="E20">
        <f>'BAU Process Emissions'!AJ9*'Cross-Page Data'!$D$12/CH4_to_CO2e</f>
        <v>278.22010173741916</v>
      </c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</row>
    <row r="22" spans="1:25" s="214" customFormat="1">
      <c r="A22" s="93" t="s">
        <v>283</v>
      </c>
      <c r="B22" s="93">
        <v>2020</v>
      </c>
      <c r="C22" s="93">
        <v>2025</v>
      </c>
      <c r="D22" s="93">
        <v>2030</v>
      </c>
      <c r="E22" s="93">
        <v>2050</v>
      </c>
    </row>
    <row r="23" spans="1:25" s="214" customFormat="1">
      <c r="A23" s="214" t="s">
        <v>292</v>
      </c>
      <c r="B23" s="214">
        <f>INDEX('Rice Baselines'!$C$11:$G$28,MATCH('Country Selector'!$B$1,'Rice Baselines'!$B$11:$B$28,0),MATCH('Process Emissions Multipliers'!B22,'Rice Baselines'!$C$9:$G$9,0))</f>
        <v>8.568580332985773</v>
      </c>
      <c r="C23" s="214">
        <f>INDEX('Rice Baselines'!$C$11:$G$28,MATCH('Country Selector'!$B$1,'Rice Baselines'!$B$11:$B$28,0),MATCH('Process Emissions Multipliers'!C22,'Rice Baselines'!$C$9:$G$9,0))</f>
        <v>8.7660921222988684</v>
      </c>
      <c r="D23" s="214">
        <f>INDEX('Rice Baselines'!$C$11:$G$28,MATCH('Country Selector'!$B$1,'Rice Baselines'!$B$11:$B$28,0),MATCH('Process Emissions Multipliers'!D22,'Rice Baselines'!$C$9:$G$9,0))</f>
        <v>8.7748891659225698</v>
      </c>
    </row>
    <row r="24" spans="1:25" s="214" customFormat="1">
      <c r="A24" s="214" t="s">
        <v>293</v>
      </c>
      <c r="B24" s="214">
        <f>'BAU Process Emissions'!F63*'Cross-Page Data'!$D$12/CH4_to_CO2e</f>
        <v>12.461061337008957</v>
      </c>
      <c r="C24" s="214">
        <f>'BAU Process Emissions'!K63*'Cross-Page Data'!$D$12/CH4_to_CO2e</f>
        <v>12.906099241902135</v>
      </c>
      <c r="D24" s="214">
        <f>'BAU Process Emissions'!P63*'Cross-Page Data'!$D$12/CH4_to_CO2e</f>
        <v>12.906099241902135</v>
      </c>
      <c r="E24" s="214">
        <f>'BAU Process Emissions'!AJ63*'Cross-Page Data'!$D$12/CH4_to_CO2e</f>
        <v>12.906099241902135</v>
      </c>
    </row>
    <row r="25" spans="1:25" s="214" customFormat="1"/>
    <row r="26" spans="1:25" s="214" customFormat="1">
      <c r="A26" s="93" t="s">
        <v>421</v>
      </c>
      <c r="B26" s="93">
        <v>2020</v>
      </c>
      <c r="C26" s="93">
        <v>2025</v>
      </c>
      <c r="D26" s="93">
        <v>2030</v>
      </c>
      <c r="E26" s="93">
        <v>2050</v>
      </c>
    </row>
    <row r="27" spans="1:25" s="214" customFormat="1">
      <c r="A27" s="214" t="s">
        <v>292</v>
      </c>
      <c r="B27" s="214">
        <f>INDEX('Livestock Baselines'!$C$11:$G$28,MATCH('Country Selector'!$B$1,'Livestock Baselines'!$B$11:$B$28,0),MATCH('Process Emissions Multipliers'!B26,'Livestock Baselines'!$C$9:$G$9,0))</f>
        <v>181.01924634758205</v>
      </c>
      <c r="D27" s="214">
        <f>INDEX('Livestock Baselines'!$C$11:$G$28,MATCH('Country Selector'!$B$1,'Livestock Baselines'!$B$11:$B$28,0),MATCH('Process Emissions Multipliers'!D26,'Livestock Baselines'!$C$9:$G$9,0))</f>
        <v>185.92723060369752</v>
      </c>
      <c r="F27" s="214" t="s">
        <v>422</v>
      </c>
    </row>
    <row r="28" spans="1:25" s="214" customFormat="1">
      <c r="A28" s="214" t="s">
        <v>293</v>
      </c>
      <c r="B28" s="214">
        <f>'BAU Process Emissions'!F62*'Cross-Page Data'!$D$13/N2O_to_CO2e+SUM('BAU Process Emissions'!F64,'BAU Process Emissions'!F66)*'Cross-Page Data'!$D$12/CH4_to_CO2e</f>
        <v>264.44893234050301</v>
      </c>
      <c r="C28" s="214">
        <f>'BAU Process Emissions'!K62*'Cross-Page Data'!$D$13/N2O_to_CO2e+SUM('BAU Process Emissions'!K64,'BAU Process Emissions'!K66)*'Cross-Page Data'!$D$12/CH4_to_CO2e</f>
        <v>265.99398799478479</v>
      </c>
      <c r="D28" s="214">
        <f>'BAU Process Emissions'!P62*'Cross-Page Data'!$D$13/N2O_to_CO2e+SUM('BAU Process Emissions'!P64,'BAU Process Emissions'!P66)*'Cross-Page Data'!$D$12/CH4_to_CO2e</f>
        <v>270.81689562933747</v>
      </c>
      <c r="E28" s="214">
        <f>'BAU Process Emissions'!AJ62*'Cross-Page Data'!$D$13/N2O_to_CO2e+SUM('BAU Process Emissions'!AJ64,'BAU Process Emissions'!AJ66)*'Cross-Page Data'!$D$12/CH4_to_CO2e</f>
        <v>291.14457280350967</v>
      </c>
    </row>
    <row r="29" spans="1:25" s="214" customFormat="1"/>
    <row r="30" spans="1:25" s="214" customFormat="1">
      <c r="A30" s="93" t="s">
        <v>281</v>
      </c>
      <c r="B30" s="93">
        <v>2020</v>
      </c>
      <c r="C30" s="93">
        <v>2025</v>
      </c>
      <c r="D30" s="93">
        <v>2030</v>
      </c>
      <c r="E30" s="93">
        <v>2050</v>
      </c>
    </row>
    <row r="31" spans="1:25" s="214" customFormat="1">
      <c r="A31" s="214" t="s">
        <v>292</v>
      </c>
      <c r="B31" s="214">
        <f>INDEX('Soil Baselines'!$C$11:$G$28,MATCH('Country Selector'!$B$1,'Soil Baselines'!$B$11:$B$28,0),MATCH('Process Emissions Multipliers'!B30,'Soil Baselines'!$C$9:$G$9,0))</f>
        <v>71.305813139167981</v>
      </c>
      <c r="D31" s="214">
        <f>INDEX('Soil Baselines'!$C$11:$G$28,MATCH('Country Selector'!$B$1,'Soil Baselines'!$B$11:$B$28,0),MATCH('Process Emissions Multipliers'!D30,'Soil Baselines'!$C$9:$G$9,0))</f>
        <v>86.121442036597173</v>
      </c>
    </row>
    <row r="32" spans="1:25" s="214" customFormat="1">
      <c r="A32" s="214" t="s">
        <v>293</v>
      </c>
      <c r="B32" s="214">
        <f>SUM('BAU Process Emissions'!F60,'BAU Process Emissions'!F61,'BAU Process Emissions'!F67)*'Cross-Page Data'!D13/N2O_to_CO2e</f>
        <v>184.80389014921525</v>
      </c>
      <c r="C32" s="214">
        <f>SUM('BAU Process Emissions'!K60,'BAU Process Emissions'!K61,'BAU Process Emissions'!K67)*'Cross-Page Data'!$D$13/N2O_to_CO2e</f>
        <v>184.53010920376457</v>
      </c>
      <c r="D32" s="214">
        <f>SUM('BAU Process Emissions'!P60,'BAU Process Emissions'!P61,'BAU Process Emissions'!P67)*'Cross-Page Data'!$D$13/N2O_to_CO2e</f>
        <v>184.31905795762742</v>
      </c>
      <c r="E32" s="214">
        <f>SUM('BAU Process Emissions'!AJ60,'BAU Process Emissions'!AJ61,'BAU Process Emissions'!AJ67)*'Cross-Page Data'!$D$13/N2O_to_CO2e</f>
        <v>183.05507238205061</v>
      </c>
    </row>
    <row r="33" spans="1:5" s="214" customFormat="1"/>
    <row r="34" spans="1:5">
      <c r="A34" s="91" t="s">
        <v>298</v>
      </c>
      <c r="B34" s="91"/>
      <c r="C34" s="91"/>
      <c r="D34" s="91"/>
      <c r="E34" s="91"/>
    </row>
    <row r="35" spans="1:5">
      <c r="A35" s="93" t="s">
        <v>290</v>
      </c>
      <c r="B35" s="93">
        <v>2020</v>
      </c>
      <c r="C35" s="93">
        <v>2025</v>
      </c>
      <c r="D35" s="93">
        <v>2030</v>
      </c>
      <c r="E35" s="93">
        <v>2050</v>
      </c>
    </row>
    <row r="36" spans="1:5">
      <c r="A36" t="s">
        <v>293</v>
      </c>
      <c r="B36">
        <f>B4/B3</f>
        <v>1.1778687005810664</v>
      </c>
      <c r="C36">
        <f>C4/C3</f>
        <v>1.2675474811670819</v>
      </c>
      <c r="D36">
        <f>D4/D3</f>
        <v>1.346055198447615</v>
      </c>
      <c r="E36">
        <f>E4/D4</f>
        <v>1.3771031977423549</v>
      </c>
    </row>
    <row r="37" spans="1:5">
      <c r="E37" s="95"/>
    </row>
    <row r="38" spans="1:5">
      <c r="A38" s="93" t="s">
        <v>294</v>
      </c>
      <c r="B38" s="93">
        <v>2020</v>
      </c>
      <c r="C38" s="93">
        <v>2025</v>
      </c>
      <c r="D38" s="93">
        <v>2030</v>
      </c>
      <c r="E38" s="93">
        <v>2050</v>
      </c>
    </row>
    <row r="39" spans="1:5">
      <c r="A39" t="s">
        <v>293</v>
      </c>
      <c r="B39">
        <f>B8/B7</f>
        <v>0.80061453424209705</v>
      </c>
      <c r="C39">
        <f>C8/C7</f>
        <v>0.8741397292102896</v>
      </c>
      <c r="D39">
        <f>D8/D7</f>
        <v>0.98441780651681132</v>
      </c>
      <c r="E39" s="95">
        <f>E8/D8</f>
        <v>1.7797331721135161</v>
      </c>
    </row>
    <row r="40" spans="1:5">
      <c r="E40" s="95"/>
    </row>
    <row r="41" spans="1:5">
      <c r="A41" s="93" t="s">
        <v>296</v>
      </c>
      <c r="B41" s="93">
        <v>2020</v>
      </c>
      <c r="C41" s="93">
        <v>2025</v>
      </c>
      <c r="D41" s="93">
        <v>2030</v>
      </c>
      <c r="E41" s="93">
        <v>2050</v>
      </c>
    </row>
    <row r="42" spans="1:5">
      <c r="A42" t="s">
        <v>293</v>
      </c>
      <c r="B42">
        <f t="shared" ref="B42:D42" si="0">B12/B11</f>
        <v>0.90748034450968995</v>
      </c>
      <c r="C42">
        <f t="shared" si="0"/>
        <v>0.88038354580665912</v>
      </c>
      <c r="D42">
        <f t="shared" si="0"/>
        <v>0.83036222618361699</v>
      </c>
      <c r="E42" s="95">
        <f>E12/D12</f>
        <v>1.0491403857869532</v>
      </c>
    </row>
    <row r="43" spans="1:5">
      <c r="E43" s="95"/>
    </row>
    <row r="44" spans="1:5">
      <c r="A44" s="93" t="s">
        <v>231</v>
      </c>
      <c r="B44" s="93">
        <v>2020</v>
      </c>
      <c r="C44" s="93">
        <v>2025</v>
      </c>
      <c r="D44" s="93">
        <v>2030</v>
      </c>
      <c r="E44" s="93">
        <v>2050</v>
      </c>
    </row>
    <row r="45" spans="1:5">
      <c r="A45" t="s">
        <v>293</v>
      </c>
      <c r="B45">
        <f t="shared" ref="B45:D45" si="1">B16/B15</f>
        <v>0.87703583531874141</v>
      </c>
      <c r="C45">
        <f t="shared" si="1"/>
        <v>0.80571902345002722</v>
      </c>
      <c r="D45">
        <f t="shared" si="1"/>
        <v>0.73689901429392313</v>
      </c>
      <c r="E45" s="95">
        <f>E16/D16</f>
        <v>0.67324301587257085</v>
      </c>
    </row>
    <row r="46" spans="1:5">
      <c r="E46" s="95"/>
    </row>
    <row r="47" spans="1:5">
      <c r="A47" s="93" t="s">
        <v>297</v>
      </c>
      <c r="B47" s="93">
        <v>2020</v>
      </c>
      <c r="C47" s="93">
        <v>2025</v>
      </c>
      <c r="D47" s="93">
        <v>2030</v>
      </c>
      <c r="E47" s="93">
        <v>2050</v>
      </c>
    </row>
    <row r="48" spans="1:5">
      <c r="A48" t="s">
        <v>293</v>
      </c>
      <c r="B48">
        <f t="shared" ref="B48:D48" si="2">B20/B19</f>
        <v>0.81072594088169581</v>
      </c>
      <c r="C48">
        <f t="shared" si="2"/>
        <v>0.80319927737345076</v>
      </c>
      <c r="D48">
        <f t="shared" si="2"/>
        <v>0.82258274627835226</v>
      </c>
      <c r="E48" s="95">
        <f>E20/D20</f>
        <v>1.0804003178232913</v>
      </c>
    </row>
    <row r="50" spans="1:5" s="214" customFormat="1">
      <c r="A50" s="93" t="s">
        <v>283</v>
      </c>
      <c r="B50" s="93">
        <v>2020</v>
      </c>
      <c r="C50" s="93">
        <v>2025</v>
      </c>
      <c r="D50" s="93">
        <v>2030</v>
      </c>
      <c r="E50" s="93">
        <v>2050</v>
      </c>
    </row>
    <row r="51" spans="1:5">
      <c r="A51" t="s">
        <v>293</v>
      </c>
      <c r="B51">
        <f>B24/B23</f>
        <v>1.4542737364600076</v>
      </c>
      <c r="C51" s="214">
        <f>C24/C23</f>
        <v>1.4722751098031546</v>
      </c>
      <c r="D51" s="214">
        <f>D24/D23</f>
        <v>1.4707991175573123</v>
      </c>
      <c r="E51" s="214">
        <f>E24/D24</f>
        <v>1</v>
      </c>
    </row>
    <row r="53" spans="1:5" s="214" customFormat="1">
      <c r="A53" s="93" t="s">
        <v>421</v>
      </c>
      <c r="B53" s="93">
        <v>2020</v>
      </c>
      <c r="C53" s="93">
        <v>2025</v>
      </c>
      <c r="D53" s="93">
        <v>2030</v>
      </c>
      <c r="E53" s="93">
        <v>2050</v>
      </c>
    </row>
    <row r="54" spans="1:5">
      <c r="A54" t="s">
        <v>293</v>
      </c>
      <c r="B54" s="214">
        <f>B28/B27</f>
        <v>1.4608884838285339</v>
      </c>
      <c r="C54" s="214"/>
      <c r="D54" s="214">
        <f>D28/D27</f>
        <v>1.4565746757481781</v>
      </c>
      <c r="E54">
        <f>E28/D28</f>
        <v>1.0750605944541745</v>
      </c>
    </row>
    <row r="56" spans="1:5" s="214" customFormat="1">
      <c r="A56" s="93" t="s">
        <v>281</v>
      </c>
      <c r="B56" s="93">
        <v>2020</v>
      </c>
      <c r="C56" s="93">
        <v>2025</v>
      </c>
      <c r="D56" s="93">
        <v>2030</v>
      </c>
      <c r="E56" s="93">
        <v>2050</v>
      </c>
    </row>
    <row r="57" spans="1:5">
      <c r="A57" t="s">
        <v>293</v>
      </c>
      <c r="B57">
        <f>B32/B31</f>
        <v>2.5917086141144257</v>
      </c>
      <c r="C57" s="214"/>
      <c r="D57" s="214">
        <f>D32/D31</f>
        <v>2.1402226158649471</v>
      </c>
      <c r="E57">
        <f>E32/D32</f>
        <v>0.99314240432008183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1" sqref="C11"/>
    </sheetView>
  </sheetViews>
  <sheetFormatPr defaultRowHeight="15"/>
  <cols>
    <col min="1" max="1" width="27.85546875" customWidth="1"/>
    <col min="2" max="2" width="34.85546875" customWidth="1"/>
    <col min="3" max="3" width="33.140625" customWidth="1"/>
    <col min="4" max="4" width="28.2851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30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H25" sqref="H25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2020'!$A28="MR",INDIRECT("'Coal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2020'!$A29="MR",INDIRECT("'Coal mining 2020'!"&amp;'Country Selector'!$B$3&amp;ROW($A29))*10^12,0)*'Process Emissions Multipliers'!$B$42</f>
        <v>0</v>
      </c>
      <c r="M21" s="90">
        <f t="shared" ca="1" si="4"/>
        <v>86819738267.688431</v>
      </c>
      <c r="N21" s="90">
        <f t="shared" ca="1" si="4"/>
        <v>173639476535.37686</v>
      </c>
      <c r="O21" s="90">
        <f t="shared" ca="1" si="4"/>
        <v>260459214803.06528</v>
      </c>
      <c r="P21" s="90">
        <f t="shared" ca="1" si="4"/>
        <v>347278953070.75372</v>
      </c>
      <c r="Q21" s="90">
        <f t="shared" ca="1" si="4"/>
        <v>434098691338.44214</v>
      </c>
      <c r="R21" s="90">
        <f t="shared" ca="1" si="4"/>
        <v>520918429606.13055</v>
      </c>
      <c r="S21" s="90">
        <f t="shared" ca="1" si="4"/>
        <v>607738167873.81897</v>
      </c>
      <c r="T21" s="90">
        <f t="shared" ca="1" si="4"/>
        <v>694557906141.50745</v>
      </c>
      <c r="U21" s="90">
        <f t="shared" ca="1" si="4"/>
        <v>781377644409.19592</v>
      </c>
      <c r="V21">
        <f ca="1">IF('Coal mining 2030'!$A29="MR",INDIRECT("'Coal mining 2030'!"&amp;'Country Selector'!$B$3&amp;ROW($A29))*10^12,0)*'Process Emissions Multipliers'!$D$42</f>
        <v>868197382676.88428</v>
      </c>
      <c r="W21" s="90">
        <f t="shared" ca="1" si="5"/>
        <v>870330560393.08252</v>
      </c>
      <c r="X21" s="90">
        <f t="shared" ca="1" si="5"/>
        <v>872463738109.28088</v>
      </c>
      <c r="Y21" s="90">
        <f t="shared" ca="1" si="5"/>
        <v>874596915825.47913</v>
      </c>
      <c r="Z21" s="90">
        <f t="shared" ca="1" si="5"/>
        <v>876730093541.67737</v>
      </c>
      <c r="AA21" s="90">
        <f t="shared" ca="1" si="5"/>
        <v>878863271257.87549</v>
      </c>
      <c r="AB21" s="90">
        <f t="shared" ca="1" si="5"/>
        <v>880996448974.07373</v>
      </c>
      <c r="AC21" s="90">
        <f t="shared" ca="1" si="5"/>
        <v>883129626690.27222</v>
      </c>
      <c r="AD21" s="90">
        <f t="shared" ca="1" si="5"/>
        <v>885262804406.47034</v>
      </c>
      <c r="AE21" s="90">
        <f t="shared" ca="1" si="5"/>
        <v>887395982122.66858</v>
      </c>
      <c r="AF21" s="90">
        <f t="shared" ca="1" si="5"/>
        <v>889529159838.86682</v>
      </c>
      <c r="AG21" s="90">
        <f t="shared" ca="1" si="5"/>
        <v>891662337555.06519</v>
      </c>
      <c r="AH21" s="90">
        <f t="shared" ca="1" si="5"/>
        <v>893795515271.26343</v>
      </c>
      <c r="AI21" s="90">
        <f t="shared" ca="1" si="5"/>
        <v>895928692987.46167</v>
      </c>
      <c r="AJ21" s="90">
        <f t="shared" ca="1" si="5"/>
        <v>898061870703.65991</v>
      </c>
      <c r="AK21" s="90">
        <f t="shared" ca="1" si="5"/>
        <v>900195048419.85815</v>
      </c>
      <c r="AL21" s="90">
        <f t="shared" ca="1" si="5"/>
        <v>902328226136.0564</v>
      </c>
      <c r="AM21" s="90">
        <f t="shared" ca="1" si="6"/>
        <v>904461403852.25464</v>
      </c>
      <c r="AN21" s="90">
        <f t="shared" ca="1" si="6"/>
        <v>906594581568.453</v>
      </c>
      <c r="AO21" s="90">
        <f t="shared" ca="1" si="6"/>
        <v>908727759284.65125</v>
      </c>
      <c r="AP21">
        <f ca="1">V21*'Process Emissions Multipliers'!$E$42</f>
        <v>910860937000.84949</v>
      </c>
    </row>
    <row r="22" spans="1:42">
      <c r="A22" s="74">
        <v>-30</v>
      </c>
      <c r="B22">
        <f ca="1">IF('Coal mining 2010'!$A30="MR",INDIRECT("'Coal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2020'!$A30="MR",INDIRECT("'Coal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2020'!$A31="MR",INDIRECT("'Coal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2020'!$A32="MR",INDIRECT("'Coal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2010'!$A33="MR",INDIRECT("'Coal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2020'!$A33="MR",INDIRECT("'Coal mining 2020'!"&amp;'Country Selector'!$B$3&amp;ROW($A33))*10^12,0)*'Process Emissions Multipliers'!$B$42</f>
        <v>0</v>
      </c>
      <c r="M25" s="90">
        <f t="shared" ca="1" si="4"/>
        <v>38678088895.860062</v>
      </c>
      <c r="N25" s="90">
        <f t="shared" ca="1" si="4"/>
        <v>77356177791.720123</v>
      </c>
      <c r="O25" s="90">
        <f t="shared" ca="1" si="4"/>
        <v>116034266687.5802</v>
      </c>
      <c r="P25" s="90">
        <f t="shared" ca="1" si="4"/>
        <v>154712355583.44025</v>
      </c>
      <c r="Q25" s="90">
        <f t="shared" ca="1" si="4"/>
        <v>193390444479.30032</v>
      </c>
      <c r="R25" s="90">
        <f t="shared" ca="1" si="4"/>
        <v>232068533375.1604</v>
      </c>
      <c r="S25" s="90">
        <f t="shared" ca="1" si="4"/>
        <v>270746622271.02045</v>
      </c>
      <c r="T25" s="90">
        <f t="shared" ca="1" si="4"/>
        <v>309424711166.88049</v>
      </c>
      <c r="U25" s="90">
        <f t="shared" ca="1" si="4"/>
        <v>348102800062.7406</v>
      </c>
      <c r="V25">
        <f ca="1">IF('Coal mining 2030'!$A33="MR",INDIRECT("'Coal mining 2030'!"&amp;'Country Selector'!$B$3&amp;ROW($A33))*10^12,0)*'Process Emissions Multipliers'!$D$42</f>
        <v>386780888958.60065</v>
      </c>
      <c r="W25" s="90">
        <f t="shared" ca="1" si="5"/>
        <v>387731217063.52295</v>
      </c>
      <c r="X25" s="90">
        <f t="shared" ca="1" si="5"/>
        <v>388681545168.44531</v>
      </c>
      <c r="Y25" s="90">
        <f t="shared" ca="1" si="5"/>
        <v>389631873273.36761</v>
      </c>
      <c r="Z25" s="90">
        <f t="shared" ca="1" si="5"/>
        <v>390582201378.28992</v>
      </c>
      <c r="AA25" s="90">
        <f t="shared" ca="1" si="5"/>
        <v>391532529483.21228</v>
      </c>
      <c r="AB25" s="90">
        <f t="shared" ca="1" si="5"/>
        <v>392482857588.13452</v>
      </c>
      <c r="AC25" s="90">
        <f t="shared" ca="1" si="5"/>
        <v>393433185693.05688</v>
      </c>
      <c r="AD25" s="90">
        <f t="shared" ca="1" si="5"/>
        <v>394383513797.97919</v>
      </c>
      <c r="AE25" s="90">
        <f t="shared" ca="1" si="5"/>
        <v>395333841902.90149</v>
      </c>
      <c r="AF25" s="90">
        <f t="shared" ca="1" si="5"/>
        <v>396284170007.82385</v>
      </c>
      <c r="AG25" s="90">
        <f t="shared" ca="1" si="5"/>
        <v>397234498112.74609</v>
      </c>
      <c r="AH25" s="90">
        <f t="shared" ca="1" si="5"/>
        <v>398184826217.66846</v>
      </c>
      <c r="AI25" s="90">
        <f t="shared" ca="1" si="5"/>
        <v>399135154322.59082</v>
      </c>
      <c r="AJ25" s="90">
        <f t="shared" ca="1" si="5"/>
        <v>400085482427.51312</v>
      </c>
      <c r="AK25" s="90">
        <f t="shared" ca="1" si="5"/>
        <v>401035810532.43542</v>
      </c>
      <c r="AL25" s="90">
        <f t="shared" ca="1" si="5"/>
        <v>401986138637.35767</v>
      </c>
      <c r="AM25" s="90">
        <f t="shared" ca="1" si="6"/>
        <v>402936466742.28003</v>
      </c>
      <c r="AN25" s="90">
        <f t="shared" ca="1" si="6"/>
        <v>403886794847.20233</v>
      </c>
      <c r="AO25" s="90">
        <f t="shared" ca="1" si="6"/>
        <v>404837122952.12469</v>
      </c>
      <c r="AP25">
        <f ca="1">V25*'Process Emissions Multipliers'!$E$42</f>
        <v>405787451057.047</v>
      </c>
    </row>
    <row r="26" spans="1:42">
      <c r="A26" s="74">
        <v>-26</v>
      </c>
      <c r="B26">
        <f ca="1">IF('Coal mining 2010'!$A34="MR",INDIRECT("'Coal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2020'!$A34="MR",INDIRECT("'Coal mining 2020'!"&amp;'Country Selector'!$B$3&amp;ROW($A34))*10^12,0)*'Process Emissions Multipliers'!$B$42</f>
        <v>0</v>
      </c>
      <c r="M26" s="90">
        <f t="shared" ca="1" si="4"/>
        <v>17080965808.419199</v>
      </c>
      <c r="N26" s="90">
        <f t="shared" ca="1" si="4"/>
        <v>34161931616.838398</v>
      </c>
      <c r="O26" s="90">
        <f t="shared" ca="1" si="4"/>
        <v>51242897425.257591</v>
      </c>
      <c r="P26" s="90">
        <f t="shared" ca="1" si="4"/>
        <v>68323863233.676796</v>
      </c>
      <c r="Q26" s="90">
        <f t="shared" ca="1" si="4"/>
        <v>85404829042.095993</v>
      </c>
      <c r="R26" s="90">
        <f t="shared" ca="1" si="4"/>
        <v>102485794850.51518</v>
      </c>
      <c r="S26" s="90">
        <f t="shared" ca="1" si="4"/>
        <v>119566760658.9344</v>
      </c>
      <c r="T26" s="90">
        <f t="shared" ca="1" si="4"/>
        <v>136647726467.35359</v>
      </c>
      <c r="U26" s="90">
        <f t="shared" ca="1" si="4"/>
        <v>153728692275.77277</v>
      </c>
      <c r="V26">
        <f ca="1">IF('Coal mining 2030'!$A34="MR",INDIRECT("'Coal mining 2030'!"&amp;'Country Selector'!$B$3&amp;ROW($A34))*10^12,0)*'Process Emissions Multipliers'!$D$42</f>
        <v>170809658084.19199</v>
      </c>
      <c r="W26" s="90">
        <f t="shared" ca="1" si="5"/>
        <v>171229340708.91174</v>
      </c>
      <c r="X26" s="90">
        <f t="shared" ca="1" si="5"/>
        <v>171649023333.63144</v>
      </c>
      <c r="Y26" s="90">
        <f t="shared" ca="1" si="5"/>
        <v>172068705958.3512</v>
      </c>
      <c r="Z26" s="90">
        <f t="shared" ca="1" si="5"/>
        <v>172488388583.07095</v>
      </c>
      <c r="AA26" s="90">
        <f t="shared" ca="1" si="5"/>
        <v>172908071207.79068</v>
      </c>
      <c r="AB26" s="90">
        <f t="shared" ca="1" si="5"/>
        <v>173327753832.51044</v>
      </c>
      <c r="AC26" s="90">
        <f t="shared" ca="1" si="5"/>
        <v>173747436457.23016</v>
      </c>
      <c r="AD26" s="90">
        <f t="shared" ca="1" si="5"/>
        <v>174167119081.94989</v>
      </c>
      <c r="AE26" s="90">
        <f t="shared" ca="1" si="5"/>
        <v>174586801706.66962</v>
      </c>
      <c r="AF26" s="90">
        <f t="shared" ca="1" si="5"/>
        <v>175006484331.38937</v>
      </c>
      <c r="AG26" s="90">
        <f t="shared" ca="1" si="5"/>
        <v>175426166956.1091</v>
      </c>
      <c r="AH26" s="90">
        <f t="shared" ca="1" si="5"/>
        <v>175845849580.82886</v>
      </c>
      <c r="AI26" s="90">
        <f t="shared" ca="1" si="5"/>
        <v>176265532205.54858</v>
      </c>
      <c r="AJ26" s="90">
        <f t="shared" ca="1" si="5"/>
        <v>176685214830.26834</v>
      </c>
      <c r="AK26" s="90">
        <f t="shared" ca="1" si="5"/>
        <v>177104897454.98807</v>
      </c>
      <c r="AL26" s="90">
        <f t="shared" ca="1" si="5"/>
        <v>177524580079.70782</v>
      </c>
      <c r="AM26" s="90">
        <f t="shared" ca="1" si="6"/>
        <v>177944262704.42755</v>
      </c>
      <c r="AN26" s="90">
        <f t="shared" ca="1" si="6"/>
        <v>178363945329.14728</v>
      </c>
      <c r="AO26" s="90">
        <f t="shared" ca="1" si="6"/>
        <v>178783627953.867</v>
      </c>
      <c r="AP26">
        <f ca="1">V26*'Process Emissions Multipliers'!$E$42</f>
        <v>179203310578.58676</v>
      </c>
    </row>
    <row r="27" spans="1:42">
      <c r="A27" s="74">
        <v>-25</v>
      </c>
      <c r="B27">
        <f ca="1">IF('Coal mining 2010'!$A35="MR",INDIRECT("'Coal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2020'!$A35="MR",INDIRECT("'Coal mining 2020'!"&amp;'Country Selector'!$B$3&amp;ROW($A35))*10^12,0)*'Process Emissions Multipliers'!$B$42</f>
        <v>0</v>
      </c>
      <c r="M27" s="90">
        <f t="shared" ca="1" si="4"/>
        <v>35687458002.629234</v>
      </c>
      <c r="N27" s="90">
        <f t="shared" ca="1" si="4"/>
        <v>71374916005.258469</v>
      </c>
      <c r="O27" s="90">
        <f t="shared" ca="1" si="4"/>
        <v>107062374007.88771</v>
      </c>
      <c r="P27" s="90">
        <f t="shared" ca="1" si="4"/>
        <v>142749832010.51694</v>
      </c>
      <c r="Q27" s="90">
        <f t="shared" ca="1" si="4"/>
        <v>178437290013.14618</v>
      </c>
      <c r="R27" s="90">
        <f t="shared" ca="1" si="4"/>
        <v>214124748015.77542</v>
      </c>
      <c r="S27" s="90">
        <f t="shared" ca="1" si="4"/>
        <v>249812206018.40463</v>
      </c>
      <c r="T27" s="90">
        <f t="shared" ca="1" si="4"/>
        <v>285499664021.03387</v>
      </c>
      <c r="U27" s="90">
        <f t="shared" ca="1" si="4"/>
        <v>321187122023.66315</v>
      </c>
      <c r="V27">
        <f ca="1">IF('Coal mining 2030'!$A35="MR",INDIRECT("'Coal mining 2030'!"&amp;'Country Selector'!$B$3&amp;ROW($A35))*10^12,0)*'Process Emissions Multipliers'!$D$42</f>
        <v>356874580026.29236</v>
      </c>
      <c r="W27" s="90">
        <f t="shared" ca="1" si="5"/>
        <v>357751427753.2948</v>
      </c>
      <c r="X27" s="90">
        <f t="shared" ca="1" si="5"/>
        <v>358628275480.2973</v>
      </c>
      <c r="Y27" s="90">
        <f t="shared" ca="1" si="5"/>
        <v>359505123207.29968</v>
      </c>
      <c r="Z27" s="90">
        <f t="shared" ca="1" si="5"/>
        <v>360381970934.30212</v>
      </c>
      <c r="AA27" s="90">
        <f t="shared" ca="1" si="5"/>
        <v>361258818661.30463</v>
      </c>
      <c r="AB27" s="90">
        <f t="shared" ca="1" si="5"/>
        <v>362135666388.30701</v>
      </c>
      <c r="AC27" s="90">
        <f t="shared" ca="1" si="5"/>
        <v>363012514115.30945</v>
      </c>
      <c r="AD27" s="90">
        <f t="shared" ca="1" si="5"/>
        <v>363889361842.31195</v>
      </c>
      <c r="AE27" s="90">
        <f t="shared" ca="1" si="5"/>
        <v>364766209569.31433</v>
      </c>
      <c r="AF27" s="90">
        <f t="shared" ca="1" si="5"/>
        <v>365643057296.31683</v>
      </c>
      <c r="AG27" s="90">
        <f t="shared" ca="1" si="5"/>
        <v>366519905023.31934</v>
      </c>
      <c r="AH27" s="90">
        <f t="shared" ca="1" si="5"/>
        <v>367396752750.32172</v>
      </c>
      <c r="AI27" s="90">
        <f t="shared" ca="1" si="5"/>
        <v>368273600477.32422</v>
      </c>
      <c r="AJ27" s="90">
        <f t="shared" ca="1" si="5"/>
        <v>369150448204.3266</v>
      </c>
      <c r="AK27" s="90">
        <f t="shared" ca="1" si="5"/>
        <v>370027295931.3291</v>
      </c>
      <c r="AL27" s="90">
        <f t="shared" ca="1" si="5"/>
        <v>370904143658.33154</v>
      </c>
      <c r="AM27" s="90">
        <f t="shared" ca="1" si="6"/>
        <v>371780991385.33398</v>
      </c>
      <c r="AN27" s="90">
        <f t="shared" ca="1" si="6"/>
        <v>372657839112.33636</v>
      </c>
      <c r="AO27" s="90">
        <f t="shared" ca="1" si="6"/>
        <v>373534686839.33887</v>
      </c>
      <c r="AP27">
        <f ca="1">V27*'Process Emissions Multipliers'!$E$42</f>
        <v>374411534566.34131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2020'!$A36="MR",INDIRECT("'Coal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2030'!$A36="MR",INDIRECT("'Coal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2010'!$A37="MR",INDIRECT("'Coal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2020'!$A37="MR",INDIRECT("'Coal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2030'!$A37="MR",INDIRECT("'Coal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2010'!$A38="MR",INDIRECT("'Coal mining 2010'!"&amp;'Country Selector'!$B$3&amp;ROW($A38))*10^12,0)</f>
        <v>0</v>
      </c>
      <c r="C30" s="90">
        <f t="shared" ca="1" si="3"/>
        <v>85595968305.949448</v>
      </c>
      <c r="D30" s="90">
        <f t="shared" ca="1" si="3"/>
        <v>171191936611.8989</v>
      </c>
      <c r="E30" s="90">
        <f t="shared" ca="1" si="3"/>
        <v>256787904917.84833</v>
      </c>
      <c r="F30" s="90">
        <f t="shared" ca="1" si="3"/>
        <v>342383873223.79779</v>
      </c>
      <c r="G30" s="90">
        <f t="shared" ca="1" si="3"/>
        <v>427979841529.74725</v>
      </c>
      <c r="H30" s="90">
        <f t="shared" ca="1" si="3"/>
        <v>513575809835.69666</v>
      </c>
      <c r="I30" s="90">
        <f t="shared" ca="1" si="3"/>
        <v>599171778141.64624</v>
      </c>
      <c r="J30" s="90">
        <f t="shared" ca="1" si="3"/>
        <v>684767746447.59558</v>
      </c>
      <c r="K30" s="90">
        <f t="shared" ca="1" si="3"/>
        <v>770363714753.54504</v>
      </c>
      <c r="L30">
        <f ca="1">IF('Coal mining 2020'!$A38="MR",INDIRECT("'Coal mining 2020'!"&amp;'Country Selector'!$B$3&amp;ROW($A38))*10^12,0)*'Process Emissions Multipliers'!$B$42</f>
        <v>855959683059.49451</v>
      </c>
      <c r="M30" s="90">
        <f t="shared" ca="1" si="4"/>
        <v>783179048790.76624</v>
      </c>
      <c r="N30" s="90">
        <f t="shared" ca="1" si="4"/>
        <v>710398414522.03796</v>
      </c>
      <c r="O30" s="90">
        <f t="shared" ca="1" si="4"/>
        <v>637617780253.30981</v>
      </c>
      <c r="P30" s="90">
        <f t="shared" ca="1" si="4"/>
        <v>564837145984.58154</v>
      </c>
      <c r="Q30" s="90">
        <f t="shared" ca="1" si="4"/>
        <v>492056511715.85327</v>
      </c>
      <c r="R30" s="90">
        <f t="shared" ca="1" si="4"/>
        <v>419275877447.125</v>
      </c>
      <c r="S30" s="90">
        <f t="shared" ca="1" si="4"/>
        <v>346495243178.39679</v>
      </c>
      <c r="T30" s="90">
        <f t="shared" ca="1" si="4"/>
        <v>273714608909.66858</v>
      </c>
      <c r="U30" s="90">
        <f t="shared" ca="1" si="4"/>
        <v>200933974640.94031</v>
      </c>
      <c r="V30">
        <f ca="1">IF('Coal mining 2030'!$A38="MR",INDIRECT("'Coal mining 2030'!"&amp;'Country Selector'!$B$3&amp;ROW($A38))*10^12,0)*'Process Emissions Multipliers'!$D$42</f>
        <v>128153340372.21208</v>
      </c>
      <c r="W30" s="90">
        <f t="shared" ca="1" si="5"/>
        <v>128468215601.50095</v>
      </c>
      <c r="X30" s="90">
        <f t="shared" ca="1" si="5"/>
        <v>128783090830.78981</v>
      </c>
      <c r="Y30" s="90">
        <f t="shared" ca="1" si="5"/>
        <v>129097966060.07867</v>
      </c>
      <c r="Z30" s="90">
        <f t="shared" ca="1" si="5"/>
        <v>129412841289.36752</v>
      </c>
      <c r="AA30" s="90">
        <f t="shared" ca="1" si="5"/>
        <v>129727716518.65639</v>
      </c>
      <c r="AB30" s="90">
        <f t="shared" ca="1" si="5"/>
        <v>130042591747.94525</v>
      </c>
      <c r="AC30" s="90">
        <f t="shared" ca="1" si="5"/>
        <v>130357466977.23412</v>
      </c>
      <c r="AD30" s="90">
        <f t="shared" ca="1" si="5"/>
        <v>130672342206.52296</v>
      </c>
      <c r="AE30" s="90">
        <f t="shared" ca="1" si="5"/>
        <v>130987217435.81183</v>
      </c>
      <c r="AF30" s="90">
        <f t="shared" ca="1" si="5"/>
        <v>131302092665.10069</v>
      </c>
      <c r="AG30" s="90">
        <f t="shared" ca="1" si="5"/>
        <v>131616967894.38957</v>
      </c>
      <c r="AH30" s="90">
        <f t="shared" ca="1" si="5"/>
        <v>131931843123.67844</v>
      </c>
      <c r="AI30" s="90">
        <f t="shared" ca="1" si="5"/>
        <v>132246718352.96729</v>
      </c>
      <c r="AJ30" s="90">
        <f t="shared" ca="1" si="5"/>
        <v>132561593582.25615</v>
      </c>
      <c r="AK30" s="90">
        <f t="shared" ca="1" si="5"/>
        <v>132876468811.54501</v>
      </c>
      <c r="AL30" s="90">
        <f t="shared" ca="1" si="5"/>
        <v>133191344040.83386</v>
      </c>
      <c r="AM30" s="90">
        <f t="shared" ca="1" si="6"/>
        <v>133506219270.12274</v>
      </c>
      <c r="AN30" s="90">
        <f t="shared" ca="1" si="6"/>
        <v>133821094499.41159</v>
      </c>
      <c r="AO30" s="90">
        <f t="shared" ca="1" si="6"/>
        <v>134135969728.70045</v>
      </c>
      <c r="AP30">
        <f ca="1">V30*'Process Emissions Multipliers'!$E$42</f>
        <v>134450844957.98932</v>
      </c>
    </row>
    <row r="31" spans="1:42">
      <c r="A31" s="74">
        <v>-21</v>
      </c>
      <c r="B31">
        <f ca="1">IF('Coal mining 2010'!$A39="MR",INDIRECT("'Coal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2020'!$A39="MR",INDIRECT("'Coal mining 2020'!"&amp;'Country Selector'!$B$3&amp;ROW($A39))*10^12,0)*'Process Emissions Multipliers'!$B$42</f>
        <v>0</v>
      </c>
      <c r="M31" s="90">
        <f t="shared" ca="1" si="4"/>
        <v>26824581394.69207</v>
      </c>
      <c r="N31" s="90">
        <f t="shared" ca="1" si="4"/>
        <v>53649162789.38414</v>
      </c>
      <c r="O31" s="90">
        <f t="shared" ca="1" si="4"/>
        <v>80473744184.076202</v>
      </c>
      <c r="P31" s="90">
        <f t="shared" ca="1" si="4"/>
        <v>107298325578.76828</v>
      </c>
      <c r="Q31" s="90">
        <f t="shared" ca="1" si="4"/>
        <v>134122906973.46036</v>
      </c>
      <c r="R31" s="90">
        <f t="shared" ca="1" si="4"/>
        <v>160947488368.1524</v>
      </c>
      <c r="S31" s="90">
        <f t="shared" ca="1" si="4"/>
        <v>187772069762.84448</v>
      </c>
      <c r="T31" s="90">
        <f t="shared" ca="1" si="4"/>
        <v>214596651157.53656</v>
      </c>
      <c r="U31" s="90">
        <f t="shared" ca="1" si="4"/>
        <v>241421232552.22861</v>
      </c>
      <c r="V31">
        <f ca="1">IF('Coal mining 2030'!$A39="MR",INDIRECT("'Coal mining 2030'!"&amp;'Country Selector'!$B$3&amp;ROW($A39))*10^12,0)*'Process Emissions Multipliers'!$D$42</f>
        <v>268245813946.92068</v>
      </c>
      <c r="W31" s="90">
        <f t="shared" ca="1" si="5"/>
        <v>268904899086.07501</v>
      </c>
      <c r="X31" s="90">
        <f t="shared" ca="1" si="5"/>
        <v>269563984225.22937</v>
      </c>
      <c r="Y31" s="90">
        <f t="shared" ca="1" si="5"/>
        <v>270223069364.38373</v>
      </c>
      <c r="Z31" s="90">
        <f t="shared" ca="1" si="5"/>
        <v>270882154503.53809</v>
      </c>
      <c r="AA31" s="90">
        <f t="shared" ca="1" si="5"/>
        <v>271541239642.69238</v>
      </c>
      <c r="AB31" s="90">
        <f t="shared" ca="1" si="5"/>
        <v>272200324781.84677</v>
      </c>
      <c r="AC31" s="90">
        <f t="shared" ca="1" si="5"/>
        <v>272859409921.0011</v>
      </c>
      <c r="AD31" s="90">
        <f t="shared" ca="1" si="5"/>
        <v>273518495060.15546</v>
      </c>
      <c r="AE31" s="90">
        <f t="shared" ca="1" si="5"/>
        <v>274177580199.30981</v>
      </c>
      <c r="AF31" s="90">
        <f t="shared" ca="1" si="5"/>
        <v>274836665338.46417</v>
      </c>
      <c r="AG31" s="90">
        <f t="shared" ca="1" si="5"/>
        <v>275495750477.61853</v>
      </c>
      <c r="AH31" s="90">
        <f t="shared" ca="1" si="5"/>
        <v>276154835616.77283</v>
      </c>
      <c r="AI31" s="90">
        <f t="shared" ca="1" si="5"/>
        <v>276813920755.92719</v>
      </c>
      <c r="AJ31" s="90">
        <f t="shared" ca="1" si="5"/>
        <v>277473005895.08154</v>
      </c>
      <c r="AK31" s="90">
        <f t="shared" ca="1" si="5"/>
        <v>278132091034.2359</v>
      </c>
      <c r="AL31" s="90">
        <f t="shared" ca="1" si="5"/>
        <v>278791176173.39026</v>
      </c>
      <c r="AM31" s="90">
        <f t="shared" ca="1" si="6"/>
        <v>279450261312.54462</v>
      </c>
      <c r="AN31" s="90">
        <f t="shared" ca="1" si="6"/>
        <v>280109346451.69897</v>
      </c>
      <c r="AO31" s="90">
        <f t="shared" ca="1" si="6"/>
        <v>280768431590.85327</v>
      </c>
      <c r="AP31">
        <f ca="1">V31*'Process Emissions Multipliers'!$E$42</f>
        <v>281427516730.00763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2020'!$A40="MR",INDIRECT("'Coal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2030'!$A40="MR",INDIRECT("'Coal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2010'!$A41="MR",INDIRECT("'Coal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2020'!$A41="MR",INDIRECT("'Coal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2030'!$A41="MR",INDIRECT("'Coal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38132900850.921684</v>
      </c>
      <c r="D34" s="90">
        <f t="shared" ca="1" si="3"/>
        <v>76265801701.843369</v>
      </c>
      <c r="E34" s="90">
        <f t="shared" ca="1" si="3"/>
        <v>114398702552.76506</v>
      </c>
      <c r="F34" s="90">
        <f t="shared" ca="1" si="3"/>
        <v>152531603403.68674</v>
      </c>
      <c r="G34" s="90">
        <f t="shared" ca="1" si="3"/>
        <v>190664504254.60843</v>
      </c>
      <c r="H34" s="90">
        <f t="shared" ca="1" si="3"/>
        <v>228797405105.53012</v>
      </c>
      <c r="I34" s="90">
        <f t="shared" ca="1" si="3"/>
        <v>266930305956.45181</v>
      </c>
      <c r="J34" s="90">
        <f t="shared" ca="1" si="3"/>
        <v>305063206807.37347</v>
      </c>
      <c r="K34" s="90">
        <f t="shared" ca="1" si="3"/>
        <v>343196107658.29517</v>
      </c>
      <c r="L34">
        <f ca="1">IF('Coal mining 2020'!$A42="MR",INDIRECT("'Coal mining 2020'!"&amp;'Country Selector'!$B$3&amp;ROW($A42))*10^12,0)*'Process Emissions Multipliers'!$B$42</f>
        <v>381329008509.21686</v>
      </c>
      <c r="M34" s="90">
        <f t="shared" ca="1" si="4"/>
        <v>361271698420.98474</v>
      </c>
      <c r="N34" s="90">
        <f t="shared" ca="1" si="4"/>
        <v>341214388332.75262</v>
      </c>
      <c r="O34" s="90">
        <f t="shared" ca="1" si="4"/>
        <v>321157078244.52057</v>
      </c>
      <c r="P34" s="90">
        <f t="shared" ca="1" si="4"/>
        <v>301099768156.28845</v>
      </c>
      <c r="Q34" s="90">
        <f t="shared" ca="1" si="4"/>
        <v>281042458068.05634</v>
      </c>
      <c r="R34" s="90">
        <f t="shared" ca="1" si="4"/>
        <v>260985147979.82422</v>
      </c>
      <c r="S34" s="90">
        <f t="shared" ca="1" si="4"/>
        <v>240927837891.5921</v>
      </c>
      <c r="T34" s="90">
        <f t="shared" ca="1" si="4"/>
        <v>220870527803.35999</v>
      </c>
      <c r="U34" s="90">
        <f t="shared" ca="1" si="4"/>
        <v>200813217715.1279</v>
      </c>
      <c r="V34">
        <f ca="1">IF('Coal mining 2030'!$A42="MR",INDIRECT("'Coal mining 2030'!"&amp;'Country Selector'!$B$3&amp;ROW($A42))*10^12,0)*'Process Emissions Multipliers'!$D$42</f>
        <v>180755907626.89578</v>
      </c>
      <c r="W34" s="90">
        <f t="shared" ca="1" si="8"/>
        <v>181200028378.5986</v>
      </c>
      <c r="X34" s="90">
        <f t="shared" ca="1" si="7"/>
        <v>181644149130.30145</v>
      </c>
      <c r="Y34" s="90">
        <f t="shared" ca="1" si="7"/>
        <v>182088269882.00427</v>
      </c>
      <c r="Z34" s="90">
        <f t="shared" ca="1" si="7"/>
        <v>182532390633.70709</v>
      </c>
      <c r="AA34" s="90">
        <f t="shared" ca="1" si="7"/>
        <v>182976511385.40991</v>
      </c>
      <c r="AB34" s="90">
        <f t="shared" ca="1" si="7"/>
        <v>183420632137.11273</v>
      </c>
      <c r="AC34" s="90">
        <f t="shared" ca="1" si="7"/>
        <v>183864752888.81555</v>
      </c>
      <c r="AD34" s="90">
        <f t="shared" ca="1" si="7"/>
        <v>184308873640.51843</v>
      </c>
      <c r="AE34" s="90">
        <f t="shared" ca="1" si="7"/>
        <v>184752994392.22125</v>
      </c>
      <c r="AF34" s="90">
        <f t="shared" ca="1" si="7"/>
        <v>185197115143.92407</v>
      </c>
      <c r="AG34" s="90">
        <f t="shared" ca="1" si="7"/>
        <v>185641235895.62689</v>
      </c>
      <c r="AH34" s="90">
        <f t="shared" ca="1" si="7"/>
        <v>186085356647.32971</v>
      </c>
      <c r="AI34" s="90">
        <f t="shared" ca="1" si="7"/>
        <v>186529477399.03253</v>
      </c>
      <c r="AJ34" s="90">
        <f t="shared" ca="1" si="7"/>
        <v>186973598150.73535</v>
      </c>
      <c r="AK34" s="90">
        <f t="shared" ca="1" si="7"/>
        <v>187417718902.4382</v>
      </c>
      <c r="AL34" s="90">
        <f t="shared" ca="1" si="7"/>
        <v>187861839654.14102</v>
      </c>
      <c r="AM34" s="90">
        <f t="shared" ca="1" si="7"/>
        <v>188305960405.84384</v>
      </c>
      <c r="AN34" s="90">
        <f t="shared" ca="1" si="6"/>
        <v>188750081157.54669</v>
      </c>
      <c r="AO34" s="90">
        <f t="shared" ca="1" si="6"/>
        <v>189194201909.24951</v>
      </c>
      <c r="AP34">
        <f ca="1">V34*'Process Emissions Multipliers'!$E$42</f>
        <v>189638322660.95233</v>
      </c>
    </row>
    <row r="35" spans="1:42">
      <c r="A35" s="74">
        <v>-17</v>
      </c>
      <c r="B35">
        <f ca="1">IF('Coal mining 2010'!$A43="MR",INDIRECT("'Coal mining 2010'!"&amp;'Country Selector'!$B$3&amp;ROW($A43))*10^12,0)</f>
        <v>0</v>
      </c>
      <c r="C35" s="90">
        <f t="shared" ref="C35:K63" ca="1" si="9">$B35*($L$1-C$1)/($L$1-$B$1)+$L35*(C$1-$B$1)/($L$1-$B$1)</f>
        <v>32269169267.654732</v>
      </c>
      <c r="D35" s="90">
        <f t="shared" ca="1" si="9"/>
        <v>64538338535.309464</v>
      </c>
      <c r="E35" s="90">
        <f t="shared" ca="1" si="9"/>
        <v>96807507802.964188</v>
      </c>
      <c r="F35" s="90">
        <f t="shared" ca="1" si="9"/>
        <v>129076677070.61893</v>
      </c>
      <c r="G35" s="90">
        <f t="shared" ca="1" si="9"/>
        <v>161345846338.27365</v>
      </c>
      <c r="H35" s="90">
        <f t="shared" ca="1" si="9"/>
        <v>193615015605.92838</v>
      </c>
      <c r="I35" s="90">
        <f t="shared" ca="1" si="9"/>
        <v>225884184873.5831</v>
      </c>
      <c r="J35" s="90">
        <f t="shared" ca="1" si="9"/>
        <v>258153354141.23785</v>
      </c>
      <c r="K35" s="90">
        <f t="shared" ca="1" si="9"/>
        <v>290422523408.89258</v>
      </c>
      <c r="L35">
        <f ca="1">IF('Coal mining 2020'!$A43="MR",INDIRECT("'Coal mining 2020'!"&amp;'Country Selector'!$B$3&amp;ROW($A43))*10^12,0)*'Process Emissions Multipliers'!$B$42</f>
        <v>322691692676.5473</v>
      </c>
      <c r="M35" s="90">
        <f t="shared" ref="M35:U63" ca="1" si="10">$L35*($V$1-M$1)/($V$1-$L$1)+$V35*(M$1-$L$1)/($V$1-$L$1)</f>
        <v>298637028181.54315</v>
      </c>
      <c r="N35" s="90">
        <f t="shared" ca="1" si="10"/>
        <v>274582363686.53897</v>
      </c>
      <c r="O35" s="90">
        <f t="shared" ca="1" si="10"/>
        <v>250527699191.53476</v>
      </c>
      <c r="P35" s="90">
        <f t="shared" ca="1" si="10"/>
        <v>226473034696.53058</v>
      </c>
      <c r="Q35" s="90">
        <f t="shared" ca="1" si="10"/>
        <v>202418370201.52643</v>
      </c>
      <c r="R35" s="90">
        <f t="shared" ca="1" si="10"/>
        <v>178363705706.52225</v>
      </c>
      <c r="S35" s="90">
        <f t="shared" ca="1" si="10"/>
        <v>154309041211.51807</v>
      </c>
      <c r="T35" s="90">
        <f t="shared" ca="1" si="10"/>
        <v>130254376716.51389</v>
      </c>
      <c r="U35" s="90">
        <f t="shared" ca="1" si="10"/>
        <v>106199712221.5097</v>
      </c>
      <c r="V35">
        <f ca="1">IF('Coal mining 2030'!$A43="MR",INDIRECT("'Coal mining 2030'!"&amp;'Country Selector'!$B$3&amp;ROW($A43))*10^12,0)*'Process Emissions Multipliers'!$D$42</f>
        <v>82145047726.505524</v>
      </c>
      <c r="W35" s="90">
        <f t="shared" ca="1" si="8"/>
        <v>82346879693.29393</v>
      </c>
      <c r="X35" s="90">
        <f t="shared" ca="1" si="7"/>
        <v>82548711660.082336</v>
      </c>
      <c r="Y35" s="90">
        <f t="shared" ca="1" si="7"/>
        <v>82750543626.870743</v>
      </c>
      <c r="Z35" s="90">
        <f t="shared" ca="1" si="7"/>
        <v>82952375593.659164</v>
      </c>
      <c r="AA35" s="90">
        <f t="shared" ca="1" si="7"/>
        <v>83154207560.447556</v>
      </c>
      <c r="AB35" s="90">
        <f t="shared" ca="1" si="7"/>
        <v>83356039527.235977</v>
      </c>
      <c r="AC35" s="90">
        <f t="shared" ca="1" si="7"/>
        <v>83557871494.024384</v>
      </c>
      <c r="AD35" s="90">
        <f t="shared" ca="1" si="7"/>
        <v>83759703460.81279</v>
      </c>
      <c r="AE35" s="90">
        <f t="shared" ca="1" si="7"/>
        <v>83961535427.601196</v>
      </c>
      <c r="AF35" s="90">
        <f t="shared" ca="1" si="7"/>
        <v>84163367394.389618</v>
      </c>
      <c r="AG35" s="90">
        <f t="shared" ca="1" si="7"/>
        <v>84365199361.178009</v>
      </c>
      <c r="AH35" s="90">
        <f t="shared" ca="1" si="7"/>
        <v>84567031327.966431</v>
      </c>
      <c r="AI35" s="90">
        <f t="shared" ca="1" si="7"/>
        <v>84768863294.754837</v>
      </c>
      <c r="AJ35" s="90">
        <f t="shared" ca="1" si="7"/>
        <v>84970695261.543243</v>
      </c>
      <c r="AK35" s="90">
        <f t="shared" ca="1" si="7"/>
        <v>85172527228.331665</v>
      </c>
      <c r="AL35" s="90">
        <f t="shared" ca="1" si="7"/>
        <v>85374359195.120056</v>
      </c>
      <c r="AM35" s="90">
        <f t="shared" ca="1" si="7"/>
        <v>85576191161.908478</v>
      </c>
      <c r="AN35" s="90">
        <f t="shared" ca="1" si="6"/>
        <v>85778023128.696884</v>
      </c>
      <c r="AO35" s="90">
        <f t="shared" ca="1" si="6"/>
        <v>85979855095.485275</v>
      </c>
      <c r="AP35">
        <f ca="1">V35*'Process Emissions Multipliers'!$E$42</f>
        <v>86181687062.273697</v>
      </c>
    </row>
    <row r="36" spans="1:42">
      <c r="A36" s="74">
        <v>-16</v>
      </c>
      <c r="B36">
        <f ca="1">IF('Coal mining 2010'!$A44="MR",INDIRECT("'Coal mining 2010'!"&amp;'Country Selector'!$B$3&amp;ROW($A44))*10^12,0)</f>
        <v>0</v>
      </c>
      <c r="C36" s="90">
        <f t="shared" ca="1" si="9"/>
        <v>19755455802.729794</v>
      </c>
      <c r="D36" s="90">
        <f t="shared" ca="1" si="9"/>
        <v>39510911605.459587</v>
      </c>
      <c r="E36" s="90">
        <f t="shared" ca="1" si="9"/>
        <v>59266367408.189377</v>
      </c>
      <c r="F36" s="90">
        <f t="shared" ca="1" si="9"/>
        <v>79021823210.919174</v>
      </c>
      <c r="G36" s="90">
        <f t="shared" ca="1" si="9"/>
        <v>98777279013.648972</v>
      </c>
      <c r="H36" s="90">
        <f t="shared" ca="1" si="9"/>
        <v>118532734816.37875</v>
      </c>
      <c r="I36" s="90">
        <f t="shared" ca="1" si="9"/>
        <v>138288190619.10858</v>
      </c>
      <c r="J36" s="90">
        <f t="shared" ca="1" si="9"/>
        <v>158043646421.83835</v>
      </c>
      <c r="K36" s="90">
        <f t="shared" ca="1" si="9"/>
        <v>177799102224.56815</v>
      </c>
      <c r="L36">
        <f ca="1">IF('Coal mining 2020'!$A44="MR",INDIRECT("'Coal mining 2020'!"&amp;'Country Selector'!$B$3&amp;ROW($A44))*10^12,0)*'Process Emissions Multipliers'!$B$42</f>
        <v>197554558027.29794</v>
      </c>
      <c r="M36" s="90">
        <f t="shared" ca="1" si="10"/>
        <v>185679411709.50311</v>
      </c>
      <c r="N36" s="90">
        <f t="shared" ca="1" si="10"/>
        <v>173804265391.70831</v>
      </c>
      <c r="O36" s="90">
        <f t="shared" ca="1" si="10"/>
        <v>161929119073.91351</v>
      </c>
      <c r="P36" s="90">
        <f t="shared" ca="1" si="10"/>
        <v>150053972756.11868</v>
      </c>
      <c r="Q36" s="90">
        <f t="shared" ca="1" si="10"/>
        <v>138178826438.32388</v>
      </c>
      <c r="R36" s="90">
        <f t="shared" ca="1" si="10"/>
        <v>126303680120.52905</v>
      </c>
      <c r="S36" s="90">
        <f t="shared" ca="1" si="10"/>
        <v>114428533802.73424</v>
      </c>
      <c r="T36" s="90">
        <f t="shared" ca="1" si="10"/>
        <v>102553387484.93942</v>
      </c>
      <c r="U36" s="90">
        <f t="shared" ca="1" si="10"/>
        <v>90678241167.144623</v>
      </c>
      <c r="V36">
        <f ca="1">IF('Coal mining 2030'!$A44="MR",INDIRECT("'Coal mining 2030'!"&amp;'Country Selector'!$B$3&amp;ROW($A44))*10^12,0)*'Process Emissions Multipliers'!$D$42</f>
        <v>78803094849.349808</v>
      </c>
      <c r="W36" s="90">
        <f t="shared" ca="1" si="8"/>
        <v>78996715573.454941</v>
      </c>
      <c r="X36" s="90">
        <f t="shared" ca="1" si="7"/>
        <v>79190336297.560104</v>
      </c>
      <c r="Y36" s="90">
        <f t="shared" ca="1" si="7"/>
        <v>79383957021.665253</v>
      </c>
      <c r="Z36" s="90">
        <f t="shared" ca="1" si="7"/>
        <v>79577577745.770386</v>
      </c>
      <c r="AA36" s="90">
        <f t="shared" ca="1" si="7"/>
        <v>79771198469.875534</v>
      </c>
      <c r="AB36" s="90">
        <f t="shared" ca="1" si="7"/>
        <v>79964819193.980682</v>
      </c>
      <c r="AC36" s="90">
        <f t="shared" ca="1" si="7"/>
        <v>80158439918.085831</v>
      </c>
      <c r="AD36" s="90">
        <f t="shared" ca="1" si="7"/>
        <v>80352060642.190979</v>
      </c>
      <c r="AE36" s="90">
        <f t="shared" ca="1" si="7"/>
        <v>80545681366.296127</v>
      </c>
      <c r="AF36" s="90">
        <f t="shared" ca="1" si="7"/>
        <v>80739302090.401276</v>
      </c>
      <c r="AG36" s="90">
        <f t="shared" ca="1" si="7"/>
        <v>80932922814.506409</v>
      </c>
      <c r="AH36" s="90">
        <f t="shared" ca="1" si="7"/>
        <v>81126543538.611557</v>
      </c>
      <c r="AI36" s="90">
        <f t="shared" ca="1" si="7"/>
        <v>81320164262.716705</v>
      </c>
      <c r="AJ36" s="90">
        <f t="shared" ca="1" si="7"/>
        <v>81513784986.821854</v>
      </c>
      <c r="AK36" s="90">
        <f t="shared" ca="1" si="7"/>
        <v>81707405710.927002</v>
      </c>
      <c r="AL36" s="90">
        <f t="shared" ca="1" si="7"/>
        <v>81901026435.03215</v>
      </c>
      <c r="AM36" s="90">
        <f t="shared" ca="1" si="7"/>
        <v>82094647159.137283</v>
      </c>
      <c r="AN36" s="90">
        <f t="shared" ca="1" si="6"/>
        <v>82288267883.242447</v>
      </c>
      <c r="AO36" s="90">
        <f t="shared" ca="1" si="6"/>
        <v>82481888607.34758</v>
      </c>
      <c r="AP36">
        <f ca="1">V36*'Process Emissions Multipliers'!$E$42</f>
        <v>82675509331.452728</v>
      </c>
    </row>
    <row r="37" spans="1:42">
      <c r="A37" s="74">
        <v>-15</v>
      </c>
      <c r="B37">
        <f ca="1">IF('Coal mining 2010'!$A45="MR",INDIRECT("'Coal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2020'!$A45="MR",INDIRECT("'Coal mining 2020'!"&amp;'Country Selector'!$B$3&amp;ROW($A45))*10^12,0)*'Process Emissions Multipliers'!$B$42</f>
        <v>0</v>
      </c>
      <c r="M37" s="90">
        <f t="shared" ca="1" si="10"/>
        <v>8168092879.3969316</v>
      </c>
      <c r="N37" s="90">
        <f t="shared" ca="1" si="10"/>
        <v>16336185758.793863</v>
      </c>
      <c r="O37" s="90">
        <f t="shared" ca="1" si="10"/>
        <v>24504278638.190796</v>
      </c>
      <c r="P37" s="90">
        <f t="shared" ca="1" si="10"/>
        <v>32672371517.587727</v>
      </c>
      <c r="Q37" s="90">
        <f t="shared" ca="1" si="10"/>
        <v>40840464396.984657</v>
      </c>
      <c r="R37" s="90">
        <f t="shared" ca="1" si="10"/>
        <v>49008557276.381592</v>
      </c>
      <c r="S37" s="90">
        <f t="shared" ca="1" si="10"/>
        <v>57176650155.778519</v>
      </c>
      <c r="T37" s="90">
        <f t="shared" ca="1" si="10"/>
        <v>65344743035.175453</v>
      </c>
      <c r="U37" s="90">
        <f t="shared" ca="1" si="10"/>
        <v>73512835914.572388</v>
      </c>
      <c r="V37">
        <f ca="1">IF('Coal mining 2030'!$A45="MR",INDIRECT("'Coal mining 2030'!"&amp;'Country Selector'!$B$3&amp;ROW($A45))*10^12,0)*'Process Emissions Multipliers'!$D$42</f>
        <v>81680928793.969315</v>
      </c>
      <c r="W37" s="90">
        <f t="shared" ca="1" si="8"/>
        <v>81881620411.587921</v>
      </c>
      <c r="X37" s="90">
        <f t="shared" ca="1" si="7"/>
        <v>82082312029.206543</v>
      </c>
      <c r="Y37" s="90">
        <f t="shared" ca="1" si="7"/>
        <v>82283003646.825165</v>
      </c>
      <c r="Z37" s="90">
        <f t="shared" ca="1" si="7"/>
        <v>82483695264.443787</v>
      </c>
      <c r="AA37" s="90">
        <f t="shared" ca="1" si="7"/>
        <v>82684386882.062393</v>
      </c>
      <c r="AB37" s="90">
        <f t="shared" ca="1" si="7"/>
        <v>82885078499.681</v>
      </c>
      <c r="AC37" s="90">
        <f t="shared" ca="1" si="7"/>
        <v>83085770117.299622</v>
      </c>
      <c r="AD37" s="90">
        <f t="shared" ca="1" si="7"/>
        <v>83286461734.918243</v>
      </c>
      <c r="AE37" s="90">
        <f t="shared" ca="1" si="7"/>
        <v>83487153352.536865</v>
      </c>
      <c r="AF37" s="90">
        <f t="shared" ca="1" si="7"/>
        <v>83687844970.155472</v>
      </c>
      <c r="AG37" s="90">
        <f t="shared" ca="1" si="7"/>
        <v>83888536587.774094</v>
      </c>
      <c r="AH37" s="90">
        <f t="shared" ca="1" si="7"/>
        <v>84089228205.3927</v>
      </c>
      <c r="AI37" s="90">
        <f t="shared" ca="1" si="7"/>
        <v>84289919823.011322</v>
      </c>
      <c r="AJ37" s="90">
        <f t="shared" ca="1" si="7"/>
        <v>84490611440.629929</v>
      </c>
      <c r="AK37" s="90">
        <f t="shared" ca="1" si="7"/>
        <v>84691303058.24855</v>
      </c>
      <c r="AL37" s="90">
        <f t="shared" ca="1" si="7"/>
        <v>84891994675.867172</v>
      </c>
      <c r="AM37" s="90">
        <f t="shared" ca="1" si="7"/>
        <v>85092686293.485779</v>
      </c>
      <c r="AN37" s="90">
        <f t="shared" ca="1" si="6"/>
        <v>85293377911.104401</v>
      </c>
      <c r="AO37" s="90">
        <f t="shared" ca="1" si="6"/>
        <v>85494069528.723022</v>
      </c>
      <c r="AP37">
        <f ca="1">V37*'Process Emissions Multipliers'!$E$42</f>
        <v>85694761146.341629</v>
      </c>
    </row>
    <row r="38" spans="1:42">
      <c r="A38" s="74">
        <v>-14</v>
      </c>
      <c r="B38">
        <f ca="1">IF('Coal mining 2010'!$A46="MR",INDIRECT("'Coal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2020'!$A46="MR",INDIRECT("'Coal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2030'!$A46="MR",INDIRECT("'Coal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2010'!$A47="MR",INDIRECT("'Coal mining 2010'!"&amp;'Country Selector'!$B$3&amp;ROW($A47))*10^12,0)</f>
        <v>0</v>
      </c>
      <c r="C39" s="90">
        <f t="shared" ca="1" si="9"/>
        <v>12634695150.749943</v>
      </c>
      <c r="D39" s="90">
        <f t="shared" ca="1" si="9"/>
        <v>25269390301.499886</v>
      </c>
      <c r="E39" s="90">
        <f t="shared" ca="1" si="9"/>
        <v>37904085452.249832</v>
      </c>
      <c r="F39" s="90">
        <f t="shared" ca="1" si="9"/>
        <v>50538780602.999771</v>
      </c>
      <c r="G39" s="90">
        <f t="shared" ca="1" si="9"/>
        <v>63173475753.749718</v>
      </c>
      <c r="H39" s="90">
        <f t="shared" ca="1" si="9"/>
        <v>75808170904.499664</v>
      </c>
      <c r="I39" s="90">
        <f t="shared" ca="1" si="9"/>
        <v>88442866055.249603</v>
      </c>
      <c r="J39" s="90">
        <f t="shared" ca="1" si="9"/>
        <v>101077561205.99954</v>
      </c>
      <c r="K39" s="90">
        <f t="shared" ca="1" si="9"/>
        <v>113712256356.74948</v>
      </c>
      <c r="L39">
        <f ca="1">IF('Coal mining 2020'!$A47="MR",INDIRECT("'Coal mining 2020'!"&amp;'Country Selector'!$B$3&amp;ROW($A47))*10^12,0)*'Process Emissions Multipliers'!$B$42</f>
        <v>126346951507.49944</v>
      </c>
      <c r="M39" s="90">
        <f t="shared" ca="1" si="10"/>
        <v>113712256356.74948</v>
      </c>
      <c r="N39" s="90">
        <f t="shared" ca="1" si="10"/>
        <v>101077561205.99954</v>
      </c>
      <c r="O39" s="90">
        <f t="shared" ca="1" si="10"/>
        <v>88442866055.249603</v>
      </c>
      <c r="P39" s="90">
        <f t="shared" ca="1" si="10"/>
        <v>75808170904.499664</v>
      </c>
      <c r="Q39" s="90">
        <f t="shared" ca="1" si="10"/>
        <v>63173475753.749718</v>
      </c>
      <c r="R39" s="90">
        <f t="shared" ca="1" si="10"/>
        <v>50538780602.999771</v>
      </c>
      <c r="S39" s="90">
        <f t="shared" ca="1" si="10"/>
        <v>37904085452.249832</v>
      </c>
      <c r="T39" s="90">
        <f t="shared" ca="1" si="10"/>
        <v>25269390301.499886</v>
      </c>
      <c r="U39" s="90">
        <f t="shared" ca="1" si="10"/>
        <v>12634695150.749943</v>
      </c>
      <c r="V39">
        <f ca="1">IF('Coal mining 2030'!$A47="MR",INDIRECT("'Coal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2010'!$A48="MR",INDIRECT("'Coal mining 2010'!"&amp;'Country Selector'!$B$3&amp;ROW($A48))*10^12,0)</f>
        <v>0</v>
      </c>
      <c r="C40" s="90">
        <f t="shared" ca="1" si="9"/>
        <v>26446474784.35157</v>
      </c>
      <c r="D40" s="90">
        <f t="shared" ca="1" si="9"/>
        <v>52892949568.70314</v>
      </c>
      <c r="E40" s="90">
        <f t="shared" ca="1" si="9"/>
        <v>79339424353.054718</v>
      </c>
      <c r="F40" s="90">
        <f t="shared" ca="1" si="9"/>
        <v>105785899137.40628</v>
      </c>
      <c r="G40" s="90">
        <f t="shared" ca="1" si="9"/>
        <v>132232373921.75784</v>
      </c>
      <c r="H40" s="90">
        <f t="shared" ca="1" si="9"/>
        <v>158678848706.10944</v>
      </c>
      <c r="I40" s="90">
        <f t="shared" ca="1" si="9"/>
        <v>185125323490.461</v>
      </c>
      <c r="J40" s="90">
        <f t="shared" ca="1" si="9"/>
        <v>211571798274.81256</v>
      </c>
      <c r="K40" s="90">
        <f t="shared" ca="1" si="9"/>
        <v>238018273059.16412</v>
      </c>
      <c r="L40">
        <f ca="1">IF('Coal mining 2020'!$A48="MR",INDIRECT("'Coal mining 2020'!"&amp;'Country Selector'!$B$3&amp;ROW($A48))*10^12,0)*'Process Emissions Multipliers'!$B$42</f>
        <v>264464747843.51569</v>
      </c>
      <c r="M40" s="90">
        <f t="shared" ca="1" si="10"/>
        <v>238018273059.16412</v>
      </c>
      <c r="N40" s="90">
        <f t="shared" ca="1" si="10"/>
        <v>211571798274.81256</v>
      </c>
      <c r="O40" s="90">
        <f t="shared" ca="1" si="10"/>
        <v>185125323490.461</v>
      </c>
      <c r="P40" s="90">
        <f t="shared" ca="1" si="10"/>
        <v>158678848706.10944</v>
      </c>
      <c r="Q40" s="90">
        <f t="shared" ca="1" si="10"/>
        <v>132232373921.75784</v>
      </c>
      <c r="R40" s="90">
        <f t="shared" ca="1" si="10"/>
        <v>105785899137.40628</v>
      </c>
      <c r="S40" s="90">
        <f t="shared" ca="1" si="10"/>
        <v>79339424353.054718</v>
      </c>
      <c r="T40" s="90">
        <f t="shared" ca="1" si="10"/>
        <v>52892949568.70314</v>
      </c>
      <c r="U40" s="90">
        <f t="shared" ca="1" si="10"/>
        <v>26446474784.35157</v>
      </c>
      <c r="V40">
        <f ca="1">IF('Coal mining 2030'!$A48="MR",INDIRECT("'Coal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2010'!$A49="MR",INDIRECT("'Coal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2020'!$A49="MR",INDIRECT("'Coal mining 2020'!"&amp;'Country Selector'!$B$3&amp;ROW($A49))*10^12,0)*'Process Emissions Multipliers'!$B$42</f>
        <v>0</v>
      </c>
      <c r="M41" s="90">
        <f t="shared" ca="1" si="10"/>
        <v>6040961517.9331875</v>
      </c>
      <c r="N41" s="90">
        <f t="shared" ca="1" si="10"/>
        <v>12081923035.866375</v>
      </c>
      <c r="O41" s="90">
        <f t="shared" ca="1" si="10"/>
        <v>18122884553.799561</v>
      </c>
      <c r="P41" s="90">
        <f t="shared" ca="1" si="10"/>
        <v>24163846071.73275</v>
      </c>
      <c r="Q41" s="90">
        <f t="shared" ca="1" si="10"/>
        <v>30204807589.665936</v>
      </c>
      <c r="R41" s="90">
        <f t="shared" ca="1" si="10"/>
        <v>36245769107.599121</v>
      </c>
      <c r="S41" s="90">
        <f t="shared" ca="1" si="10"/>
        <v>42286730625.53231</v>
      </c>
      <c r="T41" s="90">
        <f t="shared" ca="1" si="10"/>
        <v>48327692143.4655</v>
      </c>
      <c r="U41" s="90">
        <f t="shared" ca="1" si="10"/>
        <v>54368653661.398682</v>
      </c>
      <c r="V41">
        <f ca="1">IF('Coal mining 2030'!$A49="MR",INDIRECT("'Coal mining 2030'!"&amp;'Country Selector'!$B$3&amp;ROW($A49))*10^12,0)*'Process Emissions Multipliers'!$D$42</f>
        <v>60409615179.331871</v>
      </c>
      <c r="W41" s="90">
        <f t="shared" ca="1" si="8"/>
        <v>60558042769.089561</v>
      </c>
      <c r="X41" s="90">
        <f t="shared" ca="1" si="7"/>
        <v>60706470358.847244</v>
      </c>
      <c r="Y41" s="90">
        <f t="shared" ca="1" si="7"/>
        <v>60854897948.604935</v>
      </c>
      <c r="Z41" s="90">
        <f t="shared" ca="1" si="7"/>
        <v>61003325538.362625</v>
      </c>
      <c r="AA41" s="90">
        <f t="shared" ca="1" si="7"/>
        <v>61151753128.120308</v>
      </c>
      <c r="AB41" s="90">
        <f t="shared" ca="1" si="7"/>
        <v>61300180717.877998</v>
      </c>
      <c r="AC41" s="90">
        <f t="shared" ca="1" si="7"/>
        <v>61448608307.635689</v>
      </c>
      <c r="AD41" s="90">
        <f t="shared" ca="1" si="7"/>
        <v>61597035897.393372</v>
      </c>
      <c r="AE41" s="90">
        <f t="shared" ca="1" si="7"/>
        <v>61745463487.151062</v>
      </c>
      <c r="AF41" s="90">
        <f t="shared" ca="1" si="7"/>
        <v>61893891076.908745</v>
      </c>
      <c r="AG41" s="90">
        <f t="shared" ca="1" si="7"/>
        <v>62042318666.666435</v>
      </c>
      <c r="AH41" s="90">
        <f t="shared" ca="1" si="7"/>
        <v>62190746256.424126</v>
      </c>
      <c r="AI41" s="90">
        <f t="shared" ca="1" si="7"/>
        <v>62339173846.181808</v>
      </c>
      <c r="AJ41" s="90">
        <f t="shared" ca="1" si="7"/>
        <v>62487601435.939499</v>
      </c>
      <c r="AK41" s="90">
        <f t="shared" ca="1" si="7"/>
        <v>62636029025.697189</v>
      </c>
      <c r="AL41" s="90">
        <f t="shared" ca="1" si="7"/>
        <v>62784456615.45488</v>
      </c>
      <c r="AM41" s="90">
        <f t="shared" ca="1" si="7"/>
        <v>62932884205.212563</v>
      </c>
      <c r="AN41" s="90">
        <f t="shared" ca="1" si="6"/>
        <v>63081311794.970253</v>
      </c>
      <c r="AO41" s="90">
        <f t="shared" ca="1" si="6"/>
        <v>63229739384.727928</v>
      </c>
      <c r="AP41">
        <f ca="1">V41*'Process Emissions Multipliers'!$E$42</f>
        <v>63378166974.485626</v>
      </c>
    </row>
    <row r="42" spans="1:42">
      <c r="A42" s="74">
        <v>-10</v>
      </c>
      <c r="B42">
        <f ca="1">IF('Coal mining 2010'!$A50="MR",INDIRECT("'Coal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2020'!$A50="MR",INDIRECT("'Coal mining 2020'!"&amp;'Country Selector'!$B$3&amp;ROW($A50))*10^12,0)*'Process Emissions Multipliers'!$B$42</f>
        <v>0</v>
      </c>
      <c r="M42" s="90">
        <f t="shared" ca="1" si="10"/>
        <v>12753391057.055559</v>
      </c>
      <c r="N42" s="90">
        <f t="shared" ca="1" si="10"/>
        <v>25506782114.111118</v>
      </c>
      <c r="O42" s="90">
        <f t="shared" ca="1" si="10"/>
        <v>38260173171.166672</v>
      </c>
      <c r="P42" s="90">
        <f t="shared" ca="1" si="10"/>
        <v>51013564228.222237</v>
      </c>
      <c r="Q42" s="90">
        <f t="shared" ca="1" si="10"/>
        <v>63766955285.277794</v>
      </c>
      <c r="R42" s="90">
        <f t="shared" ca="1" si="10"/>
        <v>76520346342.333344</v>
      </c>
      <c r="S42" s="90">
        <f t="shared" ca="1" si="10"/>
        <v>89273737399.388916</v>
      </c>
      <c r="T42" s="90">
        <f t="shared" ca="1" si="10"/>
        <v>102027128456.44447</v>
      </c>
      <c r="U42" s="90">
        <f t="shared" ca="1" si="10"/>
        <v>114780519513.50003</v>
      </c>
      <c r="V42">
        <f ca="1">IF('Coal mining 2030'!$A50="MR",INDIRECT("'Coal mining 2030'!"&amp;'Country Selector'!$B$3&amp;ROW($A50))*10^12,0)*'Process Emissions Multipliers'!$D$42</f>
        <v>127533910570.55559</v>
      </c>
      <c r="W42" s="90">
        <f t="shared" ca="1" si="8"/>
        <v>127847263848.87338</v>
      </c>
      <c r="X42" s="90">
        <f t="shared" ca="1" si="7"/>
        <v>128160617127.19118</v>
      </c>
      <c r="Y42" s="90">
        <f t="shared" ca="1" si="7"/>
        <v>128473970405.50897</v>
      </c>
      <c r="Z42" s="90">
        <f t="shared" ca="1" si="7"/>
        <v>128787323683.82677</v>
      </c>
      <c r="AA42" s="90">
        <f t="shared" ca="1" si="7"/>
        <v>129100676962.14456</v>
      </c>
      <c r="AB42" s="90">
        <f t="shared" ca="1" si="7"/>
        <v>129414030240.46236</v>
      </c>
      <c r="AC42" s="90">
        <f t="shared" ca="1" si="7"/>
        <v>129727383518.78015</v>
      </c>
      <c r="AD42" s="90">
        <f t="shared" ca="1" si="7"/>
        <v>130040736797.09793</v>
      </c>
      <c r="AE42" s="90">
        <f t="shared" ca="1" si="7"/>
        <v>130354090075.41574</v>
      </c>
      <c r="AF42" s="90">
        <f t="shared" ca="1" si="7"/>
        <v>130667443353.73352</v>
      </c>
      <c r="AG42" s="90">
        <f t="shared" ca="1" si="7"/>
        <v>130980796632.05133</v>
      </c>
      <c r="AH42" s="90">
        <f t="shared" ca="1" si="7"/>
        <v>131294149910.36911</v>
      </c>
      <c r="AI42" s="90">
        <f t="shared" ca="1" si="7"/>
        <v>131607503188.68692</v>
      </c>
      <c r="AJ42" s="90">
        <f t="shared" ca="1" si="7"/>
        <v>131920856467.00471</v>
      </c>
      <c r="AK42" s="90">
        <f t="shared" ca="1" si="7"/>
        <v>132234209745.32253</v>
      </c>
      <c r="AL42" s="90">
        <f t="shared" ca="1" si="7"/>
        <v>132547563023.6403</v>
      </c>
      <c r="AM42" s="90">
        <f t="shared" ca="1" si="7"/>
        <v>132860916301.9581</v>
      </c>
      <c r="AN42" s="90">
        <f t="shared" ca="1" si="6"/>
        <v>133174269580.27589</v>
      </c>
      <c r="AO42" s="90">
        <f t="shared" ca="1" si="6"/>
        <v>133487622858.5937</v>
      </c>
      <c r="AP42">
        <f ca="1">V42*'Process Emissions Multipliers'!$E$42</f>
        <v>133800976136.91148</v>
      </c>
    </row>
    <row r="43" spans="1:42">
      <c r="A43" s="74">
        <v>-9</v>
      </c>
      <c r="B43">
        <f ca="1">IF('Coal mining 2010'!$A51="MR",INDIRECT("'Coal mining 2010'!"&amp;'Country Selector'!$B$3&amp;ROW($A51))*10^12,0)</f>
        <v>903150291973.30249</v>
      </c>
      <c r="C43" s="90">
        <f t="shared" ca="1" si="9"/>
        <v>830656068561.68042</v>
      </c>
      <c r="D43" s="90">
        <f t="shared" ca="1" si="9"/>
        <v>758161845150.05823</v>
      </c>
      <c r="E43" s="90">
        <f t="shared" ca="1" si="9"/>
        <v>685667621738.43628</v>
      </c>
      <c r="F43" s="90">
        <f t="shared" ca="1" si="9"/>
        <v>613173398326.81409</v>
      </c>
      <c r="G43" s="90">
        <f t="shared" ca="1" si="9"/>
        <v>540679174915.19202</v>
      </c>
      <c r="H43" s="90">
        <f t="shared" ca="1" si="9"/>
        <v>468184951503.56995</v>
      </c>
      <c r="I43" s="90">
        <f t="shared" ca="1" si="9"/>
        <v>395690728091.94781</v>
      </c>
      <c r="J43" s="90">
        <f t="shared" ca="1" si="9"/>
        <v>323196504680.32568</v>
      </c>
      <c r="K43" s="90">
        <f t="shared" ca="1" si="9"/>
        <v>250702281268.70361</v>
      </c>
      <c r="L43">
        <f ca="1">IF('Coal mining 2020'!$A51="MR",INDIRECT("'Coal mining 2020'!"&amp;'Country Selector'!$B$3&amp;ROW($A51))*10^12,0)*'Process Emissions Multipliers'!$B$42</f>
        <v>178208057857.08154</v>
      </c>
      <c r="M43" s="90">
        <f t="shared" ca="1" si="10"/>
        <v>172395519670.88358</v>
      </c>
      <c r="N43" s="90">
        <f t="shared" ca="1" si="10"/>
        <v>166582981484.68558</v>
      </c>
      <c r="O43" s="90">
        <f t="shared" ca="1" si="10"/>
        <v>160770443298.48761</v>
      </c>
      <c r="P43" s="90">
        <f t="shared" ca="1" si="10"/>
        <v>154957905112.28967</v>
      </c>
      <c r="Q43" s="90">
        <f t="shared" ca="1" si="10"/>
        <v>149145366926.09167</v>
      </c>
      <c r="R43" s="90">
        <f t="shared" ca="1" si="10"/>
        <v>143332828739.89368</v>
      </c>
      <c r="S43" s="90">
        <f t="shared" ca="1" si="10"/>
        <v>137520290553.69574</v>
      </c>
      <c r="T43" s="90">
        <f t="shared" ca="1" si="10"/>
        <v>131707752367.49776</v>
      </c>
      <c r="U43" s="90">
        <f t="shared" ca="1" si="10"/>
        <v>125895214181.29977</v>
      </c>
      <c r="V43">
        <f ca="1">IF('Coal mining 2030'!$A51="MR",INDIRECT("'Coal mining 2030'!"&amp;'Country Selector'!$B$3&amp;ROW($A51))*10^12,0)*'Process Emissions Multipliers'!$D$42</f>
        <v>120082675995.10181</v>
      </c>
      <c r="W43" s="90">
        <f t="shared" ca="1" si="8"/>
        <v>120377721446.33827</v>
      </c>
      <c r="X43" s="90">
        <f t="shared" ca="1" si="7"/>
        <v>120672766897.57471</v>
      </c>
      <c r="Y43" s="90">
        <f t="shared" ca="1" si="7"/>
        <v>120967812348.81116</v>
      </c>
      <c r="Z43" s="90">
        <f t="shared" ca="1" si="7"/>
        <v>121262857800.04761</v>
      </c>
      <c r="AA43" s="90">
        <f t="shared" ca="1" si="7"/>
        <v>121557903251.28406</v>
      </c>
      <c r="AB43" s="90">
        <f t="shared" ca="1" si="7"/>
        <v>121852948702.52051</v>
      </c>
      <c r="AC43" s="90">
        <f t="shared" ca="1" si="7"/>
        <v>122147994153.75696</v>
      </c>
      <c r="AD43" s="90">
        <f t="shared" ca="1" si="7"/>
        <v>122443039604.99341</v>
      </c>
      <c r="AE43" s="90">
        <f t="shared" ca="1" si="7"/>
        <v>122738085056.22986</v>
      </c>
      <c r="AF43" s="90">
        <f t="shared" ca="1" si="7"/>
        <v>123033130507.46631</v>
      </c>
      <c r="AG43" s="90">
        <f t="shared" ca="1" si="7"/>
        <v>123328175958.70276</v>
      </c>
      <c r="AH43" s="90">
        <f t="shared" ca="1" si="7"/>
        <v>123623221409.93921</v>
      </c>
      <c r="AI43" s="90">
        <f t="shared" ca="1" si="7"/>
        <v>123918266861.17566</v>
      </c>
      <c r="AJ43" s="90">
        <f t="shared" ca="1" si="7"/>
        <v>124213312312.41211</v>
      </c>
      <c r="AK43" s="90">
        <f t="shared" ca="1" si="7"/>
        <v>124508357763.64856</v>
      </c>
      <c r="AL43" s="90">
        <f t="shared" ca="1" si="7"/>
        <v>124803403214.88501</v>
      </c>
      <c r="AM43" s="90">
        <f t="shared" ca="1" si="7"/>
        <v>125098448666.12146</v>
      </c>
      <c r="AN43" s="90">
        <f t="shared" ca="1" si="6"/>
        <v>125393494117.35791</v>
      </c>
      <c r="AO43" s="90">
        <f t="shared" ca="1" si="6"/>
        <v>125688539568.59436</v>
      </c>
      <c r="AP43">
        <f ca="1">V43*'Process Emissions Multipliers'!$E$42</f>
        <v>125983585019.83081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8098716999.1337128</v>
      </c>
      <c r="D44" s="90">
        <f t="shared" ca="1" si="9"/>
        <v>16197433998.267426</v>
      </c>
      <c r="E44" s="90">
        <f t="shared" ca="1" si="9"/>
        <v>24296150997.401138</v>
      </c>
      <c r="F44" s="90">
        <f t="shared" ca="1" si="9"/>
        <v>32394867996.534851</v>
      </c>
      <c r="G44" s="90">
        <f t="shared" ca="1" si="9"/>
        <v>40493584995.668564</v>
      </c>
      <c r="H44" s="90">
        <f t="shared" ca="1" si="9"/>
        <v>48592301994.802277</v>
      </c>
      <c r="I44" s="90">
        <f t="shared" ca="1" si="9"/>
        <v>56691018993.935989</v>
      </c>
      <c r="J44" s="90">
        <f t="shared" ca="1" si="9"/>
        <v>64789735993.069702</v>
      </c>
      <c r="K44" s="90">
        <f t="shared" ca="1" si="9"/>
        <v>72888452992.203415</v>
      </c>
      <c r="L44">
        <f ca="1">IF('Coal mining 2020'!$A52="MR",INDIRECT("'Coal mining 2020'!"&amp;'Country Selector'!$B$3&amp;ROW($A52))*10^12,0)*'Process Emissions Multipliers'!$B$42</f>
        <v>80987169991.337128</v>
      </c>
      <c r="M44" s="90">
        <f t="shared" ca="1" si="10"/>
        <v>72888452992.203415</v>
      </c>
      <c r="N44" s="90">
        <f t="shared" ca="1" si="10"/>
        <v>64789735993.069702</v>
      </c>
      <c r="O44" s="90">
        <f t="shared" ca="1" si="10"/>
        <v>56691018993.935989</v>
      </c>
      <c r="P44" s="90">
        <f t="shared" ca="1" si="10"/>
        <v>48592301994.802277</v>
      </c>
      <c r="Q44" s="90">
        <f t="shared" ca="1" si="10"/>
        <v>40493584995.668564</v>
      </c>
      <c r="R44" s="90">
        <f t="shared" ca="1" si="10"/>
        <v>32394867996.534851</v>
      </c>
      <c r="S44" s="90">
        <f t="shared" ca="1" si="10"/>
        <v>24296150997.401138</v>
      </c>
      <c r="T44" s="90">
        <f t="shared" ca="1" si="10"/>
        <v>16197433998.267426</v>
      </c>
      <c r="U44" s="90">
        <f t="shared" ca="1" si="10"/>
        <v>8098716999.1337128</v>
      </c>
      <c r="V44">
        <f ca="1">IF('Coal mining 2030'!$A52="MR",INDIRECT("'Coal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2010'!$A53="MR",INDIRECT("'Coal mining 2010'!"&amp;'Country Selector'!$B$3&amp;ROW($A53))*10^12,0)</f>
        <v>0</v>
      </c>
      <c r="C45" s="90">
        <f t="shared" ca="1" si="9"/>
        <v>15822191676.08017</v>
      </c>
      <c r="D45" s="90">
        <f t="shared" ca="1" si="9"/>
        <v>31644383352.160339</v>
      </c>
      <c r="E45" s="90">
        <f t="shared" ca="1" si="9"/>
        <v>47466575028.240509</v>
      </c>
      <c r="F45" s="90">
        <f t="shared" ca="1" si="9"/>
        <v>63288766704.320679</v>
      </c>
      <c r="G45" s="90">
        <f t="shared" ca="1" si="9"/>
        <v>79110958380.400848</v>
      </c>
      <c r="H45" s="90">
        <f t="shared" ca="1" si="9"/>
        <v>94933150056.481018</v>
      </c>
      <c r="I45" s="90">
        <f t="shared" ca="1" si="9"/>
        <v>110755341732.56119</v>
      </c>
      <c r="J45" s="90">
        <f t="shared" ca="1" si="9"/>
        <v>126577533408.64136</v>
      </c>
      <c r="K45" s="90">
        <f t="shared" ca="1" si="9"/>
        <v>142399725084.72153</v>
      </c>
      <c r="L45">
        <f ca="1">IF('Coal mining 2020'!$A53="MR",INDIRECT("'Coal mining 2020'!"&amp;'Country Selector'!$B$3&amp;ROW($A53))*10^12,0)*'Process Emissions Multipliers'!$B$42</f>
        <v>158221916760.8017</v>
      </c>
      <c r="M45" s="90">
        <f t="shared" ca="1" si="10"/>
        <v>153382004092.01752</v>
      </c>
      <c r="N45" s="90">
        <f t="shared" ca="1" si="10"/>
        <v>148542091423.23334</v>
      </c>
      <c r="O45" s="90">
        <f t="shared" ca="1" si="10"/>
        <v>143702178754.44916</v>
      </c>
      <c r="P45" s="90">
        <f t="shared" ca="1" si="10"/>
        <v>138862266085.66498</v>
      </c>
      <c r="Q45" s="90">
        <f t="shared" ca="1" si="10"/>
        <v>134022353416.88077</v>
      </c>
      <c r="R45" s="90">
        <f t="shared" ca="1" si="10"/>
        <v>129182440748.09659</v>
      </c>
      <c r="S45" s="90">
        <f t="shared" ca="1" si="10"/>
        <v>124342528079.31241</v>
      </c>
      <c r="T45" s="90">
        <f t="shared" ca="1" si="10"/>
        <v>119502615410.52823</v>
      </c>
      <c r="U45" s="90">
        <f t="shared" ca="1" si="10"/>
        <v>114662702741.74403</v>
      </c>
      <c r="V45">
        <f ca="1">IF('Coal mining 2030'!$A53="MR",INDIRECT("'Coal mining 2030'!"&amp;'Country Selector'!$B$3&amp;ROW($A53))*10^12,0)*'Process Emissions Multipliers'!$D$42</f>
        <v>109822790072.95985</v>
      </c>
      <c r="W45" s="90">
        <f t="shared" ca="1" si="8"/>
        <v>110092626786.57909</v>
      </c>
      <c r="X45" s="90">
        <f t="shared" ca="1" si="7"/>
        <v>110362463500.19833</v>
      </c>
      <c r="Y45" s="90">
        <f t="shared" ca="1" si="7"/>
        <v>110632300213.8176</v>
      </c>
      <c r="Z45" s="90">
        <f t="shared" ca="1" si="7"/>
        <v>110902136927.43683</v>
      </c>
      <c r="AA45" s="90">
        <f t="shared" ca="1" si="7"/>
        <v>111171973641.05605</v>
      </c>
      <c r="AB45" s="90">
        <f t="shared" ca="1" si="7"/>
        <v>111441810354.67531</v>
      </c>
      <c r="AC45" s="90">
        <f t="shared" ca="1" si="7"/>
        <v>111711647068.29454</v>
      </c>
      <c r="AD45" s="90">
        <f t="shared" ca="1" si="7"/>
        <v>111981483781.91379</v>
      </c>
      <c r="AE45" s="90">
        <f t="shared" ca="1" si="7"/>
        <v>112251320495.53302</v>
      </c>
      <c r="AF45" s="90">
        <f t="shared" ca="1" si="7"/>
        <v>112521157209.15227</v>
      </c>
      <c r="AG45" s="90">
        <f t="shared" ca="1" si="7"/>
        <v>112790993922.77151</v>
      </c>
      <c r="AH45" s="90">
        <f t="shared" ca="1" si="7"/>
        <v>113060830636.39076</v>
      </c>
      <c r="AI45" s="90">
        <f t="shared" ca="1" si="7"/>
        <v>113330667350.00999</v>
      </c>
      <c r="AJ45" s="90">
        <f t="shared" ca="1" si="7"/>
        <v>113600504063.62923</v>
      </c>
      <c r="AK45" s="90">
        <f t="shared" ca="1" si="7"/>
        <v>113870340777.24847</v>
      </c>
      <c r="AL45" s="90">
        <f t="shared" ca="1" si="7"/>
        <v>114140177490.86771</v>
      </c>
      <c r="AM45" s="90">
        <f t="shared" ca="1" si="7"/>
        <v>114410014204.48697</v>
      </c>
      <c r="AN45" s="90">
        <f t="shared" ca="1" si="6"/>
        <v>114679850918.1062</v>
      </c>
      <c r="AO45" s="90">
        <f t="shared" ca="1" si="6"/>
        <v>114949687631.72543</v>
      </c>
      <c r="AP45">
        <f ca="1">V45*'Process Emissions Multipliers'!$E$42</f>
        <v>115219524345.34468</v>
      </c>
    </row>
    <row r="46" spans="1:42">
      <c r="A46" s="74">
        <v>-6</v>
      </c>
      <c r="B46">
        <f ca="1">IF('Coal mining 2010'!$A54="MR",INDIRECT("'Coal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2020'!$A54="MR",INDIRECT("'Coal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2030'!$A54="MR",INDIRECT("'Coal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2010'!$A55="MR",INDIRECT("'Coal mining 2010'!"&amp;'Country Selector'!$B$3&amp;ROW($A55))*10^12,0)</f>
        <v>199994940182.67004</v>
      </c>
      <c r="C47" s="90">
        <f t="shared" ca="1" si="9"/>
        <v>179995446164.40302</v>
      </c>
      <c r="D47" s="90">
        <f t="shared" ca="1" si="9"/>
        <v>159995952146.13605</v>
      </c>
      <c r="E47" s="90">
        <f t="shared" ca="1" si="9"/>
        <v>139996458127.86905</v>
      </c>
      <c r="F47" s="90">
        <f t="shared" ca="1" si="9"/>
        <v>119996964109.60202</v>
      </c>
      <c r="G47" s="90">
        <f t="shared" ca="1" si="9"/>
        <v>99997470091.335022</v>
      </c>
      <c r="H47" s="90">
        <f t="shared" ca="1" si="9"/>
        <v>79997976073.068024</v>
      </c>
      <c r="I47" s="90">
        <f t="shared" ca="1" si="9"/>
        <v>59998482054.80101</v>
      </c>
      <c r="J47" s="90">
        <f t="shared" ca="1" si="9"/>
        <v>39998988036.534012</v>
      </c>
      <c r="K47" s="90">
        <f t="shared" ca="1" si="9"/>
        <v>19999494018.267006</v>
      </c>
      <c r="L47">
        <f ca="1">IF('Coal mining 2020'!$A55="MR",INDIRECT("'Coal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2030'!$A55="MR",INDIRECT("'Coal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2010'!$A56="MR",INDIRECT("'Coal mining 2010'!"&amp;'Country Selector'!$B$3&amp;ROW($A56))*10^12,0)</f>
        <v>313941898466.85071</v>
      </c>
      <c r="C48" s="90">
        <f t="shared" ca="1" si="9"/>
        <v>293123114396.91217</v>
      </c>
      <c r="D48" s="90">
        <f t="shared" ca="1" si="9"/>
        <v>272304330326.97366</v>
      </c>
      <c r="E48" s="90">
        <f t="shared" ca="1" si="9"/>
        <v>251485546257.03516</v>
      </c>
      <c r="F48" s="90">
        <f t="shared" ca="1" si="9"/>
        <v>230666762187.09662</v>
      </c>
      <c r="G48" s="90">
        <f t="shared" ca="1" si="9"/>
        <v>209847978117.15808</v>
      </c>
      <c r="H48" s="90">
        <f t="shared" ca="1" si="9"/>
        <v>189029194047.21957</v>
      </c>
      <c r="I48" s="90">
        <f t="shared" ca="1" si="9"/>
        <v>168210409977.28107</v>
      </c>
      <c r="J48" s="90">
        <f t="shared" ca="1" si="9"/>
        <v>147391625907.34253</v>
      </c>
      <c r="K48" s="90">
        <f t="shared" ca="1" si="9"/>
        <v>126572841837.40401</v>
      </c>
      <c r="L48">
        <f ca="1">IF('Coal mining 2020'!$A56="MR",INDIRECT("'Coal mining 2020'!"&amp;'Country Selector'!$B$3&amp;ROW($A56))*10^12,0)*'Process Emissions Multipliers'!$B$42</f>
        <v>105754057767.46548</v>
      </c>
      <c r="M48" s="90">
        <f t="shared" ca="1" si="10"/>
        <v>110755099983.48416</v>
      </c>
      <c r="N48" s="90">
        <f t="shared" ca="1" si="10"/>
        <v>115756142199.50282</v>
      </c>
      <c r="O48" s="90">
        <f t="shared" ca="1" si="10"/>
        <v>120757184415.52151</v>
      </c>
      <c r="P48" s="90">
        <f t="shared" ca="1" si="10"/>
        <v>125758226631.54019</v>
      </c>
      <c r="Q48" s="90">
        <f t="shared" ca="1" si="10"/>
        <v>130759268847.55885</v>
      </c>
      <c r="R48" s="90">
        <f t="shared" ca="1" si="10"/>
        <v>135760311063.57753</v>
      </c>
      <c r="S48" s="90">
        <f t="shared" ca="1" si="10"/>
        <v>140761353279.59619</v>
      </c>
      <c r="T48" s="90">
        <f t="shared" ca="1" si="10"/>
        <v>145762395495.61487</v>
      </c>
      <c r="U48" s="90">
        <f t="shared" ca="1" si="10"/>
        <v>150763437711.63358</v>
      </c>
      <c r="V48">
        <f ca="1">IF('Coal mining 2030'!$A56="MR",INDIRECT("'Coal mining 2030'!"&amp;'Country Selector'!$B$3&amp;ROW($A56))*10^12,0)*'Process Emissions Multipliers'!$D$42</f>
        <v>155764479927.65222</v>
      </c>
      <c r="W48" s="90">
        <f t="shared" ca="1" si="8"/>
        <v>156147196259.42966</v>
      </c>
      <c r="X48" s="90">
        <f t="shared" ca="1" si="8"/>
        <v>156529912591.20715</v>
      </c>
      <c r="Y48" s="90">
        <f t="shared" ca="1" si="8"/>
        <v>156912628922.98456</v>
      </c>
      <c r="Z48" s="90">
        <f t="shared" ca="1" si="8"/>
        <v>157295345254.76202</v>
      </c>
      <c r="AA48" s="90">
        <f t="shared" ca="1" si="8"/>
        <v>157678061586.53946</v>
      </c>
      <c r="AB48" s="90">
        <f t="shared" ca="1" si="8"/>
        <v>158060777918.31689</v>
      </c>
      <c r="AC48" s="90">
        <f t="shared" ca="1" si="8"/>
        <v>158443494250.09436</v>
      </c>
      <c r="AD48" s="90">
        <f t="shared" ca="1" si="8"/>
        <v>158826210581.87183</v>
      </c>
      <c r="AE48" s="90">
        <f t="shared" ca="1" si="8"/>
        <v>159208926913.64923</v>
      </c>
      <c r="AF48" s="90">
        <f t="shared" ca="1" si="8"/>
        <v>159591643245.4267</v>
      </c>
      <c r="AG48" s="90">
        <f t="shared" ca="1" si="8"/>
        <v>159974359577.20416</v>
      </c>
      <c r="AH48" s="90">
        <f t="shared" ca="1" si="8"/>
        <v>160357075908.9816</v>
      </c>
      <c r="AI48" s="90">
        <f t="shared" ca="1" si="8"/>
        <v>160739792240.75903</v>
      </c>
      <c r="AJ48" s="90">
        <f t="shared" ca="1" si="8"/>
        <v>161122508572.5365</v>
      </c>
      <c r="AK48" s="90">
        <f t="shared" ca="1" si="8"/>
        <v>161505224904.31393</v>
      </c>
      <c r="AL48" s="90">
        <f t="shared" ca="1" si="8"/>
        <v>161887941236.0914</v>
      </c>
      <c r="AM48" s="90">
        <f t="shared" ca="1" si="11"/>
        <v>162270657567.86884</v>
      </c>
      <c r="AN48" s="90">
        <f t="shared" ca="1" si="11"/>
        <v>162653373899.64627</v>
      </c>
      <c r="AO48" s="90">
        <f t="shared" ca="1" si="11"/>
        <v>163036090231.42371</v>
      </c>
      <c r="AP48">
        <f ca="1">V48*'Process Emissions Multipliers'!$E$42</f>
        <v>163418806563.20117</v>
      </c>
    </row>
    <row r="49" spans="1:42">
      <c r="A49" s="74">
        <v>-3</v>
      </c>
      <c r="B49">
        <f ca="1">IF('Coal mining 2010'!$A57="MR",INDIRECT("'Coal mining 2010'!"&amp;'Country Selector'!$B$3&amp;ROW($A57))*10^12,0)</f>
        <v>593667161975.95789</v>
      </c>
      <c r="C49" s="90">
        <f t="shared" ca="1" si="9"/>
        <v>538540559846.52057</v>
      </c>
      <c r="D49" s="90">
        <f t="shared" ca="1" si="9"/>
        <v>483413957717.08325</v>
      </c>
      <c r="E49" s="90">
        <f t="shared" ca="1" si="9"/>
        <v>428287355587.64594</v>
      </c>
      <c r="F49" s="90">
        <f t="shared" ca="1" si="9"/>
        <v>373160753458.20862</v>
      </c>
      <c r="G49" s="90">
        <f t="shared" ca="1" si="9"/>
        <v>318034151328.7713</v>
      </c>
      <c r="H49" s="90">
        <f t="shared" ca="1" si="9"/>
        <v>262907549199.33398</v>
      </c>
      <c r="I49" s="90">
        <f t="shared" ca="1" si="9"/>
        <v>207780947069.89667</v>
      </c>
      <c r="J49" s="90">
        <f t="shared" ca="1" si="9"/>
        <v>152654344940.45938</v>
      </c>
      <c r="K49" s="90">
        <f t="shared" ca="1" si="9"/>
        <v>97527742811.022064</v>
      </c>
      <c r="L49">
        <f ca="1">IF('Coal mining 2020'!$A57="MR",INDIRECT("'Coal mining 2020'!"&amp;'Country Selector'!$B$3&amp;ROW($A57))*10^12,0)*'Process Emissions Multipliers'!$B$42</f>
        <v>42401140681.584747</v>
      </c>
      <c r="M49" s="90">
        <f t="shared" ca="1" si="10"/>
        <v>47098036487.201042</v>
      </c>
      <c r="N49" s="90">
        <f t="shared" ca="1" si="10"/>
        <v>51794932292.817352</v>
      </c>
      <c r="O49" s="90">
        <f t="shared" ca="1" si="10"/>
        <v>56491828098.433647</v>
      </c>
      <c r="P49" s="90">
        <f t="shared" ca="1" si="10"/>
        <v>61188723904.049942</v>
      </c>
      <c r="Q49" s="90">
        <f t="shared" ca="1" si="10"/>
        <v>65885619709.666245</v>
      </c>
      <c r="R49" s="90">
        <f t="shared" ca="1" si="10"/>
        <v>70582515515.282547</v>
      </c>
      <c r="S49" s="90">
        <f t="shared" ca="1" si="10"/>
        <v>75279411320.898834</v>
      </c>
      <c r="T49" s="90">
        <f t="shared" ca="1" si="10"/>
        <v>79976307126.515152</v>
      </c>
      <c r="U49" s="90">
        <f t="shared" ca="1" si="10"/>
        <v>84673202932.131454</v>
      </c>
      <c r="V49">
        <f ca="1">IF('Coal mining 2030'!$A57="MR",INDIRECT("'Coal mining 2030'!"&amp;'Country Selector'!$B$3&amp;ROW($A57))*10^12,0)*'Process Emissions Multipliers'!$D$42</f>
        <v>89370098737.747742</v>
      </c>
      <c r="W49" s="90">
        <f t="shared" ca="1" si="8"/>
        <v>89589682794.237289</v>
      </c>
      <c r="X49" s="90">
        <f t="shared" ca="1" si="8"/>
        <v>89809266850.726852</v>
      </c>
      <c r="Y49" s="90">
        <f t="shared" ca="1" si="8"/>
        <v>90028850907.2164</v>
      </c>
      <c r="Z49" s="90">
        <f t="shared" ca="1" si="8"/>
        <v>90248434963.705948</v>
      </c>
      <c r="AA49" s="90">
        <f t="shared" ca="1" si="8"/>
        <v>90468019020.195496</v>
      </c>
      <c r="AB49" s="90">
        <f t="shared" ca="1" si="8"/>
        <v>90687603076.685059</v>
      </c>
      <c r="AC49" s="90">
        <f t="shared" ca="1" si="8"/>
        <v>90907187133.174606</v>
      </c>
      <c r="AD49" s="90">
        <f t="shared" ca="1" si="8"/>
        <v>91126771189.664154</v>
      </c>
      <c r="AE49" s="90">
        <f t="shared" ca="1" si="8"/>
        <v>91346355246.153702</v>
      </c>
      <c r="AF49" s="90">
        <f t="shared" ca="1" si="8"/>
        <v>91565939302.64325</v>
      </c>
      <c r="AG49" s="90">
        <f t="shared" ca="1" si="8"/>
        <v>91785523359.132813</v>
      </c>
      <c r="AH49" s="90">
        <f t="shared" ca="1" si="8"/>
        <v>92005107415.622375</v>
      </c>
      <c r="AI49" s="90">
        <f t="shared" ca="1" si="8"/>
        <v>92224691472.111908</v>
      </c>
      <c r="AJ49" s="90">
        <f t="shared" ca="1" si="8"/>
        <v>92444275528.601456</v>
      </c>
      <c r="AK49" s="90">
        <f t="shared" ca="1" si="8"/>
        <v>92663859585.091019</v>
      </c>
      <c r="AL49" s="90">
        <f t="shared" ca="1" si="8"/>
        <v>92883443641.580566</v>
      </c>
      <c r="AM49" s="90">
        <f t="shared" ca="1" si="11"/>
        <v>93103027698.070114</v>
      </c>
      <c r="AN49" s="90">
        <f t="shared" ca="1" si="11"/>
        <v>93322611754.559677</v>
      </c>
      <c r="AO49" s="90">
        <f t="shared" ca="1" si="11"/>
        <v>93542195811.049225</v>
      </c>
      <c r="AP49">
        <f ca="1">V49*'Process Emissions Multipliers'!$E$42</f>
        <v>93761779867.538773</v>
      </c>
    </row>
    <row r="50" spans="1:42">
      <c r="A50" s="74">
        <v>-2</v>
      </c>
      <c r="B50">
        <f ca="1">IF('Coal mining 2010'!$A58="MR",INDIRECT("'Coal mining 2010'!"&amp;'Country Selector'!$B$3&amp;ROW($A58))*10^12,0)</f>
        <v>15397443350.651407</v>
      </c>
      <c r="C50" s="90">
        <f t="shared" ca="1" si="9"/>
        <v>33846426265.287338</v>
      </c>
      <c r="D50" s="90">
        <f t="shared" ca="1" si="9"/>
        <v>52295409179.923264</v>
      </c>
      <c r="E50" s="90">
        <f t="shared" ca="1" si="9"/>
        <v>70744392094.559174</v>
      </c>
      <c r="F50" s="90">
        <f t="shared" ca="1" si="9"/>
        <v>89193375009.195114</v>
      </c>
      <c r="G50" s="90">
        <f t="shared" ca="1" si="9"/>
        <v>107642357923.83104</v>
      </c>
      <c r="H50" s="90">
        <f t="shared" ca="1" si="9"/>
        <v>126091340838.46695</v>
      </c>
      <c r="I50" s="90">
        <f t="shared" ca="1" si="9"/>
        <v>144540323753.10291</v>
      </c>
      <c r="J50" s="90">
        <f t="shared" ca="1" si="9"/>
        <v>162989306667.73883</v>
      </c>
      <c r="K50" s="90">
        <f t="shared" ca="1" si="9"/>
        <v>181438289582.37479</v>
      </c>
      <c r="L50">
        <f ca="1">IF('Coal mining 2020'!$A58="MR",INDIRECT("'Coal mining 2020'!"&amp;'Country Selector'!$B$3&amp;ROW($A58))*10^12,0)*'Process Emissions Multipliers'!$B$42</f>
        <v>199887272497.01068</v>
      </c>
      <c r="M50" s="90">
        <f t="shared" ca="1" si="10"/>
        <v>186236884816.1366</v>
      </c>
      <c r="N50" s="90">
        <f t="shared" ca="1" si="10"/>
        <v>172586497135.26245</v>
      </c>
      <c r="O50" s="90">
        <f t="shared" ca="1" si="10"/>
        <v>158936109454.38834</v>
      </c>
      <c r="P50" s="90">
        <f t="shared" ca="1" si="10"/>
        <v>145285721773.51422</v>
      </c>
      <c r="Q50" s="90">
        <f t="shared" ca="1" si="10"/>
        <v>131635334092.64012</v>
      </c>
      <c r="R50" s="90">
        <f t="shared" ca="1" si="10"/>
        <v>117984946411.76602</v>
      </c>
      <c r="S50" s="90">
        <f t="shared" ca="1" si="10"/>
        <v>104334558730.89189</v>
      </c>
      <c r="T50" s="90">
        <f t="shared" ca="1" si="10"/>
        <v>90684171050.017792</v>
      </c>
      <c r="U50" s="90">
        <f t="shared" ca="1" si="10"/>
        <v>77033783369.143677</v>
      </c>
      <c r="V50">
        <f ca="1">IF('Coal mining 2030'!$A58="MR",INDIRECT("'Coal mining 2030'!"&amp;'Country Selector'!$B$3&amp;ROW($A58))*10^12,0)*'Process Emissions Multipliers'!$D$42</f>
        <v>63383395688.269569</v>
      </c>
      <c r="W50" s="90">
        <f t="shared" ca="1" si="8"/>
        <v>63539129914.100006</v>
      </c>
      <c r="X50" s="90">
        <f t="shared" ca="1" si="8"/>
        <v>63694864139.930435</v>
      </c>
      <c r="Y50" s="90">
        <f t="shared" ca="1" si="8"/>
        <v>63850598365.760864</v>
      </c>
      <c r="Z50" s="90">
        <f t="shared" ca="1" si="8"/>
        <v>64006332591.591301</v>
      </c>
      <c r="AA50" s="90">
        <f t="shared" ca="1" si="8"/>
        <v>64162066817.421738</v>
      </c>
      <c r="AB50" s="90">
        <f t="shared" ca="1" si="8"/>
        <v>64317801043.252167</v>
      </c>
      <c r="AC50" s="90">
        <f t="shared" ca="1" si="8"/>
        <v>64473535269.082611</v>
      </c>
      <c r="AD50" s="90">
        <f t="shared" ca="1" si="8"/>
        <v>64629269494.91304</v>
      </c>
      <c r="AE50" s="90">
        <f t="shared" ca="1" si="8"/>
        <v>64785003720.743469</v>
      </c>
      <c r="AF50" s="90">
        <f t="shared" ca="1" si="8"/>
        <v>64940737946.573914</v>
      </c>
      <c r="AG50" s="90">
        <f t="shared" ca="1" si="8"/>
        <v>65096472172.404335</v>
      </c>
      <c r="AH50" s="90">
        <f t="shared" ca="1" si="8"/>
        <v>65252206398.234772</v>
      </c>
      <c r="AI50" s="90">
        <f t="shared" ca="1" si="8"/>
        <v>65407940624.065201</v>
      </c>
      <c r="AJ50" s="90">
        <f t="shared" ca="1" si="8"/>
        <v>65563674849.895645</v>
      </c>
      <c r="AK50" s="90">
        <f t="shared" ca="1" si="8"/>
        <v>65719409075.726067</v>
      </c>
      <c r="AL50" s="90">
        <f t="shared" ca="1" si="8"/>
        <v>65875143301.556511</v>
      </c>
      <c r="AM50" s="90">
        <f t="shared" ca="1" si="11"/>
        <v>66030877527.386948</v>
      </c>
      <c r="AN50" s="90">
        <f t="shared" ca="1" si="11"/>
        <v>66186611753.217377</v>
      </c>
      <c r="AO50" s="90">
        <f t="shared" ca="1" si="11"/>
        <v>66342345979.047798</v>
      </c>
      <c r="AP50">
        <f ca="1">V50*'Process Emissions Multipliers'!$E$42</f>
        <v>66498080204.878242</v>
      </c>
    </row>
    <row r="51" spans="1:42">
      <c r="A51" s="74">
        <v>-1</v>
      </c>
      <c r="B51">
        <f ca="1">IF('Coal mining 2010'!$A59="MR",INDIRECT("'Coal mining 2010'!"&amp;'Country Selector'!$B$3&amp;ROW($A59))*10^12,0)</f>
        <v>559001364845.19788</v>
      </c>
      <c r="C51" s="90">
        <f t="shared" ca="1" si="9"/>
        <v>535561730683.73334</v>
      </c>
      <c r="D51" s="90">
        <f t="shared" ca="1" si="9"/>
        <v>512122096522.2688</v>
      </c>
      <c r="E51" s="90">
        <f t="shared" ca="1" si="9"/>
        <v>488682462360.80426</v>
      </c>
      <c r="F51" s="90">
        <f t="shared" ca="1" si="9"/>
        <v>465242828199.33972</v>
      </c>
      <c r="G51" s="90">
        <f t="shared" ca="1" si="9"/>
        <v>441803194037.87512</v>
      </c>
      <c r="H51" s="90">
        <f t="shared" ca="1" si="9"/>
        <v>418363559876.41064</v>
      </c>
      <c r="I51" s="90">
        <f t="shared" ca="1" si="9"/>
        <v>394923925714.94611</v>
      </c>
      <c r="J51" s="90">
        <f t="shared" ca="1" si="9"/>
        <v>371484291553.48157</v>
      </c>
      <c r="K51" s="90">
        <f t="shared" ca="1" si="9"/>
        <v>348044657392.01697</v>
      </c>
      <c r="L51">
        <f ca="1">IF('Coal mining 2020'!$A59="MR",INDIRECT("'Coal mining 2020'!"&amp;'Country Selector'!$B$3&amp;ROW($A59))*10^12,0)*'Process Emissions Multipliers'!$B$42</f>
        <v>324605023230.55243</v>
      </c>
      <c r="M51" s="90">
        <f t="shared" ca="1" si="10"/>
        <v>325069112701.96228</v>
      </c>
      <c r="N51" s="90">
        <f t="shared" ca="1" si="10"/>
        <v>325533202173.37219</v>
      </c>
      <c r="O51" s="90">
        <f t="shared" ca="1" si="10"/>
        <v>325997291644.78204</v>
      </c>
      <c r="P51" s="90">
        <f t="shared" ca="1" si="10"/>
        <v>326461381116.19189</v>
      </c>
      <c r="Q51" s="90">
        <f t="shared" ca="1" si="10"/>
        <v>326925470587.60175</v>
      </c>
      <c r="R51" s="90">
        <f t="shared" ca="1" si="10"/>
        <v>327389560059.0116</v>
      </c>
      <c r="S51" s="90">
        <f t="shared" ca="1" si="10"/>
        <v>327853649530.42151</v>
      </c>
      <c r="T51" s="90">
        <f t="shared" ca="1" si="10"/>
        <v>328317739001.83136</v>
      </c>
      <c r="U51" s="90">
        <f t="shared" ca="1" si="10"/>
        <v>328781828473.24115</v>
      </c>
      <c r="V51">
        <f ca="1">IF('Coal mining 2030'!$A59="MR",INDIRECT("'Coal mining 2030'!"&amp;'Country Selector'!$B$3&amp;ROW($A59))*10^12,0)*'Process Emissions Multipliers'!$D$42</f>
        <v>329245917944.65106</v>
      </c>
      <c r="W51" s="90">
        <f t="shared" ca="1" si="8"/>
        <v>330054881515.98004</v>
      </c>
      <c r="X51" s="90">
        <f t="shared" ca="1" si="8"/>
        <v>330863845087.30896</v>
      </c>
      <c r="Y51" s="90">
        <f t="shared" ca="1" si="8"/>
        <v>331672808658.63806</v>
      </c>
      <c r="Z51" s="90">
        <f t="shared" ca="1" si="8"/>
        <v>332481772229.96704</v>
      </c>
      <c r="AA51" s="90">
        <f t="shared" ca="1" si="8"/>
        <v>333290735801.29596</v>
      </c>
      <c r="AB51" s="90">
        <f t="shared" ca="1" si="8"/>
        <v>334099699372.625</v>
      </c>
      <c r="AC51" s="90">
        <f t="shared" ca="1" si="8"/>
        <v>334908662943.95398</v>
      </c>
      <c r="AD51" s="90">
        <f t="shared" ca="1" si="8"/>
        <v>335717626515.28296</v>
      </c>
      <c r="AE51" s="90">
        <f t="shared" ca="1" si="8"/>
        <v>336526590086.61194</v>
      </c>
      <c r="AF51" s="90">
        <f t="shared" ca="1" si="8"/>
        <v>337335553657.94092</v>
      </c>
      <c r="AG51" s="90">
        <f t="shared" ca="1" si="8"/>
        <v>338144517229.2699</v>
      </c>
      <c r="AH51" s="90">
        <f t="shared" ca="1" si="8"/>
        <v>338953480800.59888</v>
      </c>
      <c r="AI51" s="90">
        <f t="shared" ca="1" si="8"/>
        <v>339762444371.92786</v>
      </c>
      <c r="AJ51" s="90">
        <f t="shared" ca="1" si="8"/>
        <v>340571407943.25684</v>
      </c>
      <c r="AK51" s="90">
        <f t="shared" ca="1" si="8"/>
        <v>341380371514.58588</v>
      </c>
      <c r="AL51" s="90">
        <f t="shared" ca="1" si="8"/>
        <v>342189335085.91486</v>
      </c>
      <c r="AM51" s="90">
        <f t="shared" ca="1" si="11"/>
        <v>342998298657.24377</v>
      </c>
      <c r="AN51" s="90">
        <f t="shared" ca="1" si="11"/>
        <v>343807262228.57281</v>
      </c>
      <c r="AO51" s="90">
        <f t="shared" ca="1" si="11"/>
        <v>344616225799.90179</v>
      </c>
      <c r="AP51">
        <f ca="1">V51*'Process Emissions Multipliers'!$E$42</f>
        <v>345425189371.23077</v>
      </c>
    </row>
    <row r="52" spans="1:42">
      <c r="A52" s="74">
        <v>0</v>
      </c>
      <c r="B52">
        <f ca="1">IF('Coal mining 2010'!$A60="MR",INDIRECT("'Coal mining 2010'!"&amp;'Country Selector'!$B$3&amp;ROW($A60))*10^12,0)</f>
        <v>389928928020.92352</v>
      </c>
      <c r="C52" s="90">
        <f t="shared" ca="1" si="9"/>
        <v>369183238377.44128</v>
      </c>
      <c r="D52" s="90">
        <f t="shared" ca="1" si="9"/>
        <v>348437548733.95898</v>
      </c>
      <c r="E52" s="90">
        <f t="shared" ca="1" si="9"/>
        <v>327691859090.47675</v>
      </c>
      <c r="F52" s="90">
        <f t="shared" ca="1" si="9"/>
        <v>306946169446.99445</v>
      </c>
      <c r="G52" s="90">
        <f t="shared" ca="1" si="9"/>
        <v>286200479803.51221</v>
      </c>
      <c r="H52" s="90">
        <f t="shared" ca="1" si="9"/>
        <v>265454790160.02991</v>
      </c>
      <c r="I52" s="90">
        <f t="shared" ca="1" si="9"/>
        <v>244709100516.54764</v>
      </c>
      <c r="J52" s="90">
        <f t="shared" ca="1" si="9"/>
        <v>223963410873.06537</v>
      </c>
      <c r="K52" s="90">
        <f t="shared" ca="1" si="9"/>
        <v>203217721229.5831</v>
      </c>
      <c r="L52">
        <f ca="1">IF('Coal mining 2020'!$A60="MR",INDIRECT("'Coal mining 2020'!"&amp;'Country Selector'!$B$3&amp;ROW($A60))*10^12,0)*'Process Emissions Multipliers'!$B$42</f>
        <v>182472031586.10083</v>
      </c>
      <c r="M52" s="90">
        <f t="shared" ca="1" si="10"/>
        <v>170724645188.74536</v>
      </c>
      <c r="N52" s="90">
        <f t="shared" ca="1" si="10"/>
        <v>158977258791.38992</v>
      </c>
      <c r="O52" s="90">
        <f t="shared" ca="1" si="10"/>
        <v>147229872394.03445</v>
      </c>
      <c r="P52" s="90">
        <f t="shared" ca="1" si="10"/>
        <v>135482485996.67897</v>
      </c>
      <c r="Q52" s="90">
        <f t="shared" ca="1" si="10"/>
        <v>123735099599.32352</v>
      </c>
      <c r="R52" s="90">
        <f t="shared" ca="1" si="10"/>
        <v>111987713201.96806</v>
      </c>
      <c r="S52" s="90">
        <f t="shared" ca="1" si="10"/>
        <v>100240326804.61258</v>
      </c>
      <c r="T52" s="90">
        <f t="shared" ca="1" si="10"/>
        <v>88492940407.257141</v>
      </c>
      <c r="U52" s="90">
        <f t="shared" ca="1" si="10"/>
        <v>76745554009.901672</v>
      </c>
      <c r="V52">
        <f ca="1">IF('Coal mining 2030'!$A60="MR",INDIRECT("'Coal mining 2030'!"&amp;'Country Selector'!$B$3&amp;ROW($A60))*10^12,0)*'Process Emissions Multipliers'!$D$42</f>
        <v>64998167612.546204</v>
      </c>
      <c r="W52" s="90">
        <f t="shared" ca="1" si="8"/>
        <v>65157869364.142487</v>
      </c>
      <c r="X52" s="90">
        <f t="shared" ca="1" si="8"/>
        <v>65317571115.738754</v>
      </c>
      <c r="Y52" s="90">
        <f t="shared" ca="1" si="8"/>
        <v>65477272867.335037</v>
      </c>
      <c r="Z52" s="90">
        <f t="shared" ca="1" si="8"/>
        <v>65636974618.93132</v>
      </c>
      <c r="AA52" s="90">
        <f t="shared" ca="1" si="8"/>
        <v>65796676370.527596</v>
      </c>
      <c r="AB52" s="90">
        <f t="shared" ca="1" si="8"/>
        <v>65956378122.123871</v>
      </c>
      <c r="AC52" s="90">
        <f t="shared" ca="1" si="8"/>
        <v>66116079873.720146</v>
      </c>
      <c r="AD52" s="90">
        <f t="shared" ca="1" si="8"/>
        <v>66275781625.316437</v>
      </c>
      <c r="AE52" s="90">
        <f t="shared" ca="1" si="8"/>
        <v>66435483376.912712</v>
      </c>
      <c r="AF52" s="90">
        <f t="shared" ca="1" si="8"/>
        <v>66595185128.508987</v>
      </c>
      <c r="AG52" s="90">
        <f t="shared" ca="1" si="8"/>
        <v>66754886880.105263</v>
      </c>
      <c r="AH52" s="90">
        <f t="shared" ca="1" si="8"/>
        <v>66914588631.701538</v>
      </c>
      <c r="AI52" s="90">
        <f t="shared" ca="1" si="8"/>
        <v>67074290383.297821</v>
      </c>
      <c r="AJ52" s="90">
        <f t="shared" ca="1" si="8"/>
        <v>67233992134.894096</v>
      </c>
      <c r="AK52" s="90">
        <f t="shared" ca="1" si="8"/>
        <v>67393693886.490379</v>
      </c>
      <c r="AL52" s="90">
        <f t="shared" ca="1" si="8"/>
        <v>67553395638.086655</v>
      </c>
      <c r="AM52" s="90">
        <f t="shared" ca="1" si="11"/>
        <v>67713097389.682938</v>
      </c>
      <c r="AN52" s="90">
        <f t="shared" ca="1" si="11"/>
        <v>67872799141.279221</v>
      </c>
      <c r="AO52" s="90">
        <f t="shared" ca="1" si="11"/>
        <v>68032500892.875496</v>
      </c>
      <c r="AP52">
        <f ca="1">V52*'Process Emissions Multipliers'!$E$42</f>
        <v>68192202644.471771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Selector'!$B$3&amp;ROW($A61))*10^12,0)*'Process Emissions Multipliers'!$B$42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Multipliers'!$D$42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Multipliers'!$E$42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Selector'!$B$3&amp;ROW($A62))*10^12,0)*'Process Emissions Multipliers'!$B$42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Multipliers'!$D$42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Multipliers'!$E$42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Selector'!$B$3&amp;ROW($A63))*10^12,0)*'Process Emissions Multipliers'!$B$42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Multipliers'!$D$42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Multipliers'!$E$42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Selector'!$B$3&amp;ROW($A64))*10^12,0)*'Process Emissions Multipliers'!$B$42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Multipliers'!$D$42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Multipliers'!$E$42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Selector'!$B$3&amp;ROW($A65))*10^12,0)*'Process Emissions Multipliers'!$B$42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Multipliers'!$D$42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Multipliers'!$E$42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Selector'!$B$3&amp;ROW($A66))*10^12,0)*'Process Emissions Multipliers'!$B$42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Multipliers'!$D$42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Multipliers'!$E$42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Selector'!$B$3&amp;ROW($A67))*10^12,0)*'Process Emissions Multipliers'!$B$42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Multipliers'!$D$42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Multipliers'!$E$42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Selector'!$B$3&amp;ROW($A68))*10^12,0)*'Process Emissions Multipliers'!$B$42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Multipliers'!$D$42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Multipliers'!$E$42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Selector'!$B$3&amp;ROW($A69))*10^12,0)*'Process Emissions Multipliers'!$B$42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Multipliers'!$D$42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Multipliers'!$E$42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Selector'!$B$3&amp;ROW($A70))*10^12,0)*'Process Emissions Multipliers'!$B$42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Multipliers'!$D$42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Multipliers'!$E$42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Selector'!$B$3&amp;ROW($A71))*10^12,0)*'Process Emissions Multipliers'!$B$42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Multipliers'!$D$42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Multipliers'!$E$42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Selector'!$B$3&amp;ROW($A72))*10^12,0)*'Process Emissions Multipliers'!$B$42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Multipliers'!$D$42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Multipliers'!$E$42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Selector'!$B$3&amp;ROW($A73))*10^12,0)*'Process Emissions Multipliers'!$B$42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Multipliers'!$D$42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Multipliers'!$E$42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Selector'!$B$3&amp;ROW($A74))*10^12,0)*'Process Emissions Multipliers'!$B$42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Multipliers'!$D$42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Multipliers'!$E$42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Selector'!$B$3&amp;ROW($A75))*10^12,0)*'Process Emissions Multipliers'!$B$42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Multipliers'!$D$42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Multipliers'!$E$42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Selector'!$B$3&amp;ROW($A76))*10^12,0)*'Process Emissions Multipliers'!$B$42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Multipliers'!$D$42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Multipliers'!$E$42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Selector'!$B$3&amp;ROW($A77))*10^12,0)*'Process Emissions Multipliers'!$B$42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Multipliers'!$D$42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Multipliers'!$E$42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Selector'!$B$3&amp;ROW($A78))*10^12,0)*'Process Emissions Multipliers'!$B$42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Multipliers'!$D$42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Multipliers'!$E$42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Selector'!$B$3&amp;ROW($A79))*10^12,0)*'Process Emissions Multipliers'!$B$42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Multipliers'!$D$42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Multipliers'!$E$42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Selector'!$B$3&amp;ROW($A80))*10^12,0)*'Process Emissions Multipliers'!$B$42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Multipliers'!$D$42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Multipliers'!$E$42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Selector'!$B$3&amp;ROW($A81))*10^12,0)*'Process Emissions Multipliers'!$B$42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Multipliers'!$D$42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Multipliers'!$E$42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Selector'!$B$3&amp;ROW($A82))*10^12,0)*'Process Emissions Multipliers'!$B$42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Multipliers'!$D$42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Multipliers'!$E$42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Selector'!$B$3&amp;ROW($A83))*10^12,0)*'Process Emissions Multipliers'!$B$42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Multipliers'!$D$42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Multipliers'!$E$42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Selector'!$B$3&amp;ROW($A84))*10^12,0)*'Process Emissions Multipliers'!$B$42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Multipliers'!$D$42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Multipliers'!$E$42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Selector'!$B$3&amp;ROW($A85))*10^12,0)*'Process Emissions Multipliers'!$B$42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Multipliers'!$D$42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Multipliers'!$E$42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Selector'!$B$3&amp;ROW($A86))*10^12,0)*'Process Emissions Multipliers'!$B$42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Multipliers'!$D$42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Multipliers'!$E$42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Selector'!$B$3&amp;ROW($A87))*10^12,0)*'Process Emissions Multipliers'!$B$42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Multipliers'!$D$42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Multipliers'!$E$42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Selector'!$B$3&amp;ROW($A88))*10^12,0)*'Process Emissions Multipliers'!$B$42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Multipliers'!$D$42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Multipliers'!$E$42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Selector'!$B$3&amp;ROW($A89))*10^12,0)*'Process Emissions Multipliers'!$B$42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Multipliers'!$D$42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Multipliers'!$E$42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Selector'!$B$3&amp;ROW($A90))*10^12,0)*'Process Emissions Multipliers'!$B$42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Multipliers'!$D$42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Multipliers'!$E$42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Selector'!$B$3&amp;ROW($A91))*10^12,0)*'Process Emissions Multipliers'!$B$42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Multipliers'!$D$42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Multipliers'!$E$42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Selector'!$B$3&amp;ROW($A92))*10^12,0)*'Process Emissions Multipliers'!$B$42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Multipliers'!$D$42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Multipliers'!$E$42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Selector'!$B$3&amp;ROW($A93))*10^12,0)*'Process Emissions Multipliers'!$B$42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Multipliers'!$D$42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Multipliers'!$E$42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Selector'!$B$3&amp;ROW($A94))*10^12,0)*'Process Emissions Multipliers'!$B$42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Multipliers'!$D$42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Multipliers'!$E$42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Selector'!$B$3&amp;ROW($A95))*10^12,0)*'Process Emissions Multipliers'!$B$42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Multipliers'!$D$42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Multipliers'!$E$42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Selector'!$B$3&amp;ROW($A96))*10^12,0)*'Process Emissions Multipliers'!$B$42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Multipliers'!$D$42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Multipliers'!$E$42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Selector'!$B$3&amp;ROW($A97))*10^12,0)*'Process Emissions Multipliers'!$B$42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Multipliers'!$D$42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Multipliers'!$E$42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Selector'!$B$3&amp;ROW($A98))*10^12,0)*'Process Emissions Multipliers'!$B$42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Multipliers'!$D$42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Multipliers'!$E$42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Selector'!$B$3&amp;ROW($A99))*10^12,0)*'Process Emissions Multipliers'!$B$42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Multipliers'!$D$42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Multipliers'!$E$42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Selector'!$B$3&amp;ROW($A100))*10^12,0)*'Process Emissions Multipliers'!$B$42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Multipliers'!$D$42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Multipliers'!$E$42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Selector'!$B$3&amp;ROW($A101))*10^12,0)*'Process Emissions Multipliers'!$B$42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Multipliers'!$D$42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Multipliers'!$E$42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Selector'!$B$3&amp;ROW($A102))*10^12,0)*'Process Emissions Multipliers'!$B$42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Multipliers'!$D$42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Multipliers'!$E$42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Selector'!$B$3&amp;ROW($A103))*10^12,0)*'Process Emissions Multipliers'!$B$42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Multipliers'!$D$42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Multipliers'!$E$42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Selector'!$B$3&amp;ROW($A104))*10^12,0)*'Process Emissions Multipliers'!$B$42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Multipliers'!$D$42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Multipliers'!$E$42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Selector'!$B$3&amp;ROW($A105))*10^12,0)*'Process Emissions Multipliers'!$B$42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Multipliers'!$D$42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Multipliers'!$E$42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Selector'!$B$3&amp;ROW($A106))*10^12,0)*'Process Emissions Multipliers'!$B$42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Multipliers'!$D$42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Multipliers'!$E$42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Selector'!$B$3&amp;ROW($A107))*10^12,0)*'Process Emissions Multipliers'!$B$42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Multipliers'!$D$42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Multipliers'!$E$42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Selector'!$B$3&amp;ROW($A108))*10^12,0)*'Process Emissions Multipliers'!$B$42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Multipliers'!$D$42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Multipliers'!$E$42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Selector'!$B$3&amp;ROW($A109))*10^12,0)*'Process Emissions Multipliers'!$B$42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Multipliers'!$D$42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Multipliers'!$E$42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Selector'!$B$3&amp;ROW($A110))*10^12,0)*'Process Emissions Multipliers'!$B$42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Multipliers'!$D$42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Multipliers'!$E$42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Selector'!$B$3&amp;ROW($A111))*10^12,0)*'Process Emissions Multipliers'!$B$42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Multipliers'!$D$42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Multipliers'!$E$42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Selector'!$B$3&amp;ROW($A112))*10^12,0)*'Process Emissions Multipliers'!$B$42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Selector'!$B$3&amp;ROW($A113))*10^12,0)*'Process Emissions Multipliers'!$B$42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Multipliers'!$D$42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Multipliers'!$E$42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Selector'!$B$3&amp;ROW($A114))*10^12,0)*'Process Emissions Multipliers'!$B$42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Multipliers'!$D$42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Multipliers'!$E$42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Multipliers'!$E$42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Selector'!$B$3&amp;ROW($A118))*10^12,0)*'Process Emissions Multipliers'!$B$42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Multipliers'!$D$42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Multipliers'!$E$42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Selector'!$B$3&amp;ROW($A119))*10^12,0)*'Process Emissions Multipliers'!$B$42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Multipliers'!$D$42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Multipliers'!$E$42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Selector'!$B$3&amp;ROW($A120))*10^12,0)*'Process Emissions Multipliers'!$B$42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Multipliers'!$D$42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Multipliers'!$E$42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Selector'!$B$3&amp;ROW($A122))*10^12,0)*'Process Emissions Multipliers'!$B$42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Multipliers'!$D$42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Multipliers'!$E$42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Multipliers'!$E$42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Selector'!$B$3&amp;ROW($A124))*10^12,0)*'Process Emissions Multipliers'!$B$42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Multipliers'!$D$42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Multipliers'!$E$42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Selector'!$B$3&amp;ROW($A125))*10^12,0)*'Process Emissions Multipliers'!$B$42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Multipliers'!$D$42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Multipliers'!$E$42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Selector'!$B$3&amp;ROW($A128))*10^12,0)*'Process Emissions Multipliers'!$B$42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Multipliers'!$E$42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Selector'!$B$3&amp;ROW($A130))*10^12,0)*'Process Emissions Multipliers'!$B$42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Multipliers'!$D$42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Multipliers'!$E$42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Multipliers'!$E$42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Selector'!$B$3&amp;ROW($A135))*10^12,0)*'Process Emissions Multipliers'!$B$42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Multipliers'!$D$42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Multipliers'!$E$42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Selector'!$B$3&amp;ROW($A137))*10^12,0)*'Process Emissions Multipliers'!$B$42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Multipliers'!$E$42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Selector'!$B$3&amp;ROW($A138))*10^12,0)*'Process Emissions Multipliers'!$B$42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Multipliers'!$D$42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Multipliers'!$E$42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Multipliers'!$E$42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Selector'!$B$3&amp;ROW($A140))*10^12,0)*'Process Emissions Multipliers'!$B$42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Multipliers'!$D$42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Multipliers'!$E$42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Selector'!$B$3&amp;ROW($A142))*10^12,0)*'Process Emissions Multipliers'!$B$42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Multipliers'!$D$42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Multipliers'!$E$42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Multipliers'!$E$42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Multipliers'!$E$42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Selector'!$B$3&amp;ROW($A146))*10^12,0)*'Process Emissions Multipliers'!$B$42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Multipliers'!$D$42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Multipliers'!$E$42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Selector'!$B$3&amp;ROW($A147))*10^12,0)*'Process Emissions Multipliers'!$B$42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Multipliers'!$D$42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Multipliers'!$E$42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Selector'!$B$3&amp;ROW($A148))*10^12,0)*'Process Emissions Multipliers'!$B$42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Selector'!$B$3&amp;ROW($A149))*10^12,0)*'Process Emissions Multipliers'!$B$42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Multipliers'!$D$42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Multipliers'!$E$42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Multipliers'!$E$42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Selector'!$B$3&amp;ROW($A152))*10^12,0)*'Process Emissions Multipliers'!$B$42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Multipliers'!$D$42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Multipliers'!$E$42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Selector'!$B$3&amp;ROW($A155))*10^12,0)*'Process Emissions Multipliers'!$B$42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Multipliers'!$D$42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Multipliers'!$E$42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Multipliers'!$E$42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Selector'!$B$3&amp;ROW($A158))*10^12,0)*'Process Emissions Multipliers'!$B$42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Multipliers'!$D$42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Multipliers'!$E$42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Multipliers'!$E$42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Selector'!$B$3&amp;ROW($A161))*10^12,0)*'Process Emissions Multipliers'!$B$42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Multipliers'!$D$42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Multipliers'!$E$42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Multipliers'!$B$42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Multipliers'!$D$42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Multipliers'!$E$42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Multipliers'!$B$42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Multipliers'!$D$42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Multipliers'!$E$42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Multipliers'!$B$42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Multipliers'!$D$42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Multipliers'!$E$42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Multipliers'!$B$42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Multipliers'!$D$42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Multipliers'!$E$42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Multipliers'!$B$42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Multipliers'!$D$42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Multipliers'!$E$42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Multipliers'!$B$42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Multipliers'!$D$42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Multipliers'!$E$42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Multipliers'!$B$42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Multipliers'!$D$42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Multipliers'!$E$42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Multipliers'!$B$42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Multipliers'!$D$42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Multipliers'!$E$42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Multipliers'!$B$42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Multipliers'!$D$42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Multipliers'!$E$42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Multipliers'!$B$42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Multipliers'!$D$42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Multipliers'!$E$42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Multipliers'!$B$42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Multipliers'!$B$42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Multipliers'!$B$42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Multipliers'!$D$42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Multipliers'!$E$42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Multipliers'!$B$42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Multipliers'!$D$42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Multipliers'!$E$42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Multipliers'!$B$42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Multipliers'!$D$42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Multipliers'!$E$42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Multipliers'!$B$42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Multipliers'!$B$42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Multipliers'!$D$42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Multipliers'!$E$42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Multipliers'!$B$42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Multipliers'!$D$42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Multipliers'!$E$42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Multipliers'!$B$42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Multipliers'!$D$42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Multipliers'!$E$42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Multipliers'!$B$42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Multipliers'!$D$42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Multipliers'!$E$42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Multipliers'!$B$42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Multipliers'!$D$42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Multipliers'!$E$42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Multipliers'!$B$42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Multipliers'!$D$42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Multipliers'!$E$42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4601073923272.4775</v>
      </c>
      <c r="C53" s="90">
        <f t="shared" ca="1" si="9"/>
        <v>4564803499128.4395</v>
      </c>
      <c r="D53" s="90">
        <f t="shared" ca="1" si="9"/>
        <v>4528533074984.4014</v>
      </c>
      <c r="E53" s="90">
        <f t="shared" ca="1" si="9"/>
        <v>4492262650840.3633</v>
      </c>
      <c r="F53" s="90">
        <f t="shared" ca="1" si="9"/>
        <v>4455992226696.3262</v>
      </c>
      <c r="G53" s="90">
        <f t="shared" ca="1" si="9"/>
        <v>4419721802552.2871</v>
      </c>
      <c r="H53" s="90">
        <f t="shared" ca="1" si="9"/>
        <v>4383451378408.25</v>
      </c>
      <c r="I53" s="90">
        <f t="shared" ca="1" si="9"/>
        <v>4347180954264.2119</v>
      </c>
      <c r="J53" s="90">
        <f t="shared" ca="1" si="9"/>
        <v>4310910530120.1738</v>
      </c>
      <c r="K53" s="90">
        <f t="shared" ca="1" si="9"/>
        <v>4274640105976.1353</v>
      </c>
      <c r="L53">
        <f ca="1">IF('Coal mining 2020'!$A61="MD",INDIRECT("'Coal mining 2020'!"&amp;'Country Selector'!$B$3&amp;ROW($A61))*10^12,0)*'Process Emissions Multipliers'!$B$42</f>
        <v>4238369681832.0977</v>
      </c>
      <c r="M53" s="90">
        <f t="shared" ca="1" si="10"/>
        <v>4249346388576.9502</v>
      </c>
      <c r="N53" s="90">
        <f t="shared" ca="1" si="10"/>
        <v>4260323095321.8037</v>
      </c>
      <c r="O53" s="90">
        <f t="shared" ca="1" si="10"/>
        <v>4271299802066.6563</v>
      </c>
      <c r="P53" s="90">
        <f t="shared" ca="1" si="10"/>
        <v>4282276508811.5093</v>
      </c>
      <c r="Q53" s="90">
        <f t="shared" ca="1" si="10"/>
        <v>4293253215556.3623</v>
      </c>
      <c r="R53" s="90">
        <f t="shared" ca="1" si="10"/>
        <v>4304229922301.2148</v>
      </c>
      <c r="S53" s="90">
        <f t="shared" ca="1" si="10"/>
        <v>4315206629046.0679</v>
      </c>
      <c r="T53" s="90">
        <f t="shared" ca="1" si="10"/>
        <v>4326183335790.9204</v>
      </c>
      <c r="U53" s="90">
        <f t="shared" ca="1" si="10"/>
        <v>4337160042535.7739</v>
      </c>
      <c r="V53">
        <f ca="1">IF('Coal mining 2030'!$A61="MD",INDIRECT("'Coal mining 2030'!"&amp;'Country Selector'!$B$3&amp;ROW($A61))*10^12,0)*'Process Emissions Multipliers'!$D$42</f>
        <v>4348136749280.6265</v>
      </c>
      <c r="W53" s="90">
        <f t="shared" ca="1" si="8"/>
        <v>4358820205146.3306</v>
      </c>
      <c r="X53" s="90">
        <f t="shared" ca="1" si="8"/>
        <v>4369503661012.0347</v>
      </c>
      <c r="Y53" s="90">
        <f t="shared" ca="1" si="8"/>
        <v>4380187116877.7383</v>
      </c>
      <c r="Z53" s="90">
        <f t="shared" ca="1" si="8"/>
        <v>4390870572743.4419</v>
      </c>
      <c r="AA53" s="90">
        <f t="shared" ca="1" si="8"/>
        <v>4401554028609.1465</v>
      </c>
      <c r="AB53" s="90">
        <f t="shared" ca="1" si="8"/>
        <v>4412237484474.8496</v>
      </c>
      <c r="AC53" s="90">
        <f t="shared" ca="1" si="8"/>
        <v>4422920940340.5547</v>
      </c>
      <c r="AD53" s="90">
        <f t="shared" ca="1" si="8"/>
        <v>4433604396206.2578</v>
      </c>
      <c r="AE53" s="90">
        <f t="shared" ca="1" si="8"/>
        <v>4444287852071.9619</v>
      </c>
      <c r="AF53" s="90">
        <f t="shared" ca="1" si="8"/>
        <v>4454971307937.666</v>
      </c>
      <c r="AG53" s="90">
        <f t="shared" ca="1" si="8"/>
        <v>4465654763803.3701</v>
      </c>
      <c r="AH53" s="90">
        <f t="shared" ca="1" si="8"/>
        <v>4476338219669.0742</v>
      </c>
      <c r="AI53" s="90">
        <f t="shared" ca="1" si="8"/>
        <v>4487021675534.7773</v>
      </c>
      <c r="AJ53" s="90">
        <f t="shared" ca="1" si="8"/>
        <v>4497705131400.4824</v>
      </c>
      <c r="AK53" s="90">
        <f t="shared" ca="1" si="8"/>
        <v>4508388587266.1855</v>
      </c>
      <c r="AL53" s="90">
        <f t="shared" ca="1" si="8"/>
        <v>4519072043131.8896</v>
      </c>
      <c r="AM53" s="90">
        <f t="shared" ca="1" si="11"/>
        <v>4529755498997.5928</v>
      </c>
      <c r="AN53" s="90">
        <f t="shared" ca="1" si="11"/>
        <v>4540438954863.2969</v>
      </c>
      <c r="AO53" s="90">
        <f t="shared" ca="1" si="11"/>
        <v>4551122410729.001</v>
      </c>
      <c r="AP53">
        <f ca="1">V53*'Process Emissions Multipliers'!$E$42</f>
        <v>4561805866594.7051</v>
      </c>
    </row>
    <row r="54" spans="1:42">
      <c r="A54" s="74">
        <v>2</v>
      </c>
      <c r="B54">
        <f ca="1">IF('Coal mining 2010'!$A62="MD",INDIRECT("'Coal mining 2010'!"&amp;'Country Selector'!$B$3&amp;ROW($A62))*10^12,0)</f>
        <v>1586609607819.6445</v>
      </c>
      <c r="C54" s="90">
        <f t="shared" ca="1" si="9"/>
        <v>1546833667274.134</v>
      </c>
      <c r="D54" s="90">
        <f t="shared" ca="1" si="9"/>
        <v>1507057726728.6233</v>
      </c>
      <c r="E54" s="90">
        <f t="shared" ca="1" si="9"/>
        <v>1467281786183.1128</v>
      </c>
      <c r="F54" s="90">
        <f t="shared" ca="1" si="9"/>
        <v>1427505845637.6021</v>
      </c>
      <c r="G54" s="90">
        <f t="shared" ca="1" si="9"/>
        <v>1387729905092.0916</v>
      </c>
      <c r="H54" s="90">
        <f t="shared" ca="1" si="9"/>
        <v>1347953964546.5811</v>
      </c>
      <c r="I54" s="90">
        <f t="shared" ca="1" si="9"/>
        <v>1308178024001.0703</v>
      </c>
      <c r="J54" s="90">
        <f t="shared" ca="1" si="9"/>
        <v>1268402083455.5598</v>
      </c>
      <c r="K54" s="90">
        <f t="shared" ca="1" si="9"/>
        <v>1228626142910.0491</v>
      </c>
      <c r="L54">
        <f ca="1">IF('Coal mining 2020'!$A62="MD",INDIRECT("'Coal mining 2020'!"&amp;'Country Selector'!$B$3&amp;ROW($A62))*10^12,0)*'Process Emissions Multipliers'!$B$42</f>
        <v>1188850202364.5386</v>
      </c>
      <c r="M54" s="90">
        <f t="shared" ca="1" si="10"/>
        <v>1183423970339.1387</v>
      </c>
      <c r="N54" s="90">
        <f t="shared" ca="1" si="10"/>
        <v>1177997738313.7388</v>
      </c>
      <c r="O54" s="90">
        <f t="shared" ca="1" si="10"/>
        <v>1172571506288.3389</v>
      </c>
      <c r="P54" s="90">
        <f t="shared" ca="1" si="10"/>
        <v>1167145274262.939</v>
      </c>
      <c r="Q54" s="90">
        <f t="shared" ca="1" si="10"/>
        <v>1161719042237.5391</v>
      </c>
      <c r="R54" s="90">
        <f t="shared" ca="1" si="10"/>
        <v>1156292810212.1392</v>
      </c>
      <c r="S54" s="90">
        <f t="shared" ca="1" si="10"/>
        <v>1150866578186.7393</v>
      </c>
      <c r="T54" s="90">
        <f t="shared" ca="1" si="10"/>
        <v>1145440346161.3391</v>
      </c>
      <c r="U54" s="90">
        <f t="shared" ca="1" si="10"/>
        <v>1140014114135.9392</v>
      </c>
      <c r="V54">
        <f ca="1">IF('Coal mining 2030'!$A62="MD",INDIRECT("'Coal mining 2030'!"&amp;'Country Selector'!$B$3&amp;ROW($A62))*10^12,0)*'Process Emissions Multipliers'!$D$42</f>
        <v>1134587882110.5393</v>
      </c>
      <c r="W54" s="90">
        <f t="shared" ca="1" si="8"/>
        <v>1137375586422.345</v>
      </c>
      <c r="X54" s="90">
        <f t="shared" ca="1" si="8"/>
        <v>1140163290734.1506</v>
      </c>
      <c r="Y54" s="90">
        <f t="shared" ca="1" si="8"/>
        <v>1142950995045.9563</v>
      </c>
      <c r="Z54" s="90">
        <f t="shared" ca="1" si="8"/>
        <v>1145738699357.762</v>
      </c>
      <c r="AA54" s="90">
        <f t="shared" ca="1" si="8"/>
        <v>1148526403669.5679</v>
      </c>
      <c r="AB54" s="90">
        <f t="shared" ca="1" si="8"/>
        <v>1151314107981.3735</v>
      </c>
      <c r="AC54" s="90">
        <f t="shared" ca="1" si="8"/>
        <v>1154101812293.1792</v>
      </c>
      <c r="AD54" s="90">
        <f t="shared" ca="1" si="8"/>
        <v>1156889516604.9849</v>
      </c>
      <c r="AE54" s="90">
        <f t="shared" ca="1" si="8"/>
        <v>1159677220916.7905</v>
      </c>
      <c r="AF54" s="90">
        <f t="shared" ca="1" si="8"/>
        <v>1162464925228.5962</v>
      </c>
      <c r="AG54" s="90">
        <f t="shared" ca="1" si="8"/>
        <v>1165252629540.4021</v>
      </c>
      <c r="AH54" s="90">
        <f t="shared" ca="1" si="8"/>
        <v>1168040333852.2075</v>
      </c>
      <c r="AI54" s="90">
        <f t="shared" ca="1" si="8"/>
        <v>1170828038164.0134</v>
      </c>
      <c r="AJ54" s="90">
        <f t="shared" ca="1" si="8"/>
        <v>1173615742475.8191</v>
      </c>
      <c r="AK54" s="90">
        <f t="shared" ca="1" si="8"/>
        <v>1176403446787.6248</v>
      </c>
      <c r="AL54" s="90">
        <f t="shared" ca="1" si="8"/>
        <v>1179191151099.4304</v>
      </c>
      <c r="AM54" s="90">
        <f t="shared" ca="1" si="11"/>
        <v>1181978855411.2361</v>
      </c>
      <c r="AN54" s="90">
        <f t="shared" ca="1" si="11"/>
        <v>1184766559723.0417</v>
      </c>
      <c r="AO54" s="90">
        <f t="shared" ca="1" si="11"/>
        <v>1187554264034.8477</v>
      </c>
      <c r="AP54">
        <f ca="1">V54*'Process Emissions Multipliers'!$E$42</f>
        <v>1190341968346.6533</v>
      </c>
    </row>
    <row r="55" spans="1:42">
      <c r="A55" s="74">
        <v>3</v>
      </c>
      <c r="B55">
        <f ca="1">IF('Coal mining 2010'!$A63="MD",INDIRECT("'Coal mining 2010'!"&amp;'Country Selector'!$B$3&amp;ROW($A63))*10^12,0)</f>
        <v>4424790405815.2422</v>
      </c>
      <c r="C55" s="90">
        <f t="shared" ca="1" si="9"/>
        <v>4393002344468.3647</v>
      </c>
      <c r="D55" s="90">
        <f t="shared" ca="1" si="9"/>
        <v>4361214283121.4873</v>
      </c>
      <c r="E55" s="90">
        <f t="shared" ca="1" si="9"/>
        <v>4329426221774.6099</v>
      </c>
      <c r="F55" s="90">
        <f t="shared" ca="1" si="9"/>
        <v>4297638160427.7329</v>
      </c>
      <c r="G55" s="90">
        <f t="shared" ca="1" si="9"/>
        <v>4265850099080.855</v>
      </c>
      <c r="H55" s="90">
        <f t="shared" ca="1" si="9"/>
        <v>4234062037733.9775</v>
      </c>
      <c r="I55" s="90">
        <f t="shared" ca="1" si="9"/>
        <v>4202273976387.1006</v>
      </c>
      <c r="J55" s="90">
        <f t="shared" ca="1" si="9"/>
        <v>4170485915040.2231</v>
      </c>
      <c r="K55" s="90">
        <f t="shared" ca="1" si="9"/>
        <v>4138697853693.3457</v>
      </c>
      <c r="L55">
        <f ca="1">IF('Coal mining 2020'!$A63="MD",INDIRECT("'Coal mining 2020'!"&amp;'Country Selector'!$B$3&amp;ROW($A63))*10^12,0)*'Process Emissions Multipliers'!$B$42</f>
        <v>4106909792346.4683</v>
      </c>
      <c r="M55" s="90">
        <f t="shared" ca="1" si="10"/>
        <v>4112781462401.6377</v>
      </c>
      <c r="N55" s="90">
        <f t="shared" ca="1" si="10"/>
        <v>4118653132456.8076</v>
      </c>
      <c r="O55" s="90">
        <f t="shared" ca="1" si="10"/>
        <v>4124524802511.9775</v>
      </c>
      <c r="P55" s="90">
        <f t="shared" ca="1" si="10"/>
        <v>4130396472567.1465</v>
      </c>
      <c r="Q55" s="90">
        <f t="shared" ca="1" si="10"/>
        <v>4136268142622.3164</v>
      </c>
      <c r="R55" s="90">
        <f t="shared" ca="1" si="10"/>
        <v>4142139812677.4863</v>
      </c>
      <c r="S55" s="90">
        <f t="shared" ca="1" si="10"/>
        <v>4148011482732.6558</v>
      </c>
      <c r="T55" s="90">
        <f t="shared" ca="1" si="10"/>
        <v>4153883152787.8252</v>
      </c>
      <c r="U55" s="90">
        <f t="shared" ca="1" si="10"/>
        <v>4159754822842.9956</v>
      </c>
      <c r="V55">
        <f ca="1">IF('Coal mining 2030'!$A63="MD",INDIRECT("'Coal mining 2030'!"&amp;'Country Selector'!$B$3&amp;ROW($A63))*10^12,0)*'Process Emissions Multipliers'!$D$42</f>
        <v>4165626492898.1646</v>
      </c>
      <c r="W55" s="90">
        <f t="shared" ca="1" si="8"/>
        <v>4175861517543.4331</v>
      </c>
      <c r="X55" s="90">
        <f t="shared" ca="1" si="8"/>
        <v>4186096542188.7021</v>
      </c>
      <c r="Y55" s="90">
        <f t="shared" ca="1" si="8"/>
        <v>4196331566833.9697</v>
      </c>
      <c r="Z55" s="90">
        <f t="shared" ca="1" si="8"/>
        <v>4206566591479.2383</v>
      </c>
      <c r="AA55" s="90">
        <f t="shared" ca="1" si="8"/>
        <v>4216801616124.5068</v>
      </c>
      <c r="AB55" s="90">
        <f t="shared" ca="1" si="8"/>
        <v>4227036640769.7754</v>
      </c>
      <c r="AC55" s="90">
        <f t="shared" ca="1" si="8"/>
        <v>4237271665415.0439</v>
      </c>
      <c r="AD55" s="90">
        <f t="shared" ca="1" si="8"/>
        <v>4247506690060.3125</v>
      </c>
      <c r="AE55" s="90">
        <f t="shared" ca="1" si="8"/>
        <v>4257741714705.5806</v>
      </c>
      <c r="AF55" s="90">
        <f t="shared" ca="1" si="8"/>
        <v>4267976739350.8486</v>
      </c>
      <c r="AG55" s="90">
        <f t="shared" ca="1" si="8"/>
        <v>4278211763996.1177</v>
      </c>
      <c r="AH55" s="90">
        <f t="shared" ca="1" si="8"/>
        <v>4288446788641.3857</v>
      </c>
      <c r="AI55" s="90">
        <f t="shared" ca="1" si="8"/>
        <v>4298681813286.6543</v>
      </c>
      <c r="AJ55" s="90">
        <f t="shared" ca="1" si="8"/>
        <v>4308916837931.9229</v>
      </c>
      <c r="AK55" s="90">
        <f t="shared" ca="1" si="8"/>
        <v>4319151862577.1914</v>
      </c>
      <c r="AL55" s="90">
        <f t="shared" ca="1" si="8"/>
        <v>4329386887222.4595</v>
      </c>
      <c r="AM55" s="90">
        <f t="shared" ca="1" si="11"/>
        <v>4339621911867.7275</v>
      </c>
      <c r="AN55" s="90">
        <f t="shared" ca="1" si="11"/>
        <v>4349856936512.9961</v>
      </c>
      <c r="AO55" s="90">
        <f t="shared" ca="1" si="11"/>
        <v>4360091961158.2646</v>
      </c>
      <c r="AP55">
        <f ca="1">V55*'Process Emissions Multipliers'!$E$42</f>
        <v>4370326985803.5332</v>
      </c>
    </row>
    <row r="56" spans="1:42">
      <c r="A56" s="74">
        <v>4</v>
      </c>
      <c r="B56">
        <f ca="1">IF('Coal mining 2010'!$A64="MD",INDIRECT("'Coal mining 2010'!"&amp;'Country Selector'!$B$3&amp;ROW($A64))*10^12,0)</f>
        <v>4546737132758.4922</v>
      </c>
      <c r="C56" s="90">
        <f t="shared" ca="1" si="9"/>
        <v>4484532792514.584</v>
      </c>
      <c r="D56" s="90">
        <f t="shared" ca="1" si="9"/>
        <v>4422328452270.6758</v>
      </c>
      <c r="E56" s="90">
        <f t="shared" ca="1" si="9"/>
        <v>4360124112026.7666</v>
      </c>
      <c r="F56" s="90">
        <f t="shared" ca="1" si="9"/>
        <v>4297919771782.8584</v>
      </c>
      <c r="G56" s="90">
        <f t="shared" ca="1" si="9"/>
        <v>4235715431538.9497</v>
      </c>
      <c r="H56" s="90">
        <f t="shared" ca="1" si="9"/>
        <v>4173511091295.0415</v>
      </c>
      <c r="I56" s="90">
        <f t="shared" ca="1" si="9"/>
        <v>4111306751051.1328</v>
      </c>
      <c r="J56" s="90">
        <f t="shared" ca="1" si="9"/>
        <v>4049102410807.2246</v>
      </c>
      <c r="K56" s="90">
        <f t="shared" ca="1" si="9"/>
        <v>3986898070563.3154</v>
      </c>
      <c r="L56">
        <f ca="1">IF('Coal mining 2020'!$A64="MD",INDIRECT("'Coal mining 2020'!"&amp;'Country Selector'!$B$3&amp;ROW($A64))*10^12,0)*'Process Emissions Multipliers'!$B$42</f>
        <v>3924693730319.4072</v>
      </c>
      <c r="M56" s="90">
        <f t="shared" ca="1" si="10"/>
        <v>3930304885133.4175</v>
      </c>
      <c r="N56" s="90">
        <f t="shared" ca="1" si="10"/>
        <v>3935916039947.4287</v>
      </c>
      <c r="O56" s="90">
        <f t="shared" ca="1" si="10"/>
        <v>3941527194761.439</v>
      </c>
      <c r="P56" s="90">
        <f t="shared" ca="1" si="10"/>
        <v>3947138349575.4502</v>
      </c>
      <c r="Q56" s="90">
        <f t="shared" ca="1" si="10"/>
        <v>3952749504389.4609</v>
      </c>
      <c r="R56" s="90">
        <f t="shared" ca="1" si="10"/>
        <v>3958360659203.4707</v>
      </c>
      <c r="S56" s="90">
        <f t="shared" ca="1" si="10"/>
        <v>3963971814017.4814</v>
      </c>
      <c r="T56" s="90">
        <f t="shared" ca="1" si="10"/>
        <v>3969582968831.4922</v>
      </c>
      <c r="U56" s="90">
        <f t="shared" ca="1" si="10"/>
        <v>3975194123645.5034</v>
      </c>
      <c r="V56">
        <f ca="1">IF('Coal mining 2030'!$A64="MD",INDIRECT("'Coal mining 2030'!"&amp;'Country Selector'!$B$3&amp;ROW($A64))*10^12,0)*'Process Emissions Multipliers'!$D$42</f>
        <v>3980805278459.5137</v>
      </c>
      <c r="W56" s="90">
        <f t="shared" ca="1" si="8"/>
        <v>3990586193815.8257</v>
      </c>
      <c r="X56" s="90">
        <f t="shared" ca="1" si="8"/>
        <v>4000367109172.1377</v>
      </c>
      <c r="Y56" s="90">
        <f t="shared" ca="1" si="8"/>
        <v>4010148024528.4502</v>
      </c>
      <c r="Z56" s="90">
        <f t="shared" ca="1" si="8"/>
        <v>4019928939884.7617</v>
      </c>
      <c r="AA56" s="90">
        <f t="shared" ca="1" si="8"/>
        <v>4029709855241.0737</v>
      </c>
      <c r="AB56" s="90">
        <f t="shared" ca="1" si="8"/>
        <v>4039490770597.3853</v>
      </c>
      <c r="AC56" s="90">
        <f t="shared" ca="1" si="8"/>
        <v>4049271685953.6982</v>
      </c>
      <c r="AD56" s="90">
        <f t="shared" ca="1" si="8"/>
        <v>4059052601310.0098</v>
      </c>
      <c r="AE56" s="90">
        <f t="shared" ca="1" si="8"/>
        <v>4068833516666.3213</v>
      </c>
      <c r="AF56" s="90">
        <f t="shared" ca="1" si="8"/>
        <v>4078614432022.6338</v>
      </c>
      <c r="AG56" s="90">
        <f t="shared" ca="1" si="8"/>
        <v>4088395347378.9463</v>
      </c>
      <c r="AH56" s="90">
        <f t="shared" ca="1" si="8"/>
        <v>4098176262735.2578</v>
      </c>
      <c r="AI56" s="90">
        <f t="shared" ca="1" si="8"/>
        <v>4107957178091.5693</v>
      </c>
      <c r="AJ56" s="90">
        <f t="shared" ca="1" si="8"/>
        <v>4117738093447.8818</v>
      </c>
      <c r="AK56" s="90">
        <f t="shared" ca="1" si="8"/>
        <v>4127519008804.1938</v>
      </c>
      <c r="AL56" s="90">
        <f t="shared" ca="1" si="8"/>
        <v>4137299924160.5059</v>
      </c>
      <c r="AM56" s="90">
        <f t="shared" ca="1" si="11"/>
        <v>4147080839516.8174</v>
      </c>
      <c r="AN56" s="90">
        <f t="shared" ca="1" si="11"/>
        <v>4156861754873.1294</v>
      </c>
      <c r="AO56" s="90">
        <f t="shared" ca="1" si="11"/>
        <v>4166642670229.4419</v>
      </c>
      <c r="AP56">
        <f ca="1">V56*'Process Emissions Multipliers'!$E$42</f>
        <v>4176423585585.7539</v>
      </c>
    </row>
    <row r="57" spans="1:42">
      <c r="A57" s="74">
        <v>5</v>
      </c>
      <c r="B57">
        <f ca="1">IF('Coal mining 2010'!$A65="MD",INDIRECT("'Coal mining 2010'!"&amp;'Country Selector'!$B$3&amp;ROW($A65))*10^12,0)</f>
        <v>2511410360635.2065</v>
      </c>
      <c r="C57" s="90">
        <f t="shared" ca="1" si="9"/>
        <v>2500926206185.1689</v>
      </c>
      <c r="D57" s="90">
        <f t="shared" ca="1" si="9"/>
        <v>2490442051735.1309</v>
      </c>
      <c r="E57" s="90">
        <f t="shared" ca="1" si="9"/>
        <v>2479957897285.0933</v>
      </c>
      <c r="F57" s="90">
        <f t="shared" ca="1" si="9"/>
        <v>2469473742835.0557</v>
      </c>
      <c r="G57" s="90">
        <f t="shared" ca="1" si="9"/>
        <v>2458989588385.0176</v>
      </c>
      <c r="H57" s="90">
        <f t="shared" ca="1" si="9"/>
        <v>2448505433934.98</v>
      </c>
      <c r="I57" s="90">
        <f t="shared" ca="1" si="9"/>
        <v>2438021279484.9424</v>
      </c>
      <c r="J57" s="90">
        <f t="shared" ca="1" si="9"/>
        <v>2427537125034.9048</v>
      </c>
      <c r="K57" s="90">
        <f t="shared" ca="1" si="9"/>
        <v>2417052970584.8667</v>
      </c>
      <c r="L57">
        <f ca="1">IF('Coal mining 2020'!$A65="MD",INDIRECT("'Coal mining 2020'!"&amp;'Country Selector'!$B$3&amp;ROW($A65))*10^12,0)*'Process Emissions Multipliers'!$B$42</f>
        <v>2406568816134.8291</v>
      </c>
      <c r="M57" s="90">
        <f t="shared" ca="1" si="10"/>
        <v>2405140124591.7813</v>
      </c>
      <c r="N57" s="90">
        <f t="shared" ca="1" si="10"/>
        <v>2403711433048.7334</v>
      </c>
      <c r="O57" s="90">
        <f t="shared" ca="1" si="10"/>
        <v>2402282741505.6855</v>
      </c>
      <c r="P57" s="90">
        <f t="shared" ca="1" si="10"/>
        <v>2400854049962.6377</v>
      </c>
      <c r="Q57" s="90">
        <f t="shared" ca="1" si="10"/>
        <v>2399425358419.5898</v>
      </c>
      <c r="R57" s="90">
        <f t="shared" ca="1" si="10"/>
        <v>2397996666876.542</v>
      </c>
      <c r="S57" s="90">
        <f t="shared" ca="1" si="10"/>
        <v>2396567975333.4941</v>
      </c>
      <c r="T57" s="90">
        <f t="shared" ca="1" si="10"/>
        <v>2395139283790.4468</v>
      </c>
      <c r="U57" s="90">
        <f t="shared" ca="1" si="10"/>
        <v>2393710592247.3989</v>
      </c>
      <c r="V57">
        <f ca="1">IF('Coal mining 2030'!$A65="MD",INDIRECT("'Coal mining 2030'!"&amp;'Country Selector'!$B$3&amp;ROW($A65))*10^12,0)*'Process Emissions Multipliers'!$D$42</f>
        <v>2392281900704.3511</v>
      </c>
      <c r="W57" s="90">
        <f t="shared" ca="1" si="8"/>
        <v>2398159783479.9395</v>
      </c>
      <c r="X57" s="90">
        <f t="shared" ca="1" si="8"/>
        <v>2404037666255.5269</v>
      </c>
      <c r="Y57" s="90">
        <f t="shared" ca="1" si="8"/>
        <v>2409915549031.1147</v>
      </c>
      <c r="Z57" s="90">
        <f t="shared" ca="1" si="8"/>
        <v>2415793431806.7026</v>
      </c>
      <c r="AA57" s="90">
        <f t="shared" ca="1" si="8"/>
        <v>2421671314582.29</v>
      </c>
      <c r="AB57" s="90">
        <f t="shared" ca="1" si="8"/>
        <v>2427549197357.8779</v>
      </c>
      <c r="AC57" s="90">
        <f t="shared" ca="1" si="8"/>
        <v>2433427080133.4658</v>
      </c>
      <c r="AD57" s="90">
        <f t="shared" ca="1" si="8"/>
        <v>2439304962909.0537</v>
      </c>
      <c r="AE57" s="90">
        <f t="shared" ca="1" si="8"/>
        <v>2445182845684.6416</v>
      </c>
      <c r="AF57" s="90">
        <f t="shared" ca="1" si="8"/>
        <v>2451060728460.2295</v>
      </c>
      <c r="AG57" s="90">
        <f t="shared" ca="1" si="8"/>
        <v>2456938611235.8174</v>
      </c>
      <c r="AH57" s="90">
        <f t="shared" ca="1" si="8"/>
        <v>2462816494011.4053</v>
      </c>
      <c r="AI57" s="90">
        <f t="shared" ca="1" si="8"/>
        <v>2468694376786.9932</v>
      </c>
      <c r="AJ57" s="90">
        <f t="shared" ca="1" si="8"/>
        <v>2474572259562.5811</v>
      </c>
      <c r="AK57" s="90">
        <f t="shared" ca="1" si="8"/>
        <v>2480450142338.1689</v>
      </c>
      <c r="AL57" s="90">
        <f t="shared" ca="1" si="8"/>
        <v>2486328025113.7568</v>
      </c>
      <c r="AM57" s="90">
        <f t="shared" ca="1" si="11"/>
        <v>2492205907889.3447</v>
      </c>
      <c r="AN57" s="90">
        <f t="shared" ca="1" si="11"/>
        <v>2498083790664.9326</v>
      </c>
      <c r="AO57" s="90">
        <f t="shared" ca="1" si="11"/>
        <v>2503961673440.521</v>
      </c>
      <c r="AP57">
        <f ca="1">V57*'Process Emissions Multipliers'!$E$42</f>
        <v>2509839556216.1084</v>
      </c>
    </row>
    <row r="58" spans="1:42">
      <c r="A58" s="74">
        <v>6</v>
      </c>
      <c r="B58">
        <f ca="1">IF('Coal mining 2010'!$A66="MD",INDIRECT("'Coal mining 2010'!"&amp;'Country Selector'!$B$3&amp;ROW($A66))*10^12,0)</f>
        <v>809945381822.9314</v>
      </c>
      <c r="C58" s="90">
        <f t="shared" ca="1" si="9"/>
        <v>786872540557.9679</v>
      </c>
      <c r="D58" s="90">
        <f t="shared" ca="1" si="9"/>
        <v>763799699293.00427</v>
      </c>
      <c r="E58" s="90">
        <f t="shared" ca="1" si="9"/>
        <v>740726858028.04077</v>
      </c>
      <c r="F58" s="90">
        <f t="shared" ca="1" si="9"/>
        <v>717654016763.07703</v>
      </c>
      <c r="G58" s="90">
        <f t="shared" ca="1" si="9"/>
        <v>694581175498.11353</v>
      </c>
      <c r="H58" s="90">
        <f t="shared" ca="1" si="9"/>
        <v>671508334233.1499</v>
      </c>
      <c r="I58" s="90">
        <f t="shared" ca="1" si="9"/>
        <v>648435492968.18628</v>
      </c>
      <c r="J58" s="90">
        <f t="shared" ca="1" si="9"/>
        <v>625362651703.22278</v>
      </c>
      <c r="K58" s="90">
        <f t="shared" ca="1" si="9"/>
        <v>602289810438.25928</v>
      </c>
      <c r="L58">
        <f ca="1">IF('Coal mining 2020'!$A66="MD",INDIRECT("'Coal mining 2020'!"&amp;'Country Selector'!$B$3&amp;ROW($A66))*10^12,0)*'Process Emissions Multipliers'!$B$42</f>
        <v>579216969173.29565</v>
      </c>
      <c r="M58" s="90">
        <f t="shared" ca="1" si="10"/>
        <v>580045078653.49048</v>
      </c>
      <c r="N58" s="90">
        <f t="shared" ca="1" si="10"/>
        <v>580873188133.68518</v>
      </c>
      <c r="O58" s="90">
        <f t="shared" ca="1" si="10"/>
        <v>581701297613.87988</v>
      </c>
      <c r="P58" s="90">
        <f t="shared" ca="1" si="10"/>
        <v>582529407094.07471</v>
      </c>
      <c r="Q58" s="90">
        <f t="shared" ca="1" si="10"/>
        <v>583357516574.26929</v>
      </c>
      <c r="R58" s="90">
        <f t="shared" ca="1" si="10"/>
        <v>584185626054.46411</v>
      </c>
      <c r="S58" s="90">
        <f t="shared" ca="1" si="10"/>
        <v>585013735534.65881</v>
      </c>
      <c r="T58" s="90">
        <f t="shared" ca="1" si="10"/>
        <v>585841845014.85364</v>
      </c>
      <c r="U58" s="90">
        <f t="shared" ca="1" si="10"/>
        <v>586669954495.04834</v>
      </c>
      <c r="V58">
        <f ca="1">IF('Coal mining 2030'!$A66="MD",INDIRECT("'Coal mining 2030'!"&amp;'Country Selector'!$B$3&amp;ROW($A66))*10^12,0)*'Process Emissions Multipliers'!$D$42</f>
        <v>587498063975.24304</v>
      </c>
      <c r="W58" s="90">
        <f t="shared" ca="1" si="8"/>
        <v>588941558050.88452</v>
      </c>
      <c r="X58" s="90">
        <f t="shared" ca="1" si="8"/>
        <v>590385052126.52625</v>
      </c>
      <c r="Y58" s="90">
        <f t="shared" ca="1" si="8"/>
        <v>591828546202.16772</v>
      </c>
      <c r="Z58" s="90">
        <f t="shared" ca="1" si="8"/>
        <v>593272040277.80933</v>
      </c>
      <c r="AA58" s="90">
        <f t="shared" ca="1" si="8"/>
        <v>594715534353.45093</v>
      </c>
      <c r="AB58" s="90">
        <f t="shared" ca="1" si="8"/>
        <v>596159028429.09253</v>
      </c>
      <c r="AC58" s="90">
        <f t="shared" ca="1" si="8"/>
        <v>597602522504.73413</v>
      </c>
      <c r="AD58" s="90">
        <f t="shared" ca="1" si="8"/>
        <v>599046016580.37561</v>
      </c>
      <c r="AE58" s="90">
        <f t="shared" ca="1" si="8"/>
        <v>600489510656.01721</v>
      </c>
      <c r="AF58" s="90">
        <f t="shared" ca="1" si="8"/>
        <v>601933004731.65881</v>
      </c>
      <c r="AG58" s="90">
        <f t="shared" ca="1" si="8"/>
        <v>603376498807.30042</v>
      </c>
      <c r="AH58" s="90">
        <f t="shared" ca="1" si="8"/>
        <v>604819992882.94189</v>
      </c>
      <c r="AI58" s="90">
        <f t="shared" ca="1" si="8"/>
        <v>606263486958.5835</v>
      </c>
      <c r="AJ58" s="90">
        <f t="shared" ca="1" si="8"/>
        <v>607706981034.2251</v>
      </c>
      <c r="AK58" s="90">
        <f t="shared" ca="1" si="8"/>
        <v>609150475109.8667</v>
      </c>
      <c r="AL58" s="90">
        <f t="shared" ca="1" si="8"/>
        <v>610593969185.5083</v>
      </c>
      <c r="AM58" s="90">
        <f t="shared" ca="1" si="11"/>
        <v>612037463261.1499</v>
      </c>
      <c r="AN58" s="90">
        <f t="shared" ca="1" si="11"/>
        <v>613480957336.79138</v>
      </c>
      <c r="AO58" s="90">
        <f t="shared" ca="1" si="11"/>
        <v>614924451412.43311</v>
      </c>
      <c r="AP58">
        <f ca="1">V58*'Process Emissions Multipliers'!$E$42</f>
        <v>616367945488.07458</v>
      </c>
    </row>
    <row r="59" spans="1:42">
      <c r="A59" s="74">
        <v>7</v>
      </c>
      <c r="B59">
        <f ca="1">IF('Coal mining 2010'!$A67="MD",INDIRECT("'Coal mining 2010'!"&amp;'Country Selector'!$B$3&amp;ROW($A67))*10^12,0)</f>
        <v>490018766858.96307</v>
      </c>
      <c r="C59" s="90">
        <f t="shared" ca="1" si="9"/>
        <v>480327882495.88354</v>
      </c>
      <c r="D59" s="90">
        <f t="shared" ca="1" si="9"/>
        <v>470636998132.80402</v>
      </c>
      <c r="E59" s="90">
        <f t="shared" ca="1" si="9"/>
        <v>460946113769.72449</v>
      </c>
      <c r="F59" s="90">
        <f t="shared" ca="1" si="9"/>
        <v>451255229406.6449</v>
      </c>
      <c r="G59" s="90">
        <f t="shared" ca="1" si="9"/>
        <v>441564345043.56537</v>
      </c>
      <c r="H59" s="90">
        <f t="shared" ca="1" si="9"/>
        <v>431873460680.48584</v>
      </c>
      <c r="I59" s="90">
        <f t="shared" ca="1" si="9"/>
        <v>422182576317.40631</v>
      </c>
      <c r="J59" s="90">
        <f t="shared" ca="1" si="9"/>
        <v>412491691954.32672</v>
      </c>
      <c r="K59" s="90">
        <f t="shared" ca="1" si="9"/>
        <v>402800807591.24719</v>
      </c>
      <c r="L59">
        <f ca="1">IF('Coal mining 2020'!$A67="MD",INDIRECT("'Coal mining 2020'!"&amp;'Country Selector'!$B$3&amp;ROW($A67))*10^12,0)*'Process Emissions Multipliers'!$B$42</f>
        <v>393109923228.16766</v>
      </c>
      <c r="M59" s="90">
        <f t="shared" ca="1" si="10"/>
        <v>392644600041.07526</v>
      </c>
      <c r="N59" s="90">
        <f t="shared" ca="1" si="10"/>
        <v>392179276853.98291</v>
      </c>
      <c r="O59" s="90">
        <f t="shared" ca="1" si="10"/>
        <v>391713953666.89056</v>
      </c>
      <c r="P59" s="90">
        <f t="shared" ca="1" si="10"/>
        <v>391248630479.7981</v>
      </c>
      <c r="Q59" s="90">
        <f t="shared" ca="1" si="10"/>
        <v>390783307292.70575</v>
      </c>
      <c r="R59" s="90">
        <f t="shared" ca="1" si="10"/>
        <v>390317984105.61334</v>
      </c>
      <c r="S59" s="90">
        <f t="shared" ca="1" si="10"/>
        <v>389852660918.521</v>
      </c>
      <c r="T59" s="90">
        <f t="shared" ca="1" si="10"/>
        <v>389387337731.42859</v>
      </c>
      <c r="U59" s="90">
        <f t="shared" ca="1" si="10"/>
        <v>388922014544.33618</v>
      </c>
      <c r="V59">
        <f ca="1">IF('Coal mining 2030'!$A67="MD",INDIRECT("'Coal mining 2030'!"&amp;'Country Selector'!$B$3&amp;ROW($A67))*10^12,0)*'Process Emissions Multipliers'!$D$42</f>
        <v>388456691357.24384</v>
      </c>
      <c r="W59" s="90">
        <f t="shared" ca="1" si="8"/>
        <v>389411136940.98474</v>
      </c>
      <c r="X59" s="90">
        <f t="shared" ca="1" si="8"/>
        <v>390365582524.72565</v>
      </c>
      <c r="Y59" s="90">
        <f t="shared" ca="1" si="8"/>
        <v>391320028108.46661</v>
      </c>
      <c r="Z59" s="90">
        <f t="shared" ca="1" si="8"/>
        <v>392274473692.20752</v>
      </c>
      <c r="AA59" s="90">
        <f t="shared" ca="1" si="8"/>
        <v>393228919275.94843</v>
      </c>
      <c r="AB59" s="90">
        <f t="shared" ca="1" si="8"/>
        <v>394183364859.68933</v>
      </c>
      <c r="AC59" s="90">
        <f t="shared" ca="1" si="8"/>
        <v>395137810443.4303</v>
      </c>
      <c r="AD59" s="90">
        <f t="shared" ca="1" si="8"/>
        <v>396092256027.17114</v>
      </c>
      <c r="AE59" s="90">
        <f t="shared" ca="1" si="8"/>
        <v>397046701610.91211</v>
      </c>
      <c r="AF59" s="90">
        <f t="shared" ca="1" si="8"/>
        <v>398001147194.65302</v>
      </c>
      <c r="AG59" s="90">
        <f t="shared" ca="1" si="8"/>
        <v>398955592778.39392</v>
      </c>
      <c r="AH59" s="90">
        <f t="shared" ca="1" si="8"/>
        <v>399910038362.13483</v>
      </c>
      <c r="AI59" s="90">
        <f t="shared" ca="1" si="8"/>
        <v>400864483945.87579</v>
      </c>
      <c r="AJ59" s="90">
        <f t="shared" ca="1" si="8"/>
        <v>401818929529.6167</v>
      </c>
      <c r="AK59" s="90">
        <f t="shared" ca="1" si="8"/>
        <v>402773375113.3576</v>
      </c>
      <c r="AL59" s="90">
        <f t="shared" ca="1" si="8"/>
        <v>403727820697.09851</v>
      </c>
      <c r="AM59" s="90">
        <f t="shared" ca="1" si="11"/>
        <v>404682266280.83942</v>
      </c>
      <c r="AN59" s="90">
        <f t="shared" ca="1" si="11"/>
        <v>405636711864.58032</v>
      </c>
      <c r="AO59" s="90">
        <f t="shared" ca="1" si="11"/>
        <v>406591157448.32129</v>
      </c>
      <c r="AP59">
        <f ca="1">V59*'Process Emissions Multipliers'!$E$42</f>
        <v>407545603032.06219</v>
      </c>
    </row>
    <row r="60" spans="1:42">
      <c r="A60" s="74">
        <v>8</v>
      </c>
      <c r="B60">
        <f ca="1">IF('Coal mining 2010'!$A68="MD",INDIRECT("'Coal mining 2010'!"&amp;'Country Selector'!$B$3&amp;ROW($A68))*10^12,0)</f>
        <v>91010540437.469696</v>
      </c>
      <c r="C60" s="90">
        <f t="shared" ca="1" si="9"/>
        <v>91757168022.075485</v>
      </c>
      <c r="D60" s="90">
        <f t="shared" ca="1" si="9"/>
        <v>92503795606.681259</v>
      </c>
      <c r="E60" s="90">
        <f t="shared" ca="1" si="9"/>
        <v>93250423191.287033</v>
      </c>
      <c r="F60" s="90">
        <f t="shared" ca="1" si="9"/>
        <v>93997050775.892822</v>
      </c>
      <c r="G60" s="90">
        <f t="shared" ca="1" si="9"/>
        <v>94743678360.498596</v>
      </c>
      <c r="H60" s="90">
        <f t="shared" ca="1" si="9"/>
        <v>95490305945.10437</v>
      </c>
      <c r="I60" s="90">
        <f t="shared" ca="1" si="9"/>
        <v>96236933529.710175</v>
      </c>
      <c r="J60" s="90">
        <f t="shared" ca="1" si="9"/>
        <v>96983561114.315948</v>
      </c>
      <c r="K60" s="90">
        <f t="shared" ca="1" si="9"/>
        <v>97730188698.921722</v>
      </c>
      <c r="L60">
        <f ca="1">IF('Coal mining 2020'!$A68="MD",INDIRECT("'Coal mining 2020'!"&amp;'Country Selector'!$B$3&amp;ROW($A68))*10^12,0)*'Process Emissions Multipliers'!$B$42</f>
        <v>98476816283.527512</v>
      </c>
      <c r="M60" s="90">
        <f t="shared" ca="1" si="10"/>
        <v>102288336834.50934</v>
      </c>
      <c r="N60" s="90">
        <f t="shared" ca="1" si="10"/>
        <v>106099857385.49117</v>
      </c>
      <c r="O60" s="90">
        <f t="shared" ca="1" si="10"/>
        <v>109911377936.47301</v>
      </c>
      <c r="P60" s="90">
        <f t="shared" ca="1" si="10"/>
        <v>113722898487.45483</v>
      </c>
      <c r="Q60" s="90">
        <f t="shared" ca="1" si="10"/>
        <v>117534419038.43665</v>
      </c>
      <c r="R60" s="90">
        <f t="shared" ca="1" si="10"/>
        <v>121345939589.41849</v>
      </c>
      <c r="S60" s="90">
        <f t="shared" ca="1" si="10"/>
        <v>125157460140.40033</v>
      </c>
      <c r="T60" s="90">
        <f t="shared" ca="1" si="10"/>
        <v>128968980691.38216</v>
      </c>
      <c r="U60" s="90">
        <f t="shared" ca="1" si="10"/>
        <v>132780501242.36398</v>
      </c>
      <c r="V60">
        <f ca="1">IF('Coal mining 2030'!$A68="MD",INDIRECT("'Coal mining 2030'!"&amp;'Country Selector'!$B$3&amp;ROW($A68))*10^12,0)*'Process Emissions Multipliers'!$D$42</f>
        <v>136592021793.34581</v>
      </c>
      <c r="W60" s="90">
        <f t="shared" ca="1" si="8"/>
        <v>136927631025.66306</v>
      </c>
      <c r="X60" s="90">
        <f t="shared" ca="1" si="8"/>
        <v>137263240257.9803</v>
      </c>
      <c r="Y60" s="90">
        <f t="shared" ca="1" si="8"/>
        <v>137598849490.29755</v>
      </c>
      <c r="Z60" s="90">
        <f t="shared" ca="1" si="8"/>
        <v>137934458722.61481</v>
      </c>
      <c r="AA60" s="90">
        <f t="shared" ca="1" si="8"/>
        <v>138270067954.93207</v>
      </c>
      <c r="AB60" s="90">
        <f t="shared" ca="1" si="8"/>
        <v>138605677187.2493</v>
      </c>
      <c r="AC60" s="90">
        <f t="shared" ca="1" si="8"/>
        <v>138941286419.56653</v>
      </c>
      <c r="AD60" s="90">
        <f t="shared" ca="1" si="8"/>
        <v>139276895651.88379</v>
      </c>
      <c r="AE60" s="90">
        <f t="shared" ca="1" si="8"/>
        <v>139612504884.20102</v>
      </c>
      <c r="AF60" s="90">
        <f t="shared" ca="1" si="8"/>
        <v>139948114116.51825</v>
      </c>
      <c r="AG60" s="90">
        <f t="shared" ca="1" si="8"/>
        <v>140283723348.83551</v>
      </c>
      <c r="AH60" s="90">
        <f t="shared" ca="1" si="8"/>
        <v>140619332581.15277</v>
      </c>
      <c r="AI60" s="90">
        <f t="shared" ca="1" si="8"/>
        <v>140954941813.47003</v>
      </c>
      <c r="AJ60" s="90">
        <f t="shared" ca="1" si="8"/>
        <v>141290551045.78726</v>
      </c>
      <c r="AK60" s="90">
        <f t="shared" ca="1" si="8"/>
        <v>141626160278.10449</v>
      </c>
      <c r="AL60" s="90">
        <f t="shared" ca="1" si="8"/>
        <v>141961769510.42175</v>
      </c>
      <c r="AM60" s="90">
        <f t="shared" ca="1" si="11"/>
        <v>142297378742.73901</v>
      </c>
      <c r="AN60" s="90">
        <f t="shared" ca="1" si="11"/>
        <v>142632987975.05624</v>
      </c>
      <c r="AO60" s="90">
        <f t="shared" ca="1" si="11"/>
        <v>142968597207.3735</v>
      </c>
      <c r="AP60">
        <f ca="1">V60*'Process Emissions Multipliers'!$E$42</f>
        <v>143304206439.69073</v>
      </c>
    </row>
    <row r="61" spans="1:42">
      <c r="A61" s="74">
        <v>9</v>
      </c>
      <c r="B61">
        <f ca="1">IF('Coal mining 2010'!$A69="MD",INDIRECT("'Coal mining 2010'!"&amp;'Country Selector'!$B$3&amp;ROW($A69))*10^12,0)</f>
        <v>175222485692.93454</v>
      </c>
      <c r="C61" s="90">
        <f t="shared" ca="1" si="9"/>
        <v>165510299837.04303</v>
      </c>
      <c r="D61" s="90">
        <f t="shared" ca="1" si="9"/>
        <v>155798113981.15155</v>
      </c>
      <c r="E61" s="90">
        <f t="shared" ca="1" si="9"/>
        <v>146085928125.26004</v>
      </c>
      <c r="F61" s="90">
        <f t="shared" ca="1" si="9"/>
        <v>136373742269.36853</v>
      </c>
      <c r="G61" s="90">
        <f t="shared" ca="1" si="9"/>
        <v>126661556413.47705</v>
      </c>
      <c r="H61" s="90">
        <f t="shared" ca="1" si="9"/>
        <v>116949370557.58554</v>
      </c>
      <c r="I61" s="90">
        <f t="shared" ca="1" si="9"/>
        <v>107237184701.69403</v>
      </c>
      <c r="J61" s="90">
        <f t="shared" ca="1" si="9"/>
        <v>97524998845.802551</v>
      </c>
      <c r="K61" s="90">
        <f t="shared" ca="1" si="9"/>
        <v>87812812989.911041</v>
      </c>
      <c r="L61">
        <f ca="1">IF('Coal mining 2020'!$A69="MD",INDIRECT("'Coal mining 2020'!"&amp;'Country Selector'!$B$3&amp;ROW($A69))*10^12,0)*'Process Emissions Multipliers'!$B$42</f>
        <v>78100627134.019547</v>
      </c>
      <c r="M61" s="90">
        <f t="shared" ca="1" si="10"/>
        <v>81507705984.609451</v>
      </c>
      <c r="N61" s="90">
        <f t="shared" ca="1" si="10"/>
        <v>84914784835.199371</v>
      </c>
      <c r="O61" s="90">
        <f t="shared" ca="1" si="10"/>
        <v>88321863685.789276</v>
      </c>
      <c r="P61" s="90">
        <f t="shared" ca="1" si="10"/>
        <v>91728942536.379181</v>
      </c>
      <c r="Q61" s="90">
        <f t="shared" ca="1" si="10"/>
        <v>95136021386.969101</v>
      </c>
      <c r="R61" s="90">
        <f t="shared" ca="1" si="10"/>
        <v>98543100237.559006</v>
      </c>
      <c r="S61" s="90">
        <f t="shared" ca="1" si="10"/>
        <v>101950179088.1489</v>
      </c>
      <c r="T61" s="90">
        <f t="shared" ca="1" si="10"/>
        <v>105357257938.73882</v>
      </c>
      <c r="U61" s="90">
        <f t="shared" ca="1" si="10"/>
        <v>108764336789.32874</v>
      </c>
      <c r="V61">
        <f ca="1">IF('Coal mining 2030'!$A69="MD",INDIRECT("'Coal mining 2030'!"&amp;'Country Selector'!$B$3&amp;ROW($A69))*10^12,0)*'Process Emissions Multipliers'!$D$42</f>
        <v>112171415639.91864</v>
      </c>
      <c r="W61" s="90">
        <f t="shared" ca="1" si="8"/>
        <v>112447022971.85934</v>
      </c>
      <c r="X61" s="90">
        <f t="shared" ca="1" si="8"/>
        <v>112722630303.80008</v>
      </c>
      <c r="Y61" s="90">
        <f t="shared" ca="1" si="8"/>
        <v>112998237635.74078</v>
      </c>
      <c r="Z61" s="90">
        <f t="shared" ca="1" si="8"/>
        <v>113273844967.68149</v>
      </c>
      <c r="AA61" s="90">
        <f t="shared" ca="1" si="8"/>
        <v>113549452299.62222</v>
      </c>
      <c r="AB61" s="90">
        <f t="shared" ca="1" si="8"/>
        <v>113825059631.56293</v>
      </c>
      <c r="AC61" s="90">
        <f t="shared" ca="1" si="8"/>
        <v>114100666963.50363</v>
      </c>
      <c r="AD61" s="90">
        <f t="shared" ca="1" si="8"/>
        <v>114376274295.44437</v>
      </c>
      <c r="AE61" s="90">
        <f t="shared" ca="1" si="8"/>
        <v>114651881627.38507</v>
      </c>
      <c r="AF61" s="90">
        <f t="shared" ca="1" si="8"/>
        <v>114927488959.32581</v>
      </c>
      <c r="AG61" s="90">
        <f t="shared" ca="1" si="8"/>
        <v>115203096291.26651</v>
      </c>
      <c r="AH61" s="90">
        <f t="shared" ca="1" si="8"/>
        <v>115478703623.20721</v>
      </c>
      <c r="AI61" s="90">
        <f t="shared" ca="1" si="8"/>
        <v>115754310955.14792</v>
      </c>
      <c r="AJ61" s="90">
        <f t="shared" ca="1" si="8"/>
        <v>116029918287.08865</v>
      </c>
      <c r="AK61" s="90">
        <f t="shared" ca="1" si="8"/>
        <v>116305525619.02936</v>
      </c>
      <c r="AL61" s="90">
        <f t="shared" ca="1" si="8"/>
        <v>116581132950.97006</v>
      </c>
      <c r="AM61" s="90">
        <f t="shared" ca="1" si="11"/>
        <v>116856740282.91078</v>
      </c>
      <c r="AN61" s="90">
        <f t="shared" ca="1" si="11"/>
        <v>117132347614.8515</v>
      </c>
      <c r="AO61" s="90">
        <f t="shared" ca="1" si="11"/>
        <v>117407954946.79222</v>
      </c>
      <c r="AP61">
        <f ca="1">V61*'Process Emissions Multipliers'!$E$42</f>
        <v>117683562278.73293</v>
      </c>
    </row>
    <row r="62" spans="1:42">
      <c r="A62" s="74">
        <v>10</v>
      </c>
      <c r="B62">
        <f ca="1">IF('Coal mining 2010'!$A70="MD",INDIRECT("'Coal mining 2010'!"&amp;'Country Selector'!$B$3&amp;ROW($A70))*10^12,0)</f>
        <v>199013416175.63516</v>
      </c>
      <c r="C62" s="90">
        <f t="shared" ca="1" si="9"/>
        <v>188777067456.7316</v>
      </c>
      <c r="D62" s="90">
        <f t="shared" ca="1" si="9"/>
        <v>178540718737.828</v>
      </c>
      <c r="E62" s="90">
        <f t="shared" ca="1" si="9"/>
        <v>168304370018.92444</v>
      </c>
      <c r="F62" s="90">
        <f t="shared" ca="1" si="9"/>
        <v>158068021300.02087</v>
      </c>
      <c r="G62" s="90">
        <f t="shared" ca="1" si="9"/>
        <v>147831672581.11731</v>
      </c>
      <c r="H62" s="90">
        <f t="shared" ca="1" si="9"/>
        <v>137595323862.21371</v>
      </c>
      <c r="I62" s="90">
        <f t="shared" ca="1" si="9"/>
        <v>127358975143.31015</v>
      </c>
      <c r="J62" s="90">
        <f t="shared" ca="1" si="9"/>
        <v>117122626424.40657</v>
      </c>
      <c r="K62" s="90">
        <f t="shared" ca="1" si="9"/>
        <v>106886277705.50299</v>
      </c>
      <c r="L62">
        <f ca="1">IF('Coal mining 2020'!$A70="MD",INDIRECT("'Coal mining 2020'!"&amp;'Country Selector'!$B$3&amp;ROW($A70))*10^12,0)*'Process Emissions Multipliers'!$B$42</f>
        <v>96649928986.599426</v>
      </c>
      <c r="M62" s="90">
        <f t="shared" ca="1" si="10"/>
        <v>96788109887.217651</v>
      </c>
      <c r="N62" s="90">
        <f t="shared" ca="1" si="10"/>
        <v>96926290787.835876</v>
      </c>
      <c r="O62" s="90">
        <f t="shared" ca="1" si="10"/>
        <v>97064471688.454102</v>
      </c>
      <c r="P62" s="90">
        <f t="shared" ca="1" si="10"/>
        <v>97202652589.072311</v>
      </c>
      <c r="Q62" s="90">
        <f t="shared" ca="1" si="10"/>
        <v>97340833489.690536</v>
      </c>
      <c r="R62" s="90">
        <f t="shared" ca="1" si="10"/>
        <v>97479014390.308762</v>
      </c>
      <c r="S62" s="90">
        <f t="shared" ca="1" si="10"/>
        <v>97617195290.926987</v>
      </c>
      <c r="T62" s="90">
        <f t="shared" ca="1" si="10"/>
        <v>97755376191.545197</v>
      </c>
      <c r="U62" s="90">
        <f t="shared" ca="1" si="10"/>
        <v>97893557092.163422</v>
      </c>
      <c r="V62">
        <f ca="1">IF('Coal mining 2030'!$A70="MD",INDIRECT("'Coal mining 2030'!"&amp;'Country Selector'!$B$3&amp;ROW($A70))*10^12,0)*'Process Emissions Multipliers'!$D$42</f>
        <v>98031737992.781647</v>
      </c>
      <c r="W62" s="90">
        <f t="shared" ca="1" si="8"/>
        <v>98272603863.998184</v>
      </c>
      <c r="X62" s="90">
        <f t="shared" ca="1" si="8"/>
        <v>98513469735.214722</v>
      </c>
      <c r="Y62" s="90">
        <f t="shared" ca="1" si="8"/>
        <v>98754335606.431274</v>
      </c>
      <c r="Z62" s="90">
        <f t="shared" ca="1" si="8"/>
        <v>98995201477.647797</v>
      </c>
      <c r="AA62" s="90">
        <f t="shared" ca="1" si="8"/>
        <v>99236067348.864349</v>
      </c>
      <c r="AB62" s="90">
        <f t="shared" ca="1" si="8"/>
        <v>99476933220.080902</v>
      </c>
      <c r="AC62" s="90">
        <f t="shared" ca="1" si="8"/>
        <v>99717799091.297424</v>
      </c>
      <c r="AD62" s="90">
        <f t="shared" ca="1" si="8"/>
        <v>99958664962.513977</v>
      </c>
      <c r="AE62" s="90">
        <f t="shared" ca="1" si="8"/>
        <v>100199530833.73051</v>
      </c>
      <c r="AF62" s="90">
        <f t="shared" ca="1" si="8"/>
        <v>100440396704.94705</v>
      </c>
      <c r="AG62" s="90">
        <f t="shared" ca="1" si="8"/>
        <v>100681262576.16359</v>
      </c>
      <c r="AH62" s="90">
        <f t="shared" ca="1" si="8"/>
        <v>100922128447.38013</v>
      </c>
      <c r="AI62" s="90">
        <f t="shared" ca="1" si="8"/>
        <v>101162994318.59668</v>
      </c>
      <c r="AJ62" s="90">
        <f t="shared" ca="1" si="8"/>
        <v>101403860189.81323</v>
      </c>
      <c r="AK62" s="90">
        <f t="shared" ca="1" si="8"/>
        <v>101644726061.02975</v>
      </c>
      <c r="AL62" s="90">
        <f t="shared" ca="1" si="8"/>
        <v>101885591932.24631</v>
      </c>
      <c r="AM62" s="90">
        <f t="shared" ca="1" si="11"/>
        <v>102126457803.46284</v>
      </c>
      <c r="AN62" s="90">
        <f t="shared" ca="1" si="11"/>
        <v>102367323674.67938</v>
      </c>
      <c r="AO62" s="90">
        <f t="shared" ca="1" si="11"/>
        <v>102608189545.89592</v>
      </c>
      <c r="AP62">
        <f ca="1">V62*'Process Emissions Multipliers'!$E$42</f>
        <v>102849055417.11246</v>
      </c>
    </row>
    <row r="63" spans="1:42">
      <c r="A63" s="74">
        <v>11</v>
      </c>
      <c r="B63">
        <f ca="1">IF('Coal mining 2010'!$A71="MD",INDIRECT("'Coal mining 2010'!"&amp;'Country Selector'!$B$3&amp;ROW($A71))*10^12,0)</f>
        <v>658718851272.30457</v>
      </c>
      <c r="C63" s="90">
        <f t="shared" ca="1" si="9"/>
        <v>670931621721.46326</v>
      </c>
      <c r="D63" s="90">
        <f t="shared" ca="1" si="9"/>
        <v>683144392170.62195</v>
      </c>
      <c r="E63" s="90">
        <f t="shared" ca="1" si="9"/>
        <v>695357162619.78064</v>
      </c>
      <c r="F63" s="90">
        <f t="shared" ref="D63:K95" ca="1" si="12">$B63*($L$1-F$1)/($L$1-$B$1)+$L63*(F$1-$B$1)/($L$1-$B$1)</f>
        <v>707569933068.93933</v>
      </c>
      <c r="G63" s="90">
        <f t="shared" ca="1" si="12"/>
        <v>719782703518.09814</v>
      </c>
      <c r="H63" s="90">
        <f t="shared" ca="1" si="12"/>
        <v>731995473967.25684</v>
      </c>
      <c r="I63" s="90">
        <f t="shared" ca="1" si="12"/>
        <v>744208244416.41553</v>
      </c>
      <c r="J63" s="90">
        <f t="shared" ca="1" si="12"/>
        <v>756421014865.57422</v>
      </c>
      <c r="K63" s="90">
        <f t="shared" ca="1" si="12"/>
        <v>768633785314.73291</v>
      </c>
      <c r="L63">
        <f ca="1">IF('Coal mining 2020'!$A71="MD",INDIRECT("'Coal mining 2020'!"&amp;'Country Selector'!$B$3&amp;ROW($A71))*10^12,0)*'Process Emissions Multipliers'!$B$42</f>
        <v>780846555763.8916</v>
      </c>
      <c r="M63" s="90">
        <f t="shared" ca="1" si="10"/>
        <v>770200314223.43225</v>
      </c>
      <c r="N63" s="90">
        <f t="shared" ca="1" si="10"/>
        <v>759554072682.9729</v>
      </c>
      <c r="O63" s="90">
        <f t="shared" ca="1" si="10"/>
        <v>748907831142.51343</v>
      </c>
      <c r="P63" s="90">
        <f t="shared" ref="N63:U95" ca="1" si="13">$L63*($V$1-P$1)/($V$1-$L$1)+$V63*(P$1-$L$1)/($V$1-$L$1)</f>
        <v>738261589602.05408</v>
      </c>
      <c r="Q63" s="90">
        <f t="shared" ca="1" si="13"/>
        <v>727615348061.59473</v>
      </c>
      <c r="R63" s="90">
        <f t="shared" ca="1" si="13"/>
        <v>716969106521.13538</v>
      </c>
      <c r="S63" s="90">
        <f t="shared" ca="1" si="13"/>
        <v>706322864980.67603</v>
      </c>
      <c r="T63" s="90">
        <f t="shared" ca="1" si="13"/>
        <v>695676623440.21655</v>
      </c>
      <c r="U63" s="90">
        <f t="shared" ca="1" si="13"/>
        <v>685030381899.7572</v>
      </c>
      <c r="V63">
        <f ca="1">IF('Coal mining 2030'!$A71="MD",INDIRECT("'Coal mining 2030'!"&amp;'Country Selector'!$B$3&amp;ROW($A71))*10^12,0)*'Process Emissions Multipliers'!$D$42</f>
        <v>674384140359.29785</v>
      </c>
      <c r="W63" s="90">
        <f t="shared" ref="W63:AL78" ca="1" si="14">$V63*($AP$1-W$1)/($AP$1-$V$1)+$AP63*(W$1-$V$1)/($AP$1-$V$1)</f>
        <v>676041115200.59082</v>
      </c>
      <c r="X63" s="90">
        <f t="shared" ca="1" si="14"/>
        <v>677698090041.88367</v>
      </c>
      <c r="Y63" s="90">
        <f t="shared" ca="1" si="14"/>
        <v>679355064883.17651</v>
      </c>
      <c r="Z63" s="90">
        <f t="shared" ca="1" si="14"/>
        <v>681012039724.4696</v>
      </c>
      <c r="AA63" s="90">
        <f t="shared" ca="1" si="14"/>
        <v>682669014565.76257</v>
      </c>
      <c r="AB63" s="90">
        <f t="shared" ca="1" si="14"/>
        <v>684325989407.05542</v>
      </c>
      <c r="AC63" s="90">
        <f t="shared" ca="1" si="14"/>
        <v>685982964248.34839</v>
      </c>
      <c r="AD63" s="90">
        <f t="shared" ca="1" si="14"/>
        <v>687639939089.64136</v>
      </c>
      <c r="AE63" s="90">
        <f t="shared" ca="1" si="14"/>
        <v>689296913930.93433</v>
      </c>
      <c r="AF63" s="90">
        <f t="shared" ca="1" si="14"/>
        <v>690953888772.22729</v>
      </c>
      <c r="AG63" s="90">
        <f t="shared" ca="1" si="14"/>
        <v>692610863613.52014</v>
      </c>
      <c r="AH63" s="90">
        <f t="shared" ca="1" si="14"/>
        <v>694267838454.81311</v>
      </c>
      <c r="AI63" s="90">
        <f t="shared" ca="1" si="14"/>
        <v>695924813296.10596</v>
      </c>
      <c r="AJ63" s="90">
        <f t="shared" ca="1" si="14"/>
        <v>697581788137.39905</v>
      </c>
      <c r="AK63" s="90">
        <f t="shared" ca="1" si="14"/>
        <v>699238762978.69189</v>
      </c>
      <c r="AL63" s="90">
        <f t="shared" ca="1" si="14"/>
        <v>700895737819.98486</v>
      </c>
      <c r="AM63" s="90">
        <f t="shared" ca="1" si="11"/>
        <v>702552712661.27771</v>
      </c>
      <c r="AN63" s="90">
        <f t="shared" ca="1" si="11"/>
        <v>704209687502.57068</v>
      </c>
      <c r="AO63" s="90">
        <f t="shared" ca="1" si="11"/>
        <v>705866662343.86365</v>
      </c>
      <c r="AP63">
        <f ca="1">V63*'Process Emissions Multipliers'!$E$42</f>
        <v>707523637185.15662</v>
      </c>
    </row>
    <row r="64" spans="1:42">
      <c r="A64" s="74">
        <v>12</v>
      </c>
      <c r="B64">
        <f ca="1">IF('Coal mining 2010'!$A72="MD",INDIRECT("'Coal mining 2010'!"&amp;'Country Selector'!$B$3&amp;ROW($A72))*10^12,0)</f>
        <v>160921701339.12732</v>
      </c>
      <c r="C64" s="90">
        <f t="shared" ref="C64:K127" ca="1" si="15">$B64*($L$1-C$1)/($L$1-$B$1)+$L64*(C$1-$B$1)/($L$1-$B$1)</f>
        <v>165219520662.29791</v>
      </c>
      <c r="D64" s="90">
        <f t="shared" ca="1" si="12"/>
        <v>169517339985.46844</v>
      </c>
      <c r="E64" s="90">
        <f t="shared" ca="1" si="12"/>
        <v>173815159308.63904</v>
      </c>
      <c r="F64" s="90">
        <f t="shared" ca="1" si="12"/>
        <v>178112978631.80963</v>
      </c>
      <c r="G64" s="90">
        <f t="shared" ca="1" si="12"/>
        <v>182410797954.98019</v>
      </c>
      <c r="H64" s="90">
        <f t="shared" ca="1" si="12"/>
        <v>186708617278.15076</v>
      </c>
      <c r="I64" s="90">
        <f t="shared" ca="1" si="12"/>
        <v>191006436601.32135</v>
      </c>
      <c r="J64" s="90">
        <f t="shared" ca="1" si="12"/>
        <v>195304255924.49191</v>
      </c>
      <c r="K64" s="90">
        <f t="shared" ca="1" si="12"/>
        <v>199602075247.66248</v>
      </c>
      <c r="L64">
        <f ca="1">IF('Coal mining 2020'!$A72="MD",INDIRECT("'Coal mining 2020'!"&amp;'Country Selector'!$B$3&amp;ROW($A72))*10^12,0)*'Process Emissions Multipliers'!$B$42</f>
        <v>203899894570.83307</v>
      </c>
      <c r="M64" s="90">
        <f t="shared" ref="M64:U127" ca="1" si="16">$L64*($V$1-M$1)/($V$1-$L$1)+$V64*(M$1-$L$1)/($V$1-$L$1)</f>
        <v>202699155635.42978</v>
      </c>
      <c r="N64" s="90">
        <f t="shared" ca="1" si="13"/>
        <v>201498416700.02649</v>
      </c>
      <c r="O64" s="90">
        <f t="shared" ca="1" si="13"/>
        <v>200297677764.62323</v>
      </c>
      <c r="P64" s="90">
        <f t="shared" ca="1" si="13"/>
        <v>199096938829.21991</v>
      </c>
      <c r="Q64" s="90">
        <f t="shared" ca="1" si="13"/>
        <v>197896199893.81665</v>
      </c>
      <c r="R64" s="90">
        <f t="shared" ca="1" si="13"/>
        <v>196695460958.41333</v>
      </c>
      <c r="S64" s="90">
        <f t="shared" ca="1" si="13"/>
        <v>195494722023.01007</v>
      </c>
      <c r="T64" s="90">
        <f t="shared" ca="1" si="13"/>
        <v>194293983087.60675</v>
      </c>
      <c r="U64" s="90">
        <f t="shared" ca="1" si="13"/>
        <v>193093244152.20349</v>
      </c>
      <c r="V64">
        <f ca="1">IF('Coal mining 2030'!$A72="MD",INDIRECT("'Coal mining 2030'!"&amp;'Country Selector'!$B$3&amp;ROW($A72))*10^12,0)*'Process Emissions Multipliers'!$D$42</f>
        <v>191892505216.8002</v>
      </c>
      <c r="W64" s="90">
        <f t="shared" ca="1" si="14"/>
        <v>192363988803.59912</v>
      </c>
      <c r="X64" s="90">
        <f t="shared" ca="1" si="14"/>
        <v>192835472390.39804</v>
      </c>
      <c r="Y64" s="90">
        <f t="shared" ca="1" si="14"/>
        <v>193306955977.19699</v>
      </c>
      <c r="Z64" s="90">
        <f t="shared" ca="1" si="14"/>
        <v>193778439563.99591</v>
      </c>
      <c r="AA64" s="90">
        <f t="shared" ca="1" si="14"/>
        <v>194249923150.79483</v>
      </c>
      <c r="AB64" s="90">
        <f t="shared" ca="1" si="14"/>
        <v>194721406737.59375</v>
      </c>
      <c r="AC64" s="90">
        <f t="shared" ca="1" si="14"/>
        <v>195192890324.39267</v>
      </c>
      <c r="AD64" s="90">
        <f t="shared" ca="1" si="14"/>
        <v>195664373911.19159</v>
      </c>
      <c r="AE64" s="90">
        <f t="shared" ca="1" si="14"/>
        <v>196135857497.99054</v>
      </c>
      <c r="AF64" s="90">
        <f t="shared" ca="1" si="14"/>
        <v>196607341084.78943</v>
      </c>
      <c r="AG64" s="90">
        <f t="shared" ca="1" si="14"/>
        <v>197078824671.58838</v>
      </c>
      <c r="AH64" s="90">
        <f t="shared" ca="1" si="14"/>
        <v>197550308258.38727</v>
      </c>
      <c r="AI64" s="90">
        <f t="shared" ca="1" si="14"/>
        <v>198021791845.18622</v>
      </c>
      <c r="AJ64" s="90">
        <f t="shared" ca="1" si="14"/>
        <v>198493275431.98514</v>
      </c>
      <c r="AK64" s="90">
        <f t="shared" ca="1" si="14"/>
        <v>198964759018.78406</v>
      </c>
      <c r="AL64" s="90">
        <f t="shared" ca="1" si="14"/>
        <v>199436242605.58301</v>
      </c>
      <c r="AM64" s="90">
        <f t="shared" ca="1" si="11"/>
        <v>199907726192.3819</v>
      </c>
      <c r="AN64" s="90">
        <f t="shared" ca="1" si="11"/>
        <v>200379209779.18085</v>
      </c>
      <c r="AO64" s="90">
        <f t="shared" ca="1" si="11"/>
        <v>200850693365.97974</v>
      </c>
      <c r="AP64">
        <f ca="1">V64*'Process Emissions Multipliers'!$E$42</f>
        <v>201322176952.77869</v>
      </c>
    </row>
    <row r="65" spans="1:42">
      <c r="A65" s="74">
        <v>13</v>
      </c>
      <c r="B65">
        <f ca="1">IF('Coal mining 2010'!$A73="MD",INDIRECT("'Coal mining 2010'!"&amp;'Country Selector'!$B$3&amp;ROW($A73))*10^12,0)</f>
        <v>90381797827.575378</v>
      </c>
      <c r="C65" s="90">
        <f t="shared" ca="1" si="15"/>
        <v>82184282950.235291</v>
      </c>
      <c r="D65" s="90">
        <f t="shared" ca="1" si="12"/>
        <v>73986768072.895187</v>
      </c>
      <c r="E65" s="90">
        <f t="shared" ca="1" si="12"/>
        <v>65789253195.555092</v>
      </c>
      <c r="F65" s="90">
        <f t="shared" ca="1" si="12"/>
        <v>57591738318.215004</v>
      </c>
      <c r="G65" s="90">
        <f t="shared" ca="1" si="12"/>
        <v>49394223440.874908</v>
      </c>
      <c r="H65" s="90">
        <f t="shared" ca="1" si="12"/>
        <v>41196708563.534813</v>
      </c>
      <c r="I65" s="90">
        <f t="shared" ca="1" si="12"/>
        <v>32999193686.194721</v>
      </c>
      <c r="J65" s="90">
        <f t="shared" ca="1" si="12"/>
        <v>24801678808.854626</v>
      </c>
      <c r="K65" s="90">
        <f t="shared" ca="1" si="12"/>
        <v>16604163931.514532</v>
      </c>
      <c r="L65">
        <f ca="1">IF('Coal mining 2020'!$A73="MD",INDIRECT("'Coal mining 2020'!"&amp;'Country Selector'!$B$3&amp;ROW($A73))*10^12,0)*'Process Emissions Multipliers'!$B$42</f>
        <v>8406649054.1744385</v>
      </c>
      <c r="M65" s="90">
        <f t="shared" ca="1" si="16"/>
        <v>15809615040.251839</v>
      </c>
      <c r="N65" s="90">
        <f t="shared" ca="1" si="13"/>
        <v>23212581026.329239</v>
      </c>
      <c r="O65" s="90">
        <f t="shared" ca="1" si="13"/>
        <v>30615547012.406643</v>
      </c>
      <c r="P65" s="90">
        <f t="shared" ca="1" si="13"/>
        <v>38018512998.484039</v>
      </c>
      <c r="Q65" s="90">
        <f t="shared" ca="1" si="13"/>
        <v>45421478984.56144</v>
      </c>
      <c r="R65" s="90">
        <f t="shared" ca="1" si="13"/>
        <v>52824444970.638847</v>
      </c>
      <c r="S65" s="90">
        <f t="shared" ca="1" si="13"/>
        <v>60227410956.71624</v>
      </c>
      <c r="T65" s="90">
        <f t="shared" ca="1" si="13"/>
        <v>67630376942.79364</v>
      </c>
      <c r="U65" s="90">
        <f t="shared" ca="1" si="13"/>
        <v>75033342928.871048</v>
      </c>
      <c r="V65">
        <f ca="1">IF('Coal mining 2030'!$A73="MD",INDIRECT("'Coal mining 2030'!"&amp;'Country Selector'!$B$3&amp;ROW($A73))*10^12,0)*'Process Emissions Multipliers'!$D$42</f>
        <v>82436308914.948441</v>
      </c>
      <c r="W65" s="90">
        <f t="shared" ca="1" si="14"/>
        <v>82638856516.095093</v>
      </c>
      <c r="X65" s="90">
        <f t="shared" ca="1" si="14"/>
        <v>82841404117.241745</v>
      </c>
      <c r="Y65" s="90">
        <f t="shared" ca="1" si="14"/>
        <v>83043951718.388397</v>
      </c>
      <c r="Z65" s="90">
        <f t="shared" ca="1" si="14"/>
        <v>83246499319.535049</v>
      </c>
      <c r="AA65" s="90">
        <f t="shared" ca="1" si="14"/>
        <v>83449046920.681686</v>
      </c>
      <c r="AB65" s="90">
        <f t="shared" ca="1" si="14"/>
        <v>83651594521.828339</v>
      </c>
      <c r="AC65" s="90">
        <f t="shared" ca="1" si="14"/>
        <v>83854142122.974991</v>
      </c>
      <c r="AD65" s="90">
        <f t="shared" ca="1" si="14"/>
        <v>84056689724.121643</v>
      </c>
      <c r="AE65" s="90">
        <f t="shared" ca="1" si="14"/>
        <v>84259237325.268295</v>
      </c>
      <c r="AF65" s="90">
        <f t="shared" ca="1" si="14"/>
        <v>84461784926.414948</v>
      </c>
      <c r="AG65" s="90">
        <f t="shared" ca="1" si="14"/>
        <v>84664332527.5616</v>
      </c>
      <c r="AH65" s="90">
        <f t="shared" ca="1" si="14"/>
        <v>84866880128.708252</v>
      </c>
      <c r="AI65" s="90">
        <f t="shared" ca="1" si="14"/>
        <v>85069427729.854904</v>
      </c>
      <c r="AJ65" s="90">
        <f t="shared" ca="1" si="14"/>
        <v>85271975331.001556</v>
      </c>
      <c r="AK65" s="90">
        <f t="shared" ca="1" si="14"/>
        <v>85474522932.148209</v>
      </c>
      <c r="AL65" s="90">
        <f t="shared" ca="1" si="14"/>
        <v>85677070533.294846</v>
      </c>
      <c r="AM65" s="90">
        <f t="shared" ca="1" si="11"/>
        <v>85879618134.441498</v>
      </c>
      <c r="AN65" s="90">
        <f t="shared" ca="1" si="11"/>
        <v>86082165735.58815</v>
      </c>
      <c r="AO65" s="90">
        <f t="shared" ca="1" si="11"/>
        <v>86284713336.734802</v>
      </c>
      <c r="AP65">
        <f ca="1">V65*'Process Emissions Multipliers'!$E$42</f>
        <v>86487260937.881454</v>
      </c>
    </row>
    <row r="66" spans="1:42">
      <c r="A66" s="74">
        <v>14</v>
      </c>
      <c r="B66">
        <f ca="1">IF('Coal mining 2010'!$A74="MD",INDIRECT("'Coal mining 2010'!"&amp;'Country Selector'!$B$3&amp;ROW($A74))*10^12,0)</f>
        <v>81413430132.762695</v>
      </c>
      <c r="C66" s="90">
        <f t="shared" ca="1" si="15"/>
        <v>81960852922.073151</v>
      </c>
      <c r="D66" s="90">
        <f t="shared" ca="1" si="12"/>
        <v>82508275711.383606</v>
      </c>
      <c r="E66" s="90">
        <f t="shared" ca="1" si="12"/>
        <v>83055698500.694061</v>
      </c>
      <c r="F66" s="90">
        <f t="shared" ca="1" si="12"/>
        <v>83603121290.004517</v>
      </c>
      <c r="G66" s="90">
        <f t="shared" ca="1" si="12"/>
        <v>84150544079.314972</v>
      </c>
      <c r="H66" s="90">
        <f t="shared" ca="1" si="12"/>
        <v>84697966868.625427</v>
      </c>
      <c r="I66" s="90">
        <f t="shared" ca="1" si="12"/>
        <v>85245389657.935883</v>
      </c>
      <c r="J66" s="90">
        <f t="shared" ca="1" si="12"/>
        <v>85792812447.246323</v>
      </c>
      <c r="K66" s="90">
        <f t="shared" ca="1" si="12"/>
        <v>86340235236.556778</v>
      </c>
      <c r="L66">
        <f ca="1">IF('Coal mining 2020'!$A74="MD",INDIRECT("'Coal mining 2020'!"&amp;'Country Selector'!$B$3&amp;ROW($A74))*10^12,0)*'Process Emissions Multipliers'!$B$42</f>
        <v>86887658025.867233</v>
      </c>
      <c r="M66" s="90">
        <f t="shared" ca="1" si="16"/>
        <v>82036467813.526764</v>
      </c>
      <c r="N66" s="90">
        <f t="shared" ca="1" si="13"/>
        <v>77185277601.186325</v>
      </c>
      <c r="O66" s="90">
        <f t="shared" ca="1" si="13"/>
        <v>72334087388.845871</v>
      </c>
      <c r="P66" s="90">
        <f t="shared" ca="1" si="13"/>
        <v>67482897176.505409</v>
      </c>
      <c r="Q66" s="90">
        <f t="shared" ca="1" si="13"/>
        <v>62631706964.164955</v>
      </c>
      <c r="R66" s="90">
        <f t="shared" ca="1" si="13"/>
        <v>57780516751.824501</v>
      </c>
      <c r="S66" s="90">
        <f t="shared" ca="1" si="13"/>
        <v>52929326539.484039</v>
      </c>
      <c r="T66" s="90">
        <f t="shared" ca="1" si="13"/>
        <v>48078136327.143585</v>
      </c>
      <c r="U66" s="90">
        <f t="shared" ca="1" si="13"/>
        <v>43226946114.803131</v>
      </c>
      <c r="V66">
        <f ca="1">IF('Coal mining 2030'!$A74="MD",INDIRECT("'Coal mining 2030'!"&amp;'Country Selector'!$B$3&amp;ROW($A74))*10^12,0)*'Process Emissions Multipliers'!$D$42</f>
        <v>38375755902.462677</v>
      </c>
      <c r="W66" s="90">
        <f t="shared" ca="1" si="14"/>
        <v>38470045874.958328</v>
      </c>
      <c r="X66" s="90">
        <f t="shared" ca="1" si="14"/>
        <v>38564335847.453972</v>
      </c>
      <c r="Y66" s="90">
        <f t="shared" ca="1" si="14"/>
        <v>38658625819.949615</v>
      </c>
      <c r="Z66" s="90">
        <f t="shared" ca="1" si="14"/>
        <v>38752915792.445267</v>
      </c>
      <c r="AA66" s="90">
        <f t="shared" ca="1" si="14"/>
        <v>38847205764.940918</v>
      </c>
      <c r="AB66" s="90">
        <f t="shared" ca="1" si="14"/>
        <v>38941495737.436569</v>
      </c>
      <c r="AC66" s="90">
        <f t="shared" ca="1" si="14"/>
        <v>39035785709.932213</v>
      </c>
      <c r="AD66" s="90">
        <f t="shared" ca="1" si="14"/>
        <v>39130075682.427864</v>
      </c>
      <c r="AE66" s="90">
        <f t="shared" ca="1" si="14"/>
        <v>39224365654.923508</v>
      </c>
      <c r="AF66" s="90">
        <f t="shared" ca="1" si="14"/>
        <v>39318655627.419159</v>
      </c>
      <c r="AG66" s="90">
        <f t="shared" ca="1" si="14"/>
        <v>39412945599.91481</v>
      </c>
      <c r="AH66" s="90">
        <f t="shared" ca="1" si="14"/>
        <v>39507235572.410454</v>
      </c>
      <c r="AI66" s="90">
        <f t="shared" ca="1" si="14"/>
        <v>39601525544.906105</v>
      </c>
      <c r="AJ66" s="90">
        <f t="shared" ca="1" si="14"/>
        <v>39695815517.401756</v>
      </c>
      <c r="AK66" s="90">
        <f t="shared" ca="1" si="14"/>
        <v>39790105489.8974</v>
      </c>
      <c r="AL66" s="90">
        <f t="shared" ca="1" si="14"/>
        <v>39884395462.393051</v>
      </c>
      <c r="AM66" s="90">
        <f t="shared" ca="1" si="11"/>
        <v>39978685434.888695</v>
      </c>
      <c r="AN66" s="90">
        <f t="shared" ca="1" si="11"/>
        <v>40072975407.384346</v>
      </c>
      <c r="AO66" s="90">
        <f t="shared" ca="1" si="11"/>
        <v>40167265379.87999</v>
      </c>
      <c r="AP66">
        <f ca="1">V66*'Process Emissions Multipliers'!$E$42</f>
        <v>40261555352.375641</v>
      </c>
    </row>
    <row r="67" spans="1:42">
      <c r="A67" s="74">
        <v>15</v>
      </c>
      <c r="B67">
        <f ca="1">IF('Coal mining 2010'!$A75="MD",INDIRECT("'Coal mining 2010'!"&amp;'Country Selector'!$B$3&amp;ROW($A75))*10^12,0)</f>
        <v>594128782537.85803</v>
      </c>
      <c r="C67" s="90">
        <f t="shared" ca="1" si="15"/>
        <v>592064828864.90771</v>
      </c>
      <c r="D67" s="90">
        <f t="shared" ca="1" si="12"/>
        <v>590000875191.95728</v>
      </c>
      <c r="E67" s="90">
        <f t="shared" ca="1" si="12"/>
        <v>587936921519.00684</v>
      </c>
      <c r="F67" s="90">
        <f t="shared" ca="1" si="12"/>
        <v>585872967846.0564</v>
      </c>
      <c r="G67" s="90">
        <f t="shared" ca="1" si="12"/>
        <v>583809014173.10596</v>
      </c>
      <c r="H67" s="90">
        <f t="shared" ca="1" si="12"/>
        <v>581745060500.15564</v>
      </c>
      <c r="I67" s="90">
        <f t="shared" ca="1" si="12"/>
        <v>579681106827.2052</v>
      </c>
      <c r="J67" s="90">
        <f t="shared" ca="1" si="12"/>
        <v>577617153154.25488</v>
      </c>
      <c r="K67" s="90">
        <f t="shared" ca="1" si="12"/>
        <v>575553199481.30432</v>
      </c>
      <c r="L67">
        <f ca="1">IF('Coal mining 2020'!$A75="MD",INDIRECT("'Coal mining 2020'!"&amp;'Country Selector'!$B$3&amp;ROW($A75))*10^12,0)*'Process Emissions Multipliers'!$B$42</f>
        <v>573489245808.354</v>
      </c>
      <c r="M67" s="90">
        <f t="shared" ca="1" si="16"/>
        <v>583076514712.7085</v>
      </c>
      <c r="N67" s="90">
        <f t="shared" ca="1" si="13"/>
        <v>592663783617.06323</v>
      </c>
      <c r="O67" s="90">
        <f t="shared" ca="1" si="13"/>
        <v>602251052521.41772</v>
      </c>
      <c r="P67" s="90">
        <f t="shared" ca="1" si="13"/>
        <v>611838321425.77234</v>
      </c>
      <c r="Q67" s="90">
        <f t="shared" ca="1" si="13"/>
        <v>621425590330.12695</v>
      </c>
      <c r="R67" s="90">
        <f t="shared" ca="1" si="13"/>
        <v>631012859234.48145</v>
      </c>
      <c r="S67" s="90">
        <f t="shared" ca="1" si="13"/>
        <v>640600128138.83606</v>
      </c>
      <c r="T67" s="90">
        <f t="shared" ca="1" si="13"/>
        <v>650187397043.19067</v>
      </c>
      <c r="U67" s="90">
        <f t="shared" ca="1" si="13"/>
        <v>659774665947.54517</v>
      </c>
      <c r="V67">
        <f ca="1">IF('Coal mining 2030'!$A75="MD",INDIRECT("'Coal mining 2030'!"&amp;'Country Selector'!$B$3&amp;ROW($A75))*10^12,0)*'Process Emissions Multipliers'!$D$42</f>
        <v>669361934851.89978</v>
      </c>
      <c r="W67" s="90">
        <f t="shared" ca="1" si="14"/>
        <v>671006570037.38599</v>
      </c>
      <c r="X67" s="90">
        <f t="shared" ca="1" si="14"/>
        <v>672651205222.87207</v>
      </c>
      <c r="Y67" s="90">
        <f t="shared" ca="1" si="14"/>
        <v>674295840408.3584</v>
      </c>
      <c r="Z67" s="90">
        <f t="shared" ca="1" si="14"/>
        <v>675940475593.84448</v>
      </c>
      <c r="AA67" s="90">
        <f t="shared" ca="1" si="14"/>
        <v>677585110779.33069</v>
      </c>
      <c r="AB67" s="90">
        <f t="shared" ca="1" si="14"/>
        <v>679229745964.81689</v>
      </c>
      <c r="AC67" s="90">
        <f t="shared" ca="1" si="14"/>
        <v>680874381150.3031</v>
      </c>
      <c r="AD67" s="90">
        <f t="shared" ca="1" si="14"/>
        <v>682519016335.78931</v>
      </c>
      <c r="AE67" s="90">
        <f t="shared" ca="1" si="14"/>
        <v>684163651521.27539</v>
      </c>
      <c r="AF67" s="90">
        <f t="shared" ca="1" si="14"/>
        <v>685808286706.76172</v>
      </c>
      <c r="AG67" s="90">
        <f t="shared" ca="1" si="14"/>
        <v>687452921892.2478</v>
      </c>
      <c r="AH67" s="90">
        <f t="shared" ca="1" si="14"/>
        <v>689097557077.73401</v>
      </c>
      <c r="AI67" s="90">
        <f t="shared" ca="1" si="14"/>
        <v>690742192263.22021</v>
      </c>
      <c r="AJ67" s="90">
        <f t="shared" ca="1" si="14"/>
        <v>692386827448.70642</v>
      </c>
      <c r="AK67" s="90">
        <f t="shared" ca="1" si="14"/>
        <v>694031462634.19263</v>
      </c>
      <c r="AL67" s="90">
        <f t="shared" ca="1" si="14"/>
        <v>695676097819.67883</v>
      </c>
      <c r="AM67" s="90">
        <f t="shared" ca="1" si="11"/>
        <v>697320733005.16492</v>
      </c>
      <c r="AN67" s="90">
        <f t="shared" ca="1" si="11"/>
        <v>698965368190.65112</v>
      </c>
      <c r="AO67" s="90">
        <f t="shared" ca="1" si="11"/>
        <v>700610003376.13733</v>
      </c>
      <c r="AP67">
        <f ca="1">V67*'Process Emissions Multipliers'!$E$42</f>
        <v>702254638561.62354</v>
      </c>
    </row>
    <row r="68" spans="1:42">
      <c r="A68" s="74">
        <v>16</v>
      </c>
      <c r="B68">
        <f ca="1">IF('Coal mining 2010'!$A76="MD",INDIRECT("'Coal mining 2010'!"&amp;'Country Selector'!$B$3&amp;ROW($A76))*10^12,0)</f>
        <v>183948519135.15707</v>
      </c>
      <c r="C68" s="90">
        <f t="shared" ca="1" si="15"/>
        <v>174050993400.65543</v>
      </c>
      <c r="D68" s="90">
        <f t="shared" ca="1" si="12"/>
        <v>164153467666.15378</v>
      </c>
      <c r="E68" s="90">
        <f t="shared" ca="1" si="12"/>
        <v>154255941931.65213</v>
      </c>
      <c r="F68" s="90">
        <f t="shared" ca="1" si="12"/>
        <v>144358416197.15048</v>
      </c>
      <c r="G68" s="90">
        <f t="shared" ca="1" si="12"/>
        <v>134460890462.64883</v>
      </c>
      <c r="H68" s="90">
        <f t="shared" ca="1" si="12"/>
        <v>124563364728.14719</v>
      </c>
      <c r="I68" s="90">
        <f t="shared" ca="1" si="12"/>
        <v>114665838993.64554</v>
      </c>
      <c r="J68" s="90">
        <f t="shared" ca="1" si="12"/>
        <v>104768313259.14389</v>
      </c>
      <c r="K68" s="90">
        <f t="shared" ca="1" si="12"/>
        <v>94870787524.642242</v>
      </c>
      <c r="L68">
        <f ca="1">IF('Coal mining 2020'!$A76="MD",INDIRECT("'Coal mining 2020'!"&amp;'Country Selector'!$B$3&amp;ROW($A76))*10^12,0)*'Process Emissions Multipliers'!$B$42</f>
        <v>84973261790.140594</v>
      </c>
      <c r="M68" s="90">
        <f t="shared" ca="1" si="16"/>
        <v>84066766560.764832</v>
      </c>
      <c r="N68" s="90">
        <f t="shared" ca="1" si="13"/>
        <v>83160271331.389053</v>
      </c>
      <c r="O68" s="90">
        <f t="shared" ca="1" si="13"/>
        <v>82253776102.013275</v>
      </c>
      <c r="P68" s="90">
        <f t="shared" ca="1" si="13"/>
        <v>81347280872.637512</v>
      </c>
      <c r="Q68" s="90">
        <f t="shared" ca="1" si="13"/>
        <v>80440785643.261734</v>
      </c>
      <c r="R68" s="90">
        <f t="shared" ca="1" si="13"/>
        <v>79534290413.885956</v>
      </c>
      <c r="S68" s="90">
        <f t="shared" ca="1" si="13"/>
        <v>78627795184.510193</v>
      </c>
      <c r="T68" s="90">
        <f t="shared" ca="1" si="13"/>
        <v>77721299955.134415</v>
      </c>
      <c r="U68" s="90">
        <f t="shared" ca="1" si="13"/>
        <v>76814804725.758636</v>
      </c>
      <c r="V68">
        <f ca="1">IF('Coal mining 2030'!$A76="MD",INDIRECT("'Coal mining 2030'!"&amp;'Country Selector'!$B$3&amp;ROW($A76))*10^12,0)*'Process Emissions Multipliers'!$D$42</f>
        <v>75908309496.382874</v>
      </c>
      <c r="W68" s="90">
        <f t="shared" ca="1" si="14"/>
        <v>76094817677.037262</v>
      </c>
      <c r="X68" s="90">
        <f t="shared" ca="1" si="14"/>
        <v>76281325857.691635</v>
      </c>
      <c r="Y68" s="90">
        <f t="shared" ca="1" si="14"/>
        <v>76467834038.346024</v>
      </c>
      <c r="Z68" s="90">
        <f t="shared" ca="1" si="14"/>
        <v>76654342219.000412</v>
      </c>
      <c r="AA68" s="90">
        <f t="shared" ca="1" si="14"/>
        <v>76840850399.6548</v>
      </c>
      <c r="AB68" s="90">
        <f t="shared" ca="1" si="14"/>
        <v>77027358580.309189</v>
      </c>
      <c r="AC68" s="90">
        <f t="shared" ca="1" si="14"/>
        <v>77213866760.963562</v>
      </c>
      <c r="AD68" s="90">
        <f t="shared" ca="1" si="14"/>
        <v>77400374941.61795</v>
      </c>
      <c r="AE68" s="90">
        <f t="shared" ca="1" si="14"/>
        <v>77586883122.272339</v>
      </c>
      <c r="AF68" s="90">
        <f t="shared" ca="1" si="14"/>
        <v>77773391302.926727</v>
      </c>
      <c r="AG68" s="90">
        <f t="shared" ca="1" si="14"/>
        <v>77959899483.581116</v>
      </c>
      <c r="AH68" s="90">
        <f t="shared" ca="1" si="14"/>
        <v>78146407664.235504</v>
      </c>
      <c r="AI68" s="90">
        <f t="shared" ca="1" si="14"/>
        <v>78332915844.889877</v>
      </c>
      <c r="AJ68" s="90">
        <f t="shared" ca="1" si="14"/>
        <v>78519424025.544281</v>
      </c>
      <c r="AK68" s="90">
        <f t="shared" ca="1" si="14"/>
        <v>78705932206.198639</v>
      </c>
      <c r="AL68" s="90">
        <f t="shared" ca="1" si="14"/>
        <v>78892440386.853043</v>
      </c>
      <c r="AM68" s="90">
        <f t="shared" ca="1" si="11"/>
        <v>79078948567.507431</v>
      </c>
      <c r="AN68" s="90">
        <f t="shared" ca="1" si="11"/>
        <v>79265456748.161819</v>
      </c>
      <c r="AO68" s="90">
        <f t="shared" ca="1" si="11"/>
        <v>79451964928.816177</v>
      </c>
      <c r="AP68">
        <f ca="1">V68*'Process Emissions Multipliers'!$E$42</f>
        <v>79638473109.470581</v>
      </c>
    </row>
    <row r="69" spans="1:42">
      <c r="A69" s="74">
        <v>17</v>
      </c>
      <c r="B69">
        <f ca="1">IF('Coal mining 2010'!$A77="MD",INDIRECT("'Coal mining 2010'!"&amp;'Country Selector'!$B$3&amp;ROW($A77))*10^12,0)</f>
        <v>58456935880.599304</v>
      </c>
      <c r="C69" s="90">
        <f t="shared" ca="1" si="15"/>
        <v>58417154709.869583</v>
      </c>
      <c r="D69" s="90">
        <f t="shared" ca="1" si="12"/>
        <v>58377373539.13987</v>
      </c>
      <c r="E69" s="90">
        <f t="shared" ca="1" si="12"/>
        <v>58337592368.410141</v>
      </c>
      <c r="F69" s="90">
        <f t="shared" ca="1" si="12"/>
        <v>58297811197.680428</v>
      </c>
      <c r="G69" s="90">
        <f t="shared" ca="1" si="12"/>
        <v>58258030026.950706</v>
      </c>
      <c r="H69" s="90">
        <f t="shared" ca="1" si="12"/>
        <v>58218248856.220993</v>
      </c>
      <c r="I69" s="90">
        <f t="shared" ca="1" si="12"/>
        <v>58178467685.491272</v>
      </c>
      <c r="J69" s="90">
        <f t="shared" ca="1" si="12"/>
        <v>58138686514.761551</v>
      </c>
      <c r="K69" s="90">
        <f t="shared" ca="1" si="12"/>
        <v>58098905344.031837</v>
      </c>
      <c r="L69">
        <f ca="1">IF('Coal mining 2020'!$A77="MD",INDIRECT("'Coal mining 2020'!"&amp;'Country Selector'!$B$3&amp;ROW($A77))*10^12,0)*'Process Emissions Multipliers'!$B$42</f>
        <v>58059124173.302116</v>
      </c>
      <c r="M69" s="90">
        <f t="shared" ca="1" si="16"/>
        <v>54739873142.25441</v>
      </c>
      <c r="N69" s="90">
        <f t="shared" ca="1" si="13"/>
        <v>51420622111.206688</v>
      </c>
      <c r="O69" s="90">
        <f t="shared" ca="1" si="13"/>
        <v>48101371080.158974</v>
      </c>
      <c r="P69" s="90">
        <f t="shared" ca="1" si="13"/>
        <v>44782120049.111267</v>
      </c>
      <c r="Q69" s="90">
        <f t="shared" ca="1" si="13"/>
        <v>41462869018.063545</v>
      </c>
      <c r="R69" s="90">
        <f t="shared" ca="1" si="13"/>
        <v>38143617987.015839</v>
      </c>
      <c r="S69" s="90">
        <f t="shared" ca="1" si="13"/>
        <v>34824366955.968124</v>
      </c>
      <c r="T69" s="90">
        <f t="shared" ca="1" si="13"/>
        <v>31505115924.92041</v>
      </c>
      <c r="U69" s="90">
        <f t="shared" ca="1" si="13"/>
        <v>28185864893.872696</v>
      </c>
      <c r="V69">
        <f ca="1">IF('Coal mining 2030'!$A77="MD",INDIRECT("'Coal mining 2030'!"&amp;'Country Selector'!$B$3&amp;ROW($A77))*10^12,0)*'Process Emissions Multipliers'!$D$42</f>
        <v>24866613862.824982</v>
      </c>
      <c r="W69" s="90">
        <f t="shared" ca="1" si="14"/>
        <v>24927711612.746704</v>
      </c>
      <c r="X69" s="90">
        <f t="shared" ca="1" si="14"/>
        <v>24988809362.668423</v>
      </c>
      <c r="Y69" s="90">
        <f t="shared" ca="1" si="14"/>
        <v>25049907112.590145</v>
      </c>
      <c r="Z69" s="90">
        <f t="shared" ca="1" si="14"/>
        <v>25111004862.511868</v>
      </c>
      <c r="AA69" s="90">
        <f t="shared" ca="1" si="14"/>
        <v>25172102612.433586</v>
      </c>
      <c r="AB69" s="90">
        <f t="shared" ca="1" si="14"/>
        <v>25233200362.355305</v>
      </c>
      <c r="AC69" s="90">
        <f t="shared" ca="1" si="14"/>
        <v>25294298112.277027</v>
      </c>
      <c r="AD69" s="90">
        <f t="shared" ca="1" si="14"/>
        <v>25355395862.198746</v>
      </c>
      <c r="AE69" s="90">
        <f t="shared" ca="1" si="14"/>
        <v>25416493612.120468</v>
      </c>
      <c r="AF69" s="90">
        <f t="shared" ca="1" si="14"/>
        <v>25477591362.042191</v>
      </c>
      <c r="AG69" s="90">
        <f t="shared" ca="1" si="14"/>
        <v>25538689111.963913</v>
      </c>
      <c r="AH69" s="90">
        <f t="shared" ca="1" si="14"/>
        <v>25599786861.885635</v>
      </c>
      <c r="AI69" s="90">
        <f t="shared" ca="1" si="14"/>
        <v>25660884611.80735</v>
      </c>
      <c r="AJ69" s="90">
        <f t="shared" ca="1" si="14"/>
        <v>25721982361.729073</v>
      </c>
      <c r="AK69" s="90">
        <f t="shared" ca="1" si="14"/>
        <v>25783080111.650795</v>
      </c>
      <c r="AL69" s="90">
        <f t="shared" ca="1" si="14"/>
        <v>25844177861.572517</v>
      </c>
      <c r="AM69" s="90">
        <f t="shared" ca="1" si="11"/>
        <v>25905275611.494236</v>
      </c>
      <c r="AN69" s="90">
        <f t="shared" ca="1" si="11"/>
        <v>25966373361.415958</v>
      </c>
      <c r="AO69" s="90">
        <f t="shared" ca="1" si="11"/>
        <v>26027471111.337681</v>
      </c>
      <c r="AP69">
        <f ca="1">V69*'Process Emissions Multipliers'!$E$42</f>
        <v>26088568861.259399</v>
      </c>
    </row>
    <row r="70" spans="1:42">
      <c r="A70" s="74">
        <v>18</v>
      </c>
      <c r="B70">
        <f ca="1">IF('Coal mining 2010'!$A78="MD",INDIRECT("'Coal mining 2010'!"&amp;'Country Selector'!$B$3&amp;ROW($A78))*10^12,0)</f>
        <v>166364978856.41788</v>
      </c>
      <c r="C70" s="90">
        <f t="shared" ca="1" si="15"/>
        <v>181864731206.83539</v>
      </c>
      <c r="D70" s="90">
        <f t="shared" ca="1" si="12"/>
        <v>197364483557.25293</v>
      </c>
      <c r="E70" s="90">
        <f t="shared" ca="1" si="12"/>
        <v>212864235907.67041</v>
      </c>
      <c r="F70" s="90">
        <f t="shared" ca="1" si="12"/>
        <v>228363988258.08795</v>
      </c>
      <c r="G70" s="90">
        <f t="shared" ca="1" si="12"/>
        <v>243863740608.50543</v>
      </c>
      <c r="H70" s="90">
        <f t="shared" ca="1" si="12"/>
        <v>259363492958.92297</v>
      </c>
      <c r="I70" s="90">
        <f t="shared" ca="1" si="12"/>
        <v>274863245309.34052</v>
      </c>
      <c r="J70" s="90">
        <f t="shared" ca="1" si="12"/>
        <v>290362997659.758</v>
      </c>
      <c r="K70" s="90">
        <f t="shared" ca="1" si="12"/>
        <v>305862750010.17548</v>
      </c>
      <c r="L70">
        <f ca="1">IF('Coal mining 2020'!$A78="MD",INDIRECT("'Coal mining 2020'!"&amp;'Country Selector'!$B$3&amp;ROW($A78))*10^12,0)*'Process Emissions Multipliers'!$B$42</f>
        <v>321362502360.59302</v>
      </c>
      <c r="M70" s="90">
        <f t="shared" ca="1" si="16"/>
        <v>305218899250.47784</v>
      </c>
      <c r="N70" s="90">
        <f t="shared" ca="1" si="13"/>
        <v>289075296140.36267</v>
      </c>
      <c r="O70" s="90">
        <f t="shared" ca="1" si="13"/>
        <v>272931693030.2475</v>
      </c>
      <c r="P70" s="90">
        <f t="shared" ca="1" si="13"/>
        <v>256788089920.13232</v>
      </c>
      <c r="Q70" s="90">
        <f t="shared" ca="1" si="13"/>
        <v>240644486810.01715</v>
      </c>
      <c r="R70" s="90">
        <f t="shared" ca="1" si="13"/>
        <v>224500883699.90198</v>
      </c>
      <c r="S70" s="90">
        <f t="shared" ca="1" si="13"/>
        <v>208357280589.7868</v>
      </c>
      <c r="T70" s="90">
        <f t="shared" ca="1" si="13"/>
        <v>192213677479.67163</v>
      </c>
      <c r="U70" s="90">
        <f t="shared" ca="1" si="13"/>
        <v>176070074369.55643</v>
      </c>
      <c r="V70">
        <f ca="1">IF('Coal mining 2030'!$A78="MD",INDIRECT("'Coal mining 2030'!"&amp;'Country Selector'!$B$3&amp;ROW($A78))*10^12,0)*'Process Emissions Multipliers'!$D$42</f>
        <v>159926471259.44125</v>
      </c>
      <c r="W70" s="90">
        <f t="shared" ca="1" si="14"/>
        <v>160319413684.203</v>
      </c>
      <c r="X70" s="90">
        <f t="shared" ca="1" si="14"/>
        <v>160712356108.96475</v>
      </c>
      <c r="Y70" s="90">
        <f t="shared" ca="1" si="14"/>
        <v>161105298533.7265</v>
      </c>
      <c r="Z70" s="90">
        <f t="shared" ca="1" si="14"/>
        <v>161498240958.48828</v>
      </c>
      <c r="AA70" s="90">
        <f t="shared" ca="1" si="14"/>
        <v>161891183383.25</v>
      </c>
      <c r="AB70" s="90">
        <f t="shared" ca="1" si="14"/>
        <v>162284125808.01178</v>
      </c>
      <c r="AC70" s="90">
        <f t="shared" ca="1" si="14"/>
        <v>162677068232.7735</v>
      </c>
      <c r="AD70" s="90">
        <f t="shared" ca="1" si="14"/>
        <v>163070010657.53528</v>
      </c>
      <c r="AE70" s="90">
        <f t="shared" ca="1" si="14"/>
        <v>163462953082.29703</v>
      </c>
      <c r="AF70" s="90">
        <f t="shared" ca="1" si="14"/>
        <v>163855895507.05878</v>
      </c>
      <c r="AG70" s="90">
        <f t="shared" ca="1" si="14"/>
        <v>164248837931.82053</v>
      </c>
      <c r="AH70" s="90">
        <f t="shared" ca="1" si="14"/>
        <v>164641780356.58228</v>
      </c>
      <c r="AI70" s="90">
        <f t="shared" ca="1" si="14"/>
        <v>165034722781.34406</v>
      </c>
      <c r="AJ70" s="90">
        <f t="shared" ca="1" si="14"/>
        <v>165427665206.10577</v>
      </c>
      <c r="AK70" s="90">
        <f t="shared" ca="1" si="14"/>
        <v>165820607630.86755</v>
      </c>
      <c r="AL70" s="90">
        <f t="shared" ca="1" si="14"/>
        <v>166213550055.6293</v>
      </c>
      <c r="AM70" s="90">
        <f t="shared" ca="1" si="11"/>
        <v>166606492480.39105</v>
      </c>
      <c r="AN70" s="90">
        <f t="shared" ca="1" si="11"/>
        <v>166999434905.1528</v>
      </c>
      <c r="AO70" s="90">
        <f t="shared" ca="1" si="11"/>
        <v>167392377329.91455</v>
      </c>
      <c r="AP70">
        <f ca="1">V70*'Process Emissions Multipliers'!$E$42</f>
        <v>167785319754.6763</v>
      </c>
    </row>
    <row r="71" spans="1:42">
      <c r="A71" s="74">
        <v>19</v>
      </c>
      <c r="B71">
        <f ca="1">IF('Coal mining 2010'!$A79="MD",INDIRECT("'Coal mining 2010'!"&amp;'Country Selector'!$B$3&amp;ROW($A79))*10^12,0)</f>
        <v>651557489764.02356</v>
      </c>
      <c r="C71" s="90">
        <f t="shared" ca="1" si="15"/>
        <v>651661404749.03174</v>
      </c>
      <c r="D71" s="90">
        <f t="shared" ca="1" si="12"/>
        <v>651765319734.03992</v>
      </c>
      <c r="E71" s="90">
        <f t="shared" ca="1" si="12"/>
        <v>651869234719.0481</v>
      </c>
      <c r="F71" s="90">
        <f t="shared" ca="1" si="12"/>
        <v>651973149704.0564</v>
      </c>
      <c r="G71" s="90">
        <f t="shared" ca="1" si="12"/>
        <v>652077064689.06445</v>
      </c>
      <c r="H71" s="90">
        <f t="shared" ca="1" si="12"/>
        <v>652180979674.07275</v>
      </c>
      <c r="I71" s="90">
        <f t="shared" ca="1" si="12"/>
        <v>652284894659.08093</v>
      </c>
      <c r="J71" s="90">
        <f t="shared" ca="1" si="12"/>
        <v>652388809644.08911</v>
      </c>
      <c r="K71" s="90">
        <f t="shared" ca="1" si="12"/>
        <v>652492724629.09729</v>
      </c>
      <c r="L71">
        <f ca="1">IF('Coal mining 2020'!$A79="MD",INDIRECT("'Coal mining 2020'!"&amp;'Country Selector'!$B$3&amp;ROW($A79))*10^12,0)*'Process Emissions Multipliers'!$B$42</f>
        <v>652596639614.10547</v>
      </c>
      <c r="M71" s="90">
        <f t="shared" ca="1" si="16"/>
        <v>649971125506.16504</v>
      </c>
      <c r="N71" s="90">
        <f t="shared" ca="1" si="13"/>
        <v>647345611398.22461</v>
      </c>
      <c r="O71" s="90">
        <f t="shared" ca="1" si="13"/>
        <v>644720097290.28418</v>
      </c>
      <c r="P71" s="90">
        <f t="shared" ca="1" si="13"/>
        <v>642094583182.34375</v>
      </c>
      <c r="Q71" s="90">
        <f t="shared" ca="1" si="13"/>
        <v>639469069074.40332</v>
      </c>
      <c r="R71" s="90">
        <f t="shared" ca="1" si="13"/>
        <v>636843554966.46277</v>
      </c>
      <c r="S71" s="90">
        <f t="shared" ca="1" si="13"/>
        <v>634218040858.52234</v>
      </c>
      <c r="T71" s="90">
        <f t="shared" ca="1" si="13"/>
        <v>631592526750.58191</v>
      </c>
      <c r="U71" s="90">
        <f t="shared" ca="1" si="13"/>
        <v>628967012642.64148</v>
      </c>
      <c r="V71">
        <f ca="1">IF('Coal mining 2030'!$A79="MD",INDIRECT("'Coal mining 2030'!"&amp;'Country Selector'!$B$3&amp;ROW($A79))*10^12,0)*'Process Emissions Multipliers'!$D$42</f>
        <v>626341498534.70105</v>
      </c>
      <c r="W71" s="90">
        <f t="shared" ca="1" si="14"/>
        <v>627880431678.31982</v>
      </c>
      <c r="X71" s="90">
        <f t="shared" ca="1" si="14"/>
        <v>629419364821.93848</v>
      </c>
      <c r="Y71" s="90">
        <f t="shared" ca="1" si="14"/>
        <v>630958297965.55713</v>
      </c>
      <c r="Z71" s="90">
        <f t="shared" ca="1" si="14"/>
        <v>632497231109.17578</v>
      </c>
      <c r="AA71" s="90">
        <f t="shared" ca="1" si="14"/>
        <v>634036164252.79443</v>
      </c>
      <c r="AB71" s="90">
        <f t="shared" ca="1" si="14"/>
        <v>635575097396.41309</v>
      </c>
      <c r="AC71" s="90">
        <f t="shared" ca="1" si="14"/>
        <v>637114030540.03186</v>
      </c>
      <c r="AD71" s="90">
        <f t="shared" ca="1" si="14"/>
        <v>638652963683.65051</v>
      </c>
      <c r="AE71" s="90">
        <f t="shared" ca="1" si="14"/>
        <v>640191896827.26917</v>
      </c>
      <c r="AF71" s="90">
        <f t="shared" ca="1" si="14"/>
        <v>641730829970.88794</v>
      </c>
      <c r="AG71" s="90">
        <f t="shared" ca="1" si="14"/>
        <v>643269763114.50659</v>
      </c>
      <c r="AH71" s="90">
        <f t="shared" ca="1" si="14"/>
        <v>644808696258.12524</v>
      </c>
      <c r="AI71" s="90">
        <f t="shared" ca="1" si="14"/>
        <v>646347629401.7439</v>
      </c>
      <c r="AJ71" s="90">
        <f t="shared" ca="1" si="14"/>
        <v>647886562545.36267</v>
      </c>
      <c r="AK71" s="90">
        <f t="shared" ca="1" si="14"/>
        <v>649425495688.98132</v>
      </c>
      <c r="AL71" s="90">
        <f t="shared" ca="1" si="14"/>
        <v>650964428832.59998</v>
      </c>
      <c r="AM71" s="90">
        <f t="shared" ca="1" si="11"/>
        <v>652503361976.21863</v>
      </c>
      <c r="AN71" s="90">
        <f t="shared" ca="1" si="11"/>
        <v>654042295119.83728</v>
      </c>
      <c r="AO71" s="90">
        <f t="shared" ca="1" si="11"/>
        <v>655581228263.45605</v>
      </c>
      <c r="AP71">
        <f ca="1">V71*'Process Emissions Multipliers'!$E$42</f>
        <v>657120161407.07471</v>
      </c>
    </row>
    <row r="72" spans="1:42">
      <c r="A72" s="74">
        <v>20</v>
      </c>
      <c r="B72">
        <f ca="1">IF('Coal mining 2010'!$A80="MD",INDIRECT("'Coal mining 2010'!"&amp;'Country Selector'!$B$3&amp;ROW($A80))*10^12,0)</f>
        <v>2627285073.8706665</v>
      </c>
      <c r="C72" s="90">
        <f t="shared" ca="1" si="15"/>
        <v>2613557216.6663108</v>
      </c>
      <c r="D72" s="90">
        <f t="shared" ca="1" si="12"/>
        <v>2599829359.4619555</v>
      </c>
      <c r="E72" s="90">
        <f t="shared" ca="1" si="12"/>
        <v>2586101502.2575998</v>
      </c>
      <c r="F72" s="90">
        <f t="shared" ca="1" si="12"/>
        <v>2572373645.0532446</v>
      </c>
      <c r="G72" s="90">
        <f t="shared" ca="1" si="12"/>
        <v>2558645787.8488894</v>
      </c>
      <c r="H72" s="90">
        <f t="shared" ca="1" si="12"/>
        <v>2544917930.6445336</v>
      </c>
      <c r="I72" s="90">
        <f t="shared" ca="1" si="12"/>
        <v>2531190073.4401784</v>
      </c>
      <c r="J72" s="90">
        <f t="shared" ca="1" si="12"/>
        <v>2517462216.2358227</v>
      </c>
      <c r="K72" s="90">
        <f t="shared" ca="1" si="12"/>
        <v>2503734359.0314674</v>
      </c>
      <c r="L72">
        <f ca="1">IF('Coal mining 2020'!$A80="MD",INDIRECT("'Coal mining 2020'!"&amp;'Country Selector'!$B$3&amp;ROW($A80))*10^12,0)*'Process Emissions Multipliers'!$B$42</f>
        <v>2490006501.8271117</v>
      </c>
      <c r="M72" s="90">
        <f t="shared" ca="1" si="16"/>
        <v>5155782840.8929853</v>
      </c>
      <c r="N72" s="90">
        <f t="shared" ca="1" si="13"/>
        <v>7821559179.9588585</v>
      </c>
      <c r="O72" s="90">
        <f t="shared" ca="1" si="13"/>
        <v>10487335519.024733</v>
      </c>
      <c r="P72" s="90">
        <f t="shared" ca="1" si="13"/>
        <v>13153111858.090607</v>
      </c>
      <c r="Q72" s="90">
        <f t="shared" ca="1" si="13"/>
        <v>15818888197.156479</v>
      </c>
      <c r="R72" s="90">
        <f t="shared" ca="1" si="13"/>
        <v>18484664536.222355</v>
      </c>
      <c r="S72" s="90">
        <f t="shared" ca="1" si="13"/>
        <v>21150440875.288227</v>
      </c>
      <c r="T72" s="90">
        <f t="shared" ca="1" si="13"/>
        <v>23816217214.354099</v>
      </c>
      <c r="U72" s="90">
        <f t="shared" ca="1" si="13"/>
        <v>26481993553.419975</v>
      </c>
      <c r="V72">
        <f ca="1">IF('Coal mining 2030'!$A80="MD",INDIRECT("'Coal mining 2030'!"&amp;'Country Selector'!$B$3&amp;ROW($A80))*10^12,0)*'Process Emissions Multipliers'!$D$42</f>
        <v>29147769892.485847</v>
      </c>
      <c r="W72" s="90">
        <f t="shared" ca="1" si="14"/>
        <v>29219386525.353149</v>
      </c>
      <c r="X72" s="90">
        <f t="shared" ca="1" si="14"/>
        <v>29291003158.220459</v>
      </c>
      <c r="Y72" s="90">
        <f t="shared" ca="1" si="14"/>
        <v>29362619791.087761</v>
      </c>
      <c r="Z72" s="90">
        <f t="shared" ca="1" si="14"/>
        <v>29434236423.955067</v>
      </c>
      <c r="AA72" s="90">
        <f t="shared" ca="1" si="14"/>
        <v>29505853056.822372</v>
      </c>
      <c r="AB72" s="90">
        <f t="shared" ca="1" si="14"/>
        <v>29577469689.689674</v>
      </c>
      <c r="AC72" s="90">
        <f t="shared" ca="1" si="14"/>
        <v>29649086322.556984</v>
      </c>
      <c r="AD72" s="90">
        <f t="shared" ca="1" si="14"/>
        <v>29720702955.424286</v>
      </c>
      <c r="AE72" s="90">
        <f t="shared" ca="1" si="14"/>
        <v>29792319588.291588</v>
      </c>
      <c r="AF72" s="90">
        <f t="shared" ca="1" si="14"/>
        <v>29863936221.158897</v>
      </c>
      <c r="AG72" s="90">
        <f t="shared" ca="1" si="14"/>
        <v>29935552854.026199</v>
      </c>
      <c r="AH72" s="90">
        <f t="shared" ca="1" si="14"/>
        <v>30007169486.893505</v>
      </c>
      <c r="AI72" s="90">
        <f t="shared" ca="1" si="14"/>
        <v>30078786119.760811</v>
      </c>
      <c r="AJ72" s="90">
        <f t="shared" ca="1" si="14"/>
        <v>30150402752.628117</v>
      </c>
      <c r="AK72" s="90">
        <f t="shared" ca="1" si="14"/>
        <v>30222019385.495415</v>
      </c>
      <c r="AL72" s="90">
        <f t="shared" ca="1" si="14"/>
        <v>30293636018.362724</v>
      </c>
      <c r="AM72" s="90">
        <f t="shared" ca="1" si="11"/>
        <v>30365252651.230034</v>
      </c>
      <c r="AN72" s="90">
        <f t="shared" ca="1" si="11"/>
        <v>30436869284.097332</v>
      </c>
      <c r="AO72" s="90">
        <f t="shared" ca="1" si="11"/>
        <v>30508485916.964638</v>
      </c>
      <c r="AP72">
        <f ca="1">V72*'Process Emissions Multipliers'!$E$42</f>
        <v>30580102549.831944</v>
      </c>
    </row>
    <row r="73" spans="1:42">
      <c r="A73" s="74">
        <v>21</v>
      </c>
      <c r="B73">
        <f ca="1">IF('Coal mining 2010'!$A81="MD",INDIRECT("'Coal mining 2010'!"&amp;'Country Selector'!$B$3&amp;ROW($A81))*10^12,0)</f>
        <v>684212642953.30176</v>
      </c>
      <c r="C73" s="90">
        <f t="shared" ca="1" si="15"/>
        <v>678012864647.46069</v>
      </c>
      <c r="D73" s="90">
        <f t="shared" ca="1" si="12"/>
        <v>671813086341.61987</v>
      </c>
      <c r="E73" s="90">
        <f t="shared" ca="1" si="12"/>
        <v>665613308035.77881</v>
      </c>
      <c r="F73" s="90">
        <f t="shared" ca="1" si="12"/>
        <v>659413529729.93787</v>
      </c>
      <c r="G73" s="90">
        <f t="shared" ca="1" si="12"/>
        <v>653213751424.09692</v>
      </c>
      <c r="H73" s="90">
        <f t="shared" ca="1" si="12"/>
        <v>647013973118.25586</v>
      </c>
      <c r="I73" s="90">
        <f t="shared" ca="1" si="12"/>
        <v>640814194812.41492</v>
      </c>
      <c r="J73" s="90">
        <f t="shared" ca="1" si="12"/>
        <v>634614416506.57397</v>
      </c>
      <c r="K73" s="90">
        <f t="shared" ca="1" si="12"/>
        <v>628414638200.73291</v>
      </c>
      <c r="L73">
        <f ca="1">IF('Coal mining 2020'!$A81="MD",INDIRECT("'Coal mining 2020'!"&amp;'Country Selector'!$B$3&amp;ROW($A81))*10^12,0)*'Process Emissions Multipliers'!$B$42</f>
        <v>622214859894.89197</v>
      </c>
      <c r="M73" s="90">
        <f t="shared" ca="1" si="16"/>
        <v>623104443680.62207</v>
      </c>
      <c r="N73" s="90">
        <f t="shared" ca="1" si="13"/>
        <v>623994027466.35229</v>
      </c>
      <c r="O73" s="90">
        <f t="shared" ca="1" si="13"/>
        <v>624883611252.0824</v>
      </c>
      <c r="P73" s="90">
        <f t="shared" ca="1" si="13"/>
        <v>625773195037.8125</v>
      </c>
      <c r="Q73" s="90">
        <f t="shared" ca="1" si="13"/>
        <v>626662778823.54272</v>
      </c>
      <c r="R73" s="90">
        <f t="shared" ca="1" si="13"/>
        <v>627552362609.27283</v>
      </c>
      <c r="S73" s="90">
        <f t="shared" ca="1" si="13"/>
        <v>628441946395.00293</v>
      </c>
      <c r="T73" s="90">
        <f t="shared" ca="1" si="13"/>
        <v>629331530180.73315</v>
      </c>
      <c r="U73" s="90">
        <f t="shared" ca="1" si="13"/>
        <v>630221113966.46313</v>
      </c>
      <c r="V73">
        <f ca="1">IF('Coal mining 2030'!$A81="MD",INDIRECT("'Coal mining 2030'!"&amp;'Country Selector'!$B$3&amp;ROW($A81))*10^12,0)*'Process Emissions Multipliers'!$D$42</f>
        <v>631110697752.19336</v>
      </c>
      <c r="W73" s="90">
        <f t="shared" ca="1" si="14"/>
        <v>632661348910.28418</v>
      </c>
      <c r="X73" s="90">
        <f t="shared" ca="1" si="14"/>
        <v>634212000068.375</v>
      </c>
      <c r="Y73" s="90">
        <f t="shared" ca="1" si="14"/>
        <v>635762651226.46582</v>
      </c>
      <c r="Z73" s="90">
        <f t="shared" ca="1" si="14"/>
        <v>637313302384.55664</v>
      </c>
      <c r="AA73" s="90">
        <f t="shared" ca="1" si="14"/>
        <v>638863953542.64734</v>
      </c>
      <c r="AB73" s="90">
        <f t="shared" ca="1" si="14"/>
        <v>640414604700.73816</v>
      </c>
      <c r="AC73" s="90">
        <f t="shared" ca="1" si="14"/>
        <v>641965255858.82886</v>
      </c>
      <c r="AD73" s="90">
        <f t="shared" ca="1" si="14"/>
        <v>643515907016.9198</v>
      </c>
      <c r="AE73" s="90">
        <f t="shared" ca="1" si="14"/>
        <v>645066558175.01062</v>
      </c>
      <c r="AF73" s="90">
        <f t="shared" ca="1" si="14"/>
        <v>646617209333.10132</v>
      </c>
      <c r="AG73" s="90">
        <f t="shared" ca="1" si="14"/>
        <v>648167860491.19214</v>
      </c>
      <c r="AH73" s="90">
        <f t="shared" ca="1" si="14"/>
        <v>649718511649.28296</v>
      </c>
      <c r="AI73" s="90">
        <f t="shared" ca="1" si="14"/>
        <v>651269162807.37378</v>
      </c>
      <c r="AJ73" s="90">
        <f t="shared" ca="1" si="14"/>
        <v>652819813965.4646</v>
      </c>
      <c r="AK73" s="90">
        <f t="shared" ca="1" si="14"/>
        <v>654370465123.55542</v>
      </c>
      <c r="AL73" s="90">
        <f t="shared" ca="1" si="14"/>
        <v>655921116281.64624</v>
      </c>
      <c r="AM73" s="90">
        <f t="shared" ca="1" si="11"/>
        <v>657471767439.73694</v>
      </c>
      <c r="AN73" s="90">
        <f t="shared" ca="1" si="11"/>
        <v>659022418597.82788</v>
      </c>
      <c r="AO73" s="90">
        <f t="shared" ca="1" si="11"/>
        <v>660573069755.91846</v>
      </c>
      <c r="AP73">
        <f ca="1">V73*'Process Emissions Multipliers'!$E$42</f>
        <v>662123720914.0094</v>
      </c>
    </row>
    <row r="74" spans="1:42">
      <c r="A74" s="74">
        <v>22</v>
      </c>
      <c r="B74">
        <f ca="1">IF('Coal mining 2010'!$A82="MD",INDIRECT("'Coal mining 2010'!"&amp;'Country Selector'!$B$3&amp;ROW($A82))*10^12,0)</f>
        <v>621602865281.85437</v>
      </c>
      <c r="C74" s="90">
        <f t="shared" ca="1" si="15"/>
        <v>621119821277.64368</v>
      </c>
      <c r="D74" s="90">
        <f t="shared" ca="1" si="12"/>
        <v>620636777273.43298</v>
      </c>
      <c r="E74" s="90">
        <f t="shared" ca="1" si="12"/>
        <v>620153733269.22217</v>
      </c>
      <c r="F74" s="90">
        <f t="shared" ca="1" si="12"/>
        <v>619670689265.01147</v>
      </c>
      <c r="G74" s="90">
        <f t="shared" ca="1" si="12"/>
        <v>619187645260.80078</v>
      </c>
      <c r="H74" s="90">
        <f t="shared" ca="1" si="12"/>
        <v>618704601256.59009</v>
      </c>
      <c r="I74" s="90">
        <f t="shared" ca="1" si="12"/>
        <v>618221557252.37939</v>
      </c>
      <c r="J74" s="90">
        <f t="shared" ca="1" si="12"/>
        <v>617738513248.16858</v>
      </c>
      <c r="K74" s="90">
        <f t="shared" ca="1" si="12"/>
        <v>617255469243.95789</v>
      </c>
      <c r="L74">
        <f ca="1">IF('Coal mining 2020'!$A82="MD",INDIRECT("'Coal mining 2020'!"&amp;'Country Selector'!$B$3&amp;ROW($A82))*10^12,0)*'Process Emissions Multipliers'!$B$42</f>
        <v>616772425239.74719</v>
      </c>
      <c r="M74" s="90">
        <f t="shared" ca="1" si="16"/>
        <v>617327631120.40393</v>
      </c>
      <c r="N74" s="90">
        <f t="shared" ca="1" si="13"/>
        <v>617882837001.06067</v>
      </c>
      <c r="O74" s="90">
        <f t="shared" ca="1" si="13"/>
        <v>618438042881.71753</v>
      </c>
      <c r="P74" s="90">
        <f t="shared" ca="1" si="13"/>
        <v>618993248762.37427</v>
      </c>
      <c r="Q74" s="90">
        <f t="shared" ca="1" si="13"/>
        <v>619548454643.03101</v>
      </c>
      <c r="R74" s="90">
        <f t="shared" ca="1" si="13"/>
        <v>620103660523.68774</v>
      </c>
      <c r="S74" s="90">
        <f t="shared" ca="1" si="13"/>
        <v>620658866404.34448</v>
      </c>
      <c r="T74" s="90">
        <f t="shared" ca="1" si="13"/>
        <v>621214072285.00122</v>
      </c>
      <c r="U74" s="90">
        <f t="shared" ca="1" si="13"/>
        <v>621769278165.65796</v>
      </c>
      <c r="V74">
        <f ca="1">IF('Coal mining 2030'!$A82="MD",INDIRECT("'Coal mining 2030'!"&amp;'Country Selector'!$B$3&amp;ROW($A82))*10^12,0)*'Process Emissions Multipliers'!$D$42</f>
        <v>622324484046.3147</v>
      </c>
      <c r="W74" s="90">
        <f t="shared" ca="1" si="14"/>
        <v>623853547307.84973</v>
      </c>
      <c r="X74" s="90">
        <f t="shared" ca="1" si="14"/>
        <v>625382610569.38501</v>
      </c>
      <c r="Y74" s="90">
        <f t="shared" ca="1" si="14"/>
        <v>626911673830.92004</v>
      </c>
      <c r="Z74" s="90">
        <f t="shared" ca="1" si="14"/>
        <v>628440737092.4552</v>
      </c>
      <c r="AA74" s="90">
        <f t="shared" ca="1" si="14"/>
        <v>629969800353.99036</v>
      </c>
      <c r="AB74" s="90">
        <f t="shared" ca="1" si="14"/>
        <v>631498863615.52539</v>
      </c>
      <c r="AC74" s="90">
        <f t="shared" ca="1" si="14"/>
        <v>633027926877.06055</v>
      </c>
      <c r="AD74" s="90">
        <f t="shared" ca="1" si="14"/>
        <v>634556990138.5957</v>
      </c>
      <c r="AE74" s="90">
        <f t="shared" ca="1" si="14"/>
        <v>636086053400.13086</v>
      </c>
      <c r="AF74" s="90">
        <f t="shared" ca="1" si="14"/>
        <v>637615116661.66602</v>
      </c>
      <c r="AG74" s="90">
        <f t="shared" ca="1" si="14"/>
        <v>639144179923.20117</v>
      </c>
      <c r="AH74" s="90">
        <f t="shared" ca="1" si="14"/>
        <v>640673243184.73621</v>
      </c>
      <c r="AI74" s="90">
        <f t="shared" ca="1" si="14"/>
        <v>642202306446.27124</v>
      </c>
      <c r="AJ74" s="90">
        <f t="shared" ca="1" si="14"/>
        <v>643731369707.8064</v>
      </c>
      <c r="AK74" s="90">
        <f t="shared" ca="1" si="14"/>
        <v>645260432969.34155</v>
      </c>
      <c r="AL74" s="90">
        <f t="shared" ca="1" si="14"/>
        <v>646789496230.87671</v>
      </c>
      <c r="AM74" s="90">
        <f t="shared" ca="1" si="11"/>
        <v>648318559492.41187</v>
      </c>
      <c r="AN74" s="90">
        <f t="shared" ca="1" si="11"/>
        <v>649847622753.94702</v>
      </c>
      <c r="AO74" s="90">
        <f t="shared" ca="1" si="11"/>
        <v>651376686015.48193</v>
      </c>
      <c r="AP74">
        <f ca="1">V74*'Process Emissions Multipliers'!$E$42</f>
        <v>652905749277.01721</v>
      </c>
    </row>
    <row r="75" spans="1:42">
      <c r="A75" s="74">
        <v>23</v>
      </c>
      <c r="B75">
        <f ca="1">IF('Coal mining 2010'!$A83="MD",INDIRECT("'Coal mining 2010'!"&amp;'Country Selector'!$B$3&amp;ROW($A83))*10^12,0)</f>
        <v>2756155546309.8701</v>
      </c>
      <c r="C75" s="90">
        <f t="shared" ca="1" si="15"/>
        <v>2741936110608.2275</v>
      </c>
      <c r="D75" s="90">
        <f t="shared" ca="1" si="12"/>
        <v>2727716674906.5845</v>
      </c>
      <c r="E75" s="90">
        <f t="shared" ca="1" si="12"/>
        <v>2713497239204.9419</v>
      </c>
      <c r="F75" s="90">
        <f t="shared" ca="1" si="12"/>
        <v>2699277803503.2993</v>
      </c>
      <c r="G75" s="90">
        <f t="shared" ca="1" si="12"/>
        <v>2685058367801.6563</v>
      </c>
      <c r="H75" s="90">
        <f t="shared" ca="1" si="12"/>
        <v>2670838932100.0137</v>
      </c>
      <c r="I75" s="90">
        <f t="shared" ca="1" si="12"/>
        <v>2656619496398.3711</v>
      </c>
      <c r="J75" s="90">
        <f t="shared" ca="1" si="12"/>
        <v>2642400060696.7285</v>
      </c>
      <c r="K75" s="90">
        <f t="shared" ca="1" si="12"/>
        <v>2628180624995.0854</v>
      </c>
      <c r="L75">
        <f ca="1">IF('Coal mining 2020'!$A83="MD",INDIRECT("'Coal mining 2020'!"&amp;'Country Selector'!$B$3&amp;ROW($A83))*10^12,0)*'Process Emissions Multipliers'!$B$42</f>
        <v>2613961189293.4429</v>
      </c>
      <c r="M75" s="90">
        <f t="shared" ca="1" si="16"/>
        <v>2622124512187.6699</v>
      </c>
      <c r="N75" s="90">
        <f t="shared" ca="1" si="13"/>
        <v>2630287835081.897</v>
      </c>
      <c r="O75" s="90">
        <f t="shared" ca="1" si="13"/>
        <v>2638451157976.124</v>
      </c>
      <c r="P75" s="90">
        <f t="shared" ca="1" si="13"/>
        <v>2646614480870.3506</v>
      </c>
      <c r="Q75" s="90">
        <f t="shared" ca="1" si="13"/>
        <v>2654777803764.5771</v>
      </c>
      <c r="R75" s="90">
        <f t="shared" ca="1" si="13"/>
        <v>2662941126658.8047</v>
      </c>
      <c r="S75" s="90">
        <f t="shared" ca="1" si="13"/>
        <v>2671104449553.0313</v>
      </c>
      <c r="T75" s="90">
        <f t="shared" ca="1" si="13"/>
        <v>2679267772447.2583</v>
      </c>
      <c r="U75" s="90">
        <f t="shared" ca="1" si="13"/>
        <v>2687431095341.4849</v>
      </c>
      <c r="V75">
        <f ca="1">IF('Coal mining 2030'!$A83="MD",INDIRECT("'Coal mining 2030'!"&amp;'Country Selector'!$B$3&amp;ROW($A83))*10^12,0)*'Process Emissions Multipliers'!$D$42</f>
        <v>2695594418235.7119</v>
      </c>
      <c r="W75" s="90">
        <f t="shared" ca="1" si="14"/>
        <v>2702217545717.5747</v>
      </c>
      <c r="X75" s="90">
        <f t="shared" ca="1" si="14"/>
        <v>2708840673199.438</v>
      </c>
      <c r="Y75" s="90">
        <f t="shared" ca="1" si="14"/>
        <v>2715463800681.3008</v>
      </c>
      <c r="Z75" s="90">
        <f t="shared" ca="1" si="14"/>
        <v>2722086928163.1641</v>
      </c>
      <c r="AA75" s="90">
        <f t="shared" ca="1" si="14"/>
        <v>2728710055645.0273</v>
      </c>
      <c r="AB75" s="90">
        <f t="shared" ca="1" si="14"/>
        <v>2735333183126.8906</v>
      </c>
      <c r="AC75" s="90">
        <f t="shared" ca="1" si="14"/>
        <v>2741956310608.7529</v>
      </c>
      <c r="AD75" s="90">
        <f t="shared" ca="1" si="14"/>
        <v>2748579438090.6162</v>
      </c>
      <c r="AE75" s="90">
        <f t="shared" ca="1" si="14"/>
        <v>2755202565572.4795</v>
      </c>
      <c r="AF75" s="90">
        <f t="shared" ca="1" si="14"/>
        <v>2761825693054.3423</v>
      </c>
      <c r="AG75" s="90">
        <f t="shared" ca="1" si="14"/>
        <v>2768448820536.2051</v>
      </c>
      <c r="AH75" s="90">
        <f t="shared" ca="1" si="14"/>
        <v>2775071948018.0684</v>
      </c>
      <c r="AI75" s="90">
        <f t="shared" ca="1" si="14"/>
        <v>2781695075499.9316</v>
      </c>
      <c r="AJ75" s="90">
        <f t="shared" ca="1" si="14"/>
        <v>2788318202981.7944</v>
      </c>
      <c r="AK75" s="90">
        <f t="shared" ca="1" si="14"/>
        <v>2794941330463.6577</v>
      </c>
      <c r="AL75" s="90">
        <f t="shared" ca="1" si="14"/>
        <v>2801564457945.5205</v>
      </c>
      <c r="AM75" s="90">
        <f t="shared" ca="1" si="11"/>
        <v>2808187585427.3833</v>
      </c>
      <c r="AN75" s="90">
        <f t="shared" ca="1" si="11"/>
        <v>2814810712909.2466</v>
      </c>
      <c r="AO75" s="90">
        <f t="shared" ca="1" si="11"/>
        <v>2821433840391.1099</v>
      </c>
      <c r="AP75">
        <f ca="1">V75*'Process Emissions Multipliers'!$E$42</f>
        <v>2828056967872.9727</v>
      </c>
    </row>
    <row r="76" spans="1:42">
      <c r="A76" s="74">
        <v>24</v>
      </c>
      <c r="B76">
        <f ca="1">IF('Coal mining 2010'!$A84="MD",INDIRECT("'Coal mining 2010'!"&amp;'Country Selector'!$B$3&amp;ROW($A84))*10^12,0)</f>
        <v>100238453628.52057</v>
      </c>
      <c r="C76" s="90">
        <f t="shared" ca="1" si="15"/>
        <v>90429137961.757019</v>
      </c>
      <c r="D76" s="90">
        <f t="shared" ca="1" si="12"/>
        <v>80619822294.993469</v>
      </c>
      <c r="E76" s="90">
        <f t="shared" ca="1" si="12"/>
        <v>70810506628.229935</v>
      </c>
      <c r="F76" s="90">
        <f t="shared" ca="1" si="12"/>
        <v>61001190961.466393</v>
      </c>
      <c r="G76" s="90">
        <f t="shared" ca="1" si="12"/>
        <v>51191875294.702843</v>
      </c>
      <c r="H76" s="90">
        <f t="shared" ca="1" si="12"/>
        <v>41382559627.939293</v>
      </c>
      <c r="I76" s="90">
        <f t="shared" ca="1" si="12"/>
        <v>31573243961.175751</v>
      </c>
      <c r="J76" s="90">
        <f t="shared" ca="1" si="12"/>
        <v>21763928294.412205</v>
      </c>
      <c r="K76" s="90">
        <f t="shared" ca="1" si="12"/>
        <v>11954612627.648661</v>
      </c>
      <c r="L76">
        <f ca="1">IF('Coal mining 2020'!$A84="MD",INDIRECT("'Coal mining 2020'!"&amp;'Country Selector'!$B$3&amp;ROW($A84))*10^12,0)*'Process Emissions Multipliers'!$B$42</f>
        <v>2145296960.8851151</v>
      </c>
      <c r="M76" s="90">
        <f t="shared" ca="1" si="16"/>
        <v>6764955887.3336887</v>
      </c>
      <c r="N76" s="90">
        <f t="shared" ca="1" si="13"/>
        <v>11384614813.782261</v>
      </c>
      <c r="O76" s="90">
        <f t="shared" ca="1" si="13"/>
        <v>16004273740.230833</v>
      </c>
      <c r="P76" s="90">
        <f t="shared" ca="1" si="13"/>
        <v>20623932666.679409</v>
      </c>
      <c r="Q76" s="90">
        <f t="shared" ca="1" si="13"/>
        <v>25243591593.127979</v>
      </c>
      <c r="R76" s="90">
        <f t="shared" ca="1" si="13"/>
        <v>29863250519.57655</v>
      </c>
      <c r="S76" s="90">
        <f t="shared" ca="1" si="13"/>
        <v>34482909446.025124</v>
      </c>
      <c r="T76" s="90">
        <f t="shared" ca="1" si="13"/>
        <v>39102568372.473701</v>
      </c>
      <c r="U76" s="90">
        <f t="shared" ca="1" si="13"/>
        <v>43722227298.922264</v>
      </c>
      <c r="V76">
        <f ca="1">IF('Coal mining 2030'!$A84="MD",INDIRECT("'Coal mining 2030'!"&amp;'Country Selector'!$B$3&amp;ROW($A84))*10^12,0)*'Process Emissions Multipliers'!$D$42</f>
        <v>48341886225.370842</v>
      </c>
      <c r="W76" s="90">
        <f t="shared" ca="1" si="14"/>
        <v>48460663172.310028</v>
      </c>
      <c r="X76" s="90">
        <f t="shared" ca="1" si="14"/>
        <v>48579440119.249214</v>
      </c>
      <c r="Y76" s="90">
        <f t="shared" ca="1" si="14"/>
        <v>48698217066.1884</v>
      </c>
      <c r="Z76" s="90">
        <f t="shared" ca="1" si="14"/>
        <v>48816994013.127594</v>
      </c>
      <c r="AA76" s="90">
        <f t="shared" ca="1" si="14"/>
        <v>48935770960.066772</v>
      </c>
      <c r="AB76" s="90">
        <f t="shared" ca="1" si="14"/>
        <v>49054547907.005959</v>
      </c>
      <c r="AC76" s="90">
        <f t="shared" ca="1" si="14"/>
        <v>49173324853.945145</v>
      </c>
      <c r="AD76" s="90">
        <f t="shared" ca="1" si="14"/>
        <v>49292101800.884331</v>
      </c>
      <c r="AE76" s="90">
        <f t="shared" ca="1" si="14"/>
        <v>49410878747.823517</v>
      </c>
      <c r="AF76" s="90">
        <f t="shared" ca="1" si="14"/>
        <v>49529655694.762703</v>
      </c>
      <c r="AG76" s="90">
        <f t="shared" ca="1" si="14"/>
        <v>49648432641.701889</v>
      </c>
      <c r="AH76" s="90">
        <f t="shared" ca="1" si="14"/>
        <v>49767209588.641075</v>
      </c>
      <c r="AI76" s="90">
        <f t="shared" ca="1" si="14"/>
        <v>49885986535.580261</v>
      </c>
      <c r="AJ76" s="90">
        <f t="shared" ca="1" si="14"/>
        <v>50004763482.519447</v>
      </c>
      <c r="AK76" s="90">
        <f t="shared" ca="1" si="14"/>
        <v>50123540429.458633</v>
      </c>
      <c r="AL76" s="90">
        <f t="shared" ca="1" si="14"/>
        <v>50242317376.397827</v>
      </c>
      <c r="AM76" s="90">
        <f t="shared" ca="1" si="11"/>
        <v>50361094323.337006</v>
      </c>
      <c r="AN76" s="90">
        <f t="shared" ca="1" si="11"/>
        <v>50479871270.276192</v>
      </c>
      <c r="AO76" s="90">
        <f t="shared" ca="1" si="11"/>
        <v>50598648217.215378</v>
      </c>
      <c r="AP76">
        <f ca="1">V76*'Process Emissions Multipliers'!$E$42</f>
        <v>50717425164.154564</v>
      </c>
    </row>
    <row r="77" spans="1:42">
      <c r="A77" s="74">
        <v>25</v>
      </c>
      <c r="B77">
        <f ca="1">IF('Coal mining 2010'!$A85="MD",INDIRECT("'Coal mining 2010'!"&amp;'Country Selector'!$B$3&amp;ROW($A85))*10^12,0)</f>
        <v>24998282296.973427</v>
      </c>
      <c r="C77" s="90">
        <f t="shared" ca="1" si="15"/>
        <v>25056178983.981033</v>
      </c>
      <c r="D77" s="90">
        <f t="shared" ca="1" si="12"/>
        <v>25114075670.98864</v>
      </c>
      <c r="E77" s="90">
        <f t="shared" ca="1" si="12"/>
        <v>25171972357.996243</v>
      </c>
      <c r="F77" s="90">
        <f t="shared" ca="1" si="12"/>
        <v>25229869045.003845</v>
      </c>
      <c r="G77" s="90">
        <f t="shared" ca="1" si="12"/>
        <v>25287765732.011452</v>
      </c>
      <c r="H77" s="90">
        <f t="shared" ca="1" si="12"/>
        <v>25345662419.019058</v>
      </c>
      <c r="I77" s="90">
        <f t="shared" ca="1" si="12"/>
        <v>25403559106.026661</v>
      </c>
      <c r="J77" s="90">
        <f t="shared" ca="1" si="12"/>
        <v>25461455793.034264</v>
      </c>
      <c r="K77" s="90">
        <f t="shared" ca="1" si="12"/>
        <v>25519352480.041866</v>
      </c>
      <c r="L77">
        <f ca="1">IF('Coal mining 2020'!$A85="MD",INDIRECT("'Coal mining 2020'!"&amp;'Country Selector'!$B$3&amp;ROW($A85))*10^12,0)*'Process Emissions Multipliers'!$B$42</f>
        <v>25577249167.049473</v>
      </c>
      <c r="M77" s="90">
        <f t="shared" ca="1" si="16"/>
        <v>23135983782.570683</v>
      </c>
      <c r="N77" s="90">
        <f t="shared" ca="1" si="13"/>
        <v>20694718398.091896</v>
      </c>
      <c r="O77" s="90">
        <f t="shared" ca="1" si="13"/>
        <v>18253453013.613106</v>
      </c>
      <c r="P77" s="90">
        <f t="shared" ca="1" si="13"/>
        <v>15812187629.134315</v>
      </c>
      <c r="Q77" s="90">
        <f t="shared" ca="1" si="13"/>
        <v>13370922244.655525</v>
      </c>
      <c r="R77" s="90">
        <f t="shared" ca="1" si="13"/>
        <v>10929656860.176737</v>
      </c>
      <c r="S77" s="90">
        <f t="shared" ca="1" si="13"/>
        <v>8488391475.6979475</v>
      </c>
      <c r="T77" s="90">
        <f t="shared" ca="1" si="13"/>
        <v>6047126091.2191582</v>
      </c>
      <c r="U77" s="90">
        <f t="shared" ca="1" si="13"/>
        <v>3605860706.7403684</v>
      </c>
      <c r="V77">
        <f ca="1">IF('Coal mining 2030'!$A85="MD",INDIRECT("'Coal mining 2030'!"&amp;'Country Selector'!$B$3&amp;ROW($A85))*10^12,0)*'Process Emissions Multipliers'!$D$42</f>
        <v>1164595322.2615788</v>
      </c>
      <c r="W77" s="90">
        <f t="shared" ca="1" si="14"/>
        <v>1167456755.4326596</v>
      </c>
      <c r="X77" s="90">
        <f t="shared" ca="1" si="14"/>
        <v>1170318188.6037405</v>
      </c>
      <c r="Y77" s="90">
        <f t="shared" ca="1" si="14"/>
        <v>1173179621.774821</v>
      </c>
      <c r="Z77" s="90">
        <f t="shared" ca="1" si="14"/>
        <v>1176041054.9459019</v>
      </c>
      <c r="AA77" s="90">
        <f t="shared" ca="1" si="14"/>
        <v>1178902488.1169827</v>
      </c>
      <c r="AB77" s="90">
        <f t="shared" ca="1" si="14"/>
        <v>1181763921.2880633</v>
      </c>
      <c r="AC77" s="90">
        <f t="shared" ca="1" si="14"/>
        <v>1184625354.4591441</v>
      </c>
      <c r="AD77" s="90">
        <f t="shared" ca="1" si="14"/>
        <v>1187486787.6302249</v>
      </c>
      <c r="AE77" s="90">
        <f t="shared" ca="1" si="14"/>
        <v>1190348220.8013055</v>
      </c>
      <c r="AF77" s="90">
        <f t="shared" ca="1" si="14"/>
        <v>1193209653.9723864</v>
      </c>
      <c r="AG77" s="90">
        <f t="shared" ca="1" si="14"/>
        <v>1196071087.1434672</v>
      </c>
      <c r="AH77" s="90">
        <f t="shared" ca="1" si="14"/>
        <v>1198932520.3145478</v>
      </c>
      <c r="AI77" s="90">
        <f t="shared" ca="1" si="14"/>
        <v>1201793953.4856286</v>
      </c>
      <c r="AJ77" s="90">
        <f t="shared" ca="1" si="14"/>
        <v>1204655386.6567094</v>
      </c>
      <c r="AK77" s="90">
        <f t="shared" ca="1" si="14"/>
        <v>1207516819.8277903</v>
      </c>
      <c r="AL77" s="90">
        <f t="shared" ca="1" si="14"/>
        <v>1210378252.9988708</v>
      </c>
      <c r="AM77" s="90">
        <f t="shared" ca="1" si="11"/>
        <v>1213239686.1699517</v>
      </c>
      <c r="AN77" s="90">
        <f t="shared" ca="1" si="11"/>
        <v>1216101119.3410323</v>
      </c>
      <c r="AO77" s="90">
        <f t="shared" ca="1" si="11"/>
        <v>1218962552.5121131</v>
      </c>
      <c r="AP77">
        <f ca="1">V77*'Process Emissions Multipliers'!$E$42</f>
        <v>1221823985.6831939</v>
      </c>
    </row>
    <row r="78" spans="1:42">
      <c r="A78" s="74">
        <v>26</v>
      </c>
      <c r="B78">
        <f ca="1">IF('Coal mining 2010'!$A86="MD",INDIRECT("'Coal mining 2010'!"&amp;'Country Selector'!$B$3&amp;ROW($A86))*10^12,0)</f>
        <v>24876369159.521515</v>
      </c>
      <c r="C78" s="90">
        <f t="shared" ca="1" si="15"/>
        <v>31892374132.88916</v>
      </c>
      <c r="D78" s="90">
        <f t="shared" ca="1" si="12"/>
        <v>38908379106.256805</v>
      </c>
      <c r="E78" s="90">
        <f t="shared" ca="1" si="12"/>
        <v>45924384079.624451</v>
      </c>
      <c r="F78" s="90">
        <f t="shared" ca="1" si="12"/>
        <v>52940389052.992096</v>
      </c>
      <c r="G78" s="90">
        <f t="shared" ca="1" si="12"/>
        <v>59956394026.359734</v>
      </c>
      <c r="H78" s="90">
        <f t="shared" ca="1" si="12"/>
        <v>66972398999.727386</v>
      </c>
      <c r="I78" s="90">
        <f t="shared" ca="1" si="12"/>
        <v>73988403973.095016</v>
      </c>
      <c r="J78" s="90">
        <f t="shared" ca="1" si="12"/>
        <v>81004408946.462662</v>
      </c>
      <c r="K78" s="90">
        <f t="shared" ca="1" si="12"/>
        <v>88020413919.830307</v>
      </c>
      <c r="L78">
        <f ca="1">IF('Coal mining 2020'!$A86="MD",INDIRECT("'Coal mining 2020'!"&amp;'Country Selector'!$B$3&amp;ROW($A86))*10^12,0)*'Process Emissions Multipliers'!$B$42</f>
        <v>95036418893.197952</v>
      </c>
      <c r="M78" s="90">
        <f t="shared" ca="1" si="16"/>
        <v>87924139636.071747</v>
      </c>
      <c r="N78" s="90">
        <f t="shared" ca="1" si="13"/>
        <v>80811860378.945541</v>
      </c>
      <c r="O78" s="90">
        <f t="shared" ca="1" si="13"/>
        <v>73699581121.819321</v>
      </c>
      <c r="P78" s="90">
        <f t="shared" ca="1" si="13"/>
        <v>66587301864.693123</v>
      </c>
      <c r="Q78" s="90">
        <f t="shared" ca="1" si="13"/>
        <v>59475022607.56691</v>
      </c>
      <c r="R78" s="90">
        <f t="shared" ca="1" si="13"/>
        <v>52362743350.440704</v>
      </c>
      <c r="S78" s="90">
        <f t="shared" ca="1" si="13"/>
        <v>45250464093.314499</v>
      </c>
      <c r="T78" s="90">
        <f t="shared" ca="1" si="13"/>
        <v>38138184836.188278</v>
      </c>
      <c r="U78" s="90">
        <f t="shared" ca="1" si="13"/>
        <v>31025905579.062073</v>
      </c>
      <c r="V78">
        <f ca="1">IF('Coal mining 2030'!$A86="MD",INDIRECT("'Coal mining 2030'!"&amp;'Country Selector'!$B$3&amp;ROW($A86))*10^12,0)*'Process Emissions Multipliers'!$D$42</f>
        <v>23913626321.935863</v>
      </c>
      <c r="W78" s="90">
        <f t="shared" ca="1" si="14"/>
        <v>23972382563.087116</v>
      </c>
      <c r="X78" s="90">
        <f t="shared" ca="1" si="14"/>
        <v>24031138804.238358</v>
      </c>
      <c r="Y78" s="90">
        <f t="shared" ca="1" si="14"/>
        <v>24089895045.38961</v>
      </c>
      <c r="Z78" s="90">
        <f t="shared" ca="1" si="14"/>
        <v>24148651286.540855</v>
      </c>
      <c r="AA78" s="90">
        <f t="shared" ca="1" si="14"/>
        <v>24207407527.692104</v>
      </c>
      <c r="AB78" s="90">
        <f t="shared" ca="1" si="14"/>
        <v>24266163768.843353</v>
      </c>
      <c r="AC78" s="90">
        <f t="shared" ca="1" si="14"/>
        <v>24324920009.994602</v>
      </c>
      <c r="AD78" s="90">
        <f t="shared" ca="1" si="14"/>
        <v>24383676251.145851</v>
      </c>
      <c r="AE78" s="90">
        <f t="shared" ca="1" si="14"/>
        <v>24442432492.297096</v>
      </c>
      <c r="AF78" s="90">
        <f t="shared" ca="1" si="14"/>
        <v>24501188733.448349</v>
      </c>
      <c r="AG78" s="90">
        <f t="shared" ca="1" si="14"/>
        <v>24559944974.599594</v>
      </c>
      <c r="AH78" s="90">
        <f t="shared" ca="1" si="14"/>
        <v>24618701215.750843</v>
      </c>
      <c r="AI78" s="90">
        <f t="shared" ca="1" si="14"/>
        <v>24677457456.902092</v>
      </c>
      <c r="AJ78" s="90">
        <f t="shared" ca="1" si="14"/>
        <v>24736213698.053345</v>
      </c>
      <c r="AK78" s="90">
        <f t="shared" ca="1" si="14"/>
        <v>24794969939.20459</v>
      </c>
      <c r="AL78" s="90">
        <f t="shared" ref="AL78:AO93" ca="1" si="17">$V78*($AP$1-AL$1)/($AP$1-$V$1)+$AP78*(AL$1-$V$1)/($AP$1-$V$1)</f>
        <v>24853726180.355839</v>
      </c>
      <c r="AM78" s="90">
        <f t="shared" ca="1" si="17"/>
        <v>24912482421.507084</v>
      </c>
      <c r="AN78" s="90">
        <f t="shared" ca="1" si="17"/>
        <v>24971238662.658333</v>
      </c>
      <c r="AO78" s="90">
        <f t="shared" ca="1" si="17"/>
        <v>25029994903.809586</v>
      </c>
      <c r="AP78">
        <f ca="1">V78*'Process Emissions Multipliers'!$E$42</f>
        <v>25088751144.960831</v>
      </c>
    </row>
    <row r="79" spans="1:42">
      <c r="A79" s="74">
        <v>27</v>
      </c>
      <c r="B79">
        <f ca="1">IF('Coal mining 2010'!$A87="MD",INDIRECT("'Coal mining 2010'!"&amp;'Country Selector'!$B$3&amp;ROW($A87))*10^12,0)</f>
        <v>22950221690.745564</v>
      </c>
      <c r="C79" s="90">
        <f t="shared" ca="1" si="15"/>
        <v>23017972144.141956</v>
      </c>
      <c r="D79" s="90">
        <f t="shared" ca="1" si="12"/>
        <v>23085722597.538345</v>
      </c>
      <c r="E79" s="90">
        <f t="shared" ca="1" si="12"/>
        <v>23153473050.934734</v>
      </c>
      <c r="F79" s="90">
        <f t="shared" ca="1" si="12"/>
        <v>23221223504.331127</v>
      </c>
      <c r="G79" s="90">
        <f t="shared" ca="1" si="12"/>
        <v>23288973957.727516</v>
      </c>
      <c r="H79" s="90">
        <f t="shared" ca="1" si="12"/>
        <v>23356724411.123909</v>
      </c>
      <c r="I79" s="90">
        <f t="shared" ca="1" si="12"/>
        <v>23424474864.520302</v>
      </c>
      <c r="J79" s="90">
        <f t="shared" ca="1" si="12"/>
        <v>23492225317.916691</v>
      </c>
      <c r="K79" s="90">
        <f t="shared" ca="1" si="12"/>
        <v>23559975771.31308</v>
      </c>
      <c r="L79">
        <f ca="1">IF('Coal mining 2020'!$A87="MD",INDIRECT("'Coal mining 2020'!"&amp;'Country Selector'!$B$3&amp;ROW($A87))*10^12,0)*'Process Emissions Multipliers'!$B$42</f>
        <v>23627726224.709473</v>
      </c>
      <c r="M79" s="90">
        <f t="shared" ca="1" si="16"/>
        <v>23471155890.035431</v>
      </c>
      <c r="N79" s="90">
        <f t="shared" ca="1" si="13"/>
        <v>23314585555.361389</v>
      </c>
      <c r="O79" s="90">
        <f t="shared" ca="1" si="13"/>
        <v>23158015220.687344</v>
      </c>
      <c r="P79" s="90">
        <f t="shared" ca="1" si="13"/>
        <v>23001444886.013302</v>
      </c>
      <c r="Q79" s="90">
        <f t="shared" ca="1" si="13"/>
        <v>22844874551.339256</v>
      </c>
      <c r="R79" s="90">
        <f t="shared" ca="1" si="13"/>
        <v>22688304216.665215</v>
      </c>
      <c r="S79" s="90">
        <f t="shared" ca="1" si="13"/>
        <v>22531733881.991173</v>
      </c>
      <c r="T79" s="90">
        <f t="shared" ca="1" si="13"/>
        <v>22375163547.317131</v>
      </c>
      <c r="U79" s="90">
        <f t="shared" ca="1" si="13"/>
        <v>22218593212.643089</v>
      </c>
      <c r="V79">
        <f ca="1">IF('Coal mining 2030'!$A87="MD",INDIRECT("'Coal mining 2030'!"&amp;'Country Selector'!$B$3&amp;ROW($A87))*10^12,0)*'Process Emissions Multipliers'!$D$42</f>
        <v>22062022877.969044</v>
      </c>
      <c r="W79" s="90">
        <f t="shared" ref="W79:AL94" ca="1" si="18">$V79*($AP$1-W$1)/($AP$1-$V$1)+$AP79*(W$1-$V$1)/($AP$1-$V$1)</f>
        <v>22116229693.742241</v>
      </c>
      <c r="X79" s="90">
        <f t="shared" ca="1" si="18"/>
        <v>22170436509.515446</v>
      </c>
      <c r="Y79" s="90">
        <f t="shared" ca="1" si="18"/>
        <v>22224643325.288643</v>
      </c>
      <c r="Z79" s="90">
        <f t="shared" ca="1" si="18"/>
        <v>22278850141.061844</v>
      </c>
      <c r="AA79" s="90">
        <f t="shared" ca="1" si="18"/>
        <v>22333056956.835037</v>
      </c>
      <c r="AB79" s="90">
        <f t="shared" ca="1" si="18"/>
        <v>22387263772.608238</v>
      </c>
      <c r="AC79" s="90">
        <f t="shared" ca="1" si="18"/>
        <v>22441470588.381439</v>
      </c>
      <c r="AD79" s="90">
        <f t="shared" ca="1" si="18"/>
        <v>22495677404.15464</v>
      </c>
      <c r="AE79" s="90">
        <f t="shared" ca="1" si="18"/>
        <v>22549884219.927841</v>
      </c>
      <c r="AF79" s="90">
        <f t="shared" ca="1" si="18"/>
        <v>22604091035.701035</v>
      </c>
      <c r="AG79" s="90">
        <f t="shared" ca="1" si="18"/>
        <v>22658297851.474236</v>
      </c>
      <c r="AH79" s="90">
        <f t="shared" ca="1" si="18"/>
        <v>22712504667.247437</v>
      </c>
      <c r="AI79" s="90">
        <f t="shared" ca="1" si="18"/>
        <v>22766711483.020634</v>
      </c>
      <c r="AJ79" s="90">
        <f t="shared" ca="1" si="18"/>
        <v>22820918298.793831</v>
      </c>
      <c r="AK79" s="90">
        <f t="shared" ca="1" si="18"/>
        <v>22875125114.567032</v>
      </c>
      <c r="AL79" s="90">
        <f t="shared" ca="1" si="18"/>
        <v>22929331930.340233</v>
      </c>
      <c r="AM79" s="90">
        <f t="shared" ca="1" si="17"/>
        <v>22983538746.113434</v>
      </c>
      <c r="AN79" s="90">
        <f t="shared" ca="1" si="17"/>
        <v>23037745561.886635</v>
      </c>
      <c r="AO79" s="90">
        <f t="shared" ca="1" si="17"/>
        <v>23091952377.659828</v>
      </c>
      <c r="AP79">
        <f ca="1">V79*'Process Emissions Multipliers'!$E$42</f>
        <v>23146159193.433029</v>
      </c>
    </row>
    <row r="80" spans="1:42">
      <c r="A80" s="74">
        <v>28</v>
      </c>
      <c r="B80">
        <f ca="1">IF('Coal mining 2010'!$A88="MD",INDIRECT("'Coal mining 2010'!"&amp;'Country Selector'!$B$3&amp;ROW($A88))*10^12,0)</f>
        <v>64585926827.543716</v>
      </c>
      <c r="C80" s="90">
        <f t="shared" ca="1" si="15"/>
        <v>64248458164.648499</v>
      </c>
      <c r="D80" s="90">
        <f t="shared" ca="1" si="12"/>
        <v>63910989501.753281</v>
      </c>
      <c r="E80" s="90">
        <f t="shared" ca="1" si="12"/>
        <v>63573520838.85807</v>
      </c>
      <c r="F80" s="90">
        <f t="shared" ca="1" si="12"/>
        <v>63236052175.962852</v>
      </c>
      <c r="G80" s="90">
        <f t="shared" ca="1" si="12"/>
        <v>62898583513.067642</v>
      </c>
      <c r="H80" s="90">
        <f t="shared" ca="1" si="12"/>
        <v>62561114850.172424</v>
      </c>
      <c r="I80" s="90">
        <f t="shared" ca="1" si="12"/>
        <v>62223646187.277206</v>
      </c>
      <c r="J80" s="90">
        <f t="shared" ca="1" si="12"/>
        <v>61886177524.381989</v>
      </c>
      <c r="K80" s="90">
        <f t="shared" ca="1" si="12"/>
        <v>61548708861.486778</v>
      </c>
      <c r="L80">
        <f ca="1">IF('Coal mining 2020'!$A88="MD",INDIRECT("'Coal mining 2020'!"&amp;'Country Selector'!$B$3&amp;ROW($A88))*10^12,0)*'Process Emissions Multipliers'!$B$42</f>
        <v>61211240198.59156</v>
      </c>
      <c r="M80" s="90">
        <f t="shared" ca="1" si="16"/>
        <v>65280376870.615059</v>
      </c>
      <c r="N80" s="90">
        <f t="shared" ca="1" si="13"/>
        <v>69349513542.63855</v>
      </c>
      <c r="O80" s="90">
        <f t="shared" ca="1" si="13"/>
        <v>73418650214.662048</v>
      </c>
      <c r="P80" s="90">
        <f t="shared" ca="1" si="13"/>
        <v>77487786886.685547</v>
      </c>
      <c r="Q80" s="90">
        <f t="shared" ca="1" si="13"/>
        <v>81556923558.709045</v>
      </c>
      <c r="R80" s="90">
        <f t="shared" ca="1" si="13"/>
        <v>85626060230.732513</v>
      </c>
      <c r="S80" s="90">
        <f t="shared" ca="1" si="13"/>
        <v>89695196902.756027</v>
      </c>
      <c r="T80" s="90">
        <f t="shared" ca="1" si="13"/>
        <v>93764333574.77951</v>
      </c>
      <c r="U80" s="90">
        <f t="shared" ca="1" si="13"/>
        <v>97833470246.803024</v>
      </c>
      <c r="V80">
        <f ca="1">IF('Coal mining 2030'!$A88="MD",INDIRECT("'Coal mining 2030'!"&amp;'Country Selector'!$B$3&amp;ROW($A88))*10^12,0)*'Process Emissions Multipliers'!$D$42</f>
        <v>101902606918.82651</v>
      </c>
      <c r="W80" s="90">
        <f t="shared" ca="1" si="18"/>
        <v>102152983589.66087</v>
      </c>
      <c r="X80" s="90">
        <f t="shared" ca="1" si="18"/>
        <v>102403360260.49525</v>
      </c>
      <c r="Y80" s="90">
        <f t="shared" ca="1" si="18"/>
        <v>102653736931.32962</v>
      </c>
      <c r="Z80" s="90">
        <f t="shared" ca="1" si="18"/>
        <v>102904113602.16397</v>
      </c>
      <c r="AA80" s="90">
        <f t="shared" ca="1" si="18"/>
        <v>103154490272.99835</v>
      </c>
      <c r="AB80" s="90">
        <f t="shared" ca="1" si="18"/>
        <v>103404866943.83272</v>
      </c>
      <c r="AC80" s="90">
        <f t="shared" ca="1" si="18"/>
        <v>103655243614.66708</v>
      </c>
      <c r="AD80" s="90">
        <f t="shared" ca="1" si="18"/>
        <v>103905620285.50145</v>
      </c>
      <c r="AE80" s="90">
        <f t="shared" ca="1" si="18"/>
        <v>104155996956.33582</v>
      </c>
      <c r="AF80" s="90">
        <f t="shared" ca="1" si="18"/>
        <v>104406373627.1702</v>
      </c>
      <c r="AG80" s="90">
        <f t="shared" ca="1" si="18"/>
        <v>104656750298.00458</v>
      </c>
      <c r="AH80" s="90">
        <f t="shared" ca="1" si="18"/>
        <v>104907126968.83893</v>
      </c>
      <c r="AI80" s="90">
        <f t="shared" ca="1" si="18"/>
        <v>105157503639.67329</v>
      </c>
      <c r="AJ80" s="90">
        <f t="shared" ca="1" si="18"/>
        <v>105407880310.50766</v>
      </c>
      <c r="AK80" s="90">
        <f t="shared" ca="1" si="18"/>
        <v>105658256981.34204</v>
      </c>
      <c r="AL80" s="90">
        <f t="shared" ca="1" si="18"/>
        <v>105908633652.17641</v>
      </c>
      <c r="AM80" s="90">
        <f t="shared" ca="1" si="17"/>
        <v>106159010323.01077</v>
      </c>
      <c r="AN80" s="90">
        <f t="shared" ca="1" si="17"/>
        <v>106409386993.84514</v>
      </c>
      <c r="AO80" s="90">
        <f t="shared" ca="1" si="17"/>
        <v>106659763664.67952</v>
      </c>
      <c r="AP80">
        <f ca="1">V80*'Process Emissions Multipliers'!$E$42</f>
        <v>106910140335.51389</v>
      </c>
    </row>
    <row r="81" spans="1:42">
      <c r="A81" s="74">
        <v>29</v>
      </c>
      <c r="B81">
        <f ca="1">IF('Coal mining 2010'!$A89="MD",INDIRECT("'Coal mining 2010'!"&amp;'Country Selector'!$B$3&amp;ROW($A89))*10^12,0)</f>
        <v>65134399259.999756</v>
      </c>
      <c r="C81" s="90">
        <f t="shared" ca="1" si="15"/>
        <v>61057275819.283722</v>
      </c>
      <c r="D81" s="90">
        <f t="shared" ca="1" si="12"/>
        <v>56980152378.567696</v>
      </c>
      <c r="E81" s="90">
        <f t="shared" ca="1" si="12"/>
        <v>52903028937.851669</v>
      </c>
      <c r="F81" s="90">
        <f t="shared" ca="1" si="12"/>
        <v>48825905497.135643</v>
      </c>
      <c r="G81" s="90">
        <f t="shared" ca="1" si="12"/>
        <v>44748782056.419609</v>
      </c>
      <c r="H81" s="90">
        <f t="shared" ca="1" si="12"/>
        <v>40671658615.703583</v>
      </c>
      <c r="I81" s="90">
        <f t="shared" ca="1" si="12"/>
        <v>36594535174.987549</v>
      </c>
      <c r="J81" s="90">
        <f t="shared" ca="1" si="12"/>
        <v>32517411734.271523</v>
      </c>
      <c r="K81" s="90">
        <f t="shared" ca="1" si="12"/>
        <v>28440288293.555496</v>
      </c>
      <c r="L81">
        <f ca="1">IF('Coal mining 2020'!$A89="MD",INDIRECT("'Coal mining 2020'!"&amp;'Country Selector'!$B$3&amp;ROW($A89))*10^12,0)*'Process Emissions Multipliers'!$B$42</f>
        <v>24363164852.839466</v>
      </c>
      <c r="M81" s="90">
        <f t="shared" ca="1" si="16"/>
        <v>24206588359.957596</v>
      </c>
      <c r="N81" s="90">
        <f t="shared" ca="1" si="13"/>
        <v>24050011867.075729</v>
      </c>
      <c r="O81" s="90">
        <f t="shared" ca="1" si="13"/>
        <v>23893435374.193859</v>
      </c>
      <c r="P81" s="90">
        <f t="shared" ca="1" si="13"/>
        <v>23736858881.311989</v>
      </c>
      <c r="Q81" s="90">
        <f t="shared" ca="1" si="13"/>
        <v>23580282388.430122</v>
      </c>
      <c r="R81" s="90">
        <f t="shared" ca="1" si="13"/>
        <v>23423705895.548252</v>
      </c>
      <c r="S81" s="90">
        <f t="shared" ca="1" si="13"/>
        <v>23267129402.666386</v>
      </c>
      <c r="T81" s="90">
        <f t="shared" ca="1" si="13"/>
        <v>23110552909.784515</v>
      </c>
      <c r="U81" s="90">
        <f t="shared" ca="1" si="13"/>
        <v>22953976416.902649</v>
      </c>
      <c r="V81">
        <f ca="1">IF('Coal mining 2030'!$A89="MD",INDIRECT("'Coal mining 2030'!"&amp;'Country Selector'!$B$3&amp;ROW($A89))*10^12,0)*'Process Emissions Multipliers'!$D$42</f>
        <v>22797399924.020779</v>
      </c>
      <c r="W81" s="90">
        <f t="shared" ca="1" si="18"/>
        <v>22853413575.381073</v>
      </c>
      <c r="X81" s="90">
        <f t="shared" ca="1" si="18"/>
        <v>22909427226.741364</v>
      </c>
      <c r="Y81" s="90">
        <f t="shared" ca="1" si="18"/>
        <v>22965440878.101654</v>
      </c>
      <c r="Z81" s="90">
        <f t="shared" ca="1" si="18"/>
        <v>23021454529.461945</v>
      </c>
      <c r="AA81" s="90">
        <f t="shared" ca="1" si="18"/>
        <v>23077468180.822239</v>
      </c>
      <c r="AB81" s="90">
        <f t="shared" ca="1" si="18"/>
        <v>23133481832.182529</v>
      </c>
      <c r="AC81" s="90">
        <f t="shared" ca="1" si="18"/>
        <v>23189495483.542824</v>
      </c>
      <c r="AD81" s="90">
        <f t="shared" ca="1" si="18"/>
        <v>23245509134.903114</v>
      </c>
      <c r="AE81" s="90">
        <f t="shared" ca="1" si="18"/>
        <v>23301522786.263409</v>
      </c>
      <c r="AF81" s="90">
        <f t="shared" ca="1" si="18"/>
        <v>23357536437.623699</v>
      </c>
      <c r="AG81" s="90">
        <f t="shared" ca="1" si="18"/>
        <v>23413550088.983994</v>
      </c>
      <c r="AH81" s="90">
        <f t="shared" ca="1" si="18"/>
        <v>23469563740.344284</v>
      </c>
      <c r="AI81" s="90">
        <f t="shared" ca="1" si="18"/>
        <v>23525577391.704575</v>
      </c>
      <c r="AJ81" s="90">
        <f t="shared" ca="1" si="18"/>
        <v>23581591043.064865</v>
      </c>
      <c r="AK81" s="90">
        <f t="shared" ca="1" si="18"/>
        <v>23637604694.425159</v>
      </c>
      <c r="AL81" s="90">
        <f t="shared" ca="1" si="18"/>
        <v>23693618345.785454</v>
      </c>
      <c r="AM81" s="90">
        <f t="shared" ca="1" si="17"/>
        <v>23749631997.145741</v>
      </c>
      <c r="AN81" s="90">
        <f t="shared" ca="1" si="17"/>
        <v>23805645648.506035</v>
      </c>
      <c r="AO81" s="90">
        <f t="shared" ca="1" si="17"/>
        <v>23861659299.866329</v>
      </c>
      <c r="AP81">
        <f ca="1">V81*'Process Emissions Multipliers'!$E$42</f>
        <v>23917672951.22662</v>
      </c>
    </row>
    <row r="82" spans="1:42">
      <c r="A82" s="74">
        <v>30</v>
      </c>
      <c r="B82">
        <f ca="1">IF('Coal mining 2010'!$A90="MD",INDIRECT("'Coal mining 2010'!"&amp;'Country Selector'!$B$3&amp;ROW($A90))*10^12,0)</f>
        <v>4770992487.2378902</v>
      </c>
      <c r="C82" s="90">
        <f t="shared" ca="1" si="15"/>
        <v>6812787047.4698772</v>
      </c>
      <c r="D82" s="90">
        <f t="shared" ca="1" si="12"/>
        <v>8854581607.7018623</v>
      </c>
      <c r="E82" s="90">
        <f t="shared" ca="1" si="12"/>
        <v>10896376167.933849</v>
      </c>
      <c r="F82" s="90">
        <f t="shared" ca="1" si="12"/>
        <v>12938170728.165836</v>
      </c>
      <c r="G82" s="90">
        <f t="shared" ca="1" si="12"/>
        <v>14979965288.397823</v>
      </c>
      <c r="H82" s="90">
        <f t="shared" ca="1" si="12"/>
        <v>17021759848.62981</v>
      </c>
      <c r="I82" s="90">
        <f t="shared" ca="1" si="12"/>
        <v>19063554408.861797</v>
      </c>
      <c r="J82" s="90">
        <f t="shared" ca="1" si="12"/>
        <v>21105348969.093781</v>
      </c>
      <c r="K82" s="90">
        <f t="shared" ca="1" si="12"/>
        <v>23147143529.325768</v>
      </c>
      <c r="L82">
        <f ca="1">IF('Coal mining 2020'!$A90="MD",INDIRECT("'Coal mining 2020'!"&amp;'Country Selector'!$B$3&amp;ROW($A90))*10^12,0)*'Process Emissions Multipliers'!$B$42</f>
        <v>25188938089.557755</v>
      </c>
      <c r="M82" s="90">
        <f t="shared" ca="1" si="16"/>
        <v>25012554155.030399</v>
      </c>
      <c r="N82" s="90">
        <f t="shared" ca="1" si="13"/>
        <v>24836170220.503044</v>
      </c>
      <c r="O82" s="90">
        <f t="shared" ca="1" si="13"/>
        <v>24659786285.975693</v>
      </c>
      <c r="P82" s="90">
        <f t="shared" ca="1" si="13"/>
        <v>24483402351.448341</v>
      </c>
      <c r="Q82" s="90">
        <f t="shared" ca="1" si="13"/>
        <v>24307018416.920982</v>
      </c>
      <c r="R82" s="90">
        <f t="shared" ca="1" si="13"/>
        <v>24130634482.393631</v>
      </c>
      <c r="S82" s="90">
        <f t="shared" ca="1" si="13"/>
        <v>23954250547.86628</v>
      </c>
      <c r="T82" s="90">
        <f t="shared" ca="1" si="13"/>
        <v>23777866613.338921</v>
      </c>
      <c r="U82" s="90">
        <f t="shared" ca="1" si="13"/>
        <v>23601482678.811569</v>
      </c>
      <c r="V82">
        <f ca="1">IF('Coal mining 2030'!$A90="MD",INDIRECT("'Coal mining 2030'!"&amp;'Country Selector'!$B$3&amp;ROW($A90))*10^12,0)*'Process Emissions Multipliers'!$D$42</f>
        <v>23425098744.284214</v>
      </c>
      <c r="W82" s="90">
        <f t="shared" ca="1" si="18"/>
        <v>23482654663.753796</v>
      </c>
      <c r="X82" s="90">
        <f t="shared" ca="1" si="18"/>
        <v>23540210583.223373</v>
      </c>
      <c r="Y82" s="90">
        <f t="shared" ca="1" si="18"/>
        <v>23597766502.692955</v>
      </c>
      <c r="Z82" s="90">
        <f t="shared" ca="1" si="18"/>
        <v>23655322422.162537</v>
      </c>
      <c r="AA82" s="90">
        <f t="shared" ca="1" si="18"/>
        <v>23712878341.632111</v>
      </c>
      <c r="AB82" s="90">
        <f t="shared" ca="1" si="18"/>
        <v>23770434261.101696</v>
      </c>
      <c r="AC82" s="90">
        <f t="shared" ca="1" si="18"/>
        <v>23827990180.571274</v>
      </c>
      <c r="AD82" s="90">
        <f t="shared" ca="1" si="18"/>
        <v>23885546100.040855</v>
      </c>
      <c r="AE82" s="90">
        <f t="shared" ca="1" si="18"/>
        <v>23943102019.510437</v>
      </c>
      <c r="AF82" s="90">
        <f t="shared" ca="1" si="18"/>
        <v>24000657938.980015</v>
      </c>
      <c r="AG82" s="90">
        <f t="shared" ca="1" si="18"/>
        <v>24058213858.449593</v>
      </c>
      <c r="AH82" s="90">
        <f t="shared" ca="1" si="18"/>
        <v>24115769777.919174</v>
      </c>
      <c r="AI82" s="90">
        <f t="shared" ca="1" si="18"/>
        <v>24173325697.388756</v>
      </c>
      <c r="AJ82" s="90">
        <f t="shared" ca="1" si="18"/>
        <v>24230881616.858337</v>
      </c>
      <c r="AK82" s="90">
        <f t="shared" ca="1" si="18"/>
        <v>24288437536.327911</v>
      </c>
      <c r="AL82" s="90">
        <f t="shared" ca="1" si="18"/>
        <v>24345993455.797493</v>
      </c>
      <c r="AM82" s="90">
        <f t="shared" ca="1" si="17"/>
        <v>24403549375.267075</v>
      </c>
      <c r="AN82" s="90">
        <f t="shared" ca="1" si="17"/>
        <v>24461105294.736656</v>
      </c>
      <c r="AO82" s="90">
        <f t="shared" ca="1" si="17"/>
        <v>24518661214.206238</v>
      </c>
      <c r="AP82">
        <f ca="1">V82*'Process Emissions Multipliers'!$E$42</f>
        <v>24576217133.675816</v>
      </c>
    </row>
    <row r="83" spans="1:42">
      <c r="A83" s="74">
        <v>31</v>
      </c>
      <c r="B83">
        <f ca="1">IF('Coal mining 2010'!$A91="MD",INDIRECT("'Coal mining 2010'!"&amp;'Country Selector'!$B$3&amp;ROW($A91))*10^12,0)</f>
        <v>20494507004.940487</v>
      </c>
      <c r="C83" s="90">
        <f t="shared" ca="1" si="15"/>
        <v>22455599818.446484</v>
      </c>
      <c r="D83" s="90">
        <f t="shared" ca="1" si="12"/>
        <v>24416692631.952477</v>
      </c>
      <c r="E83" s="90">
        <f t="shared" ca="1" si="12"/>
        <v>26377785445.458473</v>
      </c>
      <c r="F83" s="90">
        <f t="shared" ca="1" si="12"/>
        <v>28338878258.96447</v>
      </c>
      <c r="G83" s="90">
        <f t="shared" ca="1" si="12"/>
        <v>30299971072.470467</v>
      </c>
      <c r="H83" s="90">
        <f t="shared" ca="1" si="12"/>
        <v>32261063885.976463</v>
      </c>
      <c r="I83" s="90">
        <f t="shared" ca="1" si="12"/>
        <v>34222156699.48246</v>
      </c>
      <c r="J83" s="90">
        <f t="shared" ca="1" si="12"/>
        <v>36183249512.988449</v>
      </c>
      <c r="K83" s="90">
        <f t="shared" ca="1" si="12"/>
        <v>38144342326.494446</v>
      </c>
      <c r="L83">
        <f ca="1">IF('Coal mining 2020'!$A91="MD",INDIRECT("'Coal mining 2020'!"&amp;'Country Selector'!$B$3&amp;ROW($A91))*10^12,0)*'Process Emissions Multipliers'!$B$42</f>
        <v>40105435140.000443</v>
      </c>
      <c r="M83" s="90">
        <f t="shared" ca="1" si="16"/>
        <v>38014600659.85952</v>
      </c>
      <c r="N83" s="90">
        <f t="shared" ca="1" si="13"/>
        <v>35923766179.718597</v>
      </c>
      <c r="O83" s="90">
        <f t="shared" ca="1" si="13"/>
        <v>33832931699.577675</v>
      </c>
      <c r="P83" s="90">
        <f t="shared" ca="1" si="13"/>
        <v>31742097219.436749</v>
      </c>
      <c r="Q83" s="90">
        <f t="shared" ca="1" si="13"/>
        <v>29651262739.295822</v>
      </c>
      <c r="R83" s="90">
        <f t="shared" ca="1" si="13"/>
        <v>27560428259.1549</v>
      </c>
      <c r="S83" s="90">
        <f t="shared" ca="1" si="13"/>
        <v>25469593779.013977</v>
      </c>
      <c r="T83" s="90">
        <f t="shared" ca="1" si="13"/>
        <v>23378759298.873055</v>
      </c>
      <c r="U83" s="90">
        <f t="shared" ca="1" si="13"/>
        <v>21287924818.732132</v>
      </c>
      <c r="V83">
        <f ca="1">IF('Coal mining 2030'!$A91="MD",INDIRECT("'Coal mining 2030'!"&amp;'Country Selector'!$B$3&amp;ROW($A91))*10^12,0)*'Process Emissions Multipliers'!$D$42</f>
        <v>19197090338.591206</v>
      </c>
      <c r="W83" s="90">
        <f t="shared" ca="1" si="18"/>
        <v>19244257959.852474</v>
      </c>
      <c r="X83" s="90">
        <f t="shared" ca="1" si="18"/>
        <v>19291425581.113743</v>
      </c>
      <c r="Y83" s="90">
        <f t="shared" ca="1" si="18"/>
        <v>19338593202.375011</v>
      </c>
      <c r="Z83" s="90">
        <f t="shared" ca="1" si="18"/>
        <v>19385760823.63628</v>
      </c>
      <c r="AA83" s="90">
        <f t="shared" ca="1" si="18"/>
        <v>19432928444.897549</v>
      </c>
      <c r="AB83" s="90">
        <f t="shared" ca="1" si="18"/>
        <v>19480096066.158813</v>
      </c>
      <c r="AC83" s="90">
        <f t="shared" ca="1" si="18"/>
        <v>19527263687.420082</v>
      </c>
      <c r="AD83" s="90">
        <f t="shared" ca="1" si="18"/>
        <v>19574431308.681351</v>
      </c>
      <c r="AE83" s="90">
        <f t="shared" ca="1" si="18"/>
        <v>19621598929.942619</v>
      </c>
      <c r="AF83" s="90">
        <f t="shared" ca="1" si="18"/>
        <v>19668766551.203888</v>
      </c>
      <c r="AG83" s="90">
        <f t="shared" ca="1" si="18"/>
        <v>19715934172.465157</v>
      </c>
      <c r="AH83" s="90">
        <f t="shared" ca="1" si="18"/>
        <v>19763101793.726425</v>
      </c>
      <c r="AI83" s="90">
        <f t="shared" ca="1" si="18"/>
        <v>19810269414.987694</v>
      </c>
      <c r="AJ83" s="90">
        <f t="shared" ca="1" si="18"/>
        <v>19857437036.248962</v>
      </c>
      <c r="AK83" s="90">
        <f t="shared" ca="1" si="18"/>
        <v>19904604657.510227</v>
      </c>
      <c r="AL83" s="90">
        <f t="shared" ca="1" si="18"/>
        <v>19951772278.7715</v>
      </c>
      <c r="AM83" s="90">
        <f t="shared" ca="1" si="17"/>
        <v>19998939900.032768</v>
      </c>
      <c r="AN83" s="90">
        <f t="shared" ca="1" si="17"/>
        <v>20046107521.294033</v>
      </c>
      <c r="AO83" s="90">
        <f t="shared" ca="1" si="17"/>
        <v>20093275142.555302</v>
      </c>
      <c r="AP83">
        <f ca="1">V83*'Process Emissions Multipliers'!$E$42</f>
        <v>20140442763.81657</v>
      </c>
    </row>
    <row r="84" spans="1:42">
      <c r="A84" s="74">
        <v>32</v>
      </c>
      <c r="B84">
        <f ca="1">IF('Coal mining 2010'!$A92="MD",INDIRECT("'Coal mining 2010'!"&amp;'Country Selector'!$B$3&amp;ROW($A92))*10^12,0)</f>
        <v>20020640174.966076</v>
      </c>
      <c r="C84" s="90">
        <f t="shared" ca="1" si="15"/>
        <v>20059285489.007816</v>
      </c>
      <c r="D84" s="90">
        <f t="shared" ca="1" si="12"/>
        <v>20097930803.049557</v>
      </c>
      <c r="E84" s="90">
        <f t="shared" ca="1" si="12"/>
        <v>20136576117.091297</v>
      </c>
      <c r="F84" s="90">
        <f t="shared" ca="1" si="12"/>
        <v>20175221431.133034</v>
      </c>
      <c r="G84" s="90">
        <f t="shared" ca="1" si="12"/>
        <v>20213866745.174774</v>
      </c>
      <c r="H84" s="90">
        <f t="shared" ca="1" si="12"/>
        <v>20252512059.216515</v>
      </c>
      <c r="I84" s="90">
        <f t="shared" ca="1" si="12"/>
        <v>20291157373.258255</v>
      </c>
      <c r="J84" s="90">
        <f t="shared" ca="1" si="12"/>
        <v>20329802687.299995</v>
      </c>
      <c r="K84" s="90">
        <f t="shared" ca="1" si="12"/>
        <v>20368448001.34174</v>
      </c>
      <c r="L84">
        <f ca="1">IF('Coal mining 2020'!$A92="MD",INDIRECT("'Coal mining 2020'!"&amp;'Country Selector'!$B$3&amp;ROW($A92))*10^12,0)*'Process Emissions Multipliers'!$B$42</f>
        <v>20407093315.383476</v>
      </c>
      <c r="M84" s="90">
        <f t="shared" ca="1" si="16"/>
        <v>22041838043.271503</v>
      </c>
      <c r="N84" s="90">
        <f t="shared" ca="1" si="13"/>
        <v>23676582771.159523</v>
      </c>
      <c r="O84" s="90">
        <f t="shared" ca="1" si="13"/>
        <v>25311327499.047546</v>
      </c>
      <c r="P84" s="90">
        <f t="shared" ca="1" si="13"/>
        <v>26946072226.93557</v>
      </c>
      <c r="Q84" s="90">
        <f t="shared" ca="1" si="13"/>
        <v>28580816954.823597</v>
      </c>
      <c r="R84" s="90">
        <f t="shared" ca="1" si="13"/>
        <v>30215561682.711624</v>
      </c>
      <c r="S84" s="90">
        <f t="shared" ca="1" si="13"/>
        <v>31850306410.599644</v>
      </c>
      <c r="T84" s="90">
        <f t="shared" ca="1" si="13"/>
        <v>33485051138.487667</v>
      </c>
      <c r="U84" s="90">
        <f t="shared" ca="1" si="13"/>
        <v>35119795866.375694</v>
      </c>
      <c r="V84">
        <f ca="1">IF('Coal mining 2030'!$A92="MD",INDIRECT("'Coal mining 2030'!"&amp;'Country Selector'!$B$3&amp;ROW($A92))*10^12,0)*'Process Emissions Multipliers'!$D$42</f>
        <v>36754540594.263718</v>
      </c>
      <c r="W84" s="90">
        <f t="shared" ca="1" si="18"/>
        <v>36844847209.47493</v>
      </c>
      <c r="X84" s="90">
        <f t="shared" ca="1" si="18"/>
        <v>36935153824.686157</v>
      </c>
      <c r="Y84" s="90">
        <f t="shared" ca="1" si="18"/>
        <v>37025460439.897369</v>
      </c>
      <c r="Z84" s="90">
        <f t="shared" ca="1" si="18"/>
        <v>37115767055.108589</v>
      </c>
      <c r="AA84" s="90">
        <f t="shared" ca="1" si="18"/>
        <v>37206073670.319809</v>
      </c>
      <c r="AB84" s="90">
        <f t="shared" ca="1" si="18"/>
        <v>37296380285.531021</v>
      </c>
      <c r="AC84" s="90">
        <f t="shared" ca="1" si="18"/>
        <v>37386686900.742241</v>
      </c>
      <c r="AD84" s="90">
        <f t="shared" ca="1" si="18"/>
        <v>37476993515.953461</v>
      </c>
      <c r="AE84" s="90">
        <f t="shared" ca="1" si="18"/>
        <v>37567300131.164673</v>
      </c>
      <c r="AF84" s="90">
        <f t="shared" ca="1" si="18"/>
        <v>37657606746.375893</v>
      </c>
      <c r="AG84" s="90">
        <f t="shared" ca="1" si="18"/>
        <v>37747913361.587112</v>
      </c>
      <c r="AH84" s="90">
        <f t="shared" ca="1" si="18"/>
        <v>37838219976.798325</v>
      </c>
      <c r="AI84" s="90">
        <f t="shared" ca="1" si="18"/>
        <v>37928526592.009544</v>
      </c>
      <c r="AJ84" s="90">
        <f t="shared" ca="1" si="18"/>
        <v>38018833207.220764</v>
      </c>
      <c r="AK84" s="90">
        <f t="shared" ca="1" si="18"/>
        <v>38109139822.431976</v>
      </c>
      <c r="AL84" s="90">
        <f t="shared" ca="1" si="18"/>
        <v>38199446437.643196</v>
      </c>
      <c r="AM84" s="90">
        <f t="shared" ca="1" si="17"/>
        <v>38289753052.854416</v>
      </c>
      <c r="AN84" s="90">
        <f t="shared" ca="1" si="17"/>
        <v>38380059668.065628</v>
      </c>
      <c r="AO84" s="90">
        <f t="shared" ca="1" si="17"/>
        <v>38470366283.276855</v>
      </c>
      <c r="AP84">
        <f ca="1">V84*'Process Emissions Multipliers'!$E$42</f>
        <v>38560672898.488068</v>
      </c>
    </row>
    <row r="85" spans="1:42">
      <c r="A85" s="74">
        <v>33</v>
      </c>
      <c r="B85">
        <f ca="1">IF('Coal mining 2010'!$A93="MD",INDIRECT("'Coal mining 2010'!"&amp;'Country Selector'!$B$3&amp;ROW($A93))*10^12,0)</f>
        <v>58469082961.472908</v>
      </c>
      <c r="C85" s="90">
        <f t="shared" ca="1" si="15"/>
        <v>54738877697.853851</v>
      </c>
      <c r="D85" s="90">
        <f t="shared" ca="1" si="12"/>
        <v>51008672434.234795</v>
      </c>
      <c r="E85" s="90">
        <f t="shared" ca="1" si="12"/>
        <v>47278467170.615738</v>
      </c>
      <c r="F85" s="90">
        <f t="shared" ca="1" si="12"/>
        <v>43548261906.996674</v>
      </c>
      <c r="G85" s="90">
        <f t="shared" ca="1" si="12"/>
        <v>39818056643.377625</v>
      </c>
      <c r="H85" s="90">
        <f t="shared" ca="1" si="12"/>
        <v>36087851379.75856</v>
      </c>
      <c r="I85" s="90">
        <f t="shared" ca="1" si="12"/>
        <v>32357646116.139503</v>
      </c>
      <c r="J85" s="90">
        <f t="shared" ca="1" si="12"/>
        <v>28627440852.520447</v>
      </c>
      <c r="K85" s="90">
        <f t="shared" ca="1" si="12"/>
        <v>24897235588.90139</v>
      </c>
      <c r="L85">
        <f ca="1">IF('Coal mining 2020'!$A93="MD",INDIRECT("'Coal mining 2020'!"&amp;'Country Selector'!$B$3&amp;ROW($A93))*10^12,0)*'Process Emissions Multipliers'!$B$42</f>
        <v>21167030325.282333</v>
      </c>
      <c r="M85" s="90">
        <f t="shared" ca="1" si="16"/>
        <v>22833214182.004402</v>
      </c>
      <c r="N85" s="90">
        <f t="shared" ca="1" si="13"/>
        <v>24499398038.726467</v>
      </c>
      <c r="O85" s="90">
        <f t="shared" ca="1" si="13"/>
        <v>26165581895.448532</v>
      </c>
      <c r="P85" s="90">
        <f t="shared" ca="1" si="13"/>
        <v>27831765752.170601</v>
      </c>
      <c r="Q85" s="90">
        <f t="shared" ca="1" si="13"/>
        <v>29497949608.89267</v>
      </c>
      <c r="R85" s="90">
        <f t="shared" ca="1" si="13"/>
        <v>31164133465.614738</v>
      </c>
      <c r="S85" s="90">
        <f t="shared" ca="1" si="13"/>
        <v>32830317322.336807</v>
      </c>
      <c r="T85" s="90">
        <f t="shared" ca="1" si="13"/>
        <v>34496501179.058868</v>
      </c>
      <c r="U85" s="90">
        <f t="shared" ca="1" si="13"/>
        <v>36162685035.780937</v>
      </c>
      <c r="V85">
        <f ca="1">IF('Coal mining 2030'!$A93="MD",INDIRECT("'Coal mining 2030'!"&amp;'Country Selector'!$B$3&amp;ROW($A93))*10^12,0)*'Process Emissions Multipliers'!$D$42</f>
        <v>37828868892.503006</v>
      </c>
      <c r="W85" s="90">
        <f t="shared" ca="1" si="18"/>
        <v>37921815153.066086</v>
      </c>
      <c r="X85" s="90">
        <f t="shared" ca="1" si="18"/>
        <v>38014761413.629173</v>
      </c>
      <c r="Y85" s="90">
        <f t="shared" ca="1" si="18"/>
        <v>38107707674.192261</v>
      </c>
      <c r="Z85" s="90">
        <f t="shared" ca="1" si="18"/>
        <v>38200653934.755341</v>
      </c>
      <c r="AA85" s="90">
        <f t="shared" ca="1" si="18"/>
        <v>38293600195.31842</v>
      </c>
      <c r="AB85" s="90">
        <f t="shared" ca="1" si="18"/>
        <v>38386546455.881508</v>
      </c>
      <c r="AC85" s="90">
        <f t="shared" ca="1" si="18"/>
        <v>38479492716.444595</v>
      </c>
      <c r="AD85" s="90">
        <f t="shared" ca="1" si="18"/>
        <v>38572438977.007675</v>
      </c>
      <c r="AE85" s="90">
        <f t="shared" ca="1" si="18"/>
        <v>38665385237.570755</v>
      </c>
      <c r="AF85" s="90">
        <f t="shared" ca="1" si="18"/>
        <v>38758331498.133842</v>
      </c>
      <c r="AG85" s="90">
        <f t="shared" ca="1" si="18"/>
        <v>38851277758.69693</v>
      </c>
      <c r="AH85" s="90">
        <f t="shared" ca="1" si="18"/>
        <v>38944224019.26001</v>
      </c>
      <c r="AI85" s="90">
        <f t="shared" ca="1" si="18"/>
        <v>39037170279.82309</v>
      </c>
      <c r="AJ85" s="90">
        <f t="shared" ca="1" si="18"/>
        <v>39130116540.386177</v>
      </c>
      <c r="AK85" s="90">
        <f t="shared" ca="1" si="18"/>
        <v>39223062800.949265</v>
      </c>
      <c r="AL85" s="90">
        <f t="shared" ca="1" si="18"/>
        <v>39316009061.512344</v>
      </c>
      <c r="AM85" s="90">
        <f t="shared" ca="1" si="17"/>
        <v>39408955322.075424</v>
      </c>
      <c r="AN85" s="90">
        <f t="shared" ca="1" si="17"/>
        <v>39501901582.638504</v>
      </c>
      <c r="AO85" s="90">
        <f t="shared" ca="1" si="17"/>
        <v>39594847843.201599</v>
      </c>
      <c r="AP85">
        <f ca="1">V85*'Process Emissions Multipliers'!$E$42</f>
        <v>39687794103.764679</v>
      </c>
    </row>
    <row r="86" spans="1:42">
      <c r="A86" s="74">
        <v>34</v>
      </c>
      <c r="B86">
        <f ca="1">IF('Coal mining 2010'!$A94="MD",INDIRECT("'Coal mining 2010'!"&amp;'Country Selector'!$B$3&amp;ROW($A94))*10^12,0)</f>
        <v>39751315613.468559</v>
      </c>
      <c r="C86" s="90">
        <f t="shared" ca="1" si="15"/>
        <v>39629253624.224426</v>
      </c>
      <c r="D86" s="90">
        <f t="shared" ca="1" si="12"/>
        <v>39507191634.980293</v>
      </c>
      <c r="E86" s="90">
        <f t="shared" ca="1" si="12"/>
        <v>39385129645.73616</v>
      </c>
      <c r="F86" s="90">
        <f t="shared" ca="1" si="12"/>
        <v>39263067656.49202</v>
      </c>
      <c r="G86" s="90">
        <f t="shared" ca="1" si="12"/>
        <v>39141005667.247894</v>
      </c>
      <c r="H86" s="90">
        <f t="shared" ca="1" si="12"/>
        <v>39018943678.003754</v>
      </c>
      <c r="I86" s="90">
        <f t="shared" ca="1" si="12"/>
        <v>38896881688.759621</v>
      </c>
      <c r="J86" s="90">
        <f t="shared" ca="1" si="12"/>
        <v>38774819699.515488</v>
      </c>
      <c r="K86" s="90">
        <f t="shared" ca="1" si="12"/>
        <v>38652757710.271355</v>
      </c>
      <c r="L86">
        <f ca="1">IF('Coal mining 2020'!$A94="MD",INDIRECT("'Coal mining 2020'!"&amp;'Country Selector'!$B$3&amp;ROW($A94))*10^12,0)*'Process Emissions Multipliers'!$B$42</f>
        <v>38530695721.027222</v>
      </c>
      <c r="M86" s="90">
        <f t="shared" ca="1" si="16"/>
        <v>36752334034.893501</v>
      </c>
      <c r="N86" s="90">
        <f t="shared" ca="1" si="13"/>
        <v>34973972348.759789</v>
      </c>
      <c r="O86" s="90">
        <f t="shared" ca="1" si="13"/>
        <v>33195610662.626068</v>
      </c>
      <c r="P86" s="90">
        <f t="shared" ca="1" si="13"/>
        <v>31417248976.492352</v>
      </c>
      <c r="Q86" s="90">
        <f t="shared" ca="1" si="13"/>
        <v>29638887290.358635</v>
      </c>
      <c r="R86" s="90">
        <f t="shared" ca="1" si="13"/>
        <v>27860525604.224918</v>
      </c>
      <c r="S86" s="90">
        <f t="shared" ca="1" si="13"/>
        <v>26082163918.091198</v>
      </c>
      <c r="T86" s="90">
        <f t="shared" ca="1" si="13"/>
        <v>24303802231.957481</v>
      </c>
      <c r="U86" s="90">
        <f t="shared" ca="1" si="13"/>
        <v>22525440545.823769</v>
      </c>
      <c r="V86">
        <f ca="1">IF('Coal mining 2030'!$A94="MD",INDIRECT("'Coal mining 2030'!"&amp;'Country Selector'!$B$3&amp;ROW($A94))*10^12,0)*'Process Emissions Multipliers'!$D$42</f>
        <v>20747078859.690048</v>
      </c>
      <c r="W86" s="90">
        <f t="shared" ca="1" si="18"/>
        <v>20798054832.64592</v>
      </c>
      <c r="X86" s="90">
        <f t="shared" ca="1" si="18"/>
        <v>20849030805.601803</v>
      </c>
      <c r="Y86" s="90">
        <f t="shared" ca="1" si="18"/>
        <v>20900006778.557674</v>
      </c>
      <c r="Z86" s="90">
        <f t="shared" ca="1" si="18"/>
        <v>20950982751.51355</v>
      </c>
      <c r="AA86" s="90">
        <f t="shared" ca="1" si="18"/>
        <v>21001958724.469425</v>
      </c>
      <c r="AB86" s="90">
        <f t="shared" ca="1" si="18"/>
        <v>21052934697.425301</v>
      </c>
      <c r="AC86" s="90">
        <f t="shared" ca="1" si="18"/>
        <v>21103910670.38118</v>
      </c>
      <c r="AD86" s="90">
        <f t="shared" ca="1" si="18"/>
        <v>21154886643.337051</v>
      </c>
      <c r="AE86" s="90">
        <f t="shared" ca="1" si="18"/>
        <v>21205862616.292927</v>
      </c>
      <c r="AF86" s="90">
        <f t="shared" ca="1" si="18"/>
        <v>21256838589.248802</v>
      </c>
      <c r="AG86" s="90">
        <f t="shared" ca="1" si="18"/>
        <v>21307814562.204681</v>
      </c>
      <c r="AH86" s="90">
        <f t="shared" ca="1" si="18"/>
        <v>21358790535.160557</v>
      </c>
      <c r="AI86" s="90">
        <f t="shared" ca="1" si="18"/>
        <v>21409766508.116432</v>
      </c>
      <c r="AJ86" s="90">
        <f t="shared" ca="1" si="18"/>
        <v>21460742481.072308</v>
      </c>
      <c r="AK86" s="90">
        <f t="shared" ca="1" si="18"/>
        <v>21511718454.028183</v>
      </c>
      <c r="AL86" s="90">
        <f t="shared" ca="1" si="18"/>
        <v>21562694426.984058</v>
      </c>
      <c r="AM86" s="90">
        <f t="shared" ca="1" si="17"/>
        <v>21613670399.939934</v>
      </c>
      <c r="AN86" s="90">
        <f t="shared" ca="1" si="17"/>
        <v>21664646372.895809</v>
      </c>
      <c r="AO86" s="90">
        <f t="shared" ca="1" si="17"/>
        <v>21715622345.851681</v>
      </c>
      <c r="AP86">
        <f ca="1">V86*'Process Emissions Multipliers'!$E$42</f>
        <v>21766598318.80756</v>
      </c>
    </row>
    <row r="87" spans="1:42">
      <c r="A87" s="74">
        <v>35</v>
      </c>
      <c r="B87">
        <f ca="1">IF('Coal mining 2010'!$A95="MD",INDIRECT("'Coal mining 2010'!"&amp;'Country Selector'!$B$3&amp;ROW($A95))*10^12,0)</f>
        <v>859612855.16233945</v>
      </c>
      <c r="C87" s="90">
        <f t="shared" ca="1" si="15"/>
        <v>6137139755.4693575</v>
      </c>
      <c r="D87" s="90">
        <f t="shared" ca="1" si="12"/>
        <v>11414666655.776375</v>
      </c>
      <c r="E87" s="90">
        <f t="shared" ca="1" si="12"/>
        <v>16692193556.083395</v>
      </c>
      <c r="F87" s="90">
        <f t="shared" ca="1" si="12"/>
        <v>21969720456.390411</v>
      </c>
      <c r="G87" s="90">
        <f t="shared" ca="1" si="12"/>
        <v>27247247356.69743</v>
      </c>
      <c r="H87" s="90">
        <f t="shared" ca="1" si="12"/>
        <v>32524774257.004452</v>
      </c>
      <c r="I87" s="90">
        <f t="shared" ca="1" si="12"/>
        <v>37802301157.311462</v>
      </c>
      <c r="J87" s="90">
        <f t="shared" ca="1" si="12"/>
        <v>43079828057.618484</v>
      </c>
      <c r="K87" s="90">
        <f t="shared" ca="1" si="12"/>
        <v>48357354957.925507</v>
      </c>
      <c r="L87">
        <f ca="1">IF('Coal mining 2020'!$A95="MD",INDIRECT("'Coal mining 2020'!"&amp;'Country Selector'!$B$3&amp;ROW($A95))*10^12,0)*'Process Emissions Multipliers'!$B$42</f>
        <v>53634881858.232521</v>
      </c>
      <c r="M87" s="90">
        <f t="shared" ca="1" si="16"/>
        <v>48354028161.663368</v>
      </c>
      <c r="N87" s="90">
        <f t="shared" ca="1" si="13"/>
        <v>43073174465.094208</v>
      </c>
      <c r="O87" s="90">
        <f t="shared" ca="1" si="13"/>
        <v>37792320768.525055</v>
      </c>
      <c r="P87" s="90">
        <f t="shared" ca="1" si="13"/>
        <v>32511467071.955902</v>
      </c>
      <c r="Q87" s="90">
        <f t="shared" ca="1" si="13"/>
        <v>27230613375.386745</v>
      </c>
      <c r="R87" s="90">
        <f t="shared" ca="1" si="13"/>
        <v>21949759678.817589</v>
      </c>
      <c r="S87" s="90">
        <f t="shared" ca="1" si="13"/>
        <v>16668905982.248436</v>
      </c>
      <c r="T87" s="90">
        <f t="shared" ca="1" si="13"/>
        <v>11388052285.679279</v>
      </c>
      <c r="U87" s="90">
        <f t="shared" ca="1" si="13"/>
        <v>6107198589.1101246</v>
      </c>
      <c r="V87">
        <f ca="1">IF('Coal mining 2030'!$A95="MD",INDIRECT("'Coal mining 2030'!"&amp;'Country Selector'!$B$3&amp;ROW($A95))*10^12,0)*'Process Emissions Multipliers'!$D$42</f>
        <v>826344892.54096961</v>
      </c>
      <c r="W87" s="90">
        <f t="shared" ca="1" si="18"/>
        <v>828375237.88159668</v>
      </c>
      <c r="X87" s="90">
        <f t="shared" ca="1" si="18"/>
        <v>830405583.22222376</v>
      </c>
      <c r="Y87" s="90">
        <f t="shared" ca="1" si="18"/>
        <v>832435928.56285083</v>
      </c>
      <c r="Z87" s="90">
        <f t="shared" ca="1" si="18"/>
        <v>834466273.90347791</v>
      </c>
      <c r="AA87" s="90">
        <f t="shared" ca="1" si="18"/>
        <v>836496619.24410498</v>
      </c>
      <c r="AB87" s="90">
        <f t="shared" ca="1" si="18"/>
        <v>838526964.58473206</v>
      </c>
      <c r="AC87" s="90">
        <f t="shared" ca="1" si="18"/>
        <v>840557309.92535913</v>
      </c>
      <c r="AD87" s="90">
        <f t="shared" ca="1" si="18"/>
        <v>842587655.2659862</v>
      </c>
      <c r="AE87" s="90">
        <f t="shared" ca="1" si="18"/>
        <v>844618000.6066134</v>
      </c>
      <c r="AF87" s="90">
        <f t="shared" ca="1" si="18"/>
        <v>846648345.94724035</v>
      </c>
      <c r="AG87" s="90">
        <f t="shared" ca="1" si="18"/>
        <v>848678691.28786755</v>
      </c>
      <c r="AH87" s="90">
        <f t="shared" ca="1" si="18"/>
        <v>850709036.6284945</v>
      </c>
      <c r="AI87" s="90">
        <f t="shared" ca="1" si="18"/>
        <v>852739381.96912158</v>
      </c>
      <c r="AJ87" s="90">
        <f t="shared" ca="1" si="18"/>
        <v>854769727.30974877</v>
      </c>
      <c r="AK87" s="90">
        <f t="shared" ca="1" si="18"/>
        <v>856800072.65037584</v>
      </c>
      <c r="AL87" s="90">
        <f t="shared" ca="1" si="18"/>
        <v>858830417.9910028</v>
      </c>
      <c r="AM87" s="90">
        <f t="shared" ca="1" si="17"/>
        <v>860860763.33162999</v>
      </c>
      <c r="AN87" s="90">
        <f t="shared" ca="1" si="17"/>
        <v>862891108.67225707</v>
      </c>
      <c r="AO87" s="90">
        <f t="shared" ca="1" si="17"/>
        <v>864921454.01288414</v>
      </c>
      <c r="AP87">
        <f ca="1">V87*'Process Emissions Multipliers'!$E$42</f>
        <v>866951799.35351121</v>
      </c>
    </row>
    <row r="88" spans="1:42">
      <c r="A88" s="74">
        <v>36</v>
      </c>
      <c r="B88">
        <f ca="1">IF('Coal mining 2010'!$A96="MD",INDIRECT("'Coal mining 2010'!"&amp;'Country Selector'!$B$3&amp;ROW($A96))*10^12,0)</f>
        <v>18731943810.966103</v>
      </c>
      <c r="C88" s="90">
        <f t="shared" ca="1" si="15"/>
        <v>18738763249.78595</v>
      </c>
      <c r="D88" s="90">
        <f t="shared" ca="1" si="12"/>
        <v>18745582688.605797</v>
      </c>
      <c r="E88" s="90">
        <f t="shared" ca="1" si="12"/>
        <v>18752402127.425644</v>
      </c>
      <c r="F88" s="90">
        <f t="shared" ca="1" si="12"/>
        <v>18759221566.245491</v>
      </c>
      <c r="G88" s="90">
        <f t="shared" ca="1" si="12"/>
        <v>18766041005.065338</v>
      </c>
      <c r="H88" s="90">
        <f t="shared" ca="1" si="12"/>
        <v>18772860443.885185</v>
      </c>
      <c r="I88" s="90">
        <f t="shared" ca="1" si="12"/>
        <v>18779679882.705032</v>
      </c>
      <c r="J88" s="90">
        <f t="shared" ca="1" si="12"/>
        <v>18786499321.524876</v>
      </c>
      <c r="K88" s="90">
        <f t="shared" ca="1" si="12"/>
        <v>18793318760.344723</v>
      </c>
      <c r="L88">
        <f ca="1">IF('Coal mining 2020'!$A96="MD",INDIRECT("'Coal mining 2020'!"&amp;'Country Selector'!$B$3&amp;ROW($A96))*10^12,0)*'Process Emissions Multipliers'!$B$42</f>
        <v>18800138199.16457</v>
      </c>
      <c r="M88" s="90">
        <f t="shared" ca="1" si="16"/>
        <v>18720824078.253265</v>
      </c>
      <c r="N88" s="90">
        <f t="shared" ca="1" si="13"/>
        <v>18641509957.341961</v>
      </c>
      <c r="O88" s="90">
        <f t="shared" ca="1" si="13"/>
        <v>18562195836.43066</v>
      </c>
      <c r="P88" s="90">
        <f t="shared" ca="1" si="13"/>
        <v>18482881715.519356</v>
      </c>
      <c r="Q88" s="90">
        <f t="shared" ca="1" si="13"/>
        <v>18403567594.608051</v>
      </c>
      <c r="R88" s="90">
        <f t="shared" ca="1" si="13"/>
        <v>18324253473.696747</v>
      </c>
      <c r="S88" s="90">
        <f t="shared" ca="1" si="13"/>
        <v>18244939352.785446</v>
      </c>
      <c r="T88" s="90">
        <f t="shared" ca="1" si="13"/>
        <v>18165625231.874138</v>
      </c>
      <c r="U88" s="90">
        <f t="shared" ca="1" si="13"/>
        <v>18086311110.962837</v>
      </c>
      <c r="V88">
        <f ca="1">IF('Coal mining 2030'!$A96="MD",INDIRECT("'Coal mining 2030'!"&amp;'Country Selector'!$B$3&amp;ROW($A96))*10^12,0)*'Process Emissions Multipliers'!$D$42</f>
        <v>18006996990.051533</v>
      </c>
      <c r="W88" s="90">
        <f t="shared" ca="1" si="18"/>
        <v>18051240528.999313</v>
      </c>
      <c r="X88" s="90">
        <f t="shared" ca="1" si="18"/>
        <v>18095484067.947098</v>
      </c>
      <c r="Y88" s="90">
        <f t="shared" ca="1" si="18"/>
        <v>18139727606.894878</v>
      </c>
      <c r="Z88" s="90">
        <f t="shared" ca="1" si="18"/>
        <v>18183971145.842659</v>
      </c>
      <c r="AA88" s="90">
        <f t="shared" ca="1" si="18"/>
        <v>18228214684.790443</v>
      </c>
      <c r="AB88" s="90">
        <f t="shared" ca="1" si="18"/>
        <v>18272458223.738224</v>
      </c>
      <c r="AC88" s="90">
        <f t="shared" ca="1" si="18"/>
        <v>18316701762.686005</v>
      </c>
      <c r="AD88" s="90">
        <f t="shared" ca="1" si="18"/>
        <v>18360945301.633789</v>
      </c>
      <c r="AE88" s="90">
        <f t="shared" ca="1" si="18"/>
        <v>18405188840.58157</v>
      </c>
      <c r="AF88" s="90">
        <f t="shared" ca="1" si="18"/>
        <v>18449432379.52935</v>
      </c>
      <c r="AG88" s="90">
        <f t="shared" ca="1" si="18"/>
        <v>18493675918.477135</v>
      </c>
      <c r="AH88" s="90">
        <f t="shared" ca="1" si="18"/>
        <v>18537919457.424915</v>
      </c>
      <c r="AI88" s="90">
        <f t="shared" ca="1" si="18"/>
        <v>18582162996.3727</v>
      </c>
      <c r="AJ88" s="90">
        <f t="shared" ca="1" si="18"/>
        <v>18626406535.32048</v>
      </c>
      <c r="AK88" s="90">
        <f t="shared" ca="1" si="18"/>
        <v>18670650074.268261</v>
      </c>
      <c r="AL88" s="90">
        <f t="shared" ca="1" si="18"/>
        <v>18714893613.216045</v>
      </c>
      <c r="AM88" s="90">
        <f t="shared" ca="1" si="17"/>
        <v>18759137152.163826</v>
      </c>
      <c r="AN88" s="90">
        <f t="shared" ca="1" si="17"/>
        <v>18803380691.111607</v>
      </c>
      <c r="AO88" s="90">
        <f t="shared" ca="1" si="17"/>
        <v>18847624230.059387</v>
      </c>
      <c r="AP88">
        <f ca="1">V88*'Process Emissions Multipliers'!$E$42</f>
        <v>18891867769.007172</v>
      </c>
    </row>
    <row r="89" spans="1:42">
      <c r="A89" s="74">
        <v>37</v>
      </c>
      <c r="B89">
        <f ca="1">IF('Coal mining 2010'!$A97="MD",INDIRECT("'Coal mining 2010'!"&amp;'Country Selector'!$B$3&amp;ROW($A97))*10^12,0)</f>
        <v>65932278640.868706</v>
      </c>
      <c r="C89" s="90">
        <f t="shared" ca="1" si="15"/>
        <v>65587775139.757416</v>
      </c>
      <c r="D89" s="90">
        <f t="shared" ca="1" si="12"/>
        <v>65243271638.646118</v>
      </c>
      <c r="E89" s="90">
        <f t="shared" ca="1" si="12"/>
        <v>64898768137.534828</v>
      </c>
      <c r="F89" s="90">
        <f t="shared" ca="1" si="12"/>
        <v>64554264636.423538</v>
      </c>
      <c r="G89" s="90">
        <f t="shared" ca="1" si="12"/>
        <v>64209761135.312241</v>
      </c>
      <c r="H89" s="90">
        <f t="shared" ca="1" si="12"/>
        <v>63865257634.200951</v>
      </c>
      <c r="I89" s="90">
        <f t="shared" ca="1" si="12"/>
        <v>63520754133.089661</v>
      </c>
      <c r="J89" s="90">
        <f t="shared" ca="1" si="12"/>
        <v>63176250631.978363</v>
      </c>
      <c r="K89" s="90">
        <f t="shared" ca="1" si="12"/>
        <v>62831747130.867065</v>
      </c>
      <c r="L89">
        <f ca="1">IF('Coal mining 2020'!$A97="MD",INDIRECT("'Coal mining 2020'!"&amp;'Country Selector'!$B$3&amp;ROW($A97))*10^12,0)*'Process Emissions Multipliers'!$B$42</f>
        <v>62487243629.755783</v>
      </c>
      <c r="M89" s="90">
        <f t="shared" ca="1" si="16"/>
        <v>67312215525.86853</v>
      </c>
      <c r="N89" s="90">
        <f t="shared" ca="1" si="13"/>
        <v>72137187421.981293</v>
      </c>
      <c r="O89" s="90">
        <f t="shared" ca="1" si="13"/>
        <v>76962159318.09404</v>
      </c>
      <c r="P89" s="90">
        <f t="shared" ca="1" si="13"/>
        <v>81787131214.206787</v>
      </c>
      <c r="Q89" s="90">
        <f t="shared" ca="1" si="13"/>
        <v>86612103110.31955</v>
      </c>
      <c r="R89" s="90">
        <f t="shared" ca="1" si="13"/>
        <v>91437075006.432297</v>
      </c>
      <c r="S89" s="90">
        <f t="shared" ca="1" si="13"/>
        <v>96262046902.545044</v>
      </c>
      <c r="T89" s="90">
        <f t="shared" ca="1" si="13"/>
        <v>101087018798.65779</v>
      </c>
      <c r="U89" s="90">
        <f t="shared" ca="1" si="13"/>
        <v>105911990694.77054</v>
      </c>
      <c r="V89">
        <f ca="1">IF('Coal mining 2030'!$A97="MD",INDIRECT("'Coal mining 2030'!"&amp;'Country Selector'!$B$3&amp;ROW($A97))*10^12,0)*'Process Emissions Multipliers'!$D$42</f>
        <v>110736962590.8833</v>
      </c>
      <c r="W89" s="90">
        <f t="shared" ca="1" si="18"/>
        <v>111009045444.01288</v>
      </c>
      <c r="X89" s="90">
        <f t="shared" ca="1" si="18"/>
        <v>111281128297.14244</v>
      </c>
      <c r="Y89" s="90">
        <f t="shared" ca="1" si="18"/>
        <v>111553211150.27202</v>
      </c>
      <c r="Z89" s="90">
        <f t="shared" ca="1" si="18"/>
        <v>111825294003.40158</v>
      </c>
      <c r="AA89" s="90">
        <f t="shared" ca="1" si="18"/>
        <v>112097376856.53116</v>
      </c>
      <c r="AB89" s="90">
        <f t="shared" ca="1" si="18"/>
        <v>112369459709.66074</v>
      </c>
      <c r="AC89" s="90">
        <f t="shared" ca="1" si="18"/>
        <v>112641542562.79028</v>
      </c>
      <c r="AD89" s="90">
        <f t="shared" ca="1" si="18"/>
        <v>112913625415.91986</v>
      </c>
      <c r="AE89" s="90">
        <f t="shared" ca="1" si="18"/>
        <v>113185708269.04944</v>
      </c>
      <c r="AF89" s="90">
        <f t="shared" ca="1" si="18"/>
        <v>113457791122.179</v>
      </c>
      <c r="AG89" s="90">
        <f t="shared" ca="1" si="18"/>
        <v>113729873975.30858</v>
      </c>
      <c r="AH89" s="90">
        <f t="shared" ca="1" si="18"/>
        <v>114001956828.43814</v>
      </c>
      <c r="AI89" s="90">
        <f t="shared" ca="1" si="18"/>
        <v>114274039681.56773</v>
      </c>
      <c r="AJ89" s="90">
        <f t="shared" ca="1" si="18"/>
        <v>114546122534.6973</v>
      </c>
      <c r="AK89" s="90">
        <f t="shared" ca="1" si="18"/>
        <v>114818205387.82687</v>
      </c>
      <c r="AL89" s="90">
        <f t="shared" ca="1" si="18"/>
        <v>115090288240.95642</v>
      </c>
      <c r="AM89" s="90">
        <f t="shared" ca="1" si="17"/>
        <v>115362371094.086</v>
      </c>
      <c r="AN89" s="90">
        <f t="shared" ca="1" si="17"/>
        <v>115634453947.21558</v>
      </c>
      <c r="AO89" s="90">
        <f t="shared" ca="1" si="17"/>
        <v>115906536800.34514</v>
      </c>
      <c r="AP89">
        <f ca="1">V89*'Process Emissions Multipliers'!$E$42</f>
        <v>116178619653.47472</v>
      </c>
    </row>
    <row r="90" spans="1:42">
      <c r="A90" s="74">
        <v>38</v>
      </c>
      <c r="B90">
        <f ca="1">IF('Coal mining 2010'!$A98="MD",INDIRECT("'Coal mining 2010'!"&amp;'Country Selector'!$B$3&amp;ROW($A98))*10^12,0)</f>
        <v>50866443017.827835</v>
      </c>
      <c r="C90" s="90">
        <f t="shared" ca="1" si="15"/>
        <v>45931777874.358238</v>
      </c>
      <c r="D90" s="90">
        <f t="shared" ca="1" si="12"/>
        <v>40997112730.888641</v>
      </c>
      <c r="E90" s="90">
        <f t="shared" ca="1" si="12"/>
        <v>36062447587.419044</v>
      </c>
      <c r="F90" s="90">
        <f t="shared" ca="1" si="12"/>
        <v>31127782443.949455</v>
      </c>
      <c r="G90" s="90">
        <f t="shared" ca="1" si="12"/>
        <v>26193117300.479855</v>
      </c>
      <c r="H90" s="90">
        <f t="shared" ca="1" si="12"/>
        <v>21258452157.010258</v>
      </c>
      <c r="I90" s="90">
        <f t="shared" ca="1" si="12"/>
        <v>16323787013.540665</v>
      </c>
      <c r="J90" s="90">
        <f t="shared" ca="1" si="12"/>
        <v>11389121870.071066</v>
      </c>
      <c r="K90" s="90">
        <f t="shared" ca="1" si="12"/>
        <v>6454456726.60147</v>
      </c>
      <c r="L90">
        <f ca="1">IF('Coal mining 2020'!$A98="MD",INDIRECT("'Coal mining 2020'!"&amp;'Country Selector'!$B$3&amp;ROW($A98))*10^12,0)*'Process Emissions Multipliers'!$B$42</f>
        <v>1519791583.1318736</v>
      </c>
      <c r="M90" s="90">
        <f t="shared" ca="1" si="16"/>
        <v>3074641086.4441786</v>
      </c>
      <c r="N90" s="90">
        <f t="shared" ca="1" si="13"/>
        <v>4629490589.756484</v>
      </c>
      <c r="O90" s="90">
        <f t="shared" ca="1" si="13"/>
        <v>6184340093.0687895</v>
      </c>
      <c r="P90" s="90">
        <f t="shared" ca="1" si="13"/>
        <v>7739189596.381094</v>
      </c>
      <c r="Q90" s="90">
        <f t="shared" ca="1" si="13"/>
        <v>9294039099.6933994</v>
      </c>
      <c r="R90" s="90">
        <f t="shared" ca="1" si="13"/>
        <v>10848888603.005707</v>
      </c>
      <c r="S90" s="90">
        <f t="shared" ca="1" si="13"/>
        <v>12403738106.31801</v>
      </c>
      <c r="T90" s="90">
        <f t="shared" ca="1" si="13"/>
        <v>13958587609.630316</v>
      </c>
      <c r="U90" s="90">
        <f t="shared" ca="1" si="13"/>
        <v>15513437112.942621</v>
      </c>
      <c r="V90">
        <f ca="1">IF('Coal mining 2030'!$A98="MD",INDIRECT("'Coal mining 2030'!"&amp;'Country Selector'!$B$3&amp;ROW($A98))*10^12,0)*'Process Emissions Multipliers'!$D$42</f>
        <v>17068286616.254927</v>
      </c>
      <c r="W90" s="90">
        <f t="shared" ca="1" si="18"/>
        <v>17110223725.70718</v>
      </c>
      <c r="X90" s="90">
        <f t="shared" ca="1" si="18"/>
        <v>17152160835.159433</v>
      </c>
      <c r="Y90" s="90">
        <f t="shared" ca="1" si="18"/>
        <v>17194097944.611683</v>
      </c>
      <c r="Z90" s="90">
        <f t="shared" ca="1" si="18"/>
        <v>17236035054.063938</v>
      </c>
      <c r="AA90" s="90">
        <f t="shared" ca="1" si="18"/>
        <v>17277972163.516193</v>
      </c>
      <c r="AB90" s="90">
        <f t="shared" ca="1" si="18"/>
        <v>17319909272.968445</v>
      </c>
      <c r="AC90" s="90">
        <f t="shared" ca="1" si="18"/>
        <v>17361846382.420696</v>
      </c>
      <c r="AD90" s="90">
        <f t="shared" ca="1" si="18"/>
        <v>17403783491.872948</v>
      </c>
      <c r="AE90" s="90">
        <f t="shared" ca="1" si="18"/>
        <v>17445720601.325203</v>
      </c>
      <c r="AF90" s="90">
        <f t="shared" ca="1" si="18"/>
        <v>17487657710.777454</v>
      </c>
      <c r="AG90" s="90">
        <f t="shared" ca="1" si="18"/>
        <v>17529594820.22971</v>
      </c>
      <c r="AH90" s="90">
        <f t="shared" ca="1" si="18"/>
        <v>17571531929.681961</v>
      </c>
      <c r="AI90" s="90">
        <f t="shared" ca="1" si="18"/>
        <v>17613469039.134212</v>
      </c>
      <c r="AJ90" s="90">
        <f t="shared" ca="1" si="18"/>
        <v>17655406148.586464</v>
      </c>
      <c r="AK90" s="90">
        <f t="shared" ca="1" si="18"/>
        <v>17697343258.038719</v>
      </c>
      <c r="AL90" s="90">
        <f t="shared" ca="1" si="18"/>
        <v>17739280367.490971</v>
      </c>
      <c r="AM90" s="90">
        <f t="shared" ca="1" si="17"/>
        <v>17781217476.943226</v>
      </c>
      <c r="AN90" s="90">
        <f t="shared" ca="1" si="17"/>
        <v>17823154586.395477</v>
      </c>
      <c r="AO90" s="90">
        <f t="shared" ca="1" si="17"/>
        <v>17865091695.847733</v>
      </c>
      <c r="AP90">
        <f ca="1">V90*'Process Emissions Multipliers'!$E$42</f>
        <v>17907028805.299984</v>
      </c>
    </row>
    <row r="91" spans="1:42">
      <c r="A91" s="74">
        <v>39</v>
      </c>
      <c r="B91">
        <f ca="1">IF('Coal mining 2010'!$A99="MD",INDIRECT("'Coal mining 2010'!"&amp;'Country Selector'!$B$3&amp;ROW($A99))*10^12,0)</f>
        <v>16919970798.834782</v>
      </c>
      <c r="C91" s="90">
        <f t="shared" ca="1" si="15"/>
        <v>16918038004.209093</v>
      </c>
      <c r="D91" s="90">
        <f t="shared" ca="1" si="12"/>
        <v>16916105209.583406</v>
      </c>
      <c r="E91" s="90">
        <f t="shared" ca="1" si="12"/>
        <v>16914172414.957718</v>
      </c>
      <c r="F91" s="90">
        <f t="shared" ca="1" si="12"/>
        <v>16912239620.332031</v>
      </c>
      <c r="G91" s="90">
        <f t="shared" ca="1" si="12"/>
        <v>16910306825.706345</v>
      </c>
      <c r="H91" s="90">
        <f t="shared" ca="1" si="12"/>
        <v>16908374031.080654</v>
      </c>
      <c r="I91" s="90">
        <f t="shared" ca="1" si="12"/>
        <v>16906441236.454966</v>
      </c>
      <c r="J91" s="90">
        <f t="shared" ca="1" si="12"/>
        <v>16904508441.829279</v>
      </c>
      <c r="K91" s="90">
        <f t="shared" ca="1" si="12"/>
        <v>16902575647.203592</v>
      </c>
      <c r="L91">
        <f ca="1">IF('Coal mining 2020'!$A99="MD",INDIRECT("'Coal mining 2020'!"&amp;'Country Selector'!$B$3&amp;ROW($A99))*10^12,0)*'Process Emissions Multipliers'!$B$42</f>
        <v>16900642852.577904</v>
      </c>
      <c r="M91" s="90">
        <f t="shared" ca="1" si="16"/>
        <v>15284416850.425089</v>
      </c>
      <c r="N91" s="90">
        <f t="shared" ca="1" si="13"/>
        <v>13668190848.272272</v>
      </c>
      <c r="O91" s="90">
        <f t="shared" ca="1" si="13"/>
        <v>12051964846.119455</v>
      </c>
      <c r="P91" s="90">
        <f t="shared" ca="1" si="13"/>
        <v>10435738843.96664</v>
      </c>
      <c r="Q91" s="90">
        <f t="shared" ca="1" si="13"/>
        <v>8819512841.8138275</v>
      </c>
      <c r="R91" s="90">
        <f t="shared" ca="1" si="13"/>
        <v>7203286839.6610107</v>
      </c>
      <c r="S91" s="90">
        <f t="shared" ca="1" si="13"/>
        <v>5587060837.5081959</v>
      </c>
      <c r="T91" s="90">
        <f t="shared" ca="1" si="13"/>
        <v>3970834835.3553801</v>
      </c>
      <c r="U91" s="90">
        <f t="shared" ca="1" si="13"/>
        <v>2354608833.2025652</v>
      </c>
      <c r="V91">
        <f ca="1">IF('Coal mining 2030'!$A99="MD",INDIRECT("'Coal mining 2030'!"&amp;'Country Selector'!$B$3&amp;ROW($A99))*10^12,0)*'Process Emissions Multipliers'!$D$42</f>
        <v>738382831.04974961</v>
      </c>
      <c r="W91" s="90">
        <f t="shared" ca="1" si="18"/>
        <v>740197051.90856194</v>
      </c>
      <c r="X91" s="90">
        <f t="shared" ca="1" si="18"/>
        <v>742011272.76737428</v>
      </c>
      <c r="Y91" s="90">
        <f t="shared" ca="1" si="18"/>
        <v>743825493.62618673</v>
      </c>
      <c r="Z91" s="90">
        <f t="shared" ca="1" si="18"/>
        <v>745639714.48499906</v>
      </c>
      <c r="AA91" s="90">
        <f t="shared" ca="1" si="18"/>
        <v>747453935.34381151</v>
      </c>
      <c r="AB91" s="90">
        <f t="shared" ca="1" si="18"/>
        <v>749268156.20262384</v>
      </c>
      <c r="AC91" s="90">
        <f t="shared" ca="1" si="18"/>
        <v>751082377.06143618</v>
      </c>
      <c r="AD91" s="90">
        <f t="shared" ca="1" si="18"/>
        <v>752896597.92024851</v>
      </c>
      <c r="AE91" s="90">
        <f t="shared" ca="1" si="18"/>
        <v>754710818.77906096</v>
      </c>
      <c r="AF91" s="90">
        <f t="shared" ca="1" si="18"/>
        <v>756525039.63787329</v>
      </c>
      <c r="AG91" s="90">
        <f t="shared" ca="1" si="18"/>
        <v>758339260.49668562</v>
      </c>
      <c r="AH91" s="90">
        <f t="shared" ca="1" si="18"/>
        <v>760153481.35549808</v>
      </c>
      <c r="AI91" s="90">
        <f t="shared" ca="1" si="18"/>
        <v>761967702.21431041</v>
      </c>
      <c r="AJ91" s="90">
        <f t="shared" ca="1" si="18"/>
        <v>763781923.07312274</v>
      </c>
      <c r="AK91" s="90">
        <f t="shared" ca="1" si="18"/>
        <v>765596143.93193507</v>
      </c>
      <c r="AL91" s="90">
        <f t="shared" ca="1" si="18"/>
        <v>767410364.7907474</v>
      </c>
      <c r="AM91" s="90">
        <f t="shared" ca="1" si="17"/>
        <v>769224585.64955997</v>
      </c>
      <c r="AN91" s="90">
        <f t="shared" ca="1" si="17"/>
        <v>771038806.50837231</v>
      </c>
      <c r="AO91" s="90">
        <f t="shared" ca="1" si="17"/>
        <v>772853027.36718452</v>
      </c>
      <c r="AP91">
        <f ca="1">V91*'Process Emissions Multipliers'!$E$42</f>
        <v>774667248.22599697</v>
      </c>
    </row>
    <row r="92" spans="1:42">
      <c r="A92" s="74">
        <v>40</v>
      </c>
      <c r="B92">
        <f ca="1">IF('Coal mining 2010'!$A100="MD",INDIRECT("'Coal mining 2010'!"&amp;'Country Selector'!$B$3&amp;ROW($A100))*10^12,0)</f>
        <v>793053479.42337787</v>
      </c>
      <c r="C92" s="90">
        <f t="shared" ca="1" si="15"/>
        <v>5457791998.5476179</v>
      </c>
      <c r="D92" s="90">
        <f t="shared" ca="1" si="12"/>
        <v>10122530517.671858</v>
      </c>
      <c r="E92" s="90">
        <f t="shared" ca="1" si="12"/>
        <v>14787269036.796099</v>
      </c>
      <c r="F92" s="90">
        <f t="shared" ca="1" si="12"/>
        <v>19452007555.920338</v>
      </c>
      <c r="G92" s="90">
        <f t="shared" ca="1" si="12"/>
        <v>24116746075.044579</v>
      </c>
      <c r="H92" s="90">
        <f t="shared" ca="1" si="12"/>
        <v>28781484594.168819</v>
      </c>
      <c r="I92" s="90">
        <f t="shared" ca="1" si="12"/>
        <v>33446223113.29306</v>
      </c>
      <c r="J92" s="90">
        <f t="shared" ca="1" si="12"/>
        <v>38110961632.417297</v>
      </c>
      <c r="K92" s="90">
        <f t="shared" ca="1" si="12"/>
        <v>42775700151.541534</v>
      </c>
      <c r="L92">
        <f ca="1">IF('Coal mining 2020'!$A100="MD",INDIRECT("'Coal mining 2020'!"&amp;'Country Selector'!$B$3&amp;ROW($A100))*10^12,0)*'Process Emissions Multipliers'!$B$42</f>
        <v>47440438670.665779</v>
      </c>
      <c r="M92" s="90">
        <f t="shared" ca="1" si="16"/>
        <v>44260051753.954163</v>
      </c>
      <c r="N92" s="90">
        <f t="shared" ca="1" si="13"/>
        <v>41079664837.242554</v>
      </c>
      <c r="O92" s="90">
        <f t="shared" ca="1" si="13"/>
        <v>37899277920.530945</v>
      </c>
      <c r="P92" s="90">
        <f t="shared" ca="1" si="13"/>
        <v>34718891003.819336</v>
      </c>
      <c r="Q92" s="90">
        <f t="shared" ca="1" si="13"/>
        <v>31538504087.107719</v>
      </c>
      <c r="R92" s="90">
        <f t="shared" ca="1" si="13"/>
        <v>28358117170.396111</v>
      </c>
      <c r="S92" s="90">
        <f t="shared" ca="1" si="13"/>
        <v>25177730253.684494</v>
      </c>
      <c r="T92" s="90">
        <f t="shared" ca="1" si="13"/>
        <v>21997343336.972885</v>
      </c>
      <c r="U92" s="90">
        <f t="shared" ca="1" si="13"/>
        <v>18816956420.261276</v>
      </c>
      <c r="V92">
        <f ca="1">IF('Coal mining 2030'!$A100="MD",INDIRECT("'Coal mining 2030'!"&amp;'Country Selector'!$B$3&amp;ROW($A100))*10^12,0)*'Process Emissions Multipliers'!$D$42</f>
        <v>15636569503.549662</v>
      </c>
      <c r="W92" s="90">
        <f t="shared" ca="1" si="18"/>
        <v>15674988856.439108</v>
      </c>
      <c r="X92" s="90">
        <f t="shared" ca="1" si="18"/>
        <v>15713408209.328556</v>
      </c>
      <c r="Y92" s="90">
        <f t="shared" ca="1" si="18"/>
        <v>15751827562.218002</v>
      </c>
      <c r="Z92" s="90">
        <f t="shared" ca="1" si="18"/>
        <v>15790246915.107449</v>
      </c>
      <c r="AA92" s="90">
        <f t="shared" ca="1" si="18"/>
        <v>15828666267.996897</v>
      </c>
      <c r="AB92" s="90">
        <f t="shared" ca="1" si="18"/>
        <v>15867085620.886341</v>
      </c>
      <c r="AC92" s="90">
        <f t="shared" ca="1" si="18"/>
        <v>15905504973.775791</v>
      </c>
      <c r="AD92" s="90">
        <f t="shared" ca="1" si="18"/>
        <v>15943924326.665237</v>
      </c>
      <c r="AE92" s="90">
        <f t="shared" ca="1" si="18"/>
        <v>15982343679.554682</v>
      </c>
      <c r="AF92" s="90">
        <f t="shared" ca="1" si="18"/>
        <v>16020763032.44413</v>
      </c>
      <c r="AG92" s="90">
        <f t="shared" ca="1" si="18"/>
        <v>16059182385.33358</v>
      </c>
      <c r="AH92" s="90">
        <f t="shared" ca="1" si="18"/>
        <v>16097601738.223024</v>
      </c>
      <c r="AI92" s="90">
        <f t="shared" ca="1" si="18"/>
        <v>16136021091.112473</v>
      </c>
      <c r="AJ92" s="90">
        <f t="shared" ca="1" si="18"/>
        <v>16174440444.001919</v>
      </c>
      <c r="AK92" s="90">
        <f t="shared" ca="1" si="18"/>
        <v>16212859796.891365</v>
      </c>
      <c r="AL92" s="90">
        <f t="shared" ca="1" si="18"/>
        <v>16251279149.780813</v>
      </c>
      <c r="AM92" s="90">
        <f t="shared" ca="1" si="17"/>
        <v>16289698502.670261</v>
      </c>
      <c r="AN92" s="90">
        <f t="shared" ca="1" si="17"/>
        <v>16328117855.559704</v>
      </c>
      <c r="AO92" s="90">
        <f t="shared" ca="1" si="17"/>
        <v>16366537208.449154</v>
      </c>
      <c r="AP92">
        <f ca="1">V92*'Process Emissions Multipliers'!$E$42</f>
        <v>16404956561.3386</v>
      </c>
    </row>
    <row r="93" spans="1:42">
      <c r="A93" s="74">
        <v>41</v>
      </c>
      <c r="B93">
        <f ca="1">IF('Coal mining 2010'!$A101="MD",INDIRECT("'Coal mining 2010'!"&amp;'Country Selector'!$B$3&amp;ROW($A101))*10^12,0)</f>
        <v>17664318126.083599</v>
      </c>
      <c r="C93" s="90">
        <f t="shared" ca="1" si="15"/>
        <v>17636356123.375614</v>
      </c>
      <c r="D93" s="90">
        <f t="shared" ca="1" si="12"/>
        <v>17608394120.667629</v>
      </c>
      <c r="E93" s="90">
        <f t="shared" ca="1" si="12"/>
        <v>17580432117.959644</v>
      </c>
      <c r="F93" s="90">
        <f t="shared" ca="1" si="12"/>
        <v>17552470115.251659</v>
      </c>
      <c r="G93" s="90">
        <f t="shared" ca="1" si="12"/>
        <v>17524508112.543678</v>
      </c>
      <c r="H93" s="90">
        <f t="shared" ca="1" si="12"/>
        <v>17496546109.835693</v>
      </c>
      <c r="I93" s="90">
        <f t="shared" ca="1" si="12"/>
        <v>17468584107.127708</v>
      </c>
      <c r="J93" s="90">
        <f t="shared" ca="1" si="12"/>
        <v>17440622104.419724</v>
      </c>
      <c r="K93" s="90">
        <f t="shared" ca="1" si="12"/>
        <v>17412660101.711739</v>
      </c>
      <c r="L93">
        <f ca="1">IF('Coal mining 2020'!$A101="MD",INDIRECT("'Coal mining 2020'!"&amp;'Country Selector'!$B$3&amp;ROW($A101))*10^12,0)*'Process Emissions Multipliers'!$B$42</f>
        <v>17384698099.003754</v>
      </c>
      <c r="M93" s="90">
        <f t="shared" ca="1" si="16"/>
        <v>17299673289.332382</v>
      </c>
      <c r="N93" s="90">
        <f t="shared" ca="1" si="13"/>
        <v>17214648479.661011</v>
      </c>
      <c r="O93" s="90">
        <f t="shared" ca="1" si="13"/>
        <v>17129623669.989637</v>
      </c>
      <c r="P93" s="90">
        <f t="shared" ca="1" si="13"/>
        <v>17044598860.318266</v>
      </c>
      <c r="Q93" s="90">
        <f t="shared" ca="1" si="13"/>
        <v>16959574050.646894</v>
      </c>
      <c r="R93" s="90">
        <f t="shared" ca="1" si="13"/>
        <v>16874549240.975521</v>
      </c>
      <c r="S93" s="90">
        <f t="shared" ca="1" si="13"/>
        <v>16789524431.30415</v>
      </c>
      <c r="T93" s="90">
        <f t="shared" ca="1" si="13"/>
        <v>16704499621.632778</v>
      </c>
      <c r="U93" s="90">
        <f t="shared" ca="1" si="13"/>
        <v>16619474811.961407</v>
      </c>
      <c r="V93">
        <f ca="1">IF('Coal mining 2030'!$A101="MD",INDIRECT("'Coal mining 2030'!"&amp;'Country Selector'!$B$3&amp;ROW($A101))*10^12,0)*'Process Emissions Multipliers'!$D$42</f>
        <v>16534450002.290035</v>
      </c>
      <c r="W93" s="90">
        <f t="shared" ca="1" si="18"/>
        <v>16575075464.884417</v>
      </c>
      <c r="X93" s="90">
        <f t="shared" ca="1" si="18"/>
        <v>16615700927.478798</v>
      </c>
      <c r="Y93" s="90">
        <f t="shared" ca="1" si="18"/>
        <v>16656326390.073177</v>
      </c>
      <c r="Z93" s="90">
        <f t="shared" ca="1" si="18"/>
        <v>16696951852.667559</v>
      </c>
      <c r="AA93" s="90">
        <f t="shared" ca="1" si="18"/>
        <v>16737577315.26194</v>
      </c>
      <c r="AB93" s="90">
        <f t="shared" ca="1" si="18"/>
        <v>16778202777.856321</v>
      </c>
      <c r="AC93" s="90">
        <f t="shared" ca="1" si="18"/>
        <v>16818828240.450703</v>
      </c>
      <c r="AD93" s="90">
        <f t="shared" ca="1" si="18"/>
        <v>16859453703.045082</v>
      </c>
      <c r="AE93" s="90">
        <f t="shared" ca="1" si="18"/>
        <v>16900079165.639465</v>
      </c>
      <c r="AF93" s="90">
        <f t="shared" ca="1" si="18"/>
        <v>16940704628.233847</v>
      </c>
      <c r="AG93" s="90">
        <f t="shared" ca="1" si="18"/>
        <v>16981330090.828226</v>
      </c>
      <c r="AH93" s="90">
        <f t="shared" ca="1" si="18"/>
        <v>17021955553.422609</v>
      </c>
      <c r="AI93" s="90">
        <f t="shared" ca="1" si="18"/>
        <v>17062581016.016991</v>
      </c>
      <c r="AJ93" s="90">
        <f t="shared" ca="1" si="18"/>
        <v>17103206478.61137</v>
      </c>
      <c r="AK93" s="90">
        <f t="shared" ca="1" si="18"/>
        <v>17143831941.205753</v>
      </c>
      <c r="AL93" s="90">
        <f t="shared" ca="1" si="18"/>
        <v>17184457403.800133</v>
      </c>
      <c r="AM93" s="90">
        <f t="shared" ca="1" si="17"/>
        <v>17225082866.394516</v>
      </c>
      <c r="AN93" s="90">
        <f t="shared" ca="1" si="17"/>
        <v>17265708328.988895</v>
      </c>
      <c r="AO93" s="90">
        <f t="shared" ca="1" si="17"/>
        <v>17306333791.583275</v>
      </c>
      <c r="AP93">
        <f ca="1">V93*'Process Emissions Multipliers'!$E$42</f>
        <v>17346959254.177658</v>
      </c>
    </row>
    <row r="94" spans="1:42">
      <c r="A94" s="74">
        <v>42</v>
      </c>
      <c r="B94">
        <f ca="1">IF('Coal mining 2010'!$A102="MD",INDIRECT("'Coal mining 2010'!"&amp;'Country Selector'!$B$3&amp;ROW($A102))*10^12,0)</f>
        <v>15717309965.197046</v>
      </c>
      <c r="C94" s="90">
        <f t="shared" ca="1" si="15"/>
        <v>14212725404.002766</v>
      </c>
      <c r="D94" s="90">
        <f t="shared" ca="1" si="12"/>
        <v>12708140842.808487</v>
      </c>
      <c r="E94" s="90">
        <f t="shared" ca="1" si="12"/>
        <v>11203556281.614206</v>
      </c>
      <c r="F94" s="90">
        <f t="shared" ca="1" si="12"/>
        <v>9698971720.4199295</v>
      </c>
      <c r="G94" s="90">
        <f t="shared" ca="1" si="12"/>
        <v>8194387159.2256489</v>
      </c>
      <c r="H94" s="90">
        <f t="shared" ca="1" si="12"/>
        <v>6689802598.0313692</v>
      </c>
      <c r="I94" s="90">
        <f t="shared" ca="1" si="12"/>
        <v>5185218036.8370905</v>
      </c>
      <c r="J94" s="90">
        <f t="shared" ca="1" si="12"/>
        <v>3680633475.6428103</v>
      </c>
      <c r="K94" s="90">
        <f t="shared" ca="1" si="12"/>
        <v>2176048914.4485307</v>
      </c>
      <c r="L94">
        <f ca="1">IF('Coal mining 2020'!$A102="MD",INDIRECT("'Coal mining 2020'!"&amp;'Country Selector'!$B$3&amp;ROW($A102))*10^12,0)*'Process Emissions Multipliers'!$B$42</f>
        <v>671464353.25425136</v>
      </c>
      <c r="M94" s="90">
        <f t="shared" ca="1" si="16"/>
        <v>2074909980.0457234</v>
      </c>
      <c r="N94" s="90">
        <f t="shared" ca="1" si="13"/>
        <v>3478355606.8371954</v>
      </c>
      <c r="O94" s="90">
        <f t="shared" ca="1" si="13"/>
        <v>4881801233.6286669</v>
      </c>
      <c r="P94" s="90">
        <f t="shared" ca="1" si="13"/>
        <v>6285246860.4201393</v>
      </c>
      <c r="Q94" s="90">
        <f t="shared" ca="1" si="13"/>
        <v>7688692487.2116117</v>
      </c>
      <c r="R94" s="90">
        <f t="shared" ca="1" si="13"/>
        <v>9092138114.0030823</v>
      </c>
      <c r="S94" s="90">
        <f t="shared" ca="1" si="13"/>
        <v>10495583740.794554</v>
      </c>
      <c r="T94" s="90">
        <f t="shared" ca="1" si="13"/>
        <v>11899029367.586027</v>
      </c>
      <c r="U94" s="90">
        <f t="shared" ca="1" si="13"/>
        <v>13302474994.377499</v>
      </c>
      <c r="V94">
        <f ca="1">IF('Coal mining 2030'!$A102="MD",INDIRECT("'Coal mining 2030'!"&amp;'Country Selector'!$B$3&amp;ROW($A102))*10^12,0)*'Process Emissions Multipliers'!$D$42</f>
        <v>14705920621.168972</v>
      </c>
      <c r="W94" s="90">
        <f t="shared" ca="1" si="18"/>
        <v>14742053351.802799</v>
      </c>
      <c r="X94" s="90">
        <f t="shared" ca="1" si="18"/>
        <v>14778186082.436626</v>
      </c>
      <c r="Y94" s="90">
        <f t="shared" ca="1" si="18"/>
        <v>14814318813.070454</v>
      </c>
      <c r="Z94" s="90">
        <f t="shared" ca="1" si="18"/>
        <v>14850451543.704281</v>
      </c>
      <c r="AA94" s="90">
        <f t="shared" ca="1" si="18"/>
        <v>14886584274.33811</v>
      </c>
      <c r="AB94" s="90">
        <f t="shared" ca="1" si="18"/>
        <v>14922717004.971937</v>
      </c>
      <c r="AC94" s="90">
        <f t="shared" ca="1" si="18"/>
        <v>14958849735.605764</v>
      </c>
      <c r="AD94" s="90">
        <f t="shared" ca="1" si="18"/>
        <v>14994982466.239592</v>
      </c>
      <c r="AE94" s="90">
        <f t="shared" ca="1" si="18"/>
        <v>15031115196.873421</v>
      </c>
      <c r="AF94" s="90">
        <f t="shared" ca="1" si="18"/>
        <v>15067247927.507248</v>
      </c>
      <c r="AG94" s="90">
        <f t="shared" ca="1" si="18"/>
        <v>15103380658.141075</v>
      </c>
      <c r="AH94" s="90">
        <f t="shared" ca="1" si="18"/>
        <v>15139513388.774904</v>
      </c>
      <c r="AI94" s="90">
        <f t="shared" ca="1" si="18"/>
        <v>15175646119.408731</v>
      </c>
      <c r="AJ94" s="90">
        <f t="shared" ca="1" si="18"/>
        <v>15211778850.042559</v>
      </c>
      <c r="AK94" s="90">
        <f t="shared" ca="1" si="18"/>
        <v>15247911580.676388</v>
      </c>
      <c r="AL94" s="90">
        <f t="shared" ref="AL94:AO109" ca="1" si="19">$V94*($AP$1-AL$1)/($AP$1-$V$1)+$AP94*(AL$1-$V$1)/($AP$1-$V$1)</f>
        <v>15284044311.310215</v>
      </c>
      <c r="AM94" s="90">
        <f t="shared" ca="1" si="19"/>
        <v>15320177041.944042</v>
      </c>
      <c r="AN94" s="90">
        <f t="shared" ca="1" si="19"/>
        <v>15356309772.577871</v>
      </c>
      <c r="AO94" s="90">
        <f t="shared" ca="1" si="19"/>
        <v>15392442503.211699</v>
      </c>
      <c r="AP94">
        <f ca="1">V94*'Process Emissions Multipliers'!$E$42</f>
        <v>15428575233.845526</v>
      </c>
    </row>
    <row r="95" spans="1:42">
      <c r="A95" s="74">
        <v>43</v>
      </c>
      <c r="B95">
        <f ca="1">IF('Coal mining 2010'!$A103="MD",INDIRECT("'Coal mining 2010'!"&amp;'Country Selector'!$B$3&amp;ROW($A103))*10^12,0)</f>
        <v>16050232137.956755</v>
      </c>
      <c r="C95" s="90">
        <f t="shared" ca="1" si="15"/>
        <v>16050105856.713528</v>
      </c>
      <c r="D95" s="90">
        <f t="shared" ca="1" si="12"/>
        <v>16049979575.470306</v>
      </c>
      <c r="E95" s="90">
        <f t="shared" ref="D95:K126" ca="1" si="20">$B95*($L$1-E$1)/($L$1-$B$1)+$L95*(E$1-$B$1)/($L$1-$B$1)</f>
        <v>16049853294.227081</v>
      </c>
      <c r="F95" s="90">
        <f t="shared" ca="1" si="20"/>
        <v>16049727012.983854</v>
      </c>
      <c r="G95" s="90">
        <f t="shared" ca="1" si="20"/>
        <v>16049600731.740629</v>
      </c>
      <c r="H95" s="90">
        <f t="shared" ca="1" si="20"/>
        <v>16049474450.497406</v>
      </c>
      <c r="I95" s="90">
        <f t="shared" ca="1" si="20"/>
        <v>16049348169.254179</v>
      </c>
      <c r="J95" s="90">
        <f t="shared" ca="1" si="20"/>
        <v>16049221888.010956</v>
      </c>
      <c r="K95" s="90">
        <f t="shared" ca="1" si="20"/>
        <v>16049095606.767731</v>
      </c>
      <c r="L95">
        <f ca="1">IF('Coal mining 2020'!$A103="MD",INDIRECT("'Coal mining 2020'!"&amp;'Country Selector'!$B$3&amp;ROW($A103))*10^12,0)*'Process Emissions Multipliers'!$B$42</f>
        <v>16048969325.524506</v>
      </c>
      <c r="M95" s="90">
        <f t="shared" ca="1" si="16"/>
        <v>14584493812.948404</v>
      </c>
      <c r="N95" s="90">
        <f t="shared" ca="1" si="13"/>
        <v>13120018300.372305</v>
      </c>
      <c r="O95" s="90">
        <f t="shared" ref="N95:U126" ca="1" si="21">$L95*($V$1-O$1)/($V$1-$L$1)+$V95*(O$1-$L$1)/($V$1-$L$1)</f>
        <v>11655542787.796202</v>
      </c>
      <c r="P95" s="90">
        <f t="shared" ca="1" si="21"/>
        <v>10191067275.220102</v>
      </c>
      <c r="Q95" s="90">
        <f t="shared" ca="1" si="21"/>
        <v>8726591762.644001</v>
      </c>
      <c r="R95" s="90">
        <f t="shared" ca="1" si="21"/>
        <v>7262116250.0679016</v>
      </c>
      <c r="S95" s="90">
        <f t="shared" ca="1" si="21"/>
        <v>5797640737.4918003</v>
      </c>
      <c r="T95" s="90">
        <f t="shared" ca="1" si="21"/>
        <v>4333165224.9157</v>
      </c>
      <c r="U95" s="90">
        <f t="shared" ca="1" si="21"/>
        <v>2868689712.3395987</v>
      </c>
      <c r="V95">
        <f ca="1">IF('Coal mining 2030'!$A103="MD",INDIRECT("'Coal mining 2030'!"&amp;'Country Selector'!$B$3&amp;ROW($A103))*10^12,0)*'Process Emissions Multipliers'!$D$42</f>
        <v>1404214199.7634981</v>
      </c>
      <c r="W95" s="90">
        <f t="shared" ref="W95:AL110" ca="1" si="22">$V95*($AP$1-W$1)/($AP$1-$V$1)+$AP95*(W$1-$V$1)/($AP$1-$V$1)</f>
        <v>1407664381.1386929</v>
      </c>
      <c r="X95" s="90">
        <f t="shared" ca="1" si="22"/>
        <v>1411114562.5138876</v>
      </c>
      <c r="Y95" s="90">
        <f t="shared" ca="1" si="22"/>
        <v>1414564743.8890824</v>
      </c>
      <c r="Z95" s="90">
        <f t="shared" ca="1" si="22"/>
        <v>1418014925.2642772</v>
      </c>
      <c r="AA95" s="90">
        <f t="shared" ca="1" si="22"/>
        <v>1421465106.639472</v>
      </c>
      <c r="AB95" s="90">
        <f t="shared" ca="1" si="22"/>
        <v>1424915288.0146668</v>
      </c>
      <c r="AC95" s="90">
        <f t="shared" ca="1" si="22"/>
        <v>1428365469.3898616</v>
      </c>
      <c r="AD95" s="90">
        <f t="shared" ca="1" si="22"/>
        <v>1431815650.7650564</v>
      </c>
      <c r="AE95" s="90">
        <f t="shared" ca="1" si="22"/>
        <v>1435265832.1402512</v>
      </c>
      <c r="AF95" s="90">
        <f t="shared" ca="1" si="22"/>
        <v>1438716013.5154462</v>
      </c>
      <c r="AG95" s="90">
        <f t="shared" ca="1" si="22"/>
        <v>1442166194.8906407</v>
      </c>
      <c r="AH95" s="90">
        <f t="shared" ca="1" si="22"/>
        <v>1445616376.2658358</v>
      </c>
      <c r="AI95" s="90">
        <f t="shared" ca="1" si="22"/>
        <v>1449066557.6410303</v>
      </c>
      <c r="AJ95" s="90">
        <f t="shared" ca="1" si="22"/>
        <v>1452516739.0162251</v>
      </c>
      <c r="AK95" s="90">
        <f t="shared" ca="1" si="22"/>
        <v>1455966920.3914201</v>
      </c>
      <c r="AL95" s="90">
        <f t="shared" ca="1" si="22"/>
        <v>1459417101.7666149</v>
      </c>
      <c r="AM95" s="90">
        <f t="shared" ca="1" si="19"/>
        <v>1462867283.1418097</v>
      </c>
      <c r="AN95" s="90">
        <f t="shared" ca="1" si="19"/>
        <v>1466317464.5170045</v>
      </c>
      <c r="AO95" s="90">
        <f t="shared" ca="1" si="19"/>
        <v>1469767645.8921993</v>
      </c>
      <c r="AP95">
        <f ca="1">V95*'Process Emissions Multipliers'!$E$42</f>
        <v>1473217827.2673941</v>
      </c>
    </row>
    <row r="96" spans="1:42">
      <c r="A96" s="74">
        <v>44</v>
      </c>
      <c r="B96">
        <f ca="1">IF('Coal mining 2010'!$A104="MD",INDIRECT("'Coal mining 2010'!"&amp;'Country Selector'!$B$3&amp;ROW($A104))*10^12,0)</f>
        <v>14274962629.620802</v>
      </c>
      <c r="C96" s="90">
        <f t="shared" ca="1" si="15"/>
        <v>14269926232.291708</v>
      </c>
      <c r="D96" s="90">
        <f t="shared" ca="1" si="20"/>
        <v>14264889834.962612</v>
      </c>
      <c r="E96" s="90">
        <f t="shared" ca="1" si="20"/>
        <v>14259853437.633518</v>
      </c>
      <c r="F96" s="90">
        <f t="shared" ca="1" si="20"/>
        <v>14254817040.304424</v>
      </c>
      <c r="G96" s="90">
        <f t="shared" ca="1" si="20"/>
        <v>14249780642.975327</v>
      </c>
      <c r="H96" s="90">
        <f t="shared" ca="1" si="20"/>
        <v>14244744245.646233</v>
      </c>
      <c r="I96" s="90">
        <f t="shared" ca="1" si="20"/>
        <v>14239707848.317139</v>
      </c>
      <c r="J96" s="90">
        <f t="shared" ca="1" si="20"/>
        <v>14234671450.988045</v>
      </c>
      <c r="K96" s="90">
        <f t="shared" ca="1" si="20"/>
        <v>14229635053.658949</v>
      </c>
      <c r="L96">
        <f ca="1">IF('Coal mining 2020'!$A104="MD",INDIRECT("'Coal mining 2020'!"&amp;'Country Selector'!$B$3&amp;ROW($A104))*10^12,0)*'Process Emissions Multipliers'!$B$42</f>
        <v>14224598656.329855</v>
      </c>
      <c r="M96" s="90">
        <f t="shared" ca="1" si="16"/>
        <v>14174389378.776539</v>
      </c>
      <c r="N96" s="90">
        <f t="shared" ca="1" si="21"/>
        <v>14124180101.223227</v>
      </c>
      <c r="O96" s="90">
        <f t="shared" ca="1" si="21"/>
        <v>14073970823.66991</v>
      </c>
      <c r="P96" s="90">
        <f t="shared" ca="1" si="21"/>
        <v>14023761546.116596</v>
      </c>
      <c r="Q96" s="90">
        <f t="shared" ca="1" si="21"/>
        <v>13973552268.563282</v>
      </c>
      <c r="R96" s="90">
        <f t="shared" ca="1" si="21"/>
        <v>13923342991.009968</v>
      </c>
      <c r="S96" s="90">
        <f t="shared" ca="1" si="21"/>
        <v>13873133713.456654</v>
      </c>
      <c r="T96" s="90">
        <f t="shared" ca="1" si="21"/>
        <v>13822924435.903339</v>
      </c>
      <c r="U96" s="90">
        <f t="shared" ca="1" si="21"/>
        <v>13772715158.350023</v>
      </c>
      <c r="V96">
        <f ca="1">IF('Coal mining 2030'!$A104="MD",INDIRECT("'Coal mining 2030'!"&amp;'Country Selector'!$B$3&amp;ROW($A104))*10^12,0)*'Process Emissions Multipliers'!$D$42</f>
        <v>13722505880.796709</v>
      </c>
      <c r="W96" s="90">
        <f t="shared" ca="1" si="22"/>
        <v>13756222342.444014</v>
      </c>
      <c r="X96" s="90">
        <f t="shared" ca="1" si="22"/>
        <v>13789938804.091316</v>
      </c>
      <c r="Y96" s="90">
        <f t="shared" ca="1" si="22"/>
        <v>13823655265.738623</v>
      </c>
      <c r="Z96" s="90">
        <f t="shared" ca="1" si="22"/>
        <v>13857371727.385925</v>
      </c>
      <c r="AA96" s="90">
        <f t="shared" ca="1" si="22"/>
        <v>13891088189.03323</v>
      </c>
      <c r="AB96" s="90">
        <f t="shared" ca="1" si="22"/>
        <v>13924804650.680534</v>
      </c>
      <c r="AC96" s="90">
        <f t="shared" ca="1" si="22"/>
        <v>13958521112.327839</v>
      </c>
      <c r="AD96" s="90">
        <f t="shared" ca="1" si="22"/>
        <v>13992237573.975143</v>
      </c>
      <c r="AE96" s="90">
        <f t="shared" ca="1" si="22"/>
        <v>14025954035.622448</v>
      </c>
      <c r="AF96" s="90">
        <f t="shared" ca="1" si="22"/>
        <v>14059670497.269753</v>
      </c>
      <c r="AG96" s="90">
        <f t="shared" ca="1" si="22"/>
        <v>14093386958.917057</v>
      </c>
      <c r="AH96" s="90">
        <f t="shared" ca="1" si="22"/>
        <v>14127103420.56436</v>
      </c>
      <c r="AI96" s="90">
        <f t="shared" ca="1" si="22"/>
        <v>14160819882.211664</v>
      </c>
      <c r="AJ96" s="90">
        <f t="shared" ca="1" si="22"/>
        <v>14194536343.858967</v>
      </c>
      <c r="AK96" s="90">
        <f t="shared" ca="1" si="22"/>
        <v>14228252805.506271</v>
      </c>
      <c r="AL96" s="90">
        <f t="shared" ca="1" si="22"/>
        <v>14261969267.153578</v>
      </c>
      <c r="AM96" s="90">
        <f t="shared" ca="1" si="19"/>
        <v>14295685728.800882</v>
      </c>
      <c r="AN96" s="90">
        <f t="shared" ca="1" si="19"/>
        <v>14329402190.448185</v>
      </c>
      <c r="AO96" s="90">
        <f t="shared" ca="1" si="19"/>
        <v>14363118652.09549</v>
      </c>
      <c r="AP96">
        <f ca="1">V96*'Process Emissions Multipliers'!$E$42</f>
        <v>14396835113.742794</v>
      </c>
    </row>
    <row r="97" spans="1:42">
      <c r="A97" s="74">
        <v>45</v>
      </c>
      <c r="B97">
        <f ca="1">IF('Coal mining 2010'!$A105="MD",INDIRECT("'Coal mining 2010'!"&amp;'Country Selector'!$B$3&amp;ROW($A105))*10^12,0)</f>
        <v>1478217070.34268</v>
      </c>
      <c r="C97" s="90">
        <f t="shared" ca="1" si="15"/>
        <v>2853210078.1963935</v>
      </c>
      <c r="D97" s="90">
        <f t="shared" ca="1" si="20"/>
        <v>4228203086.050107</v>
      </c>
      <c r="E97" s="90">
        <f t="shared" ca="1" si="20"/>
        <v>5603196093.90382</v>
      </c>
      <c r="F97" s="90">
        <f t="shared" ca="1" si="20"/>
        <v>6978189101.757534</v>
      </c>
      <c r="G97" s="90">
        <f t="shared" ca="1" si="20"/>
        <v>8353182109.611248</v>
      </c>
      <c r="H97" s="90">
        <f t="shared" ca="1" si="20"/>
        <v>9728175117.4649601</v>
      </c>
      <c r="I97" s="90">
        <f t="shared" ca="1" si="20"/>
        <v>11103168125.318674</v>
      </c>
      <c r="J97" s="90">
        <f t="shared" ca="1" si="20"/>
        <v>12478161133.172388</v>
      </c>
      <c r="K97" s="90">
        <f t="shared" ca="1" si="20"/>
        <v>13853154141.0261</v>
      </c>
      <c r="L97">
        <f ca="1">IF('Coal mining 2020'!$A105="MD",INDIRECT("'Coal mining 2020'!"&amp;'Country Selector'!$B$3&amp;ROW($A105))*10^12,0)*'Process Emissions Multipliers'!$B$42</f>
        <v>15228147148.879814</v>
      </c>
      <c r="M97" s="90">
        <f t="shared" ca="1" si="16"/>
        <v>15176522374.33029</v>
      </c>
      <c r="N97" s="90">
        <f t="shared" ca="1" si="21"/>
        <v>15124897599.780767</v>
      </c>
      <c r="O97" s="90">
        <f t="shared" ca="1" si="21"/>
        <v>15073272825.231243</v>
      </c>
      <c r="P97" s="90">
        <f t="shared" ca="1" si="21"/>
        <v>15021648050.681721</v>
      </c>
      <c r="Q97" s="90">
        <f t="shared" ca="1" si="21"/>
        <v>14970023276.132198</v>
      </c>
      <c r="R97" s="90">
        <f t="shared" ca="1" si="21"/>
        <v>14918398501.582672</v>
      </c>
      <c r="S97" s="90">
        <f t="shared" ca="1" si="21"/>
        <v>14866773727.03315</v>
      </c>
      <c r="T97" s="90">
        <f t="shared" ca="1" si="21"/>
        <v>14815148952.483625</v>
      </c>
      <c r="U97" s="90">
        <f t="shared" ca="1" si="21"/>
        <v>14763524177.934103</v>
      </c>
      <c r="V97">
        <f ca="1">IF('Coal mining 2030'!$A105="MD",INDIRECT("'Coal mining 2030'!"&amp;'Country Selector'!$B$3&amp;ROW($A105))*10^12,0)*'Process Emissions Multipliers'!$D$42</f>
        <v>14711899403.384579</v>
      </c>
      <c r="W97" s="90">
        <f t="shared" ca="1" si="22"/>
        <v>14748046824.001638</v>
      </c>
      <c r="X97" s="90">
        <f t="shared" ca="1" si="22"/>
        <v>14784194244.618696</v>
      </c>
      <c r="Y97" s="90">
        <f t="shared" ca="1" si="22"/>
        <v>14820341665.235754</v>
      </c>
      <c r="Z97" s="90">
        <f t="shared" ca="1" si="22"/>
        <v>14856489085.852812</v>
      </c>
      <c r="AA97" s="90">
        <f t="shared" ca="1" si="22"/>
        <v>14892636506.46987</v>
      </c>
      <c r="AB97" s="90">
        <f t="shared" ca="1" si="22"/>
        <v>14928783927.086929</v>
      </c>
      <c r="AC97" s="90">
        <f t="shared" ca="1" si="22"/>
        <v>14964931347.703987</v>
      </c>
      <c r="AD97" s="90">
        <f t="shared" ca="1" si="22"/>
        <v>15001078768.321045</v>
      </c>
      <c r="AE97" s="90">
        <f t="shared" ca="1" si="22"/>
        <v>15037226188.938105</v>
      </c>
      <c r="AF97" s="90">
        <f t="shared" ca="1" si="22"/>
        <v>15073373609.555161</v>
      </c>
      <c r="AG97" s="90">
        <f t="shared" ca="1" si="22"/>
        <v>15109521030.17222</v>
      </c>
      <c r="AH97" s="90">
        <f t="shared" ca="1" si="22"/>
        <v>15145668450.789276</v>
      </c>
      <c r="AI97" s="90">
        <f t="shared" ca="1" si="22"/>
        <v>15181815871.406336</v>
      </c>
      <c r="AJ97" s="90">
        <f t="shared" ca="1" si="22"/>
        <v>15217963292.023396</v>
      </c>
      <c r="AK97" s="90">
        <f t="shared" ca="1" si="22"/>
        <v>15254110712.640453</v>
      </c>
      <c r="AL97" s="90">
        <f t="shared" ca="1" si="22"/>
        <v>15290258133.257511</v>
      </c>
      <c r="AM97" s="90">
        <f t="shared" ca="1" si="19"/>
        <v>15326405553.874569</v>
      </c>
      <c r="AN97" s="90">
        <f t="shared" ca="1" si="19"/>
        <v>15362552974.491629</v>
      </c>
      <c r="AO97" s="90">
        <f t="shared" ca="1" si="19"/>
        <v>15398700395.108686</v>
      </c>
      <c r="AP97">
        <f ca="1">V97*'Process Emissions Multipliers'!$E$42</f>
        <v>15434847815.725744</v>
      </c>
    </row>
    <row r="98" spans="1:42">
      <c r="A98" s="74">
        <v>46</v>
      </c>
      <c r="B98">
        <f ca="1">IF('Coal mining 2010'!$A106="MD",INDIRECT("'Coal mining 2010'!"&amp;'Country Selector'!$B$3&amp;ROW($A106))*10^12,0)</f>
        <v>16730327643.550425</v>
      </c>
      <c r="C98" s="90">
        <f t="shared" ca="1" si="15"/>
        <v>15332554933.058737</v>
      </c>
      <c r="D98" s="90">
        <f t="shared" ca="1" si="20"/>
        <v>13934782222.567049</v>
      </c>
      <c r="E98" s="90">
        <f t="shared" ca="1" si="20"/>
        <v>12537009512.075359</v>
      </c>
      <c r="F98" s="90">
        <f t="shared" ca="1" si="20"/>
        <v>11139236801.583672</v>
      </c>
      <c r="G98" s="90">
        <f t="shared" ca="1" si="20"/>
        <v>9741464091.0919838</v>
      </c>
      <c r="H98" s="90">
        <f t="shared" ca="1" si="20"/>
        <v>8343691380.600296</v>
      </c>
      <c r="I98" s="90">
        <f t="shared" ca="1" si="20"/>
        <v>6945918670.1086082</v>
      </c>
      <c r="J98" s="90">
        <f t="shared" ca="1" si="20"/>
        <v>5548145959.6169195</v>
      </c>
      <c r="K98" s="90">
        <f t="shared" ca="1" si="20"/>
        <v>4150373249.1252317</v>
      </c>
      <c r="L98">
        <f ca="1">IF('Coal mining 2020'!$A106="MD",INDIRECT("'Coal mining 2020'!"&amp;'Country Selector'!$B$3&amp;ROW($A106))*10^12,0)*'Process Emissions Multipliers'!$B$42</f>
        <v>2752600538.6335435</v>
      </c>
      <c r="M98" s="90">
        <f t="shared" ca="1" si="16"/>
        <v>2756535945.7825871</v>
      </c>
      <c r="N98" s="90">
        <f t="shared" ca="1" si="21"/>
        <v>2760471352.9316301</v>
      </c>
      <c r="O98" s="90">
        <f t="shared" ca="1" si="21"/>
        <v>2764406760.0806737</v>
      </c>
      <c r="P98" s="90">
        <f t="shared" ca="1" si="21"/>
        <v>2768342167.2297173</v>
      </c>
      <c r="Q98" s="90">
        <f t="shared" ca="1" si="21"/>
        <v>2772277574.3787603</v>
      </c>
      <c r="R98" s="90">
        <f t="shared" ca="1" si="21"/>
        <v>2776212981.5278039</v>
      </c>
      <c r="S98" s="90">
        <f t="shared" ca="1" si="21"/>
        <v>2780148388.6768475</v>
      </c>
      <c r="T98" s="90">
        <f t="shared" ca="1" si="21"/>
        <v>2784083795.8258905</v>
      </c>
      <c r="U98" s="90">
        <f t="shared" ca="1" si="21"/>
        <v>2788019202.9749341</v>
      </c>
      <c r="V98">
        <f ca="1">IF('Coal mining 2030'!$A106="MD",INDIRECT("'Coal mining 2030'!"&amp;'Country Selector'!$B$3&amp;ROW($A106))*10^12,0)*'Process Emissions Multipliers'!$D$42</f>
        <v>2791954610.1239777</v>
      </c>
      <c r="W98" s="90">
        <f t="shared" ca="1" si="22"/>
        <v>2798814496.4560356</v>
      </c>
      <c r="X98" s="90">
        <f t="shared" ca="1" si="22"/>
        <v>2805674382.7880931</v>
      </c>
      <c r="Y98" s="90">
        <f t="shared" ca="1" si="22"/>
        <v>2812534269.120151</v>
      </c>
      <c r="Z98" s="90">
        <f t="shared" ca="1" si="22"/>
        <v>2819394155.4522085</v>
      </c>
      <c r="AA98" s="90">
        <f t="shared" ca="1" si="22"/>
        <v>2826254041.7842665</v>
      </c>
      <c r="AB98" s="90">
        <f t="shared" ca="1" si="22"/>
        <v>2833113928.1163239</v>
      </c>
      <c r="AC98" s="90">
        <f t="shared" ca="1" si="22"/>
        <v>2839973814.4483819</v>
      </c>
      <c r="AD98" s="90">
        <f t="shared" ca="1" si="22"/>
        <v>2846833700.7804394</v>
      </c>
      <c r="AE98" s="90">
        <f t="shared" ca="1" si="22"/>
        <v>2853693587.1124973</v>
      </c>
      <c r="AF98" s="90">
        <f t="shared" ca="1" si="22"/>
        <v>2860553473.4445553</v>
      </c>
      <c r="AG98" s="90">
        <f t="shared" ca="1" si="22"/>
        <v>2867413359.7766128</v>
      </c>
      <c r="AH98" s="90">
        <f t="shared" ca="1" si="22"/>
        <v>2874273246.1086702</v>
      </c>
      <c r="AI98" s="90">
        <f t="shared" ca="1" si="22"/>
        <v>2881133132.4407282</v>
      </c>
      <c r="AJ98" s="90">
        <f t="shared" ca="1" si="22"/>
        <v>2887993018.7727861</v>
      </c>
      <c r="AK98" s="90">
        <f t="shared" ca="1" si="22"/>
        <v>2894852905.1048441</v>
      </c>
      <c r="AL98" s="90">
        <f t="shared" ca="1" si="22"/>
        <v>2901712791.4369016</v>
      </c>
      <c r="AM98" s="90">
        <f t="shared" ca="1" si="19"/>
        <v>2908572677.768959</v>
      </c>
      <c r="AN98" s="90">
        <f t="shared" ca="1" si="19"/>
        <v>2915432564.101017</v>
      </c>
      <c r="AO98" s="90">
        <f t="shared" ca="1" si="19"/>
        <v>2922292450.4330745</v>
      </c>
      <c r="AP98">
        <f ca="1">V98*'Process Emissions Multipliers'!$E$42</f>
        <v>2929152336.7651324</v>
      </c>
    </row>
    <row r="99" spans="1:4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15"/>
        <v>1352907992.9144886</v>
      </c>
      <c r="D99" s="90">
        <f t="shared" ca="1" si="20"/>
        <v>2705815985.8289771</v>
      </c>
      <c r="E99" s="90">
        <f t="shared" ca="1" si="20"/>
        <v>4058723978.7434664</v>
      </c>
      <c r="F99" s="90">
        <f t="shared" ca="1" si="20"/>
        <v>5411631971.6579542</v>
      </c>
      <c r="G99" s="90">
        <f t="shared" ca="1" si="20"/>
        <v>6764539964.572443</v>
      </c>
      <c r="H99" s="90">
        <f t="shared" ca="1" si="20"/>
        <v>8117447957.4869328</v>
      </c>
      <c r="I99" s="90">
        <f t="shared" ca="1" si="20"/>
        <v>9470355950.4014206</v>
      </c>
      <c r="J99" s="90">
        <f t="shared" ca="1" si="20"/>
        <v>10823263943.315908</v>
      </c>
      <c r="K99" s="90">
        <f t="shared" ca="1" si="20"/>
        <v>12176171936.230396</v>
      </c>
      <c r="L99">
        <f ca="1">IF('Coal mining 2020'!$A107="MD",INDIRECT("'Coal mining 2020'!"&amp;'Country Selector'!$B$3&amp;ROW($A107))*10^12,0)*'Process Emissions Multipliers'!$B$42</f>
        <v>13529079929.144886</v>
      </c>
      <c r="M99" s="90">
        <f t="shared" ca="1" si="16"/>
        <v>13455079536.235762</v>
      </c>
      <c r="N99" s="90">
        <f t="shared" ca="1" si="21"/>
        <v>13381079143.326641</v>
      </c>
      <c r="O99" s="90">
        <f t="shared" ca="1" si="21"/>
        <v>13307078750.417519</v>
      </c>
      <c r="P99" s="90">
        <f t="shared" ca="1" si="21"/>
        <v>13233078357.508396</v>
      </c>
      <c r="Q99" s="90">
        <f t="shared" ca="1" si="21"/>
        <v>13159077964.599274</v>
      </c>
      <c r="R99" s="90">
        <f t="shared" ca="1" si="21"/>
        <v>13085077571.690151</v>
      </c>
      <c r="S99" s="90">
        <f t="shared" ca="1" si="21"/>
        <v>13011077178.781029</v>
      </c>
      <c r="T99" s="90">
        <f t="shared" ca="1" si="21"/>
        <v>12937076785.871906</v>
      </c>
      <c r="U99" s="90">
        <f t="shared" ca="1" si="21"/>
        <v>12863076392.962784</v>
      </c>
      <c r="V99">
        <f ca="1">IF('Coal mining 2030'!$A107="MD",INDIRECT("'Coal mining 2030'!"&amp;'Country Selector'!$B$3&amp;ROW($A107))*10^12,0)*'Process Emissions Multipliers'!$D$42</f>
        <v>12789076000.053661</v>
      </c>
      <c r="W99" s="90">
        <f t="shared" ca="1" si="22"/>
        <v>12820499006.478725</v>
      </c>
      <c r="X99" s="90">
        <f t="shared" ca="1" si="22"/>
        <v>12851922012.903791</v>
      </c>
      <c r="Y99" s="90">
        <f t="shared" ca="1" si="22"/>
        <v>12883345019.328857</v>
      </c>
      <c r="Z99" s="90">
        <f t="shared" ca="1" si="22"/>
        <v>12914768025.753922</v>
      </c>
      <c r="AA99" s="90">
        <f t="shared" ca="1" si="22"/>
        <v>12946191032.178988</v>
      </c>
      <c r="AB99" s="90">
        <f t="shared" ca="1" si="22"/>
        <v>12977614038.604052</v>
      </c>
      <c r="AC99" s="90">
        <f t="shared" ca="1" si="22"/>
        <v>13009037045.029118</v>
      </c>
      <c r="AD99" s="90">
        <f t="shared" ca="1" si="22"/>
        <v>13040460051.454182</v>
      </c>
      <c r="AE99" s="90">
        <f t="shared" ca="1" si="22"/>
        <v>13071883057.879246</v>
      </c>
      <c r="AF99" s="90">
        <f t="shared" ca="1" si="22"/>
        <v>13103306064.304312</v>
      </c>
      <c r="AG99" s="90">
        <f t="shared" ca="1" si="22"/>
        <v>13134729070.729378</v>
      </c>
      <c r="AH99" s="90">
        <f t="shared" ca="1" si="22"/>
        <v>13166152077.154442</v>
      </c>
      <c r="AI99" s="90">
        <f t="shared" ca="1" si="22"/>
        <v>13197575083.579508</v>
      </c>
      <c r="AJ99" s="90">
        <f t="shared" ca="1" si="22"/>
        <v>13228998090.004572</v>
      </c>
      <c r="AK99" s="90">
        <f t="shared" ca="1" si="22"/>
        <v>13260421096.429638</v>
      </c>
      <c r="AL99" s="90">
        <f t="shared" ca="1" si="22"/>
        <v>13291844102.854702</v>
      </c>
      <c r="AM99" s="90">
        <f t="shared" ca="1" si="19"/>
        <v>13323267109.279766</v>
      </c>
      <c r="AN99" s="90">
        <f t="shared" ca="1" si="19"/>
        <v>13354690115.704832</v>
      </c>
      <c r="AO99" s="90">
        <f t="shared" ca="1" si="19"/>
        <v>13386113122.129898</v>
      </c>
      <c r="AP99">
        <f ca="1">V99*'Process Emissions Multipliers'!$E$42</f>
        <v>13417536128.554962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14720920433.511253</v>
      </c>
      <c r="C100" s="90">
        <f t="shared" ca="1" si="15"/>
        <v>14693476145.516161</v>
      </c>
      <c r="D100" s="90">
        <f t="shared" ca="1" si="20"/>
        <v>14666031857.521063</v>
      </c>
      <c r="E100" s="90">
        <f t="shared" ca="1" si="20"/>
        <v>14638587569.525969</v>
      </c>
      <c r="F100" s="90">
        <f t="shared" ca="1" si="20"/>
        <v>14611143281.530876</v>
      </c>
      <c r="G100" s="90">
        <f t="shared" ca="1" si="20"/>
        <v>14583698993.535782</v>
      </c>
      <c r="H100" s="90">
        <f t="shared" ca="1" si="20"/>
        <v>14556254705.540686</v>
      </c>
      <c r="I100" s="90">
        <f t="shared" ca="1" si="20"/>
        <v>14528810417.545589</v>
      </c>
      <c r="J100" s="90">
        <f t="shared" ca="1" si="20"/>
        <v>14501366129.550495</v>
      </c>
      <c r="K100" s="90">
        <f t="shared" ca="1" si="20"/>
        <v>14473921841.555401</v>
      </c>
      <c r="L100">
        <f ca="1">IF('Coal mining 2020'!$A108="MD",INDIRECT("'Coal mining 2020'!"&amp;'Country Selector'!$B$3&amp;ROW($A108))*10^12,0)*'Process Emissions Multipliers'!$B$42</f>
        <v>14446477553.560307</v>
      </c>
      <c r="M100" s="90">
        <f t="shared" ca="1" si="16"/>
        <v>15650801810.042973</v>
      </c>
      <c r="N100" s="90">
        <f t="shared" ca="1" si="21"/>
        <v>16855126066.525639</v>
      </c>
      <c r="O100" s="90">
        <f t="shared" ca="1" si="21"/>
        <v>18059450323.008308</v>
      </c>
      <c r="P100" s="90">
        <f t="shared" ca="1" si="21"/>
        <v>19263774579.490974</v>
      </c>
      <c r="Q100" s="90">
        <f t="shared" ca="1" si="21"/>
        <v>20468098835.97364</v>
      </c>
      <c r="R100" s="90">
        <f t="shared" ca="1" si="21"/>
        <v>21672423092.456306</v>
      </c>
      <c r="S100" s="90">
        <f t="shared" ca="1" si="21"/>
        <v>22876747348.938972</v>
      </c>
      <c r="T100" s="90">
        <f t="shared" ca="1" si="21"/>
        <v>24081071605.421638</v>
      </c>
      <c r="U100" s="90">
        <f t="shared" ca="1" si="21"/>
        <v>25285395861.904301</v>
      </c>
      <c r="V100">
        <f ca="1">IF('Coal mining 2030'!$A108="MD",INDIRECT("'Coal mining 2030'!"&amp;'Country Selector'!$B$3&amp;ROW($A108))*10^12,0)*'Process Emissions Multipliers'!$D$42</f>
        <v>26489720118.386971</v>
      </c>
      <c r="W100" s="90">
        <f t="shared" ca="1" si="22"/>
        <v>26554805871.687267</v>
      </c>
      <c r="X100" s="90">
        <f t="shared" ca="1" si="22"/>
        <v>26619891624.987564</v>
      </c>
      <c r="Y100" s="90">
        <f t="shared" ca="1" si="22"/>
        <v>26684977378.287865</v>
      </c>
      <c r="Z100" s="90">
        <f t="shared" ca="1" si="22"/>
        <v>26750063131.588158</v>
      </c>
      <c r="AA100" s="90">
        <f t="shared" ca="1" si="22"/>
        <v>26815148884.888458</v>
      </c>
      <c r="AB100" s="90">
        <f t="shared" ca="1" si="22"/>
        <v>26880234638.188759</v>
      </c>
      <c r="AC100" s="90">
        <f t="shared" ca="1" si="22"/>
        <v>26945320391.489052</v>
      </c>
      <c r="AD100" s="90">
        <f t="shared" ca="1" si="22"/>
        <v>27010406144.789352</v>
      </c>
      <c r="AE100" s="90">
        <f t="shared" ca="1" si="22"/>
        <v>27075491898.089645</v>
      </c>
      <c r="AF100" s="90">
        <f t="shared" ca="1" si="22"/>
        <v>27140577651.389946</v>
      </c>
      <c r="AG100" s="90">
        <f t="shared" ca="1" si="22"/>
        <v>27205663404.690243</v>
      </c>
      <c r="AH100" s="90">
        <f t="shared" ca="1" si="22"/>
        <v>27270749157.99054</v>
      </c>
      <c r="AI100" s="90">
        <f t="shared" ca="1" si="22"/>
        <v>27335834911.29084</v>
      </c>
      <c r="AJ100" s="90">
        <f t="shared" ca="1" si="22"/>
        <v>27400920664.591141</v>
      </c>
      <c r="AK100" s="90">
        <f t="shared" ca="1" si="22"/>
        <v>27466006417.891434</v>
      </c>
      <c r="AL100" s="90">
        <f t="shared" ca="1" si="22"/>
        <v>27531092171.19173</v>
      </c>
      <c r="AM100" s="90">
        <f t="shared" ca="1" si="19"/>
        <v>27596177924.492031</v>
      </c>
      <c r="AN100" s="90">
        <f t="shared" ca="1" si="19"/>
        <v>27661263677.792324</v>
      </c>
      <c r="AO100" s="90">
        <f t="shared" ca="1" si="19"/>
        <v>27726349431.092625</v>
      </c>
      <c r="AP100">
        <f ca="1">V100*'Process Emissions Multipliers'!$E$42</f>
        <v>27791435184.392921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27524481942.343472</v>
      </c>
      <c r="C101" s="90">
        <f t="shared" ca="1" si="15"/>
        <v>24903322973.049538</v>
      </c>
      <c r="D101" s="90">
        <f t="shared" ca="1" si="20"/>
        <v>22282164003.755611</v>
      </c>
      <c r="E101" s="90">
        <f t="shared" ca="1" si="20"/>
        <v>19661005034.461678</v>
      </c>
      <c r="F101" s="90">
        <f t="shared" ca="1" si="20"/>
        <v>17039846065.167747</v>
      </c>
      <c r="G101" s="90">
        <f t="shared" ca="1" si="20"/>
        <v>14418687095.873816</v>
      </c>
      <c r="H101" s="90">
        <f t="shared" ca="1" si="20"/>
        <v>11797528126.579887</v>
      </c>
      <c r="I101" s="90">
        <f t="shared" ca="1" si="20"/>
        <v>9176369157.2859554</v>
      </c>
      <c r="J101" s="90">
        <f t="shared" ca="1" si="20"/>
        <v>6555210187.9920244</v>
      </c>
      <c r="K101" s="90">
        <f t="shared" ca="1" si="20"/>
        <v>3934051218.6980934</v>
      </c>
      <c r="L101">
        <f ca="1">IF('Coal mining 2020'!$A109="MD",INDIRECT("'Coal mining 2020'!"&amp;'Country Selector'!$B$3&amp;ROW($A109))*10^12,0)*'Process Emissions Multipliers'!$B$42</f>
        <v>1312892249.4041622</v>
      </c>
      <c r="M101" s="90">
        <f t="shared" ca="1" si="16"/>
        <v>2540685062.7776928</v>
      </c>
      <c r="N101" s="90">
        <f t="shared" ca="1" si="21"/>
        <v>3768477876.1512237</v>
      </c>
      <c r="O101" s="90">
        <f t="shared" ca="1" si="21"/>
        <v>4996270689.5247545</v>
      </c>
      <c r="P101" s="90">
        <f t="shared" ca="1" si="21"/>
        <v>6224063502.8982849</v>
      </c>
      <c r="Q101" s="90">
        <f t="shared" ca="1" si="21"/>
        <v>7451856316.2718153</v>
      </c>
      <c r="R101" s="90">
        <f t="shared" ca="1" si="21"/>
        <v>8679649129.6453476</v>
      </c>
      <c r="S101" s="90">
        <f t="shared" ca="1" si="21"/>
        <v>9907441943.018877</v>
      </c>
      <c r="T101" s="90">
        <f t="shared" ca="1" si="21"/>
        <v>11135234756.392408</v>
      </c>
      <c r="U101" s="90">
        <f t="shared" ca="1" si="21"/>
        <v>12363027569.765938</v>
      </c>
      <c r="V101">
        <f ca="1">IF('Coal mining 2030'!$A109="MD",INDIRECT("'Coal mining 2030'!"&amp;'Country Selector'!$B$3&amp;ROW($A109))*10^12,0)*'Process Emissions Multipliers'!$D$42</f>
        <v>13590820383.139469</v>
      </c>
      <c r="W101" s="90">
        <f t="shared" ca="1" si="22"/>
        <v>13624213290.978901</v>
      </c>
      <c r="X101" s="90">
        <f t="shared" ca="1" si="22"/>
        <v>13657606198.818335</v>
      </c>
      <c r="Y101" s="90">
        <f t="shared" ca="1" si="22"/>
        <v>13690999106.657768</v>
      </c>
      <c r="Z101" s="90">
        <f t="shared" ca="1" si="22"/>
        <v>13724392014.497202</v>
      </c>
      <c r="AA101" s="90">
        <f t="shared" ca="1" si="22"/>
        <v>13757784922.336636</v>
      </c>
      <c r="AB101" s="90">
        <f t="shared" ca="1" si="22"/>
        <v>13791177830.176067</v>
      </c>
      <c r="AC101" s="90">
        <f t="shared" ca="1" si="22"/>
        <v>13824570738.015501</v>
      </c>
      <c r="AD101" s="90">
        <f t="shared" ca="1" si="22"/>
        <v>13857963645.854935</v>
      </c>
      <c r="AE101" s="90">
        <f t="shared" ca="1" si="22"/>
        <v>13891356553.694366</v>
      </c>
      <c r="AF101" s="90">
        <f t="shared" ca="1" si="22"/>
        <v>13924749461.5338</v>
      </c>
      <c r="AG101" s="90">
        <f t="shared" ca="1" si="22"/>
        <v>13958142369.373234</v>
      </c>
      <c r="AH101" s="90">
        <f t="shared" ca="1" si="22"/>
        <v>13991535277.212666</v>
      </c>
      <c r="AI101" s="90">
        <f t="shared" ca="1" si="22"/>
        <v>14024928185.052099</v>
      </c>
      <c r="AJ101" s="90">
        <f t="shared" ca="1" si="22"/>
        <v>14058321092.891533</v>
      </c>
      <c r="AK101" s="90">
        <f t="shared" ca="1" si="22"/>
        <v>14091714000.730965</v>
      </c>
      <c r="AL101" s="90">
        <f t="shared" ca="1" si="22"/>
        <v>14125106908.570398</v>
      </c>
      <c r="AM101" s="90">
        <f t="shared" ca="1" si="19"/>
        <v>14158499816.409832</v>
      </c>
      <c r="AN101" s="90">
        <f t="shared" ca="1" si="19"/>
        <v>14191892724.249266</v>
      </c>
      <c r="AO101" s="90">
        <f t="shared" ca="1" si="19"/>
        <v>14225285632.088697</v>
      </c>
      <c r="AP101">
        <f ca="1">V101*'Process Emissions Multipliers'!$E$42</f>
        <v>14258678539.928131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13952512485.07634</v>
      </c>
      <c r="C102" s="90">
        <f t="shared" ca="1" si="15"/>
        <v>13931853940.545486</v>
      </c>
      <c r="D102" s="90">
        <f t="shared" ca="1" si="20"/>
        <v>13911195396.014629</v>
      </c>
      <c r="E102" s="90">
        <f t="shared" ca="1" si="20"/>
        <v>13890536851.483776</v>
      </c>
      <c r="F102" s="90">
        <f t="shared" ca="1" si="20"/>
        <v>13869878306.952923</v>
      </c>
      <c r="G102" s="90">
        <f t="shared" ca="1" si="20"/>
        <v>13849219762.422068</v>
      </c>
      <c r="H102" s="90">
        <f t="shared" ca="1" si="20"/>
        <v>13828561217.891212</v>
      </c>
      <c r="I102" s="90">
        <f t="shared" ca="1" si="20"/>
        <v>13807902673.360359</v>
      </c>
      <c r="J102" s="90">
        <f t="shared" ca="1" si="20"/>
        <v>13787244128.829504</v>
      </c>
      <c r="K102" s="90">
        <f t="shared" ca="1" si="20"/>
        <v>13766585584.298649</v>
      </c>
      <c r="L102">
        <f ca="1">IF('Coal mining 2020'!$A110="MD",INDIRECT("'Coal mining 2020'!"&amp;'Country Selector'!$B$3&amp;ROW($A110))*10^12,0)*'Process Emissions Multipliers'!$B$42</f>
        <v>13745927039.767796</v>
      </c>
      <c r="M102" s="90">
        <f t="shared" ca="1" si="16"/>
        <v>12486672062.357063</v>
      </c>
      <c r="N102" s="90">
        <f t="shared" ca="1" si="21"/>
        <v>11227417084.946331</v>
      </c>
      <c r="O102" s="90">
        <f t="shared" ca="1" si="21"/>
        <v>9968162107.5356007</v>
      </c>
      <c r="P102" s="90">
        <f t="shared" ca="1" si="21"/>
        <v>8708907130.1248684</v>
      </c>
      <c r="Q102" s="90">
        <f t="shared" ca="1" si="21"/>
        <v>7449652152.7141361</v>
      </c>
      <c r="R102" s="90">
        <f t="shared" ca="1" si="21"/>
        <v>6190397175.3034039</v>
      </c>
      <c r="S102" s="90">
        <f t="shared" ca="1" si="21"/>
        <v>4931142197.8926725</v>
      </c>
      <c r="T102" s="90">
        <f t="shared" ca="1" si="21"/>
        <v>3671887220.4819398</v>
      </c>
      <c r="U102" s="90">
        <f t="shared" ca="1" si="21"/>
        <v>2412632243.071208</v>
      </c>
      <c r="V102">
        <f ca="1">IF('Coal mining 2030'!$A110="MD",INDIRECT("'Coal mining 2030'!"&amp;'Country Selector'!$B$3&amp;ROW($A110))*10^12,0)*'Process Emissions Multipliers'!$D$42</f>
        <v>1153377265.6604762</v>
      </c>
      <c r="W102" s="90">
        <f t="shared" ca="1" si="22"/>
        <v>1156211135.8500991</v>
      </c>
      <c r="X102" s="90">
        <f t="shared" ca="1" si="22"/>
        <v>1159045006.039722</v>
      </c>
      <c r="Y102" s="90">
        <f t="shared" ca="1" si="22"/>
        <v>1161878876.2293448</v>
      </c>
      <c r="Z102" s="90">
        <f t="shared" ca="1" si="22"/>
        <v>1164712746.4189677</v>
      </c>
      <c r="AA102" s="90">
        <f t="shared" ca="1" si="22"/>
        <v>1167546616.6085906</v>
      </c>
      <c r="AB102" s="90">
        <f t="shared" ca="1" si="22"/>
        <v>1170380486.7982132</v>
      </c>
      <c r="AC102" s="90">
        <f t="shared" ca="1" si="22"/>
        <v>1173214356.9878364</v>
      </c>
      <c r="AD102" s="90">
        <f t="shared" ca="1" si="22"/>
        <v>1176048227.1774592</v>
      </c>
      <c r="AE102" s="90">
        <f t="shared" ca="1" si="22"/>
        <v>1178882097.3670821</v>
      </c>
      <c r="AF102" s="90">
        <f t="shared" ca="1" si="22"/>
        <v>1181715967.5567048</v>
      </c>
      <c r="AG102" s="90">
        <f t="shared" ca="1" si="22"/>
        <v>1184549837.7463276</v>
      </c>
      <c r="AH102" s="90">
        <f t="shared" ca="1" si="22"/>
        <v>1187383707.9359505</v>
      </c>
      <c r="AI102" s="90">
        <f t="shared" ca="1" si="22"/>
        <v>1190217578.1255734</v>
      </c>
      <c r="AJ102" s="90">
        <f t="shared" ca="1" si="22"/>
        <v>1193051448.315196</v>
      </c>
      <c r="AK102" s="90">
        <f t="shared" ca="1" si="22"/>
        <v>1195885318.5048189</v>
      </c>
      <c r="AL102" s="90">
        <f t="shared" ca="1" si="22"/>
        <v>1198719188.694442</v>
      </c>
      <c r="AM102" s="90">
        <f t="shared" ca="1" si="19"/>
        <v>1201553058.8840649</v>
      </c>
      <c r="AN102" s="90">
        <f t="shared" ca="1" si="19"/>
        <v>1204386929.0736878</v>
      </c>
      <c r="AO102" s="90">
        <f t="shared" ca="1" si="19"/>
        <v>1207220799.2633104</v>
      </c>
      <c r="AP102">
        <f ca="1">V102*'Process Emissions Multipliers'!$E$42</f>
        <v>1210054669.4529333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12467469410.768929</v>
      </c>
      <c r="C103" s="90">
        <f t="shared" ca="1" si="15"/>
        <v>13698062954.46158</v>
      </c>
      <c r="D103" s="90">
        <f t="shared" ca="1" si="20"/>
        <v>14928656498.154232</v>
      </c>
      <c r="E103" s="90">
        <f t="shared" ca="1" si="20"/>
        <v>16159250041.846884</v>
      </c>
      <c r="F103" s="90">
        <f t="shared" ca="1" si="20"/>
        <v>17389843585.539536</v>
      </c>
      <c r="G103" s="90">
        <f t="shared" ca="1" si="20"/>
        <v>18620437129.232185</v>
      </c>
      <c r="H103" s="90">
        <f t="shared" ca="1" si="20"/>
        <v>19851030672.924839</v>
      </c>
      <c r="I103" s="90">
        <f t="shared" ca="1" si="20"/>
        <v>21081624216.617493</v>
      </c>
      <c r="J103" s="90">
        <f t="shared" ca="1" si="20"/>
        <v>22312217760.310143</v>
      </c>
      <c r="K103" s="90">
        <f t="shared" ca="1" si="20"/>
        <v>23542811304.002792</v>
      </c>
      <c r="L103">
        <f ca="1">IF('Coal mining 2020'!$A111="MD",INDIRECT("'Coal mining 2020'!"&amp;'Country Selector'!$B$3&amp;ROW($A111))*10^12,0)*'Process Emissions Multipliers'!$B$42</f>
        <v>24773404847.695446</v>
      </c>
      <c r="M103" s="90">
        <f t="shared" ca="1" si="16"/>
        <v>23494560826.608288</v>
      </c>
      <c r="N103" s="90">
        <f t="shared" ca="1" si="21"/>
        <v>22215716805.52113</v>
      </c>
      <c r="O103" s="90">
        <f t="shared" ca="1" si="21"/>
        <v>20936872784.433975</v>
      </c>
      <c r="P103" s="90">
        <f t="shared" ca="1" si="21"/>
        <v>19658028763.346817</v>
      </c>
      <c r="Q103" s="90">
        <f t="shared" ca="1" si="21"/>
        <v>18379184742.259659</v>
      </c>
      <c r="R103" s="90">
        <f t="shared" ca="1" si="21"/>
        <v>17100340721.172503</v>
      </c>
      <c r="S103" s="90">
        <f t="shared" ca="1" si="21"/>
        <v>15821496700.085344</v>
      </c>
      <c r="T103" s="90">
        <f t="shared" ca="1" si="21"/>
        <v>14542652678.998186</v>
      </c>
      <c r="U103" s="90">
        <f t="shared" ca="1" si="21"/>
        <v>13263808657.911028</v>
      </c>
      <c r="V103">
        <f ca="1">IF('Coal mining 2030'!$A111="MD",INDIRECT("'Coal mining 2030'!"&amp;'Country Selector'!$B$3&amp;ROW($A111))*10^12,0)*'Process Emissions Multipliers'!$D$42</f>
        <v>11984964636.823872</v>
      </c>
      <c r="W103" s="90">
        <f t="shared" ca="1" si="22"/>
        <v>12014411926.118696</v>
      </c>
      <c r="X103" s="90">
        <f t="shared" ca="1" si="22"/>
        <v>12043859215.413523</v>
      </c>
      <c r="Y103" s="90">
        <f t="shared" ca="1" si="22"/>
        <v>12073306504.708349</v>
      </c>
      <c r="Z103" s="90">
        <f t="shared" ca="1" si="22"/>
        <v>12102753794.003174</v>
      </c>
      <c r="AA103" s="90">
        <f t="shared" ca="1" si="22"/>
        <v>12132201083.298</v>
      </c>
      <c r="AB103" s="90">
        <f t="shared" ca="1" si="22"/>
        <v>12161648372.592827</v>
      </c>
      <c r="AC103" s="90">
        <f t="shared" ca="1" si="22"/>
        <v>12191095661.887653</v>
      </c>
      <c r="AD103" s="90">
        <f t="shared" ca="1" si="22"/>
        <v>12220542951.18248</v>
      </c>
      <c r="AE103" s="90">
        <f t="shared" ca="1" si="22"/>
        <v>12249990240.477304</v>
      </c>
      <c r="AF103" s="90">
        <f t="shared" ca="1" si="22"/>
        <v>12279437529.772129</v>
      </c>
      <c r="AG103" s="90">
        <f t="shared" ca="1" si="22"/>
        <v>12308884819.066956</v>
      </c>
      <c r="AH103" s="90">
        <f t="shared" ca="1" si="22"/>
        <v>12338332108.361782</v>
      </c>
      <c r="AI103" s="90">
        <f t="shared" ca="1" si="22"/>
        <v>12367779397.656609</v>
      </c>
      <c r="AJ103" s="90">
        <f t="shared" ca="1" si="22"/>
        <v>12397226686.951435</v>
      </c>
      <c r="AK103" s="90">
        <f t="shared" ca="1" si="22"/>
        <v>12426673976.246258</v>
      </c>
      <c r="AL103" s="90">
        <f t="shared" ca="1" si="22"/>
        <v>12456121265.541086</v>
      </c>
      <c r="AM103" s="90">
        <f t="shared" ca="1" si="19"/>
        <v>12485568554.835911</v>
      </c>
      <c r="AN103" s="90">
        <f t="shared" ca="1" si="19"/>
        <v>12515015844.130735</v>
      </c>
      <c r="AO103" s="90">
        <f t="shared" ca="1" si="19"/>
        <v>12544463133.425564</v>
      </c>
      <c r="AP103">
        <f ca="1">V103*'Process Emissions Multipliers'!$E$42</f>
        <v>12573910422.720388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15"/>
        <v>1208635835.8563628</v>
      </c>
      <c r="D104" s="90">
        <f t="shared" ca="1" si="20"/>
        <v>2417271671.7127256</v>
      </c>
      <c r="E104" s="90">
        <f t="shared" ca="1" si="20"/>
        <v>3625907507.5690889</v>
      </c>
      <c r="F104" s="90">
        <f t="shared" ca="1" si="20"/>
        <v>4834543343.4254513</v>
      </c>
      <c r="G104" s="90">
        <f t="shared" ca="1" si="20"/>
        <v>6043179179.2818146</v>
      </c>
      <c r="H104" s="90">
        <f t="shared" ca="1" si="20"/>
        <v>7251815015.1381779</v>
      </c>
      <c r="I104" s="90">
        <f t="shared" ca="1" si="20"/>
        <v>8460450850.9945402</v>
      </c>
      <c r="J104" s="90">
        <f t="shared" ca="1" si="20"/>
        <v>9669086686.8509026</v>
      </c>
      <c r="K104" s="90">
        <f t="shared" ca="1" si="20"/>
        <v>10877722522.707266</v>
      </c>
      <c r="L104">
        <f ca="1">IF('Coal mining 2020'!$A112="MD",INDIRECT("'Coal mining 2020'!"&amp;'Country Selector'!$B$3&amp;ROW($A112))*10^12,0)*'Process Emissions Multipliers'!$B$42</f>
        <v>12086358358.563629</v>
      </c>
      <c r="M104" s="90">
        <f t="shared" ca="1" si="16"/>
        <v>10877722522.707266</v>
      </c>
      <c r="N104" s="90">
        <f t="shared" ca="1" si="21"/>
        <v>9669086686.8509026</v>
      </c>
      <c r="O104" s="90">
        <f t="shared" ca="1" si="21"/>
        <v>8460450850.9945402</v>
      </c>
      <c r="P104" s="90">
        <f t="shared" ca="1" si="21"/>
        <v>7251815015.1381779</v>
      </c>
      <c r="Q104" s="90">
        <f t="shared" ca="1" si="21"/>
        <v>6043179179.2818146</v>
      </c>
      <c r="R104" s="90">
        <f t="shared" ca="1" si="21"/>
        <v>4834543343.4254513</v>
      </c>
      <c r="S104" s="90">
        <f t="shared" ca="1" si="21"/>
        <v>3625907507.5690889</v>
      </c>
      <c r="T104" s="90">
        <f t="shared" ca="1" si="21"/>
        <v>2417271671.7127256</v>
      </c>
      <c r="U104" s="90">
        <f t="shared" ca="1" si="21"/>
        <v>1208635835.8563628</v>
      </c>
      <c r="V104">
        <f ca="1">IF('Coal mining 2030'!$A112="MD",INDIRECT("'Coal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560451660.08189535</v>
      </c>
      <c r="C105" s="90">
        <f t="shared" ca="1" si="15"/>
        <v>557523237.72069156</v>
      </c>
      <c r="D105" s="90">
        <f t="shared" ca="1" si="20"/>
        <v>554594815.35948765</v>
      </c>
      <c r="E105" s="90">
        <f t="shared" ca="1" si="20"/>
        <v>551666392.99828374</v>
      </c>
      <c r="F105" s="90">
        <f t="shared" ca="1" si="20"/>
        <v>548737970.63707983</v>
      </c>
      <c r="G105" s="90">
        <f t="shared" ca="1" si="20"/>
        <v>545809548.27587593</v>
      </c>
      <c r="H105" s="90">
        <f t="shared" ca="1" si="20"/>
        <v>542881125.91467214</v>
      </c>
      <c r="I105" s="90">
        <f t="shared" ca="1" si="20"/>
        <v>539952703.55346823</v>
      </c>
      <c r="J105" s="90">
        <f t="shared" ca="1" si="20"/>
        <v>537024281.19226432</v>
      </c>
      <c r="K105" s="90">
        <f t="shared" ca="1" si="20"/>
        <v>534095858.83106047</v>
      </c>
      <c r="L105">
        <f ca="1">IF('Coal mining 2020'!$A113="MD",INDIRECT("'Coal mining 2020'!"&amp;'Country Selector'!$B$3&amp;ROW($A113))*10^12,0)*'Process Emissions Multipliers'!$B$42</f>
        <v>531167436.46985656</v>
      </c>
      <c r="M105" s="90">
        <f t="shared" ca="1" si="16"/>
        <v>531926849.2859987</v>
      </c>
      <c r="N105" s="90">
        <f t="shared" ca="1" si="21"/>
        <v>532686262.1021409</v>
      </c>
      <c r="O105" s="90">
        <f t="shared" ca="1" si="21"/>
        <v>533445674.91828299</v>
      </c>
      <c r="P105" s="90">
        <f t="shared" ca="1" si="21"/>
        <v>534205087.73442519</v>
      </c>
      <c r="Q105" s="90">
        <f t="shared" ca="1" si="21"/>
        <v>534964500.55056727</v>
      </c>
      <c r="R105" s="90">
        <f t="shared" ca="1" si="21"/>
        <v>535723913.36670947</v>
      </c>
      <c r="S105" s="90">
        <f t="shared" ca="1" si="21"/>
        <v>536483326.18285155</v>
      </c>
      <c r="T105" s="90">
        <f t="shared" ca="1" si="21"/>
        <v>537242738.99899375</v>
      </c>
      <c r="U105" s="90">
        <f t="shared" ca="1" si="21"/>
        <v>538002151.81513596</v>
      </c>
      <c r="V105">
        <f ca="1">IF('Coal mining 2030'!$A113="MD",INDIRECT("'Coal mining 2030'!"&amp;'Country Selector'!$B$3&amp;ROW($A113))*10^12,0)*'Process Emissions Multipliers'!$D$42</f>
        <v>538761564.63127804</v>
      </c>
      <c r="W105" s="90">
        <f t="shared" ca="1" si="22"/>
        <v>540085312.18793619</v>
      </c>
      <c r="X105" s="90">
        <f t="shared" ca="1" si="22"/>
        <v>541409059.74459445</v>
      </c>
      <c r="Y105" s="90">
        <f t="shared" ca="1" si="22"/>
        <v>542732807.3012526</v>
      </c>
      <c r="Z105" s="90">
        <f t="shared" ca="1" si="22"/>
        <v>544056554.85791075</v>
      </c>
      <c r="AA105" s="90">
        <f t="shared" ca="1" si="22"/>
        <v>545380302.4145689</v>
      </c>
      <c r="AB105" s="90">
        <f t="shared" ca="1" si="22"/>
        <v>546704049.97122717</v>
      </c>
      <c r="AC105" s="90">
        <f t="shared" ca="1" si="22"/>
        <v>548027797.52788532</v>
      </c>
      <c r="AD105" s="90">
        <f t="shared" ca="1" si="22"/>
        <v>549351545.08454347</v>
      </c>
      <c r="AE105" s="90">
        <f t="shared" ca="1" si="22"/>
        <v>550675292.64120173</v>
      </c>
      <c r="AF105" s="90">
        <f t="shared" ca="1" si="22"/>
        <v>551999040.19785976</v>
      </c>
      <c r="AG105" s="90">
        <f t="shared" ca="1" si="22"/>
        <v>553322787.75451803</v>
      </c>
      <c r="AH105" s="90">
        <f t="shared" ca="1" si="22"/>
        <v>554646535.3111763</v>
      </c>
      <c r="AI105" s="90">
        <f t="shared" ca="1" si="22"/>
        <v>555970282.86783433</v>
      </c>
      <c r="AJ105" s="90">
        <f t="shared" ca="1" si="22"/>
        <v>557294030.4244926</v>
      </c>
      <c r="AK105" s="90">
        <f t="shared" ca="1" si="22"/>
        <v>558617777.98115075</v>
      </c>
      <c r="AL105" s="90">
        <f t="shared" ca="1" si="22"/>
        <v>559941525.5378089</v>
      </c>
      <c r="AM105" s="90">
        <f t="shared" ca="1" si="19"/>
        <v>561265273.09446704</v>
      </c>
      <c r="AN105" s="90">
        <f t="shared" ca="1" si="19"/>
        <v>562589020.65112531</v>
      </c>
      <c r="AO105" s="90">
        <f t="shared" ca="1" si="19"/>
        <v>563912768.20778346</v>
      </c>
      <c r="AP105">
        <f ca="1">V105*'Process Emissions Multipliers'!$E$42</f>
        <v>565236515.76444161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550379458.29994333</v>
      </c>
      <c r="C106" s="90">
        <f t="shared" ca="1" si="15"/>
        <v>1729106688.7775071</v>
      </c>
      <c r="D106" s="90">
        <f t="shared" ca="1" si="20"/>
        <v>2907833919.2550707</v>
      </c>
      <c r="E106" s="90">
        <f t="shared" ca="1" si="20"/>
        <v>4086561149.732635</v>
      </c>
      <c r="F106" s="90">
        <f t="shared" ca="1" si="20"/>
        <v>5265288380.2101984</v>
      </c>
      <c r="G106" s="90">
        <f t="shared" ca="1" si="20"/>
        <v>6444015610.6877623</v>
      </c>
      <c r="H106" s="90">
        <f t="shared" ca="1" si="20"/>
        <v>7622742841.1653271</v>
      </c>
      <c r="I106" s="90">
        <f t="shared" ca="1" si="20"/>
        <v>8801470071.642889</v>
      </c>
      <c r="J106" s="90">
        <f t="shared" ca="1" si="20"/>
        <v>9980197302.1204529</v>
      </c>
      <c r="K106" s="90">
        <f t="shared" ca="1" si="20"/>
        <v>11158924532.598017</v>
      </c>
      <c r="L106">
        <f ca="1">IF('Coal mining 2020'!$A114="MD",INDIRECT("'Coal mining 2020'!"&amp;'Country Selector'!$B$3&amp;ROW($A114))*10^12,0)*'Process Emissions Multipliers'!$B$42</f>
        <v>12337651763.075581</v>
      </c>
      <c r="M106" s="90">
        <f t="shared" ca="1" si="16"/>
        <v>11156794503.581156</v>
      </c>
      <c r="N106" s="90">
        <f t="shared" ca="1" si="21"/>
        <v>9975937244.086731</v>
      </c>
      <c r="O106" s="90">
        <f t="shared" ca="1" si="21"/>
        <v>8795079984.5923061</v>
      </c>
      <c r="P106" s="90">
        <f t="shared" ca="1" si="21"/>
        <v>7614222725.0978823</v>
      </c>
      <c r="Q106" s="90">
        <f t="shared" ca="1" si="21"/>
        <v>6433365465.6034565</v>
      </c>
      <c r="R106" s="90">
        <f t="shared" ca="1" si="21"/>
        <v>5252508206.1090317</v>
      </c>
      <c r="S106" s="90">
        <f t="shared" ca="1" si="21"/>
        <v>4071650946.6146078</v>
      </c>
      <c r="T106" s="90">
        <f t="shared" ca="1" si="21"/>
        <v>2890793687.1201825</v>
      </c>
      <c r="U106" s="90">
        <f t="shared" ca="1" si="21"/>
        <v>1709936427.6257577</v>
      </c>
      <c r="V106">
        <f ca="1">IF('Coal mining 2030'!$A114="MD",INDIRECT("'Coal mining 2030'!"&amp;'Country Selector'!$B$3&amp;ROW($A114))*10^12,0)*'Process Emissions Multipliers'!$D$42</f>
        <v>529079168.13133281</v>
      </c>
      <c r="W106" s="90">
        <f t="shared" ca="1" si="22"/>
        <v>530379125.85302347</v>
      </c>
      <c r="X106" s="90">
        <f t="shared" ca="1" si="22"/>
        <v>531679083.57471418</v>
      </c>
      <c r="Y106" s="90">
        <f t="shared" ca="1" si="22"/>
        <v>532979041.2964049</v>
      </c>
      <c r="Z106" s="90">
        <f t="shared" ca="1" si="22"/>
        <v>534278999.01809561</v>
      </c>
      <c r="AA106" s="90">
        <f t="shared" ca="1" si="22"/>
        <v>535578956.73978639</v>
      </c>
      <c r="AB106" s="90">
        <f t="shared" ca="1" si="22"/>
        <v>536878914.46147704</v>
      </c>
      <c r="AC106" s="90">
        <f t="shared" ca="1" si="22"/>
        <v>538178872.1831677</v>
      </c>
      <c r="AD106" s="90">
        <f t="shared" ca="1" si="22"/>
        <v>539478829.90485835</v>
      </c>
      <c r="AE106" s="90">
        <f t="shared" ca="1" si="22"/>
        <v>540778787.62654912</v>
      </c>
      <c r="AF106" s="90">
        <f t="shared" ca="1" si="22"/>
        <v>542078745.34823978</v>
      </c>
      <c r="AG106" s="90">
        <f t="shared" ca="1" si="22"/>
        <v>543378703.06993055</v>
      </c>
      <c r="AH106" s="90">
        <f t="shared" ca="1" si="22"/>
        <v>544678660.79162121</v>
      </c>
      <c r="AI106" s="90">
        <f t="shared" ca="1" si="22"/>
        <v>545978618.51331186</v>
      </c>
      <c r="AJ106" s="90">
        <f t="shared" ca="1" si="22"/>
        <v>547278576.23500252</v>
      </c>
      <c r="AK106" s="90">
        <f t="shared" ca="1" si="22"/>
        <v>548578533.95669329</v>
      </c>
      <c r="AL106" s="90">
        <f t="shared" ca="1" si="22"/>
        <v>549878491.67838407</v>
      </c>
      <c r="AM106" s="90">
        <f t="shared" ca="1" si="19"/>
        <v>551178449.40007472</v>
      </c>
      <c r="AN106" s="90">
        <f t="shared" ca="1" si="19"/>
        <v>552478407.12176538</v>
      </c>
      <c r="AO106" s="90">
        <f t="shared" ca="1" si="19"/>
        <v>553778364.84345615</v>
      </c>
      <c r="AP106">
        <f ca="1">V106*'Process Emissions Multipliers'!$E$42</f>
        <v>555078322.5651468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1206994040.6718161</v>
      </c>
      <c r="C109" s="90">
        <f t="shared" ca="1" si="15"/>
        <v>1200687362.3437607</v>
      </c>
      <c r="D109" s="90">
        <f t="shared" ca="1" si="20"/>
        <v>1194380684.0157053</v>
      </c>
      <c r="E109" s="90">
        <f t="shared" ca="1" si="20"/>
        <v>1188074005.6876502</v>
      </c>
      <c r="F109" s="90">
        <f t="shared" ca="1" si="20"/>
        <v>1181767327.3595948</v>
      </c>
      <c r="G109" s="90">
        <f t="shared" ca="1" si="20"/>
        <v>1175460649.0315392</v>
      </c>
      <c r="H109" s="90">
        <f t="shared" ca="1" si="20"/>
        <v>1169153970.7034841</v>
      </c>
      <c r="I109" s="90">
        <f t="shared" ca="1" si="20"/>
        <v>1162847292.3754287</v>
      </c>
      <c r="J109" s="90">
        <f t="shared" ca="1" si="20"/>
        <v>1156540614.0473731</v>
      </c>
      <c r="K109" s="90">
        <f t="shared" ca="1" si="20"/>
        <v>1150233935.7193177</v>
      </c>
      <c r="L109">
        <f ca="1">IF('Coal mining 2020'!$A117="MD",INDIRECT("'Coal mining 2020'!"&amp;'Country Selector'!$B$3&amp;ROW($A117))*10^12,0)*'Process Emissions Multipliers'!$B$42</f>
        <v>1143927257.3912623</v>
      </c>
      <c r="M109" s="90">
        <f t="shared" ca="1" si="16"/>
        <v>1145562736.0751686</v>
      </c>
      <c r="N109" s="90">
        <f t="shared" ca="1" si="21"/>
        <v>1147198214.7590749</v>
      </c>
      <c r="O109" s="90">
        <f t="shared" ca="1" si="21"/>
        <v>1148833693.4429812</v>
      </c>
      <c r="P109" s="90">
        <f t="shared" ca="1" si="21"/>
        <v>1150469172.1268876</v>
      </c>
      <c r="Q109" s="90">
        <f t="shared" ca="1" si="21"/>
        <v>1152104650.8107939</v>
      </c>
      <c r="R109" s="90">
        <f t="shared" ca="1" si="21"/>
        <v>1153740129.4947</v>
      </c>
      <c r="S109" s="90">
        <f t="shared" ca="1" si="21"/>
        <v>1155375608.1786065</v>
      </c>
      <c r="T109" s="90">
        <f t="shared" ca="1" si="21"/>
        <v>1157011086.8625126</v>
      </c>
      <c r="U109" s="90">
        <f t="shared" ca="1" si="21"/>
        <v>1158646565.5464189</v>
      </c>
      <c r="V109">
        <f ca="1">IF('Coal mining 2030'!$A117="MD",INDIRECT("'Coal mining 2030'!"&amp;'Country Selector'!$B$3&amp;ROW($A117))*10^12,0)*'Process Emissions Multipliers'!$D$42</f>
        <v>1160282044.2303252</v>
      </c>
      <c r="W109" s="90">
        <f t="shared" ca="1" si="22"/>
        <v>1163132879.5940828</v>
      </c>
      <c r="X109" s="90">
        <f t="shared" ca="1" si="22"/>
        <v>1165983714.9578404</v>
      </c>
      <c r="Y109" s="90">
        <f t="shared" ca="1" si="22"/>
        <v>1168834550.3215981</v>
      </c>
      <c r="Z109" s="90">
        <f t="shared" ca="1" si="22"/>
        <v>1171685385.6853559</v>
      </c>
      <c r="AA109" s="90">
        <f t="shared" ca="1" si="22"/>
        <v>1174536221.0491135</v>
      </c>
      <c r="AB109" s="90">
        <f t="shared" ca="1" si="22"/>
        <v>1177387056.4128711</v>
      </c>
      <c r="AC109" s="90">
        <f t="shared" ca="1" si="22"/>
        <v>1180237891.7766287</v>
      </c>
      <c r="AD109" s="90">
        <f t="shared" ca="1" si="22"/>
        <v>1183088727.1403863</v>
      </c>
      <c r="AE109" s="90">
        <f t="shared" ca="1" si="22"/>
        <v>1185939562.5041442</v>
      </c>
      <c r="AF109" s="90">
        <f t="shared" ca="1" si="22"/>
        <v>1188790397.8679018</v>
      </c>
      <c r="AG109" s="90">
        <f t="shared" ca="1" si="22"/>
        <v>1191641233.2316594</v>
      </c>
      <c r="AH109" s="90">
        <f t="shared" ca="1" si="22"/>
        <v>1194492068.595417</v>
      </c>
      <c r="AI109" s="90">
        <f t="shared" ca="1" si="22"/>
        <v>1197342903.9591746</v>
      </c>
      <c r="AJ109" s="90">
        <f t="shared" ca="1" si="22"/>
        <v>1200193739.3229322</v>
      </c>
      <c r="AK109" s="90">
        <f t="shared" ca="1" si="22"/>
        <v>1203044574.6866899</v>
      </c>
      <c r="AL109" s="90">
        <f t="shared" ca="1" si="22"/>
        <v>1205895410.0504475</v>
      </c>
      <c r="AM109" s="90">
        <f t="shared" ca="1" si="19"/>
        <v>1208746245.4142051</v>
      </c>
      <c r="AN109" s="90">
        <f t="shared" ca="1" si="19"/>
        <v>1211597080.7779629</v>
      </c>
      <c r="AO109" s="90">
        <f t="shared" ca="1" si="19"/>
        <v>1214447916.1417203</v>
      </c>
      <c r="AP109">
        <f ca="1">V109*'Process Emissions Multipliers'!$E$42</f>
        <v>1217298751.5054781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2221624948.1630259</v>
      </c>
      <c r="C110" s="90">
        <f t="shared" ca="1" si="15"/>
        <v>2210016710.3076301</v>
      </c>
      <c r="D110" s="90">
        <f t="shared" ca="1" si="20"/>
        <v>2198408472.4522347</v>
      </c>
      <c r="E110" s="90">
        <f t="shared" ca="1" si="20"/>
        <v>2186800234.596839</v>
      </c>
      <c r="F110" s="90">
        <f t="shared" ca="1" si="20"/>
        <v>2175191996.7414436</v>
      </c>
      <c r="G110" s="90">
        <f t="shared" ca="1" si="20"/>
        <v>2163583758.8860478</v>
      </c>
      <c r="H110" s="90">
        <f t="shared" ca="1" si="20"/>
        <v>2151975521.030652</v>
      </c>
      <c r="I110" s="90">
        <f t="shared" ca="1" si="20"/>
        <v>2140367283.1752567</v>
      </c>
      <c r="J110" s="90">
        <f t="shared" ca="1" si="20"/>
        <v>2128759045.3198609</v>
      </c>
      <c r="K110" s="90">
        <f t="shared" ca="1" si="20"/>
        <v>2117150807.4644654</v>
      </c>
      <c r="L110">
        <f ca="1">IF('Coal mining 2020'!$A118="MD",INDIRECT("'Coal mining 2020'!"&amp;'Country Selector'!$B$3&amp;ROW($A118))*10^12,0)*'Process Emissions Multipliers'!$B$42</f>
        <v>2105542569.6090698</v>
      </c>
      <c r="M110" s="90">
        <f t="shared" ca="1" si="16"/>
        <v>2108552874.6510758</v>
      </c>
      <c r="N110" s="90">
        <f t="shared" ca="1" si="21"/>
        <v>2111563179.6930819</v>
      </c>
      <c r="O110" s="90">
        <f t="shared" ca="1" si="21"/>
        <v>2114573484.7350879</v>
      </c>
      <c r="P110" s="90">
        <f t="shared" ca="1" si="21"/>
        <v>2117583789.7770941</v>
      </c>
      <c r="Q110" s="90">
        <f t="shared" ca="1" si="21"/>
        <v>2120594094.8191001</v>
      </c>
      <c r="R110" s="90">
        <f t="shared" ca="1" si="21"/>
        <v>2123604399.8611062</v>
      </c>
      <c r="S110" s="90">
        <f t="shared" ca="1" si="21"/>
        <v>2126614704.9031122</v>
      </c>
      <c r="T110" s="90">
        <f t="shared" ca="1" si="21"/>
        <v>2129625009.9451184</v>
      </c>
      <c r="U110" s="90">
        <f t="shared" ca="1" si="21"/>
        <v>2132635314.9871242</v>
      </c>
      <c r="V110">
        <f ca="1">IF('Coal mining 2030'!$A118="MD",INDIRECT("'Coal mining 2030'!"&amp;'Country Selector'!$B$3&amp;ROW($A118))*10^12,0)*'Process Emissions Multipliers'!$D$42</f>
        <v>2135645620.0291305</v>
      </c>
      <c r="W110" s="90">
        <f t="shared" ca="1" si="22"/>
        <v>2140892942.5127532</v>
      </c>
      <c r="X110" s="90">
        <f t="shared" ca="1" si="22"/>
        <v>2146140264.9963751</v>
      </c>
      <c r="Y110" s="90">
        <f t="shared" ca="1" si="22"/>
        <v>2151387587.4799976</v>
      </c>
      <c r="Z110" s="90">
        <f t="shared" ca="1" si="22"/>
        <v>2156634909.9636202</v>
      </c>
      <c r="AA110" s="90">
        <f t="shared" ca="1" si="22"/>
        <v>2161882232.4472427</v>
      </c>
      <c r="AB110" s="90">
        <f t="shared" ca="1" si="22"/>
        <v>2167129554.9308648</v>
      </c>
      <c r="AC110" s="90">
        <f t="shared" ca="1" si="22"/>
        <v>2172376877.4144874</v>
      </c>
      <c r="AD110" s="90">
        <f t="shared" ca="1" si="22"/>
        <v>2177624199.8981099</v>
      </c>
      <c r="AE110" s="90">
        <f t="shared" ca="1" si="22"/>
        <v>2182871522.3817325</v>
      </c>
      <c r="AF110" s="90">
        <f t="shared" ca="1" si="22"/>
        <v>2188118844.8653545</v>
      </c>
      <c r="AG110" s="90">
        <f t="shared" ca="1" si="22"/>
        <v>2193366167.3489771</v>
      </c>
      <c r="AH110" s="90">
        <f t="shared" ca="1" si="22"/>
        <v>2198613489.8325996</v>
      </c>
      <c r="AI110" s="90">
        <f t="shared" ca="1" si="22"/>
        <v>2203860812.3162222</v>
      </c>
      <c r="AJ110" s="90">
        <f t="shared" ca="1" si="22"/>
        <v>2209108134.7998443</v>
      </c>
      <c r="AK110" s="90">
        <f t="shared" ca="1" si="22"/>
        <v>2214355457.2834668</v>
      </c>
      <c r="AL110" s="90">
        <f t="shared" ref="AL110:AO125" ca="1" si="23">$V110*($AP$1-AL$1)/($AP$1-$V$1)+$AP110*(AL$1-$V$1)/($AP$1-$V$1)</f>
        <v>2219602779.7670894</v>
      </c>
      <c r="AM110" s="90">
        <f t="shared" ca="1" si="23"/>
        <v>2224850102.2507119</v>
      </c>
      <c r="AN110" s="90">
        <f t="shared" ca="1" si="23"/>
        <v>2230097424.7343345</v>
      </c>
      <c r="AO110" s="90">
        <f t="shared" ca="1" si="23"/>
        <v>2235344747.2179565</v>
      </c>
      <c r="AP110">
        <f ca="1">V110*'Process Emissions Multipliers'!$E$42</f>
        <v>2240592069.7015791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Selector'!$B$3&amp;ROW($A119))*10^12,0)*'Process Emissions Multipliers'!$B$42</f>
        <v>0</v>
      </c>
      <c r="M111" s="90">
        <f t="shared" ca="1" si="16"/>
        <v>1044253839.8096527</v>
      </c>
      <c r="N111" s="90">
        <f t="shared" ca="1" si="21"/>
        <v>2088507679.6193054</v>
      </c>
      <c r="O111" s="90">
        <f t="shared" ca="1" si="21"/>
        <v>3132761519.4289579</v>
      </c>
      <c r="P111" s="90">
        <f t="shared" ca="1" si="21"/>
        <v>4177015359.2386107</v>
      </c>
      <c r="Q111" s="90">
        <f t="shared" ca="1" si="21"/>
        <v>5221269199.0482635</v>
      </c>
      <c r="R111" s="90">
        <f t="shared" ca="1" si="21"/>
        <v>6265523038.8579159</v>
      </c>
      <c r="S111" s="90">
        <f t="shared" ca="1" si="21"/>
        <v>7309776878.6675692</v>
      </c>
      <c r="T111" s="90">
        <f t="shared" ca="1" si="21"/>
        <v>8354030718.4772215</v>
      </c>
      <c r="U111" s="90">
        <f t="shared" ca="1" si="21"/>
        <v>9398284558.2868748</v>
      </c>
      <c r="V111">
        <f ca="1">IF('Coal mining 2030'!$A119="MD",INDIRECT("'Coal mining 2030'!"&amp;'Country Selector'!$B$3&amp;ROW($A119))*10^12,0)*'Process Emissions Multipliers'!$D$42</f>
        <v>10442538398.096527</v>
      </c>
      <c r="W111" s="90">
        <f t="shared" ref="W111:AL126" ca="1" si="24">$V111*($AP$1-W$1)/($AP$1-$V$1)+$AP111*(W$1-$V$1)/($AP$1-$V$1)</f>
        <v>10468195916.370403</v>
      </c>
      <c r="X111" s="90">
        <f t="shared" ca="1" si="24"/>
        <v>10493853434.644281</v>
      </c>
      <c r="Y111" s="90">
        <f t="shared" ca="1" si="24"/>
        <v>10519510952.918158</v>
      </c>
      <c r="Z111" s="90">
        <f t="shared" ca="1" si="24"/>
        <v>10545168471.192034</v>
      </c>
      <c r="AA111" s="90">
        <f t="shared" ca="1" si="24"/>
        <v>10570825989.465912</v>
      </c>
      <c r="AB111" s="90">
        <f t="shared" ca="1" si="24"/>
        <v>10596483507.739788</v>
      </c>
      <c r="AC111" s="90">
        <f t="shared" ca="1" si="24"/>
        <v>10622141026.013664</v>
      </c>
      <c r="AD111" s="90">
        <f t="shared" ca="1" si="24"/>
        <v>10647798544.28754</v>
      </c>
      <c r="AE111" s="90">
        <f t="shared" ca="1" si="24"/>
        <v>10673456062.561417</v>
      </c>
      <c r="AF111" s="90">
        <f t="shared" ca="1" si="24"/>
        <v>10699113580.835295</v>
      </c>
      <c r="AG111" s="90">
        <f t="shared" ca="1" si="24"/>
        <v>10724771099.109173</v>
      </c>
      <c r="AH111" s="90">
        <f t="shared" ca="1" si="24"/>
        <v>10750428617.383049</v>
      </c>
      <c r="AI111" s="90">
        <f t="shared" ca="1" si="24"/>
        <v>10776086135.656925</v>
      </c>
      <c r="AJ111" s="90">
        <f t="shared" ca="1" si="24"/>
        <v>10801743653.930801</v>
      </c>
      <c r="AK111" s="90">
        <f t="shared" ca="1" si="24"/>
        <v>10827401172.204678</v>
      </c>
      <c r="AL111" s="90">
        <f t="shared" ca="1" si="24"/>
        <v>10853058690.478554</v>
      </c>
      <c r="AM111" s="90">
        <f t="shared" ca="1" si="23"/>
        <v>10878716208.752432</v>
      </c>
      <c r="AN111" s="90">
        <f t="shared" ca="1" si="23"/>
        <v>10904373727.026308</v>
      </c>
      <c r="AO111" s="90">
        <f t="shared" ca="1" si="23"/>
        <v>10930031245.300186</v>
      </c>
      <c r="AP111">
        <f ca="1">V111*'Process Emissions Multipliers'!$E$42</f>
        <v>10955688763.574062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21596603065.660248</v>
      </c>
      <c r="C112" s="90">
        <f t="shared" ca="1" si="15"/>
        <v>19436942759.094223</v>
      </c>
      <c r="D112" s="90">
        <f t="shared" ca="1" si="20"/>
        <v>17277282452.528198</v>
      </c>
      <c r="E112" s="90">
        <f t="shared" ca="1" si="20"/>
        <v>15117622145.962173</v>
      </c>
      <c r="F112" s="90">
        <f t="shared" ca="1" si="20"/>
        <v>12957961839.396149</v>
      </c>
      <c r="G112" s="90">
        <f t="shared" ca="1" si="20"/>
        <v>10798301532.830124</v>
      </c>
      <c r="H112" s="90">
        <f t="shared" ca="1" si="20"/>
        <v>8638641226.2640991</v>
      </c>
      <c r="I112" s="90">
        <f t="shared" ca="1" si="20"/>
        <v>6478980919.6980743</v>
      </c>
      <c r="J112" s="90">
        <f t="shared" ca="1" si="20"/>
        <v>4319320613.1320496</v>
      </c>
      <c r="K112" s="90">
        <f t="shared" ca="1" si="20"/>
        <v>2159660306.5660248</v>
      </c>
      <c r="L112">
        <f ca="1">IF('Coal mining 2020'!$A120="MD",INDIRECT("'Coal mining 2020'!"&amp;'Country Selector'!$B$3&amp;ROW($A120))*10^12,0)*'Process Emissions Multipliers'!$B$42</f>
        <v>0</v>
      </c>
      <c r="M112" s="90">
        <f t="shared" ca="1" si="16"/>
        <v>1031825238.3856947</v>
      </c>
      <c r="N112" s="90">
        <f t="shared" ca="1" si="21"/>
        <v>2063650476.7713895</v>
      </c>
      <c r="O112" s="90">
        <f t="shared" ca="1" si="21"/>
        <v>3095475715.157084</v>
      </c>
      <c r="P112" s="90">
        <f t="shared" ca="1" si="21"/>
        <v>4127300953.542779</v>
      </c>
      <c r="Q112" s="90">
        <f t="shared" ca="1" si="21"/>
        <v>5159126191.9284735</v>
      </c>
      <c r="R112" s="90">
        <f t="shared" ca="1" si="21"/>
        <v>6190951430.314168</v>
      </c>
      <c r="S112" s="90">
        <f t="shared" ca="1" si="21"/>
        <v>7222776668.6998625</v>
      </c>
      <c r="T112" s="90">
        <f t="shared" ca="1" si="21"/>
        <v>8254601907.0855579</v>
      </c>
      <c r="U112" s="90">
        <f t="shared" ca="1" si="21"/>
        <v>9286427145.4712524</v>
      </c>
      <c r="V112">
        <f ca="1">IF('Coal mining 2030'!$A120="MD",INDIRECT("'Coal mining 2030'!"&amp;'Country Selector'!$B$3&amp;ROW($A120))*10^12,0)*'Process Emissions Multipliers'!$D$42</f>
        <v>10318252383.856947</v>
      </c>
      <c r="W112" s="90">
        <f t="shared" ca="1" si="24"/>
        <v>10343604528.996441</v>
      </c>
      <c r="X112" s="90">
        <f t="shared" ca="1" si="24"/>
        <v>10368956674.135935</v>
      </c>
      <c r="Y112" s="90">
        <f t="shared" ca="1" si="24"/>
        <v>10394308819.275429</v>
      </c>
      <c r="Z112" s="90">
        <f t="shared" ca="1" si="24"/>
        <v>10419660964.414925</v>
      </c>
      <c r="AA112" s="90">
        <f t="shared" ca="1" si="24"/>
        <v>10445013109.554417</v>
      </c>
      <c r="AB112" s="90">
        <f t="shared" ca="1" si="24"/>
        <v>10470365254.693911</v>
      </c>
      <c r="AC112" s="90">
        <f t="shared" ca="1" si="24"/>
        <v>10495717399.833405</v>
      </c>
      <c r="AD112" s="90">
        <f t="shared" ca="1" si="24"/>
        <v>10521069544.9729</v>
      </c>
      <c r="AE112" s="90">
        <f t="shared" ca="1" si="24"/>
        <v>10546421690.112392</v>
      </c>
      <c r="AF112" s="90">
        <f t="shared" ca="1" si="24"/>
        <v>10571773835.251888</v>
      </c>
      <c r="AG112" s="90">
        <f t="shared" ca="1" si="24"/>
        <v>10597125980.391382</v>
      </c>
      <c r="AH112" s="90">
        <f t="shared" ca="1" si="24"/>
        <v>10622478125.530876</v>
      </c>
      <c r="AI112" s="90">
        <f t="shared" ca="1" si="24"/>
        <v>10647830270.670368</v>
      </c>
      <c r="AJ112" s="90">
        <f t="shared" ca="1" si="24"/>
        <v>10673182415.809864</v>
      </c>
      <c r="AK112" s="90">
        <f t="shared" ca="1" si="24"/>
        <v>10698534560.949358</v>
      </c>
      <c r="AL112" s="90">
        <f t="shared" ca="1" si="24"/>
        <v>10723886706.088852</v>
      </c>
      <c r="AM112" s="90">
        <f t="shared" ca="1" si="23"/>
        <v>10749238851.228346</v>
      </c>
      <c r="AN112" s="90">
        <f t="shared" ca="1" si="23"/>
        <v>10774590996.367838</v>
      </c>
      <c r="AO112" s="90">
        <f t="shared" ca="1" si="23"/>
        <v>10799943141.507336</v>
      </c>
      <c r="AP112">
        <f ca="1">V112*'Process Emissions Multipliers'!$E$42</f>
        <v>10825295286.646828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1605268212.3905981</v>
      </c>
      <c r="C114" s="90">
        <f t="shared" ca="1" si="15"/>
        <v>2626415038.7991953</v>
      </c>
      <c r="D114" s="90">
        <f t="shared" ca="1" si="20"/>
        <v>3647561865.2077928</v>
      </c>
      <c r="E114" s="90">
        <f t="shared" ca="1" si="20"/>
        <v>4668708691.6163902</v>
      </c>
      <c r="F114" s="90">
        <f t="shared" ca="1" si="20"/>
        <v>5689855518.0249872</v>
      </c>
      <c r="G114" s="90">
        <f t="shared" ca="1" si="20"/>
        <v>6711002344.4335852</v>
      </c>
      <c r="H114" s="90">
        <f t="shared" ca="1" si="20"/>
        <v>7732149170.8421822</v>
      </c>
      <c r="I114" s="90">
        <f t="shared" ca="1" si="20"/>
        <v>8753295997.2507801</v>
      </c>
      <c r="J114" s="90">
        <f t="shared" ca="1" si="20"/>
        <v>9774442823.6593761</v>
      </c>
      <c r="K114" s="90">
        <f t="shared" ca="1" si="20"/>
        <v>10795589650.067974</v>
      </c>
      <c r="L114">
        <f ca="1">IF('Coal mining 2020'!$A122="MD",INDIRECT("'Coal mining 2020'!"&amp;'Country Selector'!$B$3&amp;ROW($A122))*10^12,0)*'Process Emissions Multipliers'!$B$42</f>
        <v>11816736476.476572</v>
      </c>
      <c r="M114" s="90">
        <f t="shared" ca="1" si="16"/>
        <v>10789377085.589859</v>
      </c>
      <c r="N114" s="90">
        <f t="shared" ca="1" si="21"/>
        <v>9762017694.703146</v>
      </c>
      <c r="O114" s="90">
        <f t="shared" ca="1" si="21"/>
        <v>8734658303.816433</v>
      </c>
      <c r="P114" s="90">
        <f t="shared" ca="1" si="21"/>
        <v>7707298912.9297199</v>
      </c>
      <c r="Q114" s="90">
        <f t="shared" ca="1" si="21"/>
        <v>6679939522.0430069</v>
      </c>
      <c r="R114" s="90">
        <f t="shared" ca="1" si="21"/>
        <v>5652580131.1562929</v>
      </c>
      <c r="S114" s="90">
        <f t="shared" ca="1" si="21"/>
        <v>4625220740.2695808</v>
      </c>
      <c r="T114" s="90">
        <f t="shared" ca="1" si="21"/>
        <v>3597861349.3828673</v>
      </c>
      <c r="U114" s="90">
        <f t="shared" ca="1" si="21"/>
        <v>2570501958.4961543</v>
      </c>
      <c r="V114">
        <f ca="1">IF('Coal mining 2030'!$A122="MD",INDIRECT("'Coal mining 2030'!"&amp;'Country Selector'!$B$3&amp;ROW($A122))*10^12,0)*'Process Emissions Multipliers'!$D$42</f>
        <v>1543142567.6094413</v>
      </c>
      <c r="W114" s="90">
        <f t="shared" ca="1" si="24"/>
        <v>1546934098.6642711</v>
      </c>
      <c r="X114" s="90">
        <f t="shared" ca="1" si="24"/>
        <v>1550725629.719101</v>
      </c>
      <c r="Y114" s="90">
        <f t="shared" ca="1" si="24"/>
        <v>1554517160.7739308</v>
      </c>
      <c r="Z114" s="90">
        <f t="shared" ca="1" si="24"/>
        <v>1558308691.8287606</v>
      </c>
      <c r="AA114" s="90">
        <f t="shared" ca="1" si="24"/>
        <v>1562100222.8835907</v>
      </c>
      <c r="AB114" s="90">
        <f t="shared" ca="1" si="24"/>
        <v>1565891753.9384205</v>
      </c>
      <c r="AC114" s="90">
        <f t="shared" ca="1" si="24"/>
        <v>1569683284.9932504</v>
      </c>
      <c r="AD114" s="90">
        <f t="shared" ca="1" si="24"/>
        <v>1573474816.04808</v>
      </c>
      <c r="AE114" s="90">
        <f t="shared" ca="1" si="24"/>
        <v>1577266347.10291</v>
      </c>
      <c r="AF114" s="90">
        <f t="shared" ca="1" si="24"/>
        <v>1581057878.1577401</v>
      </c>
      <c r="AG114" s="90">
        <f t="shared" ca="1" si="24"/>
        <v>1584849409.2125697</v>
      </c>
      <c r="AH114" s="90">
        <f t="shared" ca="1" si="24"/>
        <v>1588640940.2673998</v>
      </c>
      <c r="AI114" s="90">
        <f t="shared" ca="1" si="24"/>
        <v>1592432471.3222299</v>
      </c>
      <c r="AJ114" s="90">
        <f t="shared" ca="1" si="24"/>
        <v>1596224002.3770595</v>
      </c>
      <c r="AK114" s="90">
        <f t="shared" ca="1" si="24"/>
        <v>1600015533.4318895</v>
      </c>
      <c r="AL114" s="90">
        <f t="shared" ca="1" si="24"/>
        <v>1603807064.4867191</v>
      </c>
      <c r="AM114" s="90">
        <f t="shared" ca="1" si="23"/>
        <v>1607598595.541549</v>
      </c>
      <c r="AN114" s="90">
        <f t="shared" ca="1" si="23"/>
        <v>1611390126.596379</v>
      </c>
      <c r="AO114" s="90">
        <f t="shared" ca="1" si="23"/>
        <v>1615181657.6512089</v>
      </c>
      <c r="AP114">
        <f ca="1">V114*'Process Emissions Multipliers'!$E$42</f>
        <v>1618973188.7060387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1100758916.5998867</v>
      </c>
      <c r="C115" s="90">
        <f t="shared" ca="1" si="15"/>
        <v>2112288446.5463629</v>
      </c>
      <c r="D115" s="90">
        <f t="shared" ca="1" si="20"/>
        <v>3123817976.4928389</v>
      </c>
      <c r="E115" s="90">
        <f t="shared" ca="1" si="20"/>
        <v>4135347506.4393148</v>
      </c>
      <c r="F115" s="90">
        <f t="shared" ca="1" si="20"/>
        <v>5146877036.3857918</v>
      </c>
      <c r="G115" s="90">
        <f t="shared" ca="1" si="20"/>
        <v>6158406566.3322668</v>
      </c>
      <c r="H115" s="90">
        <f t="shared" ca="1" si="20"/>
        <v>7169936096.2787428</v>
      </c>
      <c r="I115" s="90">
        <f t="shared" ca="1" si="20"/>
        <v>8181465626.2252188</v>
      </c>
      <c r="J115" s="90">
        <f t="shared" ca="1" si="20"/>
        <v>9192995156.1716957</v>
      </c>
      <c r="K115" s="90">
        <f t="shared" ca="1" si="20"/>
        <v>10204524686.118172</v>
      </c>
      <c r="L115">
        <f ca="1">IF('Coal mining 2020'!$A123="MD",INDIRECT("'Coal mining 2020'!"&amp;'Country Selector'!$B$3&amp;ROW($A123))*10^12,0)*'Process Emissions Multipliers'!$B$42</f>
        <v>11216054216.064648</v>
      </c>
      <c r="M115" s="90">
        <f t="shared" ca="1" si="16"/>
        <v>10200264628.08445</v>
      </c>
      <c r="N115" s="90">
        <f t="shared" ca="1" si="21"/>
        <v>9184475040.1042519</v>
      </c>
      <c r="O115" s="90">
        <f t="shared" ca="1" si="21"/>
        <v>8168685452.124052</v>
      </c>
      <c r="P115" s="90">
        <f t="shared" ca="1" si="21"/>
        <v>7152895864.1438541</v>
      </c>
      <c r="Q115" s="90">
        <f t="shared" ca="1" si="21"/>
        <v>6137106276.1636562</v>
      </c>
      <c r="R115" s="90">
        <f t="shared" ca="1" si="21"/>
        <v>5121316688.1834583</v>
      </c>
      <c r="S115" s="90">
        <f t="shared" ca="1" si="21"/>
        <v>4105527100.2032599</v>
      </c>
      <c r="T115" s="90">
        <f t="shared" ca="1" si="21"/>
        <v>3089737512.2230625</v>
      </c>
      <c r="U115" s="90">
        <f t="shared" ca="1" si="21"/>
        <v>2073947924.2428639</v>
      </c>
      <c r="V115">
        <f ca="1">IF('Coal mining 2030'!$A123="MD",INDIRECT("'Coal mining 2030'!"&amp;'Country Selector'!$B$3&amp;ROW($A123))*10^12,0)*'Process Emissions Multipliers'!$D$42</f>
        <v>1058158336.2626656</v>
      </c>
      <c r="W115" s="90">
        <f t="shared" ca="1" si="24"/>
        <v>1060758251.7060469</v>
      </c>
      <c r="X115" s="90">
        <f t="shared" ca="1" si="24"/>
        <v>1063358167.1494284</v>
      </c>
      <c r="Y115" s="90">
        <f t="shared" ca="1" si="24"/>
        <v>1065958082.5928098</v>
      </c>
      <c r="Z115" s="90">
        <f t="shared" ca="1" si="24"/>
        <v>1068557998.0361912</v>
      </c>
      <c r="AA115" s="90">
        <f t="shared" ca="1" si="24"/>
        <v>1071157913.4795728</v>
      </c>
      <c r="AB115" s="90">
        <f t="shared" ca="1" si="24"/>
        <v>1073757828.9229541</v>
      </c>
      <c r="AC115" s="90">
        <f t="shared" ca="1" si="24"/>
        <v>1076357744.3663354</v>
      </c>
      <c r="AD115" s="90">
        <f t="shared" ca="1" si="24"/>
        <v>1078957659.8097167</v>
      </c>
      <c r="AE115" s="90">
        <f t="shared" ca="1" si="24"/>
        <v>1081557575.2530982</v>
      </c>
      <c r="AF115" s="90">
        <f t="shared" ca="1" si="24"/>
        <v>1084157490.6964796</v>
      </c>
      <c r="AG115" s="90">
        <f t="shared" ca="1" si="24"/>
        <v>1086757406.1398611</v>
      </c>
      <c r="AH115" s="90">
        <f t="shared" ca="1" si="24"/>
        <v>1089357321.5832424</v>
      </c>
      <c r="AI115" s="90">
        <f t="shared" ca="1" si="24"/>
        <v>1091957237.0266237</v>
      </c>
      <c r="AJ115" s="90">
        <f t="shared" ca="1" si="24"/>
        <v>1094557152.470005</v>
      </c>
      <c r="AK115" s="90">
        <f t="shared" ca="1" si="24"/>
        <v>1097157067.9133866</v>
      </c>
      <c r="AL115" s="90">
        <f t="shared" ca="1" si="24"/>
        <v>1099756983.3567681</v>
      </c>
      <c r="AM115" s="90">
        <f t="shared" ca="1" si="23"/>
        <v>1102356898.8001494</v>
      </c>
      <c r="AN115" s="90">
        <f t="shared" ca="1" si="23"/>
        <v>1104956814.2435308</v>
      </c>
      <c r="AO115" s="90">
        <f t="shared" ca="1" si="23"/>
        <v>1107556729.6869123</v>
      </c>
      <c r="AP115">
        <f ca="1">V115*'Process Emissions Multipliers'!$E$42</f>
        <v>1110156645.1302936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10088129881.481222</v>
      </c>
      <c r="C116" s="90">
        <f t="shared" ca="1" si="15"/>
        <v>9079316893.3330994</v>
      </c>
      <c r="D116" s="90">
        <f t="shared" ca="1" si="20"/>
        <v>8070503905.1849775</v>
      </c>
      <c r="E116" s="90">
        <f t="shared" ca="1" si="20"/>
        <v>7061690917.0368557</v>
      </c>
      <c r="F116" s="90">
        <f t="shared" ca="1" si="20"/>
        <v>6052877928.8887329</v>
      </c>
      <c r="G116" s="90">
        <f t="shared" ca="1" si="20"/>
        <v>5044064940.7406111</v>
      </c>
      <c r="H116" s="90">
        <f t="shared" ca="1" si="20"/>
        <v>4035251952.5924888</v>
      </c>
      <c r="I116" s="90">
        <f t="shared" ca="1" si="20"/>
        <v>3026438964.4443665</v>
      </c>
      <c r="J116" s="90">
        <f t="shared" ca="1" si="20"/>
        <v>2017625976.2962444</v>
      </c>
      <c r="K116" s="90">
        <f t="shared" ca="1" si="20"/>
        <v>1008812988.1481222</v>
      </c>
      <c r="L116">
        <f ca="1">IF('Coal mining 2020'!$A124="MD",INDIRECT("'Coal mining 2020'!"&amp;'Country Selector'!$B$3&amp;ROW($A124))*10^12,0)*'Process Emissions Multipliers'!$B$42</f>
        <v>0</v>
      </c>
      <c r="M116" s="90">
        <f t="shared" ca="1" si="16"/>
        <v>969770816.3351202</v>
      </c>
      <c r="N116" s="90">
        <f t="shared" ca="1" si="21"/>
        <v>1939541632.6702404</v>
      </c>
      <c r="O116" s="90">
        <f t="shared" ca="1" si="21"/>
        <v>2909312449.0053606</v>
      </c>
      <c r="P116" s="90">
        <f t="shared" ca="1" si="21"/>
        <v>3879083265.3404808</v>
      </c>
      <c r="Q116" s="90">
        <f t="shared" ca="1" si="21"/>
        <v>4848854081.675601</v>
      </c>
      <c r="R116" s="90">
        <f t="shared" ca="1" si="21"/>
        <v>5818624898.0107212</v>
      </c>
      <c r="S116" s="90">
        <f t="shared" ca="1" si="21"/>
        <v>6788395714.3458414</v>
      </c>
      <c r="T116" s="90">
        <f t="shared" ca="1" si="21"/>
        <v>7758166530.6809616</v>
      </c>
      <c r="U116" s="90">
        <f t="shared" ca="1" si="21"/>
        <v>8727937347.0160809</v>
      </c>
      <c r="V116">
        <f ca="1">IF('Coal mining 2030'!$A124="MD",INDIRECT("'Coal mining 2030'!"&amp;'Country Selector'!$B$3&amp;ROW($A124))*10^12,0)*'Process Emissions Multipliers'!$D$42</f>
        <v>9697708163.351202</v>
      </c>
      <c r="W116" s="90">
        <f t="shared" ca="1" si="24"/>
        <v>9721535619.3710213</v>
      </c>
      <c r="X116" s="90">
        <f t="shared" ca="1" si="24"/>
        <v>9745363075.3908367</v>
      </c>
      <c r="Y116" s="90">
        <f t="shared" ca="1" si="24"/>
        <v>9769190531.410656</v>
      </c>
      <c r="Z116" s="90">
        <f t="shared" ca="1" si="24"/>
        <v>9793017987.4304752</v>
      </c>
      <c r="AA116" s="90">
        <f t="shared" ca="1" si="24"/>
        <v>9816845443.4502945</v>
      </c>
      <c r="AB116" s="90">
        <f t="shared" ca="1" si="24"/>
        <v>9840672899.4701118</v>
      </c>
      <c r="AC116" s="90">
        <f t="shared" ca="1" si="24"/>
        <v>9864500355.4899292</v>
      </c>
      <c r="AD116" s="90">
        <f t="shared" ca="1" si="24"/>
        <v>9888327811.5097466</v>
      </c>
      <c r="AE116" s="90">
        <f t="shared" ca="1" si="24"/>
        <v>9912155267.5295639</v>
      </c>
      <c r="AF116" s="90">
        <f t="shared" ca="1" si="24"/>
        <v>9935982723.5493851</v>
      </c>
      <c r="AG116" s="90">
        <f t="shared" ca="1" si="24"/>
        <v>9959810179.5692024</v>
      </c>
      <c r="AH116" s="90">
        <f t="shared" ca="1" si="24"/>
        <v>9983637635.5890198</v>
      </c>
      <c r="AI116" s="90">
        <f t="shared" ca="1" si="24"/>
        <v>10007465091.608839</v>
      </c>
      <c r="AJ116" s="90">
        <f t="shared" ca="1" si="24"/>
        <v>10031292547.628658</v>
      </c>
      <c r="AK116" s="90">
        <f t="shared" ca="1" si="24"/>
        <v>10055120003.648476</v>
      </c>
      <c r="AL116" s="90">
        <f t="shared" ca="1" si="24"/>
        <v>10078947459.668293</v>
      </c>
      <c r="AM116" s="90">
        <f t="shared" ca="1" si="23"/>
        <v>10102774915.68811</v>
      </c>
      <c r="AN116" s="90">
        <f t="shared" ca="1" si="23"/>
        <v>10126602371.707928</v>
      </c>
      <c r="AO116" s="90">
        <f t="shared" ca="1" si="23"/>
        <v>10150429827.727749</v>
      </c>
      <c r="AP116">
        <f ca="1">V116*'Process Emissions Multipliers'!$E$42</f>
        <v>10174257283.747566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459001503.26616538</v>
      </c>
      <c r="C117" s="90">
        <f t="shared" ca="1" si="15"/>
        <v>456603169.27617234</v>
      </c>
      <c r="D117" s="90">
        <f t="shared" ca="1" si="20"/>
        <v>454204835.2861793</v>
      </c>
      <c r="E117" s="90">
        <f t="shared" ca="1" si="20"/>
        <v>451806501.29618633</v>
      </c>
      <c r="F117" s="90">
        <f t="shared" ca="1" si="20"/>
        <v>449408167.30619329</v>
      </c>
      <c r="G117" s="90">
        <f t="shared" ca="1" si="20"/>
        <v>447009833.31620014</v>
      </c>
      <c r="H117" s="90">
        <f t="shared" ca="1" si="20"/>
        <v>444611499.32620716</v>
      </c>
      <c r="I117" s="90">
        <f t="shared" ca="1" si="20"/>
        <v>442213165.33621418</v>
      </c>
      <c r="J117" s="90">
        <f t="shared" ca="1" si="20"/>
        <v>439814831.34622109</v>
      </c>
      <c r="K117" s="90">
        <f t="shared" ca="1" si="20"/>
        <v>437416497.35622799</v>
      </c>
      <c r="L117">
        <f ca="1">IF('Coal mining 2020'!$A125="MD",INDIRECT("'Coal mining 2020'!"&amp;'Country Selector'!$B$3&amp;ROW($A125))*10^12,0)*'Process Emissions Multipliers'!$B$42</f>
        <v>435018163.36623502</v>
      </c>
      <c r="M117" s="90">
        <f t="shared" ca="1" si="16"/>
        <v>1387982613.7065473</v>
      </c>
      <c r="N117" s="90">
        <f t="shared" ca="1" si="21"/>
        <v>2340947064.0468597</v>
      </c>
      <c r="O117" s="90">
        <f t="shared" ca="1" si="21"/>
        <v>3293911514.3871722</v>
      </c>
      <c r="P117" s="90">
        <f t="shared" ca="1" si="21"/>
        <v>4246875964.7274842</v>
      </c>
      <c r="Q117" s="90">
        <f t="shared" ca="1" si="21"/>
        <v>5199840415.0677967</v>
      </c>
      <c r="R117" s="90">
        <f t="shared" ca="1" si="21"/>
        <v>6152804865.4081087</v>
      </c>
      <c r="S117" s="90">
        <f t="shared" ca="1" si="21"/>
        <v>7105769315.7484207</v>
      </c>
      <c r="T117" s="90">
        <f t="shared" ca="1" si="21"/>
        <v>8058733766.0887337</v>
      </c>
      <c r="U117" s="90">
        <f t="shared" ca="1" si="21"/>
        <v>9011698216.4290466</v>
      </c>
      <c r="V117">
        <f ca="1">IF('Coal mining 2030'!$A125="MD",INDIRECT("'Coal mining 2030'!"&amp;'Country Selector'!$B$3&amp;ROW($A125))*10^12,0)*'Process Emissions Multipliers'!$D$42</f>
        <v>9964662666.7693577</v>
      </c>
      <c r="W117" s="90">
        <f t="shared" ca="1" si="24"/>
        <v>9989146035.1534519</v>
      </c>
      <c r="X117" s="90">
        <f t="shared" ca="1" si="24"/>
        <v>10013629403.537548</v>
      </c>
      <c r="Y117" s="90">
        <f t="shared" ca="1" si="24"/>
        <v>10038112771.921642</v>
      </c>
      <c r="Z117" s="90">
        <f t="shared" ca="1" si="24"/>
        <v>10062596140.305737</v>
      </c>
      <c r="AA117" s="90">
        <f t="shared" ca="1" si="24"/>
        <v>10087079508.689833</v>
      </c>
      <c r="AB117" s="90">
        <f t="shared" ca="1" si="24"/>
        <v>10111562877.073925</v>
      </c>
      <c r="AC117" s="90">
        <f t="shared" ca="1" si="24"/>
        <v>10136046245.458021</v>
      </c>
      <c r="AD117" s="90">
        <f t="shared" ca="1" si="24"/>
        <v>10160529613.842117</v>
      </c>
      <c r="AE117" s="90">
        <f t="shared" ca="1" si="24"/>
        <v>10185012982.226212</v>
      </c>
      <c r="AF117" s="90">
        <f t="shared" ca="1" si="24"/>
        <v>10209496350.610306</v>
      </c>
      <c r="AG117" s="90">
        <f t="shared" ca="1" si="24"/>
        <v>10233979718.9944</v>
      </c>
      <c r="AH117" s="90">
        <f t="shared" ca="1" si="24"/>
        <v>10258463087.378494</v>
      </c>
      <c r="AI117" s="90">
        <f t="shared" ca="1" si="24"/>
        <v>10282946455.76259</v>
      </c>
      <c r="AJ117" s="90">
        <f t="shared" ca="1" si="24"/>
        <v>10307429824.146687</v>
      </c>
      <c r="AK117" s="90">
        <f t="shared" ca="1" si="24"/>
        <v>10331913192.530779</v>
      </c>
      <c r="AL117" s="90">
        <f t="shared" ca="1" si="24"/>
        <v>10356396560.914875</v>
      </c>
      <c r="AM117" s="90">
        <f t="shared" ca="1" si="23"/>
        <v>10380879929.298969</v>
      </c>
      <c r="AN117" s="90">
        <f t="shared" ca="1" si="23"/>
        <v>10405363297.683064</v>
      </c>
      <c r="AO117" s="90">
        <f t="shared" ca="1" si="23"/>
        <v>10429846666.06716</v>
      </c>
      <c r="AP117">
        <f ca="1">V117*'Process Emissions Multipliers'!$E$42</f>
        <v>10454330034.451254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9906830249.3776627</v>
      </c>
      <c r="C118" s="90">
        <f t="shared" ca="1" si="15"/>
        <v>8916147224.4398956</v>
      </c>
      <c r="D118" s="90">
        <f t="shared" ca="1" si="20"/>
        <v>7925464199.5021305</v>
      </c>
      <c r="E118" s="90">
        <f t="shared" ca="1" si="20"/>
        <v>6934781174.5643644</v>
      </c>
      <c r="F118" s="90">
        <f t="shared" ca="1" si="20"/>
        <v>5944098149.6265974</v>
      </c>
      <c r="G118" s="90">
        <f t="shared" ca="1" si="20"/>
        <v>4953415124.6888313</v>
      </c>
      <c r="H118" s="90">
        <f t="shared" ca="1" si="20"/>
        <v>3962732099.7510653</v>
      </c>
      <c r="I118" s="90">
        <f t="shared" ca="1" si="20"/>
        <v>2972049074.8132987</v>
      </c>
      <c r="J118" s="90">
        <f t="shared" ca="1" si="20"/>
        <v>1981366049.8755326</v>
      </c>
      <c r="K118" s="90">
        <f t="shared" ca="1" si="20"/>
        <v>990683024.93776631</v>
      </c>
      <c r="L118">
        <f ca="1">IF('Coal mining 2020'!$A126="MD",INDIRECT("'Coal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956101385.64509714</v>
      </c>
      <c r="D119" s="90">
        <f t="shared" ca="1" si="20"/>
        <v>1912202771.2901943</v>
      </c>
      <c r="E119" s="90">
        <f t="shared" ca="1" si="20"/>
        <v>2868304156.9352913</v>
      </c>
      <c r="F119" s="90">
        <f t="shared" ca="1" si="20"/>
        <v>3824405542.5803885</v>
      </c>
      <c r="G119" s="90">
        <f t="shared" ca="1" si="20"/>
        <v>4780506928.2254858</v>
      </c>
      <c r="H119" s="90">
        <f t="shared" ca="1" si="20"/>
        <v>5736608313.8705826</v>
      </c>
      <c r="I119" s="90">
        <f t="shared" ca="1" si="20"/>
        <v>6692709699.5156803</v>
      </c>
      <c r="J119" s="90">
        <f t="shared" ca="1" si="20"/>
        <v>7648811085.1607771</v>
      </c>
      <c r="K119" s="90">
        <f t="shared" ca="1" si="20"/>
        <v>8604912470.8058739</v>
      </c>
      <c r="L119">
        <f ca="1">IF('Coal mining 2020'!$A127="MD",INDIRECT("'Coal mining 2020'!"&amp;'Country Selector'!$B$3&amp;ROW($A127))*10^12,0)*'Process Emissions Multipliers'!$B$42</f>
        <v>9561013856.4509716</v>
      </c>
      <c r="M119" s="90">
        <f t="shared" ca="1" si="16"/>
        <v>8604912470.8058739</v>
      </c>
      <c r="N119" s="90">
        <f t="shared" ca="1" si="21"/>
        <v>7648811085.1607771</v>
      </c>
      <c r="O119" s="90">
        <f t="shared" ca="1" si="21"/>
        <v>6692709699.5156803</v>
      </c>
      <c r="P119" s="90">
        <f t="shared" ca="1" si="21"/>
        <v>5736608313.8705826</v>
      </c>
      <c r="Q119" s="90">
        <f t="shared" ca="1" si="21"/>
        <v>4780506928.2254858</v>
      </c>
      <c r="R119" s="90">
        <f t="shared" ca="1" si="21"/>
        <v>3824405542.5803885</v>
      </c>
      <c r="S119" s="90">
        <f t="shared" ca="1" si="21"/>
        <v>2868304156.9352913</v>
      </c>
      <c r="T119" s="90">
        <f t="shared" ca="1" si="21"/>
        <v>1912202771.2901943</v>
      </c>
      <c r="U119" s="90">
        <f t="shared" ca="1" si="21"/>
        <v>956101385.64509714</v>
      </c>
      <c r="V119">
        <f ca="1">IF('Coal mining 2030'!$A127="MD",INDIRECT("'Coal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2057992851.9737222</v>
      </c>
      <c r="C120" s="90">
        <f t="shared" ca="1" si="15"/>
        <v>2986158343.2605414</v>
      </c>
      <c r="D120" s="90">
        <f t="shared" ca="1" si="20"/>
        <v>3914323834.5473604</v>
      </c>
      <c r="E120" s="90">
        <f t="shared" ca="1" si="20"/>
        <v>4842489325.8341799</v>
      </c>
      <c r="F120" s="90">
        <f t="shared" ca="1" si="20"/>
        <v>5770654817.1209984</v>
      </c>
      <c r="G120" s="90">
        <f t="shared" ca="1" si="20"/>
        <v>6698820308.4078178</v>
      </c>
      <c r="H120" s="90">
        <f t="shared" ca="1" si="20"/>
        <v>7626985799.6946373</v>
      </c>
      <c r="I120" s="90">
        <f t="shared" ca="1" si="20"/>
        <v>8555151290.9814548</v>
      </c>
      <c r="J120" s="90">
        <f t="shared" ca="1" si="20"/>
        <v>9483316782.2682762</v>
      </c>
      <c r="K120" s="90">
        <f t="shared" ca="1" si="20"/>
        <v>10411482273.555096</v>
      </c>
      <c r="L120">
        <f ca="1">IF('Coal mining 2020'!$A128="MD",INDIRECT("'Coal mining 2020'!"&amp;'Country Selector'!$B$3&amp;ROW($A128))*10^12,0)*'Process Emissions Multipliers'!$B$42</f>
        <v>11339647764.841913</v>
      </c>
      <c r="M120" s="90">
        <f t="shared" ca="1" si="16"/>
        <v>10403517614.944834</v>
      </c>
      <c r="N120" s="90">
        <f t="shared" ca="1" si="21"/>
        <v>9467387465.0477524</v>
      </c>
      <c r="O120" s="90">
        <f t="shared" ca="1" si="21"/>
        <v>8531257315.1506701</v>
      </c>
      <c r="P120" s="90">
        <f t="shared" ca="1" si="21"/>
        <v>7595127165.2535906</v>
      </c>
      <c r="Q120" s="90">
        <f t="shared" ca="1" si="21"/>
        <v>6658997015.3565092</v>
      </c>
      <c r="R120" s="90">
        <f t="shared" ca="1" si="21"/>
        <v>5722866865.4594288</v>
      </c>
      <c r="S120" s="90">
        <f t="shared" ca="1" si="21"/>
        <v>4786736715.5623484</v>
      </c>
      <c r="T120" s="90">
        <f t="shared" ca="1" si="21"/>
        <v>3850606565.6652675</v>
      </c>
      <c r="U120" s="90">
        <f t="shared" ca="1" si="21"/>
        <v>2914476415.7681866</v>
      </c>
      <c r="V120">
        <f ca="1">IF('Coal mining 2030'!$A128="MD",INDIRECT("'Coal mining 2030'!"&amp;'Country Selector'!$B$3&amp;ROW($A128))*10^12,0)*'Process Emissions Multipliers'!$D$42</f>
        <v>1978346265.8711059</v>
      </c>
      <c r="W120" s="90">
        <f t="shared" ca="1" si="24"/>
        <v>1983207100.8073599</v>
      </c>
      <c r="X120" s="90">
        <f t="shared" ca="1" si="24"/>
        <v>1988067935.7436144</v>
      </c>
      <c r="Y120" s="90">
        <f t="shared" ca="1" si="24"/>
        <v>1992928770.6798685</v>
      </c>
      <c r="Z120" s="90">
        <f t="shared" ca="1" si="24"/>
        <v>1997789605.6161227</v>
      </c>
      <c r="AA120" s="90">
        <f t="shared" ca="1" si="24"/>
        <v>2002650440.552377</v>
      </c>
      <c r="AB120" s="90">
        <f t="shared" ca="1" si="24"/>
        <v>2007511275.4886312</v>
      </c>
      <c r="AC120" s="90">
        <f t="shared" ca="1" si="24"/>
        <v>2012372110.4248855</v>
      </c>
      <c r="AD120" s="90">
        <f t="shared" ca="1" si="24"/>
        <v>2017232945.3611398</v>
      </c>
      <c r="AE120" s="90">
        <f t="shared" ca="1" si="24"/>
        <v>2022093780.297394</v>
      </c>
      <c r="AF120" s="90">
        <f t="shared" ca="1" si="24"/>
        <v>2026954615.2336483</v>
      </c>
      <c r="AG120" s="90">
        <f t="shared" ca="1" si="24"/>
        <v>2031815450.1699023</v>
      </c>
      <c r="AH120" s="90">
        <f t="shared" ca="1" si="24"/>
        <v>2036676285.1061566</v>
      </c>
      <c r="AI120" s="90">
        <f t="shared" ca="1" si="24"/>
        <v>2041537120.0424109</v>
      </c>
      <c r="AJ120" s="90">
        <f t="shared" ca="1" si="24"/>
        <v>2046397954.9786651</v>
      </c>
      <c r="AK120" s="90">
        <f t="shared" ca="1" si="24"/>
        <v>2051258789.9149194</v>
      </c>
      <c r="AL120" s="90">
        <f t="shared" ca="1" si="24"/>
        <v>2056119624.8511734</v>
      </c>
      <c r="AM120" s="90">
        <f t="shared" ca="1" si="23"/>
        <v>2060980459.7874279</v>
      </c>
      <c r="AN120" s="90">
        <f t="shared" ca="1" si="23"/>
        <v>2065841294.7236819</v>
      </c>
      <c r="AO120" s="90">
        <f t="shared" ca="1" si="23"/>
        <v>2070702129.6599364</v>
      </c>
      <c r="AP120">
        <f ca="1">V120*'Process Emissions Multipliers'!$E$42</f>
        <v>2075562964.5961905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427884700.96510875</v>
      </c>
      <c r="C122" s="90">
        <f t="shared" ca="1" si="15"/>
        <v>425648955.73373967</v>
      </c>
      <c r="D122" s="90">
        <f t="shared" ca="1" si="20"/>
        <v>423413210.5023706</v>
      </c>
      <c r="E122" s="90">
        <f t="shared" ca="1" si="20"/>
        <v>421177465.27100158</v>
      </c>
      <c r="F122" s="90">
        <f t="shared" ca="1" si="20"/>
        <v>418941720.03963256</v>
      </c>
      <c r="G122" s="90">
        <f t="shared" ca="1" si="20"/>
        <v>416705974.80826348</v>
      </c>
      <c r="H122" s="90">
        <f t="shared" ca="1" si="20"/>
        <v>414470229.5768944</v>
      </c>
      <c r="I122" s="90">
        <f t="shared" ca="1" si="20"/>
        <v>412234484.34552532</v>
      </c>
      <c r="J122" s="90">
        <f t="shared" ca="1" si="20"/>
        <v>409998739.11415637</v>
      </c>
      <c r="K122" s="90">
        <f t="shared" ca="1" si="20"/>
        <v>407762993.88278729</v>
      </c>
      <c r="L122">
        <f ca="1">IF('Coal mining 2020'!$A130="MD",INDIRECT("'Coal mining 2020'!"&amp;'Country Selector'!$B$3&amp;ROW($A130))*10^12,0)*'Process Emissions Multipliers'!$B$42</f>
        <v>405527248.65141821</v>
      </c>
      <c r="M122" s="90">
        <f t="shared" ca="1" si="16"/>
        <v>2186618672.3345966</v>
      </c>
      <c r="N122" s="90">
        <f t="shared" ca="1" si="21"/>
        <v>3967710096.0177751</v>
      </c>
      <c r="O122" s="90">
        <f t="shared" ca="1" si="21"/>
        <v>5748801519.7009544</v>
      </c>
      <c r="P122" s="90">
        <f t="shared" ca="1" si="21"/>
        <v>7529892943.3841324</v>
      </c>
      <c r="Q122" s="90">
        <f t="shared" ca="1" si="21"/>
        <v>9310984367.0673103</v>
      </c>
      <c r="R122" s="90">
        <f t="shared" ca="1" si="21"/>
        <v>11092075790.75049</v>
      </c>
      <c r="S122" s="90">
        <f t="shared" ca="1" si="21"/>
        <v>12873167214.433668</v>
      </c>
      <c r="T122" s="90">
        <f t="shared" ca="1" si="21"/>
        <v>14654258638.116846</v>
      </c>
      <c r="U122" s="90">
        <f t="shared" ca="1" si="21"/>
        <v>16435350061.800026</v>
      </c>
      <c r="V122">
        <f ca="1">IF('Coal mining 2030'!$A130="MD",INDIRECT("'Coal mining 2030'!"&amp;'Country Selector'!$B$3&amp;ROW($A130))*10^12,0)*'Process Emissions Multipliers'!$D$42</f>
        <v>18216441485.483204</v>
      </c>
      <c r="W122" s="90">
        <f t="shared" ca="1" si="24"/>
        <v>18261199633.596306</v>
      </c>
      <c r="X122" s="90">
        <f t="shared" ca="1" si="24"/>
        <v>18305957781.709415</v>
      </c>
      <c r="Y122" s="90">
        <f t="shared" ca="1" si="24"/>
        <v>18350715929.822521</v>
      </c>
      <c r="Z122" s="90">
        <f t="shared" ca="1" si="24"/>
        <v>18395474077.935623</v>
      </c>
      <c r="AA122" s="90">
        <f t="shared" ca="1" si="24"/>
        <v>18440232226.048729</v>
      </c>
      <c r="AB122" s="90">
        <f t="shared" ca="1" si="24"/>
        <v>18484990374.161835</v>
      </c>
      <c r="AC122" s="90">
        <f t="shared" ca="1" si="24"/>
        <v>18529748522.27494</v>
      </c>
      <c r="AD122" s="90">
        <f t="shared" ca="1" si="24"/>
        <v>18574506670.388046</v>
      </c>
      <c r="AE122" s="90">
        <f t="shared" ca="1" si="24"/>
        <v>18619264818.501152</v>
      </c>
      <c r="AF122" s="90">
        <f t="shared" ca="1" si="24"/>
        <v>18664022966.614258</v>
      </c>
      <c r="AG122" s="90">
        <f t="shared" ca="1" si="24"/>
        <v>18708781114.727364</v>
      </c>
      <c r="AH122" s="90">
        <f t="shared" ca="1" si="24"/>
        <v>18753539262.840466</v>
      </c>
      <c r="AI122" s="90">
        <f t="shared" ca="1" si="24"/>
        <v>18798297410.953571</v>
      </c>
      <c r="AJ122" s="90">
        <f t="shared" ca="1" si="24"/>
        <v>18843055559.066677</v>
      </c>
      <c r="AK122" s="90">
        <f t="shared" ca="1" si="24"/>
        <v>18887813707.179783</v>
      </c>
      <c r="AL122" s="90">
        <f t="shared" ca="1" si="24"/>
        <v>18932571855.292889</v>
      </c>
      <c r="AM122" s="90">
        <f t="shared" ca="1" si="23"/>
        <v>18977330003.405991</v>
      </c>
      <c r="AN122" s="90">
        <f t="shared" ca="1" si="23"/>
        <v>19022088151.519096</v>
      </c>
      <c r="AO122" s="90">
        <f t="shared" ca="1" si="23"/>
        <v>19066846299.632198</v>
      </c>
      <c r="AP122">
        <f ca="1">V122*'Process Emissions Multipliers'!$E$42</f>
        <v>19111604447.745308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18521935667.767052</v>
      </c>
      <c r="C123" s="90">
        <f t="shared" ca="1" si="15"/>
        <v>16669742100.990347</v>
      </c>
      <c r="D123" s="90">
        <f t="shared" ca="1" si="20"/>
        <v>14817548534.213642</v>
      </c>
      <c r="E123" s="90">
        <f t="shared" ca="1" si="20"/>
        <v>12965354967.436935</v>
      </c>
      <c r="F123" s="90">
        <f t="shared" ca="1" si="20"/>
        <v>11113161400.660231</v>
      </c>
      <c r="G123" s="90">
        <f t="shared" ca="1" si="20"/>
        <v>9260967833.8835258</v>
      </c>
      <c r="H123" s="90">
        <f t="shared" ca="1" si="20"/>
        <v>7408774267.1068211</v>
      </c>
      <c r="I123" s="90">
        <f t="shared" ca="1" si="20"/>
        <v>5556580700.3301153</v>
      </c>
      <c r="J123" s="90">
        <f t="shared" ca="1" si="20"/>
        <v>3704387133.5534105</v>
      </c>
      <c r="K123" s="90">
        <f t="shared" ca="1" si="20"/>
        <v>1852193566.7767053</v>
      </c>
      <c r="L123">
        <f ca="1">IF('Coal mining 2020'!$A131="MD",INDIRECT("'Coal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1378381300.8565459</v>
      </c>
      <c r="C125" s="90">
        <f t="shared" ca="1" si="15"/>
        <v>3126593494.4695449</v>
      </c>
      <c r="D125" s="90">
        <f t="shared" ca="1" si="20"/>
        <v>4874805688.0825434</v>
      </c>
      <c r="E125" s="90">
        <f t="shared" ca="1" si="20"/>
        <v>6623017881.6955423</v>
      </c>
      <c r="F125" s="90">
        <f t="shared" ca="1" si="20"/>
        <v>8371230075.3085413</v>
      </c>
      <c r="G125" s="90">
        <f t="shared" ca="1" si="20"/>
        <v>10119442268.921539</v>
      </c>
      <c r="H125" s="90">
        <f t="shared" ca="1" si="20"/>
        <v>11867654462.53454</v>
      </c>
      <c r="I125" s="90">
        <f t="shared" ca="1" si="20"/>
        <v>13615866656.147537</v>
      </c>
      <c r="J125" s="90">
        <f t="shared" ca="1" si="20"/>
        <v>15364078849.760536</v>
      </c>
      <c r="K125" s="90">
        <f t="shared" ca="1" si="20"/>
        <v>17112291043.373537</v>
      </c>
      <c r="L125">
        <f ca="1">IF('Coal mining 2020'!$A133="MD",INDIRECT("'Coal mining 2020'!"&amp;'Country Selector'!$B$3&amp;ROW($A133))*10^12,0)*'Process Emissions Multipliers'!$B$42</f>
        <v>18860503236.986534</v>
      </c>
      <c r="M125" s="90">
        <f t="shared" ca="1" si="16"/>
        <v>17106956556.188229</v>
      </c>
      <c r="N125" s="90">
        <f t="shared" ca="1" si="21"/>
        <v>15353409875.389919</v>
      </c>
      <c r="O125" s="90">
        <f t="shared" ca="1" si="21"/>
        <v>13599863194.591612</v>
      </c>
      <c r="P125" s="90">
        <f t="shared" ca="1" si="21"/>
        <v>11846316513.793304</v>
      </c>
      <c r="Q125" s="90">
        <f t="shared" ca="1" si="21"/>
        <v>10092769832.994997</v>
      </c>
      <c r="R125" s="90">
        <f t="shared" ca="1" si="21"/>
        <v>8339223152.1966896</v>
      </c>
      <c r="S125" s="90">
        <f t="shared" ca="1" si="21"/>
        <v>6585676471.3983822</v>
      </c>
      <c r="T125" s="90">
        <f t="shared" ca="1" si="21"/>
        <v>4832129790.6000748</v>
      </c>
      <c r="U125" s="90">
        <f t="shared" ca="1" si="21"/>
        <v>3078583109.8017673</v>
      </c>
      <c r="V125">
        <f ca="1">IF('Coal mining 2030'!$A133="MD",INDIRECT("'Coal mining 2030'!"&amp;'Country Selector'!$B$3&amp;ROW($A133))*10^12,0)*'Process Emissions Multipliers'!$D$42</f>
        <v>1325036429.0034597</v>
      </c>
      <c r="W125" s="90">
        <f t="shared" ca="1" si="24"/>
        <v>1328292069.0686097</v>
      </c>
      <c r="X125" s="90">
        <f t="shared" ca="1" si="24"/>
        <v>1331547709.1337593</v>
      </c>
      <c r="Y125" s="90">
        <f t="shared" ca="1" si="24"/>
        <v>1334803349.1989093</v>
      </c>
      <c r="Z125" s="90">
        <f t="shared" ca="1" si="24"/>
        <v>1338058989.2640591</v>
      </c>
      <c r="AA125" s="90">
        <f t="shared" ca="1" si="24"/>
        <v>1341314629.3292089</v>
      </c>
      <c r="AB125" s="90">
        <f t="shared" ca="1" si="24"/>
        <v>1344570269.3943586</v>
      </c>
      <c r="AC125" s="90">
        <f t="shared" ca="1" si="24"/>
        <v>1347825909.4595084</v>
      </c>
      <c r="AD125" s="90">
        <f t="shared" ca="1" si="24"/>
        <v>1351081549.5246584</v>
      </c>
      <c r="AE125" s="90">
        <f t="shared" ca="1" si="24"/>
        <v>1354337189.5898085</v>
      </c>
      <c r="AF125" s="90">
        <f t="shared" ca="1" si="24"/>
        <v>1357592829.6549582</v>
      </c>
      <c r="AG125" s="90">
        <f t="shared" ca="1" si="24"/>
        <v>1360848469.720108</v>
      </c>
      <c r="AH125" s="90">
        <f t="shared" ca="1" si="24"/>
        <v>1364104109.7852578</v>
      </c>
      <c r="AI125" s="90">
        <f t="shared" ca="1" si="24"/>
        <v>1367359749.8504076</v>
      </c>
      <c r="AJ125" s="90">
        <f t="shared" ca="1" si="24"/>
        <v>1370615389.9155574</v>
      </c>
      <c r="AK125" s="90">
        <f t="shared" ca="1" si="24"/>
        <v>1373871029.9807074</v>
      </c>
      <c r="AL125" s="90">
        <f t="shared" ca="1" si="24"/>
        <v>1377126670.0458572</v>
      </c>
      <c r="AM125" s="90">
        <f t="shared" ca="1" si="23"/>
        <v>1380382310.111007</v>
      </c>
      <c r="AN125" s="90">
        <f t="shared" ca="1" si="23"/>
        <v>1383637950.176157</v>
      </c>
      <c r="AO125" s="90">
        <f t="shared" ca="1" si="23"/>
        <v>1386893590.2413065</v>
      </c>
      <c r="AP125">
        <f ca="1">V125*'Process Emissions Multipliers'!$E$42</f>
        <v>1390149230.3064566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9513190715.5519009</v>
      </c>
      <c r="C127" s="90">
        <f t="shared" ca="1" si="15"/>
        <v>8637181917.6444054</v>
      </c>
      <c r="D127" s="90">
        <f t="shared" ca="1" si="15"/>
        <v>7761173119.7369118</v>
      </c>
      <c r="E127" s="90">
        <f t="shared" ca="1" si="15"/>
        <v>6885164321.8294172</v>
      </c>
      <c r="F127" s="90">
        <f t="shared" ca="1" si="15"/>
        <v>6009155523.9219227</v>
      </c>
      <c r="G127" s="90">
        <f t="shared" ca="1" si="15"/>
        <v>5133146726.0144281</v>
      </c>
      <c r="H127" s="90">
        <f t="shared" ca="1" si="15"/>
        <v>4257137928.1069341</v>
      </c>
      <c r="I127" s="90">
        <f t="shared" ca="1" si="15"/>
        <v>3381129130.1994395</v>
      </c>
      <c r="J127" s="90">
        <f t="shared" ca="1" si="15"/>
        <v>2505120332.291945</v>
      </c>
      <c r="K127" s="90">
        <f t="shared" ca="1" si="15"/>
        <v>1629111534.3844507</v>
      </c>
      <c r="L127">
        <f ca="1">IF('Coal mining 2020'!$A135="MD",INDIRECT("'Coal mining 2020'!"&amp;'Country Selector'!$B$3&amp;ROW($A135))*10^12,0)*'Process Emissions Multipliers'!$B$42</f>
        <v>753102736.47695613</v>
      </c>
      <c r="M127" s="90">
        <f t="shared" ca="1" si="16"/>
        <v>1592294440.3571041</v>
      </c>
      <c r="N127" s="90">
        <f t="shared" ca="1" si="16"/>
        <v>2431486144.2372518</v>
      </c>
      <c r="O127" s="90">
        <f t="shared" ca="1" si="16"/>
        <v>3270677848.1173997</v>
      </c>
      <c r="P127" s="90">
        <f t="shared" ca="1" si="16"/>
        <v>4109869551.9975476</v>
      </c>
      <c r="Q127" s="90">
        <f t="shared" ca="1" si="16"/>
        <v>4949061255.8776951</v>
      </c>
      <c r="R127" s="90">
        <f t="shared" ca="1" si="16"/>
        <v>5788252959.757843</v>
      </c>
      <c r="S127" s="90">
        <f t="shared" ca="1" si="16"/>
        <v>6627444663.637991</v>
      </c>
      <c r="T127" s="90">
        <f t="shared" ca="1" si="16"/>
        <v>7466636367.5181389</v>
      </c>
      <c r="U127" s="90">
        <f t="shared" ca="1" si="16"/>
        <v>8305828071.3982878</v>
      </c>
      <c r="V127">
        <f ca="1">IF('Coal mining 2030'!$A135="MD",INDIRECT("'Coal mining 2030'!"&amp;'Country Selector'!$B$3&amp;ROW($A135))*10^12,0)*'Process Emissions Multipliers'!$D$42</f>
        <v>9145019775.2784348</v>
      </c>
      <c r="W127" s="90">
        <f t="shared" ref="W127:AL142" ca="1" si="26">$V127*($AP$1-W$1)/($AP$1-$V$1)+$AP127*(W$1-$V$1)/($AP$1-$V$1)</f>
        <v>9167489265.2677593</v>
      </c>
      <c r="X127" s="90">
        <f t="shared" ca="1" si="26"/>
        <v>9189958755.2570858</v>
      </c>
      <c r="Y127" s="90">
        <f t="shared" ca="1" si="26"/>
        <v>9212428245.2464104</v>
      </c>
      <c r="Z127" s="90">
        <f t="shared" ca="1" si="26"/>
        <v>9234897735.2357349</v>
      </c>
      <c r="AA127" s="90">
        <f t="shared" ca="1" si="26"/>
        <v>9257367225.2250595</v>
      </c>
      <c r="AB127" s="90">
        <f t="shared" ca="1" si="26"/>
        <v>9279836715.2143841</v>
      </c>
      <c r="AC127" s="90">
        <f t="shared" ca="1" si="26"/>
        <v>9302306205.2037086</v>
      </c>
      <c r="AD127" s="90">
        <f t="shared" ca="1" si="26"/>
        <v>9324775695.1930351</v>
      </c>
      <c r="AE127" s="90">
        <f t="shared" ca="1" si="26"/>
        <v>9347245185.1823597</v>
      </c>
      <c r="AF127" s="90">
        <f t="shared" ca="1" si="26"/>
        <v>9369714675.1716843</v>
      </c>
      <c r="AG127" s="90">
        <f t="shared" ca="1" si="26"/>
        <v>9392184165.1610088</v>
      </c>
      <c r="AH127" s="90">
        <f t="shared" ca="1" si="26"/>
        <v>9414653655.1503334</v>
      </c>
      <c r="AI127" s="90">
        <f t="shared" ca="1" si="26"/>
        <v>9437123145.1396599</v>
      </c>
      <c r="AJ127" s="90">
        <f t="shared" ca="1" si="26"/>
        <v>9459592635.1289845</v>
      </c>
      <c r="AK127" s="90">
        <f t="shared" ca="1" si="26"/>
        <v>9482062125.118309</v>
      </c>
      <c r="AL127" s="90">
        <f t="shared" ca="1" si="26"/>
        <v>9504531615.1076336</v>
      </c>
      <c r="AM127" s="90">
        <f t="shared" ca="1" si="25"/>
        <v>9527001105.0969582</v>
      </c>
      <c r="AN127" s="90">
        <f t="shared" ca="1" si="25"/>
        <v>9549470595.0862846</v>
      </c>
      <c r="AO127" s="90">
        <f t="shared" ca="1" si="25"/>
        <v>9571940085.0756092</v>
      </c>
      <c r="AP127">
        <f ca="1">V127*'Process Emissions Multipliers'!$E$42</f>
        <v>9594409575.0649338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918003006.53233075</v>
      </c>
      <c r="C129" s="90">
        <f t="shared" ca="1" si="27"/>
        <v>913206338.55234468</v>
      </c>
      <c r="D129" s="90">
        <f t="shared" ca="1" si="27"/>
        <v>908409670.57235861</v>
      </c>
      <c r="E129" s="90">
        <f t="shared" ca="1" si="27"/>
        <v>903613002.59237266</v>
      </c>
      <c r="F129" s="90">
        <f t="shared" ca="1" si="27"/>
        <v>898816334.61238658</v>
      </c>
      <c r="G129" s="90">
        <f t="shared" ca="1" si="27"/>
        <v>894019666.63240027</v>
      </c>
      <c r="H129" s="90">
        <f t="shared" ca="1" si="27"/>
        <v>889222998.65241432</v>
      </c>
      <c r="I129" s="90">
        <f t="shared" ca="1" si="27"/>
        <v>884426330.67242837</v>
      </c>
      <c r="J129" s="90">
        <f t="shared" ca="1" si="27"/>
        <v>879629662.69244218</v>
      </c>
      <c r="K129" s="90">
        <f t="shared" ca="1" si="27"/>
        <v>874832994.71245599</v>
      </c>
      <c r="L129">
        <f ca="1">IF('Coal mining 2020'!$A137="MD",INDIRECT("'Coal mining 2020'!"&amp;'Country Selector'!$B$3&amp;ROW($A137))*10^12,0)*'Process Emissions Multipliers'!$B$42</f>
        <v>870036326.73247004</v>
      </c>
      <c r="M129" s="90">
        <f t="shared" ca="1" si="28"/>
        <v>871280222.14383638</v>
      </c>
      <c r="N129" s="90">
        <f t="shared" ca="1" si="28"/>
        <v>872524117.55520296</v>
      </c>
      <c r="O129" s="90">
        <f t="shared" ca="1" si="28"/>
        <v>873768012.96656942</v>
      </c>
      <c r="P129" s="90">
        <f t="shared" ca="1" si="28"/>
        <v>875011908.37793589</v>
      </c>
      <c r="Q129" s="90">
        <f t="shared" ca="1" si="28"/>
        <v>876255803.78930223</v>
      </c>
      <c r="R129" s="90">
        <f t="shared" ca="1" si="28"/>
        <v>877499699.20066881</v>
      </c>
      <c r="S129" s="90">
        <f t="shared" ca="1" si="28"/>
        <v>878743594.61203527</v>
      </c>
      <c r="T129" s="90">
        <f t="shared" ca="1" si="28"/>
        <v>879987490.02340174</v>
      </c>
      <c r="U129" s="90">
        <f t="shared" ca="1" si="28"/>
        <v>881231385.43476808</v>
      </c>
      <c r="V129">
        <f ca="1">IF('Coal mining 2030'!$A137="MD",INDIRECT("'Coal mining 2030'!"&amp;'Country Selector'!$B$3&amp;ROW($A137))*10^12,0)*'Process Emissions Multipliers'!$D$42</f>
        <v>882475280.84613466</v>
      </c>
      <c r="W129" s="90">
        <f t="shared" ca="1" si="26"/>
        <v>884643539.63354623</v>
      </c>
      <c r="X129" s="90">
        <f t="shared" ca="1" si="26"/>
        <v>886811798.42095745</v>
      </c>
      <c r="Y129" s="90">
        <f t="shared" ca="1" si="26"/>
        <v>888980057.20836902</v>
      </c>
      <c r="Z129" s="90">
        <f t="shared" ca="1" si="26"/>
        <v>891148315.99578047</v>
      </c>
      <c r="AA129" s="90">
        <f t="shared" ca="1" si="26"/>
        <v>893316574.78319192</v>
      </c>
      <c r="AB129" s="90">
        <f t="shared" ca="1" si="26"/>
        <v>895484833.57060337</v>
      </c>
      <c r="AC129" s="90">
        <f t="shared" ca="1" si="26"/>
        <v>897653092.35801482</v>
      </c>
      <c r="AD129" s="90">
        <f t="shared" ca="1" si="26"/>
        <v>899821351.14542627</v>
      </c>
      <c r="AE129" s="90">
        <f t="shared" ca="1" si="26"/>
        <v>901989609.93283772</v>
      </c>
      <c r="AF129" s="90">
        <f t="shared" ca="1" si="26"/>
        <v>904157868.72024906</v>
      </c>
      <c r="AG129" s="90">
        <f t="shared" ca="1" si="26"/>
        <v>906326127.50766063</v>
      </c>
      <c r="AH129" s="90">
        <f t="shared" ca="1" si="26"/>
        <v>908494386.29507196</v>
      </c>
      <c r="AI129" s="90">
        <f t="shared" ca="1" si="26"/>
        <v>910662645.08248353</v>
      </c>
      <c r="AJ129" s="90">
        <f t="shared" ca="1" si="26"/>
        <v>912830903.86989498</v>
      </c>
      <c r="AK129" s="90">
        <f t="shared" ca="1" si="26"/>
        <v>914999162.65730631</v>
      </c>
      <c r="AL129" s="90">
        <f t="shared" ca="1" si="26"/>
        <v>917167421.44471788</v>
      </c>
      <c r="AM129" s="90">
        <f t="shared" ca="1" si="25"/>
        <v>919335680.23212934</v>
      </c>
      <c r="AN129" s="90">
        <f t="shared" ca="1" si="25"/>
        <v>921503939.01954067</v>
      </c>
      <c r="AO129" s="90">
        <f t="shared" ca="1" si="25"/>
        <v>923672197.80695212</v>
      </c>
      <c r="AP129">
        <f ca="1">V129*'Process Emissions Multipliers'!$E$42</f>
        <v>925840456.59436357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380454762.18684369</v>
      </c>
      <c r="C130" s="90">
        <f t="shared" ca="1" si="27"/>
        <v>1204768160.2679758</v>
      </c>
      <c r="D130" s="90">
        <f t="shared" ca="1" si="27"/>
        <v>2029081558.349108</v>
      </c>
      <c r="E130" s="90">
        <f t="shared" ca="1" si="27"/>
        <v>2853394956.4302397</v>
      </c>
      <c r="F130" s="90">
        <f t="shared" ca="1" si="27"/>
        <v>3677708354.5113721</v>
      </c>
      <c r="G130" s="90">
        <f t="shared" ca="1" si="27"/>
        <v>4502021752.5925045</v>
      </c>
      <c r="H130" s="90">
        <f t="shared" ca="1" si="27"/>
        <v>5326335150.6736364</v>
      </c>
      <c r="I130" s="90">
        <f t="shared" ca="1" si="27"/>
        <v>6150648548.7547684</v>
      </c>
      <c r="J130" s="90">
        <f t="shared" ca="1" si="27"/>
        <v>6974961946.8359003</v>
      </c>
      <c r="K130" s="90">
        <f t="shared" ca="1" si="27"/>
        <v>7799275344.9170332</v>
      </c>
      <c r="L130">
        <f ca="1">IF('Coal mining 2020'!$A138="MD",INDIRECT("'Coal mining 2020'!"&amp;'Country Selector'!$B$3&amp;ROW($A138))*10^12,0)*'Process Emissions Multipliers'!$B$42</f>
        <v>8623588742.9981651</v>
      </c>
      <c r="M130" s="90">
        <f t="shared" ca="1" si="28"/>
        <v>7797802943.157238</v>
      </c>
      <c r="N130" s="90">
        <f t="shared" ca="1" si="28"/>
        <v>6972017143.3163109</v>
      </c>
      <c r="O130" s="90">
        <f t="shared" ca="1" si="28"/>
        <v>6146231343.4753828</v>
      </c>
      <c r="P130" s="90">
        <f t="shared" ca="1" si="28"/>
        <v>5320445543.6344566</v>
      </c>
      <c r="Q130" s="90">
        <f t="shared" ca="1" si="28"/>
        <v>4494659743.7935295</v>
      </c>
      <c r="R130" s="90">
        <f t="shared" ca="1" si="28"/>
        <v>3668873943.9526024</v>
      </c>
      <c r="S130" s="90">
        <f t="shared" ca="1" si="28"/>
        <v>2843088144.1116748</v>
      </c>
      <c r="T130" s="90">
        <f t="shared" ca="1" si="28"/>
        <v>2017302344.2707481</v>
      </c>
      <c r="U130" s="90">
        <f t="shared" ca="1" si="28"/>
        <v>1191516544.429821</v>
      </c>
      <c r="V130">
        <f ca="1">IF('Coal mining 2030'!$A138="MD",INDIRECT("'Coal mining 2030'!"&amp;'Country Selector'!$B$3&amp;ROW($A138))*10^12,0)*'Process Emissions Multipliers'!$D$42</f>
        <v>365730744.58889377</v>
      </c>
      <c r="W130" s="90">
        <f t="shared" ca="1" si="26"/>
        <v>366629352.08305615</v>
      </c>
      <c r="X130" s="90">
        <f t="shared" ca="1" si="26"/>
        <v>367527959.57721859</v>
      </c>
      <c r="Y130" s="90">
        <f t="shared" ca="1" si="26"/>
        <v>368426567.07138097</v>
      </c>
      <c r="Z130" s="90">
        <f t="shared" ca="1" si="26"/>
        <v>369325174.56554341</v>
      </c>
      <c r="AA130" s="90">
        <f t="shared" ca="1" si="26"/>
        <v>370223782.05970573</v>
      </c>
      <c r="AB130" s="90">
        <f t="shared" ca="1" si="26"/>
        <v>371122389.55386811</v>
      </c>
      <c r="AC130" s="90">
        <f t="shared" ca="1" si="26"/>
        <v>372020997.0480305</v>
      </c>
      <c r="AD130" s="90">
        <f t="shared" ca="1" si="26"/>
        <v>372919604.54219294</v>
      </c>
      <c r="AE130" s="90">
        <f t="shared" ca="1" si="26"/>
        <v>373818212.03635532</v>
      </c>
      <c r="AF130" s="90">
        <f t="shared" ca="1" si="26"/>
        <v>374716819.5305177</v>
      </c>
      <c r="AG130" s="90">
        <f t="shared" ca="1" si="26"/>
        <v>375615427.02468014</v>
      </c>
      <c r="AH130" s="90">
        <f t="shared" ca="1" si="26"/>
        <v>376514034.51884252</v>
      </c>
      <c r="AI130" s="90">
        <f t="shared" ca="1" si="26"/>
        <v>377412642.0130049</v>
      </c>
      <c r="AJ130" s="90">
        <f t="shared" ca="1" si="26"/>
        <v>378311249.50716734</v>
      </c>
      <c r="AK130" s="90">
        <f t="shared" ca="1" si="26"/>
        <v>379209857.00132978</v>
      </c>
      <c r="AL130" s="90">
        <f t="shared" ca="1" si="26"/>
        <v>380108464.4954921</v>
      </c>
      <c r="AM130" s="90">
        <f t="shared" ca="1" si="25"/>
        <v>381007071.98965448</v>
      </c>
      <c r="AN130" s="90">
        <f t="shared" ca="1" si="25"/>
        <v>381905679.48381686</v>
      </c>
      <c r="AO130" s="90">
        <f t="shared" ca="1" si="25"/>
        <v>382804286.97797924</v>
      </c>
      <c r="AP130">
        <f ca="1">V130*'Process Emissions Multipliers'!$E$42</f>
        <v>383702894.47214168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Selector'!$B$3&amp;ROW($A139))*10^12,0)*'Process Emissions Multipliers'!$B$42</f>
        <v>0</v>
      </c>
      <c r="M131" s="90">
        <f t="shared" ca="1" si="28"/>
        <v>794227752.76506114</v>
      </c>
      <c r="N131" s="90">
        <f t="shared" ca="1" si="28"/>
        <v>1588455505.5301223</v>
      </c>
      <c r="O131" s="90">
        <f t="shared" ca="1" si="28"/>
        <v>2382683258.2951837</v>
      </c>
      <c r="P131" s="90">
        <f t="shared" ca="1" si="28"/>
        <v>3176911011.0602446</v>
      </c>
      <c r="Q131" s="90">
        <f t="shared" ca="1" si="28"/>
        <v>3971138763.8253059</v>
      </c>
      <c r="R131" s="90">
        <f t="shared" ca="1" si="28"/>
        <v>4765366516.5903673</v>
      </c>
      <c r="S131" s="90">
        <f t="shared" ca="1" si="28"/>
        <v>5559594269.3554287</v>
      </c>
      <c r="T131" s="90">
        <f t="shared" ca="1" si="28"/>
        <v>6353822022.1204891</v>
      </c>
      <c r="U131" s="90">
        <f t="shared" ca="1" si="28"/>
        <v>7148049774.8855495</v>
      </c>
      <c r="V131">
        <f ca="1">IF('Coal mining 2030'!$A139="MD",INDIRECT("'Coal mining 2030'!"&amp;'Country Selector'!$B$3&amp;ROW($A139))*10^12,0)*'Process Emissions Multipliers'!$D$42</f>
        <v>7942277527.6506119</v>
      </c>
      <c r="W131" s="90">
        <f t="shared" ca="1" si="26"/>
        <v>7961791856.737402</v>
      </c>
      <c r="X131" s="90">
        <f t="shared" ca="1" si="26"/>
        <v>7981306185.8241911</v>
      </c>
      <c r="Y131" s="90">
        <f t="shared" ca="1" si="26"/>
        <v>8000820514.9109812</v>
      </c>
      <c r="Z131" s="90">
        <f t="shared" ca="1" si="26"/>
        <v>8020334843.9977713</v>
      </c>
      <c r="AA131" s="90">
        <f t="shared" ca="1" si="26"/>
        <v>8039849173.0845623</v>
      </c>
      <c r="AB131" s="90">
        <f t="shared" ca="1" si="26"/>
        <v>8059363502.1713524</v>
      </c>
      <c r="AC131" s="90">
        <f t="shared" ca="1" si="26"/>
        <v>8078877831.2581415</v>
      </c>
      <c r="AD131" s="90">
        <f t="shared" ca="1" si="26"/>
        <v>8098392160.3449326</v>
      </c>
      <c r="AE131" s="90">
        <f t="shared" ca="1" si="26"/>
        <v>8117906489.4317226</v>
      </c>
      <c r="AF131" s="90">
        <f t="shared" ca="1" si="26"/>
        <v>8137420818.5185118</v>
      </c>
      <c r="AG131" s="90">
        <f t="shared" ca="1" si="26"/>
        <v>8156935147.6053019</v>
      </c>
      <c r="AH131" s="90">
        <f t="shared" ca="1" si="26"/>
        <v>8176449476.692091</v>
      </c>
      <c r="AI131" s="90">
        <f t="shared" ca="1" si="26"/>
        <v>8195963805.778882</v>
      </c>
      <c r="AJ131" s="90">
        <f t="shared" ca="1" si="26"/>
        <v>8215478134.8656712</v>
      </c>
      <c r="AK131" s="90">
        <f t="shared" ca="1" si="26"/>
        <v>8234992463.9524612</v>
      </c>
      <c r="AL131" s="90">
        <f t="shared" ca="1" si="26"/>
        <v>8254506793.0392513</v>
      </c>
      <c r="AM131" s="90">
        <f t="shared" ca="1" si="25"/>
        <v>8274021122.1260414</v>
      </c>
      <c r="AN131" s="90">
        <f t="shared" ca="1" si="25"/>
        <v>8293535451.2128325</v>
      </c>
      <c r="AO131" s="90">
        <f t="shared" ca="1" si="25"/>
        <v>8313049780.2996216</v>
      </c>
      <c r="AP131">
        <f ca="1">V131*'Process Emissions Multipliers'!$E$42</f>
        <v>8332564109.3864117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8631360494.4336929</v>
      </c>
      <c r="C132" s="90">
        <f t="shared" ca="1" si="27"/>
        <v>7803227980.209527</v>
      </c>
      <c r="D132" s="90">
        <f t="shared" ca="1" si="27"/>
        <v>6975095465.9853621</v>
      </c>
      <c r="E132" s="90">
        <f t="shared" ca="1" si="27"/>
        <v>6146962951.7611961</v>
      </c>
      <c r="F132" s="90">
        <f t="shared" ca="1" si="27"/>
        <v>5318830437.5370302</v>
      </c>
      <c r="G132" s="90">
        <f t="shared" ca="1" si="27"/>
        <v>4490697923.3128653</v>
      </c>
      <c r="H132" s="90">
        <f t="shared" ca="1" si="27"/>
        <v>3662565409.0886993</v>
      </c>
      <c r="I132" s="90">
        <f t="shared" ca="1" si="27"/>
        <v>2834432894.8645339</v>
      </c>
      <c r="J132" s="90">
        <f t="shared" ca="1" si="27"/>
        <v>2006300380.6403682</v>
      </c>
      <c r="K132" s="90">
        <f t="shared" ca="1" si="27"/>
        <v>1178167866.4162028</v>
      </c>
      <c r="L132">
        <f ca="1">IF('Coal mining 2020'!$A140="MD",INDIRECT("'Coal mining 2020'!"&amp;'Country Selector'!$B$3&amp;ROW($A140))*10^12,0)*'Process Emissions Multipliers'!$B$42</f>
        <v>350035352.19203717</v>
      </c>
      <c r="M132" s="90">
        <f t="shared" ca="1" si="28"/>
        <v>350535799.53543353</v>
      </c>
      <c r="N132" s="90">
        <f t="shared" ca="1" si="28"/>
        <v>351036246.8788299</v>
      </c>
      <c r="O132" s="90">
        <f t="shared" ca="1" si="28"/>
        <v>351536694.22222626</v>
      </c>
      <c r="P132" s="90">
        <f t="shared" ca="1" si="28"/>
        <v>352037141.56562263</v>
      </c>
      <c r="Q132" s="90">
        <f t="shared" ca="1" si="28"/>
        <v>352537588.90901899</v>
      </c>
      <c r="R132" s="90">
        <f t="shared" ca="1" si="28"/>
        <v>353038036.2524153</v>
      </c>
      <c r="S132" s="90">
        <f t="shared" ca="1" si="28"/>
        <v>353538483.59581172</v>
      </c>
      <c r="T132" s="90">
        <f t="shared" ca="1" si="28"/>
        <v>354038930.93920803</v>
      </c>
      <c r="U132" s="90">
        <f t="shared" ca="1" si="28"/>
        <v>354539378.2826044</v>
      </c>
      <c r="V132">
        <f ca="1">IF('Coal mining 2030'!$A140="MD",INDIRECT("'Coal mining 2030'!"&amp;'Country Selector'!$B$3&amp;ROW($A140))*10^12,0)*'Process Emissions Multipliers'!$D$42</f>
        <v>355039825.62600076</v>
      </c>
      <c r="W132" s="90">
        <f t="shared" ca="1" si="26"/>
        <v>355912165.32605046</v>
      </c>
      <c r="X132" s="90">
        <f t="shared" ca="1" si="26"/>
        <v>356784505.02610016</v>
      </c>
      <c r="Y132" s="90">
        <f t="shared" ca="1" si="26"/>
        <v>357656844.72614986</v>
      </c>
      <c r="Z132" s="90">
        <f t="shared" ca="1" si="26"/>
        <v>358529184.42619962</v>
      </c>
      <c r="AA132" s="90">
        <f t="shared" ca="1" si="26"/>
        <v>359401524.12624937</v>
      </c>
      <c r="AB132" s="90">
        <f t="shared" ca="1" si="26"/>
        <v>360273863.82629907</v>
      </c>
      <c r="AC132" s="90">
        <f t="shared" ca="1" si="26"/>
        <v>361146203.52634877</v>
      </c>
      <c r="AD132" s="90">
        <f t="shared" ca="1" si="26"/>
        <v>362018543.22639847</v>
      </c>
      <c r="AE132" s="90">
        <f t="shared" ca="1" si="26"/>
        <v>362890882.92644823</v>
      </c>
      <c r="AF132" s="90">
        <f t="shared" ca="1" si="26"/>
        <v>363763222.62649786</v>
      </c>
      <c r="AG132" s="90">
        <f t="shared" ca="1" si="26"/>
        <v>364635562.32654762</v>
      </c>
      <c r="AH132" s="90">
        <f t="shared" ca="1" si="26"/>
        <v>365507902.02659732</v>
      </c>
      <c r="AI132" s="90">
        <f t="shared" ca="1" si="26"/>
        <v>366380241.72664702</v>
      </c>
      <c r="AJ132" s="90">
        <f t="shared" ca="1" si="26"/>
        <v>367252581.42669678</v>
      </c>
      <c r="AK132" s="90">
        <f t="shared" ca="1" si="26"/>
        <v>368124921.12674642</v>
      </c>
      <c r="AL132" s="90">
        <f t="shared" ca="1" si="26"/>
        <v>368997260.82679617</v>
      </c>
      <c r="AM132" s="90">
        <f t="shared" ca="1" si="25"/>
        <v>369869600.52684593</v>
      </c>
      <c r="AN132" s="90">
        <f t="shared" ca="1" si="25"/>
        <v>370741940.22689563</v>
      </c>
      <c r="AO132" s="90">
        <f t="shared" ca="1" si="25"/>
        <v>371614279.92694533</v>
      </c>
      <c r="AP132">
        <f ca="1">V132*'Process Emissions Multipliers'!$E$42</f>
        <v>372486619.62699503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363228076.03283989</v>
      </c>
      <c r="C134" s="90">
        <f t="shared" ca="1" si="27"/>
        <v>1144362862.9303348</v>
      </c>
      <c r="D134" s="90">
        <f t="shared" ca="1" si="27"/>
        <v>1925497649.8278298</v>
      </c>
      <c r="E134" s="90">
        <f t="shared" ca="1" si="27"/>
        <v>2706632436.7253246</v>
      </c>
      <c r="F134" s="90">
        <f t="shared" ca="1" si="27"/>
        <v>3487767223.6228194</v>
      </c>
      <c r="G134" s="90">
        <f t="shared" ca="1" si="27"/>
        <v>4268902010.5203137</v>
      </c>
      <c r="H134" s="90">
        <f t="shared" ca="1" si="27"/>
        <v>5050036797.4178085</v>
      </c>
      <c r="I134" s="90">
        <f t="shared" ca="1" si="27"/>
        <v>5831171584.3153038</v>
      </c>
      <c r="J134" s="90">
        <f t="shared" ca="1" si="27"/>
        <v>6612306371.2127991</v>
      </c>
      <c r="K134" s="90">
        <f t="shared" ca="1" si="27"/>
        <v>7393441158.1102934</v>
      </c>
      <c r="L134">
        <f ca="1">IF('Coal mining 2020'!$A142="MD",INDIRECT("'Coal mining 2020'!"&amp;'Country Selector'!$B$3&amp;ROW($A142))*10^12,0)*'Process Emissions Multipliers'!$B$42</f>
        <v>8174575945.0077887</v>
      </c>
      <c r="M134" s="90">
        <f t="shared" ca="1" si="28"/>
        <v>7392035425.5194635</v>
      </c>
      <c r="N134" s="90">
        <f t="shared" ca="1" si="28"/>
        <v>6609494906.0311384</v>
      </c>
      <c r="O134" s="90">
        <f t="shared" ca="1" si="28"/>
        <v>5826954386.5428133</v>
      </c>
      <c r="P134" s="90">
        <f t="shared" ca="1" si="28"/>
        <v>5044413867.0544872</v>
      </c>
      <c r="Q134" s="90">
        <f t="shared" ca="1" si="28"/>
        <v>4261873347.5661621</v>
      </c>
      <c r="R134" s="90">
        <f t="shared" ca="1" si="28"/>
        <v>3479332828.0778379</v>
      </c>
      <c r="S134" s="90">
        <f t="shared" ca="1" si="28"/>
        <v>2696792308.5895123</v>
      </c>
      <c r="T134" s="90">
        <f t="shared" ca="1" si="28"/>
        <v>1914251789.1011872</v>
      </c>
      <c r="U134" s="90">
        <f t="shared" ca="1" si="28"/>
        <v>1131711269.6128621</v>
      </c>
      <c r="V134">
        <f ca="1">IF('Coal mining 2030'!$A142="MD",INDIRECT("'Coal mining 2030'!"&amp;'Country Selector'!$B$3&amp;ROW($A142))*10^12,0)*'Process Emissions Multipliers'!$D$42</f>
        <v>349170750.12453675</v>
      </c>
      <c r="W134" s="90">
        <f t="shared" ca="1" si="26"/>
        <v>350028669.39286876</v>
      </c>
      <c r="X134" s="90">
        <f t="shared" ca="1" si="26"/>
        <v>350886588.6612007</v>
      </c>
      <c r="Y134" s="90">
        <f t="shared" ca="1" si="26"/>
        <v>351744507.92953271</v>
      </c>
      <c r="Z134" s="90">
        <f t="shared" ca="1" si="26"/>
        <v>352602427.19786465</v>
      </c>
      <c r="AA134" s="90">
        <f t="shared" ca="1" si="26"/>
        <v>353460346.46619666</v>
      </c>
      <c r="AB134" s="90">
        <f t="shared" ca="1" si="26"/>
        <v>354318265.73452866</v>
      </c>
      <c r="AC134" s="90">
        <f t="shared" ca="1" si="26"/>
        <v>355176185.00286061</v>
      </c>
      <c r="AD134" s="90">
        <f t="shared" ca="1" si="26"/>
        <v>356034104.27119261</v>
      </c>
      <c r="AE134" s="90">
        <f t="shared" ca="1" si="26"/>
        <v>356892023.53952456</v>
      </c>
      <c r="AF134" s="90">
        <f t="shared" ca="1" si="26"/>
        <v>357749942.80785656</v>
      </c>
      <c r="AG134" s="90">
        <f t="shared" ca="1" si="26"/>
        <v>358607862.07618856</v>
      </c>
      <c r="AH134" s="90">
        <f t="shared" ca="1" si="26"/>
        <v>359465781.34452051</v>
      </c>
      <c r="AI134" s="90">
        <f t="shared" ca="1" si="26"/>
        <v>360323700.61285251</v>
      </c>
      <c r="AJ134" s="90">
        <f t="shared" ca="1" si="26"/>
        <v>361181619.88118446</v>
      </c>
      <c r="AK134" s="90">
        <f t="shared" ca="1" si="26"/>
        <v>362039539.14951646</v>
      </c>
      <c r="AL134" s="90">
        <f t="shared" ca="1" si="26"/>
        <v>362897458.41784847</v>
      </c>
      <c r="AM134" s="90">
        <f t="shared" ca="1" si="25"/>
        <v>363755377.68618041</v>
      </c>
      <c r="AN134" s="90">
        <f t="shared" ca="1" si="25"/>
        <v>364613296.95451242</v>
      </c>
      <c r="AO134" s="90">
        <f t="shared" ca="1" si="25"/>
        <v>365471216.22284436</v>
      </c>
      <c r="AP134">
        <f ca="1">V134*'Process Emissions Multipliers'!$E$42</f>
        <v>366329135.49117637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855769401.9302175</v>
      </c>
      <c r="C135" s="90">
        <f t="shared" ca="1" si="27"/>
        <v>851297911.46747935</v>
      </c>
      <c r="D135" s="90">
        <f t="shared" ca="1" si="27"/>
        <v>846826421.00474119</v>
      </c>
      <c r="E135" s="90">
        <f t="shared" ca="1" si="27"/>
        <v>842354930.54200315</v>
      </c>
      <c r="F135" s="90">
        <f t="shared" ca="1" si="27"/>
        <v>837883440.07926512</v>
      </c>
      <c r="G135" s="90">
        <f t="shared" ca="1" si="27"/>
        <v>833411949.61652696</v>
      </c>
      <c r="H135" s="90">
        <f t="shared" ca="1" si="27"/>
        <v>828940459.15378881</v>
      </c>
      <c r="I135" s="90">
        <f t="shared" ca="1" si="27"/>
        <v>824468968.69105065</v>
      </c>
      <c r="J135" s="90">
        <f t="shared" ca="1" si="27"/>
        <v>819997478.22831273</v>
      </c>
      <c r="K135" s="90">
        <f t="shared" ca="1" si="27"/>
        <v>815525987.76557457</v>
      </c>
      <c r="L135">
        <f ca="1">IF('Coal mining 2020'!$A143="MD",INDIRECT("'Coal mining 2020'!"&amp;'Country Selector'!$B$3&amp;ROW($A143))*10^12,0)*'Process Emissions Multipliers'!$B$42</f>
        <v>811054497.30283642</v>
      </c>
      <c r="M135" s="90">
        <f t="shared" ca="1" si="28"/>
        <v>812214066.08940303</v>
      </c>
      <c r="N135" s="90">
        <f t="shared" ca="1" si="28"/>
        <v>813373634.87596965</v>
      </c>
      <c r="O135" s="90">
        <f t="shared" ca="1" si="28"/>
        <v>814533203.66253614</v>
      </c>
      <c r="P135" s="90">
        <f t="shared" ca="1" si="28"/>
        <v>815692772.44910288</v>
      </c>
      <c r="Q135" s="90">
        <f t="shared" ca="1" si="28"/>
        <v>816852341.23566949</v>
      </c>
      <c r="R135" s="90">
        <f t="shared" ca="1" si="28"/>
        <v>818011910.02223611</v>
      </c>
      <c r="S135" s="90">
        <f t="shared" ca="1" si="28"/>
        <v>819171478.8088026</v>
      </c>
      <c r="T135" s="90">
        <f t="shared" ca="1" si="28"/>
        <v>820331047.59536934</v>
      </c>
      <c r="U135" s="90">
        <f t="shared" ca="1" si="28"/>
        <v>821490616.38193595</v>
      </c>
      <c r="V135">
        <f ca="1">IF('Coal mining 2030'!$A143="MD",INDIRECT("'Coal mining 2030'!"&amp;'Country Selector'!$B$3&amp;ROW($A143))*10^12,0)*'Process Emissions Multipliers'!$D$42</f>
        <v>822650185.16850257</v>
      </c>
      <c r="W135" s="90">
        <f t="shared" ca="1" si="26"/>
        <v>824671452.54184699</v>
      </c>
      <c r="X135" s="90">
        <f t="shared" ca="1" si="26"/>
        <v>826692719.91519141</v>
      </c>
      <c r="Y135" s="90">
        <f t="shared" ca="1" si="26"/>
        <v>828713987.28853595</v>
      </c>
      <c r="Z135" s="90">
        <f t="shared" ca="1" si="26"/>
        <v>830735254.66188037</v>
      </c>
      <c r="AA135" s="90">
        <f t="shared" ca="1" si="26"/>
        <v>832756522.03522468</v>
      </c>
      <c r="AB135" s="90">
        <f t="shared" ca="1" si="26"/>
        <v>834777789.4085691</v>
      </c>
      <c r="AC135" s="90">
        <f t="shared" ca="1" si="26"/>
        <v>836799056.78191364</v>
      </c>
      <c r="AD135" s="90">
        <f t="shared" ca="1" si="26"/>
        <v>838820324.15525806</v>
      </c>
      <c r="AE135" s="90">
        <f t="shared" ca="1" si="26"/>
        <v>840841591.5286026</v>
      </c>
      <c r="AF135" s="90">
        <f t="shared" ca="1" si="26"/>
        <v>842862858.90194702</v>
      </c>
      <c r="AG135" s="90">
        <f t="shared" ca="1" si="26"/>
        <v>844884126.27529144</v>
      </c>
      <c r="AH135" s="90">
        <f t="shared" ca="1" si="26"/>
        <v>846905393.64863586</v>
      </c>
      <c r="AI135" s="90">
        <f t="shared" ca="1" si="26"/>
        <v>848926661.02198029</v>
      </c>
      <c r="AJ135" s="90">
        <f t="shared" ca="1" si="26"/>
        <v>850947928.39532471</v>
      </c>
      <c r="AK135" s="90">
        <f t="shared" ca="1" si="26"/>
        <v>852969195.76866913</v>
      </c>
      <c r="AL135" s="90">
        <f t="shared" ca="1" si="26"/>
        <v>854990463.14201355</v>
      </c>
      <c r="AM135" s="90">
        <f t="shared" ca="1" si="25"/>
        <v>857011730.51535797</v>
      </c>
      <c r="AN135" s="90">
        <f t="shared" ca="1" si="25"/>
        <v>859032997.88870239</v>
      </c>
      <c r="AO135" s="90">
        <f t="shared" ca="1" si="25"/>
        <v>861054265.26204693</v>
      </c>
      <c r="AP135">
        <f ca="1">V135*'Process Emissions Multipliers'!$E$42</f>
        <v>863075532.63539135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Selector'!$B$3&amp;ROW($A145))*10^12,0)*'Process Emissions Multipliers'!$B$42</f>
        <v>0</v>
      </c>
      <c r="M137" s="90">
        <f t="shared" ca="1" si="28"/>
        <v>740385166.65460229</v>
      </c>
      <c r="N137" s="90">
        <f t="shared" ca="1" si="28"/>
        <v>1480770333.3092046</v>
      </c>
      <c r="O137" s="90">
        <f t="shared" ca="1" si="28"/>
        <v>2221155499.9638071</v>
      </c>
      <c r="P137" s="90">
        <f t="shared" ca="1" si="28"/>
        <v>2961540666.6184092</v>
      </c>
      <c r="Q137" s="90">
        <f t="shared" ca="1" si="28"/>
        <v>3701925833.2730117</v>
      </c>
      <c r="R137" s="90">
        <f t="shared" ca="1" si="28"/>
        <v>4442310999.9276142</v>
      </c>
      <c r="S137" s="90">
        <f t="shared" ca="1" si="28"/>
        <v>5182696166.5822163</v>
      </c>
      <c r="T137" s="90">
        <f t="shared" ca="1" si="28"/>
        <v>5923081333.2368183</v>
      </c>
      <c r="U137" s="90">
        <f t="shared" ca="1" si="28"/>
        <v>6663466499.8914204</v>
      </c>
      <c r="V137">
        <f ca="1">IF('Coal mining 2030'!$A145="MD",INDIRECT("'Coal mining 2030'!"&amp;'Country Selector'!$B$3&amp;ROW($A145))*10^12,0)*'Process Emissions Multipliers'!$D$42</f>
        <v>7403851666.5460234</v>
      </c>
      <c r="W137" s="90">
        <f t="shared" ca="1" si="26"/>
        <v>7422043072.9061956</v>
      </c>
      <c r="X137" s="90">
        <f t="shared" ca="1" si="26"/>
        <v>7440234479.2663679</v>
      </c>
      <c r="Y137" s="90">
        <f t="shared" ca="1" si="26"/>
        <v>7458425885.6265402</v>
      </c>
      <c r="Z137" s="90">
        <f t="shared" ca="1" si="26"/>
        <v>7476617291.9867125</v>
      </c>
      <c r="AA137" s="90">
        <f t="shared" ca="1" si="26"/>
        <v>7494808698.3468857</v>
      </c>
      <c r="AB137" s="90">
        <f t="shared" ca="1" si="26"/>
        <v>7513000104.707058</v>
      </c>
      <c r="AC137" s="90">
        <f t="shared" ca="1" si="26"/>
        <v>7531191511.0672302</v>
      </c>
      <c r="AD137" s="90">
        <f t="shared" ca="1" si="26"/>
        <v>7549382917.4274025</v>
      </c>
      <c r="AE137" s="90">
        <f t="shared" ca="1" si="26"/>
        <v>7567574323.7875748</v>
      </c>
      <c r="AF137" s="90">
        <f t="shared" ca="1" si="26"/>
        <v>7585765730.147747</v>
      </c>
      <c r="AG137" s="90">
        <f t="shared" ca="1" si="26"/>
        <v>7603957136.5079193</v>
      </c>
      <c r="AH137" s="90">
        <f t="shared" ca="1" si="26"/>
        <v>7622148542.8680916</v>
      </c>
      <c r="AI137" s="90">
        <f t="shared" ca="1" si="26"/>
        <v>7640339949.2282648</v>
      </c>
      <c r="AJ137" s="90">
        <f t="shared" ca="1" si="26"/>
        <v>7658531355.5884371</v>
      </c>
      <c r="AK137" s="90">
        <f t="shared" ca="1" si="26"/>
        <v>7676722761.9486103</v>
      </c>
      <c r="AL137" s="90">
        <f t="shared" ca="1" si="26"/>
        <v>7694914168.3087826</v>
      </c>
      <c r="AM137" s="90">
        <f t="shared" ca="1" si="25"/>
        <v>7713105574.6689548</v>
      </c>
      <c r="AN137" s="90">
        <f t="shared" ca="1" si="25"/>
        <v>7731296981.0291262</v>
      </c>
      <c r="AO137" s="90">
        <f t="shared" ca="1" si="25"/>
        <v>7749488387.3892994</v>
      </c>
      <c r="AP137">
        <f ca="1">V137*'Process Emissions Multipliers'!$E$42</f>
        <v>7767679793.7494717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8045364239.4218149</v>
      </c>
      <c r="C138" s="90">
        <f t="shared" ca="1" si="27"/>
        <v>7273377267.3989935</v>
      </c>
      <c r="D138" s="90">
        <f t="shared" ca="1" si="27"/>
        <v>6501390295.3761702</v>
      </c>
      <c r="E138" s="90">
        <f t="shared" ca="1" si="27"/>
        <v>5729403323.3533478</v>
      </c>
      <c r="F138" s="90">
        <f t="shared" ca="1" si="27"/>
        <v>4957416351.3305264</v>
      </c>
      <c r="G138" s="90">
        <f t="shared" ca="1" si="27"/>
        <v>4185429379.307704</v>
      </c>
      <c r="H138" s="90">
        <f t="shared" ca="1" si="27"/>
        <v>3413442407.2848811</v>
      </c>
      <c r="I138" s="90">
        <f t="shared" ca="1" si="27"/>
        <v>2641455435.2620592</v>
      </c>
      <c r="J138" s="90">
        <f t="shared" ca="1" si="27"/>
        <v>1869468463.2392364</v>
      </c>
      <c r="K138" s="90">
        <f t="shared" ca="1" si="27"/>
        <v>1097481491.2164142</v>
      </c>
      <c r="L138">
        <f ca="1">IF('Coal mining 2020'!$A146="MD",INDIRECT("'Coal mining 2020'!"&amp;'Country Selector'!$B$3&amp;ROW($A146))*10^12,0)*'Process Emissions Multipliers'!$B$42</f>
        <v>325494519.19359189</v>
      </c>
      <c r="M138" s="90">
        <f t="shared" ca="1" si="28"/>
        <v>325959880.38150281</v>
      </c>
      <c r="N138" s="90">
        <f t="shared" ca="1" si="28"/>
        <v>326425241.56941366</v>
      </c>
      <c r="O138" s="90">
        <f t="shared" ca="1" si="28"/>
        <v>326890602.75732452</v>
      </c>
      <c r="P138" s="90">
        <f t="shared" ca="1" si="28"/>
        <v>327355963.94523543</v>
      </c>
      <c r="Q138" s="90">
        <f t="shared" ca="1" si="28"/>
        <v>327821325.13314629</v>
      </c>
      <c r="R138" s="90">
        <f t="shared" ca="1" si="28"/>
        <v>328286686.32105714</v>
      </c>
      <c r="S138" s="90">
        <f t="shared" ca="1" si="28"/>
        <v>328752047.50896806</v>
      </c>
      <c r="T138" s="90">
        <f t="shared" ca="1" si="28"/>
        <v>329217408.69687891</v>
      </c>
      <c r="U138" s="90">
        <f t="shared" ca="1" si="28"/>
        <v>329682769.88478982</v>
      </c>
      <c r="V138">
        <f ca="1">IF('Coal mining 2030'!$A146="MD",INDIRECT("'Coal mining 2030'!"&amp;'Country Selector'!$B$3&amp;ROW($A146))*10^12,0)*'Process Emissions Multipliers'!$D$42</f>
        <v>330148131.07270068</v>
      </c>
      <c r="W138" s="90">
        <f t="shared" ca="1" si="26"/>
        <v>330959311.39908844</v>
      </c>
      <c r="X138" s="90">
        <f t="shared" ca="1" si="26"/>
        <v>331770491.72547609</v>
      </c>
      <c r="Y138" s="90">
        <f t="shared" ca="1" si="26"/>
        <v>332581672.05186379</v>
      </c>
      <c r="Z138" s="90">
        <f t="shared" ca="1" si="26"/>
        <v>333392852.37825155</v>
      </c>
      <c r="AA138" s="90">
        <f t="shared" ca="1" si="26"/>
        <v>334204032.7046392</v>
      </c>
      <c r="AB138" s="90">
        <f t="shared" ca="1" si="26"/>
        <v>335015213.03102696</v>
      </c>
      <c r="AC138" s="90">
        <f t="shared" ca="1" si="26"/>
        <v>335826393.3574146</v>
      </c>
      <c r="AD138" s="90">
        <f t="shared" ca="1" si="26"/>
        <v>336637573.68380237</v>
      </c>
      <c r="AE138" s="90">
        <f t="shared" ca="1" si="26"/>
        <v>337448754.01019001</v>
      </c>
      <c r="AF138" s="90">
        <f t="shared" ca="1" si="26"/>
        <v>338259934.33657777</v>
      </c>
      <c r="AG138" s="90">
        <f t="shared" ca="1" si="26"/>
        <v>339071114.66296542</v>
      </c>
      <c r="AH138" s="90">
        <f t="shared" ca="1" si="26"/>
        <v>339882294.98935318</v>
      </c>
      <c r="AI138" s="90">
        <f t="shared" ca="1" si="26"/>
        <v>340693475.31574082</v>
      </c>
      <c r="AJ138" s="90">
        <f t="shared" ca="1" si="26"/>
        <v>341504655.64212859</v>
      </c>
      <c r="AK138" s="90">
        <f t="shared" ca="1" si="26"/>
        <v>342315835.96851629</v>
      </c>
      <c r="AL138" s="90">
        <f t="shared" ca="1" si="26"/>
        <v>343127016.29490399</v>
      </c>
      <c r="AM138" s="90">
        <f t="shared" ca="1" si="25"/>
        <v>343938196.6212917</v>
      </c>
      <c r="AN138" s="90">
        <f t="shared" ca="1" si="25"/>
        <v>344749376.9476794</v>
      </c>
      <c r="AO138" s="90">
        <f t="shared" ca="1" si="25"/>
        <v>345560557.27406716</v>
      </c>
      <c r="AP138">
        <f ca="1">V138*'Process Emissions Multipliers'!$E$42</f>
        <v>346371737.60045481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1161387575.6175673</v>
      </c>
      <c r="C139" s="90">
        <f t="shared" ca="1" si="27"/>
        <v>1155319196.1498435</v>
      </c>
      <c r="D139" s="90">
        <f t="shared" ca="1" si="27"/>
        <v>1149250816.6821196</v>
      </c>
      <c r="E139" s="90">
        <f t="shared" ca="1" si="27"/>
        <v>1143182437.2143958</v>
      </c>
      <c r="F139" s="90">
        <f t="shared" ca="1" si="27"/>
        <v>1137114057.7466719</v>
      </c>
      <c r="G139" s="90">
        <f t="shared" ca="1" si="27"/>
        <v>1131045678.2789481</v>
      </c>
      <c r="H139" s="90">
        <f t="shared" ca="1" si="27"/>
        <v>1124977298.8112242</v>
      </c>
      <c r="I139" s="90">
        <f t="shared" ca="1" si="27"/>
        <v>1118908919.3435004</v>
      </c>
      <c r="J139" s="90">
        <f t="shared" ca="1" si="27"/>
        <v>1112840539.8757765</v>
      </c>
      <c r="K139" s="90">
        <f t="shared" ca="1" si="27"/>
        <v>1106772160.4080527</v>
      </c>
      <c r="L139">
        <f ca="1">IF('Coal mining 2020'!$A147="MD",INDIRECT("'Coal mining 2020'!"&amp;'Country Selector'!$B$3&amp;ROW($A147))*10^12,0)*'Process Emissions Multipliers'!$B$42</f>
        <v>1100703780.9403288</v>
      </c>
      <c r="M139" s="90">
        <f t="shared" ca="1" si="28"/>
        <v>1102277462.7977898</v>
      </c>
      <c r="N139" s="90">
        <f t="shared" ca="1" si="28"/>
        <v>1103851144.6552508</v>
      </c>
      <c r="O139" s="90">
        <f t="shared" ca="1" si="28"/>
        <v>1105424826.512712</v>
      </c>
      <c r="P139" s="90">
        <f t="shared" ca="1" si="28"/>
        <v>1106998508.370173</v>
      </c>
      <c r="Q139" s="90">
        <f t="shared" ca="1" si="28"/>
        <v>1108572190.227634</v>
      </c>
      <c r="R139" s="90">
        <f t="shared" ca="1" si="28"/>
        <v>1110145872.0850949</v>
      </c>
      <c r="S139" s="90">
        <f t="shared" ca="1" si="28"/>
        <v>1111719553.9425559</v>
      </c>
      <c r="T139" s="90">
        <f t="shared" ca="1" si="28"/>
        <v>1113293235.8000169</v>
      </c>
      <c r="U139" s="90">
        <f t="shared" ca="1" si="28"/>
        <v>1114866917.6574779</v>
      </c>
      <c r="V139">
        <f ca="1">IF('Coal mining 2030'!$A147="MD",INDIRECT("'Coal mining 2030'!"&amp;'Country Selector'!$B$3&amp;ROW($A147))*10^12,0)*'Process Emissions Multipliers'!$D$42</f>
        <v>1116440599.5149391</v>
      </c>
      <c r="W139" s="90">
        <f t="shared" ca="1" si="26"/>
        <v>1119183715.6033583</v>
      </c>
      <c r="X139" s="90">
        <f t="shared" ca="1" si="26"/>
        <v>1121926831.6917772</v>
      </c>
      <c r="Y139" s="90">
        <f t="shared" ca="1" si="26"/>
        <v>1124669947.7801962</v>
      </c>
      <c r="Z139" s="90">
        <f t="shared" ca="1" si="26"/>
        <v>1127413063.8686154</v>
      </c>
      <c r="AA139" s="90">
        <f t="shared" ca="1" si="26"/>
        <v>1130156179.9570346</v>
      </c>
      <c r="AB139" s="90">
        <f t="shared" ca="1" si="26"/>
        <v>1132899296.0454535</v>
      </c>
      <c r="AC139" s="90">
        <f t="shared" ca="1" si="26"/>
        <v>1135642412.1338725</v>
      </c>
      <c r="AD139" s="90">
        <f t="shared" ca="1" si="26"/>
        <v>1138385528.2222915</v>
      </c>
      <c r="AE139" s="90">
        <f t="shared" ca="1" si="26"/>
        <v>1141128644.3107109</v>
      </c>
      <c r="AF139" s="90">
        <f t="shared" ca="1" si="26"/>
        <v>1143871760.3991299</v>
      </c>
      <c r="AG139" s="90">
        <f t="shared" ca="1" si="26"/>
        <v>1146614876.4875488</v>
      </c>
      <c r="AH139" s="90">
        <f t="shared" ca="1" si="26"/>
        <v>1149357992.5759678</v>
      </c>
      <c r="AI139" s="90">
        <f t="shared" ca="1" si="26"/>
        <v>1152101108.664387</v>
      </c>
      <c r="AJ139" s="90">
        <f t="shared" ca="1" si="26"/>
        <v>1154844224.7528059</v>
      </c>
      <c r="AK139" s="90">
        <f t="shared" ca="1" si="26"/>
        <v>1157587340.8412251</v>
      </c>
      <c r="AL139" s="90">
        <f t="shared" ca="1" si="26"/>
        <v>1160330456.9296441</v>
      </c>
      <c r="AM139" s="90">
        <f t="shared" ca="1" si="25"/>
        <v>1163073573.0180633</v>
      </c>
      <c r="AN139" s="90">
        <f t="shared" ca="1" si="25"/>
        <v>1165816689.1064825</v>
      </c>
      <c r="AO139" s="90">
        <f t="shared" ca="1" si="25"/>
        <v>1168559805.1949012</v>
      </c>
      <c r="AP139">
        <f ca="1">V139*'Process Emissions Multipliers'!$E$42</f>
        <v>1171302921.2833204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729949047.57480955</v>
      </c>
      <c r="D140" s="90">
        <f t="shared" ca="1" si="27"/>
        <v>1459898095.1496191</v>
      </c>
      <c r="E140" s="90">
        <f t="shared" ca="1" si="27"/>
        <v>2189847142.7244287</v>
      </c>
      <c r="F140" s="90">
        <f t="shared" ca="1" si="27"/>
        <v>2919796190.2992382</v>
      </c>
      <c r="G140" s="90">
        <f t="shared" ca="1" si="27"/>
        <v>3649745237.8740478</v>
      </c>
      <c r="H140" s="90">
        <f t="shared" ca="1" si="27"/>
        <v>4379694285.4488573</v>
      </c>
      <c r="I140" s="90">
        <f t="shared" ca="1" si="27"/>
        <v>5109643333.0236673</v>
      </c>
      <c r="J140" s="90">
        <f t="shared" ca="1" si="27"/>
        <v>5839592380.5984764</v>
      </c>
      <c r="K140" s="90">
        <f t="shared" ca="1" si="27"/>
        <v>6569541428.1732855</v>
      </c>
      <c r="L140">
        <f ca="1">IF('Coal mining 2020'!$A148="MD",INDIRECT("'Coal mining 2020'!"&amp;'Country Selector'!$B$3&amp;ROW($A148))*10^12,0)*'Process Emissions Multipliers'!$B$42</f>
        <v>7299490475.7480955</v>
      </c>
      <c r="M140" s="90">
        <f t="shared" ca="1" si="28"/>
        <v>6569541428.1732855</v>
      </c>
      <c r="N140" s="90">
        <f t="shared" ca="1" si="28"/>
        <v>5839592380.5984764</v>
      </c>
      <c r="O140" s="90">
        <f t="shared" ca="1" si="28"/>
        <v>5109643333.0236673</v>
      </c>
      <c r="P140" s="90">
        <f t="shared" ca="1" si="28"/>
        <v>4379694285.4488573</v>
      </c>
      <c r="Q140" s="90">
        <f t="shared" ca="1" si="28"/>
        <v>3649745237.8740478</v>
      </c>
      <c r="R140" s="90">
        <f t="shared" ca="1" si="28"/>
        <v>2919796190.2992382</v>
      </c>
      <c r="S140" s="90">
        <f t="shared" ca="1" si="28"/>
        <v>2189847142.7244287</v>
      </c>
      <c r="T140" s="90">
        <f t="shared" ca="1" si="28"/>
        <v>1459898095.1496191</v>
      </c>
      <c r="U140" s="90">
        <f t="shared" ca="1" si="28"/>
        <v>729949047.57480955</v>
      </c>
      <c r="V140">
        <f ca="1">IF('Coal mining 2030'!$A148="MD",INDIRECT("'Coal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Selector'!$B$3&amp;ROW($A149))*10^12,0)*'Process Emissions Multipliers'!$B$42</f>
        <v>0</v>
      </c>
      <c r="M141" s="90">
        <f t="shared" ca="1" si="28"/>
        <v>708835594.16274977</v>
      </c>
      <c r="N141" s="90">
        <f t="shared" ca="1" si="28"/>
        <v>1417671188.3254995</v>
      </c>
      <c r="O141" s="90">
        <f t="shared" ca="1" si="28"/>
        <v>2126506782.4882493</v>
      </c>
      <c r="P141" s="90">
        <f t="shared" ca="1" si="28"/>
        <v>2835342376.6509991</v>
      </c>
      <c r="Q141" s="90">
        <f t="shared" ca="1" si="28"/>
        <v>3544177970.8137488</v>
      </c>
      <c r="R141" s="90">
        <f t="shared" ca="1" si="28"/>
        <v>4253013564.9764986</v>
      </c>
      <c r="S141" s="90">
        <f t="shared" ca="1" si="28"/>
        <v>4961849159.1392488</v>
      </c>
      <c r="T141" s="90">
        <f t="shared" ca="1" si="28"/>
        <v>5670684753.3019981</v>
      </c>
      <c r="U141" s="90">
        <f t="shared" ca="1" si="28"/>
        <v>6379520347.4647474</v>
      </c>
      <c r="V141">
        <f ca="1">IF('Coal mining 2030'!$A149="MD",INDIRECT("'Coal mining 2030'!"&amp;'Country Selector'!$B$3&amp;ROW($A149))*10^12,0)*'Process Emissions Multipliers'!$D$42</f>
        <v>7088355941.6274977</v>
      </c>
      <c r="W141" s="90">
        <f t="shared" ca="1" si="26"/>
        <v>7105772168.905838</v>
      </c>
      <c r="X141" s="90">
        <f t="shared" ca="1" si="26"/>
        <v>7123188396.1841793</v>
      </c>
      <c r="Y141" s="90">
        <f t="shared" ca="1" si="26"/>
        <v>7140604623.4625206</v>
      </c>
      <c r="Z141" s="90">
        <f t="shared" ca="1" si="26"/>
        <v>7158020850.7408609</v>
      </c>
      <c r="AA141" s="90">
        <f t="shared" ca="1" si="26"/>
        <v>7175437078.0192013</v>
      </c>
      <c r="AB141" s="90">
        <f t="shared" ca="1" si="26"/>
        <v>7192853305.2975435</v>
      </c>
      <c r="AC141" s="90">
        <f t="shared" ca="1" si="26"/>
        <v>7210269532.5758839</v>
      </c>
      <c r="AD141" s="90">
        <f t="shared" ca="1" si="26"/>
        <v>7227685759.8542252</v>
      </c>
      <c r="AE141" s="90">
        <f t="shared" ca="1" si="26"/>
        <v>7245101987.1325655</v>
      </c>
      <c r="AF141" s="90">
        <f t="shared" ca="1" si="26"/>
        <v>7262518214.4109058</v>
      </c>
      <c r="AG141" s="90">
        <f t="shared" ca="1" si="26"/>
        <v>7279934441.6892471</v>
      </c>
      <c r="AH141" s="90">
        <f t="shared" ca="1" si="26"/>
        <v>7297350668.9675884</v>
      </c>
      <c r="AI141" s="90">
        <f t="shared" ca="1" si="26"/>
        <v>7314766896.2459297</v>
      </c>
      <c r="AJ141" s="90">
        <f t="shared" ca="1" si="26"/>
        <v>7332183123.5242691</v>
      </c>
      <c r="AK141" s="90">
        <f t="shared" ca="1" si="26"/>
        <v>7349599350.8026104</v>
      </c>
      <c r="AL141" s="90">
        <f t="shared" ca="1" si="26"/>
        <v>7367015578.0809517</v>
      </c>
      <c r="AM141" s="90">
        <f t="shared" ca="1" si="25"/>
        <v>7384431805.359292</v>
      </c>
      <c r="AN141" s="90">
        <f t="shared" ca="1" si="25"/>
        <v>7401848032.6376324</v>
      </c>
      <c r="AO141" s="90">
        <f t="shared" ca="1" si="25"/>
        <v>7419264259.9159746</v>
      </c>
      <c r="AP141">
        <f ca="1">V141*'Process Emissions Multipliers'!$E$42</f>
        <v>7436680487.194315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9294117422.893322</v>
      </c>
      <c r="C142" s="90">
        <f t="shared" ca="1" si="27"/>
        <v>8546710441.0120401</v>
      </c>
      <c r="D142" s="90">
        <f t="shared" ca="1" si="27"/>
        <v>7799303459.1307573</v>
      </c>
      <c r="E142" s="90">
        <f t="shared" ca="1" si="27"/>
        <v>7051896477.2494745</v>
      </c>
      <c r="F142" s="90">
        <f t="shared" ca="1" si="27"/>
        <v>6304489495.3681927</v>
      </c>
      <c r="G142" s="90">
        <f t="shared" ca="1" si="27"/>
        <v>5557082513.4869108</v>
      </c>
      <c r="H142" s="90">
        <f t="shared" ca="1" si="27"/>
        <v>4809675531.605628</v>
      </c>
      <c r="I142" s="90">
        <f t="shared" ca="1" si="27"/>
        <v>4062268549.7243462</v>
      </c>
      <c r="J142" s="90">
        <f t="shared" ca="1" si="27"/>
        <v>3314861567.8430634</v>
      </c>
      <c r="K142" s="90">
        <f t="shared" ca="1" si="27"/>
        <v>2567454585.9617815</v>
      </c>
      <c r="L142">
        <f ca="1">IF('Coal mining 2020'!$A150="MD",INDIRECT("'Coal mining 2020'!"&amp;'Country Selector'!$B$3&amp;ROW($A150))*10^12,0)*'Process Emissions Multipliers'!$B$42</f>
        <v>1820047604.0804992</v>
      </c>
      <c r="M142" s="90">
        <f t="shared" ca="1" si="28"/>
        <v>1822649735.5015192</v>
      </c>
      <c r="N142" s="90">
        <f t="shared" ca="1" si="28"/>
        <v>1825251866.9225392</v>
      </c>
      <c r="O142" s="90">
        <f t="shared" ca="1" si="28"/>
        <v>1827853998.3435593</v>
      </c>
      <c r="P142" s="90">
        <f t="shared" ca="1" si="28"/>
        <v>1830456129.7645791</v>
      </c>
      <c r="Q142" s="90">
        <f t="shared" ca="1" si="28"/>
        <v>1833058261.1855991</v>
      </c>
      <c r="R142" s="90">
        <f t="shared" ca="1" si="28"/>
        <v>1835660392.6066189</v>
      </c>
      <c r="S142" s="90">
        <f t="shared" ca="1" si="28"/>
        <v>1838262524.0276389</v>
      </c>
      <c r="T142" s="90">
        <f t="shared" ca="1" si="28"/>
        <v>1840864655.4486592</v>
      </c>
      <c r="U142" s="90">
        <f t="shared" ca="1" si="28"/>
        <v>1843466786.869679</v>
      </c>
      <c r="V142">
        <f ca="1">IF('Coal mining 2030'!$A150="MD",INDIRECT("'Coal mining 2030'!"&amp;'Country Selector'!$B$3&amp;ROW($A150))*10^12,0)*'Process Emissions Multipliers'!$D$42</f>
        <v>1846068918.290699</v>
      </c>
      <c r="W142" s="90">
        <f t="shared" ca="1" si="26"/>
        <v>1850604745.2324045</v>
      </c>
      <c r="X142" s="90">
        <f t="shared" ca="1" si="26"/>
        <v>1855140572.1741099</v>
      </c>
      <c r="Y142" s="90">
        <f t="shared" ca="1" si="26"/>
        <v>1859676399.1158152</v>
      </c>
      <c r="Z142" s="90">
        <f t="shared" ca="1" si="26"/>
        <v>1864212226.0575209</v>
      </c>
      <c r="AA142" s="90">
        <f t="shared" ca="1" si="26"/>
        <v>1868748052.9992261</v>
      </c>
      <c r="AB142" s="90">
        <f t="shared" ca="1" si="26"/>
        <v>1873283879.9409313</v>
      </c>
      <c r="AC142" s="90">
        <f t="shared" ca="1" si="26"/>
        <v>1877819706.882637</v>
      </c>
      <c r="AD142" s="90">
        <f t="shared" ca="1" si="26"/>
        <v>1882355533.8243423</v>
      </c>
      <c r="AE142" s="90">
        <f t="shared" ca="1" si="26"/>
        <v>1886891360.766048</v>
      </c>
      <c r="AF142" s="90">
        <f t="shared" ca="1" si="26"/>
        <v>1891427187.7077532</v>
      </c>
      <c r="AG142" s="90">
        <f t="shared" ca="1" si="26"/>
        <v>1895963014.6494584</v>
      </c>
      <c r="AH142" s="90">
        <f t="shared" ca="1" si="26"/>
        <v>1900498841.5911641</v>
      </c>
      <c r="AI142" s="90">
        <f t="shared" ca="1" si="26"/>
        <v>1905034668.5328696</v>
      </c>
      <c r="AJ142" s="90">
        <f t="shared" ca="1" si="26"/>
        <v>1909570495.474575</v>
      </c>
      <c r="AK142" s="90">
        <f t="shared" ca="1" si="26"/>
        <v>1914106322.4162803</v>
      </c>
      <c r="AL142" s="90">
        <f t="shared" ref="AL142:AO157" ca="1" si="29">$V142*($AP$1-AL$1)/($AP$1-$V$1)+$AP142*(AL$1-$V$1)/($AP$1-$V$1)</f>
        <v>1918642149.3579855</v>
      </c>
      <c r="AM142" s="90">
        <f t="shared" ca="1" si="29"/>
        <v>1923177976.2996912</v>
      </c>
      <c r="AN142" s="90">
        <f t="shared" ca="1" si="29"/>
        <v>1927713803.2413967</v>
      </c>
      <c r="AO142" s="90">
        <f t="shared" ca="1" si="29"/>
        <v>1932249630.1831019</v>
      </c>
      <c r="AP142">
        <f ca="1">V142*'Process Emissions Multipliers'!$E$42</f>
        <v>1936785457.1248074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321912191.67998499</v>
      </c>
      <c r="C144" s="90">
        <f t="shared" ca="1" si="27"/>
        <v>1019074347.5481199</v>
      </c>
      <c r="D144" s="90">
        <f t="shared" ca="1" si="27"/>
        <v>1716236503.4162548</v>
      </c>
      <c r="E144" s="90">
        <f t="shared" ca="1" si="27"/>
        <v>2413398659.2843895</v>
      </c>
      <c r="F144" s="90">
        <f t="shared" ca="1" si="27"/>
        <v>3110560815.1525245</v>
      </c>
      <c r="G144" s="90">
        <f t="shared" ca="1" si="27"/>
        <v>3807722971.0206594</v>
      </c>
      <c r="H144" s="90">
        <f t="shared" ca="1" si="27"/>
        <v>4504885126.8887939</v>
      </c>
      <c r="I144" s="90">
        <f t="shared" ca="1" si="27"/>
        <v>5202047282.7569294</v>
      </c>
      <c r="J144" s="90">
        <f t="shared" ca="1" si="27"/>
        <v>5899209438.6250639</v>
      </c>
      <c r="K144" s="90">
        <f t="shared" ca="1" si="27"/>
        <v>6596371594.4931993</v>
      </c>
      <c r="L144">
        <f ca="1">IF('Coal mining 2020'!$A152="MD",INDIRECT("'Coal mining 2020'!"&amp;'Country Selector'!$B$3&amp;ROW($A152))*10^12,0)*'Process Emissions Multipliers'!$B$42</f>
        <v>7293533750.3613338</v>
      </c>
      <c r="M144" s="90">
        <f t="shared" ca="1" si="28"/>
        <v>7970091551.9873371</v>
      </c>
      <c r="N144" s="90">
        <f t="shared" ca="1" si="28"/>
        <v>8646649353.6133404</v>
      </c>
      <c r="O144" s="90">
        <f t="shared" ca="1" si="28"/>
        <v>9323207155.2393436</v>
      </c>
      <c r="P144" s="90">
        <f t="shared" ca="1" si="28"/>
        <v>9999764956.865345</v>
      </c>
      <c r="Q144" s="90">
        <f t="shared" ca="1" si="28"/>
        <v>10676322758.491348</v>
      </c>
      <c r="R144" s="90">
        <f t="shared" ca="1" si="28"/>
        <v>11352880560.117353</v>
      </c>
      <c r="S144" s="90">
        <f t="shared" ca="1" si="28"/>
        <v>12029438361.743357</v>
      </c>
      <c r="T144" s="90">
        <f t="shared" ca="1" si="28"/>
        <v>12705996163.36936</v>
      </c>
      <c r="U144" s="90">
        <f t="shared" ca="1" si="28"/>
        <v>13382553964.995363</v>
      </c>
      <c r="V144">
        <f ca="1">IF('Coal mining 2030'!$A152="MD",INDIRECT("'Coal mining 2030'!"&amp;'Country Selector'!$B$3&amp;ROW($A152))*10^12,0)*'Process Emissions Multipliers'!$D$42</f>
        <v>14059111766.621367</v>
      </c>
      <c r="W144" s="90">
        <f t="shared" ca="1" si="30"/>
        <v>14093655275.42305</v>
      </c>
      <c r="X144" s="90">
        <f t="shared" ca="1" si="30"/>
        <v>14128198784.224733</v>
      </c>
      <c r="Y144" s="90">
        <f t="shared" ca="1" si="30"/>
        <v>14162742293.026417</v>
      </c>
      <c r="Z144" s="90">
        <f t="shared" ca="1" si="30"/>
        <v>14197285801.828098</v>
      </c>
      <c r="AA144" s="90">
        <f t="shared" ca="1" si="30"/>
        <v>14231829310.629784</v>
      </c>
      <c r="AB144" s="90">
        <f t="shared" ca="1" si="30"/>
        <v>14266372819.431467</v>
      </c>
      <c r="AC144" s="90">
        <f t="shared" ca="1" si="30"/>
        <v>14300916328.23315</v>
      </c>
      <c r="AD144" s="90">
        <f t="shared" ca="1" si="30"/>
        <v>14335459837.034832</v>
      </c>
      <c r="AE144" s="90">
        <f t="shared" ca="1" si="30"/>
        <v>14370003345.836517</v>
      </c>
      <c r="AF144" s="90">
        <f t="shared" ca="1" si="30"/>
        <v>14404546854.638199</v>
      </c>
      <c r="AG144" s="90">
        <f t="shared" ca="1" si="30"/>
        <v>14439090363.439884</v>
      </c>
      <c r="AH144" s="90">
        <f t="shared" ca="1" si="30"/>
        <v>14473633872.241568</v>
      </c>
      <c r="AI144" s="90">
        <f t="shared" ca="1" si="30"/>
        <v>14508177381.043251</v>
      </c>
      <c r="AJ144" s="90">
        <f t="shared" ca="1" si="30"/>
        <v>14542720889.844934</v>
      </c>
      <c r="AK144" s="90">
        <f t="shared" ca="1" si="30"/>
        <v>14577264398.646618</v>
      </c>
      <c r="AL144" s="90">
        <f t="shared" ca="1" si="30"/>
        <v>14611807907.448299</v>
      </c>
      <c r="AM144" s="90">
        <f t="shared" ca="1" si="29"/>
        <v>14646351416.249983</v>
      </c>
      <c r="AN144" s="90">
        <f t="shared" ca="1" si="29"/>
        <v>14680894925.051666</v>
      </c>
      <c r="AO144" s="90">
        <f t="shared" ca="1" si="29"/>
        <v>14715438433.85335</v>
      </c>
      <c r="AP144">
        <f ca="1">V144*'Process Emissions Multipliers'!$E$42</f>
        <v>14749981942.655033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14303207798.615602</v>
      </c>
      <c r="C145" s="90">
        <f t="shared" ca="1" si="27"/>
        <v>12872887018.754042</v>
      </c>
      <c r="D145" s="90">
        <f t="shared" ca="1" si="27"/>
        <v>11442566238.892483</v>
      </c>
      <c r="E145" s="90">
        <f t="shared" ca="1" si="27"/>
        <v>10012245459.030922</v>
      </c>
      <c r="F145" s="90">
        <f t="shared" ca="1" si="27"/>
        <v>8581924679.1693621</v>
      </c>
      <c r="G145" s="90">
        <f t="shared" ca="1" si="27"/>
        <v>7151603899.3078022</v>
      </c>
      <c r="H145" s="90">
        <f t="shared" ca="1" si="27"/>
        <v>5721283119.4462414</v>
      </c>
      <c r="I145" s="90">
        <f t="shared" ca="1" si="27"/>
        <v>4290962339.584681</v>
      </c>
      <c r="J145" s="90">
        <f t="shared" ca="1" si="27"/>
        <v>2860641559.7231207</v>
      </c>
      <c r="K145" s="90">
        <f t="shared" ca="1" si="27"/>
        <v>1430320779.8615603</v>
      </c>
      <c r="L145">
        <f ca="1">IF('Coal mining 2020'!$A153="MD",INDIRECT("'Coal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760909524.37368739</v>
      </c>
      <c r="C147" s="90">
        <f t="shared" ca="1" si="27"/>
        <v>2112518612.9989722</v>
      </c>
      <c r="D147" s="90">
        <f t="shared" ca="1" si="27"/>
        <v>3464127701.6242571</v>
      </c>
      <c r="E147" s="90">
        <f t="shared" ca="1" si="27"/>
        <v>4815736790.2495422</v>
      </c>
      <c r="F147" s="90">
        <f t="shared" ca="1" si="27"/>
        <v>6167345878.8748264</v>
      </c>
      <c r="G147" s="90">
        <f t="shared" ca="1" si="27"/>
        <v>7518954967.5001116</v>
      </c>
      <c r="H147" s="90">
        <f t="shared" ca="1" si="27"/>
        <v>8870564056.1253967</v>
      </c>
      <c r="I147" s="90">
        <f t="shared" ca="1" si="27"/>
        <v>10222173144.750681</v>
      </c>
      <c r="J147" s="90">
        <f t="shared" ca="1" si="27"/>
        <v>11573782233.375965</v>
      </c>
      <c r="K147" s="90">
        <f t="shared" ca="1" si="27"/>
        <v>12925391322.001251</v>
      </c>
      <c r="L147">
        <f ca="1">IF('Coal mining 2020'!$A155="MD",INDIRECT("'Coal mining 2020'!"&amp;'Country Selector'!$B$3&amp;ROW($A155))*10^12,0)*'Process Emissions Multipliers'!$B$42</f>
        <v>14277000410.626535</v>
      </c>
      <c r="M147" s="90">
        <f t="shared" ca="1" si="28"/>
        <v>12922446518.481071</v>
      </c>
      <c r="N147" s="90">
        <f t="shared" ca="1" si="28"/>
        <v>11567892626.335606</v>
      </c>
      <c r="O147" s="90">
        <f t="shared" ca="1" si="28"/>
        <v>10213338734.19014</v>
      </c>
      <c r="P147" s="90">
        <f t="shared" ca="1" si="28"/>
        <v>8858784842.0446758</v>
      </c>
      <c r="Q147" s="90">
        <f t="shared" ca="1" si="28"/>
        <v>7504230949.8992119</v>
      </c>
      <c r="R147" s="90">
        <f t="shared" ca="1" si="28"/>
        <v>6149677057.753747</v>
      </c>
      <c r="S147" s="90">
        <f t="shared" ca="1" si="28"/>
        <v>4795123165.6082821</v>
      </c>
      <c r="T147" s="90">
        <f t="shared" ca="1" si="28"/>
        <v>3440569273.4628172</v>
      </c>
      <c r="U147" s="90">
        <f t="shared" ca="1" si="28"/>
        <v>2086015381.3173523</v>
      </c>
      <c r="V147">
        <f ca="1">IF('Coal mining 2030'!$A155="MD",INDIRECT("'Coal mining 2030'!"&amp;'Country Selector'!$B$3&amp;ROW($A155))*10^12,0)*'Process Emissions Multipliers'!$D$42</f>
        <v>731461489.1718874</v>
      </c>
      <c r="W147" s="90">
        <f t="shared" ca="1" si="30"/>
        <v>733258704.16019773</v>
      </c>
      <c r="X147" s="90">
        <f t="shared" ca="1" si="30"/>
        <v>735055919.14850795</v>
      </c>
      <c r="Y147" s="90">
        <f t="shared" ca="1" si="30"/>
        <v>736853134.13681817</v>
      </c>
      <c r="Z147" s="90">
        <f t="shared" ca="1" si="30"/>
        <v>738650349.12512851</v>
      </c>
      <c r="AA147" s="90">
        <f t="shared" ca="1" si="30"/>
        <v>740447564.11343884</v>
      </c>
      <c r="AB147" s="90">
        <f t="shared" ca="1" si="30"/>
        <v>742244779.10174918</v>
      </c>
      <c r="AC147" s="90">
        <f t="shared" ca="1" si="30"/>
        <v>744041994.09005952</v>
      </c>
      <c r="AD147" s="90">
        <f t="shared" ca="1" si="30"/>
        <v>745839209.07836986</v>
      </c>
      <c r="AE147" s="90">
        <f t="shared" ca="1" si="30"/>
        <v>747636424.06668007</v>
      </c>
      <c r="AF147" s="90">
        <f t="shared" ca="1" si="30"/>
        <v>749433639.05499029</v>
      </c>
      <c r="AG147" s="90">
        <f t="shared" ca="1" si="30"/>
        <v>751230854.04330063</v>
      </c>
      <c r="AH147" s="90">
        <f t="shared" ca="1" si="30"/>
        <v>753028069.03161097</v>
      </c>
      <c r="AI147" s="90">
        <f t="shared" ca="1" si="30"/>
        <v>754825284.0199213</v>
      </c>
      <c r="AJ147" s="90">
        <f t="shared" ca="1" si="30"/>
        <v>756622499.00823164</v>
      </c>
      <c r="AK147" s="90">
        <f t="shared" ca="1" si="30"/>
        <v>758419713.99654186</v>
      </c>
      <c r="AL147" s="90">
        <f t="shared" ca="1" si="30"/>
        <v>760216928.98485208</v>
      </c>
      <c r="AM147" s="90">
        <f t="shared" ca="1" si="29"/>
        <v>762014143.97316241</v>
      </c>
      <c r="AN147" s="90">
        <f t="shared" ca="1" si="29"/>
        <v>763811358.96147275</v>
      </c>
      <c r="AO147" s="90">
        <f t="shared" ca="1" si="29"/>
        <v>765608573.94978297</v>
      </c>
      <c r="AP147">
        <f ca="1">V147*'Process Emissions Multipliers'!$E$42</f>
        <v>767405788.9380933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Selector'!$B$3&amp;ROW($A156))*10^12,0)*'Process Emissions Multipliers'!$B$42</f>
        <v>0</v>
      </c>
      <c r="M148" s="90">
        <f t="shared" ca="1" si="28"/>
        <v>658315340.25587869</v>
      </c>
      <c r="N148" s="90">
        <f t="shared" ca="1" si="28"/>
        <v>1316630680.5117574</v>
      </c>
      <c r="O148" s="90">
        <f t="shared" ca="1" si="28"/>
        <v>1974946020.7676361</v>
      </c>
      <c r="P148" s="90">
        <f t="shared" ca="1" si="28"/>
        <v>2633261361.0235147</v>
      </c>
      <c r="Q148" s="90">
        <f t="shared" ca="1" si="28"/>
        <v>3291576701.2793937</v>
      </c>
      <c r="R148" s="90">
        <f t="shared" ca="1" si="28"/>
        <v>3949892041.5352721</v>
      </c>
      <c r="S148" s="90">
        <f t="shared" ca="1" si="28"/>
        <v>4608207381.791151</v>
      </c>
      <c r="T148" s="90">
        <f t="shared" ca="1" si="28"/>
        <v>5266522722.0470295</v>
      </c>
      <c r="U148" s="90">
        <f t="shared" ca="1" si="28"/>
        <v>5924838062.3029079</v>
      </c>
      <c r="V148">
        <f ca="1">IF('Coal mining 2030'!$A156="MD",INDIRECT("'Coal mining 2030'!"&amp;'Country Selector'!$B$3&amp;ROW($A156))*10^12,0)*'Process Emissions Multipliers'!$D$42</f>
        <v>6583153402.5587873</v>
      </c>
      <c r="W148" s="90">
        <f t="shared" ca="1" si="30"/>
        <v>6599328337.4536095</v>
      </c>
      <c r="X148" s="90">
        <f t="shared" ca="1" si="30"/>
        <v>6615503272.3484297</v>
      </c>
      <c r="Y148" s="90">
        <f t="shared" ca="1" si="30"/>
        <v>6631678207.2432528</v>
      </c>
      <c r="Z148" s="90">
        <f t="shared" ca="1" si="30"/>
        <v>6647853142.138073</v>
      </c>
      <c r="AA148" s="90">
        <f t="shared" ca="1" si="30"/>
        <v>6664028077.0328951</v>
      </c>
      <c r="AB148" s="90">
        <f t="shared" ca="1" si="30"/>
        <v>6680203011.9277172</v>
      </c>
      <c r="AC148" s="90">
        <f t="shared" ca="1" si="30"/>
        <v>6696377946.8225384</v>
      </c>
      <c r="AD148" s="90">
        <f t="shared" ca="1" si="30"/>
        <v>6712552881.7173595</v>
      </c>
      <c r="AE148" s="90">
        <f t="shared" ca="1" si="30"/>
        <v>6728727816.6121826</v>
      </c>
      <c r="AF148" s="90">
        <f t="shared" ca="1" si="30"/>
        <v>6744902751.5070038</v>
      </c>
      <c r="AG148" s="90">
        <f t="shared" ca="1" si="30"/>
        <v>6761077686.401825</v>
      </c>
      <c r="AH148" s="90">
        <f t="shared" ca="1" si="30"/>
        <v>6777252621.2966471</v>
      </c>
      <c r="AI148" s="90">
        <f t="shared" ca="1" si="30"/>
        <v>6793427556.1914682</v>
      </c>
      <c r="AJ148" s="90">
        <f t="shared" ca="1" si="30"/>
        <v>6809602491.0862904</v>
      </c>
      <c r="AK148" s="90">
        <f t="shared" ca="1" si="30"/>
        <v>6825777425.9811125</v>
      </c>
      <c r="AL148" s="90">
        <f t="shared" ca="1" si="30"/>
        <v>6841952360.8759327</v>
      </c>
      <c r="AM148" s="90">
        <f t="shared" ca="1" si="29"/>
        <v>6858127295.7707548</v>
      </c>
      <c r="AN148" s="90">
        <f t="shared" ca="1" si="29"/>
        <v>6874302230.6655769</v>
      </c>
      <c r="AO148" s="90">
        <f t="shared" ca="1" si="29"/>
        <v>6890477165.5603981</v>
      </c>
      <c r="AP148">
        <f ca="1">V148*'Process Emissions Multipliers'!$E$42</f>
        <v>6906652100.4552202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6848185719.3489761</v>
      </c>
      <c r="C149" s="90">
        <f t="shared" ca="1" si="27"/>
        <v>6163367147.4140787</v>
      </c>
      <c r="D149" s="90">
        <f t="shared" ca="1" si="27"/>
        <v>5478548575.4791813</v>
      </c>
      <c r="E149" s="90">
        <f t="shared" ca="1" si="27"/>
        <v>4793730003.5442829</v>
      </c>
      <c r="F149" s="90">
        <f t="shared" ca="1" si="27"/>
        <v>4108911431.6093855</v>
      </c>
      <c r="G149" s="90">
        <f t="shared" ca="1" si="27"/>
        <v>3424092859.6744881</v>
      </c>
      <c r="H149" s="90">
        <f t="shared" ca="1" si="27"/>
        <v>2739274287.7395906</v>
      </c>
      <c r="I149" s="90">
        <f t="shared" ca="1" si="27"/>
        <v>2054455715.8046927</v>
      </c>
      <c r="J149" s="90">
        <f t="shared" ca="1" si="27"/>
        <v>1369637143.8697953</v>
      </c>
      <c r="K149" s="90">
        <f t="shared" ca="1" si="27"/>
        <v>684818571.93489766</v>
      </c>
      <c r="L149">
        <f ca="1">IF('Coal mining 2020'!$A157="MD",INDIRECT("'Coal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738666871.32095873</v>
      </c>
      <c r="C150" s="90">
        <f t="shared" ca="1" si="27"/>
        <v>734807254.62727034</v>
      </c>
      <c r="D150" s="90">
        <f t="shared" ca="1" si="27"/>
        <v>730947637.93358183</v>
      </c>
      <c r="E150" s="90">
        <f t="shared" ca="1" si="27"/>
        <v>727088021.23989344</v>
      </c>
      <c r="F150" s="90">
        <f t="shared" ca="1" si="27"/>
        <v>723228404.54620504</v>
      </c>
      <c r="G150" s="90">
        <f t="shared" ca="1" si="27"/>
        <v>719368787.85251653</v>
      </c>
      <c r="H150" s="90">
        <f t="shared" ca="1" si="27"/>
        <v>715509171.15882814</v>
      </c>
      <c r="I150" s="90">
        <f t="shared" ca="1" si="27"/>
        <v>711649554.46513963</v>
      </c>
      <c r="J150" s="90">
        <f t="shared" ca="1" si="27"/>
        <v>707789937.77145123</v>
      </c>
      <c r="K150" s="90">
        <f t="shared" ca="1" si="27"/>
        <v>703930321.07776284</v>
      </c>
      <c r="L150">
        <f ca="1">IF('Coal mining 2020'!$A158="MD",INDIRECT("'Coal mining 2020'!"&amp;'Country Selector'!$B$3&amp;ROW($A158))*10^12,0)*'Process Emissions Multipliers'!$B$42</f>
        <v>700070704.38407433</v>
      </c>
      <c r="M150" s="90">
        <f t="shared" ca="1" si="28"/>
        <v>701071599.07086706</v>
      </c>
      <c r="N150" s="90">
        <f t="shared" ca="1" si="28"/>
        <v>702072493.75765979</v>
      </c>
      <c r="O150" s="90">
        <f t="shared" ca="1" si="28"/>
        <v>703073388.44445252</v>
      </c>
      <c r="P150" s="90">
        <f t="shared" ca="1" si="28"/>
        <v>704074283.13124526</v>
      </c>
      <c r="Q150" s="90">
        <f t="shared" ca="1" si="28"/>
        <v>705075177.81803799</v>
      </c>
      <c r="R150" s="90">
        <f t="shared" ca="1" si="28"/>
        <v>706076072.5048306</v>
      </c>
      <c r="S150" s="90">
        <f t="shared" ca="1" si="28"/>
        <v>707076967.19162345</v>
      </c>
      <c r="T150" s="90">
        <f t="shared" ca="1" si="28"/>
        <v>708077861.87841606</v>
      </c>
      <c r="U150" s="90">
        <f t="shared" ca="1" si="28"/>
        <v>709078756.56520879</v>
      </c>
      <c r="V150">
        <f ca="1">IF('Coal mining 2030'!$A158="MD",INDIRECT("'Coal mining 2030'!"&amp;'Country Selector'!$B$3&amp;ROW($A158))*10^12,0)*'Process Emissions Multipliers'!$D$42</f>
        <v>710079651.25200152</v>
      </c>
      <c r="W150" s="90">
        <f t="shared" ca="1" si="30"/>
        <v>711824330.65210092</v>
      </c>
      <c r="X150" s="90">
        <f t="shared" ca="1" si="30"/>
        <v>713569010.05220032</v>
      </c>
      <c r="Y150" s="90">
        <f t="shared" ca="1" si="30"/>
        <v>715313689.45229971</v>
      </c>
      <c r="Z150" s="90">
        <f t="shared" ca="1" si="30"/>
        <v>717058368.85239923</v>
      </c>
      <c r="AA150" s="90">
        <f t="shared" ca="1" si="30"/>
        <v>718803048.25249875</v>
      </c>
      <c r="AB150" s="90">
        <f t="shared" ca="1" si="30"/>
        <v>720547727.65259814</v>
      </c>
      <c r="AC150" s="90">
        <f t="shared" ca="1" si="30"/>
        <v>722292407.05269754</v>
      </c>
      <c r="AD150" s="90">
        <f t="shared" ca="1" si="30"/>
        <v>724037086.45279694</v>
      </c>
      <c r="AE150" s="90">
        <f t="shared" ca="1" si="30"/>
        <v>725781765.85289645</v>
      </c>
      <c r="AF150" s="90">
        <f t="shared" ca="1" si="30"/>
        <v>727526445.25299573</v>
      </c>
      <c r="AG150" s="90">
        <f t="shared" ca="1" si="30"/>
        <v>729271124.65309525</v>
      </c>
      <c r="AH150" s="90">
        <f t="shared" ca="1" si="30"/>
        <v>731015804.05319464</v>
      </c>
      <c r="AI150" s="90">
        <f t="shared" ca="1" si="30"/>
        <v>732760483.45329404</v>
      </c>
      <c r="AJ150" s="90">
        <f t="shared" ca="1" si="30"/>
        <v>734505162.85339355</v>
      </c>
      <c r="AK150" s="90">
        <f t="shared" ca="1" si="30"/>
        <v>736249842.25349283</v>
      </c>
      <c r="AL150" s="90">
        <f t="shared" ca="1" si="30"/>
        <v>737994521.65359235</v>
      </c>
      <c r="AM150" s="90">
        <f t="shared" ca="1" si="29"/>
        <v>739739201.05369186</v>
      </c>
      <c r="AN150" s="90">
        <f t="shared" ca="1" si="29"/>
        <v>741483880.45379126</v>
      </c>
      <c r="AO150" s="90">
        <f t="shared" ca="1" si="29"/>
        <v>743228559.85389066</v>
      </c>
      <c r="AP150">
        <f ca="1">V150*'Process Emissions Multipliers'!$E$42</f>
        <v>744973239.25399005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726456152.06567979</v>
      </c>
      <c r="C151" s="90">
        <f t="shared" ca="1" si="27"/>
        <v>1371696376.3658745</v>
      </c>
      <c r="D151" s="90">
        <f t="shared" ca="1" si="27"/>
        <v>2016936600.6660693</v>
      </c>
      <c r="E151" s="90">
        <f t="shared" ca="1" si="27"/>
        <v>2662176824.9662638</v>
      </c>
      <c r="F151" s="90">
        <f t="shared" ca="1" si="27"/>
        <v>3307417049.266459</v>
      </c>
      <c r="G151" s="90">
        <f t="shared" ca="1" si="27"/>
        <v>3952657273.5666533</v>
      </c>
      <c r="H151" s="90">
        <f t="shared" ca="1" si="27"/>
        <v>4597897497.866848</v>
      </c>
      <c r="I151" s="90">
        <f t="shared" ca="1" si="27"/>
        <v>5243137722.1670427</v>
      </c>
      <c r="J151" s="90">
        <f t="shared" ca="1" si="27"/>
        <v>5888377946.4672375</v>
      </c>
      <c r="K151" s="90">
        <f t="shared" ca="1" si="27"/>
        <v>6533618170.7674322</v>
      </c>
      <c r="L151">
        <f ca="1">IF('Coal mining 2020'!$A159="MD",INDIRECT("'Coal mining 2020'!"&amp;'Country Selector'!$B$3&amp;ROW($A159))*10^12,0)*'Process Emissions Multipliers'!$B$42</f>
        <v>7178858395.067627</v>
      </c>
      <c r="M151" s="90">
        <f t="shared" ca="1" si="28"/>
        <v>7169878391.7131634</v>
      </c>
      <c r="N151" s="90">
        <f t="shared" ca="1" si="28"/>
        <v>7160898388.3586998</v>
      </c>
      <c r="O151" s="90">
        <f t="shared" ca="1" si="28"/>
        <v>7151918385.0042343</v>
      </c>
      <c r="P151" s="90">
        <f t="shared" ca="1" si="28"/>
        <v>7142938381.6497707</v>
      </c>
      <c r="Q151" s="90">
        <f t="shared" ca="1" si="28"/>
        <v>7133958378.2953072</v>
      </c>
      <c r="R151" s="90">
        <f t="shared" ca="1" si="28"/>
        <v>7124978374.9408436</v>
      </c>
      <c r="S151" s="90">
        <f t="shared" ca="1" si="28"/>
        <v>7115998371.58638</v>
      </c>
      <c r="T151" s="90">
        <f t="shared" ca="1" si="28"/>
        <v>7107018368.2319145</v>
      </c>
      <c r="U151" s="90">
        <f t="shared" ca="1" si="28"/>
        <v>7098038364.8774509</v>
      </c>
      <c r="V151">
        <f ca="1">IF('Coal mining 2030'!$A159="MD",INDIRECT("'Coal mining 2030'!"&amp;'Country Selector'!$B$3&amp;ROW($A159))*10^12,0)*'Process Emissions Multipliers'!$D$42</f>
        <v>7089058361.5229874</v>
      </c>
      <c r="W151" s="90">
        <f t="shared" ca="1" si="30"/>
        <v>7106476314.6605606</v>
      </c>
      <c r="X151" s="90">
        <f t="shared" ca="1" si="30"/>
        <v>7123894267.7981339</v>
      </c>
      <c r="Y151" s="90">
        <f t="shared" ca="1" si="30"/>
        <v>7141312220.9357071</v>
      </c>
      <c r="Z151" s="90">
        <f t="shared" ca="1" si="30"/>
        <v>7158730174.0732803</v>
      </c>
      <c r="AA151" s="90">
        <f t="shared" ca="1" si="30"/>
        <v>7176148127.2108536</v>
      </c>
      <c r="AB151" s="90">
        <f t="shared" ca="1" si="30"/>
        <v>7193566080.3484278</v>
      </c>
      <c r="AC151" s="90">
        <f t="shared" ca="1" si="30"/>
        <v>7210984033.4860001</v>
      </c>
      <c r="AD151" s="90">
        <f t="shared" ca="1" si="30"/>
        <v>7228401986.6235733</v>
      </c>
      <c r="AE151" s="90">
        <f t="shared" ca="1" si="30"/>
        <v>7245819939.7611475</v>
      </c>
      <c r="AF151" s="90">
        <f t="shared" ca="1" si="30"/>
        <v>7263237892.8987207</v>
      </c>
      <c r="AG151" s="90">
        <f t="shared" ca="1" si="30"/>
        <v>7280655846.036293</v>
      </c>
      <c r="AH151" s="90">
        <f t="shared" ca="1" si="30"/>
        <v>7298073799.1738672</v>
      </c>
      <c r="AI151" s="90">
        <f t="shared" ca="1" si="30"/>
        <v>7315491752.3114405</v>
      </c>
      <c r="AJ151" s="90">
        <f t="shared" ca="1" si="30"/>
        <v>7332909705.4490128</v>
      </c>
      <c r="AK151" s="90">
        <f t="shared" ca="1" si="30"/>
        <v>7350327658.586586</v>
      </c>
      <c r="AL151" s="90">
        <f t="shared" ca="1" si="30"/>
        <v>7367745611.7241592</v>
      </c>
      <c r="AM151" s="90">
        <f t="shared" ca="1" si="29"/>
        <v>7385163564.8617334</v>
      </c>
      <c r="AN151" s="90">
        <f t="shared" ca="1" si="29"/>
        <v>7402581517.9993067</v>
      </c>
      <c r="AO151" s="90">
        <f t="shared" ca="1" si="29"/>
        <v>7419999471.136879</v>
      </c>
      <c r="AP151">
        <f ca="1">V151*'Process Emissions Multipliers'!$E$42</f>
        <v>7437417424.2744532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6648001841.9099455</v>
      </c>
      <c r="C152" s="90">
        <f t="shared" ca="1" si="27"/>
        <v>5983201657.7189503</v>
      </c>
      <c r="D152" s="90">
        <f t="shared" ca="1" si="27"/>
        <v>5318401473.527956</v>
      </c>
      <c r="E152" s="90">
        <f t="shared" ca="1" si="27"/>
        <v>4653601289.3369617</v>
      </c>
      <c r="F152" s="90">
        <f t="shared" ca="1" si="27"/>
        <v>3988801105.145967</v>
      </c>
      <c r="G152" s="90">
        <f t="shared" ca="1" si="27"/>
        <v>3324000920.9549727</v>
      </c>
      <c r="H152" s="90">
        <f t="shared" ca="1" si="27"/>
        <v>2659200736.763978</v>
      </c>
      <c r="I152" s="90">
        <f t="shared" ca="1" si="27"/>
        <v>1994400552.5729835</v>
      </c>
      <c r="J152" s="90">
        <f t="shared" ca="1" si="27"/>
        <v>1329600368.381989</v>
      </c>
      <c r="K152" s="90">
        <f t="shared" ca="1" si="27"/>
        <v>664800184.1909945</v>
      </c>
      <c r="L152">
        <f ca="1">IF('Coal mining 2020'!$A160="MD",INDIRECT("'Coal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299200983340.54401</v>
      </c>
      <c r="C153" s="90">
        <f t="shared" ca="1" si="27"/>
        <v>298267688503.92535</v>
      </c>
      <c r="D153" s="90">
        <f t="shared" ca="1" si="27"/>
        <v>297334393667.30676</v>
      </c>
      <c r="E153" s="90">
        <f t="shared" ca="1" si="27"/>
        <v>296401098830.68811</v>
      </c>
      <c r="F153" s="90">
        <f t="shared" ca="1" si="27"/>
        <v>295467803994.06958</v>
      </c>
      <c r="G153" s="90">
        <f t="shared" ca="1" si="27"/>
        <v>294534509157.45093</v>
      </c>
      <c r="H153" s="90">
        <f t="shared" ca="1" si="27"/>
        <v>293601214320.83228</v>
      </c>
      <c r="I153" s="90">
        <f t="shared" ca="1" si="27"/>
        <v>292667919484.21368</v>
      </c>
      <c r="J153" s="90">
        <f t="shared" ca="1" si="27"/>
        <v>291734624647.59509</v>
      </c>
      <c r="K153" s="90">
        <f t="shared" ca="1" si="27"/>
        <v>290801329810.97644</v>
      </c>
      <c r="L153">
        <f ca="1">IF('Coal mining 2020'!$A161="MD",INDIRECT("'Coal mining 2020'!"&amp;'Country Selector'!$B$3&amp;ROW($A161))*10^12,0)*'Process Emissions Multipliers'!$B$42</f>
        <v>289868034974.35785</v>
      </c>
      <c r="M153" s="90">
        <f t="shared" ca="1" si="28"/>
        <v>289643389108.85077</v>
      </c>
      <c r="N153" s="90">
        <f t="shared" ca="1" si="28"/>
        <v>289418743243.34369</v>
      </c>
      <c r="O153" s="90">
        <f t="shared" ca="1" si="28"/>
        <v>289194097377.83655</v>
      </c>
      <c r="P153" s="90">
        <f t="shared" ca="1" si="28"/>
        <v>288969451512.32947</v>
      </c>
      <c r="Q153" s="90">
        <f t="shared" ca="1" si="28"/>
        <v>288744805646.82245</v>
      </c>
      <c r="R153" s="90">
        <f t="shared" ca="1" si="28"/>
        <v>288520159781.31531</v>
      </c>
      <c r="S153" s="90">
        <f t="shared" ca="1" si="28"/>
        <v>288295513915.80823</v>
      </c>
      <c r="T153" s="90">
        <f t="shared" ca="1" si="28"/>
        <v>288070868050.30121</v>
      </c>
      <c r="U153" s="90">
        <f t="shared" ca="1" si="28"/>
        <v>287846222184.79413</v>
      </c>
      <c r="V153">
        <f ca="1">IF('Coal mining 2030'!$A161="MD",INDIRECT("'Coal mining 2030'!"&amp;'Country Selector'!$B$3&amp;ROW($A161))*10^12,0)*'Process Emissions Multipliers'!$D$42</f>
        <v>287621576319.28705</v>
      </c>
      <c r="W153" s="90">
        <f t="shared" ca="1" si="30"/>
        <v>288328268080.33612</v>
      </c>
      <c r="X153" s="90">
        <f t="shared" ca="1" si="30"/>
        <v>289034959841.38519</v>
      </c>
      <c r="Y153" s="90">
        <f t="shared" ca="1" si="30"/>
        <v>289741651602.43427</v>
      </c>
      <c r="Z153" s="90">
        <f t="shared" ca="1" si="30"/>
        <v>290448343363.48334</v>
      </c>
      <c r="AA153" s="90">
        <f t="shared" ca="1" si="30"/>
        <v>291155035124.53235</v>
      </c>
      <c r="AB153" s="90">
        <f t="shared" ca="1" si="30"/>
        <v>291861726885.58142</v>
      </c>
      <c r="AC153" s="90">
        <f t="shared" ca="1" si="30"/>
        <v>292568418646.63049</v>
      </c>
      <c r="AD153" s="90">
        <f t="shared" ca="1" si="30"/>
        <v>293275110407.67957</v>
      </c>
      <c r="AE153" s="90">
        <f t="shared" ca="1" si="30"/>
        <v>293981802168.7287</v>
      </c>
      <c r="AF153" s="90">
        <f t="shared" ca="1" si="30"/>
        <v>294688493929.77771</v>
      </c>
      <c r="AG153" s="90">
        <f t="shared" ca="1" si="30"/>
        <v>295395185690.82678</v>
      </c>
      <c r="AH153" s="90">
        <f t="shared" ca="1" si="30"/>
        <v>296101877451.87585</v>
      </c>
      <c r="AI153" s="90">
        <f t="shared" ca="1" si="30"/>
        <v>296808569212.92493</v>
      </c>
      <c r="AJ153" s="90">
        <f t="shared" ca="1" si="30"/>
        <v>297515260973.974</v>
      </c>
      <c r="AK153" s="90">
        <f t="shared" ca="1" si="30"/>
        <v>298221952735.02307</v>
      </c>
      <c r="AL153" s="90">
        <f t="shared" ca="1" si="30"/>
        <v>298928644496.07214</v>
      </c>
      <c r="AM153" s="90">
        <f t="shared" ca="1" si="29"/>
        <v>299635336257.12122</v>
      </c>
      <c r="AN153" s="90">
        <f t="shared" ca="1" si="29"/>
        <v>300342028018.17029</v>
      </c>
      <c r="AO153" s="90">
        <f t="shared" ca="1" si="29"/>
        <v>301048719779.21936</v>
      </c>
      <c r="AP153">
        <f ca="1">V153*'Process Emissions Multipliers'!$E$42</f>
        <v>301755411540.26843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>
      <selection activeCell="H9" sqref="H9"/>
    </sheetView>
  </sheetViews>
  <sheetFormatPr defaultRowHeight="15"/>
  <cols>
    <col min="1" max="1" width="28.85546875" customWidth="1"/>
    <col min="7" max="7" width="9" customWidth="1"/>
    <col min="12" max="12" width="12" bestFit="1" customWidth="1"/>
    <col min="22" max="22" width="12" bestFit="1" customWidth="1"/>
    <col min="32" max="32" width="13.140625" customWidth="1"/>
    <col min="33" max="34" width="11.28515625" customWidth="1"/>
    <col min="42" max="42" width="10.4257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'Chemicals Calcs'!B2</f>
        <v>0</v>
      </c>
      <c r="C2" s="210">
        <f ca="1">'Chemicals Calcs'!C2</f>
        <v>507633581080.91443</v>
      </c>
      <c r="D2" s="210">
        <f ca="1">'Chemicals Calcs'!D2</f>
        <v>1015267162161.8289</v>
      </c>
      <c r="E2" s="210">
        <f ca="1">'Chemicals Calcs'!E2</f>
        <v>1522900743242.7434</v>
      </c>
      <c r="F2" s="210">
        <f ca="1">'Chemicals Calcs'!F2</f>
        <v>2030534324323.6577</v>
      </c>
      <c r="G2" s="210">
        <f ca="1">IF(SUM('Chemicals Calcs'!G$2:G2)-'Chem - ODS'!B$15*10^6&lt;0,0,IF(AND(SUM('Chemicals Calcs'!G$1:G1)-'Chem - ODS'!B$15*10^6&lt;0,SUM('Chemicals Calcs'!G$2:G2)-'Chem - ODS'!B$15*10^6&gt;0),SUM('Chemicals Calcs'!G$2:G2)-'Chem - ODS'!B$15*10^6,'Chemicals Calcs'!G2))</f>
        <v>0</v>
      </c>
      <c r="H2" s="210">
        <f ca="1">IF(SUM('Chemicals Calcs'!H$2:H2)-'Chem - ODS'!C$15*10^6&lt;0,0,IF(AND(SUM('Chemicals Calcs'!H$1:H1)-'Chem - ODS'!C$15*10^6&lt;0,SUM('Chemicals Calcs'!H$2:H2)-'Chem - ODS'!C$15*10^6&gt;0),SUM('Chemicals Calcs'!H$2:H2)-'Chem - ODS'!C$15*10^6,'Chemicals Calcs'!H2))</f>
        <v>0</v>
      </c>
      <c r="I2" s="210">
        <f ca="1">IF(SUM('Chemicals Calcs'!I$2:I2)-'Chem - ODS'!D$15*10^6&lt;0,0,IF(AND(SUM('Chemicals Calcs'!I$1:I1)-'Chem - ODS'!D$15*10^6&lt;0,SUM('Chemicals Calcs'!I$2:I2)-'Chem - ODS'!D$15*10^6&gt;0),SUM('Chemicals Calcs'!I$2:I2)-'Chem - ODS'!D$15*10^6,'Chemicals Calcs'!I2))</f>
        <v>0</v>
      </c>
      <c r="J2" s="210">
        <f ca="1">IF(SUM('Chemicals Calcs'!J$2:J2)-'Chem - ODS'!E$15*10^6&lt;0,0,IF(AND(SUM('Chemicals Calcs'!J$1:J1)-'Chem - ODS'!E$15*10^6&lt;0,SUM('Chemicals Calcs'!J$2:J2)-'Chem - ODS'!E$15*10^6&gt;0),SUM('Chemicals Calcs'!J$2:J2)-'Chem - ODS'!E$15*10^6,'Chemicals Calcs'!J2))</f>
        <v>0</v>
      </c>
      <c r="K2" s="210">
        <f ca="1">IF(SUM('Chemicals Calcs'!K$2:K2)-'Chem - ODS'!F$15*10^6&lt;0,0,IF(AND(SUM('Chemicals Calcs'!K$1:K1)-'Chem - ODS'!F$15*10^6&lt;0,SUM('Chemicals Calcs'!K$2:K2)-'Chem - ODS'!F$15*10^6&gt;0),SUM('Chemicals Calcs'!K$2:K2)-'Chem - ODS'!F$15*10^6,'Chemicals Calcs'!K2))</f>
        <v>0</v>
      </c>
      <c r="L2" s="210">
        <f ca="1">IF(SUM('Chemicals Calcs'!L$2:L2)-'Chem - ODS'!G$15*10^6&lt;0,0,IF(AND(SUM('Chemicals Calcs'!L$1:L1)-'Chem - ODS'!G$15*10^6&lt;0,SUM('Chemicals Calcs'!L$2:L2)-'Chem - ODS'!G$15*10^6&gt;0),SUM('Chemicals Calcs'!L$2:L2)-'Chem - ODS'!G$15*10^6,'Chemicals Calcs'!L2))</f>
        <v>0</v>
      </c>
      <c r="M2" s="210">
        <f ca="1">IF(SUM('Chemicals Calcs'!M$2:M2)-'Chem - ODS'!H$15*10^6&lt;0,0,IF(AND(SUM('Chemicals Calcs'!M$1:M1)-'Chem - ODS'!H$15*10^6&lt;0,SUM('Chemicals Calcs'!M$2:M2)-'Chem - ODS'!H$15*10^6&gt;0),SUM('Chemicals Calcs'!M$2:M2)-'Chem - ODS'!H$15*10^6,'Chemicals Calcs'!M2))</f>
        <v>0</v>
      </c>
      <c r="N2" s="210">
        <f ca="1">IF(SUM('Chemicals Calcs'!N$2:N2)-'Chem - ODS'!I$15*10^6&lt;0,0,IF(AND(SUM('Chemicals Calcs'!N$1:N1)-'Chem - ODS'!I$15*10^6&lt;0,SUM('Chemicals Calcs'!N$2:N2)-'Chem - ODS'!I$15*10^6&gt;0),SUM('Chemicals Calcs'!N$2:N2)-'Chem - ODS'!I$15*10^6,'Chemicals Calcs'!N2))</f>
        <v>0</v>
      </c>
      <c r="O2" s="210">
        <f ca="1">IF(SUM('Chemicals Calcs'!O$2:O2)-'Chem - ODS'!J$15*10^6&lt;0,0,IF(AND(SUM('Chemicals Calcs'!O$1:O1)-'Chem - ODS'!J$15*10^6&lt;0,SUM('Chemicals Calcs'!O$2:O2)-'Chem - ODS'!J$15*10^6&gt;0),SUM('Chemicals Calcs'!O$2:O2)-'Chem - ODS'!J$15*10^6,'Chemicals Calcs'!O2))</f>
        <v>0</v>
      </c>
      <c r="P2" s="210">
        <f ca="1">IF(SUM('Chemicals Calcs'!P$2:P2)-'Chem - ODS'!K$15*10^6&lt;0,0,IF(AND(SUM('Chemicals Calcs'!P$1:P1)-'Chem - ODS'!K$15*10^6&lt;0,SUM('Chemicals Calcs'!P$2:P2)-'Chem - ODS'!K$15*10^6&gt;0),SUM('Chemicals Calcs'!P$2:P2)-'Chem - ODS'!K$15*10^6,'Chemicals Calcs'!P2))</f>
        <v>0</v>
      </c>
      <c r="Q2" s="210">
        <f ca="1">IF(SUM('Chemicals Calcs'!Q$2:Q2)-'Chem - ODS'!L$15*10^6&lt;0,0,IF(AND(SUM('Chemicals Calcs'!Q$1:Q1)-'Chem - ODS'!L$15*10^6&lt;0,SUM('Chemicals Calcs'!Q$2:Q2)-'Chem - ODS'!L$15*10^6&gt;0),SUM('Chemicals Calcs'!Q$2:Q2)-'Chem - ODS'!L$15*10^6,'Chemicals Calcs'!Q2))</f>
        <v>0</v>
      </c>
      <c r="R2" s="210">
        <f ca="1">IF(SUM('Chemicals Calcs'!R$2:R2)-'Chem - ODS'!M$15*10^6&lt;0,0,IF(AND(SUM('Chemicals Calcs'!R$1:R1)-'Chem - ODS'!M$15*10^6&lt;0,SUM('Chemicals Calcs'!R$2:R2)-'Chem - ODS'!M$15*10^6&gt;0),SUM('Chemicals Calcs'!R$2:R2)-'Chem - ODS'!M$15*10^6,'Chemicals Calcs'!R2))</f>
        <v>0</v>
      </c>
      <c r="S2" s="210">
        <f ca="1">IF(SUM('Chemicals Calcs'!S$2:S2)-'Chem - ODS'!N$15*10^6&lt;0,0,IF(AND(SUM('Chemicals Calcs'!S$1:S1)-'Chem - ODS'!N$15*10^6&lt;0,SUM('Chemicals Calcs'!S$2:S2)-'Chem - ODS'!N$15*10^6&gt;0),SUM('Chemicals Calcs'!S$2:S2)-'Chem - ODS'!N$15*10^6,'Chemicals Calcs'!S2))</f>
        <v>0</v>
      </c>
      <c r="T2" s="210">
        <f ca="1">IF(SUM('Chemicals Calcs'!T$2:T2)-'Chem - ODS'!O$15*10^6&lt;0,0,IF(AND(SUM('Chemicals Calcs'!T$1:T1)-'Chem - ODS'!O$15*10^6&lt;0,SUM('Chemicals Calcs'!T$2:T2)-'Chem - ODS'!O$15*10^6&gt;0),SUM('Chemicals Calcs'!T$2:T2)-'Chem - ODS'!O$15*10^6,'Chemicals Calcs'!T2))</f>
        <v>0</v>
      </c>
      <c r="U2" s="210">
        <f ca="1">IF(SUM('Chemicals Calcs'!U$2:U2)-'Chem - ODS'!P$15*10^6&lt;0,0,IF(AND(SUM('Chemicals Calcs'!U$1:U1)-'Chem - ODS'!P$15*10^6&lt;0,SUM('Chemicals Calcs'!U$2:U2)-'Chem - ODS'!P$15*10^6&gt;0),SUM('Chemicals Calcs'!U$2:U2)-'Chem - ODS'!P$15*10^6,'Chemicals Calcs'!U2))</f>
        <v>0</v>
      </c>
      <c r="V2" s="210">
        <f ca="1">IF(SUM('Chemicals Calcs'!V$2:V2)-'Chem - ODS'!Q$15*10^6&lt;0,0,IF(AND(SUM('Chemicals Calcs'!V$1:V1)-'Chem - ODS'!Q$15*10^6&lt;0,SUM('Chemicals Calcs'!V$2:V2)-'Chem - ODS'!Q$15*10^6&gt;0),SUM('Chemicals Calcs'!V$2:V2)-'Chem - ODS'!Q$15*10^6,'Chemicals Calcs'!V2))</f>
        <v>0</v>
      </c>
      <c r="W2" s="210">
        <f ca="1">IF(SUM('Chemicals Calcs'!W$2:W2)-'Chem - ODS'!R$15*10^6&lt;0,0,IF(AND(SUM('Chemicals Calcs'!W$1:W1)-'Chem - ODS'!R$15*10^6&lt;0,SUM('Chemicals Calcs'!W$2:W2)-'Chem - ODS'!R$15*10^6&gt;0),SUM('Chemicals Calcs'!W$2:W2)-'Chem - ODS'!R$15*10^6,'Chemicals Calcs'!W2))</f>
        <v>0</v>
      </c>
      <c r="X2" s="210">
        <f ca="1">IF(SUM('Chemicals Calcs'!X$2:X2)-'Chem - ODS'!S$15*10^6&lt;0,0,IF(AND(SUM('Chemicals Calcs'!X$1:X1)-'Chem - ODS'!S$15*10^6&lt;0,SUM('Chemicals Calcs'!X$2:X2)-'Chem - ODS'!S$15*10^6&gt;0),SUM('Chemicals Calcs'!X$2:X2)-'Chem - ODS'!S$15*10^6,'Chemicals Calcs'!X2))</f>
        <v>0</v>
      </c>
      <c r="Y2" s="210">
        <f ca="1">IF(SUM('Chemicals Calcs'!Y$2:Y2)-'Chem - ODS'!T$15*10^6&lt;0,0,IF(AND(SUM('Chemicals Calcs'!Y$1:Y1)-'Chem - ODS'!T$15*10^6&lt;0,SUM('Chemicals Calcs'!Y$2:Y2)-'Chem - ODS'!T$15*10^6&gt;0),SUM('Chemicals Calcs'!Y$2:Y2)-'Chem - ODS'!T$15*10^6,'Chemicals Calcs'!Y2))</f>
        <v>0</v>
      </c>
      <c r="Z2" s="210">
        <f ca="1">IF(SUM('Chemicals Calcs'!Z$2:Z2)-'Chem - ODS'!U$15*10^6&lt;0,0,IF(AND(SUM('Chemicals Calcs'!Z$1:Z1)-'Chem - ODS'!U$15*10^6&lt;0,SUM('Chemicals Calcs'!Z$2:Z2)-'Chem - ODS'!U$15*10^6&gt;0),SUM('Chemicals Calcs'!Z$2:Z2)-'Chem - ODS'!U$15*10^6,'Chemicals Calcs'!Z2))</f>
        <v>0</v>
      </c>
      <c r="AA2" s="210">
        <f ca="1">IF(SUM('Chemicals Calcs'!AA$2:AA2)-'Chem - ODS'!V$15*10^6&lt;0,0,IF(AND(SUM('Chemicals Calcs'!AA$1:AA1)-'Chem - ODS'!V$15*10^6&lt;0,SUM('Chemicals Calcs'!AA$2:AA2)-'Chem - ODS'!V$15*10^6&gt;0),SUM('Chemicals Calcs'!AA$2:AA2)-'Chem - ODS'!V$15*10^6,'Chemicals Calcs'!AA2))</f>
        <v>0</v>
      </c>
      <c r="AB2" s="210">
        <f ca="1">IF(SUM('Chemicals Calcs'!AB$2:AB2)-'Chem - ODS'!W$15*10^6&lt;0,0,IF(AND(SUM('Chemicals Calcs'!AB$1:AB1)-'Chem - ODS'!W$15*10^6&lt;0,SUM('Chemicals Calcs'!AB$2:AB2)-'Chem - ODS'!W$15*10^6&gt;0),SUM('Chemicals Calcs'!AB$2:AB2)-'Chem - ODS'!W$15*10^6,'Chemicals Calcs'!AB2))</f>
        <v>0</v>
      </c>
      <c r="AC2" s="210">
        <f ca="1">IF(SUM('Chemicals Calcs'!AC$2:AC2)-'Chem - ODS'!X$15*10^6&lt;0,0,IF(AND(SUM('Chemicals Calcs'!AC$1:AC1)-'Chem - ODS'!X$15*10^6&lt;0,SUM('Chemicals Calcs'!AC$2:AC2)-'Chem - ODS'!X$15*10^6&gt;0),SUM('Chemicals Calcs'!AC$2:AC2)-'Chem - ODS'!X$15*10^6,'Chemicals Calcs'!AC2))</f>
        <v>0</v>
      </c>
      <c r="AD2" s="210">
        <f ca="1">IF(SUM('Chemicals Calcs'!AD$2:AD2)-'Chem - ODS'!Y$15*10^6&lt;0,0,IF(AND(SUM('Chemicals Calcs'!AD$1:AD1)-'Chem - ODS'!Y$15*10^6&lt;0,SUM('Chemicals Calcs'!AD$2:AD2)-'Chem - ODS'!Y$15*10^6&gt;0),SUM('Chemicals Calcs'!AD$2:AD2)-'Chem - ODS'!Y$15*10^6,'Chemicals Calcs'!AD2))</f>
        <v>0</v>
      </c>
      <c r="AE2" s="210">
        <f ca="1">IF(SUM('Chemicals Calcs'!AE$2:AE2)-'Chem - ODS'!Z$15*10^6&lt;0,0,IF(AND(SUM('Chemicals Calcs'!AE$1:AE1)-'Chem - ODS'!Z$15*10^6&lt;0,SUM('Chemicals Calcs'!AE$2:AE2)-'Chem - ODS'!Z$15*10^6&gt;0),SUM('Chemicals Calcs'!AE$2:AE2)-'Chem - ODS'!Z$15*10^6,'Chemicals Calcs'!AE2))</f>
        <v>0</v>
      </c>
      <c r="AF2" s="210">
        <f ca="1">IF(SUM('Chemicals Calcs'!AF$2:AF2)-'Chem - ODS'!AA$15*10^6&lt;0,0,IF(AND(SUM('Chemicals Calcs'!AF$1:AF1)-'Chem - ODS'!AA$15*10^6&lt;0,SUM('Chemicals Calcs'!AF$2:AF2)-'Chem - ODS'!AA$15*10^6&gt;0),SUM('Chemicals Calcs'!AF$2:AF2)-'Chem - ODS'!AA$15*10^6,'Chemicals Calcs'!AF2))</f>
        <v>0</v>
      </c>
      <c r="AG2" s="210">
        <f ca="1">IF(SUM('Chemicals Calcs'!AG$2:AG2)-'Chem - ODS'!AB$15*10^6&lt;0,0,IF(AND(SUM('Chemicals Calcs'!AG$1:AG1)-'Chem - ODS'!AB$15*10^6&lt;0,SUM('Chemicals Calcs'!AG$2:AG2)-'Chem - ODS'!AB$15*10^6&gt;0),SUM('Chemicals Calcs'!AG$2:AG2)-'Chem - ODS'!AB$15*10^6,'Chemicals Calcs'!AG2))</f>
        <v>0</v>
      </c>
      <c r="AH2" s="210">
        <f ca="1">IF(SUM('Chemicals Calcs'!AH$2:AH2)-'Chem - ODS'!AC$15*10^6&lt;0,0,IF(AND(SUM('Chemicals Calcs'!AH$1:AH1)-'Chem - ODS'!AC$15*10^6&lt;0,SUM('Chemicals Calcs'!AH$2:AH2)-'Chem - ODS'!AC$15*10^6&gt;0),SUM('Chemicals Calcs'!AH$2:AH2)-'Chem - ODS'!AC$15*10^6,'Chemicals Calcs'!AH2))</f>
        <v>0</v>
      </c>
      <c r="AI2" s="210">
        <f ca="1">IF(SUM('Chemicals Calcs'!AI$2:AI2)-'Chem - ODS'!AD$15*10^6&lt;0,0,IF(AND(SUM('Chemicals Calcs'!AI$1:AI1)-'Chem - ODS'!AD$15*10^6&lt;0,SUM('Chemicals Calcs'!AI$2:AI2)-'Chem - ODS'!AD$15*10^6&gt;0),SUM('Chemicals Calcs'!AI$2:AI2)-'Chem - ODS'!AD$15*10^6,'Chemicals Calcs'!AI2))</f>
        <v>0</v>
      </c>
      <c r="AJ2" s="210">
        <f ca="1">IF(SUM('Chemicals Calcs'!AJ$2:AJ2)-'Chem - ODS'!AE$15*10^6&lt;0,0,IF(AND(SUM('Chemicals Calcs'!AJ$1:AJ1)-'Chem - ODS'!AE$15*10^6&lt;0,SUM('Chemicals Calcs'!AJ$2:AJ2)-'Chem - ODS'!AE$15*10^6&gt;0),SUM('Chemicals Calcs'!AJ$2:AJ2)-'Chem - ODS'!AE$15*10^6,'Chemicals Calcs'!AJ2))</f>
        <v>0</v>
      </c>
      <c r="AK2" s="210">
        <f ca="1">IF(SUM('Chemicals Calcs'!AK$2:AK2)-'Chem - ODS'!AF$15*10^6&lt;0,0,IF(AND(SUM('Chemicals Calcs'!AK$1:AK1)-'Chem - ODS'!AF$15*10^6&lt;0,SUM('Chemicals Calcs'!AK$2:AK2)-'Chem - ODS'!AF$15*10^6&gt;0),SUM('Chemicals Calcs'!AK$2:AK2)-'Chem - ODS'!AF$15*10^6,'Chemicals Calcs'!AK2))</f>
        <v>0</v>
      </c>
      <c r="AL2" s="210">
        <f ca="1">IF(SUM('Chemicals Calcs'!AL$2:AL2)-'Chem - ODS'!AG$15*10^6&lt;0,0,IF(AND(SUM('Chemicals Calcs'!AL$1:AL1)-'Chem - ODS'!AG$15*10^6&lt;0,SUM('Chemicals Calcs'!AL$2:AL2)-'Chem - ODS'!AG$15*10^6&gt;0),SUM('Chemicals Calcs'!AL$2:AL2)-'Chem - ODS'!AG$15*10^6,'Chemicals Calcs'!AL2))</f>
        <v>0</v>
      </c>
      <c r="AM2" s="210">
        <f ca="1">IF(SUM('Chemicals Calcs'!AM$2:AM2)-'Chem - ODS'!AH$15*10^6&lt;0,0,IF(AND(SUM('Chemicals Calcs'!AM$1:AM1)-'Chem - ODS'!AH$15*10^6&lt;0,SUM('Chemicals Calcs'!AM$2:AM2)-'Chem - ODS'!AH$15*10^6&gt;0),SUM('Chemicals Calcs'!AM$2:AM2)-'Chem - ODS'!AH$15*10^6,'Chemicals Calcs'!AM2))</f>
        <v>0</v>
      </c>
      <c r="AN2" s="210">
        <f ca="1">IF(SUM('Chemicals Calcs'!AN$2:AN2)-'Chem - ODS'!AI$15*10^6&lt;0,0,IF(AND(SUM('Chemicals Calcs'!AN$1:AN1)-'Chem - ODS'!AI$15*10^6&lt;0,SUM('Chemicals Calcs'!AN$2:AN2)-'Chem - ODS'!AI$15*10^6&gt;0),SUM('Chemicals Calcs'!AN$2:AN2)-'Chem - ODS'!AI$15*10^6,'Chemicals Calcs'!AN2))</f>
        <v>0</v>
      </c>
      <c r="AO2" s="210">
        <f ca="1">IF(SUM('Chemicals Calcs'!AO$2:AO2)-'Chem - ODS'!AJ$15*10^6&lt;0,0,IF(AND(SUM('Chemicals Calcs'!AO$1:AO1)-'Chem - ODS'!AJ$15*10^6&lt;0,SUM('Chemicals Calcs'!AO$2:AO2)-'Chem - ODS'!AJ$15*10^6&gt;0),SUM('Chemicals Calcs'!AO$2:AO2)-'Chem - ODS'!AJ$15*10^6,'Chemicals Calcs'!AO2))</f>
        <v>0</v>
      </c>
      <c r="AP2" s="210">
        <f ca="1">IF(SUM('Chemicals Calcs'!AP$2:AP2)-'Chem - ODS'!AK$15*10^6&lt;0,0,IF(AND(SUM('Chemicals Calcs'!AP$1:AP1)-'Chem - ODS'!AK$15*10^6&lt;0,SUM('Chemicals Calcs'!AP$2:AP2)-'Chem - ODS'!AK$15*10^6&gt;0),SUM('Chemicals Calcs'!AP$2:AP2)-'Chem - ODS'!AK$15*10^6,'Chemicals Calcs'!AP2))</f>
        <v>0</v>
      </c>
    </row>
    <row r="3" spans="1:42">
      <c r="A3" s="74">
        <v>-49</v>
      </c>
      <c r="B3">
        <f ca="1">IF('Chemicals 2010'!$A11="CP",INDIRECT("'Chemicals 2010'!"&amp;'Country Selector'!$B$3&amp;ROW($A11))*10^12,0)</f>
        <v>0</v>
      </c>
      <c r="C3" s="90">
        <f t="shared" ref="C3:F34" ca="1" si="0">$B3*($L$1-C$1)/($L$1-$B$1)+$L3*(C$1-$B$1)/($L$1-$B$1)</f>
        <v>0</v>
      </c>
      <c r="D3" s="90">
        <f t="shared" ref="D3:F17" ca="1" si="1">$B3*($L$1-D$1)/($L$1-$B$1)+$L3*(D$1-$B$1)/($L$1-$B$1)</f>
        <v>0</v>
      </c>
      <c r="E3" s="90">
        <f t="shared" ca="1" si="1"/>
        <v>0</v>
      </c>
      <c r="F3" s="90">
        <f t="shared" ca="1" si="1"/>
        <v>0</v>
      </c>
      <c r="G3" s="210">
        <f ca="1">IF(SUM('Chemicals Calcs'!G$2:G3)-'Chem - ODS'!B$15*10^6&lt;0,0,IF(AND(SUM('Chemicals Calcs'!G$1:G2)-'Chem - ODS'!B$15*10^6&lt;0,SUM('Chemicals Calcs'!G$2:G3)-'Chem - ODS'!B$15*10^6&gt;0),SUM('Chemicals Calcs'!G$2:G3)-'Chem - ODS'!B$15*10^6,'Chemicals Calcs'!G3))</f>
        <v>0</v>
      </c>
      <c r="H3" s="210">
        <f ca="1">IF(SUM('Chemicals Calcs'!H$2:H3)-'Chem - ODS'!C$15*10^6&lt;0,0,IF(AND(SUM('Chemicals Calcs'!H$1:H2)-'Chem - ODS'!C$15*10^6&lt;0,SUM('Chemicals Calcs'!H$2:H3)-'Chem - ODS'!C$15*10^6&gt;0),SUM('Chemicals Calcs'!H$2:H3)-'Chem - ODS'!C$15*10^6,'Chemicals Calcs'!H3))</f>
        <v>0</v>
      </c>
      <c r="I3" s="210">
        <f ca="1">IF(SUM('Chemicals Calcs'!I$2:I3)-'Chem - ODS'!D$15*10^6&lt;0,0,IF(AND(SUM('Chemicals Calcs'!I$1:I2)-'Chem - ODS'!D$15*10^6&lt;0,SUM('Chemicals Calcs'!I$2:I3)-'Chem - ODS'!D$15*10^6&gt;0),SUM('Chemicals Calcs'!I$2:I3)-'Chem - ODS'!D$15*10^6,'Chemicals Calcs'!I3))</f>
        <v>0</v>
      </c>
      <c r="J3" s="210">
        <f ca="1">IF(SUM('Chemicals Calcs'!J$2:J3)-'Chem - ODS'!E$15*10^6&lt;0,0,IF(AND(SUM('Chemicals Calcs'!J$1:J2)-'Chem - ODS'!E$15*10^6&lt;0,SUM('Chemicals Calcs'!J$2:J3)-'Chem - ODS'!E$15*10^6&gt;0),SUM('Chemicals Calcs'!J$2:J3)-'Chem - ODS'!E$15*10^6,'Chemicals Calcs'!J3))</f>
        <v>0</v>
      </c>
      <c r="K3" s="210">
        <f ca="1">IF(SUM('Chemicals Calcs'!K$2:K3)-'Chem - ODS'!F$15*10^6&lt;0,0,IF(AND(SUM('Chemicals Calcs'!K$1:K2)-'Chem - ODS'!F$15*10^6&lt;0,SUM('Chemicals Calcs'!K$2:K3)-'Chem - ODS'!F$15*10^6&gt;0),SUM('Chemicals Calcs'!K$2:K3)-'Chem - ODS'!F$15*10^6,'Chemicals Calcs'!K3))</f>
        <v>0</v>
      </c>
      <c r="L3" s="210">
        <f ca="1">IF(SUM('Chemicals Calcs'!L$2:L3)-'Chem - ODS'!G$15*10^6&lt;0,0,IF(AND(SUM('Chemicals Calcs'!L$1:L2)-'Chem - ODS'!G$15*10^6&lt;0,SUM('Chemicals Calcs'!L$2:L3)-'Chem - ODS'!G$15*10^6&gt;0),SUM('Chemicals Calcs'!L$2:L3)-'Chem - ODS'!G$15*10^6,'Chemicals Calcs'!L3))</f>
        <v>0</v>
      </c>
      <c r="M3" s="210">
        <f ca="1">IF(SUM('Chemicals Calcs'!M$2:M3)-'Chem - ODS'!H$15*10^6&lt;0,0,IF(AND(SUM('Chemicals Calcs'!M$1:M2)-'Chem - ODS'!H$15*10^6&lt;0,SUM('Chemicals Calcs'!M$2:M3)-'Chem - ODS'!H$15*10^6&gt;0),SUM('Chemicals Calcs'!M$2:M3)-'Chem - ODS'!H$15*10^6,'Chemicals Calcs'!M3))</f>
        <v>0</v>
      </c>
      <c r="N3" s="210">
        <f ca="1">IF(SUM('Chemicals Calcs'!N$2:N3)-'Chem - ODS'!I$15*10^6&lt;0,0,IF(AND(SUM('Chemicals Calcs'!N$1:N2)-'Chem - ODS'!I$15*10^6&lt;0,SUM('Chemicals Calcs'!N$2:N3)-'Chem - ODS'!I$15*10^6&gt;0),SUM('Chemicals Calcs'!N$2:N3)-'Chem - ODS'!I$15*10^6,'Chemicals Calcs'!N3))</f>
        <v>0</v>
      </c>
      <c r="O3" s="210">
        <f ca="1">IF(SUM('Chemicals Calcs'!O$2:O3)-'Chem - ODS'!J$15*10^6&lt;0,0,IF(AND(SUM('Chemicals Calcs'!O$1:O2)-'Chem - ODS'!J$15*10^6&lt;0,SUM('Chemicals Calcs'!O$2:O3)-'Chem - ODS'!J$15*10^6&gt;0),SUM('Chemicals Calcs'!O$2:O3)-'Chem - ODS'!J$15*10^6,'Chemicals Calcs'!O3))</f>
        <v>0</v>
      </c>
      <c r="P3" s="210">
        <f ca="1">IF(SUM('Chemicals Calcs'!P$2:P3)-'Chem - ODS'!K$15*10^6&lt;0,0,IF(AND(SUM('Chemicals Calcs'!P$1:P2)-'Chem - ODS'!K$15*10^6&lt;0,SUM('Chemicals Calcs'!P$2:P3)-'Chem - ODS'!K$15*10^6&gt;0),SUM('Chemicals Calcs'!P$2:P3)-'Chem - ODS'!K$15*10^6,'Chemicals Calcs'!P3))</f>
        <v>0</v>
      </c>
      <c r="Q3" s="210">
        <f ca="1">IF(SUM('Chemicals Calcs'!Q$2:Q3)-'Chem - ODS'!L$15*10^6&lt;0,0,IF(AND(SUM('Chemicals Calcs'!Q$1:Q2)-'Chem - ODS'!L$15*10^6&lt;0,SUM('Chemicals Calcs'!Q$2:Q3)-'Chem - ODS'!L$15*10^6&gt;0),SUM('Chemicals Calcs'!Q$2:Q3)-'Chem - ODS'!L$15*10^6,'Chemicals Calcs'!Q3))</f>
        <v>0</v>
      </c>
      <c r="R3" s="210">
        <f ca="1">IF(SUM('Chemicals Calcs'!R$2:R3)-'Chem - ODS'!M$15*10^6&lt;0,0,IF(AND(SUM('Chemicals Calcs'!R$1:R2)-'Chem - ODS'!M$15*10^6&lt;0,SUM('Chemicals Calcs'!R$2:R3)-'Chem - ODS'!M$15*10^6&gt;0),SUM('Chemicals Calcs'!R$2:R3)-'Chem - ODS'!M$15*10^6,'Chemicals Calcs'!R3))</f>
        <v>0</v>
      </c>
      <c r="S3" s="210">
        <f ca="1">IF(SUM('Chemicals Calcs'!S$2:S3)-'Chem - ODS'!N$15*10^6&lt;0,0,IF(AND(SUM('Chemicals Calcs'!S$1:S2)-'Chem - ODS'!N$15*10^6&lt;0,SUM('Chemicals Calcs'!S$2:S3)-'Chem - ODS'!N$15*10^6&gt;0),SUM('Chemicals Calcs'!S$2:S3)-'Chem - ODS'!N$15*10^6,'Chemicals Calcs'!S3))</f>
        <v>0</v>
      </c>
      <c r="T3" s="210">
        <f ca="1">IF(SUM('Chemicals Calcs'!T$2:T3)-'Chem - ODS'!O$15*10^6&lt;0,0,IF(AND(SUM('Chemicals Calcs'!T$1:T2)-'Chem - ODS'!O$15*10^6&lt;0,SUM('Chemicals Calcs'!T$2:T3)-'Chem - ODS'!O$15*10^6&gt;0),SUM('Chemicals Calcs'!T$2:T3)-'Chem - ODS'!O$15*10^6,'Chemicals Calcs'!T3))</f>
        <v>0</v>
      </c>
      <c r="U3" s="210">
        <f ca="1">IF(SUM('Chemicals Calcs'!U$2:U3)-'Chem - ODS'!P$15*10^6&lt;0,0,IF(AND(SUM('Chemicals Calcs'!U$1:U2)-'Chem - ODS'!P$15*10^6&lt;0,SUM('Chemicals Calcs'!U$2:U3)-'Chem - ODS'!P$15*10^6&gt;0),SUM('Chemicals Calcs'!U$2:U3)-'Chem - ODS'!P$15*10^6,'Chemicals Calcs'!U3))</f>
        <v>0</v>
      </c>
      <c r="V3" s="210">
        <f ca="1">IF(SUM('Chemicals Calcs'!V$2:V3)-'Chem - ODS'!Q$15*10^6&lt;0,0,IF(AND(SUM('Chemicals Calcs'!V$1:V2)-'Chem - ODS'!Q$15*10^6&lt;0,SUM('Chemicals Calcs'!V$2:V3)-'Chem - ODS'!Q$15*10^6&gt;0),SUM('Chemicals Calcs'!V$2:V3)-'Chem - ODS'!Q$15*10^6,'Chemicals Calcs'!V3))</f>
        <v>0</v>
      </c>
      <c r="W3" s="210">
        <f ca="1">IF(SUM('Chemicals Calcs'!W$2:W3)-'Chem - ODS'!R$15*10^6&lt;0,0,IF(AND(SUM('Chemicals Calcs'!W$1:W2)-'Chem - ODS'!R$15*10^6&lt;0,SUM('Chemicals Calcs'!W$2:W3)-'Chem - ODS'!R$15*10^6&gt;0),SUM('Chemicals Calcs'!W$2:W3)-'Chem - ODS'!R$15*10^6,'Chemicals Calcs'!W3))</f>
        <v>0</v>
      </c>
      <c r="X3" s="210">
        <f ca="1">IF(SUM('Chemicals Calcs'!X$2:X3)-'Chem - ODS'!S$15*10^6&lt;0,0,IF(AND(SUM('Chemicals Calcs'!X$1:X2)-'Chem - ODS'!S$15*10^6&lt;0,SUM('Chemicals Calcs'!X$2:X3)-'Chem - ODS'!S$15*10^6&gt;0),SUM('Chemicals Calcs'!X$2:X3)-'Chem - ODS'!S$15*10^6,'Chemicals Calcs'!X3))</f>
        <v>0</v>
      </c>
      <c r="Y3" s="210">
        <f ca="1">IF(SUM('Chemicals Calcs'!Y$2:Y3)-'Chem - ODS'!T$15*10^6&lt;0,0,IF(AND(SUM('Chemicals Calcs'!Y$1:Y2)-'Chem - ODS'!T$15*10^6&lt;0,SUM('Chemicals Calcs'!Y$2:Y3)-'Chem - ODS'!T$15*10^6&gt;0),SUM('Chemicals Calcs'!Y$2:Y3)-'Chem - ODS'!T$15*10^6,'Chemicals Calcs'!Y3))</f>
        <v>0</v>
      </c>
      <c r="Z3" s="210">
        <f ca="1">IF(SUM('Chemicals Calcs'!Z$2:Z3)-'Chem - ODS'!U$15*10^6&lt;0,0,IF(AND(SUM('Chemicals Calcs'!Z$1:Z2)-'Chem - ODS'!U$15*10^6&lt;0,SUM('Chemicals Calcs'!Z$2:Z3)-'Chem - ODS'!U$15*10^6&gt;0),SUM('Chemicals Calcs'!Z$2:Z3)-'Chem - ODS'!U$15*10^6,'Chemicals Calcs'!Z3))</f>
        <v>0</v>
      </c>
      <c r="AA3" s="210">
        <f ca="1">IF(SUM('Chemicals Calcs'!AA$2:AA3)-'Chem - ODS'!V$15*10^6&lt;0,0,IF(AND(SUM('Chemicals Calcs'!AA$1:AA2)-'Chem - ODS'!V$15*10^6&lt;0,SUM('Chemicals Calcs'!AA$2:AA3)-'Chem - ODS'!V$15*10^6&gt;0),SUM('Chemicals Calcs'!AA$2:AA3)-'Chem - ODS'!V$15*10^6,'Chemicals Calcs'!AA3))</f>
        <v>0</v>
      </c>
      <c r="AB3" s="210">
        <f ca="1">IF(SUM('Chemicals Calcs'!AB$2:AB3)-'Chem - ODS'!W$15*10^6&lt;0,0,IF(AND(SUM('Chemicals Calcs'!AB$1:AB2)-'Chem - ODS'!W$15*10^6&lt;0,SUM('Chemicals Calcs'!AB$2:AB3)-'Chem - ODS'!W$15*10^6&gt;0),SUM('Chemicals Calcs'!AB$2:AB3)-'Chem - ODS'!W$15*10^6,'Chemicals Calcs'!AB3))</f>
        <v>0</v>
      </c>
      <c r="AC3" s="210">
        <f ca="1">IF(SUM('Chemicals Calcs'!AC$2:AC3)-'Chem - ODS'!X$15*10^6&lt;0,0,IF(AND(SUM('Chemicals Calcs'!AC$1:AC2)-'Chem - ODS'!X$15*10^6&lt;0,SUM('Chemicals Calcs'!AC$2:AC3)-'Chem - ODS'!X$15*10^6&gt;0),SUM('Chemicals Calcs'!AC$2:AC3)-'Chem - ODS'!X$15*10^6,'Chemicals Calcs'!AC3))</f>
        <v>0</v>
      </c>
      <c r="AD3" s="210">
        <f ca="1">IF(SUM('Chemicals Calcs'!AD$2:AD3)-'Chem - ODS'!Y$15*10^6&lt;0,0,IF(AND(SUM('Chemicals Calcs'!AD$1:AD2)-'Chem - ODS'!Y$15*10^6&lt;0,SUM('Chemicals Calcs'!AD$2:AD3)-'Chem - ODS'!Y$15*10^6&gt;0),SUM('Chemicals Calcs'!AD$2:AD3)-'Chem - ODS'!Y$15*10^6,'Chemicals Calcs'!AD3))</f>
        <v>0</v>
      </c>
      <c r="AE3" s="210">
        <f ca="1">IF(SUM('Chemicals Calcs'!AE$2:AE3)-'Chem - ODS'!Z$15*10^6&lt;0,0,IF(AND(SUM('Chemicals Calcs'!AE$1:AE2)-'Chem - ODS'!Z$15*10^6&lt;0,SUM('Chemicals Calcs'!AE$2:AE3)-'Chem - ODS'!Z$15*10^6&gt;0),SUM('Chemicals Calcs'!AE$2:AE3)-'Chem - ODS'!Z$15*10^6,'Chemicals Calcs'!AE3))</f>
        <v>0</v>
      </c>
      <c r="AF3" s="210">
        <f ca="1">IF(SUM('Chemicals Calcs'!AF$2:AF3)-'Chem - ODS'!AA$15*10^6&lt;0,0,IF(AND(SUM('Chemicals Calcs'!AF$1:AF2)-'Chem - ODS'!AA$15*10^6&lt;0,SUM('Chemicals Calcs'!AF$2:AF3)-'Chem - ODS'!AA$15*10^6&gt;0),SUM('Chemicals Calcs'!AF$2:AF3)-'Chem - ODS'!AA$15*10^6,'Chemicals Calcs'!AF3))</f>
        <v>0</v>
      </c>
      <c r="AG3" s="210">
        <f ca="1">IF(SUM('Chemicals Calcs'!AG$2:AG3)-'Chem - ODS'!AB$15*10^6&lt;0,0,IF(AND(SUM('Chemicals Calcs'!AG$1:AG2)-'Chem - ODS'!AB$15*10^6&lt;0,SUM('Chemicals Calcs'!AG$2:AG3)-'Chem - ODS'!AB$15*10^6&gt;0),SUM('Chemicals Calcs'!AG$2:AG3)-'Chem - ODS'!AB$15*10^6,'Chemicals Calcs'!AG3))</f>
        <v>0</v>
      </c>
      <c r="AH3" s="210">
        <f ca="1">IF(SUM('Chemicals Calcs'!AH$2:AH3)-'Chem - ODS'!AC$15*10^6&lt;0,0,IF(AND(SUM('Chemicals Calcs'!AH$1:AH2)-'Chem - ODS'!AC$15*10^6&lt;0,SUM('Chemicals Calcs'!AH$2:AH3)-'Chem - ODS'!AC$15*10^6&gt;0),SUM('Chemicals Calcs'!AH$2:AH3)-'Chem - ODS'!AC$15*10^6,'Chemicals Calcs'!AH3))</f>
        <v>0</v>
      </c>
      <c r="AI3" s="210">
        <f ca="1">IF(SUM('Chemicals Calcs'!AI$2:AI3)-'Chem - ODS'!AD$15*10^6&lt;0,0,IF(AND(SUM('Chemicals Calcs'!AI$1:AI2)-'Chem - ODS'!AD$15*10^6&lt;0,SUM('Chemicals Calcs'!AI$2:AI3)-'Chem - ODS'!AD$15*10^6&gt;0),SUM('Chemicals Calcs'!AI$2:AI3)-'Chem - ODS'!AD$15*10^6,'Chemicals Calcs'!AI3))</f>
        <v>0</v>
      </c>
      <c r="AJ3" s="210">
        <f ca="1">IF(SUM('Chemicals Calcs'!AJ$2:AJ3)-'Chem - ODS'!AE$15*10^6&lt;0,0,IF(AND(SUM('Chemicals Calcs'!AJ$1:AJ2)-'Chem - ODS'!AE$15*10^6&lt;0,SUM('Chemicals Calcs'!AJ$2:AJ3)-'Chem - ODS'!AE$15*10^6&gt;0),SUM('Chemicals Calcs'!AJ$2:AJ3)-'Chem - ODS'!AE$15*10^6,'Chemicals Calcs'!AJ3))</f>
        <v>0</v>
      </c>
      <c r="AK3" s="210">
        <f ca="1">IF(SUM('Chemicals Calcs'!AK$2:AK3)-'Chem - ODS'!AF$15*10^6&lt;0,0,IF(AND(SUM('Chemicals Calcs'!AK$1:AK2)-'Chem - ODS'!AF$15*10^6&lt;0,SUM('Chemicals Calcs'!AK$2:AK3)-'Chem - ODS'!AF$15*10^6&gt;0),SUM('Chemicals Calcs'!AK$2:AK3)-'Chem - ODS'!AF$15*10^6,'Chemicals Calcs'!AK3))</f>
        <v>0</v>
      </c>
      <c r="AL3" s="210">
        <f ca="1">IF(SUM('Chemicals Calcs'!AL$2:AL3)-'Chem - ODS'!AG$15*10^6&lt;0,0,IF(AND(SUM('Chemicals Calcs'!AL$1:AL2)-'Chem - ODS'!AG$15*10^6&lt;0,SUM('Chemicals Calcs'!AL$2:AL3)-'Chem - ODS'!AG$15*10^6&gt;0),SUM('Chemicals Calcs'!AL$2:AL3)-'Chem - ODS'!AG$15*10^6,'Chemicals Calcs'!AL3))</f>
        <v>0</v>
      </c>
      <c r="AM3" s="210">
        <f ca="1">IF(SUM('Chemicals Calcs'!AM$2:AM3)-'Chem - ODS'!AH$15*10^6&lt;0,0,IF(AND(SUM('Chemicals Calcs'!AM$1:AM2)-'Chem - ODS'!AH$15*10^6&lt;0,SUM('Chemicals Calcs'!AM$2:AM3)-'Chem - ODS'!AH$15*10^6&gt;0),SUM('Chemicals Calcs'!AM$2:AM3)-'Chem - ODS'!AH$15*10^6,'Chemicals Calcs'!AM3))</f>
        <v>0</v>
      </c>
      <c r="AN3" s="210">
        <f ca="1">IF(SUM('Chemicals Calcs'!AN$2:AN3)-'Chem - ODS'!AI$15*10^6&lt;0,0,IF(AND(SUM('Chemicals Calcs'!AN$1:AN2)-'Chem - ODS'!AI$15*10^6&lt;0,SUM('Chemicals Calcs'!AN$2:AN3)-'Chem - ODS'!AI$15*10^6&gt;0),SUM('Chemicals Calcs'!AN$2:AN3)-'Chem - ODS'!AI$15*10^6,'Chemicals Calcs'!AN3))</f>
        <v>0</v>
      </c>
      <c r="AO3" s="210">
        <f ca="1">IF(SUM('Chemicals Calcs'!AO$2:AO3)-'Chem - ODS'!AJ$15*10^6&lt;0,0,IF(AND(SUM('Chemicals Calcs'!AO$1:AO2)-'Chem - ODS'!AJ$15*10^6&lt;0,SUM('Chemicals Calcs'!AO$2:AO3)-'Chem - ODS'!AJ$15*10^6&gt;0),SUM('Chemicals Calcs'!AO$2:AO3)-'Chem - ODS'!AJ$15*10^6,'Chemicals Calcs'!AO3))</f>
        <v>0</v>
      </c>
      <c r="AP3" s="210">
        <f ca="1">IF(SUM('Chemicals Calcs'!AP$2:AP3)-'Chem - ODS'!AK$15*10^6&lt;0,0,IF(AND(SUM('Chemicals Calcs'!AP$1:AP2)-'Chem - ODS'!AK$15*10^6&lt;0,SUM('Chemicals Calcs'!AP$2:AP3)-'Chem - ODS'!AK$15*10^6&gt;0),SUM('Chemicals Calcs'!AP$2:AP3)-'Chem - ODS'!AK$15*10^6,'Chemicals Calcs'!AP3))</f>
        <v>0</v>
      </c>
    </row>
    <row r="4" spans="1:42">
      <c r="A4" s="74">
        <v>-48</v>
      </c>
      <c r="B4">
        <f ca="1">IF('Chemicals 2010'!$A12="CP",INDIRECT("'Chemicals 2010'!"&amp;'Country Selector'!$B$3&amp;ROW($A12))*10^12,0)</f>
        <v>0</v>
      </c>
      <c r="C4" s="90">
        <f t="shared" ca="1" si="0"/>
        <v>0</v>
      </c>
      <c r="D4" s="90">
        <f t="shared" ca="1" si="1"/>
        <v>0</v>
      </c>
      <c r="E4" s="90">
        <f t="shared" ca="1" si="1"/>
        <v>0</v>
      </c>
      <c r="F4" s="90">
        <f t="shared" ca="1" si="1"/>
        <v>0</v>
      </c>
      <c r="G4" s="210">
        <f ca="1">IF(SUM('Chemicals Calcs'!G$2:G4)-'Chem - ODS'!B$15*10^6&lt;0,0,IF(AND(SUM('Chemicals Calcs'!G$1:G3)-'Chem - ODS'!B$15*10^6&lt;0,SUM('Chemicals Calcs'!G$2:G4)-'Chem - ODS'!B$15*10^6&gt;0),SUM('Chemicals Calcs'!G$2:G4)-'Chem - ODS'!B$15*10^6,'Chemicals Calcs'!G4))</f>
        <v>0</v>
      </c>
      <c r="H4" s="210">
        <f ca="1">IF(SUM('Chemicals Calcs'!H$2:H4)-'Chem - ODS'!C$15*10^6&lt;0,0,IF(AND(SUM('Chemicals Calcs'!H$1:H3)-'Chem - ODS'!C$15*10^6&lt;0,SUM('Chemicals Calcs'!H$2:H4)-'Chem - ODS'!C$15*10^6&gt;0),SUM('Chemicals Calcs'!H$2:H4)-'Chem - ODS'!C$15*10^6,'Chemicals Calcs'!H4))</f>
        <v>0</v>
      </c>
      <c r="I4" s="210">
        <f ca="1">IF(SUM('Chemicals Calcs'!I$2:I4)-'Chem - ODS'!D$15*10^6&lt;0,0,IF(AND(SUM('Chemicals Calcs'!I$1:I3)-'Chem - ODS'!D$15*10^6&lt;0,SUM('Chemicals Calcs'!I$2:I4)-'Chem - ODS'!D$15*10^6&gt;0),SUM('Chemicals Calcs'!I$2:I4)-'Chem - ODS'!D$15*10^6,'Chemicals Calcs'!I4))</f>
        <v>0</v>
      </c>
      <c r="J4" s="210">
        <f ca="1">IF(SUM('Chemicals Calcs'!J$2:J4)-'Chem - ODS'!E$15*10^6&lt;0,0,IF(AND(SUM('Chemicals Calcs'!J$1:J3)-'Chem - ODS'!E$15*10^6&lt;0,SUM('Chemicals Calcs'!J$2:J4)-'Chem - ODS'!E$15*10^6&gt;0),SUM('Chemicals Calcs'!J$2:J4)-'Chem - ODS'!E$15*10^6,'Chemicals Calcs'!J4))</f>
        <v>0</v>
      </c>
      <c r="K4" s="210">
        <f ca="1">IF(SUM('Chemicals Calcs'!K$2:K4)-'Chem - ODS'!F$15*10^6&lt;0,0,IF(AND(SUM('Chemicals Calcs'!K$1:K3)-'Chem - ODS'!F$15*10^6&lt;0,SUM('Chemicals Calcs'!K$2:K4)-'Chem - ODS'!F$15*10^6&gt;0),SUM('Chemicals Calcs'!K$2:K4)-'Chem - ODS'!F$15*10^6,'Chemicals Calcs'!K4))</f>
        <v>0</v>
      </c>
      <c r="L4" s="210">
        <f ca="1">IF(SUM('Chemicals Calcs'!L$2:L4)-'Chem - ODS'!G$15*10^6&lt;0,0,IF(AND(SUM('Chemicals Calcs'!L$1:L3)-'Chem - ODS'!G$15*10^6&lt;0,SUM('Chemicals Calcs'!L$2:L4)-'Chem - ODS'!G$15*10^6&gt;0),SUM('Chemicals Calcs'!L$2:L4)-'Chem - ODS'!G$15*10^6,'Chemicals Calcs'!L4))</f>
        <v>0</v>
      </c>
      <c r="M4" s="210">
        <f ca="1">IF(SUM('Chemicals Calcs'!M$2:M4)-'Chem - ODS'!H$15*10^6&lt;0,0,IF(AND(SUM('Chemicals Calcs'!M$1:M3)-'Chem - ODS'!H$15*10^6&lt;0,SUM('Chemicals Calcs'!M$2:M4)-'Chem - ODS'!H$15*10^6&gt;0),SUM('Chemicals Calcs'!M$2:M4)-'Chem - ODS'!H$15*10^6,'Chemicals Calcs'!M4))</f>
        <v>0</v>
      </c>
      <c r="N4" s="210">
        <f ca="1">IF(SUM('Chemicals Calcs'!N$2:N4)-'Chem - ODS'!I$15*10^6&lt;0,0,IF(AND(SUM('Chemicals Calcs'!N$1:N3)-'Chem - ODS'!I$15*10^6&lt;0,SUM('Chemicals Calcs'!N$2:N4)-'Chem - ODS'!I$15*10^6&gt;0),SUM('Chemicals Calcs'!N$2:N4)-'Chem - ODS'!I$15*10^6,'Chemicals Calcs'!N4))</f>
        <v>0</v>
      </c>
      <c r="O4" s="210">
        <f ca="1">IF(SUM('Chemicals Calcs'!O$2:O4)-'Chem - ODS'!J$15*10^6&lt;0,0,IF(AND(SUM('Chemicals Calcs'!O$1:O3)-'Chem - ODS'!J$15*10^6&lt;0,SUM('Chemicals Calcs'!O$2:O4)-'Chem - ODS'!J$15*10^6&gt;0),SUM('Chemicals Calcs'!O$2:O4)-'Chem - ODS'!J$15*10^6,'Chemicals Calcs'!O4))</f>
        <v>0</v>
      </c>
      <c r="P4" s="210">
        <f ca="1">IF(SUM('Chemicals Calcs'!P$2:P4)-'Chem - ODS'!K$15*10^6&lt;0,0,IF(AND(SUM('Chemicals Calcs'!P$1:P3)-'Chem - ODS'!K$15*10^6&lt;0,SUM('Chemicals Calcs'!P$2:P4)-'Chem - ODS'!K$15*10^6&gt;0),SUM('Chemicals Calcs'!P$2:P4)-'Chem - ODS'!K$15*10^6,'Chemicals Calcs'!P4))</f>
        <v>0</v>
      </c>
      <c r="Q4" s="210">
        <f ca="1">IF(SUM('Chemicals Calcs'!Q$2:Q4)-'Chem - ODS'!L$15*10^6&lt;0,0,IF(AND(SUM('Chemicals Calcs'!Q$1:Q3)-'Chem - ODS'!L$15*10^6&lt;0,SUM('Chemicals Calcs'!Q$2:Q4)-'Chem - ODS'!L$15*10^6&gt;0),SUM('Chemicals Calcs'!Q$2:Q4)-'Chem - ODS'!L$15*10^6,'Chemicals Calcs'!Q4))</f>
        <v>0</v>
      </c>
      <c r="R4" s="210">
        <f ca="1">IF(SUM('Chemicals Calcs'!R$2:R4)-'Chem - ODS'!M$15*10^6&lt;0,0,IF(AND(SUM('Chemicals Calcs'!R$1:R3)-'Chem - ODS'!M$15*10^6&lt;0,SUM('Chemicals Calcs'!R$2:R4)-'Chem - ODS'!M$15*10^6&gt;0),SUM('Chemicals Calcs'!R$2:R4)-'Chem - ODS'!M$15*10^6,'Chemicals Calcs'!R4))</f>
        <v>0</v>
      </c>
      <c r="S4" s="210">
        <f ca="1">IF(SUM('Chemicals Calcs'!S$2:S4)-'Chem - ODS'!N$15*10^6&lt;0,0,IF(AND(SUM('Chemicals Calcs'!S$1:S3)-'Chem - ODS'!N$15*10^6&lt;0,SUM('Chemicals Calcs'!S$2:S4)-'Chem - ODS'!N$15*10^6&gt;0),SUM('Chemicals Calcs'!S$2:S4)-'Chem - ODS'!N$15*10^6,'Chemicals Calcs'!S4))</f>
        <v>0</v>
      </c>
      <c r="T4" s="210">
        <f ca="1">IF(SUM('Chemicals Calcs'!T$2:T4)-'Chem - ODS'!O$15*10^6&lt;0,0,IF(AND(SUM('Chemicals Calcs'!T$1:T3)-'Chem - ODS'!O$15*10^6&lt;0,SUM('Chemicals Calcs'!T$2:T4)-'Chem - ODS'!O$15*10^6&gt;0),SUM('Chemicals Calcs'!T$2:T4)-'Chem - ODS'!O$15*10^6,'Chemicals Calcs'!T4))</f>
        <v>0</v>
      </c>
      <c r="U4" s="210">
        <f ca="1">IF(SUM('Chemicals Calcs'!U$2:U4)-'Chem - ODS'!P$15*10^6&lt;0,0,IF(AND(SUM('Chemicals Calcs'!U$1:U3)-'Chem - ODS'!P$15*10^6&lt;0,SUM('Chemicals Calcs'!U$2:U4)-'Chem - ODS'!P$15*10^6&gt;0),SUM('Chemicals Calcs'!U$2:U4)-'Chem - ODS'!P$15*10^6,'Chemicals Calcs'!U4))</f>
        <v>0</v>
      </c>
      <c r="V4" s="210">
        <f ca="1">IF(SUM('Chemicals Calcs'!V$2:V4)-'Chem - ODS'!Q$15*10^6&lt;0,0,IF(AND(SUM('Chemicals Calcs'!V$1:V3)-'Chem - ODS'!Q$15*10^6&lt;0,SUM('Chemicals Calcs'!V$2:V4)-'Chem - ODS'!Q$15*10^6&gt;0),SUM('Chemicals Calcs'!V$2:V4)-'Chem - ODS'!Q$15*10^6,'Chemicals Calcs'!V4))</f>
        <v>0</v>
      </c>
      <c r="W4" s="210">
        <f ca="1">IF(SUM('Chemicals Calcs'!W$2:W4)-'Chem - ODS'!R$15*10^6&lt;0,0,IF(AND(SUM('Chemicals Calcs'!W$1:W3)-'Chem - ODS'!R$15*10^6&lt;0,SUM('Chemicals Calcs'!W$2:W4)-'Chem - ODS'!R$15*10^6&gt;0),SUM('Chemicals Calcs'!W$2:W4)-'Chem - ODS'!R$15*10^6,'Chemicals Calcs'!W4))</f>
        <v>0</v>
      </c>
      <c r="X4" s="210">
        <f ca="1">IF(SUM('Chemicals Calcs'!X$2:X4)-'Chem - ODS'!S$15*10^6&lt;0,0,IF(AND(SUM('Chemicals Calcs'!X$1:X3)-'Chem - ODS'!S$15*10^6&lt;0,SUM('Chemicals Calcs'!X$2:X4)-'Chem - ODS'!S$15*10^6&gt;0),SUM('Chemicals Calcs'!X$2:X4)-'Chem - ODS'!S$15*10^6,'Chemicals Calcs'!X4))</f>
        <v>0</v>
      </c>
      <c r="Y4" s="210">
        <f ca="1">IF(SUM('Chemicals Calcs'!Y$2:Y4)-'Chem - ODS'!T$15*10^6&lt;0,0,IF(AND(SUM('Chemicals Calcs'!Y$1:Y3)-'Chem - ODS'!T$15*10^6&lt;0,SUM('Chemicals Calcs'!Y$2:Y4)-'Chem - ODS'!T$15*10^6&gt;0),SUM('Chemicals Calcs'!Y$2:Y4)-'Chem - ODS'!T$15*10^6,'Chemicals Calcs'!Y4))</f>
        <v>0</v>
      </c>
      <c r="Z4" s="210">
        <f ca="1">IF(SUM('Chemicals Calcs'!Z$2:Z4)-'Chem - ODS'!U$15*10^6&lt;0,0,IF(AND(SUM('Chemicals Calcs'!Z$1:Z3)-'Chem - ODS'!U$15*10^6&lt;0,SUM('Chemicals Calcs'!Z$2:Z4)-'Chem - ODS'!U$15*10^6&gt;0),SUM('Chemicals Calcs'!Z$2:Z4)-'Chem - ODS'!U$15*10^6,'Chemicals Calcs'!Z4))</f>
        <v>0</v>
      </c>
      <c r="AA4" s="210">
        <f ca="1">IF(SUM('Chemicals Calcs'!AA$2:AA4)-'Chem - ODS'!V$15*10^6&lt;0,0,IF(AND(SUM('Chemicals Calcs'!AA$1:AA3)-'Chem - ODS'!V$15*10^6&lt;0,SUM('Chemicals Calcs'!AA$2:AA4)-'Chem - ODS'!V$15*10^6&gt;0),SUM('Chemicals Calcs'!AA$2:AA4)-'Chem - ODS'!V$15*10^6,'Chemicals Calcs'!AA4))</f>
        <v>0</v>
      </c>
      <c r="AB4" s="210">
        <f ca="1">IF(SUM('Chemicals Calcs'!AB$2:AB4)-'Chem - ODS'!W$15*10^6&lt;0,0,IF(AND(SUM('Chemicals Calcs'!AB$1:AB3)-'Chem - ODS'!W$15*10^6&lt;0,SUM('Chemicals Calcs'!AB$2:AB4)-'Chem - ODS'!W$15*10^6&gt;0),SUM('Chemicals Calcs'!AB$2:AB4)-'Chem - ODS'!W$15*10^6,'Chemicals Calcs'!AB4))</f>
        <v>0</v>
      </c>
      <c r="AC4" s="210">
        <f ca="1">IF(SUM('Chemicals Calcs'!AC$2:AC4)-'Chem - ODS'!X$15*10^6&lt;0,0,IF(AND(SUM('Chemicals Calcs'!AC$1:AC3)-'Chem - ODS'!X$15*10^6&lt;0,SUM('Chemicals Calcs'!AC$2:AC4)-'Chem - ODS'!X$15*10^6&gt;0),SUM('Chemicals Calcs'!AC$2:AC4)-'Chem - ODS'!X$15*10^6,'Chemicals Calcs'!AC4))</f>
        <v>0</v>
      </c>
      <c r="AD4" s="210">
        <f ca="1">IF(SUM('Chemicals Calcs'!AD$2:AD4)-'Chem - ODS'!Y$15*10^6&lt;0,0,IF(AND(SUM('Chemicals Calcs'!AD$1:AD3)-'Chem - ODS'!Y$15*10^6&lt;0,SUM('Chemicals Calcs'!AD$2:AD4)-'Chem - ODS'!Y$15*10^6&gt;0),SUM('Chemicals Calcs'!AD$2:AD4)-'Chem - ODS'!Y$15*10^6,'Chemicals Calcs'!AD4))</f>
        <v>0</v>
      </c>
      <c r="AE4" s="210">
        <f ca="1">IF(SUM('Chemicals Calcs'!AE$2:AE4)-'Chem - ODS'!Z$15*10^6&lt;0,0,IF(AND(SUM('Chemicals Calcs'!AE$1:AE3)-'Chem - ODS'!Z$15*10^6&lt;0,SUM('Chemicals Calcs'!AE$2:AE4)-'Chem - ODS'!Z$15*10^6&gt;0),SUM('Chemicals Calcs'!AE$2:AE4)-'Chem - ODS'!Z$15*10^6,'Chemicals Calcs'!AE4))</f>
        <v>0</v>
      </c>
      <c r="AF4" s="210">
        <f ca="1">IF(SUM('Chemicals Calcs'!AF$2:AF4)-'Chem - ODS'!AA$15*10^6&lt;0,0,IF(AND(SUM('Chemicals Calcs'!AF$1:AF3)-'Chem - ODS'!AA$15*10^6&lt;0,SUM('Chemicals Calcs'!AF$2:AF4)-'Chem - ODS'!AA$15*10^6&gt;0),SUM('Chemicals Calcs'!AF$2:AF4)-'Chem - ODS'!AA$15*10^6,'Chemicals Calcs'!AF4))</f>
        <v>0</v>
      </c>
      <c r="AG4" s="210">
        <f ca="1">IF(SUM('Chemicals Calcs'!AG$2:AG4)-'Chem - ODS'!AB$15*10^6&lt;0,0,IF(AND(SUM('Chemicals Calcs'!AG$1:AG3)-'Chem - ODS'!AB$15*10^6&lt;0,SUM('Chemicals Calcs'!AG$2:AG4)-'Chem - ODS'!AB$15*10^6&gt;0),SUM('Chemicals Calcs'!AG$2:AG4)-'Chem - ODS'!AB$15*10^6,'Chemicals Calcs'!AG4))</f>
        <v>0</v>
      </c>
      <c r="AH4" s="210">
        <f ca="1">IF(SUM('Chemicals Calcs'!AH$2:AH4)-'Chem - ODS'!AC$15*10^6&lt;0,0,IF(AND(SUM('Chemicals Calcs'!AH$1:AH3)-'Chem - ODS'!AC$15*10^6&lt;0,SUM('Chemicals Calcs'!AH$2:AH4)-'Chem - ODS'!AC$15*10^6&gt;0),SUM('Chemicals Calcs'!AH$2:AH4)-'Chem - ODS'!AC$15*10^6,'Chemicals Calcs'!AH4))</f>
        <v>0</v>
      </c>
      <c r="AI4" s="210">
        <f ca="1">IF(SUM('Chemicals Calcs'!AI$2:AI4)-'Chem - ODS'!AD$15*10^6&lt;0,0,IF(AND(SUM('Chemicals Calcs'!AI$1:AI3)-'Chem - ODS'!AD$15*10^6&lt;0,SUM('Chemicals Calcs'!AI$2:AI4)-'Chem - ODS'!AD$15*10^6&gt;0),SUM('Chemicals Calcs'!AI$2:AI4)-'Chem - ODS'!AD$15*10^6,'Chemicals Calcs'!AI4))</f>
        <v>0</v>
      </c>
      <c r="AJ4" s="210">
        <f ca="1">IF(SUM('Chemicals Calcs'!AJ$2:AJ4)-'Chem - ODS'!AE$15*10^6&lt;0,0,IF(AND(SUM('Chemicals Calcs'!AJ$1:AJ3)-'Chem - ODS'!AE$15*10^6&lt;0,SUM('Chemicals Calcs'!AJ$2:AJ4)-'Chem - ODS'!AE$15*10^6&gt;0),SUM('Chemicals Calcs'!AJ$2:AJ4)-'Chem - ODS'!AE$15*10^6,'Chemicals Calcs'!AJ4))</f>
        <v>0</v>
      </c>
      <c r="AK4" s="210">
        <f ca="1">IF(SUM('Chemicals Calcs'!AK$2:AK4)-'Chem - ODS'!AF$15*10^6&lt;0,0,IF(AND(SUM('Chemicals Calcs'!AK$1:AK3)-'Chem - ODS'!AF$15*10^6&lt;0,SUM('Chemicals Calcs'!AK$2:AK4)-'Chem - ODS'!AF$15*10^6&gt;0),SUM('Chemicals Calcs'!AK$2:AK4)-'Chem - ODS'!AF$15*10^6,'Chemicals Calcs'!AK4))</f>
        <v>0</v>
      </c>
      <c r="AL4" s="210">
        <f ca="1">IF(SUM('Chemicals Calcs'!AL$2:AL4)-'Chem - ODS'!AG$15*10^6&lt;0,0,IF(AND(SUM('Chemicals Calcs'!AL$1:AL3)-'Chem - ODS'!AG$15*10^6&lt;0,SUM('Chemicals Calcs'!AL$2:AL4)-'Chem - ODS'!AG$15*10^6&gt;0),SUM('Chemicals Calcs'!AL$2:AL4)-'Chem - ODS'!AG$15*10^6,'Chemicals Calcs'!AL4))</f>
        <v>0</v>
      </c>
      <c r="AM4" s="210">
        <f ca="1">IF(SUM('Chemicals Calcs'!AM$2:AM4)-'Chem - ODS'!AH$15*10^6&lt;0,0,IF(AND(SUM('Chemicals Calcs'!AM$1:AM3)-'Chem - ODS'!AH$15*10^6&lt;0,SUM('Chemicals Calcs'!AM$2:AM4)-'Chem - ODS'!AH$15*10^6&gt;0),SUM('Chemicals Calcs'!AM$2:AM4)-'Chem - ODS'!AH$15*10^6,'Chemicals Calcs'!AM4))</f>
        <v>0</v>
      </c>
      <c r="AN4" s="210">
        <f ca="1">IF(SUM('Chemicals Calcs'!AN$2:AN4)-'Chem - ODS'!AI$15*10^6&lt;0,0,IF(AND(SUM('Chemicals Calcs'!AN$1:AN3)-'Chem - ODS'!AI$15*10^6&lt;0,SUM('Chemicals Calcs'!AN$2:AN4)-'Chem - ODS'!AI$15*10^6&gt;0),SUM('Chemicals Calcs'!AN$2:AN4)-'Chem - ODS'!AI$15*10^6,'Chemicals Calcs'!AN4))</f>
        <v>0</v>
      </c>
      <c r="AO4" s="210">
        <f ca="1">IF(SUM('Chemicals Calcs'!AO$2:AO4)-'Chem - ODS'!AJ$15*10^6&lt;0,0,IF(AND(SUM('Chemicals Calcs'!AO$1:AO3)-'Chem - ODS'!AJ$15*10^6&lt;0,SUM('Chemicals Calcs'!AO$2:AO4)-'Chem - ODS'!AJ$15*10^6&gt;0),SUM('Chemicals Calcs'!AO$2:AO4)-'Chem - ODS'!AJ$15*10^6,'Chemicals Calcs'!AO4))</f>
        <v>0</v>
      </c>
      <c r="AP4" s="210">
        <f ca="1">IF(SUM('Chemicals Calcs'!AP$2:AP4)-'Chem - ODS'!AK$15*10^6&lt;0,0,IF(AND(SUM('Chemicals Calcs'!AP$1:AP3)-'Chem - ODS'!AK$15*10^6&lt;0,SUM('Chemicals Calcs'!AP$2:AP4)-'Chem - ODS'!AK$15*10^6&gt;0),SUM('Chemicals Calcs'!AP$2:AP4)-'Chem - ODS'!AK$15*10^6,'Chemicals Calcs'!AP4))</f>
        <v>0</v>
      </c>
    </row>
    <row r="5" spans="1:42">
      <c r="A5" s="74">
        <v>-47</v>
      </c>
      <c r="B5">
        <f ca="1">IF('Chemicals 2010'!$A13="CP",INDIRECT("'Chemicals 2010'!"&amp;'Country Selector'!$B$3&amp;ROW($A13))*10^12,0)</f>
        <v>0</v>
      </c>
      <c r="C5" s="90">
        <f t="shared" ca="1" si="0"/>
        <v>0</v>
      </c>
      <c r="D5" s="90">
        <f t="shared" ca="1" si="1"/>
        <v>0</v>
      </c>
      <c r="E5" s="90">
        <f t="shared" ca="1" si="1"/>
        <v>0</v>
      </c>
      <c r="F5" s="90">
        <f t="shared" ca="1" si="1"/>
        <v>0</v>
      </c>
      <c r="G5" s="210">
        <f ca="1">IF(SUM('Chemicals Calcs'!G$2:G5)-'Chem - ODS'!B$15*10^6&lt;0,0,IF(AND(SUM('Chemicals Calcs'!G$1:G4)-'Chem - ODS'!B$15*10^6&lt;0,SUM('Chemicals Calcs'!G$2:G5)-'Chem - ODS'!B$15*10^6&gt;0),SUM('Chemicals Calcs'!G$2:G5)-'Chem - ODS'!B$15*10^6,'Chemicals Calcs'!G5))</f>
        <v>0</v>
      </c>
      <c r="H5" s="210">
        <f ca="1">IF(SUM('Chemicals Calcs'!H$2:H5)-'Chem - ODS'!C$15*10^6&lt;0,0,IF(AND(SUM('Chemicals Calcs'!H$1:H4)-'Chem - ODS'!C$15*10^6&lt;0,SUM('Chemicals Calcs'!H$2:H5)-'Chem - ODS'!C$15*10^6&gt;0),SUM('Chemicals Calcs'!H$2:H5)-'Chem - ODS'!C$15*10^6,'Chemicals Calcs'!H5))</f>
        <v>0</v>
      </c>
      <c r="I5" s="210">
        <f ca="1">IF(SUM('Chemicals Calcs'!I$2:I5)-'Chem - ODS'!D$15*10^6&lt;0,0,IF(AND(SUM('Chemicals Calcs'!I$1:I4)-'Chem - ODS'!D$15*10^6&lt;0,SUM('Chemicals Calcs'!I$2:I5)-'Chem - ODS'!D$15*10^6&gt;0),SUM('Chemicals Calcs'!I$2:I5)-'Chem - ODS'!D$15*10^6,'Chemicals Calcs'!I5))</f>
        <v>0</v>
      </c>
      <c r="J5" s="210">
        <f ca="1">IF(SUM('Chemicals Calcs'!J$2:J5)-'Chem - ODS'!E$15*10^6&lt;0,0,IF(AND(SUM('Chemicals Calcs'!J$1:J4)-'Chem - ODS'!E$15*10^6&lt;0,SUM('Chemicals Calcs'!J$2:J5)-'Chem - ODS'!E$15*10^6&gt;0),SUM('Chemicals Calcs'!J$2:J5)-'Chem - ODS'!E$15*10^6,'Chemicals Calcs'!J5))</f>
        <v>0</v>
      </c>
      <c r="K5" s="210">
        <f ca="1">IF(SUM('Chemicals Calcs'!K$2:K5)-'Chem - ODS'!F$15*10^6&lt;0,0,IF(AND(SUM('Chemicals Calcs'!K$1:K4)-'Chem - ODS'!F$15*10^6&lt;0,SUM('Chemicals Calcs'!K$2:K5)-'Chem - ODS'!F$15*10^6&gt;0),SUM('Chemicals Calcs'!K$2:K5)-'Chem - ODS'!F$15*10^6,'Chemicals Calcs'!K5))</f>
        <v>0</v>
      </c>
      <c r="L5" s="210">
        <f ca="1">IF(SUM('Chemicals Calcs'!L$2:L5)-'Chem - ODS'!G$15*10^6&lt;0,0,IF(AND(SUM('Chemicals Calcs'!L$1:L4)-'Chem - ODS'!G$15*10^6&lt;0,SUM('Chemicals Calcs'!L$2:L5)-'Chem - ODS'!G$15*10^6&gt;0),SUM('Chemicals Calcs'!L$2:L5)-'Chem - ODS'!G$15*10^6,'Chemicals Calcs'!L5))</f>
        <v>0</v>
      </c>
      <c r="M5" s="210">
        <f ca="1">IF(SUM('Chemicals Calcs'!M$2:M5)-'Chem - ODS'!H$15*10^6&lt;0,0,IF(AND(SUM('Chemicals Calcs'!M$1:M4)-'Chem - ODS'!H$15*10^6&lt;0,SUM('Chemicals Calcs'!M$2:M5)-'Chem - ODS'!H$15*10^6&gt;0),SUM('Chemicals Calcs'!M$2:M5)-'Chem - ODS'!H$15*10^6,'Chemicals Calcs'!M5))</f>
        <v>0</v>
      </c>
      <c r="N5" s="210">
        <f ca="1">IF(SUM('Chemicals Calcs'!N$2:N5)-'Chem - ODS'!I$15*10^6&lt;0,0,IF(AND(SUM('Chemicals Calcs'!N$1:N4)-'Chem - ODS'!I$15*10^6&lt;0,SUM('Chemicals Calcs'!N$2:N5)-'Chem - ODS'!I$15*10^6&gt;0),SUM('Chemicals Calcs'!N$2:N5)-'Chem - ODS'!I$15*10^6,'Chemicals Calcs'!N5))</f>
        <v>0</v>
      </c>
      <c r="O5" s="210">
        <f ca="1">IF(SUM('Chemicals Calcs'!O$2:O5)-'Chem - ODS'!J$15*10^6&lt;0,0,IF(AND(SUM('Chemicals Calcs'!O$1:O4)-'Chem - ODS'!J$15*10^6&lt;0,SUM('Chemicals Calcs'!O$2:O5)-'Chem - ODS'!J$15*10^6&gt;0),SUM('Chemicals Calcs'!O$2:O5)-'Chem - ODS'!J$15*10^6,'Chemicals Calcs'!O5))</f>
        <v>0</v>
      </c>
      <c r="P5" s="210">
        <f ca="1">IF(SUM('Chemicals Calcs'!P$2:P5)-'Chem - ODS'!K$15*10^6&lt;0,0,IF(AND(SUM('Chemicals Calcs'!P$1:P4)-'Chem - ODS'!K$15*10^6&lt;0,SUM('Chemicals Calcs'!P$2:P5)-'Chem - ODS'!K$15*10^6&gt;0),SUM('Chemicals Calcs'!P$2:P5)-'Chem - ODS'!K$15*10^6,'Chemicals Calcs'!P5))</f>
        <v>0</v>
      </c>
      <c r="Q5" s="210">
        <f ca="1">IF(SUM('Chemicals Calcs'!Q$2:Q5)-'Chem - ODS'!L$15*10^6&lt;0,0,IF(AND(SUM('Chemicals Calcs'!Q$1:Q4)-'Chem - ODS'!L$15*10^6&lt;0,SUM('Chemicals Calcs'!Q$2:Q5)-'Chem - ODS'!L$15*10^6&gt;0),SUM('Chemicals Calcs'!Q$2:Q5)-'Chem - ODS'!L$15*10^6,'Chemicals Calcs'!Q5))</f>
        <v>0</v>
      </c>
      <c r="R5" s="210">
        <f ca="1">IF(SUM('Chemicals Calcs'!R$2:R5)-'Chem - ODS'!M$15*10^6&lt;0,0,IF(AND(SUM('Chemicals Calcs'!R$1:R4)-'Chem - ODS'!M$15*10^6&lt;0,SUM('Chemicals Calcs'!R$2:R5)-'Chem - ODS'!M$15*10^6&gt;0),SUM('Chemicals Calcs'!R$2:R5)-'Chem - ODS'!M$15*10^6,'Chemicals Calcs'!R5))</f>
        <v>0</v>
      </c>
      <c r="S5" s="210">
        <f ca="1">IF(SUM('Chemicals Calcs'!S$2:S5)-'Chem - ODS'!N$15*10^6&lt;0,0,IF(AND(SUM('Chemicals Calcs'!S$1:S4)-'Chem - ODS'!N$15*10^6&lt;0,SUM('Chemicals Calcs'!S$2:S5)-'Chem - ODS'!N$15*10^6&gt;0),SUM('Chemicals Calcs'!S$2:S5)-'Chem - ODS'!N$15*10^6,'Chemicals Calcs'!S5))</f>
        <v>0</v>
      </c>
      <c r="T5" s="210">
        <f ca="1">IF(SUM('Chemicals Calcs'!T$2:T5)-'Chem - ODS'!O$15*10^6&lt;0,0,IF(AND(SUM('Chemicals Calcs'!T$1:T4)-'Chem - ODS'!O$15*10^6&lt;0,SUM('Chemicals Calcs'!T$2:T5)-'Chem - ODS'!O$15*10^6&gt;0),SUM('Chemicals Calcs'!T$2:T5)-'Chem - ODS'!O$15*10^6,'Chemicals Calcs'!T5))</f>
        <v>0</v>
      </c>
      <c r="U5" s="210">
        <f ca="1">IF(SUM('Chemicals Calcs'!U$2:U5)-'Chem - ODS'!P$15*10^6&lt;0,0,IF(AND(SUM('Chemicals Calcs'!U$1:U4)-'Chem - ODS'!P$15*10^6&lt;0,SUM('Chemicals Calcs'!U$2:U5)-'Chem - ODS'!P$15*10^6&gt;0),SUM('Chemicals Calcs'!U$2:U5)-'Chem - ODS'!P$15*10^6,'Chemicals Calcs'!U5))</f>
        <v>0</v>
      </c>
      <c r="V5" s="210">
        <f ca="1">IF(SUM('Chemicals Calcs'!V$2:V5)-'Chem - ODS'!Q$15*10^6&lt;0,0,IF(AND(SUM('Chemicals Calcs'!V$1:V4)-'Chem - ODS'!Q$15*10^6&lt;0,SUM('Chemicals Calcs'!V$2:V5)-'Chem - ODS'!Q$15*10^6&gt;0),SUM('Chemicals Calcs'!V$2:V5)-'Chem - ODS'!Q$15*10^6,'Chemicals Calcs'!V5))</f>
        <v>0</v>
      </c>
      <c r="W5" s="210">
        <f ca="1">IF(SUM('Chemicals Calcs'!W$2:W5)-'Chem - ODS'!R$15*10^6&lt;0,0,IF(AND(SUM('Chemicals Calcs'!W$1:W4)-'Chem - ODS'!R$15*10^6&lt;0,SUM('Chemicals Calcs'!W$2:W5)-'Chem - ODS'!R$15*10^6&gt;0),SUM('Chemicals Calcs'!W$2:W5)-'Chem - ODS'!R$15*10^6,'Chemicals Calcs'!W5))</f>
        <v>0</v>
      </c>
      <c r="X5" s="210">
        <f ca="1">IF(SUM('Chemicals Calcs'!X$2:X5)-'Chem - ODS'!S$15*10^6&lt;0,0,IF(AND(SUM('Chemicals Calcs'!X$1:X4)-'Chem - ODS'!S$15*10^6&lt;0,SUM('Chemicals Calcs'!X$2:X5)-'Chem - ODS'!S$15*10^6&gt;0),SUM('Chemicals Calcs'!X$2:X5)-'Chem - ODS'!S$15*10^6,'Chemicals Calcs'!X5))</f>
        <v>0</v>
      </c>
      <c r="Y5" s="210">
        <f ca="1">IF(SUM('Chemicals Calcs'!Y$2:Y5)-'Chem - ODS'!T$15*10^6&lt;0,0,IF(AND(SUM('Chemicals Calcs'!Y$1:Y4)-'Chem - ODS'!T$15*10^6&lt;0,SUM('Chemicals Calcs'!Y$2:Y5)-'Chem - ODS'!T$15*10^6&gt;0),SUM('Chemicals Calcs'!Y$2:Y5)-'Chem - ODS'!T$15*10^6,'Chemicals Calcs'!Y5))</f>
        <v>0</v>
      </c>
      <c r="Z5" s="210">
        <f ca="1">IF(SUM('Chemicals Calcs'!Z$2:Z5)-'Chem - ODS'!U$15*10^6&lt;0,0,IF(AND(SUM('Chemicals Calcs'!Z$1:Z4)-'Chem - ODS'!U$15*10^6&lt;0,SUM('Chemicals Calcs'!Z$2:Z5)-'Chem - ODS'!U$15*10^6&gt;0),SUM('Chemicals Calcs'!Z$2:Z5)-'Chem - ODS'!U$15*10^6,'Chemicals Calcs'!Z5))</f>
        <v>0</v>
      </c>
      <c r="AA5" s="210">
        <f ca="1">IF(SUM('Chemicals Calcs'!AA$2:AA5)-'Chem - ODS'!V$15*10^6&lt;0,0,IF(AND(SUM('Chemicals Calcs'!AA$1:AA4)-'Chem - ODS'!V$15*10^6&lt;0,SUM('Chemicals Calcs'!AA$2:AA5)-'Chem - ODS'!V$15*10^6&gt;0),SUM('Chemicals Calcs'!AA$2:AA5)-'Chem - ODS'!V$15*10^6,'Chemicals Calcs'!AA5))</f>
        <v>0</v>
      </c>
      <c r="AB5" s="210">
        <f ca="1">IF(SUM('Chemicals Calcs'!AB$2:AB5)-'Chem - ODS'!W$15*10^6&lt;0,0,IF(AND(SUM('Chemicals Calcs'!AB$1:AB4)-'Chem - ODS'!W$15*10^6&lt;0,SUM('Chemicals Calcs'!AB$2:AB5)-'Chem - ODS'!W$15*10^6&gt;0),SUM('Chemicals Calcs'!AB$2:AB5)-'Chem - ODS'!W$15*10^6,'Chemicals Calcs'!AB5))</f>
        <v>0</v>
      </c>
      <c r="AC5" s="210">
        <f ca="1">IF(SUM('Chemicals Calcs'!AC$2:AC5)-'Chem - ODS'!X$15*10^6&lt;0,0,IF(AND(SUM('Chemicals Calcs'!AC$1:AC4)-'Chem - ODS'!X$15*10^6&lt;0,SUM('Chemicals Calcs'!AC$2:AC5)-'Chem - ODS'!X$15*10^6&gt;0),SUM('Chemicals Calcs'!AC$2:AC5)-'Chem - ODS'!X$15*10^6,'Chemicals Calcs'!AC5))</f>
        <v>0</v>
      </c>
      <c r="AD5" s="210">
        <f ca="1">IF(SUM('Chemicals Calcs'!AD$2:AD5)-'Chem - ODS'!Y$15*10^6&lt;0,0,IF(AND(SUM('Chemicals Calcs'!AD$1:AD4)-'Chem - ODS'!Y$15*10^6&lt;0,SUM('Chemicals Calcs'!AD$2:AD5)-'Chem - ODS'!Y$15*10^6&gt;0),SUM('Chemicals Calcs'!AD$2:AD5)-'Chem - ODS'!Y$15*10^6,'Chemicals Calcs'!AD5))</f>
        <v>0</v>
      </c>
      <c r="AE5" s="210">
        <f ca="1">IF(SUM('Chemicals Calcs'!AE$2:AE5)-'Chem - ODS'!Z$15*10^6&lt;0,0,IF(AND(SUM('Chemicals Calcs'!AE$1:AE4)-'Chem - ODS'!Z$15*10^6&lt;0,SUM('Chemicals Calcs'!AE$2:AE5)-'Chem - ODS'!Z$15*10^6&gt;0),SUM('Chemicals Calcs'!AE$2:AE5)-'Chem - ODS'!Z$15*10^6,'Chemicals Calcs'!AE5))</f>
        <v>0</v>
      </c>
      <c r="AF5" s="210">
        <f ca="1">IF(SUM('Chemicals Calcs'!AF$2:AF5)-'Chem - ODS'!AA$15*10^6&lt;0,0,IF(AND(SUM('Chemicals Calcs'!AF$1:AF4)-'Chem - ODS'!AA$15*10^6&lt;0,SUM('Chemicals Calcs'!AF$2:AF5)-'Chem - ODS'!AA$15*10^6&gt;0),SUM('Chemicals Calcs'!AF$2:AF5)-'Chem - ODS'!AA$15*10^6,'Chemicals Calcs'!AF5))</f>
        <v>0</v>
      </c>
      <c r="AG5" s="210">
        <f ca="1">IF(SUM('Chemicals Calcs'!AG$2:AG5)-'Chem - ODS'!AB$15*10^6&lt;0,0,IF(AND(SUM('Chemicals Calcs'!AG$1:AG4)-'Chem - ODS'!AB$15*10^6&lt;0,SUM('Chemicals Calcs'!AG$2:AG5)-'Chem - ODS'!AB$15*10^6&gt;0),SUM('Chemicals Calcs'!AG$2:AG5)-'Chem - ODS'!AB$15*10^6,'Chemicals Calcs'!AG5))</f>
        <v>0</v>
      </c>
      <c r="AH5" s="210">
        <f ca="1">IF(SUM('Chemicals Calcs'!AH$2:AH5)-'Chem - ODS'!AC$15*10^6&lt;0,0,IF(AND(SUM('Chemicals Calcs'!AH$1:AH4)-'Chem - ODS'!AC$15*10^6&lt;0,SUM('Chemicals Calcs'!AH$2:AH5)-'Chem - ODS'!AC$15*10^6&gt;0),SUM('Chemicals Calcs'!AH$2:AH5)-'Chem - ODS'!AC$15*10^6,'Chemicals Calcs'!AH5))</f>
        <v>0</v>
      </c>
      <c r="AI5" s="210">
        <f ca="1">IF(SUM('Chemicals Calcs'!AI$2:AI5)-'Chem - ODS'!AD$15*10^6&lt;0,0,IF(AND(SUM('Chemicals Calcs'!AI$1:AI4)-'Chem - ODS'!AD$15*10^6&lt;0,SUM('Chemicals Calcs'!AI$2:AI5)-'Chem - ODS'!AD$15*10^6&gt;0),SUM('Chemicals Calcs'!AI$2:AI5)-'Chem - ODS'!AD$15*10^6,'Chemicals Calcs'!AI5))</f>
        <v>0</v>
      </c>
      <c r="AJ5" s="210">
        <f ca="1">IF(SUM('Chemicals Calcs'!AJ$2:AJ5)-'Chem - ODS'!AE$15*10^6&lt;0,0,IF(AND(SUM('Chemicals Calcs'!AJ$1:AJ4)-'Chem - ODS'!AE$15*10^6&lt;0,SUM('Chemicals Calcs'!AJ$2:AJ5)-'Chem - ODS'!AE$15*10^6&gt;0),SUM('Chemicals Calcs'!AJ$2:AJ5)-'Chem - ODS'!AE$15*10^6,'Chemicals Calcs'!AJ5))</f>
        <v>0</v>
      </c>
      <c r="AK5" s="210">
        <f ca="1">IF(SUM('Chemicals Calcs'!AK$2:AK5)-'Chem - ODS'!AF$15*10^6&lt;0,0,IF(AND(SUM('Chemicals Calcs'!AK$1:AK4)-'Chem - ODS'!AF$15*10^6&lt;0,SUM('Chemicals Calcs'!AK$2:AK5)-'Chem - ODS'!AF$15*10^6&gt;0),SUM('Chemicals Calcs'!AK$2:AK5)-'Chem - ODS'!AF$15*10^6,'Chemicals Calcs'!AK5))</f>
        <v>0</v>
      </c>
      <c r="AL5" s="210">
        <f ca="1">IF(SUM('Chemicals Calcs'!AL$2:AL5)-'Chem - ODS'!AG$15*10^6&lt;0,0,IF(AND(SUM('Chemicals Calcs'!AL$1:AL4)-'Chem - ODS'!AG$15*10^6&lt;0,SUM('Chemicals Calcs'!AL$2:AL5)-'Chem - ODS'!AG$15*10^6&gt;0),SUM('Chemicals Calcs'!AL$2:AL5)-'Chem - ODS'!AG$15*10^6,'Chemicals Calcs'!AL5))</f>
        <v>0</v>
      </c>
      <c r="AM5" s="210">
        <f ca="1">IF(SUM('Chemicals Calcs'!AM$2:AM5)-'Chem - ODS'!AH$15*10^6&lt;0,0,IF(AND(SUM('Chemicals Calcs'!AM$1:AM4)-'Chem - ODS'!AH$15*10^6&lt;0,SUM('Chemicals Calcs'!AM$2:AM5)-'Chem - ODS'!AH$15*10^6&gt;0),SUM('Chemicals Calcs'!AM$2:AM5)-'Chem - ODS'!AH$15*10^6,'Chemicals Calcs'!AM5))</f>
        <v>0</v>
      </c>
      <c r="AN5" s="210">
        <f ca="1">IF(SUM('Chemicals Calcs'!AN$2:AN5)-'Chem - ODS'!AI$15*10^6&lt;0,0,IF(AND(SUM('Chemicals Calcs'!AN$1:AN4)-'Chem - ODS'!AI$15*10^6&lt;0,SUM('Chemicals Calcs'!AN$2:AN5)-'Chem - ODS'!AI$15*10^6&gt;0),SUM('Chemicals Calcs'!AN$2:AN5)-'Chem - ODS'!AI$15*10^6,'Chemicals Calcs'!AN5))</f>
        <v>0</v>
      </c>
      <c r="AO5" s="210">
        <f ca="1">IF(SUM('Chemicals Calcs'!AO$2:AO5)-'Chem - ODS'!AJ$15*10^6&lt;0,0,IF(AND(SUM('Chemicals Calcs'!AO$1:AO4)-'Chem - ODS'!AJ$15*10^6&lt;0,SUM('Chemicals Calcs'!AO$2:AO5)-'Chem - ODS'!AJ$15*10^6&gt;0),SUM('Chemicals Calcs'!AO$2:AO5)-'Chem - ODS'!AJ$15*10^6,'Chemicals Calcs'!AO5))</f>
        <v>0</v>
      </c>
      <c r="AP5" s="210">
        <f ca="1">IF(SUM('Chemicals Calcs'!AP$2:AP5)-'Chem - ODS'!AK$15*10^6&lt;0,0,IF(AND(SUM('Chemicals Calcs'!AP$1:AP4)-'Chem - ODS'!AK$15*10^6&lt;0,SUM('Chemicals Calcs'!AP$2:AP5)-'Chem - ODS'!AK$15*10^6&gt;0),SUM('Chemicals Calcs'!AP$2:AP5)-'Chem - ODS'!AK$15*10^6,'Chemicals Calcs'!AP5))</f>
        <v>0</v>
      </c>
    </row>
    <row r="6" spans="1:42">
      <c r="A6" s="74">
        <v>-46</v>
      </c>
      <c r="B6">
        <f ca="1">IF('Chemicals 2010'!$A14="CP",INDIRECT("'Chemicals 2010'!"&amp;'Country Selector'!$B$3&amp;ROW($A14))*10^12,0)</f>
        <v>0</v>
      </c>
      <c r="C6" s="90">
        <f t="shared" ca="1" si="0"/>
        <v>0</v>
      </c>
      <c r="D6" s="90">
        <f t="shared" ca="1" si="1"/>
        <v>0</v>
      </c>
      <c r="E6" s="90">
        <f t="shared" ca="1" si="1"/>
        <v>0</v>
      </c>
      <c r="F6" s="90">
        <f t="shared" ca="1" si="1"/>
        <v>0</v>
      </c>
      <c r="G6" s="210">
        <f ca="1">IF(SUM('Chemicals Calcs'!G$2:G6)-'Chem - ODS'!B$15*10^6&lt;0,0,IF(AND(SUM('Chemicals Calcs'!G$1:G5)-'Chem - ODS'!B$15*10^6&lt;0,SUM('Chemicals Calcs'!G$2:G6)-'Chem - ODS'!B$15*10^6&gt;0),SUM('Chemicals Calcs'!G$2:G6)-'Chem - ODS'!B$15*10^6,'Chemicals Calcs'!G6))</f>
        <v>0</v>
      </c>
      <c r="H6" s="210">
        <f ca="1">IF(SUM('Chemicals Calcs'!H$2:H6)-'Chem - ODS'!C$15*10^6&lt;0,0,IF(AND(SUM('Chemicals Calcs'!H$1:H5)-'Chem - ODS'!C$15*10^6&lt;0,SUM('Chemicals Calcs'!H$2:H6)-'Chem - ODS'!C$15*10^6&gt;0),SUM('Chemicals Calcs'!H$2:H6)-'Chem - ODS'!C$15*10^6,'Chemicals Calcs'!H6))</f>
        <v>0</v>
      </c>
      <c r="I6" s="210">
        <f ca="1">IF(SUM('Chemicals Calcs'!I$2:I6)-'Chem - ODS'!D$15*10^6&lt;0,0,IF(AND(SUM('Chemicals Calcs'!I$1:I5)-'Chem - ODS'!D$15*10^6&lt;0,SUM('Chemicals Calcs'!I$2:I6)-'Chem - ODS'!D$15*10^6&gt;0),SUM('Chemicals Calcs'!I$2:I6)-'Chem - ODS'!D$15*10^6,'Chemicals Calcs'!I6))</f>
        <v>0</v>
      </c>
      <c r="J6" s="210">
        <f ca="1">IF(SUM('Chemicals Calcs'!J$2:J6)-'Chem - ODS'!E$15*10^6&lt;0,0,IF(AND(SUM('Chemicals Calcs'!J$1:J5)-'Chem - ODS'!E$15*10^6&lt;0,SUM('Chemicals Calcs'!J$2:J6)-'Chem - ODS'!E$15*10^6&gt;0),SUM('Chemicals Calcs'!J$2:J6)-'Chem - ODS'!E$15*10^6,'Chemicals Calcs'!J6))</f>
        <v>0</v>
      </c>
      <c r="K6" s="210">
        <f ca="1">IF(SUM('Chemicals Calcs'!K$2:K6)-'Chem - ODS'!F$15*10^6&lt;0,0,IF(AND(SUM('Chemicals Calcs'!K$1:K5)-'Chem - ODS'!F$15*10^6&lt;0,SUM('Chemicals Calcs'!K$2:K6)-'Chem - ODS'!F$15*10^6&gt;0),SUM('Chemicals Calcs'!K$2:K6)-'Chem - ODS'!F$15*10^6,'Chemicals Calcs'!K6))</f>
        <v>0</v>
      </c>
      <c r="L6" s="210">
        <f ca="1">IF(SUM('Chemicals Calcs'!L$2:L6)-'Chem - ODS'!G$15*10^6&lt;0,0,IF(AND(SUM('Chemicals Calcs'!L$1:L5)-'Chem - ODS'!G$15*10^6&lt;0,SUM('Chemicals Calcs'!L$2:L6)-'Chem - ODS'!G$15*10^6&gt;0),SUM('Chemicals Calcs'!L$2:L6)-'Chem - ODS'!G$15*10^6,'Chemicals Calcs'!L6))</f>
        <v>0</v>
      </c>
      <c r="M6" s="210">
        <f ca="1">IF(SUM('Chemicals Calcs'!M$2:M6)-'Chem - ODS'!H$15*10^6&lt;0,0,IF(AND(SUM('Chemicals Calcs'!M$1:M5)-'Chem - ODS'!H$15*10^6&lt;0,SUM('Chemicals Calcs'!M$2:M6)-'Chem - ODS'!H$15*10^6&gt;0),SUM('Chemicals Calcs'!M$2:M6)-'Chem - ODS'!H$15*10^6,'Chemicals Calcs'!M6))</f>
        <v>0</v>
      </c>
      <c r="N6" s="210">
        <f ca="1">IF(SUM('Chemicals Calcs'!N$2:N6)-'Chem - ODS'!I$15*10^6&lt;0,0,IF(AND(SUM('Chemicals Calcs'!N$1:N5)-'Chem - ODS'!I$15*10^6&lt;0,SUM('Chemicals Calcs'!N$2:N6)-'Chem - ODS'!I$15*10^6&gt;0),SUM('Chemicals Calcs'!N$2:N6)-'Chem - ODS'!I$15*10^6,'Chemicals Calcs'!N6))</f>
        <v>0</v>
      </c>
      <c r="O6" s="210">
        <f ca="1">IF(SUM('Chemicals Calcs'!O$2:O6)-'Chem - ODS'!J$15*10^6&lt;0,0,IF(AND(SUM('Chemicals Calcs'!O$1:O5)-'Chem - ODS'!J$15*10^6&lt;0,SUM('Chemicals Calcs'!O$2:O6)-'Chem - ODS'!J$15*10^6&gt;0),SUM('Chemicals Calcs'!O$2:O6)-'Chem - ODS'!J$15*10^6,'Chemicals Calcs'!O6))</f>
        <v>0</v>
      </c>
      <c r="P6" s="210">
        <f ca="1">IF(SUM('Chemicals Calcs'!P$2:P6)-'Chem - ODS'!K$15*10^6&lt;0,0,IF(AND(SUM('Chemicals Calcs'!P$1:P5)-'Chem - ODS'!K$15*10^6&lt;0,SUM('Chemicals Calcs'!P$2:P6)-'Chem - ODS'!K$15*10^6&gt;0),SUM('Chemicals Calcs'!P$2:P6)-'Chem - ODS'!K$15*10^6,'Chemicals Calcs'!P6))</f>
        <v>0</v>
      </c>
      <c r="Q6" s="210">
        <f ca="1">IF(SUM('Chemicals Calcs'!Q$2:Q6)-'Chem - ODS'!L$15*10^6&lt;0,0,IF(AND(SUM('Chemicals Calcs'!Q$1:Q5)-'Chem - ODS'!L$15*10^6&lt;0,SUM('Chemicals Calcs'!Q$2:Q6)-'Chem - ODS'!L$15*10^6&gt;0),SUM('Chemicals Calcs'!Q$2:Q6)-'Chem - ODS'!L$15*10^6,'Chemicals Calcs'!Q6))</f>
        <v>0</v>
      </c>
      <c r="R6" s="210">
        <f ca="1">IF(SUM('Chemicals Calcs'!R$2:R6)-'Chem - ODS'!M$15*10^6&lt;0,0,IF(AND(SUM('Chemicals Calcs'!R$1:R5)-'Chem - ODS'!M$15*10^6&lt;0,SUM('Chemicals Calcs'!R$2:R6)-'Chem - ODS'!M$15*10^6&gt;0),SUM('Chemicals Calcs'!R$2:R6)-'Chem - ODS'!M$15*10^6,'Chemicals Calcs'!R6))</f>
        <v>0</v>
      </c>
      <c r="S6" s="210">
        <f ca="1">IF(SUM('Chemicals Calcs'!S$2:S6)-'Chem - ODS'!N$15*10^6&lt;0,0,IF(AND(SUM('Chemicals Calcs'!S$1:S5)-'Chem - ODS'!N$15*10^6&lt;0,SUM('Chemicals Calcs'!S$2:S6)-'Chem - ODS'!N$15*10^6&gt;0),SUM('Chemicals Calcs'!S$2:S6)-'Chem - ODS'!N$15*10^6,'Chemicals Calcs'!S6))</f>
        <v>0</v>
      </c>
      <c r="T6" s="210">
        <f ca="1">IF(SUM('Chemicals Calcs'!T$2:T6)-'Chem - ODS'!O$15*10^6&lt;0,0,IF(AND(SUM('Chemicals Calcs'!T$1:T5)-'Chem - ODS'!O$15*10^6&lt;0,SUM('Chemicals Calcs'!T$2:T6)-'Chem - ODS'!O$15*10^6&gt;0),SUM('Chemicals Calcs'!T$2:T6)-'Chem - ODS'!O$15*10^6,'Chemicals Calcs'!T6))</f>
        <v>0</v>
      </c>
      <c r="U6" s="210">
        <f ca="1">IF(SUM('Chemicals Calcs'!U$2:U6)-'Chem - ODS'!P$15*10^6&lt;0,0,IF(AND(SUM('Chemicals Calcs'!U$1:U5)-'Chem - ODS'!P$15*10^6&lt;0,SUM('Chemicals Calcs'!U$2:U6)-'Chem - ODS'!P$15*10^6&gt;0),SUM('Chemicals Calcs'!U$2:U6)-'Chem - ODS'!P$15*10^6,'Chemicals Calcs'!U6))</f>
        <v>0</v>
      </c>
      <c r="V6" s="210">
        <f ca="1">IF(SUM('Chemicals Calcs'!V$2:V6)-'Chem - ODS'!Q$15*10^6&lt;0,0,IF(AND(SUM('Chemicals Calcs'!V$1:V5)-'Chem - ODS'!Q$15*10^6&lt;0,SUM('Chemicals Calcs'!V$2:V6)-'Chem - ODS'!Q$15*10^6&gt;0),SUM('Chemicals Calcs'!V$2:V6)-'Chem - ODS'!Q$15*10^6,'Chemicals Calcs'!V6))</f>
        <v>0</v>
      </c>
      <c r="W6" s="210">
        <f ca="1">IF(SUM('Chemicals Calcs'!W$2:W6)-'Chem - ODS'!R$15*10^6&lt;0,0,IF(AND(SUM('Chemicals Calcs'!W$1:W5)-'Chem - ODS'!R$15*10^6&lt;0,SUM('Chemicals Calcs'!W$2:W6)-'Chem - ODS'!R$15*10^6&gt;0),SUM('Chemicals Calcs'!W$2:W6)-'Chem - ODS'!R$15*10^6,'Chemicals Calcs'!W6))</f>
        <v>0</v>
      </c>
      <c r="X6" s="210">
        <f ca="1">IF(SUM('Chemicals Calcs'!X$2:X6)-'Chem - ODS'!S$15*10^6&lt;0,0,IF(AND(SUM('Chemicals Calcs'!X$1:X5)-'Chem - ODS'!S$15*10^6&lt;0,SUM('Chemicals Calcs'!X$2:X6)-'Chem - ODS'!S$15*10^6&gt;0),SUM('Chemicals Calcs'!X$2:X6)-'Chem - ODS'!S$15*10^6,'Chemicals Calcs'!X6))</f>
        <v>0</v>
      </c>
      <c r="Y6" s="210">
        <f ca="1">IF(SUM('Chemicals Calcs'!Y$2:Y6)-'Chem - ODS'!T$15*10^6&lt;0,0,IF(AND(SUM('Chemicals Calcs'!Y$1:Y5)-'Chem - ODS'!T$15*10^6&lt;0,SUM('Chemicals Calcs'!Y$2:Y6)-'Chem - ODS'!T$15*10^6&gt;0),SUM('Chemicals Calcs'!Y$2:Y6)-'Chem - ODS'!T$15*10^6,'Chemicals Calcs'!Y6))</f>
        <v>0</v>
      </c>
      <c r="Z6" s="210">
        <f ca="1">IF(SUM('Chemicals Calcs'!Z$2:Z6)-'Chem - ODS'!U$15*10^6&lt;0,0,IF(AND(SUM('Chemicals Calcs'!Z$1:Z5)-'Chem - ODS'!U$15*10^6&lt;0,SUM('Chemicals Calcs'!Z$2:Z6)-'Chem - ODS'!U$15*10^6&gt;0),SUM('Chemicals Calcs'!Z$2:Z6)-'Chem - ODS'!U$15*10^6,'Chemicals Calcs'!Z6))</f>
        <v>0</v>
      </c>
      <c r="AA6" s="210">
        <f ca="1">IF(SUM('Chemicals Calcs'!AA$2:AA6)-'Chem - ODS'!V$15*10^6&lt;0,0,IF(AND(SUM('Chemicals Calcs'!AA$1:AA5)-'Chem - ODS'!V$15*10^6&lt;0,SUM('Chemicals Calcs'!AA$2:AA6)-'Chem - ODS'!V$15*10^6&gt;0),SUM('Chemicals Calcs'!AA$2:AA6)-'Chem - ODS'!V$15*10^6,'Chemicals Calcs'!AA6))</f>
        <v>0</v>
      </c>
      <c r="AB6" s="210">
        <f ca="1">IF(SUM('Chemicals Calcs'!AB$2:AB6)-'Chem - ODS'!W$15*10^6&lt;0,0,IF(AND(SUM('Chemicals Calcs'!AB$1:AB5)-'Chem - ODS'!W$15*10^6&lt;0,SUM('Chemicals Calcs'!AB$2:AB6)-'Chem - ODS'!W$15*10^6&gt;0),SUM('Chemicals Calcs'!AB$2:AB6)-'Chem - ODS'!W$15*10^6,'Chemicals Calcs'!AB6))</f>
        <v>0</v>
      </c>
      <c r="AC6" s="210">
        <f ca="1">IF(SUM('Chemicals Calcs'!AC$2:AC6)-'Chem - ODS'!X$15*10^6&lt;0,0,IF(AND(SUM('Chemicals Calcs'!AC$1:AC5)-'Chem - ODS'!X$15*10^6&lt;0,SUM('Chemicals Calcs'!AC$2:AC6)-'Chem - ODS'!X$15*10^6&gt;0),SUM('Chemicals Calcs'!AC$2:AC6)-'Chem - ODS'!X$15*10^6,'Chemicals Calcs'!AC6))</f>
        <v>0</v>
      </c>
      <c r="AD6" s="210">
        <f ca="1">IF(SUM('Chemicals Calcs'!AD$2:AD6)-'Chem - ODS'!Y$15*10^6&lt;0,0,IF(AND(SUM('Chemicals Calcs'!AD$1:AD5)-'Chem - ODS'!Y$15*10^6&lt;0,SUM('Chemicals Calcs'!AD$2:AD6)-'Chem - ODS'!Y$15*10^6&gt;0),SUM('Chemicals Calcs'!AD$2:AD6)-'Chem - ODS'!Y$15*10^6,'Chemicals Calcs'!AD6))</f>
        <v>0</v>
      </c>
      <c r="AE6" s="210">
        <f ca="1">IF(SUM('Chemicals Calcs'!AE$2:AE6)-'Chem - ODS'!Z$15*10^6&lt;0,0,IF(AND(SUM('Chemicals Calcs'!AE$1:AE5)-'Chem - ODS'!Z$15*10^6&lt;0,SUM('Chemicals Calcs'!AE$2:AE6)-'Chem - ODS'!Z$15*10^6&gt;0),SUM('Chemicals Calcs'!AE$2:AE6)-'Chem - ODS'!Z$15*10^6,'Chemicals Calcs'!AE6))</f>
        <v>0</v>
      </c>
      <c r="AF6" s="210">
        <f ca="1">IF(SUM('Chemicals Calcs'!AF$2:AF6)-'Chem - ODS'!AA$15*10^6&lt;0,0,IF(AND(SUM('Chemicals Calcs'!AF$1:AF5)-'Chem - ODS'!AA$15*10^6&lt;0,SUM('Chemicals Calcs'!AF$2:AF6)-'Chem - ODS'!AA$15*10^6&gt;0),SUM('Chemicals Calcs'!AF$2:AF6)-'Chem - ODS'!AA$15*10^6,'Chemicals Calcs'!AF6))</f>
        <v>0</v>
      </c>
      <c r="AG6" s="210">
        <f ca="1">IF(SUM('Chemicals Calcs'!AG$2:AG6)-'Chem - ODS'!AB$15*10^6&lt;0,0,IF(AND(SUM('Chemicals Calcs'!AG$1:AG5)-'Chem - ODS'!AB$15*10^6&lt;0,SUM('Chemicals Calcs'!AG$2:AG6)-'Chem - ODS'!AB$15*10^6&gt;0),SUM('Chemicals Calcs'!AG$2:AG6)-'Chem - ODS'!AB$15*10^6,'Chemicals Calcs'!AG6))</f>
        <v>0</v>
      </c>
      <c r="AH6" s="210">
        <f ca="1">IF(SUM('Chemicals Calcs'!AH$2:AH6)-'Chem - ODS'!AC$15*10^6&lt;0,0,IF(AND(SUM('Chemicals Calcs'!AH$1:AH5)-'Chem - ODS'!AC$15*10^6&lt;0,SUM('Chemicals Calcs'!AH$2:AH6)-'Chem - ODS'!AC$15*10^6&gt;0),SUM('Chemicals Calcs'!AH$2:AH6)-'Chem - ODS'!AC$15*10^6,'Chemicals Calcs'!AH6))</f>
        <v>0</v>
      </c>
      <c r="AI6" s="210">
        <f ca="1">IF(SUM('Chemicals Calcs'!AI$2:AI6)-'Chem - ODS'!AD$15*10^6&lt;0,0,IF(AND(SUM('Chemicals Calcs'!AI$1:AI5)-'Chem - ODS'!AD$15*10^6&lt;0,SUM('Chemicals Calcs'!AI$2:AI6)-'Chem - ODS'!AD$15*10^6&gt;0),SUM('Chemicals Calcs'!AI$2:AI6)-'Chem - ODS'!AD$15*10^6,'Chemicals Calcs'!AI6))</f>
        <v>0</v>
      </c>
      <c r="AJ6" s="210">
        <f ca="1">IF(SUM('Chemicals Calcs'!AJ$2:AJ6)-'Chem - ODS'!AE$15*10^6&lt;0,0,IF(AND(SUM('Chemicals Calcs'!AJ$1:AJ5)-'Chem - ODS'!AE$15*10^6&lt;0,SUM('Chemicals Calcs'!AJ$2:AJ6)-'Chem - ODS'!AE$15*10^6&gt;0),SUM('Chemicals Calcs'!AJ$2:AJ6)-'Chem - ODS'!AE$15*10^6,'Chemicals Calcs'!AJ6))</f>
        <v>0</v>
      </c>
      <c r="AK6" s="210">
        <f ca="1">IF(SUM('Chemicals Calcs'!AK$2:AK6)-'Chem - ODS'!AF$15*10^6&lt;0,0,IF(AND(SUM('Chemicals Calcs'!AK$1:AK5)-'Chem - ODS'!AF$15*10^6&lt;0,SUM('Chemicals Calcs'!AK$2:AK6)-'Chem - ODS'!AF$15*10^6&gt;0),SUM('Chemicals Calcs'!AK$2:AK6)-'Chem - ODS'!AF$15*10^6,'Chemicals Calcs'!AK6))</f>
        <v>0</v>
      </c>
      <c r="AL6" s="210">
        <f ca="1">IF(SUM('Chemicals Calcs'!AL$2:AL6)-'Chem - ODS'!AG$15*10^6&lt;0,0,IF(AND(SUM('Chemicals Calcs'!AL$1:AL5)-'Chem - ODS'!AG$15*10^6&lt;0,SUM('Chemicals Calcs'!AL$2:AL6)-'Chem - ODS'!AG$15*10^6&gt;0),SUM('Chemicals Calcs'!AL$2:AL6)-'Chem - ODS'!AG$15*10^6,'Chemicals Calcs'!AL6))</f>
        <v>0</v>
      </c>
      <c r="AM6" s="210">
        <f ca="1">IF(SUM('Chemicals Calcs'!AM$2:AM6)-'Chem - ODS'!AH$15*10^6&lt;0,0,IF(AND(SUM('Chemicals Calcs'!AM$1:AM5)-'Chem - ODS'!AH$15*10^6&lt;0,SUM('Chemicals Calcs'!AM$2:AM6)-'Chem - ODS'!AH$15*10^6&gt;0),SUM('Chemicals Calcs'!AM$2:AM6)-'Chem - ODS'!AH$15*10^6,'Chemicals Calcs'!AM6))</f>
        <v>0</v>
      </c>
      <c r="AN6" s="210">
        <f ca="1">IF(SUM('Chemicals Calcs'!AN$2:AN6)-'Chem - ODS'!AI$15*10^6&lt;0,0,IF(AND(SUM('Chemicals Calcs'!AN$1:AN5)-'Chem - ODS'!AI$15*10^6&lt;0,SUM('Chemicals Calcs'!AN$2:AN6)-'Chem - ODS'!AI$15*10^6&gt;0),SUM('Chemicals Calcs'!AN$2:AN6)-'Chem - ODS'!AI$15*10^6,'Chemicals Calcs'!AN6))</f>
        <v>0</v>
      </c>
      <c r="AO6" s="210">
        <f ca="1">IF(SUM('Chemicals Calcs'!AO$2:AO6)-'Chem - ODS'!AJ$15*10^6&lt;0,0,IF(AND(SUM('Chemicals Calcs'!AO$1:AO5)-'Chem - ODS'!AJ$15*10^6&lt;0,SUM('Chemicals Calcs'!AO$2:AO6)-'Chem - ODS'!AJ$15*10^6&gt;0),SUM('Chemicals Calcs'!AO$2:AO6)-'Chem - ODS'!AJ$15*10^6,'Chemicals Calcs'!AO6))</f>
        <v>0</v>
      </c>
      <c r="AP6" s="210">
        <f ca="1">IF(SUM('Chemicals Calcs'!AP$2:AP6)-'Chem - ODS'!AK$15*10^6&lt;0,0,IF(AND(SUM('Chemicals Calcs'!AP$1:AP5)-'Chem - ODS'!AK$15*10^6&lt;0,SUM('Chemicals Calcs'!AP$2:AP6)-'Chem - ODS'!AK$15*10^6&gt;0),SUM('Chemicals Calcs'!AP$2:AP6)-'Chem - ODS'!AK$15*10^6,'Chemicals Calcs'!AP6))</f>
        <v>0</v>
      </c>
    </row>
    <row r="7" spans="1:42">
      <c r="A7" s="74">
        <v>-45</v>
      </c>
      <c r="B7">
        <f ca="1">IF('Chemicals 2010'!$A15="CP",INDIRECT("'Chemicals 2010'!"&amp;'Country Selector'!$B$3&amp;ROW($A15))*10^12,0)</f>
        <v>0</v>
      </c>
      <c r="C7" s="90">
        <f t="shared" ca="1" si="0"/>
        <v>0</v>
      </c>
      <c r="D7" s="90">
        <f t="shared" ca="1" si="1"/>
        <v>0</v>
      </c>
      <c r="E7" s="90">
        <f t="shared" ca="1" si="1"/>
        <v>0</v>
      </c>
      <c r="F7" s="90">
        <f t="shared" ca="1" si="1"/>
        <v>0</v>
      </c>
      <c r="G7" s="210">
        <f ca="1">IF(SUM('Chemicals Calcs'!G$2:G7)-'Chem - ODS'!B$15*10^6&lt;0,0,IF(AND(SUM('Chemicals Calcs'!G$1:G6)-'Chem - ODS'!B$15*10^6&lt;0,SUM('Chemicals Calcs'!G$2:G7)-'Chem - ODS'!B$15*10^6&gt;0),SUM('Chemicals Calcs'!G$2:G7)-'Chem - ODS'!B$15*10^6,'Chemicals Calcs'!G7))</f>
        <v>0</v>
      </c>
      <c r="H7" s="210">
        <f ca="1">IF(SUM('Chemicals Calcs'!H$2:H7)-'Chem - ODS'!C$15*10^6&lt;0,0,IF(AND(SUM('Chemicals Calcs'!H$1:H6)-'Chem - ODS'!C$15*10^6&lt;0,SUM('Chemicals Calcs'!H$2:H7)-'Chem - ODS'!C$15*10^6&gt;0),SUM('Chemicals Calcs'!H$2:H7)-'Chem - ODS'!C$15*10^6,'Chemicals Calcs'!H7))</f>
        <v>0</v>
      </c>
      <c r="I7" s="210">
        <f ca="1">IF(SUM('Chemicals Calcs'!I$2:I7)-'Chem - ODS'!D$15*10^6&lt;0,0,IF(AND(SUM('Chemicals Calcs'!I$1:I6)-'Chem - ODS'!D$15*10^6&lt;0,SUM('Chemicals Calcs'!I$2:I7)-'Chem - ODS'!D$15*10^6&gt;0),SUM('Chemicals Calcs'!I$2:I7)-'Chem - ODS'!D$15*10^6,'Chemicals Calcs'!I7))</f>
        <v>0</v>
      </c>
      <c r="J7" s="210">
        <f ca="1">IF(SUM('Chemicals Calcs'!J$2:J7)-'Chem - ODS'!E$15*10^6&lt;0,0,IF(AND(SUM('Chemicals Calcs'!J$1:J6)-'Chem - ODS'!E$15*10^6&lt;0,SUM('Chemicals Calcs'!J$2:J7)-'Chem - ODS'!E$15*10^6&gt;0),SUM('Chemicals Calcs'!J$2:J7)-'Chem - ODS'!E$15*10^6,'Chemicals Calcs'!J7))</f>
        <v>0</v>
      </c>
      <c r="K7" s="210">
        <f ca="1">IF(SUM('Chemicals Calcs'!K$2:K7)-'Chem - ODS'!F$15*10^6&lt;0,0,IF(AND(SUM('Chemicals Calcs'!K$1:K6)-'Chem - ODS'!F$15*10^6&lt;0,SUM('Chemicals Calcs'!K$2:K7)-'Chem - ODS'!F$15*10^6&gt;0),SUM('Chemicals Calcs'!K$2:K7)-'Chem - ODS'!F$15*10^6,'Chemicals Calcs'!K7))</f>
        <v>0</v>
      </c>
      <c r="L7" s="210">
        <f ca="1">IF(SUM('Chemicals Calcs'!L$2:L7)-'Chem - ODS'!G$15*10^6&lt;0,0,IF(AND(SUM('Chemicals Calcs'!L$1:L6)-'Chem - ODS'!G$15*10^6&lt;0,SUM('Chemicals Calcs'!L$2:L7)-'Chem - ODS'!G$15*10^6&gt;0),SUM('Chemicals Calcs'!L$2:L7)-'Chem - ODS'!G$15*10^6,'Chemicals Calcs'!L7))</f>
        <v>0</v>
      </c>
      <c r="M7" s="210">
        <f ca="1">IF(SUM('Chemicals Calcs'!M$2:M7)-'Chem - ODS'!H$15*10^6&lt;0,0,IF(AND(SUM('Chemicals Calcs'!M$1:M6)-'Chem - ODS'!H$15*10^6&lt;0,SUM('Chemicals Calcs'!M$2:M7)-'Chem - ODS'!H$15*10^6&gt;0),SUM('Chemicals Calcs'!M$2:M7)-'Chem - ODS'!H$15*10^6,'Chemicals Calcs'!M7))</f>
        <v>0</v>
      </c>
      <c r="N7" s="210">
        <f ca="1">IF(SUM('Chemicals Calcs'!N$2:N7)-'Chem - ODS'!I$15*10^6&lt;0,0,IF(AND(SUM('Chemicals Calcs'!N$1:N6)-'Chem - ODS'!I$15*10^6&lt;0,SUM('Chemicals Calcs'!N$2:N7)-'Chem - ODS'!I$15*10^6&gt;0),SUM('Chemicals Calcs'!N$2:N7)-'Chem - ODS'!I$15*10^6,'Chemicals Calcs'!N7))</f>
        <v>0</v>
      </c>
      <c r="O7" s="210">
        <f ca="1">IF(SUM('Chemicals Calcs'!O$2:O7)-'Chem - ODS'!J$15*10^6&lt;0,0,IF(AND(SUM('Chemicals Calcs'!O$1:O6)-'Chem - ODS'!J$15*10^6&lt;0,SUM('Chemicals Calcs'!O$2:O7)-'Chem - ODS'!J$15*10^6&gt;0),SUM('Chemicals Calcs'!O$2:O7)-'Chem - ODS'!J$15*10^6,'Chemicals Calcs'!O7))</f>
        <v>0</v>
      </c>
      <c r="P7" s="210">
        <f ca="1">IF(SUM('Chemicals Calcs'!P$2:P7)-'Chem - ODS'!K$15*10^6&lt;0,0,IF(AND(SUM('Chemicals Calcs'!P$1:P6)-'Chem - ODS'!K$15*10^6&lt;0,SUM('Chemicals Calcs'!P$2:P7)-'Chem - ODS'!K$15*10^6&gt;0),SUM('Chemicals Calcs'!P$2:P7)-'Chem - ODS'!K$15*10^6,'Chemicals Calcs'!P7))</f>
        <v>0</v>
      </c>
      <c r="Q7" s="210">
        <f ca="1">IF(SUM('Chemicals Calcs'!Q$2:Q7)-'Chem - ODS'!L$15*10^6&lt;0,0,IF(AND(SUM('Chemicals Calcs'!Q$1:Q6)-'Chem - ODS'!L$15*10^6&lt;0,SUM('Chemicals Calcs'!Q$2:Q7)-'Chem - ODS'!L$15*10^6&gt;0),SUM('Chemicals Calcs'!Q$2:Q7)-'Chem - ODS'!L$15*10^6,'Chemicals Calcs'!Q7))</f>
        <v>0</v>
      </c>
      <c r="R7" s="210">
        <f ca="1">IF(SUM('Chemicals Calcs'!R$2:R7)-'Chem - ODS'!M$15*10^6&lt;0,0,IF(AND(SUM('Chemicals Calcs'!R$1:R6)-'Chem - ODS'!M$15*10^6&lt;0,SUM('Chemicals Calcs'!R$2:R7)-'Chem - ODS'!M$15*10^6&gt;0),SUM('Chemicals Calcs'!R$2:R7)-'Chem - ODS'!M$15*10^6,'Chemicals Calcs'!R7))</f>
        <v>0</v>
      </c>
      <c r="S7" s="210">
        <f ca="1">IF(SUM('Chemicals Calcs'!S$2:S7)-'Chem - ODS'!N$15*10^6&lt;0,0,IF(AND(SUM('Chemicals Calcs'!S$1:S6)-'Chem - ODS'!N$15*10^6&lt;0,SUM('Chemicals Calcs'!S$2:S7)-'Chem - ODS'!N$15*10^6&gt;0),SUM('Chemicals Calcs'!S$2:S7)-'Chem - ODS'!N$15*10^6,'Chemicals Calcs'!S7))</f>
        <v>0</v>
      </c>
      <c r="T7" s="210">
        <f ca="1">IF(SUM('Chemicals Calcs'!T$2:T7)-'Chem - ODS'!O$15*10^6&lt;0,0,IF(AND(SUM('Chemicals Calcs'!T$1:T6)-'Chem - ODS'!O$15*10^6&lt;0,SUM('Chemicals Calcs'!T$2:T7)-'Chem - ODS'!O$15*10^6&gt;0),SUM('Chemicals Calcs'!T$2:T7)-'Chem - ODS'!O$15*10^6,'Chemicals Calcs'!T7))</f>
        <v>0</v>
      </c>
      <c r="U7" s="210">
        <f ca="1">IF(SUM('Chemicals Calcs'!U$2:U7)-'Chem - ODS'!P$15*10^6&lt;0,0,IF(AND(SUM('Chemicals Calcs'!U$1:U6)-'Chem - ODS'!P$15*10^6&lt;0,SUM('Chemicals Calcs'!U$2:U7)-'Chem - ODS'!P$15*10^6&gt;0),SUM('Chemicals Calcs'!U$2:U7)-'Chem - ODS'!P$15*10^6,'Chemicals Calcs'!U7))</f>
        <v>0</v>
      </c>
      <c r="V7" s="210">
        <f ca="1">IF(SUM('Chemicals Calcs'!V$2:V7)-'Chem - ODS'!Q$15*10^6&lt;0,0,IF(AND(SUM('Chemicals Calcs'!V$1:V6)-'Chem - ODS'!Q$15*10^6&lt;0,SUM('Chemicals Calcs'!V$2:V7)-'Chem - ODS'!Q$15*10^6&gt;0),SUM('Chemicals Calcs'!V$2:V7)-'Chem - ODS'!Q$15*10^6,'Chemicals Calcs'!V7))</f>
        <v>0</v>
      </c>
      <c r="W7" s="210">
        <f ca="1">IF(SUM('Chemicals Calcs'!W$2:W7)-'Chem - ODS'!R$15*10^6&lt;0,0,IF(AND(SUM('Chemicals Calcs'!W$1:W6)-'Chem - ODS'!R$15*10^6&lt;0,SUM('Chemicals Calcs'!W$2:W7)-'Chem - ODS'!R$15*10^6&gt;0),SUM('Chemicals Calcs'!W$2:W7)-'Chem - ODS'!R$15*10^6,'Chemicals Calcs'!W7))</f>
        <v>0</v>
      </c>
      <c r="X7" s="210">
        <f ca="1">IF(SUM('Chemicals Calcs'!X$2:X7)-'Chem - ODS'!S$15*10^6&lt;0,0,IF(AND(SUM('Chemicals Calcs'!X$1:X6)-'Chem - ODS'!S$15*10^6&lt;0,SUM('Chemicals Calcs'!X$2:X7)-'Chem - ODS'!S$15*10^6&gt;0),SUM('Chemicals Calcs'!X$2:X7)-'Chem - ODS'!S$15*10^6,'Chemicals Calcs'!X7))</f>
        <v>0</v>
      </c>
      <c r="Y7" s="210">
        <f ca="1">IF(SUM('Chemicals Calcs'!Y$2:Y7)-'Chem - ODS'!T$15*10^6&lt;0,0,IF(AND(SUM('Chemicals Calcs'!Y$1:Y6)-'Chem - ODS'!T$15*10^6&lt;0,SUM('Chemicals Calcs'!Y$2:Y7)-'Chem - ODS'!T$15*10^6&gt;0),SUM('Chemicals Calcs'!Y$2:Y7)-'Chem - ODS'!T$15*10^6,'Chemicals Calcs'!Y7))</f>
        <v>0</v>
      </c>
      <c r="Z7" s="210">
        <f ca="1">IF(SUM('Chemicals Calcs'!Z$2:Z7)-'Chem - ODS'!U$15*10^6&lt;0,0,IF(AND(SUM('Chemicals Calcs'!Z$1:Z6)-'Chem - ODS'!U$15*10^6&lt;0,SUM('Chemicals Calcs'!Z$2:Z7)-'Chem - ODS'!U$15*10^6&gt;0),SUM('Chemicals Calcs'!Z$2:Z7)-'Chem - ODS'!U$15*10^6,'Chemicals Calcs'!Z7))</f>
        <v>0</v>
      </c>
      <c r="AA7" s="210">
        <f ca="1">IF(SUM('Chemicals Calcs'!AA$2:AA7)-'Chem - ODS'!V$15*10^6&lt;0,0,IF(AND(SUM('Chemicals Calcs'!AA$1:AA6)-'Chem - ODS'!V$15*10^6&lt;0,SUM('Chemicals Calcs'!AA$2:AA7)-'Chem - ODS'!V$15*10^6&gt;0),SUM('Chemicals Calcs'!AA$2:AA7)-'Chem - ODS'!V$15*10^6,'Chemicals Calcs'!AA7))</f>
        <v>0</v>
      </c>
      <c r="AB7" s="210">
        <f ca="1">IF(SUM('Chemicals Calcs'!AB$2:AB7)-'Chem - ODS'!W$15*10^6&lt;0,0,IF(AND(SUM('Chemicals Calcs'!AB$1:AB6)-'Chem - ODS'!W$15*10^6&lt;0,SUM('Chemicals Calcs'!AB$2:AB7)-'Chem - ODS'!W$15*10^6&gt;0),SUM('Chemicals Calcs'!AB$2:AB7)-'Chem - ODS'!W$15*10^6,'Chemicals Calcs'!AB7))</f>
        <v>0</v>
      </c>
      <c r="AC7" s="210">
        <f ca="1">IF(SUM('Chemicals Calcs'!AC$2:AC7)-'Chem - ODS'!X$15*10^6&lt;0,0,IF(AND(SUM('Chemicals Calcs'!AC$1:AC6)-'Chem - ODS'!X$15*10^6&lt;0,SUM('Chemicals Calcs'!AC$2:AC7)-'Chem - ODS'!X$15*10^6&gt;0),SUM('Chemicals Calcs'!AC$2:AC7)-'Chem - ODS'!X$15*10^6,'Chemicals Calcs'!AC7))</f>
        <v>0</v>
      </c>
      <c r="AD7" s="210">
        <f ca="1">IF(SUM('Chemicals Calcs'!AD$2:AD7)-'Chem - ODS'!Y$15*10^6&lt;0,0,IF(AND(SUM('Chemicals Calcs'!AD$1:AD6)-'Chem - ODS'!Y$15*10^6&lt;0,SUM('Chemicals Calcs'!AD$2:AD7)-'Chem - ODS'!Y$15*10^6&gt;0),SUM('Chemicals Calcs'!AD$2:AD7)-'Chem - ODS'!Y$15*10^6,'Chemicals Calcs'!AD7))</f>
        <v>0</v>
      </c>
      <c r="AE7" s="210">
        <f ca="1">IF(SUM('Chemicals Calcs'!AE$2:AE7)-'Chem - ODS'!Z$15*10^6&lt;0,0,IF(AND(SUM('Chemicals Calcs'!AE$1:AE6)-'Chem - ODS'!Z$15*10^6&lt;0,SUM('Chemicals Calcs'!AE$2:AE7)-'Chem - ODS'!Z$15*10^6&gt;0),SUM('Chemicals Calcs'!AE$2:AE7)-'Chem - ODS'!Z$15*10^6,'Chemicals Calcs'!AE7))</f>
        <v>0</v>
      </c>
      <c r="AF7" s="210">
        <f ca="1">IF(SUM('Chemicals Calcs'!AF$2:AF7)-'Chem - ODS'!AA$15*10^6&lt;0,0,IF(AND(SUM('Chemicals Calcs'!AF$1:AF6)-'Chem - ODS'!AA$15*10^6&lt;0,SUM('Chemicals Calcs'!AF$2:AF7)-'Chem - ODS'!AA$15*10^6&gt;0),SUM('Chemicals Calcs'!AF$2:AF7)-'Chem - ODS'!AA$15*10^6,'Chemicals Calcs'!AF7))</f>
        <v>0</v>
      </c>
      <c r="AG7" s="210">
        <f ca="1">IF(SUM('Chemicals Calcs'!AG$2:AG7)-'Chem - ODS'!AB$15*10^6&lt;0,0,IF(AND(SUM('Chemicals Calcs'!AG$1:AG6)-'Chem - ODS'!AB$15*10^6&lt;0,SUM('Chemicals Calcs'!AG$2:AG7)-'Chem - ODS'!AB$15*10^6&gt;0),SUM('Chemicals Calcs'!AG$2:AG7)-'Chem - ODS'!AB$15*10^6,'Chemicals Calcs'!AG7))</f>
        <v>0</v>
      </c>
      <c r="AH7" s="210">
        <f ca="1">IF(SUM('Chemicals Calcs'!AH$2:AH7)-'Chem - ODS'!AC$15*10^6&lt;0,0,IF(AND(SUM('Chemicals Calcs'!AH$1:AH6)-'Chem - ODS'!AC$15*10^6&lt;0,SUM('Chemicals Calcs'!AH$2:AH7)-'Chem - ODS'!AC$15*10^6&gt;0),SUM('Chemicals Calcs'!AH$2:AH7)-'Chem - ODS'!AC$15*10^6,'Chemicals Calcs'!AH7))</f>
        <v>0</v>
      </c>
      <c r="AI7" s="210">
        <f ca="1">IF(SUM('Chemicals Calcs'!AI$2:AI7)-'Chem - ODS'!AD$15*10^6&lt;0,0,IF(AND(SUM('Chemicals Calcs'!AI$1:AI6)-'Chem - ODS'!AD$15*10^6&lt;0,SUM('Chemicals Calcs'!AI$2:AI7)-'Chem - ODS'!AD$15*10^6&gt;0),SUM('Chemicals Calcs'!AI$2:AI7)-'Chem - ODS'!AD$15*10^6,'Chemicals Calcs'!AI7))</f>
        <v>0</v>
      </c>
      <c r="AJ7" s="210">
        <f ca="1">IF(SUM('Chemicals Calcs'!AJ$2:AJ7)-'Chem - ODS'!AE$15*10^6&lt;0,0,IF(AND(SUM('Chemicals Calcs'!AJ$1:AJ6)-'Chem - ODS'!AE$15*10^6&lt;0,SUM('Chemicals Calcs'!AJ$2:AJ7)-'Chem - ODS'!AE$15*10^6&gt;0),SUM('Chemicals Calcs'!AJ$2:AJ7)-'Chem - ODS'!AE$15*10^6,'Chemicals Calcs'!AJ7))</f>
        <v>0</v>
      </c>
      <c r="AK7" s="210">
        <f ca="1">IF(SUM('Chemicals Calcs'!AK$2:AK7)-'Chem - ODS'!AF$15*10^6&lt;0,0,IF(AND(SUM('Chemicals Calcs'!AK$1:AK6)-'Chem - ODS'!AF$15*10^6&lt;0,SUM('Chemicals Calcs'!AK$2:AK7)-'Chem - ODS'!AF$15*10^6&gt;0),SUM('Chemicals Calcs'!AK$2:AK7)-'Chem - ODS'!AF$15*10^6,'Chemicals Calcs'!AK7))</f>
        <v>0</v>
      </c>
      <c r="AL7" s="210">
        <f ca="1">IF(SUM('Chemicals Calcs'!AL$2:AL7)-'Chem - ODS'!AG$15*10^6&lt;0,0,IF(AND(SUM('Chemicals Calcs'!AL$1:AL6)-'Chem - ODS'!AG$15*10^6&lt;0,SUM('Chemicals Calcs'!AL$2:AL7)-'Chem - ODS'!AG$15*10^6&gt;0),SUM('Chemicals Calcs'!AL$2:AL7)-'Chem - ODS'!AG$15*10^6,'Chemicals Calcs'!AL7))</f>
        <v>0</v>
      </c>
      <c r="AM7" s="210">
        <f ca="1">IF(SUM('Chemicals Calcs'!AM$2:AM7)-'Chem - ODS'!AH$15*10^6&lt;0,0,IF(AND(SUM('Chemicals Calcs'!AM$1:AM6)-'Chem - ODS'!AH$15*10^6&lt;0,SUM('Chemicals Calcs'!AM$2:AM7)-'Chem - ODS'!AH$15*10^6&gt;0),SUM('Chemicals Calcs'!AM$2:AM7)-'Chem - ODS'!AH$15*10^6,'Chemicals Calcs'!AM7))</f>
        <v>0</v>
      </c>
      <c r="AN7" s="210">
        <f ca="1">IF(SUM('Chemicals Calcs'!AN$2:AN7)-'Chem - ODS'!AI$15*10^6&lt;0,0,IF(AND(SUM('Chemicals Calcs'!AN$1:AN6)-'Chem - ODS'!AI$15*10^6&lt;0,SUM('Chemicals Calcs'!AN$2:AN7)-'Chem - ODS'!AI$15*10^6&gt;0),SUM('Chemicals Calcs'!AN$2:AN7)-'Chem - ODS'!AI$15*10^6,'Chemicals Calcs'!AN7))</f>
        <v>0</v>
      </c>
      <c r="AO7" s="210">
        <f ca="1">IF(SUM('Chemicals Calcs'!AO$2:AO7)-'Chem - ODS'!AJ$15*10^6&lt;0,0,IF(AND(SUM('Chemicals Calcs'!AO$1:AO6)-'Chem - ODS'!AJ$15*10^6&lt;0,SUM('Chemicals Calcs'!AO$2:AO7)-'Chem - ODS'!AJ$15*10^6&gt;0),SUM('Chemicals Calcs'!AO$2:AO7)-'Chem - ODS'!AJ$15*10^6,'Chemicals Calcs'!AO7))</f>
        <v>0</v>
      </c>
      <c r="AP7" s="210">
        <f ca="1">IF(SUM('Chemicals Calcs'!AP$2:AP7)-'Chem - ODS'!AK$15*10^6&lt;0,0,IF(AND(SUM('Chemicals Calcs'!AP$1:AP6)-'Chem - ODS'!AK$15*10^6&lt;0,SUM('Chemicals Calcs'!AP$2:AP7)-'Chem - ODS'!AK$15*10^6&gt;0),SUM('Chemicals Calcs'!AP$2:AP7)-'Chem - ODS'!AK$15*10^6,'Chemicals Calcs'!AP7))</f>
        <v>0</v>
      </c>
    </row>
    <row r="8" spans="1:42">
      <c r="A8" s="74">
        <v>-44</v>
      </c>
      <c r="B8">
        <f ca="1">IF('Chemicals 2010'!$A16="CP",INDIRECT("'Chemicals 2010'!"&amp;'Country Selector'!$B$3&amp;ROW($A16))*10^12,0)</f>
        <v>0</v>
      </c>
      <c r="C8" s="90">
        <f t="shared" ca="1" si="0"/>
        <v>0</v>
      </c>
      <c r="D8" s="90">
        <f t="shared" ca="1" si="1"/>
        <v>0</v>
      </c>
      <c r="E8" s="90">
        <f t="shared" ca="1" si="1"/>
        <v>0</v>
      </c>
      <c r="F8" s="90">
        <f t="shared" ca="1" si="1"/>
        <v>0</v>
      </c>
      <c r="G8" s="210">
        <f ca="1">IF(SUM('Chemicals Calcs'!G$2:G8)-'Chem - ODS'!B$15*10^6&lt;0,0,IF(AND(SUM('Chemicals Calcs'!G$1:G7)-'Chem - ODS'!B$15*10^6&lt;0,SUM('Chemicals Calcs'!G$2:G8)-'Chem - ODS'!B$15*10^6&gt;0),SUM('Chemicals Calcs'!G$2:G8)-'Chem - ODS'!B$15*10^6,'Chemicals Calcs'!G8))</f>
        <v>0</v>
      </c>
      <c r="H8" s="210">
        <f ca="1">IF(SUM('Chemicals Calcs'!H$2:H8)-'Chem - ODS'!C$15*10^6&lt;0,0,IF(AND(SUM('Chemicals Calcs'!H$1:H7)-'Chem - ODS'!C$15*10^6&lt;0,SUM('Chemicals Calcs'!H$2:H8)-'Chem - ODS'!C$15*10^6&gt;0),SUM('Chemicals Calcs'!H$2:H8)-'Chem - ODS'!C$15*10^6,'Chemicals Calcs'!H8))</f>
        <v>0</v>
      </c>
      <c r="I8" s="210">
        <f ca="1">IF(SUM('Chemicals Calcs'!I$2:I8)-'Chem - ODS'!D$15*10^6&lt;0,0,IF(AND(SUM('Chemicals Calcs'!I$1:I7)-'Chem - ODS'!D$15*10^6&lt;0,SUM('Chemicals Calcs'!I$2:I8)-'Chem - ODS'!D$15*10^6&gt;0),SUM('Chemicals Calcs'!I$2:I8)-'Chem - ODS'!D$15*10^6,'Chemicals Calcs'!I8))</f>
        <v>0</v>
      </c>
      <c r="J8" s="210">
        <f ca="1">IF(SUM('Chemicals Calcs'!J$2:J8)-'Chem - ODS'!E$15*10^6&lt;0,0,IF(AND(SUM('Chemicals Calcs'!J$1:J7)-'Chem - ODS'!E$15*10^6&lt;0,SUM('Chemicals Calcs'!J$2:J8)-'Chem - ODS'!E$15*10^6&gt;0),SUM('Chemicals Calcs'!J$2:J8)-'Chem - ODS'!E$15*10^6,'Chemicals Calcs'!J8))</f>
        <v>0</v>
      </c>
      <c r="K8" s="210">
        <f ca="1">IF(SUM('Chemicals Calcs'!K$2:K8)-'Chem - ODS'!F$15*10^6&lt;0,0,IF(AND(SUM('Chemicals Calcs'!K$1:K7)-'Chem - ODS'!F$15*10^6&lt;0,SUM('Chemicals Calcs'!K$2:K8)-'Chem - ODS'!F$15*10^6&gt;0),SUM('Chemicals Calcs'!K$2:K8)-'Chem - ODS'!F$15*10^6,'Chemicals Calcs'!K8))</f>
        <v>0</v>
      </c>
      <c r="L8" s="210">
        <f ca="1">IF(SUM('Chemicals Calcs'!L$2:L8)-'Chem - ODS'!G$15*10^6&lt;0,0,IF(AND(SUM('Chemicals Calcs'!L$1:L7)-'Chem - ODS'!G$15*10^6&lt;0,SUM('Chemicals Calcs'!L$2:L8)-'Chem - ODS'!G$15*10^6&gt;0),SUM('Chemicals Calcs'!L$2:L8)-'Chem - ODS'!G$15*10^6,'Chemicals Calcs'!L8))</f>
        <v>0</v>
      </c>
      <c r="M8" s="210">
        <f ca="1">IF(SUM('Chemicals Calcs'!M$2:M8)-'Chem - ODS'!H$15*10^6&lt;0,0,IF(AND(SUM('Chemicals Calcs'!M$1:M7)-'Chem - ODS'!H$15*10^6&lt;0,SUM('Chemicals Calcs'!M$2:M8)-'Chem - ODS'!H$15*10^6&gt;0),SUM('Chemicals Calcs'!M$2:M8)-'Chem - ODS'!H$15*10^6,'Chemicals Calcs'!M8))</f>
        <v>0</v>
      </c>
      <c r="N8" s="210">
        <f ca="1">IF(SUM('Chemicals Calcs'!N$2:N8)-'Chem - ODS'!I$15*10^6&lt;0,0,IF(AND(SUM('Chemicals Calcs'!N$1:N7)-'Chem - ODS'!I$15*10^6&lt;0,SUM('Chemicals Calcs'!N$2:N8)-'Chem - ODS'!I$15*10^6&gt;0),SUM('Chemicals Calcs'!N$2:N8)-'Chem - ODS'!I$15*10^6,'Chemicals Calcs'!N8))</f>
        <v>0</v>
      </c>
      <c r="O8" s="210">
        <f ca="1">IF(SUM('Chemicals Calcs'!O$2:O8)-'Chem - ODS'!J$15*10^6&lt;0,0,IF(AND(SUM('Chemicals Calcs'!O$1:O7)-'Chem - ODS'!J$15*10^6&lt;0,SUM('Chemicals Calcs'!O$2:O8)-'Chem - ODS'!J$15*10^6&gt;0),SUM('Chemicals Calcs'!O$2:O8)-'Chem - ODS'!J$15*10^6,'Chemicals Calcs'!O8))</f>
        <v>0</v>
      </c>
      <c r="P8" s="210">
        <f ca="1">IF(SUM('Chemicals Calcs'!P$2:P8)-'Chem - ODS'!K$15*10^6&lt;0,0,IF(AND(SUM('Chemicals Calcs'!P$1:P7)-'Chem - ODS'!K$15*10^6&lt;0,SUM('Chemicals Calcs'!P$2:P8)-'Chem - ODS'!K$15*10^6&gt;0),SUM('Chemicals Calcs'!P$2:P8)-'Chem - ODS'!K$15*10^6,'Chemicals Calcs'!P8))</f>
        <v>0</v>
      </c>
      <c r="Q8" s="210">
        <f ca="1">IF(SUM('Chemicals Calcs'!Q$2:Q8)-'Chem - ODS'!L$15*10^6&lt;0,0,IF(AND(SUM('Chemicals Calcs'!Q$1:Q7)-'Chem - ODS'!L$15*10^6&lt;0,SUM('Chemicals Calcs'!Q$2:Q8)-'Chem - ODS'!L$15*10^6&gt;0),SUM('Chemicals Calcs'!Q$2:Q8)-'Chem - ODS'!L$15*10^6,'Chemicals Calcs'!Q8))</f>
        <v>0</v>
      </c>
      <c r="R8" s="210">
        <f ca="1">IF(SUM('Chemicals Calcs'!R$2:R8)-'Chem - ODS'!M$15*10^6&lt;0,0,IF(AND(SUM('Chemicals Calcs'!R$1:R7)-'Chem - ODS'!M$15*10^6&lt;0,SUM('Chemicals Calcs'!R$2:R8)-'Chem - ODS'!M$15*10^6&gt;0),SUM('Chemicals Calcs'!R$2:R8)-'Chem - ODS'!M$15*10^6,'Chemicals Calcs'!R8))</f>
        <v>0</v>
      </c>
      <c r="S8" s="210">
        <f ca="1">IF(SUM('Chemicals Calcs'!S$2:S8)-'Chem - ODS'!N$15*10^6&lt;0,0,IF(AND(SUM('Chemicals Calcs'!S$1:S7)-'Chem - ODS'!N$15*10^6&lt;0,SUM('Chemicals Calcs'!S$2:S8)-'Chem - ODS'!N$15*10^6&gt;0),SUM('Chemicals Calcs'!S$2:S8)-'Chem - ODS'!N$15*10^6,'Chemicals Calcs'!S8))</f>
        <v>0</v>
      </c>
      <c r="T8" s="210">
        <f ca="1">IF(SUM('Chemicals Calcs'!T$2:T8)-'Chem - ODS'!O$15*10^6&lt;0,0,IF(AND(SUM('Chemicals Calcs'!T$1:T7)-'Chem - ODS'!O$15*10^6&lt;0,SUM('Chemicals Calcs'!T$2:T8)-'Chem - ODS'!O$15*10^6&gt;0),SUM('Chemicals Calcs'!T$2:T8)-'Chem - ODS'!O$15*10^6,'Chemicals Calcs'!T8))</f>
        <v>0</v>
      </c>
      <c r="U8" s="210">
        <f ca="1">IF(SUM('Chemicals Calcs'!U$2:U8)-'Chem - ODS'!P$15*10^6&lt;0,0,IF(AND(SUM('Chemicals Calcs'!U$1:U7)-'Chem - ODS'!P$15*10^6&lt;0,SUM('Chemicals Calcs'!U$2:U8)-'Chem - ODS'!P$15*10^6&gt;0),SUM('Chemicals Calcs'!U$2:U8)-'Chem - ODS'!P$15*10^6,'Chemicals Calcs'!U8))</f>
        <v>0</v>
      </c>
      <c r="V8" s="210">
        <f ca="1">IF(SUM('Chemicals Calcs'!V$2:V8)-'Chem - ODS'!Q$15*10^6&lt;0,0,IF(AND(SUM('Chemicals Calcs'!V$1:V7)-'Chem - ODS'!Q$15*10^6&lt;0,SUM('Chemicals Calcs'!V$2:V8)-'Chem - ODS'!Q$15*10^6&gt;0),SUM('Chemicals Calcs'!V$2:V8)-'Chem - ODS'!Q$15*10^6,'Chemicals Calcs'!V8))</f>
        <v>0</v>
      </c>
      <c r="W8" s="210">
        <f ca="1">IF(SUM('Chemicals Calcs'!W$2:W8)-'Chem - ODS'!R$15*10^6&lt;0,0,IF(AND(SUM('Chemicals Calcs'!W$1:W7)-'Chem - ODS'!R$15*10^6&lt;0,SUM('Chemicals Calcs'!W$2:W8)-'Chem - ODS'!R$15*10^6&gt;0),SUM('Chemicals Calcs'!W$2:W8)-'Chem - ODS'!R$15*10^6,'Chemicals Calcs'!W8))</f>
        <v>0</v>
      </c>
      <c r="X8" s="210">
        <f ca="1">IF(SUM('Chemicals Calcs'!X$2:X8)-'Chem - ODS'!S$15*10^6&lt;0,0,IF(AND(SUM('Chemicals Calcs'!X$1:X7)-'Chem - ODS'!S$15*10^6&lt;0,SUM('Chemicals Calcs'!X$2:X8)-'Chem - ODS'!S$15*10^6&gt;0),SUM('Chemicals Calcs'!X$2:X8)-'Chem - ODS'!S$15*10^6,'Chemicals Calcs'!X8))</f>
        <v>0</v>
      </c>
      <c r="Y8" s="210">
        <f ca="1">IF(SUM('Chemicals Calcs'!Y$2:Y8)-'Chem - ODS'!T$15*10^6&lt;0,0,IF(AND(SUM('Chemicals Calcs'!Y$1:Y7)-'Chem - ODS'!T$15*10^6&lt;0,SUM('Chemicals Calcs'!Y$2:Y8)-'Chem - ODS'!T$15*10^6&gt;0),SUM('Chemicals Calcs'!Y$2:Y8)-'Chem - ODS'!T$15*10^6,'Chemicals Calcs'!Y8))</f>
        <v>0</v>
      </c>
      <c r="Z8" s="210">
        <f ca="1">IF(SUM('Chemicals Calcs'!Z$2:Z8)-'Chem - ODS'!U$15*10^6&lt;0,0,IF(AND(SUM('Chemicals Calcs'!Z$1:Z7)-'Chem - ODS'!U$15*10^6&lt;0,SUM('Chemicals Calcs'!Z$2:Z8)-'Chem - ODS'!U$15*10^6&gt;0),SUM('Chemicals Calcs'!Z$2:Z8)-'Chem - ODS'!U$15*10^6,'Chemicals Calcs'!Z8))</f>
        <v>0</v>
      </c>
      <c r="AA8" s="210">
        <f ca="1">IF(SUM('Chemicals Calcs'!AA$2:AA8)-'Chem - ODS'!V$15*10^6&lt;0,0,IF(AND(SUM('Chemicals Calcs'!AA$1:AA7)-'Chem - ODS'!V$15*10^6&lt;0,SUM('Chemicals Calcs'!AA$2:AA8)-'Chem - ODS'!V$15*10^6&gt;0),SUM('Chemicals Calcs'!AA$2:AA8)-'Chem - ODS'!V$15*10^6,'Chemicals Calcs'!AA8))</f>
        <v>0</v>
      </c>
      <c r="AB8" s="210">
        <f ca="1">IF(SUM('Chemicals Calcs'!AB$2:AB8)-'Chem - ODS'!W$15*10^6&lt;0,0,IF(AND(SUM('Chemicals Calcs'!AB$1:AB7)-'Chem - ODS'!W$15*10^6&lt;0,SUM('Chemicals Calcs'!AB$2:AB8)-'Chem - ODS'!W$15*10^6&gt;0),SUM('Chemicals Calcs'!AB$2:AB8)-'Chem - ODS'!W$15*10^6,'Chemicals Calcs'!AB8))</f>
        <v>0</v>
      </c>
      <c r="AC8" s="210">
        <f ca="1">IF(SUM('Chemicals Calcs'!AC$2:AC8)-'Chem - ODS'!X$15*10^6&lt;0,0,IF(AND(SUM('Chemicals Calcs'!AC$1:AC7)-'Chem - ODS'!X$15*10^6&lt;0,SUM('Chemicals Calcs'!AC$2:AC8)-'Chem - ODS'!X$15*10^6&gt;0),SUM('Chemicals Calcs'!AC$2:AC8)-'Chem - ODS'!X$15*10^6,'Chemicals Calcs'!AC8))</f>
        <v>0</v>
      </c>
      <c r="AD8" s="210">
        <f ca="1">IF(SUM('Chemicals Calcs'!AD$2:AD8)-'Chem - ODS'!Y$15*10^6&lt;0,0,IF(AND(SUM('Chemicals Calcs'!AD$1:AD7)-'Chem - ODS'!Y$15*10^6&lt;0,SUM('Chemicals Calcs'!AD$2:AD8)-'Chem - ODS'!Y$15*10^6&gt;0),SUM('Chemicals Calcs'!AD$2:AD8)-'Chem - ODS'!Y$15*10^6,'Chemicals Calcs'!AD8))</f>
        <v>0</v>
      </c>
      <c r="AE8" s="210">
        <f ca="1">IF(SUM('Chemicals Calcs'!AE$2:AE8)-'Chem - ODS'!Z$15*10^6&lt;0,0,IF(AND(SUM('Chemicals Calcs'!AE$1:AE7)-'Chem - ODS'!Z$15*10^6&lt;0,SUM('Chemicals Calcs'!AE$2:AE8)-'Chem - ODS'!Z$15*10^6&gt;0),SUM('Chemicals Calcs'!AE$2:AE8)-'Chem - ODS'!Z$15*10^6,'Chemicals Calcs'!AE8))</f>
        <v>0</v>
      </c>
      <c r="AF8" s="210">
        <f ca="1">IF(SUM('Chemicals Calcs'!AF$2:AF8)-'Chem - ODS'!AA$15*10^6&lt;0,0,IF(AND(SUM('Chemicals Calcs'!AF$1:AF7)-'Chem - ODS'!AA$15*10^6&lt;0,SUM('Chemicals Calcs'!AF$2:AF8)-'Chem - ODS'!AA$15*10^6&gt;0),SUM('Chemicals Calcs'!AF$2:AF8)-'Chem - ODS'!AA$15*10^6,'Chemicals Calcs'!AF8))</f>
        <v>0</v>
      </c>
      <c r="AG8" s="210">
        <f ca="1">IF(SUM('Chemicals Calcs'!AG$2:AG8)-'Chem - ODS'!AB$15*10^6&lt;0,0,IF(AND(SUM('Chemicals Calcs'!AG$1:AG7)-'Chem - ODS'!AB$15*10^6&lt;0,SUM('Chemicals Calcs'!AG$2:AG8)-'Chem - ODS'!AB$15*10^6&gt;0),SUM('Chemicals Calcs'!AG$2:AG8)-'Chem - ODS'!AB$15*10^6,'Chemicals Calcs'!AG8))</f>
        <v>0</v>
      </c>
      <c r="AH8" s="210">
        <f ca="1">IF(SUM('Chemicals Calcs'!AH$2:AH8)-'Chem - ODS'!AC$15*10^6&lt;0,0,IF(AND(SUM('Chemicals Calcs'!AH$1:AH7)-'Chem - ODS'!AC$15*10^6&lt;0,SUM('Chemicals Calcs'!AH$2:AH8)-'Chem - ODS'!AC$15*10^6&gt;0),SUM('Chemicals Calcs'!AH$2:AH8)-'Chem - ODS'!AC$15*10^6,'Chemicals Calcs'!AH8))</f>
        <v>0</v>
      </c>
      <c r="AI8" s="210">
        <f ca="1">IF(SUM('Chemicals Calcs'!AI$2:AI8)-'Chem - ODS'!AD$15*10^6&lt;0,0,IF(AND(SUM('Chemicals Calcs'!AI$1:AI7)-'Chem - ODS'!AD$15*10^6&lt;0,SUM('Chemicals Calcs'!AI$2:AI8)-'Chem - ODS'!AD$15*10^6&gt;0),SUM('Chemicals Calcs'!AI$2:AI8)-'Chem - ODS'!AD$15*10^6,'Chemicals Calcs'!AI8))</f>
        <v>0</v>
      </c>
      <c r="AJ8" s="210">
        <f ca="1">IF(SUM('Chemicals Calcs'!AJ$2:AJ8)-'Chem - ODS'!AE$15*10^6&lt;0,0,IF(AND(SUM('Chemicals Calcs'!AJ$1:AJ7)-'Chem - ODS'!AE$15*10^6&lt;0,SUM('Chemicals Calcs'!AJ$2:AJ8)-'Chem - ODS'!AE$15*10^6&gt;0),SUM('Chemicals Calcs'!AJ$2:AJ8)-'Chem - ODS'!AE$15*10^6,'Chemicals Calcs'!AJ8))</f>
        <v>0</v>
      </c>
      <c r="AK8" s="210">
        <f ca="1">IF(SUM('Chemicals Calcs'!AK$2:AK8)-'Chem - ODS'!AF$15*10^6&lt;0,0,IF(AND(SUM('Chemicals Calcs'!AK$1:AK7)-'Chem - ODS'!AF$15*10^6&lt;0,SUM('Chemicals Calcs'!AK$2:AK8)-'Chem - ODS'!AF$15*10^6&gt;0),SUM('Chemicals Calcs'!AK$2:AK8)-'Chem - ODS'!AF$15*10^6,'Chemicals Calcs'!AK8))</f>
        <v>0</v>
      </c>
      <c r="AL8" s="210">
        <f ca="1">IF(SUM('Chemicals Calcs'!AL$2:AL8)-'Chem - ODS'!AG$15*10^6&lt;0,0,IF(AND(SUM('Chemicals Calcs'!AL$1:AL7)-'Chem - ODS'!AG$15*10^6&lt;0,SUM('Chemicals Calcs'!AL$2:AL8)-'Chem - ODS'!AG$15*10^6&gt;0),SUM('Chemicals Calcs'!AL$2:AL8)-'Chem - ODS'!AG$15*10^6,'Chemicals Calcs'!AL8))</f>
        <v>0</v>
      </c>
      <c r="AM8" s="210">
        <f ca="1">IF(SUM('Chemicals Calcs'!AM$2:AM8)-'Chem - ODS'!AH$15*10^6&lt;0,0,IF(AND(SUM('Chemicals Calcs'!AM$1:AM7)-'Chem - ODS'!AH$15*10^6&lt;0,SUM('Chemicals Calcs'!AM$2:AM8)-'Chem - ODS'!AH$15*10^6&gt;0),SUM('Chemicals Calcs'!AM$2:AM8)-'Chem - ODS'!AH$15*10^6,'Chemicals Calcs'!AM8))</f>
        <v>0</v>
      </c>
      <c r="AN8" s="210">
        <f ca="1">IF(SUM('Chemicals Calcs'!AN$2:AN8)-'Chem - ODS'!AI$15*10^6&lt;0,0,IF(AND(SUM('Chemicals Calcs'!AN$1:AN7)-'Chem - ODS'!AI$15*10^6&lt;0,SUM('Chemicals Calcs'!AN$2:AN8)-'Chem - ODS'!AI$15*10^6&gt;0),SUM('Chemicals Calcs'!AN$2:AN8)-'Chem - ODS'!AI$15*10^6,'Chemicals Calcs'!AN8))</f>
        <v>0</v>
      </c>
      <c r="AO8" s="210">
        <f ca="1">IF(SUM('Chemicals Calcs'!AO$2:AO8)-'Chem - ODS'!AJ$15*10^6&lt;0,0,IF(AND(SUM('Chemicals Calcs'!AO$1:AO7)-'Chem - ODS'!AJ$15*10^6&lt;0,SUM('Chemicals Calcs'!AO$2:AO8)-'Chem - ODS'!AJ$15*10^6&gt;0),SUM('Chemicals Calcs'!AO$2:AO8)-'Chem - ODS'!AJ$15*10^6,'Chemicals Calcs'!AO8))</f>
        <v>0</v>
      </c>
      <c r="AP8" s="210">
        <f ca="1">IF(SUM('Chemicals Calcs'!AP$2:AP8)-'Chem - ODS'!AK$15*10^6&lt;0,0,IF(AND(SUM('Chemicals Calcs'!AP$1:AP7)-'Chem - ODS'!AK$15*10^6&lt;0,SUM('Chemicals Calcs'!AP$2:AP8)-'Chem - ODS'!AK$15*10^6&gt;0),SUM('Chemicals Calcs'!AP$2:AP8)-'Chem - ODS'!AK$15*10^6,'Chemicals Calcs'!AP8))</f>
        <v>0</v>
      </c>
    </row>
    <row r="9" spans="1:42">
      <c r="A9" s="74">
        <v>-43</v>
      </c>
      <c r="B9">
        <f ca="1">IF('Chemicals 2010'!$A17="CP",INDIRECT("'Chemicals 2010'!"&amp;'Country Selector'!$B$3&amp;ROW($A17))*10^12,0)</f>
        <v>0</v>
      </c>
      <c r="C9" s="90">
        <f t="shared" ca="1" si="0"/>
        <v>0</v>
      </c>
      <c r="D9" s="90">
        <f t="shared" ca="1" si="1"/>
        <v>0</v>
      </c>
      <c r="E9" s="90">
        <f t="shared" ca="1" si="1"/>
        <v>0</v>
      </c>
      <c r="F9" s="90">
        <f t="shared" ca="1" si="1"/>
        <v>0</v>
      </c>
      <c r="G9" s="210">
        <f ca="1">IF(SUM('Chemicals Calcs'!G$2:G9)-'Chem - ODS'!B$15*10^6&lt;0,0,IF(AND(SUM('Chemicals Calcs'!G$1:G8)-'Chem - ODS'!B$15*10^6&lt;0,SUM('Chemicals Calcs'!G$2:G9)-'Chem - ODS'!B$15*10^6&gt;0),SUM('Chemicals Calcs'!G$2:G9)-'Chem - ODS'!B$15*10^6,'Chemicals Calcs'!G9))</f>
        <v>0</v>
      </c>
      <c r="H9" s="210">
        <f ca="1">IF(SUM('Chemicals Calcs'!H$2:H9)-'Chem - ODS'!C$15*10^6&lt;0,0,IF(AND(SUM('Chemicals Calcs'!H$1:H8)-'Chem - ODS'!C$15*10^6&lt;0,SUM('Chemicals Calcs'!H$2:H9)-'Chem - ODS'!C$15*10^6&gt;0),SUM('Chemicals Calcs'!H$2:H9)-'Chem - ODS'!C$15*10^6,'Chemicals Calcs'!H9))</f>
        <v>0</v>
      </c>
      <c r="I9" s="210">
        <f ca="1">IF(SUM('Chemicals Calcs'!I$2:I9)-'Chem - ODS'!D$15*10^6&lt;0,0,IF(AND(SUM('Chemicals Calcs'!I$1:I8)-'Chem - ODS'!D$15*10^6&lt;0,SUM('Chemicals Calcs'!I$2:I9)-'Chem - ODS'!D$15*10^6&gt;0),SUM('Chemicals Calcs'!I$2:I9)-'Chem - ODS'!D$15*10^6,'Chemicals Calcs'!I9))</f>
        <v>0</v>
      </c>
      <c r="J9" s="210">
        <f ca="1">IF(SUM('Chemicals Calcs'!J$2:J9)-'Chem - ODS'!E$15*10^6&lt;0,0,IF(AND(SUM('Chemicals Calcs'!J$1:J8)-'Chem - ODS'!E$15*10^6&lt;0,SUM('Chemicals Calcs'!J$2:J9)-'Chem - ODS'!E$15*10^6&gt;0),SUM('Chemicals Calcs'!J$2:J9)-'Chem - ODS'!E$15*10^6,'Chemicals Calcs'!J9))</f>
        <v>0</v>
      </c>
      <c r="K9" s="210">
        <f ca="1">IF(SUM('Chemicals Calcs'!K$2:K9)-'Chem - ODS'!F$15*10^6&lt;0,0,IF(AND(SUM('Chemicals Calcs'!K$1:K8)-'Chem - ODS'!F$15*10^6&lt;0,SUM('Chemicals Calcs'!K$2:K9)-'Chem - ODS'!F$15*10^6&gt;0),SUM('Chemicals Calcs'!K$2:K9)-'Chem - ODS'!F$15*10^6,'Chemicals Calcs'!K9))</f>
        <v>0</v>
      </c>
      <c r="L9" s="210">
        <f ca="1">IF(SUM('Chemicals Calcs'!L$2:L9)-'Chem - ODS'!G$15*10^6&lt;0,0,IF(AND(SUM('Chemicals Calcs'!L$1:L8)-'Chem - ODS'!G$15*10^6&lt;0,SUM('Chemicals Calcs'!L$2:L9)-'Chem - ODS'!G$15*10^6&gt;0),SUM('Chemicals Calcs'!L$2:L9)-'Chem - ODS'!G$15*10^6,'Chemicals Calcs'!L9))</f>
        <v>0</v>
      </c>
      <c r="M9" s="210">
        <f ca="1">IF(SUM('Chemicals Calcs'!M$2:M9)-'Chem - ODS'!H$15*10^6&lt;0,0,IF(AND(SUM('Chemicals Calcs'!M$1:M8)-'Chem - ODS'!H$15*10^6&lt;0,SUM('Chemicals Calcs'!M$2:M9)-'Chem - ODS'!H$15*10^6&gt;0),SUM('Chemicals Calcs'!M$2:M9)-'Chem - ODS'!H$15*10^6,'Chemicals Calcs'!M9))</f>
        <v>0</v>
      </c>
      <c r="N9" s="210">
        <f ca="1">IF(SUM('Chemicals Calcs'!N$2:N9)-'Chem - ODS'!I$15*10^6&lt;0,0,IF(AND(SUM('Chemicals Calcs'!N$1:N8)-'Chem - ODS'!I$15*10^6&lt;0,SUM('Chemicals Calcs'!N$2:N9)-'Chem - ODS'!I$15*10^6&gt;0),SUM('Chemicals Calcs'!N$2:N9)-'Chem - ODS'!I$15*10^6,'Chemicals Calcs'!N9))</f>
        <v>0</v>
      </c>
      <c r="O9" s="210">
        <f ca="1">IF(SUM('Chemicals Calcs'!O$2:O9)-'Chem - ODS'!J$15*10^6&lt;0,0,IF(AND(SUM('Chemicals Calcs'!O$1:O8)-'Chem - ODS'!J$15*10^6&lt;0,SUM('Chemicals Calcs'!O$2:O9)-'Chem - ODS'!J$15*10^6&gt;0),SUM('Chemicals Calcs'!O$2:O9)-'Chem - ODS'!J$15*10^6,'Chemicals Calcs'!O9))</f>
        <v>0</v>
      </c>
      <c r="P9" s="210">
        <f ca="1">IF(SUM('Chemicals Calcs'!P$2:P9)-'Chem - ODS'!K$15*10^6&lt;0,0,IF(AND(SUM('Chemicals Calcs'!P$1:P8)-'Chem - ODS'!K$15*10^6&lt;0,SUM('Chemicals Calcs'!P$2:P9)-'Chem - ODS'!K$15*10^6&gt;0),SUM('Chemicals Calcs'!P$2:P9)-'Chem - ODS'!K$15*10^6,'Chemicals Calcs'!P9))</f>
        <v>0</v>
      </c>
      <c r="Q9" s="210">
        <f ca="1">IF(SUM('Chemicals Calcs'!Q$2:Q9)-'Chem - ODS'!L$15*10^6&lt;0,0,IF(AND(SUM('Chemicals Calcs'!Q$1:Q8)-'Chem - ODS'!L$15*10^6&lt;0,SUM('Chemicals Calcs'!Q$2:Q9)-'Chem - ODS'!L$15*10^6&gt;0),SUM('Chemicals Calcs'!Q$2:Q9)-'Chem - ODS'!L$15*10^6,'Chemicals Calcs'!Q9))</f>
        <v>0</v>
      </c>
      <c r="R9" s="210">
        <f ca="1">IF(SUM('Chemicals Calcs'!R$2:R9)-'Chem - ODS'!M$15*10^6&lt;0,0,IF(AND(SUM('Chemicals Calcs'!R$1:R8)-'Chem - ODS'!M$15*10^6&lt;0,SUM('Chemicals Calcs'!R$2:R9)-'Chem - ODS'!M$15*10^6&gt;0),SUM('Chemicals Calcs'!R$2:R9)-'Chem - ODS'!M$15*10^6,'Chemicals Calcs'!R9))</f>
        <v>0</v>
      </c>
      <c r="S9" s="210">
        <f ca="1">IF(SUM('Chemicals Calcs'!S$2:S9)-'Chem - ODS'!N$15*10^6&lt;0,0,IF(AND(SUM('Chemicals Calcs'!S$1:S8)-'Chem - ODS'!N$15*10^6&lt;0,SUM('Chemicals Calcs'!S$2:S9)-'Chem - ODS'!N$15*10^6&gt;0),SUM('Chemicals Calcs'!S$2:S9)-'Chem - ODS'!N$15*10^6,'Chemicals Calcs'!S9))</f>
        <v>0</v>
      </c>
      <c r="T9" s="210">
        <f ca="1">IF(SUM('Chemicals Calcs'!T$2:T9)-'Chem - ODS'!O$15*10^6&lt;0,0,IF(AND(SUM('Chemicals Calcs'!T$1:T8)-'Chem - ODS'!O$15*10^6&lt;0,SUM('Chemicals Calcs'!T$2:T9)-'Chem - ODS'!O$15*10^6&gt;0),SUM('Chemicals Calcs'!T$2:T9)-'Chem - ODS'!O$15*10^6,'Chemicals Calcs'!T9))</f>
        <v>0</v>
      </c>
      <c r="U9" s="210">
        <f ca="1">IF(SUM('Chemicals Calcs'!U$2:U9)-'Chem - ODS'!P$15*10^6&lt;0,0,IF(AND(SUM('Chemicals Calcs'!U$1:U8)-'Chem - ODS'!P$15*10^6&lt;0,SUM('Chemicals Calcs'!U$2:U9)-'Chem - ODS'!P$15*10^6&gt;0),SUM('Chemicals Calcs'!U$2:U9)-'Chem - ODS'!P$15*10^6,'Chemicals Calcs'!U9))</f>
        <v>0</v>
      </c>
      <c r="V9" s="210">
        <f ca="1">IF(SUM('Chemicals Calcs'!V$2:V9)-'Chem - ODS'!Q$15*10^6&lt;0,0,IF(AND(SUM('Chemicals Calcs'!V$1:V8)-'Chem - ODS'!Q$15*10^6&lt;0,SUM('Chemicals Calcs'!V$2:V9)-'Chem - ODS'!Q$15*10^6&gt;0),SUM('Chemicals Calcs'!V$2:V9)-'Chem - ODS'!Q$15*10^6,'Chemicals Calcs'!V9))</f>
        <v>0</v>
      </c>
      <c r="W9" s="210">
        <f ca="1">IF(SUM('Chemicals Calcs'!W$2:W9)-'Chem - ODS'!R$15*10^6&lt;0,0,IF(AND(SUM('Chemicals Calcs'!W$1:W8)-'Chem - ODS'!R$15*10^6&lt;0,SUM('Chemicals Calcs'!W$2:W9)-'Chem - ODS'!R$15*10^6&gt;0),SUM('Chemicals Calcs'!W$2:W9)-'Chem - ODS'!R$15*10^6,'Chemicals Calcs'!W9))</f>
        <v>0</v>
      </c>
      <c r="X9" s="210">
        <f ca="1">IF(SUM('Chemicals Calcs'!X$2:X9)-'Chem - ODS'!S$15*10^6&lt;0,0,IF(AND(SUM('Chemicals Calcs'!X$1:X8)-'Chem - ODS'!S$15*10^6&lt;0,SUM('Chemicals Calcs'!X$2:X9)-'Chem - ODS'!S$15*10^6&gt;0),SUM('Chemicals Calcs'!X$2:X9)-'Chem - ODS'!S$15*10^6,'Chemicals Calcs'!X9))</f>
        <v>0</v>
      </c>
      <c r="Y9" s="210">
        <f ca="1">IF(SUM('Chemicals Calcs'!Y$2:Y9)-'Chem - ODS'!T$15*10^6&lt;0,0,IF(AND(SUM('Chemicals Calcs'!Y$1:Y8)-'Chem - ODS'!T$15*10^6&lt;0,SUM('Chemicals Calcs'!Y$2:Y9)-'Chem - ODS'!T$15*10^6&gt;0),SUM('Chemicals Calcs'!Y$2:Y9)-'Chem - ODS'!T$15*10^6,'Chemicals Calcs'!Y9))</f>
        <v>0</v>
      </c>
      <c r="Z9" s="210">
        <f ca="1">IF(SUM('Chemicals Calcs'!Z$2:Z9)-'Chem - ODS'!U$15*10^6&lt;0,0,IF(AND(SUM('Chemicals Calcs'!Z$1:Z8)-'Chem - ODS'!U$15*10^6&lt;0,SUM('Chemicals Calcs'!Z$2:Z9)-'Chem - ODS'!U$15*10^6&gt;0),SUM('Chemicals Calcs'!Z$2:Z9)-'Chem - ODS'!U$15*10^6,'Chemicals Calcs'!Z9))</f>
        <v>0</v>
      </c>
      <c r="AA9" s="210">
        <f ca="1">IF(SUM('Chemicals Calcs'!AA$2:AA9)-'Chem - ODS'!V$15*10^6&lt;0,0,IF(AND(SUM('Chemicals Calcs'!AA$1:AA8)-'Chem - ODS'!V$15*10^6&lt;0,SUM('Chemicals Calcs'!AA$2:AA9)-'Chem - ODS'!V$15*10^6&gt;0),SUM('Chemicals Calcs'!AA$2:AA9)-'Chem - ODS'!V$15*10^6,'Chemicals Calcs'!AA9))</f>
        <v>0</v>
      </c>
      <c r="AB9" s="210">
        <f ca="1">IF(SUM('Chemicals Calcs'!AB$2:AB9)-'Chem - ODS'!W$15*10^6&lt;0,0,IF(AND(SUM('Chemicals Calcs'!AB$1:AB8)-'Chem - ODS'!W$15*10^6&lt;0,SUM('Chemicals Calcs'!AB$2:AB9)-'Chem - ODS'!W$15*10^6&gt;0),SUM('Chemicals Calcs'!AB$2:AB9)-'Chem - ODS'!W$15*10^6,'Chemicals Calcs'!AB9))</f>
        <v>0</v>
      </c>
      <c r="AC9" s="210">
        <f ca="1">IF(SUM('Chemicals Calcs'!AC$2:AC9)-'Chem - ODS'!X$15*10^6&lt;0,0,IF(AND(SUM('Chemicals Calcs'!AC$1:AC8)-'Chem - ODS'!X$15*10^6&lt;0,SUM('Chemicals Calcs'!AC$2:AC9)-'Chem - ODS'!X$15*10^6&gt;0),SUM('Chemicals Calcs'!AC$2:AC9)-'Chem - ODS'!X$15*10^6,'Chemicals Calcs'!AC9))</f>
        <v>0</v>
      </c>
      <c r="AD9" s="210">
        <f ca="1">IF(SUM('Chemicals Calcs'!AD$2:AD9)-'Chem - ODS'!Y$15*10^6&lt;0,0,IF(AND(SUM('Chemicals Calcs'!AD$1:AD8)-'Chem - ODS'!Y$15*10^6&lt;0,SUM('Chemicals Calcs'!AD$2:AD9)-'Chem - ODS'!Y$15*10^6&gt;0),SUM('Chemicals Calcs'!AD$2:AD9)-'Chem - ODS'!Y$15*10^6,'Chemicals Calcs'!AD9))</f>
        <v>0</v>
      </c>
      <c r="AE9" s="210">
        <f ca="1">IF(SUM('Chemicals Calcs'!AE$2:AE9)-'Chem - ODS'!Z$15*10^6&lt;0,0,IF(AND(SUM('Chemicals Calcs'!AE$1:AE8)-'Chem - ODS'!Z$15*10^6&lt;0,SUM('Chemicals Calcs'!AE$2:AE9)-'Chem - ODS'!Z$15*10^6&gt;0),SUM('Chemicals Calcs'!AE$2:AE9)-'Chem - ODS'!Z$15*10^6,'Chemicals Calcs'!AE9))</f>
        <v>0</v>
      </c>
      <c r="AF9" s="210">
        <f ca="1">IF(SUM('Chemicals Calcs'!AF$2:AF9)-'Chem - ODS'!AA$15*10^6&lt;0,0,IF(AND(SUM('Chemicals Calcs'!AF$1:AF8)-'Chem - ODS'!AA$15*10^6&lt;0,SUM('Chemicals Calcs'!AF$2:AF9)-'Chem - ODS'!AA$15*10^6&gt;0),SUM('Chemicals Calcs'!AF$2:AF9)-'Chem - ODS'!AA$15*10^6,'Chemicals Calcs'!AF9))</f>
        <v>0</v>
      </c>
      <c r="AG9" s="210">
        <f ca="1">IF(SUM('Chemicals Calcs'!AG$2:AG9)-'Chem - ODS'!AB$15*10^6&lt;0,0,IF(AND(SUM('Chemicals Calcs'!AG$1:AG8)-'Chem - ODS'!AB$15*10^6&lt;0,SUM('Chemicals Calcs'!AG$2:AG9)-'Chem - ODS'!AB$15*10^6&gt;0),SUM('Chemicals Calcs'!AG$2:AG9)-'Chem - ODS'!AB$15*10^6,'Chemicals Calcs'!AG9))</f>
        <v>0</v>
      </c>
      <c r="AH9" s="210">
        <f ca="1">IF(SUM('Chemicals Calcs'!AH$2:AH9)-'Chem - ODS'!AC$15*10^6&lt;0,0,IF(AND(SUM('Chemicals Calcs'!AH$1:AH8)-'Chem - ODS'!AC$15*10^6&lt;0,SUM('Chemicals Calcs'!AH$2:AH9)-'Chem - ODS'!AC$15*10^6&gt;0),SUM('Chemicals Calcs'!AH$2:AH9)-'Chem - ODS'!AC$15*10^6,'Chemicals Calcs'!AH9))</f>
        <v>0</v>
      </c>
      <c r="AI9" s="210">
        <f ca="1">IF(SUM('Chemicals Calcs'!AI$2:AI9)-'Chem - ODS'!AD$15*10^6&lt;0,0,IF(AND(SUM('Chemicals Calcs'!AI$1:AI8)-'Chem - ODS'!AD$15*10^6&lt;0,SUM('Chemicals Calcs'!AI$2:AI9)-'Chem - ODS'!AD$15*10^6&gt;0),SUM('Chemicals Calcs'!AI$2:AI9)-'Chem - ODS'!AD$15*10^6,'Chemicals Calcs'!AI9))</f>
        <v>0</v>
      </c>
      <c r="AJ9" s="210">
        <f ca="1">IF(SUM('Chemicals Calcs'!AJ$2:AJ9)-'Chem - ODS'!AE$15*10^6&lt;0,0,IF(AND(SUM('Chemicals Calcs'!AJ$1:AJ8)-'Chem - ODS'!AE$15*10^6&lt;0,SUM('Chemicals Calcs'!AJ$2:AJ9)-'Chem - ODS'!AE$15*10^6&gt;0),SUM('Chemicals Calcs'!AJ$2:AJ9)-'Chem - ODS'!AE$15*10^6,'Chemicals Calcs'!AJ9))</f>
        <v>0</v>
      </c>
      <c r="AK9" s="210">
        <f ca="1">IF(SUM('Chemicals Calcs'!AK$2:AK9)-'Chem - ODS'!AF$15*10^6&lt;0,0,IF(AND(SUM('Chemicals Calcs'!AK$1:AK8)-'Chem - ODS'!AF$15*10^6&lt;0,SUM('Chemicals Calcs'!AK$2:AK9)-'Chem - ODS'!AF$15*10^6&gt;0),SUM('Chemicals Calcs'!AK$2:AK9)-'Chem - ODS'!AF$15*10^6,'Chemicals Calcs'!AK9))</f>
        <v>0</v>
      </c>
      <c r="AL9" s="210">
        <f ca="1">IF(SUM('Chemicals Calcs'!AL$2:AL9)-'Chem - ODS'!AG$15*10^6&lt;0,0,IF(AND(SUM('Chemicals Calcs'!AL$1:AL8)-'Chem - ODS'!AG$15*10^6&lt;0,SUM('Chemicals Calcs'!AL$2:AL9)-'Chem - ODS'!AG$15*10^6&gt;0),SUM('Chemicals Calcs'!AL$2:AL9)-'Chem - ODS'!AG$15*10^6,'Chemicals Calcs'!AL9))</f>
        <v>0</v>
      </c>
      <c r="AM9" s="210">
        <f ca="1">IF(SUM('Chemicals Calcs'!AM$2:AM9)-'Chem - ODS'!AH$15*10^6&lt;0,0,IF(AND(SUM('Chemicals Calcs'!AM$1:AM8)-'Chem - ODS'!AH$15*10^6&lt;0,SUM('Chemicals Calcs'!AM$2:AM9)-'Chem - ODS'!AH$15*10^6&gt;0),SUM('Chemicals Calcs'!AM$2:AM9)-'Chem - ODS'!AH$15*10^6,'Chemicals Calcs'!AM9))</f>
        <v>0</v>
      </c>
      <c r="AN9" s="210">
        <f ca="1">IF(SUM('Chemicals Calcs'!AN$2:AN9)-'Chem - ODS'!AI$15*10^6&lt;0,0,IF(AND(SUM('Chemicals Calcs'!AN$1:AN8)-'Chem - ODS'!AI$15*10^6&lt;0,SUM('Chemicals Calcs'!AN$2:AN9)-'Chem - ODS'!AI$15*10^6&gt;0),SUM('Chemicals Calcs'!AN$2:AN9)-'Chem - ODS'!AI$15*10^6,'Chemicals Calcs'!AN9))</f>
        <v>0</v>
      </c>
      <c r="AO9" s="210">
        <f ca="1">IF(SUM('Chemicals Calcs'!AO$2:AO9)-'Chem - ODS'!AJ$15*10^6&lt;0,0,IF(AND(SUM('Chemicals Calcs'!AO$1:AO8)-'Chem - ODS'!AJ$15*10^6&lt;0,SUM('Chemicals Calcs'!AO$2:AO9)-'Chem - ODS'!AJ$15*10^6&gt;0),SUM('Chemicals Calcs'!AO$2:AO9)-'Chem - ODS'!AJ$15*10^6,'Chemicals Calcs'!AO9))</f>
        <v>0</v>
      </c>
      <c r="AP9" s="210">
        <f ca="1">IF(SUM('Chemicals Calcs'!AP$2:AP9)-'Chem - ODS'!AK$15*10^6&lt;0,0,IF(AND(SUM('Chemicals Calcs'!AP$1:AP8)-'Chem - ODS'!AK$15*10^6&lt;0,SUM('Chemicals Calcs'!AP$2:AP9)-'Chem - ODS'!AK$15*10^6&gt;0),SUM('Chemicals Calcs'!AP$2:AP9)-'Chem - ODS'!AK$15*10^6,'Chemicals Calcs'!AP9))</f>
        <v>0</v>
      </c>
    </row>
    <row r="10" spans="1:42">
      <c r="A10" s="74">
        <v>-42</v>
      </c>
      <c r="B10">
        <f ca="1">IF('Chemicals 2010'!$A18="CP",INDIRECT("'Chemicals 2010'!"&amp;'Country Selector'!$B$3&amp;ROW($A18))*10^12,0)</f>
        <v>0</v>
      </c>
      <c r="C10" s="90">
        <f t="shared" ca="1" si="0"/>
        <v>0</v>
      </c>
      <c r="D10" s="90">
        <f t="shared" ca="1" si="1"/>
        <v>0</v>
      </c>
      <c r="E10" s="90">
        <f t="shared" ca="1" si="1"/>
        <v>0</v>
      </c>
      <c r="F10" s="90">
        <f t="shared" ca="1" si="1"/>
        <v>0</v>
      </c>
      <c r="G10" s="210">
        <f ca="1">IF(SUM('Chemicals Calcs'!G$2:G10)-'Chem - ODS'!B$15*10^6&lt;0,0,IF(AND(SUM('Chemicals Calcs'!G$1:G9)-'Chem - ODS'!B$15*10^6&lt;0,SUM('Chemicals Calcs'!G$2:G10)-'Chem - ODS'!B$15*10^6&gt;0),SUM('Chemicals Calcs'!G$2:G10)-'Chem - ODS'!B$15*10^6,'Chemicals Calcs'!G10))</f>
        <v>0</v>
      </c>
      <c r="H10" s="210">
        <f ca="1">IF(SUM('Chemicals Calcs'!H$2:H10)-'Chem - ODS'!C$15*10^6&lt;0,0,IF(AND(SUM('Chemicals Calcs'!H$1:H9)-'Chem - ODS'!C$15*10^6&lt;0,SUM('Chemicals Calcs'!H$2:H10)-'Chem - ODS'!C$15*10^6&gt;0),SUM('Chemicals Calcs'!H$2:H10)-'Chem - ODS'!C$15*10^6,'Chemicals Calcs'!H10))</f>
        <v>0</v>
      </c>
      <c r="I10" s="210">
        <f ca="1">IF(SUM('Chemicals Calcs'!I$2:I10)-'Chem - ODS'!D$15*10^6&lt;0,0,IF(AND(SUM('Chemicals Calcs'!I$1:I9)-'Chem - ODS'!D$15*10^6&lt;0,SUM('Chemicals Calcs'!I$2:I10)-'Chem - ODS'!D$15*10^6&gt;0),SUM('Chemicals Calcs'!I$2:I10)-'Chem - ODS'!D$15*10^6,'Chemicals Calcs'!I10))</f>
        <v>0</v>
      </c>
      <c r="J10" s="210">
        <f ca="1">IF(SUM('Chemicals Calcs'!J$2:J10)-'Chem - ODS'!E$15*10^6&lt;0,0,IF(AND(SUM('Chemicals Calcs'!J$1:J9)-'Chem - ODS'!E$15*10^6&lt;0,SUM('Chemicals Calcs'!J$2:J10)-'Chem - ODS'!E$15*10^6&gt;0),SUM('Chemicals Calcs'!J$2:J10)-'Chem - ODS'!E$15*10^6,'Chemicals Calcs'!J10))</f>
        <v>0</v>
      </c>
      <c r="K10" s="210">
        <f ca="1">IF(SUM('Chemicals Calcs'!K$2:K10)-'Chem - ODS'!F$15*10^6&lt;0,0,IF(AND(SUM('Chemicals Calcs'!K$1:K9)-'Chem - ODS'!F$15*10^6&lt;0,SUM('Chemicals Calcs'!K$2:K10)-'Chem - ODS'!F$15*10^6&gt;0),SUM('Chemicals Calcs'!K$2:K10)-'Chem - ODS'!F$15*10^6,'Chemicals Calcs'!K10))</f>
        <v>0</v>
      </c>
      <c r="L10" s="210">
        <f ca="1">IF(SUM('Chemicals Calcs'!L$2:L10)-'Chem - ODS'!G$15*10^6&lt;0,0,IF(AND(SUM('Chemicals Calcs'!L$1:L9)-'Chem - ODS'!G$15*10^6&lt;0,SUM('Chemicals Calcs'!L$2:L10)-'Chem - ODS'!G$15*10^6&gt;0),SUM('Chemicals Calcs'!L$2:L10)-'Chem - ODS'!G$15*10^6,'Chemicals Calcs'!L10))</f>
        <v>0</v>
      </c>
      <c r="M10" s="210">
        <f ca="1">IF(SUM('Chemicals Calcs'!M$2:M10)-'Chem - ODS'!H$15*10^6&lt;0,0,IF(AND(SUM('Chemicals Calcs'!M$1:M9)-'Chem - ODS'!H$15*10^6&lt;0,SUM('Chemicals Calcs'!M$2:M10)-'Chem - ODS'!H$15*10^6&gt;0),SUM('Chemicals Calcs'!M$2:M10)-'Chem - ODS'!H$15*10^6,'Chemicals Calcs'!M10))</f>
        <v>0</v>
      </c>
      <c r="N10" s="210">
        <f ca="1">IF(SUM('Chemicals Calcs'!N$2:N10)-'Chem - ODS'!I$15*10^6&lt;0,0,IF(AND(SUM('Chemicals Calcs'!N$1:N9)-'Chem - ODS'!I$15*10^6&lt;0,SUM('Chemicals Calcs'!N$2:N10)-'Chem - ODS'!I$15*10^6&gt;0),SUM('Chemicals Calcs'!N$2:N10)-'Chem - ODS'!I$15*10^6,'Chemicals Calcs'!N10))</f>
        <v>0</v>
      </c>
      <c r="O10" s="210">
        <f ca="1">IF(SUM('Chemicals Calcs'!O$2:O10)-'Chem - ODS'!J$15*10^6&lt;0,0,IF(AND(SUM('Chemicals Calcs'!O$1:O9)-'Chem - ODS'!J$15*10^6&lt;0,SUM('Chemicals Calcs'!O$2:O10)-'Chem - ODS'!J$15*10^6&gt;0),SUM('Chemicals Calcs'!O$2:O10)-'Chem - ODS'!J$15*10^6,'Chemicals Calcs'!O10))</f>
        <v>0</v>
      </c>
      <c r="P10" s="210">
        <f ca="1">IF(SUM('Chemicals Calcs'!P$2:P10)-'Chem - ODS'!K$15*10^6&lt;0,0,IF(AND(SUM('Chemicals Calcs'!P$1:P9)-'Chem - ODS'!K$15*10^6&lt;0,SUM('Chemicals Calcs'!P$2:P10)-'Chem - ODS'!K$15*10^6&gt;0),SUM('Chemicals Calcs'!P$2:P10)-'Chem - ODS'!K$15*10^6,'Chemicals Calcs'!P10))</f>
        <v>0</v>
      </c>
      <c r="Q10" s="210">
        <f ca="1">IF(SUM('Chemicals Calcs'!Q$2:Q10)-'Chem - ODS'!L$15*10^6&lt;0,0,IF(AND(SUM('Chemicals Calcs'!Q$1:Q9)-'Chem - ODS'!L$15*10^6&lt;0,SUM('Chemicals Calcs'!Q$2:Q10)-'Chem - ODS'!L$15*10^6&gt;0),SUM('Chemicals Calcs'!Q$2:Q10)-'Chem - ODS'!L$15*10^6,'Chemicals Calcs'!Q10))</f>
        <v>0</v>
      </c>
      <c r="R10" s="210">
        <f ca="1">IF(SUM('Chemicals Calcs'!R$2:R10)-'Chem - ODS'!M$15*10^6&lt;0,0,IF(AND(SUM('Chemicals Calcs'!R$1:R9)-'Chem - ODS'!M$15*10^6&lt;0,SUM('Chemicals Calcs'!R$2:R10)-'Chem - ODS'!M$15*10^6&gt;0),SUM('Chemicals Calcs'!R$2:R10)-'Chem - ODS'!M$15*10^6,'Chemicals Calcs'!R10))</f>
        <v>0</v>
      </c>
      <c r="S10" s="210">
        <f ca="1">IF(SUM('Chemicals Calcs'!S$2:S10)-'Chem - ODS'!N$15*10^6&lt;0,0,IF(AND(SUM('Chemicals Calcs'!S$1:S9)-'Chem - ODS'!N$15*10^6&lt;0,SUM('Chemicals Calcs'!S$2:S10)-'Chem - ODS'!N$15*10^6&gt;0),SUM('Chemicals Calcs'!S$2:S10)-'Chem - ODS'!N$15*10^6,'Chemicals Calcs'!S10))</f>
        <v>0</v>
      </c>
      <c r="T10" s="210">
        <f ca="1">IF(SUM('Chemicals Calcs'!T$2:T10)-'Chem - ODS'!O$15*10^6&lt;0,0,IF(AND(SUM('Chemicals Calcs'!T$1:T9)-'Chem - ODS'!O$15*10^6&lt;0,SUM('Chemicals Calcs'!T$2:T10)-'Chem - ODS'!O$15*10^6&gt;0),SUM('Chemicals Calcs'!T$2:T10)-'Chem - ODS'!O$15*10^6,'Chemicals Calcs'!T10))</f>
        <v>0</v>
      </c>
      <c r="U10" s="210">
        <f ca="1">IF(SUM('Chemicals Calcs'!U$2:U10)-'Chem - ODS'!P$15*10^6&lt;0,0,IF(AND(SUM('Chemicals Calcs'!U$1:U9)-'Chem - ODS'!P$15*10^6&lt;0,SUM('Chemicals Calcs'!U$2:U10)-'Chem - ODS'!P$15*10^6&gt;0),SUM('Chemicals Calcs'!U$2:U10)-'Chem - ODS'!P$15*10^6,'Chemicals Calcs'!U10))</f>
        <v>0</v>
      </c>
      <c r="V10" s="210">
        <f ca="1">IF(SUM('Chemicals Calcs'!V$2:V10)-'Chem - ODS'!Q$15*10^6&lt;0,0,IF(AND(SUM('Chemicals Calcs'!V$1:V9)-'Chem - ODS'!Q$15*10^6&lt;0,SUM('Chemicals Calcs'!V$2:V10)-'Chem - ODS'!Q$15*10^6&gt;0),SUM('Chemicals Calcs'!V$2:V10)-'Chem - ODS'!Q$15*10^6,'Chemicals Calcs'!V10))</f>
        <v>0</v>
      </c>
      <c r="W10" s="210">
        <f ca="1">IF(SUM('Chemicals Calcs'!W$2:W10)-'Chem - ODS'!R$15*10^6&lt;0,0,IF(AND(SUM('Chemicals Calcs'!W$1:W9)-'Chem - ODS'!R$15*10^6&lt;0,SUM('Chemicals Calcs'!W$2:W10)-'Chem - ODS'!R$15*10^6&gt;0),SUM('Chemicals Calcs'!W$2:W10)-'Chem - ODS'!R$15*10^6,'Chemicals Calcs'!W10))</f>
        <v>0</v>
      </c>
      <c r="X10" s="210">
        <f ca="1">IF(SUM('Chemicals Calcs'!X$2:X10)-'Chem - ODS'!S$15*10^6&lt;0,0,IF(AND(SUM('Chemicals Calcs'!X$1:X9)-'Chem - ODS'!S$15*10^6&lt;0,SUM('Chemicals Calcs'!X$2:X10)-'Chem - ODS'!S$15*10^6&gt;0),SUM('Chemicals Calcs'!X$2:X10)-'Chem - ODS'!S$15*10^6,'Chemicals Calcs'!X10))</f>
        <v>0</v>
      </c>
      <c r="Y10" s="210">
        <f ca="1">IF(SUM('Chemicals Calcs'!Y$2:Y10)-'Chem - ODS'!T$15*10^6&lt;0,0,IF(AND(SUM('Chemicals Calcs'!Y$1:Y9)-'Chem - ODS'!T$15*10^6&lt;0,SUM('Chemicals Calcs'!Y$2:Y10)-'Chem - ODS'!T$15*10^6&gt;0),SUM('Chemicals Calcs'!Y$2:Y10)-'Chem - ODS'!T$15*10^6,'Chemicals Calcs'!Y10))</f>
        <v>0</v>
      </c>
      <c r="Z10" s="210">
        <f ca="1">IF(SUM('Chemicals Calcs'!Z$2:Z10)-'Chem - ODS'!U$15*10^6&lt;0,0,IF(AND(SUM('Chemicals Calcs'!Z$1:Z9)-'Chem - ODS'!U$15*10^6&lt;0,SUM('Chemicals Calcs'!Z$2:Z10)-'Chem - ODS'!U$15*10^6&gt;0),SUM('Chemicals Calcs'!Z$2:Z10)-'Chem - ODS'!U$15*10^6,'Chemicals Calcs'!Z10))</f>
        <v>0</v>
      </c>
      <c r="AA10" s="210">
        <f ca="1">IF(SUM('Chemicals Calcs'!AA$2:AA10)-'Chem - ODS'!V$15*10^6&lt;0,0,IF(AND(SUM('Chemicals Calcs'!AA$1:AA9)-'Chem - ODS'!V$15*10^6&lt;0,SUM('Chemicals Calcs'!AA$2:AA10)-'Chem - ODS'!V$15*10^6&gt;0),SUM('Chemicals Calcs'!AA$2:AA10)-'Chem - ODS'!V$15*10^6,'Chemicals Calcs'!AA10))</f>
        <v>0</v>
      </c>
      <c r="AB10" s="210">
        <f ca="1">IF(SUM('Chemicals Calcs'!AB$2:AB10)-'Chem - ODS'!W$15*10^6&lt;0,0,IF(AND(SUM('Chemicals Calcs'!AB$1:AB9)-'Chem - ODS'!W$15*10^6&lt;0,SUM('Chemicals Calcs'!AB$2:AB10)-'Chem - ODS'!W$15*10^6&gt;0),SUM('Chemicals Calcs'!AB$2:AB10)-'Chem - ODS'!W$15*10^6,'Chemicals Calcs'!AB10))</f>
        <v>0</v>
      </c>
      <c r="AC10" s="210">
        <f ca="1">IF(SUM('Chemicals Calcs'!AC$2:AC10)-'Chem - ODS'!X$15*10^6&lt;0,0,IF(AND(SUM('Chemicals Calcs'!AC$1:AC9)-'Chem - ODS'!X$15*10^6&lt;0,SUM('Chemicals Calcs'!AC$2:AC10)-'Chem - ODS'!X$15*10^6&gt;0),SUM('Chemicals Calcs'!AC$2:AC10)-'Chem - ODS'!X$15*10^6,'Chemicals Calcs'!AC10))</f>
        <v>0</v>
      </c>
      <c r="AD10" s="210">
        <f ca="1">IF(SUM('Chemicals Calcs'!AD$2:AD10)-'Chem - ODS'!Y$15*10^6&lt;0,0,IF(AND(SUM('Chemicals Calcs'!AD$1:AD9)-'Chem - ODS'!Y$15*10^6&lt;0,SUM('Chemicals Calcs'!AD$2:AD10)-'Chem - ODS'!Y$15*10^6&gt;0),SUM('Chemicals Calcs'!AD$2:AD10)-'Chem - ODS'!Y$15*10^6,'Chemicals Calcs'!AD10))</f>
        <v>0</v>
      </c>
      <c r="AE10" s="210">
        <f ca="1">IF(SUM('Chemicals Calcs'!AE$2:AE10)-'Chem - ODS'!Z$15*10^6&lt;0,0,IF(AND(SUM('Chemicals Calcs'!AE$1:AE9)-'Chem - ODS'!Z$15*10^6&lt;0,SUM('Chemicals Calcs'!AE$2:AE10)-'Chem - ODS'!Z$15*10^6&gt;0),SUM('Chemicals Calcs'!AE$2:AE10)-'Chem - ODS'!Z$15*10^6,'Chemicals Calcs'!AE10))</f>
        <v>0</v>
      </c>
      <c r="AF10" s="210">
        <f ca="1">IF(SUM('Chemicals Calcs'!AF$2:AF10)-'Chem - ODS'!AA$15*10^6&lt;0,0,IF(AND(SUM('Chemicals Calcs'!AF$1:AF9)-'Chem - ODS'!AA$15*10^6&lt;0,SUM('Chemicals Calcs'!AF$2:AF10)-'Chem - ODS'!AA$15*10^6&gt;0),SUM('Chemicals Calcs'!AF$2:AF10)-'Chem - ODS'!AA$15*10^6,'Chemicals Calcs'!AF10))</f>
        <v>0</v>
      </c>
      <c r="AG10" s="210">
        <f ca="1">IF(SUM('Chemicals Calcs'!AG$2:AG10)-'Chem - ODS'!AB$15*10^6&lt;0,0,IF(AND(SUM('Chemicals Calcs'!AG$1:AG9)-'Chem - ODS'!AB$15*10^6&lt;0,SUM('Chemicals Calcs'!AG$2:AG10)-'Chem - ODS'!AB$15*10^6&gt;0),SUM('Chemicals Calcs'!AG$2:AG10)-'Chem - ODS'!AB$15*10^6,'Chemicals Calcs'!AG10))</f>
        <v>0</v>
      </c>
      <c r="AH10" s="210">
        <f ca="1">IF(SUM('Chemicals Calcs'!AH$2:AH10)-'Chem - ODS'!AC$15*10^6&lt;0,0,IF(AND(SUM('Chemicals Calcs'!AH$1:AH9)-'Chem - ODS'!AC$15*10^6&lt;0,SUM('Chemicals Calcs'!AH$2:AH10)-'Chem - ODS'!AC$15*10^6&gt;0),SUM('Chemicals Calcs'!AH$2:AH10)-'Chem - ODS'!AC$15*10^6,'Chemicals Calcs'!AH10))</f>
        <v>0</v>
      </c>
      <c r="AI10" s="210">
        <f ca="1">IF(SUM('Chemicals Calcs'!AI$2:AI10)-'Chem - ODS'!AD$15*10^6&lt;0,0,IF(AND(SUM('Chemicals Calcs'!AI$1:AI9)-'Chem - ODS'!AD$15*10^6&lt;0,SUM('Chemicals Calcs'!AI$2:AI10)-'Chem - ODS'!AD$15*10^6&gt;0),SUM('Chemicals Calcs'!AI$2:AI10)-'Chem - ODS'!AD$15*10^6,'Chemicals Calcs'!AI10))</f>
        <v>0</v>
      </c>
      <c r="AJ10" s="210">
        <f ca="1">IF(SUM('Chemicals Calcs'!AJ$2:AJ10)-'Chem - ODS'!AE$15*10^6&lt;0,0,IF(AND(SUM('Chemicals Calcs'!AJ$1:AJ9)-'Chem - ODS'!AE$15*10^6&lt;0,SUM('Chemicals Calcs'!AJ$2:AJ10)-'Chem - ODS'!AE$15*10^6&gt;0),SUM('Chemicals Calcs'!AJ$2:AJ10)-'Chem - ODS'!AE$15*10^6,'Chemicals Calcs'!AJ10))</f>
        <v>0</v>
      </c>
      <c r="AK10" s="210">
        <f ca="1">IF(SUM('Chemicals Calcs'!AK$2:AK10)-'Chem - ODS'!AF$15*10^6&lt;0,0,IF(AND(SUM('Chemicals Calcs'!AK$1:AK9)-'Chem - ODS'!AF$15*10^6&lt;0,SUM('Chemicals Calcs'!AK$2:AK10)-'Chem - ODS'!AF$15*10^6&gt;0),SUM('Chemicals Calcs'!AK$2:AK10)-'Chem - ODS'!AF$15*10^6,'Chemicals Calcs'!AK10))</f>
        <v>0</v>
      </c>
      <c r="AL10" s="210">
        <f ca="1">IF(SUM('Chemicals Calcs'!AL$2:AL10)-'Chem - ODS'!AG$15*10^6&lt;0,0,IF(AND(SUM('Chemicals Calcs'!AL$1:AL9)-'Chem - ODS'!AG$15*10^6&lt;0,SUM('Chemicals Calcs'!AL$2:AL10)-'Chem - ODS'!AG$15*10^6&gt;0),SUM('Chemicals Calcs'!AL$2:AL10)-'Chem - ODS'!AG$15*10^6,'Chemicals Calcs'!AL10))</f>
        <v>0</v>
      </c>
      <c r="AM10" s="210">
        <f ca="1">IF(SUM('Chemicals Calcs'!AM$2:AM10)-'Chem - ODS'!AH$15*10^6&lt;0,0,IF(AND(SUM('Chemicals Calcs'!AM$1:AM9)-'Chem - ODS'!AH$15*10^6&lt;0,SUM('Chemicals Calcs'!AM$2:AM10)-'Chem - ODS'!AH$15*10^6&gt;0),SUM('Chemicals Calcs'!AM$2:AM10)-'Chem - ODS'!AH$15*10^6,'Chemicals Calcs'!AM10))</f>
        <v>0</v>
      </c>
      <c r="AN10" s="210">
        <f ca="1">IF(SUM('Chemicals Calcs'!AN$2:AN10)-'Chem - ODS'!AI$15*10^6&lt;0,0,IF(AND(SUM('Chemicals Calcs'!AN$1:AN9)-'Chem - ODS'!AI$15*10^6&lt;0,SUM('Chemicals Calcs'!AN$2:AN10)-'Chem - ODS'!AI$15*10^6&gt;0),SUM('Chemicals Calcs'!AN$2:AN10)-'Chem - ODS'!AI$15*10^6,'Chemicals Calcs'!AN10))</f>
        <v>0</v>
      </c>
      <c r="AO10" s="210">
        <f ca="1">IF(SUM('Chemicals Calcs'!AO$2:AO10)-'Chem - ODS'!AJ$15*10^6&lt;0,0,IF(AND(SUM('Chemicals Calcs'!AO$1:AO9)-'Chem - ODS'!AJ$15*10^6&lt;0,SUM('Chemicals Calcs'!AO$2:AO10)-'Chem - ODS'!AJ$15*10^6&gt;0),SUM('Chemicals Calcs'!AO$2:AO10)-'Chem - ODS'!AJ$15*10^6,'Chemicals Calcs'!AO10))</f>
        <v>0</v>
      </c>
      <c r="AP10" s="210">
        <f ca="1">IF(SUM('Chemicals Calcs'!AP$2:AP10)-'Chem - ODS'!AK$15*10^6&lt;0,0,IF(AND(SUM('Chemicals Calcs'!AP$1:AP9)-'Chem - ODS'!AK$15*10^6&lt;0,SUM('Chemicals Calcs'!AP$2:AP10)-'Chem - ODS'!AK$15*10^6&gt;0),SUM('Chemicals Calcs'!AP$2:AP10)-'Chem - ODS'!AK$15*10^6,'Chemicals Calcs'!AP10))</f>
        <v>0</v>
      </c>
    </row>
    <row r="11" spans="1:42">
      <c r="A11" s="74">
        <v>-41</v>
      </c>
      <c r="B11">
        <f ca="1">IF('Chemicals 2010'!$A19="CP",INDIRECT("'Chemicals 2010'!"&amp;'Country Selector'!$B$3&amp;ROW($A19))*10^12,0)</f>
        <v>0</v>
      </c>
      <c r="C11" s="90">
        <f t="shared" ca="1" si="0"/>
        <v>0</v>
      </c>
      <c r="D11" s="90">
        <f t="shared" ca="1" si="1"/>
        <v>0</v>
      </c>
      <c r="E11" s="90">
        <f t="shared" ca="1" si="1"/>
        <v>0</v>
      </c>
      <c r="F11" s="90">
        <f t="shared" ca="1" si="1"/>
        <v>0</v>
      </c>
      <c r="G11" s="210">
        <f ca="1">IF(SUM('Chemicals Calcs'!G$2:G11)-'Chem - ODS'!B$15*10^6&lt;0,0,IF(AND(SUM('Chemicals Calcs'!G$1:G10)-'Chem - ODS'!B$15*10^6&lt;0,SUM('Chemicals Calcs'!G$2:G11)-'Chem - ODS'!B$15*10^6&gt;0),SUM('Chemicals Calcs'!G$2:G11)-'Chem - ODS'!B$15*10^6,'Chemicals Calcs'!G11))</f>
        <v>0</v>
      </c>
      <c r="H11" s="210">
        <f ca="1">IF(SUM('Chemicals Calcs'!H$2:H11)-'Chem - ODS'!C$15*10^6&lt;0,0,IF(AND(SUM('Chemicals Calcs'!H$1:H10)-'Chem - ODS'!C$15*10^6&lt;0,SUM('Chemicals Calcs'!H$2:H11)-'Chem - ODS'!C$15*10^6&gt;0),SUM('Chemicals Calcs'!H$2:H11)-'Chem - ODS'!C$15*10^6,'Chemicals Calcs'!H11))</f>
        <v>0</v>
      </c>
      <c r="I11" s="210">
        <f ca="1">IF(SUM('Chemicals Calcs'!I$2:I11)-'Chem - ODS'!D$15*10^6&lt;0,0,IF(AND(SUM('Chemicals Calcs'!I$1:I10)-'Chem - ODS'!D$15*10^6&lt;0,SUM('Chemicals Calcs'!I$2:I11)-'Chem - ODS'!D$15*10^6&gt;0),SUM('Chemicals Calcs'!I$2:I11)-'Chem - ODS'!D$15*10^6,'Chemicals Calcs'!I11))</f>
        <v>0</v>
      </c>
      <c r="J11" s="210">
        <f ca="1">IF(SUM('Chemicals Calcs'!J$2:J11)-'Chem - ODS'!E$15*10^6&lt;0,0,IF(AND(SUM('Chemicals Calcs'!J$1:J10)-'Chem - ODS'!E$15*10^6&lt;0,SUM('Chemicals Calcs'!J$2:J11)-'Chem - ODS'!E$15*10^6&gt;0),SUM('Chemicals Calcs'!J$2:J11)-'Chem - ODS'!E$15*10^6,'Chemicals Calcs'!J11))</f>
        <v>0</v>
      </c>
      <c r="K11" s="210">
        <f ca="1">IF(SUM('Chemicals Calcs'!K$2:K11)-'Chem - ODS'!F$15*10^6&lt;0,0,IF(AND(SUM('Chemicals Calcs'!K$1:K10)-'Chem - ODS'!F$15*10^6&lt;0,SUM('Chemicals Calcs'!K$2:K11)-'Chem - ODS'!F$15*10^6&gt;0),SUM('Chemicals Calcs'!K$2:K11)-'Chem - ODS'!F$15*10^6,'Chemicals Calcs'!K11))</f>
        <v>0</v>
      </c>
      <c r="L11" s="210">
        <f ca="1">IF(SUM('Chemicals Calcs'!L$2:L11)-'Chem - ODS'!G$15*10^6&lt;0,0,IF(AND(SUM('Chemicals Calcs'!L$1:L10)-'Chem - ODS'!G$15*10^6&lt;0,SUM('Chemicals Calcs'!L$2:L11)-'Chem - ODS'!G$15*10^6&gt;0),SUM('Chemicals Calcs'!L$2:L11)-'Chem - ODS'!G$15*10^6,'Chemicals Calcs'!L11))</f>
        <v>0</v>
      </c>
      <c r="M11" s="210">
        <f ca="1">IF(SUM('Chemicals Calcs'!M$2:M11)-'Chem - ODS'!H$15*10^6&lt;0,0,IF(AND(SUM('Chemicals Calcs'!M$1:M10)-'Chem - ODS'!H$15*10^6&lt;0,SUM('Chemicals Calcs'!M$2:M11)-'Chem - ODS'!H$15*10^6&gt;0),SUM('Chemicals Calcs'!M$2:M11)-'Chem - ODS'!H$15*10^6,'Chemicals Calcs'!M11))</f>
        <v>0</v>
      </c>
      <c r="N11" s="210">
        <f ca="1">IF(SUM('Chemicals Calcs'!N$2:N11)-'Chem - ODS'!I$15*10^6&lt;0,0,IF(AND(SUM('Chemicals Calcs'!N$1:N10)-'Chem - ODS'!I$15*10^6&lt;0,SUM('Chemicals Calcs'!N$2:N11)-'Chem - ODS'!I$15*10^6&gt;0),SUM('Chemicals Calcs'!N$2:N11)-'Chem - ODS'!I$15*10^6,'Chemicals Calcs'!N11))</f>
        <v>0</v>
      </c>
      <c r="O11" s="210">
        <f ca="1">IF(SUM('Chemicals Calcs'!O$2:O11)-'Chem - ODS'!J$15*10^6&lt;0,0,IF(AND(SUM('Chemicals Calcs'!O$1:O10)-'Chem - ODS'!J$15*10^6&lt;0,SUM('Chemicals Calcs'!O$2:O11)-'Chem - ODS'!J$15*10^6&gt;0),SUM('Chemicals Calcs'!O$2:O11)-'Chem - ODS'!J$15*10^6,'Chemicals Calcs'!O11))</f>
        <v>0</v>
      </c>
      <c r="P11" s="210">
        <f ca="1">IF(SUM('Chemicals Calcs'!P$2:P11)-'Chem - ODS'!K$15*10^6&lt;0,0,IF(AND(SUM('Chemicals Calcs'!P$1:P10)-'Chem - ODS'!K$15*10^6&lt;0,SUM('Chemicals Calcs'!P$2:P11)-'Chem - ODS'!K$15*10^6&gt;0),SUM('Chemicals Calcs'!P$2:P11)-'Chem - ODS'!K$15*10^6,'Chemicals Calcs'!P11))</f>
        <v>0</v>
      </c>
      <c r="Q11" s="210">
        <f ca="1">IF(SUM('Chemicals Calcs'!Q$2:Q11)-'Chem - ODS'!L$15*10^6&lt;0,0,IF(AND(SUM('Chemicals Calcs'!Q$1:Q10)-'Chem - ODS'!L$15*10^6&lt;0,SUM('Chemicals Calcs'!Q$2:Q11)-'Chem - ODS'!L$15*10^6&gt;0),SUM('Chemicals Calcs'!Q$2:Q11)-'Chem - ODS'!L$15*10^6,'Chemicals Calcs'!Q11))</f>
        <v>0</v>
      </c>
      <c r="R11" s="210">
        <f ca="1">IF(SUM('Chemicals Calcs'!R$2:R11)-'Chem - ODS'!M$15*10^6&lt;0,0,IF(AND(SUM('Chemicals Calcs'!R$1:R10)-'Chem - ODS'!M$15*10^6&lt;0,SUM('Chemicals Calcs'!R$2:R11)-'Chem - ODS'!M$15*10^6&gt;0),SUM('Chemicals Calcs'!R$2:R11)-'Chem - ODS'!M$15*10^6,'Chemicals Calcs'!R11))</f>
        <v>0</v>
      </c>
      <c r="S11" s="210">
        <f ca="1">IF(SUM('Chemicals Calcs'!S$2:S11)-'Chem - ODS'!N$15*10^6&lt;0,0,IF(AND(SUM('Chemicals Calcs'!S$1:S10)-'Chem - ODS'!N$15*10^6&lt;0,SUM('Chemicals Calcs'!S$2:S11)-'Chem - ODS'!N$15*10^6&gt;0),SUM('Chemicals Calcs'!S$2:S11)-'Chem - ODS'!N$15*10^6,'Chemicals Calcs'!S11))</f>
        <v>0</v>
      </c>
      <c r="T11" s="210">
        <f ca="1">IF(SUM('Chemicals Calcs'!T$2:T11)-'Chem - ODS'!O$15*10^6&lt;0,0,IF(AND(SUM('Chemicals Calcs'!T$1:T10)-'Chem - ODS'!O$15*10^6&lt;0,SUM('Chemicals Calcs'!T$2:T11)-'Chem - ODS'!O$15*10^6&gt;0),SUM('Chemicals Calcs'!T$2:T11)-'Chem - ODS'!O$15*10^6,'Chemicals Calcs'!T11))</f>
        <v>0</v>
      </c>
      <c r="U11" s="210">
        <f ca="1">IF(SUM('Chemicals Calcs'!U$2:U11)-'Chem - ODS'!P$15*10^6&lt;0,0,IF(AND(SUM('Chemicals Calcs'!U$1:U10)-'Chem - ODS'!P$15*10^6&lt;0,SUM('Chemicals Calcs'!U$2:U11)-'Chem - ODS'!P$15*10^6&gt;0),SUM('Chemicals Calcs'!U$2:U11)-'Chem - ODS'!P$15*10^6,'Chemicals Calcs'!U11))</f>
        <v>0</v>
      </c>
      <c r="V11" s="210">
        <f ca="1">IF(SUM('Chemicals Calcs'!V$2:V11)-'Chem - ODS'!Q$15*10^6&lt;0,0,IF(AND(SUM('Chemicals Calcs'!V$1:V10)-'Chem - ODS'!Q$15*10^6&lt;0,SUM('Chemicals Calcs'!V$2:V11)-'Chem - ODS'!Q$15*10^6&gt;0),SUM('Chemicals Calcs'!V$2:V11)-'Chem - ODS'!Q$15*10^6,'Chemicals Calcs'!V11))</f>
        <v>0</v>
      </c>
      <c r="W11" s="210">
        <f ca="1">IF(SUM('Chemicals Calcs'!W$2:W11)-'Chem - ODS'!R$15*10^6&lt;0,0,IF(AND(SUM('Chemicals Calcs'!W$1:W10)-'Chem - ODS'!R$15*10^6&lt;0,SUM('Chemicals Calcs'!W$2:W11)-'Chem - ODS'!R$15*10^6&gt;0),SUM('Chemicals Calcs'!W$2:W11)-'Chem - ODS'!R$15*10^6,'Chemicals Calcs'!W11))</f>
        <v>0</v>
      </c>
      <c r="X11" s="210">
        <f ca="1">IF(SUM('Chemicals Calcs'!X$2:X11)-'Chem - ODS'!S$15*10^6&lt;0,0,IF(AND(SUM('Chemicals Calcs'!X$1:X10)-'Chem - ODS'!S$15*10^6&lt;0,SUM('Chemicals Calcs'!X$2:X11)-'Chem - ODS'!S$15*10^6&gt;0),SUM('Chemicals Calcs'!X$2:X11)-'Chem - ODS'!S$15*10^6,'Chemicals Calcs'!X11))</f>
        <v>0</v>
      </c>
      <c r="Y11" s="210">
        <f ca="1">IF(SUM('Chemicals Calcs'!Y$2:Y11)-'Chem - ODS'!T$15*10^6&lt;0,0,IF(AND(SUM('Chemicals Calcs'!Y$1:Y10)-'Chem - ODS'!T$15*10^6&lt;0,SUM('Chemicals Calcs'!Y$2:Y11)-'Chem - ODS'!T$15*10^6&gt;0),SUM('Chemicals Calcs'!Y$2:Y11)-'Chem - ODS'!T$15*10^6,'Chemicals Calcs'!Y11))</f>
        <v>0</v>
      </c>
      <c r="Z11" s="210">
        <f ca="1">IF(SUM('Chemicals Calcs'!Z$2:Z11)-'Chem - ODS'!U$15*10^6&lt;0,0,IF(AND(SUM('Chemicals Calcs'!Z$1:Z10)-'Chem - ODS'!U$15*10^6&lt;0,SUM('Chemicals Calcs'!Z$2:Z11)-'Chem - ODS'!U$15*10^6&gt;0),SUM('Chemicals Calcs'!Z$2:Z11)-'Chem - ODS'!U$15*10^6,'Chemicals Calcs'!Z11))</f>
        <v>0</v>
      </c>
      <c r="AA11" s="210">
        <f ca="1">IF(SUM('Chemicals Calcs'!AA$2:AA11)-'Chem - ODS'!V$15*10^6&lt;0,0,IF(AND(SUM('Chemicals Calcs'!AA$1:AA10)-'Chem - ODS'!V$15*10^6&lt;0,SUM('Chemicals Calcs'!AA$2:AA11)-'Chem - ODS'!V$15*10^6&gt;0),SUM('Chemicals Calcs'!AA$2:AA11)-'Chem - ODS'!V$15*10^6,'Chemicals Calcs'!AA11))</f>
        <v>0</v>
      </c>
      <c r="AB11" s="210">
        <f ca="1">IF(SUM('Chemicals Calcs'!AB$2:AB11)-'Chem - ODS'!W$15*10^6&lt;0,0,IF(AND(SUM('Chemicals Calcs'!AB$1:AB10)-'Chem - ODS'!W$15*10^6&lt;0,SUM('Chemicals Calcs'!AB$2:AB11)-'Chem - ODS'!W$15*10^6&gt;0),SUM('Chemicals Calcs'!AB$2:AB11)-'Chem - ODS'!W$15*10^6,'Chemicals Calcs'!AB11))</f>
        <v>0</v>
      </c>
      <c r="AC11" s="210">
        <f ca="1">IF(SUM('Chemicals Calcs'!AC$2:AC11)-'Chem - ODS'!X$15*10^6&lt;0,0,IF(AND(SUM('Chemicals Calcs'!AC$1:AC10)-'Chem - ODS'!X$15*10^6&lt;0,SUM('Chemicals Calcs'!AC$2:AC11)-'Chem - ODS'!X$15*10^6&gt;0),SUM('Chemicals Calcs'!AC$2:AC11)-'Chem - ODS'!X$15*10^6,'Chemicals Calcs'!AC11))</f>
        <v>0</v>
      </c>
      <c r="AD11" s="210">
        <f ca="1">IF(SUM('Chemicals Calcs'!AD$2:AD11)-'Chem - ODS'!Y$15*10^6&lt;0,0,IF(AND(SUM('Chemicals Calcs'!AD$1:AD10)-'Chem - ODS'!Y$15*10^6&lt;0,SUM('Chemicals Calcs'!AD$2:AD11)-'Chem - ODS'!Y$15*10^6&gt;0),SUM('Chemicals Calcs'!AD$2:AD11)-'Chem - ODS'!Y$15*10^6,'Chemicals Calcs'!AD11))</f>
        <v>0</v>
      </c>
      <c r="AE11" s="210">
        <f ca="1">IF(SUM('Chemicals Calcs'!AE$2:AE11)-'Chem - ODS'!Z$15*10^6&lt;0,0,IF(AND(SUM('Chemicals Calcs'!AE$1:AE10)-'Chem - ODS'!Z$15*10^6&lt;0,SUM('Chemicals Calcs'!AE$2:AE11)-'Chem - ODS'!Z$15*10^6&gt;0),SUM('Chemicals Calcs'!AE$2:AE11)-'Chem - ODS'!Z$15*10^6,'Chemicals Calcs'!AE11))</f>
        <v>0</v>
      </c>
      <c r="AF11" s="210">
        <f ca="1">IF(SUM('Chemicals Calcs'!AF$2:AF11)-'Chem - ODS'!AA$15*10^6&lt;0,0,IF(AND(SUM('Chemicals Calcs'!AF$1:AF10)-'Chem - ODS'!AA$15*10^6&lt;0,SUM('Chemicals Calcs'!AF$2:AF11)-'Chem - ODS'!AA$15*10^6&gt;0),SUM('Chemicals Calcs'!AF$2:AF11)-'Chem - ODS'!AA$15*10^6,'Chemicals Calcs'!AF11))</f>
        <v>0</v>
      </c>
      <c r="AG11" s="210">
        <f ca="1">IF(SUM('Chemicals Calcs'!AG$2:AG11)-'Chem - ODS'!AB$15*10^6&lt;0,0,IF(AND(SUM('Chemicals Calcs'!AG$1:AG10)-'Chem - ODS'!AB$15*10^6&lt;0,SUM('Chemicals Calcs'!AG$2:AG11)-'Chem - ODS'!AB$15*10^6&gt;0),SUM('Chemicals Calcs'!AG$2:AG11)-'Chem - ODS'!AB$15*10^6,'Chemicals Calcs'!AG11))</f>
        <v>0</v>
      </c>
      <c r="AH11" s="210">
        <f ca="1">IF(SUM('Chemicals Calcs'!AH$2:AH11)-'Chem - ODS'!AC$15*10^6&lt;0,0,IF(AND(SUM('Chemicals Calcs'!AH$1:AH10)-'Chem - ODS'!AC$15*10^6&lt;0,SUM('Chemicals Calcs'!AH$2:AH11)-'Chem - ODS'!AC$15*10^6&gt;0),SUM('Chemicals Calcs'!AH$2:AH11)-'Chem - ODS'!AC$15*10^6,'Chemicals Calcs'!AH11))</f>
        <v>0</v>
      </c>
      <c r="AI11" s="210">
        <f ca="1">IF(SUM('Chemicals Calcs'!AI$2:AI11)-'Chem - ODS'!AD$15*10^6&lt;0,0,IF(AND(SUM('Chemicals Calcs'!AI$1:AI10)-'Chem - ODS'!AD$15*10^6&lt;0,SUM('Chemicals Calcs'!AI$2:AI11)-'Chem - ODS'!AD$15*10^6&gt;0),SUM('Chemicals Calcs'!AI$2:AI11)-'Chem - ODS'!AD$15*10^6,'Chemicals Calcs'!AI11))</f>
        <v>0</v>
      </c>
      <c r="AJ11" s="210">
        <f ca="1">IF(SUM('Chemicals Calcs'!AJ$2:AJ11)-'Chem - ODS'!AE$15*10^6&lt;0,0,IF(AND(SUM('Chemicals Calcs'!AJ$1:AJ10)-'Chem - ODS'!AE$15*10^6&lt;0,SUM('Chemicals Calcs'!AJ$2:AJ11)-'Chem - ODS'!AE$15*10^6&gt;0),SUM('Chemicals Calcs'!AJ$2:AJ11)-'Chem - ODS'!AE$15*10^6,'Chemicals Calcs'!AJ11))</f>
        <v>0</v>
      </c>
      <c r="AK11" s="210">
        <f ca="1">IF(SUM('Chemicals Calcs'!AK$2:AK11)-'Chem - ODS'!AF$15*10^6&lt;0,0,IF(AND(SUM('Chemicals Calcs'!AK$1:AK10)-'Chem - ODS'!AF$15*10^6&lt;0,SUM('Chemicals Calcs'!AK$2:AK11)-'Chem - ODS'!AF$15*10^6&gt;0),SUM('Chemicals Calcs'!AK$2:AK11)-'Chem - ODS'!AF$15*10^6,'Chemicals Calcs'!AK11))</f>
        <v>0</v>
      </c>
      <c r="AL11" s="210">
        <f ca="1">IF(SUM('Chemicals Calcs'!AL$2:AL11)-'Chem - ODS'!AG$15*10^6&lt;0,0,IF(AND(SUM('Chemicals Calcs'!AL$1:AL10)-'Chem - ODS'!AG$15*10^6&lt;0,SUM('Chemicals Calcs'!AL$2:AL11)-'Chem - ODS'!AG$15*10^6&gt;0),SUM('Chemicals Calcs'!AL$2:AL11)-'Chem - ODS'!AG$15*10^6,'Chemicals Calcs'!AL11))</f>
        <v>0</v>
      </c>
      <c r="AM11" s="210">
        <f ca="1">IF(SUM('Chemicals Calcs'!AM$2:AM11)-'Chem - ODS'!AH$15*10^6&lt;0,0,IF(AND(SUM('Chemicals Calcs'!AM$1:AM10)-'Chem - ODS'!AH$15*10^6&lt;0,SUM('Chemicals Calcs'!AM$2:AM11)-'Chem - ODS'!AH$15*10^6&gt;0),SUM('Chemicals Calcs'!AM$2:AM11)-'Chem - ODS'!AH$15*10^6,'Chemicals Calcs'!AM11))</f>
        <v>0</v>
      </c>
      <c r="AN11" s="210">
        <f ca="1">IF(SUM('Chemicals Calcs'!AN$2:AN11)-'Chem - ODS'!AI$15*10^6&lt;0,0,IF(AND(SUM('Chemicals Calcs'!AN$1:AN10)-'Chem - ODS'!AI$15*10^6&lt;0,SUM('Chemicals Calcs'!AN$2:AN11)-'Chem - ODS'!AI$15*10^6&gt;0),SUM('Chemicals Calcs'!AN$2:AN11)-'Chem - ODS'!AI$15*10^6,'Chemicals Calcs'!AN11))</f>
        <v>0</v>
      </c>
      <c r="AO11" s="210">
        <f ca="1">IF(SUM('Chemicals Calcs'!AO$2:AO11)-'Chem - ODS'!AJ$15*10^6&lt;0,0,IF(AND(SUM('Chemicals Calcs'!AO$1:AO10)-'Chem - ODS'!AJ$15*10^6&lt;0,SUM('Chemicals Calcs'!AO$2:AO11)-'Chem - ODS'!AJ$15*10^6&gt;0),SUM('Chemicals Calcs'!AO$2:AO11)-'Chem - ODS'!AJ$15*10^6,'Chemicals Calcs'!AO11))</f>
        <v>0</v>
      </c>
      <c r="AP11" s="210">
        <f ca="1">IF(SUM('Chemicals Calcs'!AP$2:AP11)-'Chem - ODS'!AK$15*10^6&lt;0,0,IF(AND(SUM('Chemicals Calcs'!AP$1:AP10)-'Chem - ODS'!AK$15*10^6&lt;0,SUM('Chemicals Calcs'!AP$2:AP11)-'Chem - ODS'!AK$15*10^6&gt;0),SUM('Chemicals Calcs'!AP$2:AP11)-'Chem - ODS'!AK$15*10^6,'Chemicals Calcs'!AP11))</f>
        <v>0</v>
      </c>
    </row>
    <row r="12" spans="1:42">
      <c r="A12" s="74">
        <v>-40</v>
      </c>
      <c r="B12">
        <f ca="1">IF('Chemicals 2010'!$A20="CP",INDIRECT("'Chemicals 2010'!"&amp;'Country Selector'!$B$3&amp;ROW($A20))*10^12,0)</f>
        <v>0</v>
      </c>
      <c r="C12" s="90">
        <f t="shared" ca="1" si="0"/>
        <v>0</v>
      </c>
      <c r="D12" s="90">
        <f t="shared" ca="1" si="1"/>
        <v>0</v>
      </c>
      <c r="E12" s="90">
        <f t="shared" ca="1" si="1"/>
        <v>0</v>
      </c>
      <c r="F12" s="90">
        <f t="shared" ca="1" si="1"/>
        <v>0</v>
      </c>
      <c r="G12" s="210">
        <f ca="1">IF(SUM('Chemicals Calcs'!G$2:G12)-'Chem - ODS'!B$15*10^6&lt;0,0,IF(AND(SUM('Chemicals Calcs'!G$1:G11)-'Chem - ODS'!B$15*10^6&lt;0,SUM('Chemicals Calcs'!G$2:G12)-'Chem - ODS'!B$15*10^6&gt;0),SUM('Chemicals Calcs'!G$2:G12)-'Chem - ODS'!B$15*10^6,'Chemicals Calcs'!G12))</f>
        <v>0</v>
      </c>
      <c r="H12" s="210">
        <f ca="1">IF(SUM('Chemicals Calcs'!H$2:H12)-'Chem - ODS'!C$15*10^6&lt;0,0,IF(AND(SUM('Chemicals Calcs'!H$1:H11)-'Chem - ODS'!C$15*10^6&lt;0,SUM('Chemicals Calcs'!H$2:H12)-'Chem - ODS'!C$15*10^6&gt;0),SUM('Chemicals Calcs'!H$2:H12)-'Chem - ODS'!C$15*10^6,'Chemicals Calcs'!H12))</f>
        <v>0</v>
      </c>
      <c r="I12" s="210">
        <f ca="1">IF(SUM('Chemicals Calcs'!I$2:I12)-'Chem - ODS'!D$15*10^6&lt;0,0,IF(AND(SUM('Chemicals Calcs'!I$1:I11)-'Chem - ODS'!D$15*10^6&lt;0,SUM('Chemicals Calcs'!I$2:I12)-'Chem - ODS'!D$15*10^6&gt;0),SUM('Chemicals Calcs'!I$2:I12)-'Chem - ODS'!D$15*10^6,'Chemicals Calcs'!I12))</f>
        <v>0</v>
      </c>
      <c r="J12" s="210">
        <f ca="1">IF(SUM('Chemicals Calcs'!J$2:J12)-'Chem - ODS'!E$15*10^6&lt;0,0,IF(AND(SUM('Chemicals Calcs'!J$1:J11)-'Chem - ODS'!E$15*10^6&lt;0,SUM('Chemicals Calcs'!J$2:J12)-'Chem - ODS'!E$15*10^6&gt;0),SUM('Chemicals Calcs'!J$2:J12)-'Chem - ODS'!E$15*10^6,'Chemicals Calcs'!J12))</f>
        <v>0</v>
      </c>
      <c r="K12" s="210">
        <f ca="1">IF(SUM('Chemicals Calcs'!K$2:K12)-'Chem - ODS'!F$15*10^6&lt;0,0,IF(AND(SUM('Chemicals Calcs'!K$1:K11)-'Chem - ODS'!F$15*10^6&lt;0,SUM('Chemicals Calcs'!K$2:K12)-'Chem - ODS'!F$15*10^6&gt;0),SUM('Chemicals Calcs'!K$2:K12)-'Chem - ODS'!F$15*10^6,'Chemicals Calcs'!K12))</f>
        <v>0</v>
      </c>
      <c r="L12" s="210">
        <f ca="1">IF(SUM('Chemicals Calcs'!L$2:L12)-'Chem - ODS'!G$15*10^6&lt;0,0,IF(AND(SUM('Chemicals Calcs'!L$1:L11)-'Chem - ODS'!G$15*10^6&lt;0,SUM('Chemicals Calcs'!L$2:L12)-'Chem - ODS'!G$15*10^6&gt;0),SUM('Chemicals Calcs'!L$2:L12)-'Chem - ODS'!G$15*10^6,'Chemicals Calcs'!L12))</f>
        <v>0</v>
      </c>
      <c r="M12" s="210">
        <f ca="1">IF(SUM('Chemicals Calcs'!M$2:M12)-'Chem - ODS'!H$15*10^6&lt;0,0,IF(AND(SUM('Chemicals Calcs'!M$1:M11)-'Chem - ODS'!H$15*10^6&lt;0,SUM('Chemicals Calcs'!M$2:M12)-'Chem - ODS'!H$15*10^6&gt;0),SUM('Chemicals Calcs'!M$2:M12)-'Chem - ODS'!H$15*10^6,'Chemicals Calcs'!M12))</f>
        <v>0</v>
      </c>
      <c r="N12" s="210">
        <f ca="1">IF(SUM('Chemicals Calcs'!N$2:N12)-'Chem - ODS'!I$15*10^6&lt;0,0,IF(AND(SUM('Chemicals Calcs'!N$1:N11)-'Chem - ODS'!I$15*10^6&lt;0,SUM('Chemicals Calcs'!N$2:N12)-'Chem - ODS'!I$15*10^6&gt;0),SUM('Chemicals Calcs'!N$2:N12)-'Chem - ODS'!I$15*10^6,'Chemicals Calcs'!N12))</f>
        <v>0</v>
      </c>
      <c r="O12" s="210">
        <f ca="1">IF(SUM('Chemicals Calcs'!O$2:O12)-'Chem - ODS'!J$15*10^6&lt;0,0,IF(AND(SUM('Chemicals Calcs'!O$1:O11)-'Chem - ODS'!J$15*10^6&lt;0,SUM('Chemicals Calcs'!O$2:O12)-'Chem - ODS'!J$15*10^6&gt;0),SUM('Chemicals Calcs'!O$2:O12)-'Chem - ODS'!J$15*10^6,'Chemicals Calcs'!O12))</f>
        <v>0</v>
      </c>
      <c r="P12" s="210">
        <f ca="1">IF(SUM('Chemicals Calcs'!P$2:P12)-'Chem - ODS'!K$15*10^6&lt;0,0,IF(AND(SUM('Chemicals Calcs'!P$1:P11)-'Chem - ODS'!K$15*10^6&lt;0,SUM('Chemicals Calcs'!P$2:P12)-'Chem - ODS'!K$15*10^6&gt;0),SUM('Chemicals Calcs'!P$2:P12)-'Chem - ODS'!K$15*10^6,'Chemicals Calcs'!P12))</f>
        <v>0</v>
      </c>
      <c r="Q12" s="210">
        <f ca="1">IF(SUM('Chemicals Calcs'!Q$2:Q12)-'Chem - ODS'!L$15*10^6&lt;0,0,IF(AND(SUM('Chemicals Calcs'!Q$1:Q11)-'Chem - ODS'!L$15*10^6&lt;0,SUM('Chemicals Calcs'!Q$2:Q12)-'Chem - ODS'!L$15*10^6&gt;0),SUM('Chemicals Calcs'!Q$2:Q12)-'Chem - ODS'!L$15*10^6,'Chemicals Calcs'!Q12))</f>
        <v>0</v>
      </c>
      <c r="R12" s="210">
        <f ca="1">IF(SUM('Chemicals Calcs'!R$2:R12)-'Chem - ODS'!M$15*10^6&lt;0,0,IF(AND(SUM('Chemicals Calcs'!R$1:R11)-'Chem - ODS'!M$15*10^6&lt;0,SUM('Chemicals Calcs'!R$2:R12)-'Chem - ODS'!M$15*10^6&gt;0),SUM('Chemicals Calcs'!R$2:R12)-'Chem - ODS'!M$15*10^6,'Chemicals Calcs'!R12))</f>
        <v>0</v>
      </c>
      <c r="S12" s="210">
        <f ca="1">IF(SUM('Chemicals Calcs'!S$2:S12)-'Chem - ODS'!N$15*10^6&lt;0,0,IF(AND(SUM('Chemicals Calcs'!S$1:S11)-'Chem - ODS'!N$15*10^6&lt;0,SUM('Chemicals Calcs'!S$2:S12)-'Chem - ODS'!N$15*10^6&gt;0),SUM('Chemicals Calcs'!S$2:S12)-'Chem - ODS'!N$15*10^6,'Chemicals Calcs'!S12))</f>
        <v>0</v>
      </c>
      <c r="T12" s="210">
        <f ca="1">IF(SUM('Chemicals Calcs'!T$2:T12)-'Chem - ODS'!O$15*10^6&lt;0,0,IF(AND(SUM('Chemicals Calcs'!T$1:T11)-'Chem - ODS'!O$15*10^6&lt;0,SUM('Chemicals Calcs'!T$2:T12)-'Chem - ODS'!O$15*10^6&gt;0),SUM('Chemicals Calcs'!T$2:T12)-'Chem - ODS'!O$15*10^6,'Chemicals Calcs'!T12))</f>
        <v>0</v>
      </c>
      <c r="U12" s="210">
        <f ca="1">IF(SUM('Chemicals Calcs'!U$2:U12)-'Chem - ODS'!P$15*10^6&lt;0,0,IF(AND(SUM('Chemicals Calcs'!U$1:U11)-'Chem - ODS'!P$15*10^6&lt;0,SUM('Chemicals Calcs'!U$2:U12)-'Chem - ODS'!P$15*10^6&gt;0),SUM('Chemicals Calcs'!U$2:U12)-'Chem - ODS'!P$15*10^6,'Chemicals Calcs'!U12))</f>
        <v>0</v>
      </c>
      <c r="V12" s="210">
        <f ca="1">IF(SUM('Chemicals Calcs'!V$2:V12)-'Chem - ODS'!Q$15*10^6&lt;0,0,IF(AND(SUM('Chemicals Calcs'!V$1:V11)-'Chem - ODS'!Q$15*10^6&lt;0,SUM('Chemicals Calcs'!V$2:V12)-'Chem - ODS'!Q$15*10^6&gt;0),SUM('Chemicals Calcs'!V$2:V12)-'Chem - ODS'!Q$15*10^6,'Chemicals Calcs'!V12))</f>
        <v>0</v>
      </c>
      <c r="W12" s="210">
        <f ca="1">IF(SUM('Chemicals Calcs'!W$2:W12)-'Chem - ODS'!R$15*10^6&lt;0,0,IF(AND(SUM('Chemicals Calcs'!W$1:W11)-'Chem - ODS'!R$15*10^6&lt;0,SUM('Chemicals Calcs'!W$2:W12)-'Chem - ODS'!R$15*10^6&gt;0),SUM('Chemicals Calcs'!W$2:W12)-'Chem - ODS'!R$15*10^6,'Chemicals Calcs'!W12))</f>
        <v>0</v>
      </c>
      <c r="X12" s="210">
        <f ca="1">IF(SUM('Chemicals Calcs'!X$2:X12)-'Chem - ODS'!S$15*10^6&lt;0,0,IF(AND(SUM('Chemicals Calcs'!X$1:X11)-'Chem - ODS'!S$15*10^6&lt;0,SUM('Chemicals Calcs'!X$2:X12)-'Chem - ODS'!S$15*10^6&gt;0),SUM('Chemicals Calcs'!X$2:X12)-'Chem - ODS'!S$15*10^6,'Chemicals Calcs'!X12))</f>
        <v>0</v>
      </c>
      <c r="Y12" s="210">
        <f ca="1">IF(SUM('Chemicals Calcs'!Y$2:Y12)-'Chem - ODS'!T$15*10^6&lt;0,0,IF(AND(SUM('Chemicals Calcs'!Y$1:Y11)-'Chem - ODS'!T$15*10^6&lt;0,SUM('Chemicals Calcs'!Y$2:Y12)-'Chem - ODS'!T$15*10^6&gt;0),SUM('Chemicals Calcs'!Y$2:Y12)-'Chem - ODS'!T$15*10^6,'Chemicals Calcs'!Y12))</f>
        <v>0</v>
      </c>
      <c r="Z12" s="210">
        <f ca="1">IF(SUM('Chemicals Calcs'!Z$2:Z12)-'Chem - ODS'!U$15*10^6&lt;0,0,IF(AND(SUM('Chemicals Calcs'!Z$1:Z11)-'Chem - ODS'!U$15*10^6&lt;0,SUM('Chemicals Calcs'!Z$2:Z12)-'Chem - ODS'!U$15*10^6&gt;0),SUM('Chemicals Calcs'!Z$2:Z12)-'Chem - ODS'!U$15*10^6,'Chemicals Calcs'!Z12))</f>
        <v>0</v>
      </c>
      <c r="AA12" s="210">
        <f ca="1">IF(SUM('Chemicals Calcs'!AA$2:AA12)-'Chem - ODS'!V$15*10^6&lt;0,0,IF(AND(SUM('Chemicals Calcs'!AA$1:AA11)-'Chem - ODS'!V$15*10^6&lt;0,SUM('Chemicals Calcs'!AA$2:AA12)-'Chem - ODS'!V$15*10^6&gt;0),SUM('Chemicals Calcs'!AA$2:AA12)-'Chem - ODS'!V$15*10^6,'Chemicals Calcs'!AA12))</f>
        <v>0</v>
      </c>
      <c r="AB12" s="210">
        <f ca="1">IF(SUM('Chemicals Calcs'!AB$2:AB12)-'Chem - ODS'!W$15*10^6&lt;0,0,IF(AND(SUM('Chemicals Calcs'!AB$1:AB11)-'Chem - ODS'!W$15*10^6&lt;0,SUM('Chemicals Calcs'!AB$2:AB12)-'Chem - ODS'!W$15*10^6&gt;0),SUM('Chemicals Calcs'!AB$2:AB12)-'Chem - ODS'!W$15*10^6,'Chemicals Calcs'!AB12))</f>
        <v>0</v>
      </c>
      <c r="AC12" s="210">
        <f ca="1">IF(SUM('Chemicals Calcs'!AC$2:AC12)-'Chem - ODS'!X$15*10^6&lt;0,0,IF(AND(SUM('Chemicals Calcs'!AC$1:AC11)-'Chem - ODS'!X$15*10^6&lt;0,SUM('Chemicals Calcs'!AC$2:AC12)-'Chem - ODS'!X$15*10^6&gt;0),SUM('Chemicals Calcs'!AC$2:AC12)-'Chem - ODS'!X$15*10^6,'Chemicals Calcs'!AC12))</f>
        <v>0</v>
      </c>
      <c r="AD12" s="210">
        <f ca="1">IF(SUM('Chemicals Calcs'!AD$2:AD12)-'Chem - ODS'!Y$15*10^6&lt;0,0,IF(AND(SUM('Chemicals Calcs'!AD$1:AD11)-'Chem - ODS'!Y$15*10^6&lt;0,SUM('Chemicals Calcs'!AD$2:AD12)-'Chem - ODS'!Y$15*10^6&gt;0),SUM('Chemicals Calcs'!AD$2:AD12)-'Chem - ODS'!Y$15*10^6,'Chemicals Calcs'!AD12))</f>
        <v>0</v>
      </c>
      <c r="AE12" s="210">
        <f ca="1">IF(SUM('Chemicals Calcs'!AE$2:AE12)-'Chem - ODS'!Z$15*10^6&lt;0,0,IF(AND(SUM('Chemicals Calcs'!AE$1:AE11)-'Chem - ODS'!Z$15*10^6&lt;0,SUM('Chemicals Calcs'!AE$2:AE12)-'Chem - ODS'!Z$15*10^6&gt;0),SUM('Chemicals Calcs'!AE$2:AE12)-'Chem - ODS'!Z$15*10^6,'Chemicals Calcs'!AE12))</f>
        <v>0</v>
      </c>
      <c r="AF12" s="210">
        <f ca="1">IF(SUM('Chemicals Calcs'!AF$2:AF12)-'Chem - ODS'!AA$15*10^6&lt;0,0,IF(AND(SUM('Chemicals Calcs'!AF$1:AF11)-'Chem - ODS'!AA$15*10^6&lt;0,SUM('Chemicals Calcs'!AF$2:AF12)-'Chem - ODS'!AA$15*10^6&gt;0),SUM('Chemicals Calcs'!AF$2:AF12)-'Chem - ODS'!AA$15*10^6,'Chemicals Calcs'!AF12))</f>
        <v>0</v>
      </c>
      <c r="AG12" s="210">
        <f ca="1">IF(SUM('Chemicals Calcs'!AG$2:AG12)-'Chem - ODS'!AB$15*10^6&lt;0,0,IF(AND(SUM('Chemicals Calcs'!AG$1:AG11)-'Chem - ODS'!AB$15*10^6&lt;0,SUM('Chemicals Calcs'!AG$2:AG12)-'Chem - ODS'!AB$15*10^6&gt;0),SUM('Chemicals Calcs'!AG$2:AG12)-'Chem - ODS'!AB$15*10^6,'Chemicals Calcs'!AG12))</f>
        <v>0</v>
      </c>
      <c r="AH12" s="210">
        <f ca="1">IF(SUM('Chemicals Calcs'!AH$2:AH12)-'Chem - ODS'!AC$15*10^6&lt;0,0,IF(AND(SUM('Chemicals Calcs'!AH$1:AH11)-'Chem - ODS'!AC$15*10^6&lt;0,SUM('Chemicals Calcs'!AH$2:AH12)-'Chem - ODS'!AC$15*10^6&gt;0),SUM('Chemicals Calcs'!AH$2:AH12)-'Chem - ODS'!AC$15*10^6,'Chemicals Calcs'!AH12))</f>
        <v>0</v>
      </c>
      <c r="AI12" s="210">
        <f ca="1">IF(SUM('Chemicals Calcs'!AI$2:AI12)-'Chem - ODS'!AD$15*10^6&lt;0,0,IF(AND(SUM('Chemicals Calcs'!AI$1:AI11)-'Chem - ODS'!AD$15*10^6&lt;0,SUM('Chemicals Calcs'!AI$2:AI12)-'Chem - ODS'!AD$15*10^6&gt;0),SUM('Chemicals Calcs'!AI$2:AI12)-'Chem - ODS'!AD$15*10^6,'Chemicals Calcs'!AI12))</f>
        <v>0</v>
      </c>
      <c r="AJ12" s="210">
        <f ca="1">IF(SUM('Chemicals Calcs'!AJ$2:AJ12)-'Chem - ODS'!AE$15*10^6&lt;0,0,IF(AND(SUM('Chemicals Calcs'!AJ$1:AJ11)-'Chem - ODS'!AE$15*10^6&lt;0,SUM('Chemicals Calcs'!AJ$2:AJ12)-'Chem - ODS'!AE$15*10^6&gt;0),SUM('Chemicals Calcs'!AJ$2:AJ12)-'Chem - ODS'!AE$15*10^6,'Chemicals Calcs'!AJ12))</f>
        <v>0</v>
      </c>
      <c r="AK12" s="210">
        <f ca="1">IF(SUM('Chemicals Calcs'!AK$2:AK12)-'Chem - ODS'!AF$15*10^6&lt;0,0,IF(AND(SUM('Chemicals Calcs'!AK$1:AK11)-'Chem - ODS'!AF$15*10^6&lt;0,SUM('Chemicals Calcs'!AK$2:AK12)-'Chem - ODS'!AF$15*10^6&gt;0),SUM('Chemicals Calcs'!AK$2:AK12)-'Chem - ODS'!AF$15*10^6,'Chemicals Calcs'!AK12))</f>
        <v>0</v>
      </c>
      <c r="AL12" s="210">
        <f ca="1">IF(SUM('Chemicals Calcs'!AL$2:AL12)-'Chem - ODS'!AG$15*10^6&lt;0,0,IF(AND(SUM('Chemicals Calcs'!AL$1:AL11)-'Chem - ODS'!AG$15*10^6&lt;0,SUM('Chemicals Calcs'!AL$2:AL12)-'Chem - ODS'!AG$15*10^6&gt;0),SUM('Chemicals Calcs'!AL$2:AL12)-'Chem - ODS'!AG$15*10^6,'Chemicals Calcs'!AL12))</f>
        <v>0</v>
      </c>
      <c r="AM12" s="210">
        <f ca="1">IF(SUM('Chemicals Calcs'!AM$2:AM12)-'Chem - ODS'!AH$15*10^6&lt;0,0,IF(AND(SUM('Chemicals Calcs'!AM$1:AM11)-'Chem - ODS'!AH$15*10^6&lt;0,SUM('Chemicals Calcs'!AM$2:AM12)-'Chem - ODS'!AH$15*10^6&gt;0),SUM('Chemicals Calcs'!AM$2:AM12)-'Chem - ODS'!AH$15*10^6,'Chemicals Calcs'!AM12))</f>
        <v>0</v>
      </c>
      <c r="AN12" s="210">
        <f ca="1">IF(SUM('Chemicals Calcs'!AN$2:AN12)-'Chem - ODS'!AI$15*10^6&lt;0,0,IF(AND(SUM('Chemicals Calcs'!AN$1:AN11)-'Chem - ODS'!AI$15*10^6&lt;0,SUM('Chemicals Calcs'!AN$2:AN12)-'Chem - ODS'!AI$15*10^6&gt;0),SUM('Chemicals Calcs'!AN$2:AN12)-'Chem - ODS'!AI$15*10^6,'Chemicals Calcs'!AN12))</f>
        <v>0</v>
      </c>
      <c r="AO12" s="210">
        <f ca="1">IF(SUM('Chemicals Calcs'!AO$2:AO12)-'Chem - ODS'!AJ$15*10^6&lt;0,0,IF(AND(SUM('Chemicals Calcs'!AO$1:AO11)-'Chem - ODS'!AJ$15*10^6&lt;0,SUM('Chemicals Calcs'!AO$2:AO12)-'Chem - ODS'!AJ$15*10^6&gt;0),SUM('Chemicals Calcs'!AO$2:AO12)-'Chem - ODS'!AJ$15*10^6,'Chemicals Calcs'!AO12))</f>
        <v>0</v>
      </c>
      <c r="AP12" s="210">
        <f ca="1">IF(SUM('Chemicals Calcs'!AP$2:AP12)-'Chem - ODS'!AK$15*10^6&lt;0,0,IF(AND(SUM('Chemicals Calcs'!AP$1:AP11)-'Chem - ODS'!AK$15*10^6&lt;0,SUM('Chemicals Calcs'!AP$2:AP12)-'Chem - ODS'!AK$15*10^6&gt;0),SUM('Chemicals Calcs'!AP$2:AP12)-'Chem - ODS'!AK$15*10^6,'Chemicals Calcs'!AP12))</f>
        <v>0</v>
      </c>
    </row>
    <row r="13" spans="1:42">
      <c r="A13" s="74">
        <v>-39</v>
      </c>
      <c r="B13">
        <f ca="1">IF('Chemicals 2010'!$A21="CP",INDIRECT("'Chemicals 2010'!"&amp;'Country Selector'!$B$3&amp;ROW($A21))*10^12,0)</f>
        <v>0</v>
      </c>
      <c r="C13" s="90">
        <f t="shared" ca="1" si="0"/>
        <v>0</v>
      </c>
      <c r="D13" s="90">
        <f t="shared" ca="1" si="1"/>
        <v>0</v>
      </c>
      <c r="E13" s="90">
        <f t="shared" ca="1" si="1"/>
        <v>0</v>
      </c>
      <c r="F13" s="90">
        <f t="shared" ca="1" si="1"/>
        <v>0</v>
      </c>
      <c r="G13" s="210">
        <f ca="1">IF(SUM('Chemicals Calcs'!G$2:G13)-'Chem - ODS'!B$15*10^6&lt;0,0,IF(AND(SUM('Chemicals Calcs'!G$1:G12)-'Chem - ODS'!B$15*10^6&lt;0,SUM('Chemicals Calcs'!G$2:G13)-'Chem - ODS'!B$15*10^6&gt;0),SUM('Chemicals Calcs'!G$2:G13)-'Chem - ODS'!B$15*10^6,'Chemicals Calcs'!G13))</f>
        <v>0</v>
      </c>
      <c r="H13" s="210">
        <f ca="1">IF(SUM('Chemicals Calcs'!H$2:H13)-'Chem - ODS'!C$15*10^6&lt;0,0,IF(AND(SUM('Chemicals Calcs'!H$1:H12)-'Chem - ODS'!C$15*10^6&lt;0,SUM('Chemicals Calcs'!H$2:H13)-'Chem - ODS'!C$15*10^6&gt;0),SUM('Chemicals Calcs'!H$2:H13)-'Chem - ODS'!C$15*10^6,'Chemicals Calcs'!H13))</f>
        <v>0</v>
      </c>
      <c r="I13" s="210">
        <f ca="1">IF(SUM('Chemicals Calcs'!I$2:I13)-'Chem - ODS'!D$15*10^6&lt;0,0,IF(AND(SUM('Chemicals Calcs'!I$1:I12)-'Chem - ODS'!D$15*10^6&lt;0,SUM('Chemicals Calcs'!I$2:I13)-'Chem - ODS'!D$15*10^6&gt;0),SUM('Chemicals Calcs'!I$2:I13)-'Chem - ODS'!D$15*10^6,'Chemicals Calcs'!I13))</f>
        <v>0</v>
      </c>
      <c r="J13" s="210">
        <f ca="1">IF(SUM('Chemicals Calcs'!J$2:J13)-'Chem - ODS'!E$15*10^6&lt;0,0,IF(AND(SUM('Chemicals Calcs'!J$1:J12)-'Chem - ODS'!E$15*10^6&lt;0,SUM('Chemicals Calcs'!J$2:J13)-'Chem - ODS'!E$15*10^6&gt;0),SUM('Chemicals Calcs'!J$2:J13)-'Chem - ODS'!E$15*10^6,'Chemicals Calcs'!J13))</f>
        <v>0</v>
      </c>
      <c r="K13" s="210">
        <f ca="1">IF(SUM('Chemicals Calcs'!K$2:K13)-'Chem - ODS'!F$15*10^6&lt;0,0,IF(AND(SUM('Chemicals Calcs'!K$1:K12)-'Chem - ODS'!F$15*10^6&lt;0,SUM('Chemicals Calcs'!K$2:K13)-'Chem - ODS'!F$15*10^6&gt;0),SUM('Chemicals Calcs'!K$2:K13)-'Chem - ODS'!F$15*10^6,'Chemicals Calcs'!K13))</f>
        <v>0</v>
      </c>
      <c r="L13" s="210">
        <f ca="1">IF(SUM('Chemicals Calcs'!L$2:L13)-'Chem - ODS'!G$15*10^6&lt;0,0,IF(AND(SUM('Chemicals Calcs'!L$1:L12)-'Chem - ODS'!G$15*10^6&lt;0,SUM('Chemicals Calcs'!L$2:L13)-'Chem - ODS'!G$15*10^6&gt;0),SUM('Chemicals Calcs'!L$2:L13)-'Chem - ODS'!G$15*10^6,'Chemicals Calcs'!L13))</f>
        <v>0</v>
      </c>
      <c r="M13" s="210">
        <f ca="1">IF(SUM('Chemicals Calcs'!M$2:M13)-'Chem - ODS'!H$15*10^6&lt;0,0,IF(AND(SUM('Chemicals Calcs'!M$1:M12)-'Chem - ODS'!H$15*10^6&lt;0,SUM('Chemicals Calcs'!M$2:M13)-'Chem - ODS'!H$15*10^6&gt;0),SUM('Chemicals Calcs'!M$2:M13)-'Chem - ODS'!H$15*10^6,'Chemicals Calcs'!M13))</f>
        <v>0</v>
      </c>
      <c r="N13" s="210">
        <f ca="1">IF(SUM('Chemicals Calcs'!N$2:N13)-'Chem - ODS'!I$15*10^6&lt;0,0,IF(AND(SUM('Chemicals Calcs'!N$1:N12)-'Chem - ODS'!I$15*10^6&lt;0,SUM('Chemicals Calcs'!N$2:N13)-'Chem - ODS'!I$15*10^6&gt;0),SUM('Chemicals Calcs'!N$2:N13)-'Chem - ODS'!I$15*10^6,'Chemicals Calcs'!N13))</f>
        <v>0</v>
      </c>
      <c r="O13" s="210">
        <f ca="1">IF(SUM('Chemicals Calcs'!O$2:O13)-'Chem - ODS'!J$15*10^6&lt;0,0,IF(AND(SUM('Chemicals Calcs'!O$1:O12)-'Chem - ODS'!J$15*10^6&lt;0,SUM('Chemicals Calcs'!O$2:O13)-'Chem - ODS'!J$15*10^6&gt;0),SUM('Chemicals Calcs'!O$2:O13)-'Chem - ODS'!J$15*10^6,'Chemicals Calcs'!O13))</f>
        <v>0</v>
      </c>
      <c r="P13" s="210">
        <f ca="1">IF(SUM('Chemicals Calcs'!P$2:P13)-'Chem - ODS'!K$15*10^6&lt;0,0,IF(AND(SUM('Chemicals Calcs'!P$1:P12)-'Chem - ODS'!K$15*10^6&lt;0,SUM('Chemicals Calcs'!P$2:P13)-'Chem - ODS'!K$15*10^6&gt;0),SUM('Chemicals Calcs'!P$2:P13)-'Chem - ODS'!K$15*10^6,'Chemicals Calcs'!P13))</f>
        <v>0</v>
      </c>
      <c r="Q13" s="210">
        <f ca="1">IF(SUM('Chemicals Calcs'!Q$2:Q13)-'Chem - ODS'!L$15*10^6&lt;0,0,IF(AND(SUM('Chemicals Calcs'!Q$1:Q12)-'Chem - ODS'!L$15*10^6&lt;0,SUM('Chemicals Calcs'!Q$2:Q13)-'Chem - ODS'!L$15*10^6&gt;0),SUM('Chemicals Calcs'!Q$2:Q13)-'Chem - ODS'!L$15*10^6,'Chemicals Calcs'!Q13))</f>
        <v>0</v>
      </c>
      <c r="R13" s="210">
        <f ca="1">IF(SUM('Chemicals Calcs'!R$2:R13)-'Chem - ODS'!M$15*10^6&lt;0,0,IF(AND(SUM('Chemicals Calcs'!R$1:R12)-'Chem - ODS'!M$15*10^6&lt;0,SUM('Chemicals Calcs'!R$2:R13)-'Chem - ODS'!M$15*10^6&gt;0),SUM('Chemicals Calcs'!R$2:R13)-'Chem - ODS'!M$15*10^6,'Chemicals Calcs'!R13))</f>
        <v>0</v>
      </c>
      <c r="S13" s="210">
        <f ca="1">IF(SUM('Chemicals Calcs'!S$2:S13)-'Chem - ODS'!N$15*10^6&lt;0,0,IF(AND(SUM('Chemicals Calcs'!S$1:S12)-'Chem - ODS'!N$15*10^6&lt;0,SUM('Chemicals Calcs'!S$2:S13)-'Chem - ODS'!N$15*10^6&gt;0),SUM('Chemicals Calcs'!S$2:S13)-'Chem - ODS'!N$15*10^6,'Chemicals Calcs'!S13))</f>
        <v>0</v>
      </c>
      <c r="T13" s="210">
        <f ca="1">IF(SUM('Chemicals Calcs'!T$2:T13)-'Chem - ODS'!O$15*10^6&lt;0,0,IF(AND(SUM('Chemicals Calcs'!T$1:T12)-'Chem - ODS'!O$15*10^6&lt;0,SUM('Chemicals Calcs'!T$2:T13)-'Chem - ODS'!O$15*10^6&gt;0),SUM('Chemicals Calcs'!T$2:T13)-'Chem - ODS'!O$15*10^6,'Chemicals Calcs'!T13))</f>
        <v>0</v>
      </c>
      <c r="U13" s="210">
        <f ca="1">IF(SUM('Chemicals Calcs'!U$2:U13)-'Chem - ODS'!P$15*10^6&lt;0,0,IF(AND(SUM('Chemicals Calcs'!U$1:U12)-'Chem - ODS'!P$15*10^6&lt;0,SUM('Chemicals Calcs'!U$2:U13)-'Chem - ODS'!P$15*10^6&gt;0),SUM('Chemicals Calcs'!U$2:U13)-'Chem - ODS'!P$15*10^6,'Chemicals Calcs'!U13))</f>
        <v>0</v>
      </c>
      <c r="V13" s="210">
        <f ca="1">IF(SUM('Chemicals Calcs'!V$2:V13)-'Chem - ODS'!Q$15*10^6&lt;0,0,IF(AND(SUM('Chemicals Calcs'!V$1:V12)-'Chem - ODS'!Q$15*10^6&lt;0,SUM('Chemicals Calcs'!V$2:V13)-'Chem - ODS'!Q$15*10^6&gt;0),SUM('Chemicals Calcs'!V$2:V13)-'Chem - ODS'!Q$15*10^6,'Chemicals Calcs'!V13))</f>
        <v>0</v>
      </c>
      <c r="W13" s="210">
        <f ca="1">IF(SUM('Chemicals Calcs'!W$2:W13)-'Chem - ODS'!R$15*10^6&lt;0,0,IF(AND(SUM('Chemicals Calcs'!W$1:W12)-'Chem - ODS'!R$15*10^6&lt;0,SUM('Chemicals Calcs'!W$2:W13)-'Chem - ODS'!R$15*10^6&gt;0),SUM('Chemicals Calcs'!W$2:W13)-'Chem - ODS'!R$15*10^6,'Chemicals Calcs'!W13))</f>
        <v>0</v>
      </c>
      <c r="X13" s="210">
        <f ca="1">IF(SUM('Chemicals Calcs'!X$2:X13)-'Chem - ODS'!S$15*10^6&lt;0,0,IF(AND(SUM('Chemicals Calcs'!X$1:X12)-'Chem - ODS'!S$15*10^6&lt;0,SUM('Chemicals Calcs'!X$2:X13)-'Chem - ODS'!S$15*10^6&gt;0),SUM('Chemicals Calcs'!X$2:X13)-'Chem - ODS'!S$15*10^6,'Chemicals Calcs'!X13))</f>
        <v>0</v>
      </c>
      <c r="Y13" s="210">
        <f ca="1">IF(SUM('Chemicals Calcs'!Y$2:Y13)-'Chem - ODS'!T$15*10^6&lt;0,0,IF(AND(SUM('Chemicals Calcs'!Y$1:Y12)-'Chem - ODS'!T$15*10^6&lt;0,SUM('Chemicals Calcs'!Y$2:Y13)-'Chem - ODS'!T$15*10^6&gt;0),SUM('Chemicals Calcs'!Y$2:Y13)-'Chem - ODS'!T$15*10^6,'Chemicals Calcs'!Y13))</f>
        <v>0</v>
      </c>
      <c r="Z13" s="210">
        <f ca="1">IF(SUM('Chemicals Calcs'!Z$2:Z13)-'Chem - ODS'!U$15*10^6&lt;0,0,IF(AND(SUM('Chemicals Calcs'!Z$1:Z12)-'Chem - ODS'!U$15*10^6&lt;0,SUM('Chemicals Calcs'!Z$2:Z13)-'Chem - ODS'!U$15*10^6&gt;0),SUM('Chemicals Calcs'!Z$2:Z13)-'Chem - ODS'!U$15*10^6,'Chemicals Calcs'!Z13))</f>
        <v>0</v>
      </c>
      <c r="AA13" s="210">
        <f ca="1">IF(SUM('Chemicals Calcs'!AA$2:AA13)-'Chem - ODS'!V$15*10^6&lt;0,0,IF(AND(SUM('Chemicals Calcs'!AA$1:AA12)-'Chem - ODS'!V$15*10^6&lt;0,SUM('Chemicals Calcs'!AA$2:AA13)-'Chem - ODS'!V$15*10^6&gt;0),SUM('Chemicals Calcs'!AA$2:AA13)-'Chem - ODS'!V$15*10^6,'Chemicals Calcs'!AA13))</f>
        <v>0</v>
      </c>
      <c r="AB13" s="210">
        <f ca="1">IF(SUM('Chemicals Calcs'!AB$2:AB13)-'Chem - ODS'!W$15*10^6&lt;0,0,IF(AND(SUM('Chemicals Calcs'!AB$1:AB12)-'Chem - ODS'!W$15*10^6&lt;0,SUM('Chemicals Calcs'!AB$2:AB13)-'Chem - ODS'!W$15*10^6&gt;0),SUM('Chemicals Calcs'!AB$2:AB13)-'Chem - ODS'!W$15*10^6,'Chemicals Calcs'!AB13))</f>
        <v>0</v>
      </c>
      <c r="AC13" s="210">
        <f ca="1">IF(SUM('Chemicals Calcs'!AC$2:AC13)-'Chem - ODS'!X$15*10^6&lt;0,0,IF(AND(SUM('Chemicals Calcs'!AC$1:AC12)-'Chem - ODS'!X$15*10^6&lt;0,SUM('Chemicals Calcs'!AC$2:AC13)-'Chem - ODS'!X$15*10^6&gt;0),SUM('Chemicals Calcs'!AC$2:AC13)-'Chem - ODS'!X$15*10^6,'Chemicals Calcs'!AC13))</f>
        <v>0</v>
      </c>
      <c r="AD13" s="210">
        <f ca="1">IF(SUM('Chemicals Calcs'!AD$2:AD13)-'Chem - ODS'!Y$15*10^6&lt;0,0,IF(AND(SUM('Chemicals Calcs'!AD$1:AD12)-'Chem - ODS'!Y$15*10^6&lt;0,SUM('Chemicals Calcs'!AD$2:AD13)-'Chem - ODS'!Y$15*10^6&gt;0),SUM('Chemicals Calcs'!AD$2:AD13)-'Chem - ODS'!Y$15*10^6,'Chemicals Calcs'!AD13))</f>
        <v>0</v>
      </c>
      <c r="AE13" s="210">
        <f ca="1">IF(SUM('Chemicals Calcs'!AE$2:AE13)-'Chem - ODS'!Z$15*10^6&lt;0,0,IF(AND(SUM('Chemicals Calcs'!AE$1:AE12)-'Chem - ODS'!Z$15*10^6&lt;0,SUM('Chemicals Calcs'!AE$2:AE13)-'Chem - ODS'!Z$15*10^6&gt;0),SUM('Chemicals Calcs'!AE$2:AE13)-'Chem - ODS'!Z$15*10^6,'Chemicals Calcs'!AE13))</f>
        <v>0</v>
      </c>
      <c r="AF13" s="210">
        <f ca="1">IF(SUM('Chemicals Calcs'!AF$2:AF13)-'Chem - ODS'!AA$15*10^6&lt;0,0,IF(AND(SUM('Chemicals Calcs'!AF$1:AF12)-'Chem - ODS'!AA$15*10^6&lt;0,SUM('Chemicals Calcs'!AF$2:AF13)-'Chem - ODS'!AA$15*10^6&gt;0),SUM('Chemicals Calcs'!AF$2:AF13)-'Chem - ODS'!AA$15*10^6,'Chemicals Calcs'!AF13))</f>
        <v>0</v>
      </c>
      <c r="AG13" s="210">
        <f ca="1">IF(SUM('Chemicals Calcs'!AG$2:AG13)-'Chem - ODS'!AB$15*10^6&lt;0,0,IF(AND(SUM('Chemicals Calcs'!AG$1:AG12)-'Chem - ODS'!AB$15*10^6&lt;0,SUM('Chemicals Calcs'!AG$2:AG13)-'Chem - ODS'!AB$15*10^6&gt;0),SUM('Chemicals Calcs'!AG$2:AG13)-'Chem - ODS'!AB$15*10^6,'Chemicals Calcs'!AG13))</f>
        <v>0</v>
      </c>
      <c r="AH13" s="210">
        <f ca="1">IF(SUM('Chemicals Calcs'!AH$2:AH13)-'Chem - ODS'!AC$15*10^6&lt;0,0,IF(AND(SUM('Chemicals Calcs'!AH$1:AH12)-'Chem - ODS'!AC$15*10^6&lt;0,SUM('Chemicals Calcs'!AH$2:AH13)-'Chem - ODS'!AC$15*10^6&gt;0),SUM('Chemicals Calcs'!AH$2:AH13)-'Chem - ODS'!AC$15*10^6,'Chemicals Calcs'!AH13))</f>
        <v>0</v>
      </c>
      <c r="AI13" s="210">
        <f ca="1">IF(SUM('Chemicals Calcs'!AI$2:AI13)-'Chem - ODS'!AD$15*10^6&lt;0,0,IF(AND(SUM('Chemicals Calcs'!AI$1:AI12)-'Chem - ODS'!AD$15*10^6&lt;0,SUM('Chemicals Calcs'!AI$2:AI13)-'Chem - ODS'!AD$15*10^6&gt;0),SUM('Chemicals Calcs'!AI$2:AI13)-'Chem - ODS'!AD$15*10^6,'Chemicals Calcs'!AI13))</f>
        <v>0</v>
      </c>
      <c r="AJ13" s="210">
        <f ca="1">IF(SUM('Chemicals Calcs'!AJ$2:AJ13)-'Chem - ODS'!AE$15*10^6&lt;0,0,IF(AND(SUM('Chemicals Calcs'!AJ$1:AJ12)-'Chem - ODS'!AE$15*10^6&lt;0,SUM('Chemicals Calcs'!AJ$2:AJ13)-'Chem - ODS'!AE$15*10^6&gt;0),SUM('Chemicals Calcs'!AJ$2:AJ13)-'Chem - ODS'!AE$15*10^6,'Chemicals Calcs'!AJ13))</f>
        <v>0</v>
      </c>
      <c r="AK13" s="210">
        <f ca="1">IF(SUM('Chemicals Calcs'!AK$2:AK13)-'Chem - ODS'!AF$15*10^6&lt;0,0,IF(AND(SUM('Chemicals Calcs'!AK$1:AK12)-'Chem - ODS'!AF$15*10^6&lt;0,SUM('Chemicals Calcs'!AK$2:AK13)-'Chem - ODS'!AF$15*10^6&gt;0),SUM('Chemicals Calcs'!AK$2:AK13)-'Chem - ODS'!AF$15*10^6,'Chemicals Calcs'!AK13))</f>
        <v>0</v>
      </c>
      <c r="AL13" s="210">
        <f ca="1">IF(SUM('Chemicals Calcs'!AL$2:AL13)-'Chem - ODS'!AG$15*10^6&lt;0,0,IF(AND(SUM('Chemicals Calcs'!AL$1:AL12)-'Chem - ODS'!AG$15*10^6&lt;0,SUM('Chemicals Calcs'!AL$2:AL13)-'Chem - ODS'!AG$15*10^6&gt;0),SUM('Chemicals Calcs'!AL$2:AL13)-'Chem - ODS'!AG$15*10^6,'Chemicals Calcs'!AL13))</f>
        <v>0</v>
      </c>
      <c r="AM13" s="210">
        <f ca="1">IF(SUM('Chemicals Calcs'!AM$2:AM13)-'Chem - ODS'!AH$15*10^6&lt;0,0,IF(AND(SUM('Chemicals Calcs'!AM$1:AM12)-'Chem - ODS'!AH$15*10^6&lt;0,SUM('Chemicals Calcs'!AM$2:AM13)-'Chem - ODS'!AH$15*10^6&gt;0),SUM('Chemicals Calcs'!AM$2:AM13)-'Chem - ODS'!AH$15*10^6,'Chemicals Calcs'!AM13))</f>
        <v>0</v>
      </c>
      <c r="AN13" s="210">
        <f ca="1">IF(SUM('Chemicals Calcs'!AN$2:AN13)-'Chem - ODS'!AI$15*10^6&lt;0,0,IF(AND(SUM('Chemicals Calcs'!AN$1:AN12)-'Chem - ODS'!AI$15*10^6&lt;0,SUM('Chemicals Calcs'!AN$2:AN13)-'Chem - ODS'!AI$15*10^6&gt;0),SUM('Chemicals Calcs'!AN$2:AN13)-'Chem - ODS'!AI$15*10^6,'Chemicals Calcs'!AN13))</f>
        <v>0</v>
      </c>
      <c r="AO13" s="210">
        <f ca="1">IF(SUM('Chemicals Calcs'!AO$2:AO13)-'Chem - ODS'!AJ$15*10^6&lt;0,0,IF(AND(SUM('Chemicals Calcs'!AO$1:AO12)-'Chem - ODS'!AJ$15*10^6&lt;0,SUM('Chemicals Calcs'!AO$2:AO13)-'Chem - ODS'!AJ$15*10^6&gt;0),SUM('Chemicals Calcs'!AO$2:AO13)-'Chem - ODS'!AJ$15*10^6,'Chemicals Calcs'!AO13))</f>
        <v>0</v>
      </c>
      <c r="AP13" s="210">
        <f ca="1">IF(SUM('Chemicals Calcs'!AP$2:AP13)-'Chem - ODS'!AK$15*10^6&lt;0,0,IF(AND(SUM('Chemicals Calcs'!AP$1:AP12)-'Chem - ODS'!AK$15*10^6&lt;0,SUM('Chemicals Calcs'!AP$2:AP13)-'Chem - ODS'!AK$15*10^6&gt;0),SUM('Chemicals Calcs'!AP$2:AP13)-'Chem - ODS'!AK$15*10^6,'Chemicals Calcs'!AP13))</f>
        <v>0</v>
      </c>
    </row>
    <row r="14" spans="1:42">
      <c r="A14" s="74">
        <v>-38</v>
      </c>
      <c r="B14">
        <f ca="1">IF('Chemicals 2010'!$A22="CP",INDIRECT("'Chemicals 2010'!"&amp;'Country Selector'!$B$3&amp;ROW($A22))*10^12,0)</f>
        <v>0</v>
      </c>
      <c r="C14" s="90">
        <f t="shared" ca="1" si="0"/>
        <v>0</v>
      </c>
      <c r="D14" s="90">
        <f t="shared" ca="1" si="1"/>
        <v>0</v>
      </c>
      <c r="E14" s="90">
        <f t="shared" ca="1" si="1"/>
        <v>0</v>
      </c>
      <c r="F14" s="90">
        <f t="shared" ca="1" si="1"/>
        <v>0</v>
      </c>
      <c r="G14" s="210">
        <f ca="1">IF(SUM('Chemicals Calcs'!G$2:G14)-'Chem - ODS'!B$15*10^6&lt;0,0,IF(AND(SUM('Chemicals Calcs'!G$1:G13)-'Chem - ODS'!B$15*10^6&lt;0,SUM('Chemicals Calcs'!G$2:G14)-'Chem - ODS'!B$15*10^6&gt;0),SUM('Chemicals Calcs'!G$2:G14)-'Chem - ODS'!B$15*10^6,'Chemicals Calcs'!G14))</f>
        <v>0</v>
      </c>
      <c r="H14" s="210">
        <f ca="1">IF(SUM('Chemicals Calcs'!H$2:H14)-'Chem - ODS'!C$15*10^6&lt;0,0,IF(AND(SUM('Chemicals Calcs'!H$1:H13)-'Chem - ODS'!C$15*10^6&lt;0,SUM('Chemicals Calcs'!H$2:H14)-'Chem - ODS'!C$15*10^6&gt;0),SUM('Chemicals Calcs'!H$2:H14)-'Chem - ODS'!C$15*10^6,'Chemicals Calcs'!H14))</f>
        <v>0</v>
      </c>
      <c r="I14" s="210">
        <f ca="1">IF(SUM('Chemicals Calcs'!I$2:I14)-'Chem - ODS'!D$15*10^6&lt;0,0,IF(AND(SUM('Chemicals Calcs'!I$1:I13)-'Chem - ODS'!D$15*10^6&lt;0,SUM('Chemicals Calcs'!I$2:I14)-'Chem - ODS'!D$15*10^6&gt;0),SUM('Chemicals Calcs'!I$2:I14)-'Chem - ODS'!D$15*10^6,'Chemicals Calcs'!I14))</f>
        <v>0</v>
      </c>
      <c r="J14" s="210">
        <f ca="1">IF(SUM('Chemicals Calcs'!J$2:J14)-'Chem - ODS'!E$15*10^6&lt;0,0,IF(AND(SUM('Chemicals Calcs'!J$1:J13)-'Chem - ODS'!E$15*10^6&lt;0,SUM('Chemicals Calcs'!J$2:J14)-'Chem - ODS'!E$15*10^6&gt;0),SUM('Chemicals Calcs'!J$2:J14)-'Chem - ODS'!E$15*10^6,'Chemicals Calcs'!J14))</f>
        <v>0</v>
      </c>
      <c r="K14" s="210">
        <f ca="1">IF(SUM('Chemicals Calcs'!K$2:K14)-'Chem - ODS'!F$15*10^6&lt;0,0,IF(AND(SUM('Chemicals Calcs'!K$1:K13)-'Chem - ODS'!F$15*10^6&lt;0,SUM('Chemicals Calcs'!K$2:K14)-'Chem - ODS'!F$15*10^6&gt;0),SUM('Chemicals Calcs'!K$2:K14)-'Chem - ODS'!F$15*10^6,'Chemicals Calcs'!K14))</f>
        <v>0</v>
      </c>
      <c r="L14" s="210">
        <f ca="1">IF(SUM('Chemicals Calcs'!L$2:L14)-'Chem - ODS'!G$15*10^6&lt;0,0,IF(AND(SUM('Chemicals Calcs'!L$1:L13)-'Chem - ODS'!G$15*10^6&lt;0,SUM('Chemicals Calcs'!L$2:L14)-'Chem - ODS'!G$15*10^6&gt;0),SUM('Chemicals Calcs'!L$2:L14)-'Chem - ODS'!G$15*10^6,'Chemicals Calcs'!L14))</f>
        <v>0</v>
      </c>
      <c r="M14" s="210">
        <f ca="1">IF(SUM('Chemicals Calcs'!M$2:M14)-'Chem - ODS'!H$15*10^6&lt;0,0,IF(AND(SUM('Chemicals Calcs'!M$1:M13)-'Chem - ODS'!H$15*10^6&lt;0,SUM('Chemicals Calcs'!M$2:M14)-'Chem - ODS'!H$15*10^6&gt;0),SUM('Chemicals Calcs'!M$2:M14)-'Chem - ODS'!H$15*10^6,'Chemicals Calcs'!M14))</f>
        <v>0</v>
      </c>
      <c r="N14" s="210">
        <f ca="1">IF(SUM('Chemicals Calcs'!N$2:N14)-'Chem - ODS'!I$15*10^6&lt;0,0,IF(AND(SUM('Chemicals Calcs'!N$1:N13)-'Chem - ODS'!I$15*10^6&lt;0,SUM('Chemicals Calcs'!N$2:N14)-'Chem - ODS'!I$15*10^6&gt;0),SUM('Chemicals Calcs'!N$2:N14)-'Chem - ODS'!I$15*10^6,'Chemicals Calcs'!N14))</f>
        <v>0</v>
      </c>
      <c r="O14" s="210">
        <f ca="1">IF(SUM('Chemicals Calcs'!O$2:O14)-'Chem - ODS'!J$15*10^6&lt;0,0,IF(AND(SUM('Chemicals Calcs'!O$1:O13)-'Chem - ODS'!J$15*10^6&lt;0,SUM('Chemicals Calcs'!O$2:O14)-'Chem - ODS'!J$15*10^6&gt;0),SUM('Chemicals Calcs'!O$2:O14)-'Chem - ODS'!J$15*10^6,'Chemicals Calcs'!O14))</f>
        <v>0</v>
      </c>
      <c r="P14" s="210">
        <f ca="1">IF(SUM('Chemicals Calcs'!P$2:P14)-'Chem - ODS'!K$15*10^6&lt;0,0,IF(AND(SUM('Chemicals Calcs'!P$1:P13)-'Chem - ODS'!K$15*10^6&lt;0,SUM('Chemicals Calcs'!P$2:P14)-'Chem - ODS'!K$15*10^6&gt;0),SUM('Chemicals Calcs'!P$2:P14)-'Chem - ODS'!K$15*10^6,'Chemicals Calcs'!P14))</f>
        <v>0</v>
      </c>
      <c r="Q14" s="210">
        <f ca="1">IF(SUM('Chemicals Calcs'!Q$2:Q14)-'Chem - ODS'!L$15*10^6&lt;0,0,IF(AND(SUM('Chemicals Calcs'!Q$1:Q13)-'Chem - ODS'!L$15*10^6&lt;0,SUM('Chemicals Calcs'!Q$2:Q14)-'Chem - ODS'!L$15*10^6&gt;0),SUM('Chemicals Calcs'!Q$2:Q14)-'Chem - ODS'!L$15*10^6,'Chemicals Calcs'!Q14))</f>
        <v>0</v>
      </c>
      <c r="R14" s="210">
        <f ca="1">IF(SUM('Chemicals Calcs'!R$2:R14)-'Chem - ODS'!M$15*10^6&lt;0,0,IF(AND(SUM('Chemicals Calcs'!R$1:R13)-'Chem - ODS'!M$15*10^6&lt;0,SUM('Chemicals Calcs'!R$2:R14)-'Chem - ODS'!M$15*10^6&gt;0),SUM('Chemicals Calcs'!R$2:R14)-'Chem - ODS'!M$15*10^6,'Chemicals Calcs'!R14))</f>
        <v>0</v>
      </c>
      <c r="S14" s="210">
        <f ca="1">IF(SUM('Chemicals Calcs'!S$2:S14)-'Chem - ODS'!N$15*10^6&lt;0,0,IF(AND(SUM('Chemicals Calcs'!S$1:S13)-'Chem - ODS'!N$15*10^6&lt;0,SUM('Chemicals Calcs'!S$2:S14)-'Chem - ODS'!N$15*10^6&gt;0),SUM('Chemicals Calcs'!S$2:S14)-'Chem - ODS'!N$15*10^6,'Chemicals Calcs'!S14))</f>
        <v>0</v>
      </c>
      <c r="T14" s="210">
        <f ca="1">IF(SUM('Chemicals Calcs'!T$2:T14)-'Chem - ODS'!O$15*10^6&lt;0,0,IF(AND(SUM('Chemicals Calcs'!T$1:T13)-'Chem - ODS'!O$15*10^6&lt;0,SUM('Chemicals Calcs'!T$2:T14)-'Chem - ODS'!O$15*10^6&gt;0),SUM('Chemicals Calcs'!T$2:T14)-'Chem - ODS'!O$15*10^6,'Chemicals Calcs'!T14))</f>
        <v>0</v>
      </c>
      <c r="U14" s="210">
        <f ca="1">IF(SUM('Chemicals Calcs'!U$2:U14)-'Chem - ODS'!P$15*10^6&lt;0,0,IF(AND(SUM('Chemicals Calcs'!U$1:U13)-'Chem - ODS'!P$15*10^6&lt;0,SUM('Chemicals Calcs'!U$2:U14)-'Chem - ODS'!P$15*10^6&gt;0),SUM('Chemicals Calcs'!U$2:U14)-'Chem - ODS'!P$15*10^6,'Chemicals Calcs'!U14))</f>
        <v>0</v>
      </c>
      <c r="V14" s="210">
        <f ca="1">IF(SUM('Chemicals Calcs'!V$2:V14)-'Chem - ODS'!Q$15*10^6&lt;0,0,IF(AND(SUM('Chemicals Calcs'!V$1:V13)-'Chem - ODS'!Q$15*10^6&lt;0,SUM('Chemicals Calcs'!V$2:V14)-'Chem - ODS'!Q$15*10^6&gt;0),SUM('Chemicals Calcs'!V$2:V14)-'Chem - ODS'!Q$15*10^6,'Chemicals Calcs'!V14))</f>
        <v>0</v>
      </c>
      <c r="W14" s="210">
        <f ca="1">IF(SUM('Chemicals Calcs'!W$2:W14)-'Chem - ODS'!R$15*10^6&lt;0,0,IF(AND(SUM('Chemicals Calcs'!W$1:W13)-'Chem - ODS'!R$15*10^6&lt;0,SUM('Chemicals Calcs'!W$2:W14)-'Chem - ODS'!R$15*10^6&gt;0),SUM('Chemicals Calcs'!W$2:W14)-'Chem - ODS'!R$15*10^6,'Chemicals Calcs'!W14))</f>
        <v>0</v>
      </c>
      <c r="X14" s="210">
        <f ca="1">IF(SUM('Chemicals Calcs'!X$2:X14)-'Chem - ODS'!S$15*10^6&lt;0,0,IF(AND(SUM('Chemicals Calcs'!X$1:X13)-'Chem - ODS'!S$15*10^6&lt;0,SUM('Chemicals Calcs'!X$2:X14)-'Chem - ODS'!S$15*10^6&gt;0),SUM('Chemicals Calcs'!X$2:X14)-'Chem - ODS'!S$15*10^6,'Chemicals Calcs'!X14))</f>
        <v>0</v>
      </c>
      <c r="Y14" s="210">
        <f ca="1">IF(SUM('Chemicals Calcs'!Y$2:Y14)-'Chem - ODS'!T$15*10^6&lt;0,0,IF(AND(SUM('Chemicals Calcs'!Y$1:Y13)-'Chem - ODS'!T$15*10^6&lt;0,SUM('Chemicals Calcs'!Y$2:Y14)-'Chem - ODS'!T$15*10^6&gt;0),SUM('Chemicals Calcs'!Y$2:Y14)-'Chem - ODS'!T$15*10^6,'Chemicals Calcs'!Y14))</f>
        <v>0</v>
      </c>
      <c r="Z14" s="210">
        <f ca="1">IF(SUM('Chemicals Calcs'!Z$2:Z14)-'Chem - ODS'!U$15*10^6&lt;0,0,IF(AND(SUM('Chemicals Calcs'!Z$1:Z13)-'Chem - ODS'!U$15*10^6&lt;0,SUM('Chemicals Calcs'!Z$2:Z14)-'Chem - ODS'!U$15*10^6&gt;0),SUM('Chemicals Calcs'!Z$2:Z14)-'Chem - ODS'!U$15*10^6,'Chemicals Calcs'!Z14))</f>
        <v>0</v>
      </c>
      <c r="AA14" s="210">
        <f ca="1">IF(SUM('Chemicals Calcs'!AA$2:AA14)-'Chem - ODS'!V$15*10^6&lt;0,0,IF(AND(SUM('Chemicals Calcs'!AA$1:AA13)-'Chem - ODS'!V$15*10^6&lt;0,SUM('Chemicals Calcs'!AA$2:AA14)-'Chem - ODS'!V$15*10^6&gt;0),SUM('Chemicals Calcs'!AA$2:AA14)-'Chem - ODS'!V$15*10^6,'Chemicals Calcs'!AA14))</f>
        <v>0</v>
      </c>
      <c r="AB14" s="210">
        <f ca="1">IF(SUM('Chemicals Calcs'!AB$2:AB14)-'Chem - ODS'!W$15*10^6&lt;0,0,IF(AND(SUM('Chemicals Calcs'!AB$1:AB13)-'Chem - ODS'!W$15*10^6&lt;0,SUM('Chemicals Calcs'!AB$2:AB14)-'Chem - ODS'!W$15*10^6&gt;0),SUM('Chemicals Calcs'!AB$2:AB14)-'Chem - ODS'!W$15*10^6,'Chemicals Calcs'!AB14))</f>
        <v>0</v>
      </c>
      <c r="AC14" s="210">
        <f ca="1">IF(SUM('Chemicals Calcs'!AC$2:AC14)-'Chem - ODS'!X$15*10^6&lt;0,0,IF(AND(SUM('Chemicals Calcs'!AC$1:AC13)-'Chem - ODS'!X$15*10^6&lt;0,SUM('Chemicals Calcs'!AC$2:AC14)-'Chem - ODS'!X$15*10^6&gt;0),SUM('Chemicals Calcs'!AC$2:AC14)-'Chem - ODS'!X$15*10^6,'Chemicals Calcs'!AC14))</f>
        <v>0</v>
      </c>
      <c r="AD14" s="210">
        <f ca="1">IF(SUM('Chemicals Calcs'!AD$2:AD14)-'Chem - ODS'!Y$15*10^6&lt;0,0,IF(AND(SUM('Chemicals Calcs'!AD$1:AD13)-'Chem - ODS'!Y$15*10^6&lt;0,SUM('Chemicals Calcs'!AD$2:AD14)-'Chem - ODS'!Y$15*10^6&gt;0),SUM('Chemicals Calcs'!AD$2:AD14)-'Chem - ODS'!Y$15*10^6,'Chemicals Calcs'!AD14))</f>
        <v>0</v>
      </c>
      <c r="AE14" s="210">
        <f ca="1">IF(SUM('Chemicals Calcs'!AE$2:AE14)-'Chem - ODS'!Z$15*10^6&lt;0,0,IF(AND(SUM('Chemicals Calcs'!AE$1:AE13)-'Chem - ODS'!Z$15*10^6&lt;0,SUM('Chemicals Calcs'!AE$2:AE14)-'Chem - ODS'!Z$15*10^6&gt;0),SUM('Chemicals Calcs'!AE$2:AE14)-'Chem - ODS'!Z$15*10^6,'Chemicals Calcs'!AE14))</f>
        <v>0</v>
      </c>
      <c r="AF14" s="210">
        <f ca="1">IF(SUM('Chemicals Calcs'!AF$2:AF14)-'Chem - ODS'!AA$15*10^6&lt;0,0,IF(AND(SUM('Chemicals Calcs'!AF$1:AF13)-'Chem - ODS'!AA$15*10^6&lt;0,SUM('Chemicals Calcs'!AF$2:AF14)-'Chem - ODS'!AA$15*10^6&gt;0),SUM('Chemicals Calcs'!AF$2:AF14)-'Chem - ODS'!AA$15*10^6,'Chemicals Calcs'!AF14))</f>
        <v>0</v>
      </c>
      <c r="AG14" s="210">
        <f ca="1">IF(SUM('Chemicals Calcs'!AG$2:AG14)-'Chem - ODS'!AB$15*10^6&lt;0,0,IF(AND(SUM('Chemicals Calcs'!AG$1:AG13)-'Chem - ODS'!AB$15*10^6&lt;0,SUM('Chemicals Calcs'!AG$2:AG14)-'Chem - ODS'!AB$15*10^6&gt;0),SUM('Chemicals Calcs'!AG$2:AG14)-'Chem - ODS'!AB$15*10^6,'Chemicals Calcs'!AG14))</f>
        <v>0</v>
      </c>
      <c r="AH14" s="210">
        <f ca="1">IF(SUM('Chemicals Calcs'!AH$2:AH14)-'Chem - ODS'!AC$15*10^6&lt;0,0,IF(AND(SUM('Chemicals Calcs'!AH$1:AH13)-'Chem - ODS'!AC$15*10^6&lt;0,SUM('Chemicals Calcs'!AH$2:AH14)-'Chem - ODS'!AC$15*10^6&gt;0),SUM('Chemicals Calcs'!AH$2:AH14)-'Chem - ODS'!AC$15*10^6,'Chemicals Calcs'!AH14))</f>
        <v>0</v>
      </c>
      <c r="AI14" s="210">
        <f ca="1">IF(SUM('Chemicals Calcs'!AI$2:AI14)-'Chem - ODS'!AD$15*10^6&lt;0,0,IF(AND(SUM('Chemicals Calcs'!AI$1:AI13)-'Chem - ODS'!AD$15*10^6&lt;0,SUM('Chemicals Calcs'!AI$2:AI14)-'Chem - ODS'!AD$15*10^6&gt;0),SUM('Chemicals Calcs'!AI$2:AI14)-'Chem - ODS'!AD$15*10^6,'Chemicals Calcs'!AI14))</f>
        <v>0</v>
      </c>
      <c r="AJ14" s="210">
        <f ca="1">IF(SUM('Chemicals Calcs'!AJ$2:AJ14)-'Chem - ODS'!AE$15*10^6&lt;0,0,IF(AND(SUM('Chemicals Calcs'!AJ$1:AJ13)-'Chem - ODS'!AE$15*10^6&lt;0,SUM('Chemicals Calcs'!AJ$2:AJ14)-'Chem - ODS'!AE$15*10^6&gt;0),SUM('Chemicals Calcs'!AJ$2:AJ14)-'Chem - ODS'!AE$15*10^6,'Chemicals Calcs'!AJ14))</f>
        <v>0</v>
      </c>
      <c r="AK14" s="210">
        <f ca="1">IF(SUM('Chemicals Calcs'!AK$2:AK14)-'Chem - ODS'!AF$15*10^6&lt;0,0,IF(AND(SUM('Chemicals Calcs'!AK$1:AK13)-'Chem - ODS'!AF$15*10^6&lt;0,SUM('Chemicals Calcs'!AK$2:AK14)-'Chem - ODS'!AF$15*10^6&gt;0),SUM('Chemicals Calcs'!AK$2:AK14)-'Chem - ODS'!AF$15*10^6,'Chemicals Calcs'!AK14))</f>
        <v>0</v>
      </c>
      <c r="AL14" s="210">
        <f ca="1">IF(SUM('Chemicals Calcs'!AL$2:AL14)-'Chem - ODS'!AG$15*10^6&lt;0,0,IF(AND(SUM('Chemicals Calcs'!AL$1:AL13)-'Chem - ODS'!AG$15*10^6&lt;0,SUM('Chemicals Calcs'!AL$2:AL14)-'Chem - ODS'!AG$15*10^6&gt;0),SUM('Chemicals Calcs'!AL$2:AL14)-'Chem - ODS'!AG$15*10^6,'Chemicals Calcs'!AL14))</f>
        <v>0</v>
      </c>
      <c r="AM14" s="210">
        <f ca="1">IF(SUM('Chemicals Calcs'!AM$2:AM14)-'Chem - ODS'!AH$15*10^6&lt;0,0,IF(AND(SUM('Chemicals Calcs'!AM$1:AM13)-'Chem - ODS'!AH$15*10^6&lt;0,SUM('Chemicals Calcs'!AM$2:AM14)-'Chem - ODS'!AH$15*10^6&gt;0),SUM('Chemicals Calcs'!AM$2:AM14)-'Chem - ODS'!AH$15*10^6,'Chemicals Calcs'!AM14))</f>
        <v>0</v>
      </c>
      <c r="AN14" s="210">
        <f ca="1">IF(SUM('Chemicals Calcs'!AN$2:AN14)-'Chem - ODS'!AI$15*10^6&lt;0,0,IF(AND(SUM('Chemicals Calcs'!AN$1:AN13)-'Chem - ODS'!AI$15*10^6&lt;0,SUM('Chemicals Calcs'!AN$2:AN14)-'Chem - ODS'!AI$15*10^6&gt;0),SUM('Chemicals Calcs'!AN$2:AN14)-'Chem - ODS'!AI$15*10^6,'Chemicals Calcs'!AN14))</f>
        <v>0</v>
      </c>
      <c r="AO14" s="210">
        <f ca="1">IF(SUM('Chemicals Calcs'!AO$2:AO14)-'Chem - ODS'!AJ$15*10^6&lt;0,0,IF(AND(SUM('Chemicals Calcs'!AO$1:AO13)-'Chem - ODS'!AJ$15*10^6&lt;0,SUM('Chemicals Calcs'!AO$2:AO14)-'Chem - ODS'!AJ$15*10^6&gt;0),SUM('Chemicals Calcs'!AO$2:AO14)-'Chem - ODS'!AJ$15*10^6,'Chemicals Calcs'!AO14))</f>
        <v>0</v>
      </c>
      <c r="AP14" s="210">
        <f ca="1">IF(SUM('Chemicals Calcs'!AP$2:AP14)-'Chem - ODS'!AK$15*10^6&lt;0,0,IF(AND(SUM('Chemicals Calcs'!AP$1:AP13)-'Chem - ODS'!AK$15*10^6&lt;0,SUM('Chemicals Calcs'!AP$2:AP14)-'Chem - ODS'!AK$15*10^6&gt;0),SUM('Chemicals Calcs'!AP$2:AP14)-'Chem - ODS'!AK$15*10^6,'Chemicals Calcs'!AP14))</f>
        <v>0</v>
      </c>
    </row>
    <row r="15" spans="1:42">
      <c r="A15" s="74">
        <v>-37</v>
      </c>
      <c r="B15">
        <f ca="1">IF('Chemicals 2010'!$A23="CP",INDIRECT("'Chemicals 2010'!"&amp;'Country Selector'!$B$3&amp;ROW($A23))*10^12,0)</f>
        <v>0</v>
      </c>
      <c r="C15" s="90">
        <f t="shared" ca="1" si="0"/>
        <v>0</v>
      </c>
      <c r="D15" s="90">
        <f t="shared" ca="1" si="1"/>
        <v>0</v>
      </c>
      <c r="E15" s="90">
        <f t="shared" ca="1" si="1"/>
        <v>0</v>
      </c>
      <c r="F15" s="90">
        <f t="shared" ca="1" si="1"/>
        <v>0</v>
      </c>
      <c r="G15" s="210">
        <f ca="1">IF(SUM('Chemicals Calcs'!G$2:G15)-'Chem - ODS'!B$15*10^6&lt;0,0,IF(AND(SUM('Chemicals Calcs'!G$1:G14)-'Chem - ODS'!B$15*10^6&lt;0,SUM('Chemicals Calcs'!G$2:G15)-'Chem - ODS'!B$15*10^6&gt;0),SUM('Chemicals Calcs'!G$2:G15)-'Chem - ODS'!B$15*10^6,'Chemicals Calcs'!G15))</f>
        <v>0</v>
      </c>
      <c r="H15" s="210">
        <f ca="1">IF(SUM('Chemicals Calcs'!H$2:H15)-'Chem - ODS'!C$15*10^6&lt;0,0,IF(AND(SUM('Chemicals Calcs'!H$1:H14)-'Chem - ODS'!C$15*10^6&lt;0,SUM('Chemicals Calcs'!H$2:H15)-'Chem - ODS'!C$15*10^6&gt;0),SUM('Chemicals Calcs'!H$2:H15)-'Chem - ODS'!C$15*10^6,'Chemicals Calcs'!H15))</f>
        <v>0</v>
      </c>
      <c r="I15" s="210">
        <f ca="1">IF(SUM('Chemicals Calcs'!I$2:I15)-'Chem - ODS'!D$15*10^6&lt;0,0,IF(AND(SUM('Chemicals Calcs'!I$1:I14)-'Chem - ODS'!D$15*10^6&lt;0,SUM('Chemicals Calcs'!I$2:I15)-'Chem - ODS'!D$15*10^6&gt;0),SUM('Chemicals Calcs'!I$2:I15)-'Chem - ODS'!D$15*10^6,'Chemicals Calcs'!I15))</f>
        <v>0</v>
      </c>
      <c r="J15" s="210">
        <f ca="1">IF(SUM('Chemicals Calcs'!J$2:J15)-'Chem - ODS'!E$15*10^6&lt;0,0,IF(AND(SUM('Chemicals Calcs'!J$1:J14)-'Chem - ODS'!E$15*10^6&lt;0,SUM('Chemicals Calcs'!J$2:J15)-'Chem - ODS'!E$15*10^6&gt;0),SUM('Chemicals Calcs'!J$2:J15)-'Chem - ODS'!E$15*10^6,'Chemicals Calcs'!J15))</f>
        <v>0</v>
      </c>
      <c r="K15" s="210">
        <f ca="1">IF(SUM('Chemicals Calcs'!K$2:K15)-'Chem - ODS'!F$15*10^6&lt;0,0,IF(AND(SUM('Chemicals Calcs'!K$1:K14)-'Chem - ODS'!F$15*10^6&lt;0,SUM('Chemicals Calcs'!K$2:K15)-'Chem - ODS'!F$15*10^6&gt;0),SUM('Chemicals Calcs'!K$2:K15)-'Chem - ODS'!F$15*10^6,'Chemicals Calcs'!K15))</f>
        <v>0</v>
      </c>
      <c r="L15" s="210">
        <f ca="1">IF(SUM('Chemicals Calcs'!L$2:L15)-'Chem - ODS'!G$15*10^6&lt;0,0,IF(AND(SUM('Chemicals Calcs'!L$1:L14)-'Chem - ODS'!G$15*10^6&lt;0,SUM('Chemicals Calcs'!L$2:L15)-'Chem - ODS'!G$15*10^6&gt;0),SUM('Chemicals Calcs'!L$2:L15)-'Chem - ODS'!G$15*10^6,'Chemicals Calcs'!L15))</f>
        <v>0</v>
      </c>
      <c r="M15" s="210">
        <f ca="1">IF(SUM('Chemicals Calcs'!M$2:M15)-'Chem - ODS'!H$15*10^6&lt;0,0,IF(AND(SUM('Chemicals Calcs'!M$1:M14)-'Chem - ODS'!H$15*10^6&lt;0,SUM('Chemicals Calcs'!M$2:M15)-'Chem - ODS'!H$15*10^6&gt;0),SUM('Chemicals Calcs'!M$2:M15)-'Chem - ODS'!H$15*10^6,'Chemicals Calcs'!M15))</f>
        <v>0</v>
      </c>
      <c r="N15" s="210">
        <f ca="1">IF(SUM('Chemicals Calcs'!N$2:N15)-'Chem - ODS'!I$15*10^6&lt;0,0,IF(AND(SUM('Chemicals Calcs'!N$1:N14)-'Chem - ODS'!I$15*10^6&lt;0,SUM('Chemicals Calcs'!N$2:N15)-'Chem - ODS'!I$15*10^6&gt;0),SUM('Chemicals Calcs'!N$2:N15)-'Chem - ODS'!I$15*10^6,'Chemicals Calcs'!N15))</f>
        <v>0</v>
      </c>
      <c r="O15" s="210">
        <f ca="1">IF(SUM('Chemicals Calcs'!O$2:O15)-'Chem - ODS'!J$15*10^6&lt;0,0,IF(AND(SUM('Chemicals Calcs'!O$1:O14)-'Chem - ODS'!J$15*10^6&lt;0,SUM('Chemicals Calcs'!O$2:O15)-'Chem - ODS'!J$15*10^6&gt;0),SUM('Chemicals Calcs'!O$2:O15)-'Chem - ODS'!J$15*10^6,'Chemicals Calcs'!O15))</f>
        <v>0</v>
      </c>
      <c r="P15" s="210">
        <f ca="1">IF(SUM('Chemicals Calcs'!P$2:P15)-'Chem - ODS'!K$15*10^6&lt;0,0,IF(AND(SUM('Chemicals Calcs'!P$1:P14)-'Chem - ODS'!K$15*10^6&lt;0,SUM('Chemicals Calcs'!P$2:P15)-'Chem - ODS'!K$15*10^6&gt;0),SUM('Chemicals Calcs'!P$2:P15)-'Chem - ODS'!K$15*10^6,'Chemicals Calcs'!P15))</f>
        <v>0</v>
      </c>
      <c r="Q15" s="210">
        <f ca="1">IF(SUM('Chemicals Calcs'!Q$2:Q15)-'Chem - ODS'!L$15*10^6&lt;0,0,IF(AND(SUM('Chemicals Calcs'!Q$1:Q14)-'Chem - ODS'!L$15*10^6&lt;0,SUM('Chemicals Calcs'!Q$2:Q15)-'Chem - ODS'!L$15*10^6&gt;0),SUM('Chemicals Calcs'!Q$2:Q15)-'Chem - ODS'!L$15*10^6,'Chemicals Calcs'!Q15))</f>
        <v>0</v>
      </c>
      <c r="R15" s="210">
        <f ca="1">IF(SUM('Chemicals Calcs'!R$2:R15)-'Chem - ODS'!M$15*10^6&lt;0,0,IF(AND(SUM('Chemicals Calcs'!R$1:R14)-'Chem - ODS'!M$15*10^6&lt;0,SUM('Chemicals Calcs'!R$2:R15)-'Chem - ODS'!M$15*10^6&gt;0),SUM('Chemicals Calcs'!R$2:R15)-'Chem - ODS'!M$15*10^6,'Chemicals Calcs'!R15))</f>
        <v>0</v>
      </c>
      <c r="S15" s="210">
        <f ca="1">IF(SUM('Chemicals Calcs'!S$2:S15)-'Chem - ODS'!N$15*10^6&lt;0,0,IF(AND(SUM('Chemicals Calcs'!S$1:S14)-'Chem - ODS'!N$15*10^6&lt;0,SUM('Chemicals Calcs'!S$2:S15)-'Chem - ODS'!N$15*10^6&gt;0),SUM('Chemicals Calcs'!S$2:S15)-'Chem - ODS'!N$15*10^6,'Chemicals Calcs'!S15))</f>
        <v>0</v>
      </c>
      <c r="T15" s="210">
        <f ca="1">IF(SUM('Chemicals Calcs'!T$2:T15)-'Chem - ODS'!O$15*10^6&lt;0,0,IF(AND(SUM('Chemicals Calcs'!T$1:T14)-'Chem - ODS'!O$15*10^6&lt;0,SUM('Chemicals Calcs'!T$2:T15)-'Chem - ODS'!O$15*10^6&gt;0),SUM('Chemicals Calcs'!T$2:T15)-'Chem - ODS'!O$15*10^6,'Chemicals Calcs'!T15))</f>
        <v>0</v>
      </c>
      <c r="U15" s="210">
        <f ca="1">IF(SUM('Chemicals Calcs'!U$2:U15)-'Chem - ODS'!P$15*10^6&lt;0,0,IF(AND(SUM('Chemicals Calcs'!U$1:U14)-'Chem - ODS'!P$15*10^6&lt;0,SUM('Chemicals Calcs'!U$2:U15)-'Chem - ODS'!P$15*10^6&gt;0),SUM('Chemicals Calcs'!U$2:U15)-'Chem - ODS'!P$15*10^6,'Chemicals Calcs'!U15))</f>
        <v>0</v>
      </c>
      <c r="V15" s="210">
        <f ca="1">IF(SUM('Chemicals Calcs'!V$2:V15)-'Chem - ODS'!Q$15*10^6&lt;0,0,IF(AND(SUM('Chemicals Calcs'!V$1:V14)-'Chem - ODS'!Q$15*10^6&lt;0,SUM('Chemicals Calcs'!V$2:V15)-'Chem - ODS'!Q$15*10^6&gt;0),SUM('Chemicals Calcs'!V$2:V15)-'Chem - ODS'!Q$15*10^6,'Chemicals Calcs'!V15))</f>
        <v>0</v>
      </c>
      <c r="W15" s="210">
        <f ca="1">IF(SUM('Chemicals Calcs'!W$2:W15)-'Chem - ODS'!R$15*10^6&lt;0,0,IF(AND(SUM('Chemicals Calcs'!W$1:W14)-'Chem - ODS'!R$15*10^6&lt;0,SUM('Chemicals Calcs'!W$2:W15)-'Chem - ODS'!R$15*10^6&gt;0),SUM('Chemicals Calcs'!W$2:W15)-'Chem - ODS'!R$15*10^6,'Chemicals Calcs'!W15))</f>
        <v>0</v>
      </c>
      <c r="X15" s="210">
        <f ca="1">IF(SUM('Chemicals Calcs'!X$2:X15)-'Chem - ODS'!S$15*10^6&lt;0,0,IF(AND(SUM('Chemicals Calcs'!X$1:X14)-'Chem - ODS'!S$15*10^6&lt;0,SUM('Chemicals Calcs'!X$2:X15)-'Chem - ODS'!S$15*10^6&gt;0),SUM('Chemicals Calcs'!X$2:X15)-'Chem - ODS'!S$15*10^6,'Chemicals Calcs'!X15))</f>
        <v>0</v>
      </c>
      <c r="Y15" s="210">
        <f ca="1">IF(SUM('Chemicals Calcs'!Y$2:Y15)-'Chem - ODS'!T$15*10^6&lt;0,0,IF(AND(SUM('Chemicals Calcs'!Y$1:Y14)-'Chem - ODS'!T$15*10^6&lt;0,SUM('Chemicals Calcs'!Y$2:Y15)-'Chem - ODS'!T$15*10^6&gt;0),SUM('Chemicals Calcs'!Y$2:Y15)-'Chem - ODS'!T$15*10^6,'Chemicals Calcs'!Y15))</f>
        <v>0</v>
      </c>
      <c r="Z15" s="210">
        <f ca="1">IF(SUM('Chemicals Calcs'!Z$2:Z15)-'Chem - ODS'!U$15*10^6&lt;0,0,IF(AND(SUM('Chemicals Calcs'!Z$1:Z14)-'Chem - ODS'!U$15*10^6&lt;0,SUM('Chemicals Calcs'!Z$2:Z15)-'Chem - ODS'!U$15*10^6&gt;0),SUM('Chemicals Calcs'!Z$2:Z15)-'Chem - ODS'!U$15*10^6,'Chemicals Calcs'!Z15))</f>
        <v>0</v>
      </c>
      <c r="AA15" s="210">
        <f ca="1">IF(SUM('Chemicals Calcs'!AA$2:AA15)-'Chem - ODS'!V$15*10^6&lt;0,0,IF(AND(SUM('Chemicals Calcs'!AA$1:AA14)-'Chem - ODS'!V$15*10^6&lt;0,SUM('Chemicals Calcs'!AA$2:AA15)-'Chem - ODS'!V$15*10^6&gt;0),SUM('Chemicals Calcs'!AA$2:AA15)-'Chem - ODS'!V$15*10^6,'Chemicals Calcs'!AA15))</f>
        <v>0</v>
      </c>
      <c r="AB15" s="210">
        <f ca="1">IF(SUM('Chemicals Calcs'!AB$2:AB15)-'Chem - ODS'!W$15*10^6&lt;0,0,IF(AND(SUM('Chemicals Calcs'!AB$1:AB14)-'Chem - ODS'!W$15*10^6&lt;0,SUM('Chemicals Calcs'!AB$2:AB15)-'Chem - ODS'!W$15*10^6&gt;0),SUM('Chemicals Calcs'!AB$2:AB15)-'Chem - ODS'!W$15*10^6,'Chemicals Calcs'!AB15))</f>
        <v>0</v>
      </c>
      <c r="AC15" s="210">
        <f ca="1">IF(SUM('Chemicals Calcs'!AC$2:AC15)-'Chem - ODS'!X$15*10^6&lt;0,0,IF(AND(SUM('Chemicals Calcs'!AC$1:AC14)-'Chem - ODS'!X$15*10^6&lt;0,SUM('Chemicals Calcs'!AC$2:AC15)-'Chem - ODS'!X$15*10^6&gt;0),SUM('Chemicals Calcs'!AC$2:AC15)-'Chem - ODS'!X$15*10^6,'Chemicals Calcs'!AC15))</f>
        <v>0</v>
      </c>
      <c r="AD15" s="210">
        <f ca="1">IF(SUM('Chemicals Calcs'!AD$2:AD15)-'Chem - ODS'!Y$15*10^6&lt;0,0,IF(AND(SUM('Chemicals Calcs'!AD$1:AD14)-'Chem - ODS'!Y$15*10^6&lt;0,SUM('Chemicals Calcs'!AD$2:AD15)-'Chem - ODS'!Y$15*10^6&gt;0),SUM('Chemicals Calcs'!AD$2:AD15)-'Chem - ODS'!Y$15*10^6,'Chemicals Calcs'!AD15))</f>
        <v>0</v>
      </c>
      <c r="AE15" s="210">
        <f ca="1">IF(SUM('Chemicals Calcs'!AE$2:AE15)-'Chem - ODS'!Z$15*10^6&lt;0,0,IF(AND(SUM('Chemicals Calcs'!AE$1:AE14)-'Chem - ODS'!Z$15*10^6&lt;0,SUM('Chemicals Calcs'!AE$2:AE15)-'Chem - ODS'!Z$15*10^6&gt;0),SUM('Chemicals Calcs'!AE$2:AE15)-'Chem - ODS'!Z$15*10^6,'Chemicals Calcs'!AE15))</f>
        <v>0</v>
      </c>
      <c r="AF15" s="210">
        <f ca="1">IF(SUM('Chemicals Calcs'!AF$2:AF15)-'Chem - ODS'!AA$15*10^6&lt;0,0,IF(AND(SUM('Chemicals Calcs'!AF$1:AF14)-'Chem - ODS'!AA$15*10^6&lt;0,SUM('Chemicals Calcs'!AF$2:AF15)-'Chem - ODS'!AA$15*10^6&gt;0),SUM('Chemicals Calcs'!AF$2:AF15)-'Chem - ODS'!AA$15*10^6,'Chemicals Calcs'!AF15))</f>
        <v>0</v>
      </c>
      <c r="AG15" s="210">
        <f ca="1">IF(SUM('Chemicals Calcs'!AG$2:AG15)-'Chem - ODS'!AB$15*10^6&lt;0,0,IF(AND(SUM('Chemicals Calcs'!AG$1:AG14)-'Chem - ODS'!AB$15*10^6&lt;0,SUM('Chemicals Calcs'!AG$2:AG15)-'Chem - ODS'!AB$15*10^6&gt;0),SUM('Chemicals Calcs'!AG$2:AG15)-'Chem - ODS'!AB$15*10^6,'Chemicals Calcs'!AG15))</f>
        <v>0</v>
      </c>
      <c r="AH15" s="210">
        <f ca="1">IF(SUM('Chemicals Calcs'!AH$2:AH15)-'Chem - ODS'!AC$15*10^6&lt;0,0,IF(AND(SUM('Chemicals Calcs'!AH$1:AH14)-'Chem - ODS'!AC$15*10^6&lt;0,SUM('Chemicals Calcs'!AH$2:AH15)-'Chem - ODS'!AC$15*10^6&gt;0),SUM('Chemicals Calcs'!AH$2:AH15)-'Chem - ODS'!AC$15*10^6,'Chemicals Calcs'!AH15))</f>
        <v>0</v>
      </c>
      <c r="AI15" s="210">
        <f ca="1">IF(SUM('Chemicals Calcs'!AI$2:AI15)-'Chem - ODS'!AD$15*10^6&lt;0,0,IF(AND(SUM('Chemicals Calcs'!AI$1:AI14)-'Chem - ODS'!AD$15*10^6&lt;0,SUM('Chemicals Calcs'!AI$2:AI15)-'Chem - ODS'!AD$15*10^6&gt;0),SUM('Chemicals Calcs'!AI$2:AI15)-'Chem - ODS'!AD$15*10^6,'Chemicals Calcs'!AI15))</f>
        <v>0</v>
      </c>
      <c r="AJ15" s="210">
        <f ca="1">IF(SUM('Chemicals Calcs'!AJ$2:AJ15)-'Chem - ODS'!AE$15*10^6&lt;0,0,IF(AND(SUM('Chemicals Calcs'!AJ$1:AJ14)-'Chem - ODS'!AE$15*10^6&lt;0,SUM('Chemicals Calcs'!AJ$2:AJ15)-'Chem - ODS'!AE$15*10^6&gt;0),SUM('Chemicals Calcs'!AJ$2:AJ15)-'Chem - ODS'!AE$15*10^6,'Chemicals Calcs'!AJ15))</f>
        <v>0</v>
      </c>
      <c r="AK15" s="210">
        <f ca="1">IF(SUM('Chemicals Calcs'!AK$2:AK15)-'Chem - ODS'!AF$15*10^6&lt;0,0,IF(AND(SUM('Chemicals Calcs'!AK$1:AK14)-'Chem - ODS'!AF$15*10^6&lt;0,SUM('Chemicals Calcs'!AK$2:AK15)-'Chem - ODS'!AF$15*10^6&gt;0),SUM('Chemicals Calcs'!AK$2:AK15)-'Chem - ODS'!AF$15*10^6,'Chemicals Calcs'!AK15))</f>
        <v>0</v>
      </c>
      <c r="AL15" s="210">
        <f ca="1">IF(SUM('Chemicals Calcs'!AL$2:AL15)-'Chem - ODS'!AG$15*10^6&lt;0,0,IF(AND(SUM('Chemicals Calcs'!AL$1:AL14)-'Chem - ODS'!AG$15*10^6&lt;0,SUM('Chemicals Calcs'!AL$2:AL15)-'Chem - ODS'!AG$15*10^6&gt;0),SUM('Chemicals Calcs'!AL$2:AL15)-'Chem - ODS'!AG$15*10^6,'Chemicals Calcs'!AL15))</f>
        <v>0</v>
      </c>
      <c r="AM15" s="210">
        <f ca="1">IF(SUM('Chemicals Calcs'!AM$2:AM15)-'Chem - ODS'!AH$15*10^6&lt;0,0,IF(AND(SUM('Chemicals Calcs'!AM$1:AM14)-'Chem - ODS'!AH$15*10^6&lt;0,SUM('Chemicals Calcs'!AM$2:AM15)-'Chem - ODS'!AH$15*10^6&gt;0),SUM('Chemicals Calcs'!AM$2:AM15)-'Chem - ODS'!AH$15*10^6,'Chemicals Calcs'!AM15))</f>
        <v>0</v>
      </c>
      <c r="AN15" s="210">
        <f ca="1">IF(SUM('Chemicals Calcs'!AN$2:AN15)-'Chem - ODS'!AI$15*10^6&lt;0,0,IF(AND(SUM('Chemicals Calcs'!AN$1:AN14)-'Chem - ODS'!AI$15*10^6&lt;0,SUM('Chemicals Calcs'!AN$2:AN15)-'Chem - ODS'!AI$15*10^6&gt;0),SUM('Chemicals Calcs'!AN$2:AN15)-'Chem - ODS'!AI$15*10^6,'Chemicals Calcs'!AN15))</f>
        <v>0</v>
      </c>
      <c r="AO15" s="210">
        <f ca="1">IF(SUM('Chemicals Calcs'!AO$2:AO15)-'Chem - ODS'!AJ$15*10^6&lt;0,0,IF(AND(SUM('Chemicals Calcs'!AO$1:AO14)-'Chem - ODS'!AJ$15*10^6&lt;0,SUM('Chemicals Calcs'!AO$2:AO15)-'Chem - ODS'!AJ$15*10^6&gt;0),SUM('Chemicals Calcs'!AO$2:AO15)-'Chem - ODS'!AJ$15*10^6,'Chemicals Calcs'!AO15))</f>
        <v>0</v>
      </c>
      <c r="AP15" s="210">
        <f ca="1">IF(SUM('Chemicals Calcs'!AP$2:AP15)-'Chem - ODS'!AK$15*10^6&lt;0,0,IF(AND(SUM('Chemicals Calcs'!AP$1:AP14)-'Chem - ODS'!AK$15*10^6&lt;0,SUM('Chemicals Calcs'!AP$2:AP15)-'Chem - ODS'!AK$15*10^6&gt;0),SUM('Chemicals Calcs'!AP$2:AP15)-'Chem - ODS'!AK$15*10^6,'Chemicals Calcs'!AP15))</f>
        <v>0</v>
      </c>
    </row>
    <row r="16" spans="1:42">
      <c r="A16" s="74">
        <v>-36</v>
      </c>
      <c r="B16">
        <f ca="1">IF('Chemicals 2010'!$A24="CP",INDIRECT("'Chemicals 2010'!"&amp;'Country Selector'!$B$3&amp;ROW($A24))*10^12,0)</f>
        <v>0</v>
      </c>
      <c r="C16" s="90">
        <f t="shared" ca="1" si="0"/>
        <v>0</v>
      </c>
      <c r="D16" s="90">
        <f t="shared" ca="1" si="1"/>
        <v>0</v>
      </c>
      <c r="E16" s="90">
        <f t="shared" ca="1" si="1"/>
        <v>0</v>
      </c>
      <c r="F16" s="90">
        <f t="shared" ca="1" si="1"/>
        <v>0</v>
      </c>
      <c r="G16" s="210">
        <f ca="1">IF(SUM('Chemicals Calcs'!G$2:G16)-'Chem - ODS'!B$15*10^6&lt;0,0,IF(AND(SUM('Chemicals Calcs'!G$1:G15)-'Chem - ODS'!B$15*10^6&lt;0,SUM('Chemicals Calcs'!G$2:G16)-'Chem - ODS'!B$15*10^6&gt;0),SUM('Chemicals Calcs'!G$2:G16)-'Chem - ODS'!B$15*10^6,'Chemicals Calcs'!G16))</f>
        <v>0</v>
      </c>
      <c r="H16" s="210">
        <f ca="1">IF(SUM('Chemicals Calcs'!H$2:H16)-'Chem - ODS'!C$15*10^6&lt;0,0,IF(AND(SUM('Chemicals Calcs'!H$1:H15)-'Chem - ODS'!C$15*10^6&lt;0,SUM('Chemicals Calcs'!H$2:H16)-'Chem - ODS'!C$15*10^6&gt;0),SUM('Chemicals Calcs'!H$2:H16)-'Chem - ODS'!C$15*10^6,'Chemicals Calcs'!H16))</f>
        <v>0</v>
      </c>
      <c r="I16" s="210">
        <f ca="1">IF(SUM('Chemicals Calcs'!I$2:I16)-'Chem - ODS'!D$15*10^6&lt;0,0,IF(AND(SUM('Chemicals Calcs'!I$1:I15)-'Chem - ODS'!D$15*10^6&lt;0,SUM('Chemicals Calcs'!I$2:I16)-'Chem - ODS'!D$15*10^6&gt;0),SUM('Chemicals Calcs'!I$2:I16)-'Chem - ODS'!D$15*10^6,'Chemicals Calcs'!I16))</f>
        <v>0</v>
      </c>
      <c r="J16" s="210">
        <f ca="1">IF(SUM('Chemicals Calcs'!J$2:J16)-'Chem - ODS'!E$15*10^6&lt;0,0,IF(AND(SUM('Chemicals Calcs'!J$1:J15)-'Chem - ODS'!E$15*10^6&lt;0,SUM('Chemicals Calcs'!J$2:J16)-'Chem - ODS'!E$15*10^6&gt;0),SUM('Chemicals Calcs'!J$2:J16)-'Chem - ODS'!E$15*10^6,'Chemicals Calcs'!J16))</f>
        <v>0</v>
      </c>
      <c r="K16" s="210">
        <f ca="1">IF(SUM('Chemicals Calcs'!K$2:K16)-'Chem - ODS'!F$15*10^6&lt;0,0,IF(AND(SUM('Chemicals Calcs'!K$1:K15)-'Chem - ODS'!F$15*10^6&lt;0,SUM('Chemicals Calcs'!K$2:K16)-'Chem - ODS'!F$15*10^6&gt;0),SUM('Chemicals Calcs'!K$2:K16)-'Chem - ODS'!F$15*10^6,'Chemicals Calcs'!K16))</f>
        <v>0</v>
      </c>
      <c r="L16" s="210">
        <f ca="1">IF(SUM('Chemicals Calcs'!L$2:L16)-'Chem - ODS'!G$15*10^6&lt;0,0,IF(AND(SUM('Chemicals Calcs'!L$1:L15)-'Chem - ODS'!G$15*10^6&lt;0,SUM('Chemicals Calcs'!L$2:L16)-'Chem - ODS'!G$15*10^6&gt;0),SUM('Chemicals Calcs'!L$2:L16)-'Chem - ODS'!G$15*10^6,'Chemicals Calcs'!L16))</f>
        <v>0</v>
      </c>
      <c r="M16" s="210">
        <f ca="1">IF(SUM('Chemicals Calcs'!M$2:M16)-'Chem - ODS'!H$15*10^6&lt;0,0,IF(AND(SUM('Chemicals Calcs'!M$1:M15)-'Chem - ODS'!H$15*10^6&lt;0,SUM('Chemicals Calcs'!M$2:M16)-'Chem - ODS'!H$15*10^6&gt;0),SUM('Chemicals Calcs'!M$2:M16)-'Chem - ODS'!H$15*10^6,'Chemicals Calcs'!M16))</f>
        <v>0</v>
      </c>
      <c r="N16" s="210">
        <f ca="1">IF(SUM('Chemicals Calcs'!N$2:N16)-'Chem - ODS'!I$15*10^6&lt;0,0,IF(AND(SUM('Chemicals Calcs'!N$1:N15)-'Chem - ODS'!I$15*10^6&lt;0,SUM('Chemicals Calcs'!N$2:N16)-'Chem - ODS'!I$15*10^6&gt;0),SUM('Chemicals Calcs'!N$2:N16)-'Chem - ODS'!I$15*10^6,'Chemicals Calcs'!N16))</f>
        <v>0</v>
      </c>
      <c r="O16" s="210">
        <f ca="1">IF(SUM('Chemicals Calcs'!O$2:O16)-'Chem - ODS'!J$15*10^6&lt;0,0,IF(AND(SUM('Chemicals Calcs'!O$1:O15)-'Chem - ODS'!J$15*10^6&lt;0,SUM('Chemicals Calcs'!O$2:O16)-'Chem - ODS'!J$15*10^6&gt;0),SUM('Chemicals Calcs'!O$2:O16)-'Chem - ODS'!J$15*10^6,'Chemicals Calcs'!O16))</f>
        <v>0</v>
      </c>
      <c r="P16" s="210">
        <f ca="1">IF(SUM('Chemicals Calcs'!P$2:P16)-'Chem - ODS'!K$15*10^6&lt;0,0,IF(AND(SUM('Chemicals Calcs'!P$1:P15)-'Chem - ODS'!K$15*10^6&lt;0,SUM('Chemicals Calcs'!P$2:P16)-'Chem - ODS'!K$15*10^6&gt;0),SUM('Chemicals Calcs'!P$2:P16)-'Chem - ODS'!K$15*10^6,'Chemicals Calcs'!P16))</f>
        <v>0</v>
      </c>
      <c r="Q16" s="210">
        <f ca="1">IF(SUM('Chemicals Calcs'!Q$2:Q16)-'Chem - ODS'!L$15*10^6&lt;0,0,IF(AND(SUM('Chemicals Calcs'!Q$1:Q15)-'Chem - ODS'!L$15*10^6&lt;0,SUM('Chemicals Calcs'!Q$2:Q16)-'Chem - ODS'!L$15*10^6&gt;0),SUM('Chemicals Calcs'!Q$2:Q16)-'Chem - ODS'!L$15*10^6,'Chemicals Calcs'!Q16))</f>
        <v>0</v>
      </c>
      <c r="R16" s="210">
        <f ca="1">IF(SUM('Chemicals Calcs'!R$2:R16)-'Chem - ODS'!M$15*10^6&lt;0,0,IF(AND(SUM('Chemicals Calcs'!R$1:R15)-'Chem - ODS'!M$15*10^6&lt;0,SUM('Chemicals Calcs'!R$2:R16)-'Chem - ODS'!M$15*10^6&gt;0),SUM('Chemicals Calcs'!R$2:R16)-'Chem - ODS'!M$15*10^6,'Chemicals Calcs'!R16))</f>
        <v>0</v>
      </c>
      <c r="S16" s="210">
        <f ca="1">IF(SUM('Chemicals Calcs'!S$2:S16)-'Chem - ODS'!N$15*10^6&lt;0,0,IF(AND(SUM('Chemicals Calcs'!S$1:S15)-'Chem - ODS'!N$15*10^6&lt;0,SUM('Chemicals Calcs'!S$2:S16)-'Chem - ODS'!N$15*10^6&gt;0),SUM('Chemicals Calcs'!S$2:S16)-'Chem - ODS'!N$15*10^6,'Chemicals Calcs'!S16))</f>
        <v>0</v>
      </c>
      <c r="T16" s="210">
        <f ca="1">IF(SUM('Chemicals Calcs'!T$2:T16)-'Chem - ODS'!O$15*10^6&lt;0,0,IF(AND(SUM('Chemicals Calcs'!T$1:T15)-'Chem - ODS'!O$15*10^6&lt;0,SUM('Chemicals Calcs'!T$2:T16)-'Chem - ODS'!O$15*10^6&gt;0),SUM('Chemicals Calcs'!T$2:T16)-'Chem - ODS'!O$15*10^6,'Chemicals Calcs'!T16))</f>
        <v>0</v>
      </c>
      <c r="U16" s="210">
        <f ca="1">IF(SUM('Chemicals Calcs'!U$2:U16)-'Chem - ODS'!P$15*10^6&lt;0,0,IF(AND(SUM('Chemicals Calcs'!U$1:U15)-'Chem - ODS'!P$15*10^6&lt;0,SUM('Chemicals Calcs'!U$2:U16)-'Chem - ODS'!P$15*10^6&gt;0),SUM('Chemicals Calcs'!U$2:U16)-'Chem - ODS'!P$15*10^6,'Chemicals Calcs'!U16))</f>
        <v>0</v>
      </c>
      <c r="V16" s="210">
        <f ca="1">IF(SUM('Chemicals Calcs'!V$2:V16)-'Chem - ODS'!Q$15*10^6&lt;0,0,IF(AND(SUM('Chemicals Calcs'!V$1:V15)-'Chem - ODS'!Q$15*10^6&lt;0,SUM('Chemicals Calcs'!V$2:V16)-'Chem - ODS'!Q$15*10^6&gt;0),SUM('Chemicals Calcs'!V$2:V16)-'Chem - ODS'!Q$15*10^6,'Chemicals Calcs'!V16))</f>
        <v>0</v>
      </c>
      <c r="W16" s="210">
        <f ca="1">IF(SUM('Chemicals Calcs'!W$2:W16)-'Chem - ODS'!R$15*10^6&lt;0,0,IF(AND(SUM('Chemicals Calcs'!W$1:W15)-'Chem - ODS'!R$15*10^6&lt;0,SUM('Chemicals Calcs'!W$2:W16)-'Chem - ODS'!R$15*10^6&gt;0),SUM('Chemicals Calcs'!W$2:W16)-'Chem - ODS'!R$15*10^6,'Chemicals Calcs'!W16))</f>
        <v>0</v>
      </c>
      <c r="X16" s="210">
        <f ca="1">IF(SUM('Chemicals Calcs'!X$2:X16)-'Chem - ODS'!S$15*10^6&lt;0,0,IF(AND(SUM('Chemicals Calcs'!X$1:X15)-'Chem - ODS'!S$15*10^6&lt;0,SUM('Chemicals Calcs'!X$2:X16)-'Chem - ODS'!S$15*10^6&gt;0),SUM('Chemicals Calcs'!X$2:X16)-'Chem - ODS'!S$15*10^6,'Chemicals Calcs'!X16))</f>
        <v>0</v>
      </c>
      <c r="Y16" s="210">
        <f ca="1">IF(SUM('Chemicals Calcs'!Y$2:Y16)-'Chem - ODS'!T$15*10^6&lt;0,0,IF(AND(SUM('Chemicals Calcs'!Y$1:Y15)-'Chem - ODS'!T$15*10^6&lt;0,SUM('Chemicals Calcs'!Y$2:Y16)-'Chem - ODS'!T$15*10^6&gt;0),SUM('Chemicals Calcs'!Y$2:Y16)-'Chem - ODS'!T$15*10^6,'Chemicals Calcs'!Y16))</f>
        <v>0</v>
      </c>
      <c r="Z16" s="210">
        <f ca="1">IF(SUM('Chemicals Calcs'!Z$2:Z16)-'Chem - ODS'!U$15*10^6&lt;0,0,IF(AND(SUM('Chemicals Calcs'!Z$1:Z15)-'Chem - ODS'!U$15*10^6&lt;0,SUM('Chemicals Calcs'!Z$2:Z16)-'Chem - ODS'!U$15*10^6&gt;0),SUM('Chemicals Calcs'!Z$2:Z16)-'Chem - ODS'!U$15*10^6,'Chemicals Calcs'!Z16))</f>
        <v>0</v>
      </c>
      <c r="AA16" s="210">
        <f ca="1">IF(SUM('Chemicals Calcs'!AA$2:AA16)-'Chem - ODS'!V$15*10^6&lt;0,0,IF(AND(SUM('Chemicals Calcs'!AA$1:AA15)-'Chem - ODS'!V$15*10^6&lt;0,SUM('Chemicals Calcs'!AA$2:AA16)-'Chem - ODS'!V$15*10^6&gt;0),SUM('Chemicals Calcs'!AA$2:AA16)-'Chem - ODS'!V$15*10^6,'Chemicals Calcs'!AA16))</f>
        <v>0</v>
      </c>
      <c r="AB16" s="210">
        <f ca="1">IF(SUM('Chemicals Calcs'!AB$2:AB16)-'Chem - ODS'!W$15*10^6&lt;0,0,IF(AND(SUM('Chemicals Calcs'!AB$1:AB15)-'Chem - ODS'!W$15*10^6&lt;0,SUM('Chemicals Calcs'!AB$2:AB16)-'Chem - ODS'!W$15*10^6&gt;0),SUM('Chemicals Calcs'!AB$2:AB16)-'Chem - ODS'!W$15*10^6,'Chemicals Calcs'!AB16))</f>
        <v>0</v>
      </c>
      <c r="AC16" s="210">
        <f ca="1">IF(SUM('Chemicals Calcs'!AC$2:AC16)-'Chem - ODS'!X$15*10^6&lt;0,0,IF(AND(SUM('Chemicals Calcs'!AC$1:AC15)-'Chem - ODS'!X$15*10^6&lt;0,SUM('Chemicals Calcs'!AC$2:AC16)-'Chem - ODS'!X$15*10^6&gt;0),SUM('Chemicals Calcs'!AC$2:AC16)-'Chem - ODS'!X$15*10^6,'Chemicals Calcs'!AC16))</f>
        <v>0</v>
      </c>
      <c r="AD16" s="210">
        <f ca="1">IF(SUM('Chemicals Calcs'!AD$2:AD16)-'Chem - ODS'!Y$15*10^6&lt;0,0,IF(AND(SUM('Chemicals Calcs'!AD$1:AD15)-'Chem - ODS'!Y$15*10^6&lt;0,SUM('Chemicals Calcs'!AD$2:AD16)-'Chem - ODS'!Y$15*10^6&gt;0),SUM('Chemicals Calcs'!AD$2:AD16)-'Chem - ODS'!Y$15*10^6,'Chemicals Calcs'!AD16))</f>
        <v>0</v>
      </c>
      <c r="AE16" s="210">
        <f ca="1">IF(SUM('Chemicals Calcs'!AE$2:AE16)-'Chem - ODS'!Z$15*10^6&lt;0,0,IF(AND(SUM('Chemicals Calcs'!AE$1:AE15)-'Chem - ODS'!Z$15*10^6&lt;0,SUM('Chemicals Calcs'!AE$2:AE16)-'Chem - ODS'!Z$15*10^6&gt;0),SUM('Chemicals Calcs'!AE$2:AE16)-'Chem - ODS'!Z$15*10^6,'Chemicals Calcs'!AE16))</f>
        <v>0</v>
      </c>
      <c r="AF16" s="210">
        <f ca="1">IF(SUM('Chemicals Calcs'!AF$2:AF16)-'Chem - ODS'!AA$15*10^6&lt;0,0,IF(AND(SUM('Chemicals Calcs'!AF$1:AF15)-'Chem - ODS'!AA$15*10^6&lt;0,SUM('Chemicals Calcs'!AF$2:AF16)-'Chem - ODS'!AA$15*10^6&gt;0),SUM('Chemicals Calcs'!AF$2:AF16)-'Chem - ODS'!AA$15*10^6,'Chemicals Calcs'!AF16))</f>
        <v>0</v>
      </c>
      <c r="AG16" s="210">
        <f ca="1">IF(SUM('Chemicals Calcs'!AG$2:AG16)-'Chem - ODS'!AB$15*10^6&lt;0,0,IF(AND(SUM('Chemicals Calcs'!AG$1:AG15)-'Chem - ODS'!AB$15*10^6&lt;0,SUM('Chemicals Calcs'!AG$2:AG16)-'Chem - ODS'!AB$15*10^6&gt;0),SUM('Chemicals Calcs'!AG$2:AG16)-'Chem - ODS'!AB$15*10^6,'Chemicals Calcs'!AG16))</f>
        <v>0</v>
      </c>
      <c r="AH16" s="210">
        <f ca="1">IF(SUM('Chemicals Calcs'!AH$2:AH16)-'Chem - ODS'!AC$15*10^6&lt;0,0,IF(AND(SUM('Chemicals Calcs'!AH$1:AH15)-'Chem - ODS'!AC$15*10^6&lt;0,SUM('Chemicals Calcs'!AH$2:AH16)-'Chem - ODS'!AC$15*10^6&gt;0),SUM('Chemicals Calcs'!AH$2:AH16)-'Chem - ODS'!AC$15*10^6,'Chemicals Calcs'!AH16))</f>
        <v>0</v>
      </c>
      <c r="AI16" s="210">
        <f ca="1">IF(SUM('Chemicals Calcs'!AI$2:AI16)-'Chem - ODS'!AD$15*10^6&lt;0,0,IF(AND(SUM('Chemicals Calcs'!AI$1:AI15)-'Chem - ODS'!AD$15*10^6&lt;0,SUM('Chemicals Calcs'!AI$2:AI16)-'Chem - ODS'!AD$15*10^6&gt;0),SUM('Chemicals Calcs'!AI$2:AI16)-'Chem - ODS'!AD$15*10^6,'Chemicals Calcs'!AI16))</f>
        <v>0</v>
      </c>
      <c r="AJ16" s="210">
        <f ca="1">IF(SUM('Chemicals Calcs'!AJ$2:AJ16)-'Chem - ODS'!AE$15*10^6&lt;0,0,IF(AND(SUM('Chemicals Calcs'!AJ$1:AJ15)-'Chem - ODS'!AE$15*10^6&lt;0,SUM('Chemicals Calcs'!AJ$2:AJ16)-'Chem - ODS'!AE$15*10^6&gt;0),SUM('Chemicals Calcs'!AJ$2:AJ16)-'Chem - ODS'!AE$15*10^6,'Chemicals Calcs'!AJ16))</f>
        <v>0</v>
      </c>
      <c r="AK16" s="210">
        <f ca="1">IF(SUM('Chemicals Calcs'!AK$2:AK16)-'Chem - ODS'!AF$15*10^6&lt;0,0,IF(AND(SUM('Chemicals Calcs'!AK$1:AK15)-'Chem - ODS'!AF$15*10^6&lt;0,SUM('Chemicals Calcs'!AK$2:AK16)-'Chem - ODS'!AF$15*10^6&gt;0),SUM('Chemicals Calcs'!AK$2:AK16)-'Chem - ODS'!AF$15*10^6,'Chemicals Calcs'!AK16))</f>
        <v>0</v>
      </c>
      <c r="AL16" s="210">
        <f ca="1">IF(SUM('Chemicals Calcs'!AL$2:AL16)-'Chem - ODS'!AG$15*10^6&lt;0,0,IF(AND(SUM('Chemicals Calcs'!AL$1:AL15)-'Chem - ODS'!AG$15*10^6&lt;0,SUM('Chemicals Calcs'!AL$2:AL16)-'Chem - ODS'!AG$15*10^6&gt;0),SUM('Chemicals Calcs'!AL$2:AL16)-'Chem - ODS'!AG$15*10^6,'Chemicals Calcs'!AL16))</f>
        <v>0</v>
      </c>
      <c r="AM16" s="210">
        <f ca="1">IF(SUM('Chemicals Calcs'!AM$2:AM16)-'Chem - ODS'!AH$15*10^6&lt;0,0,IF(AND(SUM('Chemicals Calcs'!AM$1:AM15)-'Chem - ODS'!AH$15*10^6&lt;0,SUM('Chemicals Calcs'!AM$2:AM16)-'Chem - ODS'!AH$15*10^6&gt;0),SUM('Chemicals Calcs'!AM$2:AM16)-'Chem - ODS'!AH$15*10^6,'Chemicals Calcs'!AM16))</f>
        <v>0</v>
      </c>
      <c r="AN16" s="210">
        <f ca="1">IF(SUM('Chemicals Calcs'!AN$2:AN16)-'Chem - ODS'!AI$15*10^6&lt;0,0,IF(AND(SUM('Chemicals Calcs'!AN$1:AN15)-'Chem - ODS'!AI$15*10^6&lt;0,SUM('Chemicals Calcs'!AN$2:AN16)-'Chem - ODS'!AI$15*10^6&gt;0),SUM('Chemicals Calcs'!AN$2:AN16)-'Chem - ODS'!AI$15*10^6,'Chemicals Calcs'!AN16))</f>
        <v>0</v>
      </c>
      <c r="AO16" s="210">
        <f ca="1">IF(SUM('Chemicals Calcs'!AO$2:AO16)-'Chem - ODS'!AJ$15*10^6&lt;0,0,IF(AND(SUM('Chemicals Calcs'!AO$1:AO15)-'Chem - ODS'!AJ$15*10^6&lt;0,SUM('Chemicals Calcs'!AO$2:AO16)-'Chem - ODS'!AJ$15*10^6&gt;0),SUM('Chemicals Calcs'!AO$2:AO16)-'Chem - ODS'!AJ$15*10^6,'Chemicals Calcs'!AO16))</f>
        <v>0</v>
      </c>
      <c r="AP16" s="210">
        <f ca="1">IF(SUM('Chemicals Calcs'!AP$2:AP16)-'Chem - ODS'!AK$15*10^6&lt;0,0,IF(AND(SUM('Chemicals Calcs'!AP$1:AP15)-'Chem - ODS'!AK$15*10^6&lt;0,SUM('Chemicals Calcs'!AP$2:AP16)-'Chem - ODS'!AK$15*10^6&gt;0),SUM('Chemicals Calcs'!AP$2:AP16)-'Chem - ODS'!AK$15*10^6,'Chemicals Calcs'!AP16))</f>
        <v>0</v>
      </c>
    </row>
    <row r="17" spans="1:42">
      <c r="A17" s="74">
        <v>-35</v>
      </c>
      <c r="B17">
        <f ca="1">IF('Chemicals 2010'!$A25="CP",INDIRECT("'Chemicals 2010'!"&amp;'Country Selector'!$B$3&amp;ROW($A25))*10^12,0)</f>
        <v>0</v>
      </c>
      <c r="C17" s="90">
        <f t="shared" ca="1" si="0"/>
        <v>0</v>
      </c>
      <c r="D17" s="90">
        <f t="shared" ca="1" si="1"/>
        <v>0</v>
      </c>
      <c r="E17" s="90">
        <f t="shared" ca="1" si="1"/>
        <v>0</v>
      </c>
      <c r="F17" s="90">
        <f t="shared" ca="1" si="1"/>
        <v>0</v>
      </c>
      <c r="G17" s="210">
        <f ca="1">IF(SUM('Chemicals Calcs'!G$2:G17)-'Chem - ODS'!B$15*10^6&lt;0,0,IF(AND(SUM('Chemicals Calcs'!G$1:G16)-'Chem - ODS'!B$15*10^6&lt;0,SUM('Chemicals Calcs'!G$2:G17)-'Chem - ODS'!B$15*10^6&gt;0),SUM('Chemicals Calcs'!G$2:G17)-'Chem - ODS'!B$15*10^6,'Chemicals Calcs'!G17))</f>
        <v>0</v>
      </c>
      <c r="H17" s="210">
        <f ca="1">IF(SUM('Chemicals Calcs'!H$2:H17)-'Chem - ODS'!C$15*10^6&lt;0,0,IF(AND(SUM('Chemicals Calcs'!H$1:H16)-'Chem - ODS'!C$15*10^6&lt;0,SUM('Chemicals Calcs'!H$2:H17)-'Chem - ODS'!C$15*10^6&gt;0),SUM('Chemicals Calcs'!H$2:H17)-'Chem - ODS'!C$15*10^6,'Chemicals Calcs'!H17))</f>
        <v>0</v>
      </c>
      <c r="I17" s="210">
        <f ca="1">IF(SUM('Chemicals Calcs'!I$2:I17)-'Chem - ODS'!D$15*10^6&lt;0,0,IF(AND(SUM('Chemicals Calcs'!I$1:I16)-'Chem - ODS'!D$15*10^6&lt;0,SUM('Chemicals Calcs'!I$2:I17)-'Chem - ODS'!D$15*10^6&gt;0),SUM('Chemicals Calcs'!I$2:I17)-'Chem - ODS'!D$15*10^6,'Chemicals Calcs'!I17))</f>
        <v>0</v>
      </c>
      <c r="J17" s="210">
        <f ca="1">IF(SUM('Chemicals Calcs'!J$2:J17)-'Chem - ODS'!E$15*10^6&lt;0,0,IF(AND(SUM('Chemicals Calcs'!J$1:J16)-'Chem - ODS'!E$15*10^6&lt;0,SUM('Chemicals Calcs'!J$2:J17)-'Chem - ODS'!E$15*10^6&gt;0),SUM('Chemicals Calcs'!J$2:J17)-'Chem - ODS'!E$15*10^6,'Chemicals Calcs'!J17))</f>
        <v>0</v>
      </c>
      <c r="K17" s="210">
        <f ca="1">IF(SUM('Chemicals Calcs'!K$2:K17)-'Chem - ODS'!F$15*10^6&lt;0,0,IF(AND(SUM('Chemicals Calcs'!K$1:K16)-'Chem - ODS'!F$15*10^6&lt;0,SUM('Chemicals Calcs'!K$2:K17)-'Chem - ODS'!F$15*10^6&gt;0),SUM('Chemicals Calcs'!K$2:K17)-'Chem - ODS'!F$15*10^6,'Chemicals Calcs'!K17))</f>
        <v>0</v>
      </c>
      <c r="L17" s="210">
        <f ca="1">IF(SUM('Chemicals Calcs'!L$2:L17)-'Chem - ODS'!G$15*10^6&lt;0,0,IF(AND(SUM('Chemicals Calcs'!L$1:L16)-'Chem - ODS'!G$15*10^6&lt;0,SUM('Chemicals Calcs'!L$2:L17)-'Chem - ODS'!G$15*10^6&gt;0),SUM('Chemicals Calcs'!L$2:L17)-'Chem - ODS'!G$15*10^6,'Chemicals Calcs'!L17))</f>
        <v>0</v>
      </c>
      <c r="M17" s="210">
        <f ca="1">IF(SUM('Chemicals Calcs'!M$2:M17)-'Chem - ODS'!H$15*10^6&lt;0,0,IF(AND(SUM('Chemicals Calcs'!M$1:M16)-'Chem - ODS'!H$15*10^6&lt;0,SUM('Chemicals Calcs'!M$2:M17)-'Chem - ODS'!H$15*10^6&gt;0),SUM('Chemicals Calcs'!M$2:M17)-'Chem - ODS'!H$15*10^6,'Chemicals Calcs'!M17))</f>
        <v>0</v>
      </c>
      <c r="N17" s="210">
        <f ca="1">IF(SUM('Chemicals Calcs'!N$2:N17)-'Chem - ODS'!I$15*10^6&lt;0,0,IF(AND(SUM('Chemicals Calcs'!N$1:N16)-'Chem - ODS'!I$15*10^6&lt;0,SUM('Chemicals Calcs'!N$2:N17)-'Chem - ODS'!I$15*10^6&gt;0),SUM('Chemicals Calcs'!N$2:N17)-'Chem - ODS'!I$15*10^6,'Chemicals Calcs'!N17))</f>
        <v>0</v>
      </c>
      <c r="O17" s="210">
        <f ca="1">IF(SUM('Chemicals Calcs'!O$2:O17)-'Chem - ODS'!J$15*10^6&lt;0,0,IF(AND(SUM('Chemicals Calcs'!O$1:O16)-'Chem - ODS'!J$15*10^6&lt;0,SUM('Chemicals Calcs'!O$2:O17)-'Chem - ODS'!J$15*10^6&gt;0),SUM('Chemicals Calcs'!O$2:O17)-'Chem - ODS'!J$15*10^6,'Chemicals Calcs'!O17))</f>
        <v>0</v>
      </c>
      <c r="P17" s="210">
        <f ca="1">IF(SUM('Chemicals Calcs'!P$2:P17)-'Chem - ODS'!K$15*10^6&lt;0,0,IF(AND(SUM('Chemicals Calcs'!P$1:P16)-'Chem - ODS'!K$15*10^6&lt;0,SUM('Chemicals Calcs'!P$2:P17)-'Chem - ODS'!K$15*10^6&gt;0),SUM('Chemicals Calcs'!P$2:P17)-'Chem - ODS'!K$15*10^6,'Chemicals Calcs'!P17))</f>
        <v>0</v>
      </c>
      <c r="Q17" s="210">
        <f ca="1">IF(SUM('Chemicals Calcs'!Q$2:Q17)-'Chem - ODS'!L$15*10^6&lt;0,0,IF(AND(SUM('Chemicals Calcs'!Q$1:Q16)-'Chem - ODS'!L$15*10^6&lt;0,SUM('Chemicals Calcs'!Q$2:Q17)-'Chem - ODS'!L$15*10^6&gt;0),SUM('Chemicals Calcs'!Q$2:Q17)-'Chem - ODS'!L$15*10^6,'Chemicals Calcs'!Q17))</f>
        <v>0</v>
      </c>
      <c r="R17" s="210">
        <f ca="1">IF(SUM('Chemicals Calcs'!R$2:R17)-'Chem - ODS'!M$15*10^6&lt;0,0,IF(AND(SUM('Chemicals Calcs'!R$1:R16)-'Chem - ODS'!M$15*10^6&lt;0,SUM('Chemicals Calcs'!R$2:R17)-'Chem - ODS'!M$15*10^6&gt;0),SUM('Chemicals Calcs'!R$2:R17)-'Chem - ODS'!M$15*10^6,'Chemicals Calcs'!R17))</f>
        <v>0</v>
      </c>
      <c r="S17" s="210">
        <f ca="1">IF(SUM('Chemicals Calcs'!S$2:S17)-'Chem - ODS'!N$15*10^6&lt;0,0,IF(AND(SUM('Chemicals Calcs'!S$1:S16)-'Chem - ODS'!N$15*10^6&lt;0,SUM('Chemicals Calcs'!S$2:S17)-'Chem - ODS'!N$15*10^6&gt;0),SUM('Chemicals Calcs'!S$2:S17)-'Chem - ODS'!N$15*10^6,'Chemicals Calcs'!S17))</f>
        <v>0</v>
      </c>
      <c r="T17" s="210">
        <f ca="1">IF(SUM('Chemicals Calcs'!T$2:T17)-'Chem - ODS'!O$15*10^6&lt;0,0,IF(AND(SUM('Chemicals Calcs'!T$1:T16)-'Chem - ODS'!O$15*10^6&lt;0,SUM('Chemicals Calcs'!T$2:T17)-'Chem - ODS'!O$15*10^6&gt;0),SUM('Chemicals Calcs'!T$2:T17)-'Chem - ODS'!O$15*10^6,'Chemicals Calcs'!T17))</f>
        <v>0</v>
      </c>
      <c r="U17" s="210">
        <f ca="1">IF(SUM('Chemicals Calcs'!U$2:U17)-'Chem - ODS'!P$15*10^6&lt;0,0,IF(AND(SUM('Chemicals Calcs'!U$1:U16)-'Chem - ODS'!P$15*10^6&lt;0,SUM('Chemicals Calcs'!U$2:U17)-'Chem - ODS'!P$15*10^6&gt;0),SUM('Chemicals Calcs'!U$2:U17)-'Chem - ODS'!P$15*10^6,'Chemicals Calcs'!U17))</f>
        <v>0</v>
      </c>
      <c r="V17" s="210">
        <f ca="1">IF(SUM('Chemicals Calcs'!V$2:V17)-'Chem - ODS'!Q$15*10^6&lt;0,0,IF(AND(SUM('Chemicals Calcs'!V$1:V16)-'Chem - ODS'!Q$15*10^6&lt;0,SUM('Chemicals Calcs'!V$2:V17)-'Chem - ODS'!Q$15*10^6&gt;0),SUM('Chemicals Calcs'!V$2:V17)-'Chem - ODS'!Q$15*10^6,'Chemicals Calcs'!V17))</f>
        <v>0</v>
      </c>
      <c r="W17" s="210">
        <f ca="1">IF(SUM('Chemicals Calcs'!W$2:W17)-'Chem - ODS'!R$15*10^6&lt;0,0,IF(AND(SUM('Chemicals Calcs'!W$1:W16)-'Chem - ODS'!R$15*10^6&lt;0,SUM('Chemicals Calcs'!W$2:W17)-'Chem - ODS'!R$15*10^6&gt;0),SUM('Chemicals Calcs'!W$2:W17)-'Chem - ODS'!R$15*10^6,'Chemicals Calcs'!W17))</f>
        <v>0</v>
      </c>
      <c r="X17" s="210">
        <f ca="1">IF(SUM('Chemicals Calcs'!X$2:X17)-'Chem - ODS'!S$15*10^6&lt;0,0,IF(AND(SUM('Chemicals Calcs'!X$1:X16)-'Chem - ODS'!S$15*10^6&lt;0,SUM('Chemicals Calcs'!X$2:X17)-'Chem - ODS'!S$15*10^6&gt;0),SUM('Chemicals Calcs'!X$2:X17)-'Chem - ODS'!S$15*10^6,'Chemicals Calcs'!X17))</f>
        <v>0</v>
      </c>
      <c r="Y17" s="210">
        <f ca="1">IF(SUM('Chemicals Calcs'!Y$2:Y17)-'Chem - ODS'!T$15*10^6&lt;0,0,IF(AND(SUM('Chemicals Calcs'!Y$1:Y16)-'Chem - ODS'!T$15*10^6&lt;0,SUM('Chemicals Calcs'!Y$2:Y17)-'Chem - ODS'!T$15*10^6&gt;0),SUM('Chemicals Calcs'!Y$2:Y17)-'Chem - ODS'!T$15*10^6,'Chemicals Calcs'!Y17))</f>
        <v>0</v>
      </c>
      <c r="Z17" s="210">
        <f ca="1">IF(SUM('Chemicals Calcs'!Z$2:Z17)-'Chem - ODS'!U$15*10^6&lt;0,0,IF(AND(SUM('Chemicals Calcs'!Z$1:Z16)-'Chem - ODS'!U$15*10^6&lt;0,SUM('Chemicals Calcs'!Z$2:Z17)-'Chem - ODS'!U$15*10^6&gt;0),SUM('Chemicals Calcs'!Z$2:Z17)-'Chem - ODS'!U$15*10^6,'Chemicals Calcs'!Z17))</f>
        <v>0</v>
      </c>
      <c r="AA17" s="210">
        <f ca="1">IF(SUM('Chemicals Calcs'!AA$2:AA17)-'Chem - ODS'!V$15*10^6&lt;0,0,IF(AND(SUM('Chemicals Calcs'!AA$1:AA16)-'Chem - ODS'!V$15*10^6&lt;0,SUM('Chemicals Calcs'!AA$2:AA17)-'Chem - ODS'!V$15*10^6&gt;0),SUM('Chemicals Calcs'!AA$2:AA17)-'Chem - ODS'!V$15*10^6,'Chemicals Calcs'!AA17))</f>
        <v>0</v>
      </c>
      <c r="AB17" s="210">
        <f ca="1">IF(SUM('Chemicals Calcs'!AB$2:AB17)-'Chem - ODS'!W$15*10^6&lt;0,0,IF(AND(SUM('Chemicals Calcs'!AB$1:AB16)-'Chem - ODS'!W$15*10^6&lt;0,SUM('Chemicals Calcs'!AB$2:AB17)-'Chem - ODS'!W$15*10^6&gt;0),SUM('Chemicals Calcs'!AB$2:AB17)-'Chem - ODS'!W$15*10^6,'Chemicals Calcs'!AB17))</f>
        <v>0</v>
      </c>
      <c r="AC17" s="210">
        <f ca="1">IF(SUM('Chemicals Calcs'!AC$2:AC17)-'Chem - ODS'!X$15*10^6&lt;0,0,IF(AND(SUM('Chemicals Calcs'!AC$1:AC16)-'Chem - ODS'!X$15*10^6&lt;0,SUM('Chemicals Calcs'!AC$2:AC17)-'Chem - ODS'!X$15*10^6&gt;0),SUM('Chemicals Calcs'!AC$2:AC17)-'Chem - ODS'!X$15*10^6,'Chemicals Calcs'!AC17))</f>
        <v>0</v>
      </c>
      <c r="AD17" s="210">
        <f ca="1">IF(SUM('Chemicals Calcs'!AD$2:AD17)-'Chem - ODS'!Y$15*10^6&lt;0,0,IF(AND(SUM('Chemicals Calcs'!AD$1:AD16)-'Chem - ODS'!Y$15*10^6&lt;0,SUM('Chemicals Calcs'!AD$2:AD17)-'Chem - ODS'!Y$15*10^6&gt;0),SUM('Chemicals Calcs'!AD$2:AD17)-'Chem - ODS'!Y$15*10^6,'Chemicals Calcs'!AD17))</f>
        <v>0</v>
      </c>
      <c r="AE17" s="210">
        <f ca="1">IF(SUM('Chemicals Calcs'!AE$2:AE17)-'Chem - ODS'!Z$15*10^6&lt;0,0,IF(AND(SUM('Chemicals Calcs'!AE$1:AE16)-'Chem - ODS'!Z$15*10^6&lt;0,SUM('Chemicals Calcs'!AE$2:AE17)-'Chem - ODS'!Z$15*10^6&gt;0),SUM('Chemicals Calcs'!AE$2:AE17)-'Chem - ODS'!Z$15*10^6,'Chemicals Calcs'!AE17))</f>
        <v>0</v>
      </c>
      <c r="AF17" s="210">
        <f ca="1">IF(SUM('Chemicals Calcs'!AF$2:AF17)-'Chem - ODS'!AA$15*10^6&lt;0,0,IF(AND(SUM('Chemicals Calcs'!AF$1:AF16)-'Chem - ODS'!AA$15*10^6&lt;0,SUM('Chemicals Calcs'!AF$2:AF17)-'Chem - ODS'!AA$15*10^6&gt;0),SUM('Chemicals Calcs'!AF$2:AF17)-'Chem - ODS'!AA$15*10^6,'Chemicals Calcs'!AF17))</f>
        <v>0</v>
      </c>
      <c r="AG17" s="210">
        <f ca="1">IF(SUM('Chemicals Calcs'!AG$2:AG17)-'Chem - ODS'!AB$15*10^6&lt;0,0,IF(AND(SUM('Chemicals Calcs'!AG$1:AG16)-'Chem - ODS'!AB$15*10^6&lt;0,SUM('Chemicals Calcs'!AG$2:AG17)-'Chem - ODS'!AB$15*10^6&gt;0),SUM('Chemicals Calcs'!AG$2:AG17)-'Chem - ODS'!AB$15*10^6,'Chemicals Calcs'!AG17))</f>
        <v>0</v>
      </c>
      <c r="AH17" s="210">
        <f ca="1">IF(SUM('Chemicals Calcs'!AH$2:AH17)-'Chem - ODS'!AC$15*10^6&lt;0,0,IF(AND(SUM('Chemicals Calcs'!AH$1:AH16)-'Chem - ODS'!AC$15*10^6&lt;0,SUM('Chemicals Calcs'!AH$2:AH17)-'Chem - ODS'!AC$15*10^6&gt;0),SUM('Chemicals Calcs'!AH$2:AH17)-'Chem - ODS'!AC$15*10^6,'Chemicals Calcs'!AH17))</f>
        <v>0</v>
      </c>
      <c r="AI17" s="210">
        <f ca="1">IF(SUM('Chemicals Calcs'!AI$2:AI17)-'Chem - ODS'!AD$15*10^6&lt;0,0,IF(AND(SUM('Chemicals Calcs'!AI$1:AI16)-'Chem - ODS'!AD$15*10^6&lt;0,SUM('Chemicals Calcs'!AI$2:AI17)-'Chem - ODS'!AD$15*10^6&gt;0),SUM('Chemicals Calcs'!AI$2:AI17)-'Chem - ODS'!AD$15*10^6,'Chemicals Calcs'!AI17))</f>
        <v>0</v>
      </c>
      <c r="AJ17" s="210">
        <f ca="1">IF(SUM('Chemicals Calcs'!AJ$2:AJ17)-'Chem - ODS'!AE$15*10^6&lt;0,0,IF(AND(SUM('Chemicals Calcs'!AJ$1:AJ16)-'Chem - ODS'!AE$15*10^6&lt;0,SUM('Chemicals Calcs'!AJ$2:AJ17)-'Chem - ODS'!AE$15*10^6&gt;0),SUM('Chemicals Calcs'!AJ$2:AJ17)-'Chem - ODS'!AE$15*10^6,'Chemicals Calcs'!AJ17))</f>
        <v>0</v>
      </c>
      <c r="AK17" s="210">
        <f ca="1">IF(SUM('Chemicals Calcs'!AK$2:AK17)-'Chem - ODS'!AF$15*10^6&lt;0,0,IF(AND(SUM('Chemicals Calcs'!AK$1:AK16)-'Chem - ODS'!AF$15*10^6&lt;0,SUM('Chemicals Calcs'!AK$2:AK17)-'Chem - ODS'!AF$15*10^6&gt;0),SUM('Chemicals Calcs'!AK$2:AK17)-'Chem - ODS'!AF$15*10^6,'Chemicals Calcs'!AK17))</f>
        <v>0</v>
      </c>
      <c r="AL17" s="210">
        <f ca="1">IF(SUM('Chemicals Calcs'!AL$2:AL17)-'Chem - ODS'!AG$15*10^6&lt;0,0,IF(AND(SUM('Chemicals Calcs'!AL$1:AL16)-'Chem - ODS'!AG$15*10^6&lt;0,SUM('Chemicals Calcs'!AL$2:AL17)-'Chem - ODS'!AG$15*10^6&gt;0),SUM('Chemicals Calcs'!AL$2:AL17)-'Chem - ODS'!AG$15*10^6,'Chemicals Calcs'!AL17))</f>
        <v>0</v>
      </c>
      <c r="AM17" s="210">
        <f ca="1">IF(SUM('Chemicals Calcs'!AM$2:AM17)-'Chem - ODS'!AH$15*10^6&lt;0,0,IF(AND(SUM('Chemicals Calcs'!AM$1:AM16)-'Chem - ODS'!AH$15*10^6&lt;0,SUM('Chemicals Calcs'!AM$2:AM17)-'Chem - ODS'!AH$15*10^6&gt;0),SUM('Chemicals Calcs'!AM$2:AM17)-'Chem - ODS'!AH$15*10^6,'Chemicals Calcs'!AM17))</f>
        <v>0</v>
      </c>
      <c r="AN17" s="210">
        <f ca="1">IF(SUM('Chemicals Calcs'!AN$2:AN17)-'Chem - ODS'!AI$15*10^6&lt;0,0,IF(AND(SUM('Chemicals Calcs'!AN$1:AN16)-'Chem - ODS'!AI$15*10^6&lt;0,SUM('Chemicals Calcs'!AN$2:AN17)-'Chem - ODS'!AI$15*10^6&gt;0),SUM('Chemicals Calcs'!AN$2:AN17)-'Chem - ODS'!AI$15*10^6,'Chemicals Calcs'!AN17))</f>
        <v>0</v>
      </c>
      <c r="AO17" s="210">
        <f ca="1">IF(SUM('Chemicals Calcs'!AO$2:AO17)-'Chem - ODS'!AJ$15*10^6&lt;0,0,IF(AND(SUM('Chemicals Calcs'!AO$1:AO16)-'Chem - ODS'!AJ$15*10^6&lt;0,SUM('Chemicals Calcs'!AO$2:AO17)-'Chem - ODS'!AJ$15*10^6&gt;0),SUM('Chemicals Calcs'!AO$2:AO17)-'Chem - ODS'!AJ$15*10^6,'Chemicals Calcs'!AO17))</f>
        <v>0</v>
      </c>
      <c r="AP17" s="210">
        <f ca="1">IF(SUM('Chemicals Calcs'!AP$2:AP17)-'Chem - ODS'!AK$15*10^6&lt;0,0,IF(AND(SUM('Chemicals Calcs'!AP$1:AP16)-'Chem - ODS'!AK$15*10^6&lt;0,SUM('Chemicals Calcs'!AP$2:AP17)-'Chem - ODS'!AK$15*10^6&gt;0),SUM('Chemicals Calcs'!AP$2:AP17)-'Chem - ODS'!AK$15*10^6,'Chemicals Calcs'!AP17))</f>
        <v>0</v>
      </c>
    </row>
    <row r="18" spans="1:42">
      <c r="A18" s="74">
        <v>-34</v>
      </c>
      <c r="B18">
        <f ca="1">IF('Chemicals 2010'!$A26="CP",INDIRECT("'Chemicals 2010'!"&amp;'Country Selector'!$B$3&amp;ROW($A26))*10^12,0)</f>
        <v>0</v>
      </c>
      <c r="C18" s="90">
        <f t="shared" ca="1" si="0"/>
        <v>0</v>
      </c>
      <c r="D18" s="90">
        <f t="shared" ca="1" si="0"/>
        <v>0</v>
      </c>
      <c r="E18" s="90">
        <f t="shared" ca="1" si="0"/>
        <v>0</v>
      </c>
      <c r="F18" s="90">
        <f t="shared" ca="1" si="0"/>
        <v>0</v>
      </c>
      <c r="G18" s="210">
        <f ca="1">IF(SUM('Chemicals Calcs'!G$2:G18)-'Chem - ODS'!B$15*10^6&lt;0,0,IF(AND(SUM('Chemicals Calcs'!G$1:G17)-'Chem - ODS'!B$15*10^6&lt;0,SUM('Chemicals Calcs'!G$2:G18)-'Chem - ODS'!B$15*10^6&gt;0),SUM('Chemicals Calcs'!G$2:G18)-'Chem - ODS'!B$15*10^6,'Chemicals Calcs'!G18))</f>
        <v>0</v>
      </c>
      <c r="H18" s="210">
        <f ca="1">IF(SUM('Chemicals Calcs'!H$2:H18)-'Chem - ODS'!C$15*10^6&lt;0,0,IF(AND(SUM('Chemicals Calcs'!H$1:H17)-'Chem - ODS'!C$15*10^6&lt;0,SUM('Chemicals Calcs'!H$2:H18)-'Chem - ODS'!C$15*10^6&gt;0),SUM('Chemicals Calcs'!H$2:H18)-'Chem - ODS'!C$15*10^6,'Chemicals Calcs'!H18))</f>
        <v>0</v>
      </c>
      <c r="I18" s="210">
        <f ca="1">IF(SUM('Chemicals Calcs'!I$2:I18)-'Chem - ODS'!D$15*10^6&lt;0,0,IF(AND(SUM('Chemicals Calcs'!I$1:I17)-'Chem - ODS'!D$15*10^6&lt;0,SUM('Chemicals Calcs'!I$2:I18)-'Chem - ODS'!D$15*10^6&gt;0),SUM('Chemicals Calcs'!I$2:I18)-'Chem - ODS'!D$15*10^6,'Chemicals Calcs'!I18))</f>
        <v>0</v>
      </c>
      <c r="J18" s="210">
        <f ca="1">IF(SUM('Chemicals Calcs'!J$2:J18)-'Chem - ODS'!E$15*10^6&lt;0,0,IF(AND(SUM('Chemicals Calcs'!J$1:J17)-'Chem - ODS'!E$15*10^6&lt;0,SUM('Chemicals Calcs'!J$2:J18)-'Chem - ODS'!E$15*10^6&gt;0),SUM('Chemicals Calcs'!J$2:J18)-'Chem - ODS'!E$15*10^6,'Chemicals Calcs'!J18))</f>
        <v>0</v>
      </c>
      <c r="K18" s="210">
        <f ca="1">IF(SUM('Chemicals Calcs'!K$2:K18)-'Chem - ODS'!F$15*10^6&lt;0,0,IF(AND(SUM('Chemicals Calcs'!K$1:K17)-'Chem - ODS'!F$15*10^6&lt;0,SUM('Chemicals Calcs'!K$2:K18)-'Chem - ODS'!F$15*10^6&gt;0),SUM('Chemicals Calcs'!K$2:K18)-'Chem - ODS'!F$15*10^6,'Chemicals Calcs'!K18))</f>
        <v>0</v>
      </c>
      <c r="L18" s="210">
        <f ca="1">IF(SUM('Chemicals Calcs'!L$2:L18)-'Chem - ODS'!G$15*10^6&lt;0,0,IF(AND(SUM('Chemicals Calcs'!L$1:L17)-'Chem - ODS'!G$15*10^6&lt;0,SUM('Chemicals Calcs'!L$2:L18)-'Chem - ODS'!G$15*10^6&gt;0),SUM('Chemicals Calcs'!L$2:L18)-'Chem - ODS'!G$15*10^6,'Chemicals Calcs'!L18))</f>
        <v>0</v>
      </c>
      <c r="M18" s="210">
        <f ca="1">IF(SUM('Chemicals Calcs'!M$2:M18)-'Chem - ODS'!H$15*10^6&lt;0,0,IF(AND(SUM('Chemicals Calcs'!M$1:M17)-'Chem - ODS'!H$15*10^6&lt;0,SUM('Chemicals Calcs'!M$2:M18)-'Chem - ODS'!H$15*10^6&gt;0),SUM('Chemicals Calcs'!M$2:M18)-'Chem - ODS'!H$15*10^6,'Chemicals Calcs'!M18))</f>
        <v>0</v>
      </c>
      <c r="N18" s="210">
        <f ca="1">IF(SUM('Chemicals Calcs'!N$2:N18)-'Chem - ODS'!I$15*10^6&lt;0,0,IF(AND(SUM('Chemicals Calcs'!N$1:N17)-'Chem - ODS'!I$15*10^6&lt;0,SUM('Chemicals Calcs'!N$2:N18)-'Chem - ODS'!I$15*10^6&gt;0),SUM('Chemicals Calcs'!N$2:N18)-'Chem - ODS'!I$15*10^6,'Chemicals Calcs'!N18))</f>
        <v>0</v>
      </c>
      <c r="O18" s="210">
        <f ca="1">IF(SUM('Chemicals Calcs'!O$2:O18)-'Chem - ODS'!J$15*10^6&lt;0,0,IF(AND(SUM('Chemicals Calcs'!O$1:O17)-'Chem - ODS'!J$15*10^6&lt;0,SUM('Chemicals Calcs'!O$2:O18)-'Chem - ODS'!J$15*10^6&gt;0),SUM('Chemicals Calcs'!O$2:O18)-'Chem - ODS'!J$15*10^6,'Chemicals Calcs'!O18))</f>
        <v>0</v>
      </c>
      <c r="P18" s="210">
        <f ca="1">IF(SUM('Chemicals Calcs'!P$2:P18)-'Chem - ODS'!K$15*10^6&lt;0,0,IF(AND(SUM('Chemicals Calcs'!P$1:P17)-'Chem - ODS'!K$15*10^6&lt;0,SUM('Chemicals Calcs'!P$2:P18)-'Chem - ODS'!K$15*10^6&gt;0),SUM('Chemicals Calcs'!P$2:P18)-'Chem - ODS'!K$15*10^6,'Chemicals Calcs'!P18))</f>
        <v>0</v>
      </c>
      <c r="Q18" s="210">
        <f ca="1">IF(SUM('Chemicals Calcs'!Q$2:Q18)-'Chem - ODS'!L$15*10^6&lt;0,0,IF(AND(SUM('Chemicals Calcs'!Q$1:Q17)-'Chem - ODS'!L$15*10^6&lt;0,SUM('Chemicals Calcs'!Q$2:Q18)-'Chem - ODS'!L$15*10^6&gt;0),SUM('Chemicals Calcs'!Q$2:Q18)-'Chem - ODS'!L$15*10^6,'Chemicals Calcs'!Q18))</f>
        <v>0</v>
      </c>
      <c r="R18" s="210">
        <f ca="1">IF(SUM('Chemicals Calcs'!R$2:R18)-'Chem - ODS'!M$15*10^6&lt;0,0,IF(AND(SUM('Chemicals Calcs'!R$1:R17)-'Chem - ODS'!M$15*10^6&lt;0,SUM('Chemicals Calcs'!R$2:R18)-'Chem - ODS'!M$15*10^6&gt;0),SUM('Chemicals Calcs'!R$2:R18)-'Chem - ODS'!M$15*10^6,'Chemicals Calcs'!R18))</f>
        <v>0</v>
      </c>
      <c r="S18" s="210">
        <f ca="1">IF(SUM('Chemicals Calcs'!S$2:S18)-'Chem - ODS'!N$15*10^6&lt;0,0,IF(AND(SUM('Chemicals Calcs'!S$1:S17)-'Chem - ODS'!N$15*10^6&lt;0,SUM('Chemicals Calcs'!S$2:S18)-'Chem - ODS'!N$15*10^6&gt;0),SUM('Chemicals Calcs'!S$2:S18)-'Chem - ODS'!N$15*10^6,'Chemicals Calcs'!S18))</f>
        <v>0</v>
      </c>
      <c r="T18" s="210">
        <f ca="1">IF(SUM('Chemicals Calcs'!T$2:T18)-'Chem - ODS'!O$15*10^6&lt;0,0,IF(AND(SUM('Chemicals Calcs'!T$1:T17)-'Chem - ODS'!O$15*10^6&lt;0,SUM('Chemicals Calcs'!T$2:T18)-'Chem - ODS'!O$15*10^6&gt;0),SUM('Chemicals Calcs'!T$2:T18)-'Chem - ODS'!O$15*10^6,'Chemicals Calcs'!T18))</f>
        <v>0</v>
      </c>
      <c r="U18" s="210">
        <f ca="1">IF(SUM('Chemicals Calcs'!U$2:U18)-'Chem - ODS'!P$15*10^6&lt;0,0,IF(AND(SUM('Chemicals Calcs'!U$1:U17)-'Chem - ODS'!P$15*10^6&lt;0,SUM('Chemicals Calcs'!U$2:U18)-'Chem - ODS'!P$15*10^6&gt;0),SUM('Chemicals Calcs'!U$2:U18)-'Chem - ODS'!P$15*10^6,'Chemicals Calcs'!U18))</f>
        <v>0</v>
      </c>
      <c r="V18" s="210">
        <f ca="1">IF(SUM('Chemicals Calcs'!V$2:V18)-'Chem - ODS'!Q$15*10^6&lt;0,0,IF(AND(SUM('Chemicals Calcs'!V$1:V17)-'Chem - ODS'!Q$15*10^6&lt;0,SUM('Chemicals Calcs'!V$2:V18)-'Chem - ODS'!Q$15*10^6&gt;0),SUM('Chemicals Calcs'!V$2:V18)-'Chem - ODS'!Q$15*10^6,'Chemicals Calcs'!V18))</f>
        <v>0</v>
      </c>
      <c r="W18" s="210">
        <f ca="1">IF(SUM('Chemicals Calcs'!W$2:W18)-'Chem - ODS'!R$15*10^6&lt;0,0,IF(AND(SUM('Chemicals Calcs'!W$1:W17)-'Chem - ODS'!R$15*10^6&lt;0,SUM('Chemicals Calcs'!W$2:W18)-'Chem - ODS'!R$15*10^6&gt;0),SUM('Chemicals Calcs'!W$2:W18)-'Chem - ODS'!R$15*10^6,'Chemicals Calcs'!W18))</f>
        <v>0</v>
      </c>
      <c r="X18" s="210">
        <f ca="1">IF(SUM('Chemicals Calcs'!X$2:X18)-'Chem - ODS'!S$15*10^6&lt;0,0,IF(AND(SUM('Chemicals Calcs'!X$1:X17)-'Chem - ODS'!S$15*10^6&lt;0,SUM('Chemicals Calcs'!X$2:X18)-'Chem - ODS'!S$15*10^6&gt;0),SUM('Chemicals Calcs'!X$2:X18)-'Chem - ODS'!S$15*10^6,'Chemicals Calcs'!X18))</f>
        <v>0</v>
      </c>
      <c r="Y18" s="210">
        <f ca="1">IF(SUM('Chemicals Calcs'!Y$2:Y18)-'Chem - ODS'!T$15*10^6&lt;0,0,IF(AND(SUM('Chemicals Calcs'!Y$1:Y17)-'Chem - ODS'!T$15*10^6&lt;0,SUM('Chemicals Calcs'!Y$2:Y18)-'Chem - ODS'!T$15*10^6&gt;0),SUM('Chemicals Calcs'!Y$2:Y18)-'Chem - ODS'!T$15*10^6,'Chemicals Calcs'!Y18))</f>
        <v>0</v>
      </c>
      <c r="Z18" s="210">
        <f ca="1">IF(SUM('Chemicals Calcs'!Z$2:Z18)-'Chem - ODS'!U$15*10^6&lt;0,0,IF(AND(SUM('Chemicals Calcs'!Z$1:Z17)-'Chem - ODS'!U$15*10^6&lt;0,SUM('Chemicals Calcs'!Z$2:Z18)-'Chem - ODS'!U$15*10^6&gt;0),SUM('Chemicals Calcs'!Z$2:Z18)-'Chem - ODS'!U$15*10^6,'Chemicals Calcs'!Z18))</f>
        <v>0</v>
      </c>
      <c r="AA18" s="210">
        <f ca="1">IF(SUM('Chemicals Calcs'!AA$2:AA18)-'Chem - ODS'!V$15*10^6&lt;0,0,IF(AND(SUM('Chemicals Calcs'!AA$1:AA17)-'Chem - ODS'!V$15*10^6&lt;0,SUM('Chemicals Calcs'!AA$2:AA18)-'Chem - ODS'!V$15*10^6&gt;0),SUM('Chemicals Calcs'!AA$2:AA18)-'Chem - ODS'!V$15*10^6,'Chemicals Calcs'!AA18))</f>
        <v>0</v>
      </c>
      <c r="AB18" s="210">
        <f ca="1">IF(SUM('Chemicals Calcs'!AB$2:AB18)-'Chem - ODS'!W$15*10^6&lt;0,0,IF(AND(SUM('Chemicals Calcs'!AB$1:AB17)-'Chem - ODS'!W$15*10^6&lt;0,SUM('Chemicals Calcs'!AB$2:AB18)-'Chem - ODS'!W$15*10^6&gt;0),SUM('Chemicals Calcs'!AB$2:AB18)-'Chem - ODS'!W$15*10^6,'Chemicals Calcs'!AB18))</f>
        <v>0</v>
      </c>
      <c r="AC18" s="210">
        <f ca="1">IF(SUM('Chemicals Calcs'!AC$2:AC18)-'Chem - ODS'!X$15*10^6&lt;0,0,IF(AND(SUM('Chemicals Calcs'!AC$1:AC17)-'Chem - ODS'!X$15*10^6&lt;0,SUM('Chemicals Calcs'!AC$2:AC18)-'Chem - ODS'!X$15*10^6&gt;0),SUM('Chemicals Calcs'!AC$2:AC18)-'Chem - ODS'!X$15*10^6,'Chemicals Calcs'!AC18))</f>
        <v>0</v>
      </c>
      <c r="AD18" s="210">
        <f ca="1">IF(SUM('Chemicals Calcs'!AD$2:AD18)-'Chem - ODS'!Y$15*10^6&lt;0,0,IF(AND(SUM('Chemicals Calcs'!AD$1:AD17)-'Chem - ODS'!Y$15*10^6&lt;0,SUM('Chemicals Calcs'!AD$2:AD18)-'Chem - ODS'!Y$15*10^6&gt;0),SUM('Chemicals Calcs'!AD$2:AD18)-'Chem - ODS'!Y$15*10^6,'Chemicals Calcs'!AD18))</f>
        <v>0</v>
      </c>
      <c r="AE18" s="210">
        <f ca="1">IF(SUM('Chemicals Calcs'!AE$2:AE18)-'Chem - ODS'!Z$15*10^6&lt;0,0,IF(AND(SUM('Chemicals Calcs'!AE$1:AE17)-'Chem - ODS'!Z$15*10^6&lt;0,SUM('Chemicals Calcs'!AE$2:AE18)-'Chem - ODS'!Z$15*10^6&gt;0),SUM('Chemicals Calcs'!AE$2:AE18)-'Chem - ODS'!Z$15*10^6,'Chemicals Calcs'!AE18))</f>
        <v>0</v>
      </c>
      <c r="AF18" s="210">
        <f ca="1">IF(SUM('Chemicals Calcs'!AF$2:AF18)-'Chem - ODS'!AA$15*10^6&lt;0,0,IF(AND(SUM('Chemicals Calcs'!AF$1:AF17)-'Chem - ODS'!AA$15*10^6&lt;0,SUM('Chemicals Calcs'!AF$2:AF18)-'Chem - ODS'!AA$15*10^6&gt;0),SUM('Chemicals Calcs'!AF$2:AF18)-'Chem - ODS'!AA$15*10^6,'Chemicals Calcs'!AF18))</f>
        <v>0</v>
      </c>
      <c r="AG18" s="210">
        <f ca="1">IF(SUM('Chemicals Calcs'!AG$2:AG18)-'Chem - ODS'!AB$15*10^6&lt;0,0,IF(AND(SUM('Chemicals Calcs'!AG$1:AG17)-'Chem - ODS'!AB$15*10^6&lt;0,SUM('Chemicals Calcs'!AG$2:AG18)-'Chem - ODS'!AB$15*10^6&gt;0),SUM('Chemicals Calcs'!AG$2:AG18)-'Chem - ODS'!AB$15*10^6,'Chemicals Calcs'!AG18))</f>
        <v>0</v>
      </c>
      <c r="AH18" s="210">
        <f ca="1">IF(SUM('Chemicals Calcs'!AH$2:AH18)-'Chem - ODS'!AC$15*10^6&lt;0,0,IF(AND(SUM('Chemicals Calcs'!AH$1:AH17)-'Chem - ODS'!AC$15*10^6&lt;0,SUM('Chemicals Calcs'!AH$2:AH18)-'Chem - ODS'!AC$15*10^6&gt;0),SUM('Chemicals Calcs'!AH$2:AH18)-'Chem - ODS'!AC$15*10^6,'Chemicals Calcs'!AH18))</f>
        <v>0</v>
      </c>
      <c r="AI18" s="210">
        <f ca="1">IF(SUM('Chemicals Calcs'!AI$2:AI18)-'Chem - ODS'!AD$15*10^6&lt;0,0,IF(AND(SUM('Chemicals Calcs'!AI$1:AI17)-'Chem - ODS'!AD$15*10^6&lt;0,SUM('Chemicals Calcs'!AI$2:AI18)-'Chem - ODS'!AD$15*10^6&gt;0),SUM('Chemicals Calcs'!AI$2:AI18)-'Chem - ODS'!AD$15*10^6,'Chemicals Calcs'!AI18))</f>
        <v>0</v>
      </c>
      <c r="AJ18" s="210">
        <f ca="1">IF(SUM('Chemicals Calcs'!AJ$2:AJ18)-'Chem - ODS'!AE$15*10^6&lt;0,0,IF(AND(SUM('Chemicals Calcs'!AJ$1:AJ17)-'Chem - ODS'!AE$15*10^6&lt;0,SUM('Chemicals Calcs'!AJ$2:AJ18)-'Chem - ODS'!AE$15*10^6&gt;0),SUM('Chemicals Calcs'!AJ$2:AJ18)-'Chem - ODS'!AE$15*10^6,'Chemicals Calcs'!AJ18))</f>
        <v>0</v>
      </c>
      <c r="AK18" s="210">
        <f ca="1">IF(SUM('Chemicals Calcs'!AK$2:AK18)-'Chem - ODS'!AF$15*10^6&lt;0,0,IF(AND(SUM('Chemicals Calcs'!AK$1:AK17)-'Chem - ODS'!AF$15*10^6&lt;0,SUM('Chemicals Calcs'!AK$2:AK18)-'Chem - ODS'!AF$15*10^6&gt;0),SUM('Chemicals Calcs'!AK$2:AK18)-'Chem - ODS'!AF$15*10^6,'Chemicals Calcs'!AK18))</f>
        <v>0</v>
      </c>
      <c r="AL18" s="210">
        <f ca="1">IF(SUM('Chemicals Calcs'!AL$2:AL18)-'Chem - ODS'!AG$15*10^6&lt;0,0,IF(AND(SUM('Chemicals Calcs'!AL$1:AL17)-'Chem - ODS'!AG$15*10^6&lt;0,SUM('Chemicals Calcs'!AL$2:AL18)-'Chem - ODS'!AG$15*10^6&gt;0),SUM('Chemicals Calcs'!AL$2:AL18)-'Chem - ODS'!AG$15*10^6,'Chemicals Calcs'!AL18))</f>
        <v>0</v>
      </c>
      <c r="AM18" s="210">
        <f ca="1">IF(SUM('Chemicals Calcs'!AM$2:AM18)-'Chem - ODS'!AH$15*10^6&lt;0,0,IF(AND(SUM('Chemicals Calcs'!AM$1:AM17)-'Chem - ODS'!AH$15*10^6&lt;0,SUM('Chemicals Calcs'!AM$2:AM18)-'Chem - ODS'!AH$15*10^6&gt;0),SUM('Chemicals Calcs'!AM$2:AM18)-'Chem - ODS'!AH$15*10^6,'Chemicals Calcs'!AM18))</f>
        <v>0</v>
      </c>
      <c r="AN18" s="210">
        <f ca="1">IF(SUM('Chemicals Calcs'!AN$2:AN18)-'Chem - ODS'!AI$15*10^6&lt;0,0,IF(AND(SUM('Chemicals Calcs'!AN$1:AN17)-'Chem - ODS'!AI$15*10^6&lt;0,SUM('Chemicals Calcs'!AN$2:AN18)-'Chem - ODS'!AI$15*10^6&gt;0),SUM('Chemicals Calcs'!AN$2:AN18)-'Chem - ODS'!AI$15*10^6,'Chemicals Calcs'!AN18))</f>
        <v>0</v>
      </c>
      <c r="AO18" s="210">
        <f ca="1">IF(SUM('Chemicals Calcs'!AO$2:AO18)-'Chem - ODS'!AJ$15*10^6&lt;0,0,IF(AND(SUM('Chemicals Calcs'!AO$1:AO17)-'Chem - ODS'!AJ$15*10^6&lt;0,SUM('Chemicals Calcs'!AO$2:AO18)-'Chem - ODS'!AJ$15*10^6&gt;0),SUM('Chemicals Calcs'!AO$2:AO18)-'Chem - ODS'!AJ$15*10^6,'Chemicals Calcs'!AO18))</f>
        <v>0</v>
      </c>
      <c r="AP18" s="210">
        <f ca="1">IF(SUM('Chemicals Calcs'!AP$2:AP18)-'Chem - ODS'!AK$15*10^6&lt;0,0,IF(AND(SUM('Chemicals Calcs'!AP$1:AP17)-'Chem - ODS'!AK$15*10^6&lt;0,SUM('Chemicals Calcs'!AP$2:AP18)-'Chem - ODS'!AK$15*10^6&gt;0),SUM('Chemicals Calcs'!AP$2:AP18)-'Chem - ODS'!AK$15*10^6,'Chemicals Calcs'!AP18))</f>
        <v>0</v>
      </c>
    </row>
    <row r="19" spans="1:42">
      <c r="A19" s="74">
        <v>-33</v>
      </c>
      <c r="B19">
        <f ca="1">IF('Chemicals 2010'!$A27="CP",INDIRECT("'Chemicals 2010'!"&amp;'Country Selector'!$B$3&amp;ROW($A27))*10^12,0)</f>
        <v>0</v>
      </c>
      <c r="C19" s="90">
        <f t="shared" ca="1" si="0"/>
        <v>0</v>
      </c>
      <c r="D19" s="90">
        <f t="shared" ca="1" si="0"/>
        <v>0</v>
      </c>
      <c r="E19" s="90">
        <f t="shared" ca="1" si="0"/>
        <v>0</v>
      </c>
      <c r="F19" s="90">
        <f t="shared" ca="1" si="0"/>
        <v>0</v>
      </c>
      <c r="G19" s="210">
        <f ca="1">IF(SUM('Chemicals Calcs'!G$2:G19)-'Chem - ODS'!B$15*10^6&lt;0,0,IF(AND(SUM('Chemicals Calcs'!G$1:G18)-'Chem - ODS'!B$15*10^6&lt;0,SUM('Chemicals Calcs'!G$2:G19)-'Chem - ODS'!B$15*10^6&gt;0),SUM('Chemicals Calcs'!G$2:G19)-'Chem - ODS'!B$15*10^6,'Chemicals Calcs'!G19))</f>
        <v>0</v>
      </c>
      <c r="H19" s="210">
        <f ca="1">IF(SUM('Chemicals Calcs'!H$2:H19)-'Chem - ODS'!C$15*10^6&lt;0,0,IF(AND(SUM('Chemicals Calcs'!H$1:H18)-'Chem - ODS'!C$15*10^6&lt;0,SUM('Chemicals Calcs'!H$2:H19)-'Chem - ODS'!C$15*10^6&gt;0),SUM('Chemicals Calcs'!H$2:H19)-'Chem - ODS'!C$15*10^6,'Chemicals Calcs'!H19))</f>
        <v>0</v>
      </c>
      <c r="I19" s="210">
        <f ca="1">IF(SUM('Chemicals Calcs'!I$2:I19)-'Chem - ODS'!D$15*10^6&lt;0,0,IF(AND(SUM('Chemicals Calcs'!I$1:I18)-'Chem - ODS'!D$15*10^6&lt;0,SUM('Chemicals Calcs'!I$2:I19)-'Chem - ODS'!D$15*10^6&gt;0),SUM('Chemicals Calcs'!I$2:I19)-'Chem - ODS'!D$15*10^6,'Chemicals Calcs'!I19))</f>
        <v>0</v>
      </c>
      <c r="J19" s="210">
        <f ca="1">IF(SUM('Chemicals Calcs'!J$2:J19)-'Chem - ODS'!E$15*10^6&lt;0,0,IF(AND(SUM('Chemicals Calcs'!J$1:J18)-'Chem - ODS'!E$15*10^6&lt;0,SUM('Chemicals Calcs'!J$2:J19)-'Chem - ODS'!E$15*10^6&gt;0),SUM('Chemicals Calcs'!J$2:J19)-'Chem - ODS'!E$15*10^6,'Chemicals Calcs'!J19))</f>
        <v>0</v>
      </c>
      <c r="K19" s="210">
        <f ca="1">IF(SUM('Chemicals Calcs'!K$2:K19)-'Chem - ODS'!F$15*10^6&lt;0,0,IF(AND(SUM('Chemicals Calcs'!K$1:K18)-'Chem - ODS'!F$15*10^6&lt;0,SUM('Chemicals Calcs'!K$2:K19)-'Chem - ODS'!F$15*10^6&gt;0),SUM('Chemicals Calcs'!K$2:K19)-'Chem - ODS'!F$15*10^6,'Chemicals Calcs'!K19))</f>
        <v>0</v>
      </c>
      <c r="L19" s="210">
        <f ca="1">IF(SUM('Chemicals Calcs'!L$2:L19)-'Chem - ODS'!G$15*10^6&lt;0,0,IF(AND(SUM('Chemicals Calcs'!L$1:L18)-'Chem - ODS'!G$15*10^6&lt;0,SUM('Chemicals Calcs'!L$2:L19)-'Chem - ODS'!G$15*10^6&gt;0),SUM('Chemicals Calcs'!L$2:L19)-'Chem - ODS'!G$15*10^6,'Chemicals Calcs'!L19))</f>
        <v>0</v>
      </c>
      <c r="M19" s="210">
        <f ca="1">IF(SUM('Chemicals Calcs'!M$2:M19)-'Chem - ODS'!H$15*10^6&lt;0,0,IF(AND(SUM('Chemicals Calcs'!M$1:M18)-'Chem - ODS'!H$15*10^6&lt;0,SUM('Chemicals Calcs'!M$2:M19)-'Chem - ODS'!H$15*10^6&gt;0),SUM('Chemicals Calcs'!M$2:M19)-'Chem - ODS'!H$15*10^6,'Chemicals Calcs'!M19))</f>
        <v>0</v>
      </c>
      <c r="N19" s="210">
        <f ca="1">IF(SUM('Chemicals Calcs'!N$2:N19)-'Chem - ODS'!I$15*10^6&lt;0,0,IF(AND(SUM('Chemicals Calcs'!N$1:N18)-'Chem - ODS'!I$15*10^6&lt;0,SUM('Chemicals Calcs'!N$2:N19)-'Chem - ODS'!I$15*10^6&gt;0),SUM('Chemicals Calcs'!N$2:N19)-'Chem - ODS'!I$15*10^6,'Chemicals Calcs'!N19))</f>
        <v>0</v>
      </c>
      <c r="O19" s="210">
        <f ca="1">IF(SUM('Chemicals Calcs'!O$2:O19)-'Chem - ODS'!J$15*10^6&lt;0,0,IF(AND(SUM('Chemicals Calcs'!O$1:O18)-'Chem - ODS'!J$15*10^6&lt;0,SUM('Chemicals Calcs'!O$2:O19)-'Chem - ODS'!J$15*10^6&gt;0),SUM('Chemicals Calcs'!O$2:O19)-'Chem - ODS'!J$15*10^6,'Chemicals Calcs'!O19))</f>
        <v>0</v>
      </c>
      <c r="P19" s="210">
        <f ca="1">IF(SUM('Chemicals Calcs'!P$2:P19)-'Chem - ODS'!K$15*10^6&lt;0,0,IF(AND(SUM('Chemicals Calcs'!P$1:P18)-'Chem - ODS'!K$15*10^6&lt;0,SUM('Chemicals Calcs'!P$2:P19)-'Chem - ODS'!K$15*10^6&gt;0),SUM('Chemicals Calcs'!P$2:P19)-'Chem - ODS'!K$15*10^6,'Chemicals Calcs'!P19))</f>
        <v>0</v>
      </c>
      <c r="Q19" s="210">
        <f ca="1">IF(SUM('Chemicals Calcs'!Q$2:Q19)-'Chem - ODS'!L$15*10^6&lt;0,0,IF(AND(SUM('Chemicals Calcs'!Q$1:Q18)-'Chem - ODS'!L$15*10^6&lt;0,SUM('Chemicals Calcs'!Q$2:Q19)-'Chem - ODS'!L$15*10^6&gt;0),SUM('Chemicals Calcs'!Q$2:Q19)-'Chem - ODS'!L$15*10^6,'Chemicals Calcs'!Q19))</f>
        <v>0</v>
      </c>
      <c r="R19" s="210">
        <f ca="1">IF(SUM('Chemicals Calcs'!R$2:R19)-'Chem - ODS'!M$15*10^6&lt;0,0,IF(AND(SUM('Chemicals Calcs'!R$1:R18)-'Chem - ODS'!M$15*10^6&lt;0,SUM('Chemicals Calcs'!R$2:R19)-'Chem - ODS'!M$15*10^6&gt;0),SUM('Chemicals Calcs'!R$2:R19)-'Chem - ODS'!M$15*10^6,'Chemicals Calcs'!R19))</f>
        <v>0</v>
      </c>
      <c r="S19" s="210">
        <f ca="1">IF(SUM('Chemicals Calcs'!S$2:S19)-'Chem - ODS'!N$15*10^6&lt;0,0,IF(AND(SUM('Chemicals Calcs'!S$1:S18)-'Chem - ODS'!N$15*10^6&lt;0,SUM('Chemicals Calcs'!S$2:S19)-'Chem - ODS'!N$15*10^6&gt;0),SUM('Chemicals Calcs'!S$2:S19)-'Chem - ODS'!N$15*10^6,'Chemicals Calcs'!S19))</f>
        <v>0</v>
      </c>
      <c r="T19" s="210">
        <f ca="1">IF(SUM('Chemicals Calcs'!T$2:T19)-'Chem - ODS'!O$15*10^6&lt;0,0,IF(AND(SUM('Chemicals Calcs'!T$1:T18)-'Chem - ODS'!O$15*10^6&lt;0,SUM('Chemicals Calcs'!T$2:T19)-'Chem - ODS'!O$15*10^6&gt;0),SUM('Chemicals Calcs'!T$2:T19)-'Chem - ODS'!O$15*10^6,'Chemicals Calcs'!T19))</f>
        <v>0</v>
      </c>
      <c r="U19" s="210">
        <f ca="1">IF(SUM('Chemicals Calcs'!U$2:U19)-'Chem - ODS'!P$15*10^6&lt;0,0,IF(AND(SUM('Chemicals Calcs'!U$1:U18)-'Chem - ODS'!P$15*10^6&lt;0,SUM('Chemicals Calcs'!U$2:U19)-'Chem - ODS'!P$15*10^6&gt;0),SUM('Chemicals Calcs'!U$2:U19)-'Chem - ODS'!P$15*10^6,'Chemicals Calcs'!U19))</f>
        <v>0</v>
      </c>
      <c r="V19" s="210">
        <f ca="1">IF(SUM('Chemicals Calcs'!V$2:V19)-'Chem - ODS'!Q$15*10^6&lt;0,0,IF(AND(SUM('Chemicals Calcs'!V$1:V18)-'Chem - ODS'!Q$15*10^6&lt;0,SUM('Chemicals Calcs'!V$2:V19)-'Chem - ODS'!Q$15*10^6&gt;0),SUM('Chemicals Calcs'!V$2:V19)-'Chem - ODS'!Q$15*10^6,'Chemicals Calcs'!V19))</f>
        <v>0</v>
      </c>
      <c r="W19" s="210">
        <f ca="1">IF(SUM('Chemicals Calcs'!W$2:W19)-'Chem - ODS'!R$15*10^6&lt;0,0,IF(AND(SUM('Chemicals Calcs'!W$1:W18)-'Chem - ODS'!R$15*10^6&lt;0,SUM('Chemicals Calcs'!W$2:W19)-'Chem - ODS'!R$15*10^6&gt;0),SUM('Chemicals Calcs'!W$2:W19)-'Chem - ODS'!R$15*10^6,'Chemicals Calcs'!W19))</f>
        <v>0</v>
      </c>
      <c r="X19" s="210">
        <f ca="1">IF(SUM('Chemicals Calcs'!X$2:X19)-'Chem - ODS'!S$15*10^6&lt;0,0,IF(AND(SUM('Chemicals Calcs'!X$1:X18)-'Chem - ODS'!S$15*10^6&lt;0,SUM('Chemicals Calcs'!X$2:X19)-'Chem - ODS'!S$15*10^6&gt;0),SUM('Chemicals Calcs'!X$2:X19)-'Chem - ODS'!S$15*10^6,'Chemicals Calcs'!X19))</f>
        <v>0</v>
      </c>
      <c r="Y19" s="210">
        <f ca="1">IF(SUM('Chemicals Calcs'!Y$2:Y19)-'Chem - ODS'!T$15*10^6&lt;0,0,IF(AND(SUM('Chemicals Calcs'!Y$1:Y18)-'Chem - ODS'!T$15*10^6&lt;0,SUM('Chemicals Calcs'!Y$2:Y19)-'Chem - ODS'!T$15*10^6&gt;0),SUM('Chemicals Calcs'!Y$2:Y19)-'Chem - ODS'!T$15*10^6,'Chemicals Calcs'!Y19))</f>
        <v>0</v>
      </c>
      <c r="Z19" s="210">
        <f ca="1">IF(SUM('Chemicals Calcs'!Z$2:Z19)-'Chem - ODS'!U$15*10^6&lt;0,0,IF(AND(SUM('Chemicals Calcs'!Z$1:Z18)-'Chem - ODS'!U$15*10^6&lt;0,SUM('Chemicals Calcs'!Z$2:Z19)-'Chem - ODS'!U$15*10^6&gt;0),SUM('Chemicals Calcs'!Z$2:Z19)-'Chem - ODS'!U$15*10^6,'Chemicals Calcs'!Z19))</f>
        <v>0</v>
      </c>
      <c r="AA19" s="210">
        <f ca="1">IF(SUM('Chemicals Calcs'!AA$2:AA19)-'Chem - ODS'!V$15*10^6&lt;0,0,IF(AND(SUM('Chemicals Calcs'!AA$1:AA18)-'Chem - ODS'!V$15*10^6&lt;0,SUM('Chemicals Calcs'!AA$2:AA19)-'Chem - ODS'!V$15*10^6&gt;0),SUM('Chemicals Calcs'!AA$2:AA19)-'Chem - ODS'!V$15*10^6,'Chemicals Calcs'!AA19))</f>
        <v>0</v>
      </c>
      <c r="AB19" s="210">
        <f ca="1">IF(SUM('Chemicals Calcs'!AB$2:AB19)-'Chem - ODS'!W$15*10^6&lt;0,0,IF(AND(SUM('Chemicals Calcs'!AB$1:AB18)-'Chem - ODS'!W$15*10^6&lt;0,SUM('Chemicals Calcs'!AB$2:AB19)-'Chem - ODS'!W$15*10^6&gt;0),SUM('Chemicals Calcs'!AB$2:AB19)-'Chem - ODS'!W$15*10^6,'Chemicals Calcs'!AB19))</f>
        <v>0</v>
      </c>
      <c r="AC19" s="210">
        <f ca="1">IF(SUM('Chemicals Calcs'!AC$2:AC19)-'Chem - ODS'!X$15*10^6&lt;0,0,IF(AND(SUM('Chemicals Calcs'!AC$1:AC18)-'Chem - ODS'!X$15*10^6&lt;0,SUM('Chemicals Calcs'!AC$2:AC19)-'Chem - ODS'!X$15*10^6&gt;0),SUM('Chemicals Calcs'!AC$2:AC19)-'Chem - ODS'!X$15*10^6,'Chemicals Calcs'!AC19))</f>
        <v>0</v>
      </c>
      <c r="AD19" s="210">
        <f ca="1">IF(SUM('Chemicals Calcs'!AD$2:AD19)-'Chem - ODS'!Y$15*10^6&lt;0,0,IF(AND(SUM('Chemicals Calcs'!AD$1:AD18)-'Chem - ODS'!Y$15*10^6&lt;0,SUM('Chemicals Calcs'!AD$2:AD19)-'Chem - ODS'!Y$15*10^6&gt;0),SUM('Chemicals Calcs'!AD$2:AD19)-'Chem - ODS'!Y$15*10^6,'Chemicals Calcs'!AD19))</f>
        <v>0</v>
      </c>
      <c r="AE19" s="210">
        <f ca="1">IF(SUM('Chemicals Calcs'!AE$2:AE19)-'Chem - ODS'!Z$15*10^6&lt;0,0,IF(AND(SUM('Chemicals Calcs'!AE$1:AE18)-'Chem - ODS'!Z$15*10^6&lt;0,SUM('Chemicals Calcs'!AE$2:AE19)-'Chem - ODS'!Z$15*10^6&gt;0),SUM('Chemicals Calcs'!AE$2:AE19)-'Chem - ODS'!Z$15*10^6,'Chemicals Calcs'!AE19))</f>
        <v>0</v>
      </c>
      <c r="AF19" s="210">
        <f ca="1">IF(SUM('Chemicals Calcs'!AF$2:AF19)-'Chem - ODS'!AA$15*10^6&lt;0,0,IF(AND(SUM('Chemicals Calcs'!AF$1:AF18)-'Chem - ODS'!AA$15*10^6&lt;0,SUM('Chemicals Calcs'!AF$2:AF19)-'Chem - ODS'!AA$15*10^6&gt;0),SUM('Chemicals Calcs'!AF$2:AF19)-'Chem - ODS'!AA$15*10^6,'Chemicals Calcs'!AF19))</f>
        <v>0</v>
      </c>
      <c r="AG19" s="210">
        <f ca="1">IF(SUM('Chemicals Calcs'!AG$2:AG19)-'Chem - ODS'!AB$15*10^6&lt;0,0,IF(AND(SUM('Chemicals Calcs'!AG$1:AG18)-'Chem - ODS'!AB$15*10^6&lt;0,SUM('Chemicals Calcs'!AG$2:AG19)-'Chem - ODS'!AB$15*10^6&gt;0),SUM('Chemicals Calcs'!AG$2:AG19)-'Chem - ODS'!AB$15*10^6,'Chemicals Calcs'!AG19))</f>
        <v>0</v>
      </c>
      <c r="AH19" s="210">
        <f ca="1">IF(SUM('Chemicals Calcs'!AH$2:AH19)-'Chem - ODS'!AC$15*10^6&lt;0,0,IF(AND(SUM('Chemicals Calcs'!AH$1:AH18)-'Chem - ODS'!AC$15*10^6&lt;0,SUM('Chemicals Calcs'!AH$2:AH19)-'Chem - ODS'!AC$15*10^6&gt;0),SUM('Chemicals Calcs'!AH$2:AH19)-'Chem - ODS'!AC$15*10^6,'Chemicals Calcs'!AH19))</f>
        <v>0</v>
      </c>
      <c r="AI19" s="210">
        <f ca="1">IF(SUM('Chemicals Calcs'!AI$2:AI19)-'Chem - ODS'!AD$15*10^6&lt;0,0,IF(AND(SUM('Chemicals Calcs'!AI$1:AI18)-'Chem - ODS'!AD$15*10^6&lt;0,SUM('Chemicals Calcs'!AI$2:AI19)-'Chem - ODS'!AD$15*10^6&gt;0),SUM('Chemicals Calcs'!AI$2:AI19)-'Chem - ODS'!AD$15*10^6,'Chemicals Calcs'!AI19))</f>
        <v>0</v>
      </c>
      <c r="AJ19" s="210">
        <f ca="1">IF(SUM('Chemicals Calcs'!AJ$2:AJ19)-'Chem - ODS'!AE$15*10^6&lt;0,0,IF(AND(SUM('Chemicals Calcs'!AJ$1:AJ18)-'Chem - ODS'!AE$15*10^6&lt;0,SUM('Chemicals Calcs'!AJ$2:AJ19)-'Chem - ODS'!AE$15*10^6&gt;0),SUM('Chemicals Calcs'!AJ$2:AJ19)-'Chem - ODS'!AE$15*10^6,'Chemicals Calcs'!AJ19))</f>
        <v>0</v>
      </c>
      <c r="AK19" s="210">
        <f ca="1">IF(SUM('Chemicals Calcs'!AK$2:AK19)-'Chem - ODS'!AF$15*10^6&lt;0,0,IF(AND(SUM('Chemicals Calcs'!AK$1:AK18)-'Chem - ODS'!AF$15*10^6&lt;0,SUM('Chemicals Calcs'!AK$2:AK19)-'Chem - ODS'!AF$15*10^6&gt;0),SUM('Chemicals Calcs'!AK$2:AK19)-'Chem - ODS'!AF$15*10^6,'Chemicals Calcs'!AK19))</f>
        <v>0</v>
      </c>
      <c r="AL19" s="210">
        <f ca="1">IF(SUM('Chemicals Calcs'!AL$2:AL19)-'Chem - ODS'!AG$15*10^6&lt;0,0,IF(AND(SUM('Chemicals Calcs'!AL$1:AL18)-'Chem - ODS'!AG$15*10^6&lt;0,SUM('Chemicals Calcs'!AL$2:AL19)-'Chem - ODS'!AG$15*10^6&gt;0),SUM('Chemicals Calcs'!AL$2:AL19)-'Chem - ODS'!AG$15*10^6,'Chemicals Calcs'!AL19))</f>
        <v>0</v>
      </c>
      <c r="AM19" s="210">
        <f ca="1">IF(SUM('Chemicals Calcs'!AM$2:AM19)-'Chem - ODS'!AH$15*10^6&lt;0,0,IF(AND(SUM('Chemicals Calcs'!AM$1:AM18)-'Chem - ODS'!AH$15*10^6&lt;0,SUM('Chemicals Calcs'!AM$2:AM19)-'Chem - ODS'!AH$15*10^6&gt;0),SUM('Chemicals Calcs'!AM$2:AM19)-'Chem - ODS'!AH$15*10^6,'Chemicals Calcs'!AM19))</f>
        <v>0</v>
      </c>
      <c r="AN19" s="210">
        <f ca="1">IF(SUM('Chemicals Calcs'!AN$2:AN19)-'Chem - ODS'!AI$15*10^6&lt;0,0,IF(AND(SUM('Chemicals Calcs'!AN$1:AN18)-'Chem - ODS'!AI$15*10^6&lt;0,SUM('Chemicals Calcs'!AN$2:AN19)-'Chem - ODS'!AI$15*10^6&gt;0),SUM('Chemicals Calcs'!AN$2:AN19)-'Chem - ODS'!AI$15*10^6,'Chemicals Calcs'!AN19))</f>
        <v>0</v>
      </c>
      <c r="AO19" s="210">
        <f ca="1">IF(SUM('Chemicals Calcs'!AO$2:AO19)-'Chem - ODS'!AJ$15*10^6&lt;0,0,IF(AND(SUM('Chemicals Calcs'!AO$1:AO18)-'Chem - ODS'!AJ$15*10^6&lt;0,SUM('Chemicals Calcs'!AO$2:AO19)-'Chem - ODS'!AJ$15*10^6&gt;0),SUM('Chemicals Calcs'!AO$2:AO19)-'Chem - ODS'!AJ$15*10^6,'Chemicals Calcs'!AO19))</f>
        <v>0</v>
      </c>
      <c r="AP19" s="210">
        <f ca="1">IF(SUM('Chemicals Calcs'!AP$2:AP19)-'Chem - ODS'!AK$15*10^6&lt;0,0,IF(AND(SUM('Chemicals Calcs'!AP$1:AP18)-'Chem - ODS'!AK$15*10^6&lt;0,SUM('Chemicals Calcs'!AP$2:AP19)-'Chem - ODS'!AK$15*10^6&gt;0),SUM('Chemicals Calcs'!AP$2:AP19)-'Chem - ODS'!AK$15*10^6,'Chemicals Calcs'!AP19))</f>
        <v>0</v>
      </c>
    </row>
    <row r="20" spans="1:42">
      <c r="A20" s="74">
        <v>-32</v>
      </c>
      <c r="B20">
        <f ca="1">IF('Chemicals 2010'!$A28="CP",INDIRECT("'Chemicals 2010'!"&amp;'Country Selector'!$B$3&amp;ROW($A28))*10^12,0)</f>
        <v>0</v>
      </c>
      <c r="C20" s="90">
        <f t="shared" ca="1" si="0"/>
        <v>0</v>
      </c>
      <c r="D20" s="90">
        <f t="shared" ca="1" si="0"/>
        <v>0</v>
      </c>
      <c r="E20" s="90">
        <f t="shared" ca="1" si="0"/>
        <v>0</v>
      </c>
      <c r="F20" s="90">
        <f t="shared" ca="1" si="0"/>
        <v>0</v>
      </c>
      <c r="G20" s="210">
        <f ca="1">IF(SUM('Chemicals Calcs'!G$2:G20)-'Chem - ODS'!B$15*10^6&lt;0,0,IF(AND(SUM('Chemicals Calcs'!G$1:G19)-'Chem - ODS'!B$15*10^6&lt;0,SUM('Chemicals Calcs'!G$2:G20)-'Chem - ODS'!B$15*10^6&gt;0),SUM('Chemicals Calcs'!G$2:G20)-'Chem - ODS'!B$15*10^6,'Chemicals Calcs'!G20))</f>
        <v>0</v>
      </c>
      <c r="H20" s="210">
        <f ca="1">IF(SUM('Chemicals Calcs'!H$2:H20)-'Chem - ODS'!C$15*10^6&lt;0,0,IF(AND(SUM('Chemicals Calcs'!H$1:H19)-'Chem - ODS'!C$15*10^6&lt;0,SUM('Chemicals Calcs'!H$2:H20)-'Chem - ODS'!C$15*10^6&gt;0),SUM('Chemicals Calcs'!H$2:H20)-'Chem - ODS'!C$15*10^6,'Chemicals Calcs'!H20))</f>
        <v>0</v>
      </c>
      <c r="I20" s="210">
        <f ca="1">IF(SUM('Chemicals Calcs'!I$2:I20)-'Chem - ODS'!D$15*10^6&lt;0,0,IF(AND(SUM('Chemicals Calcs'!I$1:I19)-'Chem - ODS'!D$15*10^6&lt;0,SUM('Chemicals Calcs'!I$2:I20)-'Chem - ODS'!D$15*10^6&gt;0),SUM('Chemicals Calcs'!I$2:I20)-'Chem - ODS'!D$15*10^6,'Chemicals Calcs'!I20))</f>
        <v>0</v>
      </c>
      <c r="J20" s="210">
        <f ca="1">IF(SUM('Chemicals Calcs'!J$2:J20)-'Chem - ODS'!E$15*10^6&lt;0,0,IF(AND(SUM('Chemicals Calcs'!J$1:J19)-'Chem - ODS'!E$15*10^6&lt;0,SUM('Chemicals Calcs'!J$2:J20)-'Chem - ODS'!E$15*10^6&gt;0),SUM('Chemicals Calcs'!J$2:J20)-'Chem - ODS'!E$15*10^6,'Chemicals Calcs'!J20))</f>
        <v>0</v>
      </c>
      <c r="K20" s="210">
        <f ca="1">IF(SUM('Chemicals Calcs'!K$2:K20)-'Chem - ODS'!F$15*10^6&lt;0,0,IF(AND(SUM('Chemicals Calcs'!K$1:K19)-'Chem - ODS'!F$15*10^6&lt;0,SUM('Chemicals Calcs'!K$2:K20)-'Chem - ODS'!F$15*10^6&gt;0),SUM('Chemicals Calcs'!K$2:K20)-'Chem - ODS'!F$15*10^6,'Chemicals Calcs'!K20))</f>
        <v>0</v>
      </c>
      <c r="L20" s="210">
        <f ca="1">IF(SUM('Chemicals Calcs'!L$2:L20)-'Chem - ODS'!G$15*10^6&lt;0,0,IF(AND(SUM('Chemicals Calcs'!L$1:L19)-'Chem - ODS'!G$15*10^6&lt;0,SUM('Chemicals Calcs'!L$2:L20)-'Chem - ODS'!G$15*10^6&gt;0),SUM('Chemicals Calcs'!L$2:L20)-'Chem - ODS'!G$15*10^6,'Chemicals Calcs'!L20))</f>
        <v>0</v>
      </c>
      <c r="M20" s="210">
        <f ca="1">IF(SUM('Chemicals Calcs'!M$2:M20)-'Chem - ODS'!H$15*10^6&lt;0,0,IF(AND(SUM('Chemicals Calcs'!M$1:M19)-'Chem - ODS'!H$15*10^6&lt;0,SUM('Chemicals Calcs'!M$2:M20)-'Chem - ODS'!H$15*10^6&gt;0),SUM('Chemicals Calcs'!M$2:M20)-'Chem - ODS'!H$15*10^6,'Chemicals Calcs'!M20))</f>
        <v>0</v>
      </c>
      <c r="N20" s="210">
        <f ca="1">IF(SUM('Chemicals Calcs'!N$2:N20)-'Chem - ODS'!I$15*10^6&lt;0,0,IF(AND(SUM('Chemicals Calcs'!N$1:N19)-'Chem - ODS'!I$15*10^6&lt;0,SUM('Chemicals Calcs'!N$2:N20)-'Chem - ODS'!I$15*10^6&gt;0),SUM('Chemicals Calcs'!N$2:N20)-'Chem - ODS'!I$15*10^6,'Chemicals Calcs'!N20))</f>
        <v>0</v>
      </c>
      <c r="O20" s="210">
        <f ca="1">IF(SUM('Chemicals Calcs'!O$2:O20)-'Chem - ODS'!J$15*10^6&lt;0,0,IF(AND(SUM('Chemicals Calcs'!O$1:O19)-'Chem - ODS'!J$15*10^6&lt;0,SUM('Chemicals Calcs'!O$2:O20)-'Chem - ODS'!J$15*10^6&gt;0),SUM('Chemicals Calcs'!O$2:O20)-'Chem - ODS'!J$15*10^6,'Chemicals Calcs'!O20))</f>
        <v>0</v>
      </c>
      <c r="P20" s="210">
        <f ca="1">IF(SUM('Chemicals Calcs'!P$2:P20)-'Chem - ODS'!K$15*10^6&lt;0,0,IF(AND(SUM('Chemicals Calcs'!P$1:P19)-'Chem - ODS'!K$15*10^6&lt;0,SUM('Chemicals Calcs'!P$2:P20)-'Chem - ODS'!K$15*10^6&gt;0),SUM('Chemicals Calcs'!P$2:P20)-'Chem - ODS'!K$15*10^6,'Chemicals Calcs'!P20))</f>
        <v>0</v>
      </c>
      <c r="Q20" s="210">
        <f ca="1">IF(SUM('Chemicals Calcs'!Q$2:Q20)-'Chem - ODS'!L$15*10^6&lt;0,0,IF(AND(SUM('Chemicals Calcs'!Q$1:Q19)-'Chem - ODS'!L$15*10^6&lt;0,SUM('Chemicals Calcs'!Q$2:Q20)-'Chem - ODS'!L$15*10^6&gt;0),SUM('Chemicals Calcs'!Q$2:Q20)-'Chem - ODS'!L$15*10^6,'Chemicals Calcs'!Q20))</f>
        <v>0</v>
      </c>
      <c r="R20" s="210">
        <f ca="1">IF(SUM('Chemicals Calcs'!R$2:R20)-'Chem - ODS'!M$15*10^6&lt;0,0,IF(AND(SUM('Chemicals Calcs'!R$1:R19)-'Chem - ODS'!M$15*10^6&lt;0,SUM('Chemicals Calcs'!R$2:R20)-'Chem - ODS'!M$15*10^6&gt;0),SUM('Chemicals Calcs'!R$2:R20)-'Chem - ODS'!M$15*10^6,'Chemicals Calcs'!R20))</f>
        <v>0</v>
      </c>
      <c r="S20" s="210">
        <f ca="1">IF(SUM('Chemicals Calcs'!S$2:S20)-'Chem - ODS'!N$15*10^6&lt;0,0,IF(AND(SUM('Chemicals Calcs'!S$1:S19)-'Chem - ODS'!N$15*10^6&lt;0,SUM('Chemicals Calcs'!S$2:S20)-'Chem - ODS'!N$15*10^6&gt;0),SUM('Chemicals Calcs'!S$2:S20)-'Chem - ODS'!N$15*10^6,'Chemicals Calcs'!S20))</f>
        <v>0</v>
      </c>
      <c r="T20" s="210">
        <f ca="1">IF(SUM('Chemicals Calcs'!T$2:T20)-'Chem - ODS'!O$15*10^6&lt;0,0,IF(AND(SUM('Chemicals Calcs'!T$1:T19)-'Chem - ODS'!O$15*10^6&lt;0,SUM('Chemicals Calcs'!T$2:T20)-'Chem - ODS'!O$15*10^6&gt;0),SUM('Chemicals Calcs'!T$2:T20)-'Chem - ODS'!O$15*10^6,'Chemicals Calcs'!T20))</f>
        <v>0</v>
      </c>
      <c r="U20" s="210">
        <f ca="1">IF(SUM('Chemicals Calcs'!U$2:U20)-'Chem - ODS'!P$15*10^6&lt;0,0,IF(AND(SUM('Chemicals Calcs'!U$1:U19)-'Chem - ODS'!P$15*10^6&lt;0,SUM('Chemicals Calcs'!U$2:U20)-'Chem - ODS'!P$15*10^6&gt;0),SUM('Chemicals Calcs'!U$2:U20)-'Chem - ODS'!P$15*10^6,'Chemicals Calcs'!U20))</f>
        <v>0</v>
      </c>
      <c r="V20" s="210">
        <f ca="1">IF(SUM('Chemicals Calcs'!V$2:V20)-'Chem - ODS'!Q$15*10^6&lt;0,0,IF(AND(SUM('Chemicals Calcs'!V$1:V19)-'Chem - ODS'!Q$15*10^6&lt;0,SUM('Chemicals Calcs'!V$2:V20)-'Chem - ODS'!Q$15*10^6&gt;0),SUM('Chemicals Calcs'!V$2:V20)-'Chem - ODS'!Q$15*10^6,'Chemicals Calcs'!V20))</f>
        <v>0</v>
      </c>
      <c r="W20" s="210">
        <f ca="1">IF(SUM('Chemicals Calcs'!W$2:W20)-'Chem - ODS'!R$15*10^6&lt;0,0,IF(AND(SUM('Chemicals Calcs'!W$1:W19)-'Chem - ODS'!R$15*10^6&lt;0,SUM('Chemicals Calcs'!W$2:W20)-'Chem - ODS'!R$15*10^6&gt;0),SUM('Chemicals Calcs'!W$2:W20)-'Chem - ODS'!R$15*10^6,'Chemicals Calcs'!W20))</f>
        <v>0</v>
      </c>
      <c r="X20" s="210">
        <f ca="1">IF(SUM('Chemicals Calcs'!X$2:X20)-'Chem - ODS'!S$15*10^6&lt;0,0,IF(AND(SUM('Chemicals Calcs'!X$1:X19)-'Chem - ODS'!S$15*10^6&lt;0,SUM('Chemicals Calcs'!X$2:X20)-'Chem - ODS'!S$15*10^6&gt;0),SUM('Chemicals Calcs'!X$2:X20)-'Chem - ODS'!S$15*10^6,'Chemicals Calcs'!X20))</f>
        <v>0</v>
      </c>
      <c r="Y20" s="210">
        <f ca="1">IF(SUM('Chemicals Calcs'!Y$2:Y20)-'Chem - ODS'!T$15*10^6&lt;0,0,IF(AND(SUM('Chemicals Calcs'!Y$1:Y19)-'Chem - ODS'!T$15*10^6&lt;0,SUM('Chemicals Calcs'!Y$2:Y20)-'Chem - ODS'!T$15*10^6&gt;0),SUM('Chemicals Calcs'!Y$2:Y20)-'Chem - ODS'!T$15*10^6,'Chemicals Calcs'!Y20))</f>
        <v>0</v>
      </c>
      <c r="Z20" s="210">
        <f ca="1">IF(SUM('Chemicals Calcs'!Z$2:Z20)-'Chem - ODS'!U$15*10^6&lt;0,0,IF(AND(SUM('Chemicals Calcs'!Z$1:Z19)-'Chem - ODS'!U$15*10^6&lt;0,SUM('Chemicals Calcs'!Z$2:Z20)-'Chem - ODS'!U$15*10^6&gt;0),SUM('Chemicals Calcs'!Z$2:Z20)-'Chem - ODS'!U$15*10^6,'Chemicals Calcs'!Z20))</f>
        <v>0</v>
      </c>
      <c r="AA20" s="210">
        <f ca="1">IF(SUM('Chemicals Calcs'!AA$2:AA20)-'Chem - ODS'!V$15*10^6&lt;0,0,IF(AND(SUM('Chemicals Calcs'!AA$1:AA19)-'Chem - ODS'!V$15*10^6&lt;0,SUM('Chemicals Calcs'!AA$2:AA20)-'Chem - ODS'!V$15*10^6&gt;0),SUM('Chemicals Calcs'!AA$2:AA20)-'Chem - ODS'!V$15*10^6,'Chemicals Calcs'!AA20))</f>
        <v>0</v>
      </c>
      <c r="AB20" s="210">
        <f ca="1">IF(SUM('Chemicals Calcs'!AB$2:AB20)-'Chem - ODS'!W$15*10^6&lt;0,0,IF(AND(SUM('Chemicals Calcs'!AB$1:AB19)-'Chem - ODS'!W$15*10^6&lt;0,SUM('Chemicals Calcs'!AB$2:AB20)-'Chem - ODS'!W$15*10^6&gt;0),SUM('Chemicals Calcs'!AB$2:AB20)-'Chem - ODS'!W$15*10^6,'Chemicals Calcs'!AB20))</f>
        <v>0</v>
      </c>
      <c r="AC20" s="210">
        <f ca="1">IF(SUM('Chemicals Calcs'!AC$2:AC20)-'Chem - ODS'!X$15*10^6&lt;0,0,IF(AND(SUM('Chemicals Calcs'!AC$1:AC19)-'Chem - ODS'!X$15*10^6&lt;0,SUM('Chemicals Calcs'!AC$2:AC20)-'Chem - ODS'!X$15*10^6&gt;0),SUM('Chemicals Calcs'!AC$2:AC20)-'Chem - ODS'!X$15*10^6,'Chemicals Calcs'!AC20))</f>
        <v>0</v>
      </c>
      <c r="AD20" s="210">
        <f ca="1">IF(SUM('Chemicals Calcs'!AD$2:AD20)-'Chem - ODS'!Y$15*10^6&lt;0,0,IF(AND(SUM('Chemicals Calcs'!AD$1:AD19)-'Chem - ODS'!Y$15*10^6&lt;0,SUM('Chemicals Calcs'!AD$2:AD20)-'Chem - ODS'!Y$15*10^6&gt;0),SUM('Chemicals Calcs'!AD$2:AD20)-'Chem - ODS'!Y$15*10^6,'Chemicals Calcs'!AD20))</f>
        <v>0</v>
      </c>
      <c r="AE20" s="210">
        <f ca="1">IF(SUM('Chemicals Calcs'!AE$2:AE20)-'Chem - ODS'!Z$15*10^6&lt;0,0,IF(AND(SUM('Chemicals Calcs'!AE$1:AE19)-'Chem - ODS'!Z$15*10^6&lt;0,SUM('Chemicals Calcs'!AE$2:AE20)-'Chem - ODS'!Z$15*10^6&gt;0),SUM('Chemicals Calcs'!AE$2:AE20)-'Chem - ODS'!Z$15*10^6,'Chemicals Calcs'!AE20))</f>
        <v>0</v>
      </c>
      <c r="AF20" s="210">
        <f ca="1">IF(SUM('Chemicals Calcs'!AF$2:AF20)-'Chem - ODS'!AA$15*10^6&lt;0,0,IF(AND(SUM('Chemicals Calcs'!AF$1:AF19)-'Chem - ODS'!AA$15*10^6&lt;0,SUM('Chemicals Calcs'!AF$2:AF20)-'Chem - ODS'!AA$15*10^6&gt;0),SUM('Chemicals Calcs'!AF$2:AF20)-'Chem - ODS'!AA$15*10^6,'Chemicals Calcs'!AF20))</f>
        <v>0</v>
      </c>
      <c r="AG20" s="210">
        <f ca="1">IF(SUM('Chemicals Calcs'!AG$2:AG20)-'Chem - ODS'!AB$15*10^6&lt;0,0,IF(AND(SUM('Chemicals Calcs'!AG$1:AG19)-'Chem - ODS'!AB$15*10^6&lt;0,SUM('Chemicals Calcs'!AG$2:AG20)-'Chem - ODS'!AB$15*10^6&gt;0),SUM('Chemicals Calcs'!AG$2:AG20)-'Chem - ODS'!AB$15*10^6,'Chemicals Calcs'!AG20))</f>
        <v>0</v>
      </c>
      <c r="AH20" s="210">
        <f ca="1">IF(SUM('Chemicals Calcs'!AH$2:AH20)-'Chem - ODS'!AC$15*10^6&lt;0,0,IF(AND(SUM('Chemicals Calcs'!AH$1:AH19)-'Chem - ODS'!AC$15*10^6&lt;0,SUM('Chemicals Calcs'!AH$2:AH20)-'Chem - ODS'!AC$15*10^6&gt;0),SUM('Chemicals Calcs'!AH$2:AH20)-'Chem - ODS'!AC$15*10^6,'Chemicals Calcs'!AH20))</f>
        <v>0</v>
      </c>
      <c r="AI20" s="210">
        <f ca="1">IF(SUM('Chemicals Calcs'!AI$2:AI20)-'Chem - ODS'!AD$15*10^6&lt;0,0,IF(AND(SUM('Chemicals Calcs'!AI$1:AI19)-'Chem - ODS'!AD$15*10^6&lt;0,SUM('Chemicals Calcs'!AI$2:AI20)-'Chem - ODS'!AD$15*10^6&gt;0),SUM('Chemicals Calcs'!AI$2:AI20)-'Chem - ODS'!AD$15*10^6,'Chemicals Calcs'!AI20))</f>
        <v>0</v>
      </c>
      <c r="AJ20" s="210">
        <f ca="1">IF(SUM('Chemicals Calcs'!AJ$2:AJ20)-'Chem - ODS'!AE$15*10^6&lt;0,0,IF(AND(SUM('Chemicals Calcs'!AJ$1:AJ19)-'Chem - ODS'!AE$15*10^6&lt;0,SUM('Chemicals Calcs'!AJ$2:AJ20)-'Chem - ODS'!AE$15*10^6&gt;0),SUM('Chemicals Calcs'!AJ$2:AJ20)-'Chem - ODS'!AE$15*10^6,'Chemicals Calcs'!AJ20))</f>
        <v>0</v>
      </c>
      <c r="AK20" s="210">
        <f ca="1">IF(SUM('Chemicals Calcs'!AK$2:AK20)-'Chem - ODS'!AF$15*10^6&lt;0,0,IF(AND(SUM('Chemicals Calcs'!AK$1:AK19)-'Chem - ODS'!AF$15*10^6&lt;0,SUM('Chemicals Calcs'!AK$2:AK20)-'Chem - ODS'!AF$15*10^6&gt;0),SUM('Chemicals Calcs'!AK$2:AK20)-'Chem - ODS'!AF$15*10^6,'Chemicals Calcs'!AK20))</f>
        <v>0</v>
      </c>
      <c r="AL20" s="210">
        <f ca="1">IF(SUM('Chemicals Calcs'!AL$2:AL20)-'Chem - ODS'!AG$15*10^6&lt;0,0,IF(AND(SUM('Chemicals Calcs'!AL$1:AL19)-'Chem - ODS'!AG$15*10^6&lt;0,SUM('Chemicals Calcs'!AL$2:AL20)-'Chem - ODS'!AG$15*10^6&gt;0),SUM('Chemicals Calcs'!AL$2:AL20)-'Chem - ODS'!AG$15*10^6,'Chemicals Calcs'!AL20))</f>
        <v>0</v>
      </c>
      <c r="AM20" s="210">
        <f ca="1">IF(SUM('Chemicals Calcs'!AM$2:AM20)-'Chem - ODS'!AH$15*10^6&lt;0,0,IF(AND(SUM('Chemicals Calcs'!AM$1:AM19)-'Chem - ODS'!AH$15*10^6&lt;0,SUM('Chemicals Calcs'!AM$2:AM20)-'Chem - ODS'!AH$15*10^6&gt;0),SUM('Chemicals Calcs'!AM$2:AM20)-'Chem - ODS'!AH$15*10^6,'Chemicals Calcs'!AM20))</f>
        <v>0</v>
      </c>
      <c r="AN20" s="210">
        <f ca="1">IF(SUM('Chemicals Calcs'!AN$2:AN20)-'Chem - ODS'!AI$15*10^6&lt;0,0,IF(AND(SUM('Chemicals Calcs'!AN$1:AN19)-'Chem - ODS'!AI$15*10^6&lt;0,SUM('Chemicals Calcs'!AN$2:AN20)-'Chem - ODS'!AI$15*10^6&gt;0),SUM('Chemicals Calcs'!AN$2:AN20)-'Chem - ODS'!AI$15*10^6,'Chemicals Calcs'!AN20))</f>
        <v>0</v>
      </c>
      <c r="AO20" s="210">
        <f ca="1">IF(SUM('Chemicals Calcs'!AO$2:AO20)-'Chem - ODS'!AJ$15*10^6&lt;0,0,IF(AND(SUM('Chemicals Calcs'!AO$1:AO19)-'Chem - ODS'!AJ$15*10^6&lt;0,SUM('Chemicals Calcs'!AO$2:AO20)-'Chem - ODS'!AJ$15*10^6&gt;0),SUM('Chemicals Calcs'!AO$2:AO20)-'Chem - ODS'!AJ$15*10^6,'Chemicals Calcs'!AO20))</f>
        <v>0</v>
      </c>
      <c r="AP20" s="210">
        <f ca="1">IF(SUM('Chemicals Calcs'!AP$2:AP20)-'Chem - ODS'!AK$15*10^6&lt;0,0,IF(AND(SUM('Chemicals Calcs'!AP$1:AP19)-'Chem - ODS'!AK$15*10^6&lt;0,SUM('Chemicals Calcs'!AP$2:AP20)-'Chem - ODS'!AK$15*10^6&gt;0),SUM('Chemicals Calcs'!AP$2:AP20)-'Chem - ODS'!AK$15*10^6,'Chemicals Calcs'!AP20))</f>
        <v>0</v>
      </c>
    </row>
    <row r="21" spans="1:42">
      <c r="A21" s="74">
        <v>-31</v>
      </c>
      <c r="B21">
        <f ca="1">IF('Chemicals 2010'!$A29="CP",INDIRECT("'Chemicals 2010'!"&amp;'Country Selector'!$B$3&amp;ROW($A29))*10^12,0)</f>
        <v>0</v>
      </c>
      <c r="C21" s="90">
        <f t="shared" ca="1" si="0"/>
        <v>0</v>
      </c>
      <c r="D21" s="90">
        <f t="shared" ca="1" si="0"/>
        <v>0</v>
      </c>
      <c r="E21" s="90">
        <f t="shared" ca="1" si="0"/>
        <v>0</v>
      </c>
      <c r="F21" s="90">
        <f t="shared" ca="1" si="0"/>
        <v>0</v>
      </c>
      <c r="G21" s="210">
        <f ca="1">IF(SUM('Chemicals Calcs'!G$2:G21)-'Chem - ODS'!B$15*10^6&lt;0,0,IF(AND(SUM('Chemicals Calcs'!G$1:G20)-'Chem - ODS'!B$15*10^6&lt;0,SUM('Chemicals Calcs'!G$2:G21)-'Chem - ODS'!B$15*10^6&gt;0),SUM('Chemicals Calcs'!G$2:G21)-'Chem - ODS'!B$15*10^6,'Chemicals Calcs'!G21))</f>
        <v>0</v>
      </c>
      <c r="H21" s="210">
        <f ca="1">IF(SUM('Chemicals Calcs'!H$2:H21)-'Chem - ODS'!C$15*10^6&lt;0,0,IF(AND(SUM('Chemicals Calcs'!H$1:H20)-'Chem - ODS'!C$15*10^6&lt;0,SUM('Chemicals Calcs'!H$2:H21)-'Chem - ODS'!C$15*10^6&gt;0),SUM('Chemicals Calcs'!H$2:H21)-'Chem - ODS'!C$15*10^6,'Chemicals Calcs'!H21))</f>
        <v>0</v>
      </c>
      <c r="I21" s="210">
        <f ca="1">IF(SUM('Chemicals Calcs'!I$2:I21)-'Chem - ODS'!D$15*10^6&lt;0,0,IF(AND(SUM('Chemicals Calcs'!I$1:I20)-'Chem - ODS'!D$15*10^6&lt;0,SUM('Chemicals Calcs'!I$2:I21)-'Chem - ODS'!D$15*10^6&gt;0),SUM('Chemicals Calcs'!I$2:I21)-'Chem - ODS'!D$15*10^6,'Chemicals Calcs'!I21))</f>
        <v>0</v>
      </c>
      <c r="J21" s="210">
        <f ca="1">IF(SUM('Chemicals Calcs'!J$2:J21)-'Chem - ODS'!E$15*10^6&lt;0,0,IF(AND(SUM('Chemicals Calcs'!J$1:J20)-'Chem - ODS'!E$15*10^6&lt;0,SUM('Chemicals Calcs'!J$2:J21)-'Chem - ODS'!E$15*10^6&gt;0),SUM('Chemicals Calcs'!J$2:J21)-'Chem - ODS'!E$15*10^6,'Chemicals Calcs'!J21))</f>
        <v>0</v>
      </c>
      <c r="K21" s="210">
        <f ca="1">IF(SUM('Chemicals Calcs'!K$2:K21)-'Chem - ODS'!F$15*10^6&lt;0,0,IF(AND(SUM('Chemicals Calcs'!K$1:K20)-'Chem - ODS'!F$15*10^6&lt;0,SUM('Chemicals Calcs'!K$2:K21)-'Chem - ODS'!F$15*10^6&gt;0),SUM('Chemicals Calcs'!K$2:K21)-'Chem - ODS'!F$15*10^6,'Chemicals Calcs'!K21))</f>
        <v>0</v>
      </c>
      <c r="L21" s="210">
        <f ca="1">IF(SUM('Chemicals Calcs'!L$2:L21)-'Chem - ODS'!G$15*10^6&lt;0,0,IF(AND(SUM('Chemicals Calcs'!L$1:L20)-'Chem - ODS'!G$15*10^6&lt;0,SUM('Chemicals Calcs'!L$2:L21)-'Chem - ODS'!G$15*10^6&gt;0),SUM('Chemicals Calcs'!L$2:L21)-'Chem - ODS'!G$15*10^6,'Chemicals Calcs'!L21))</f>
        <v>0</v>
      </c>
      <c r="M21" s="210">
        <f ca="1">IF(SUM('Chemicals Calcs'!M$2:M21)-'Chem - ODS'!H$15*10^6&lt;0,0,IF(AND(SUM('Chemicals Calcs'!M$1:M20)-'Chem - ODS'!H$15*10^6&lt;0,SUM('Chemicals Calcs'!M$2:M21)-'Chem - ODS'!H$15*10^6&gt;0),SUM('Chemicals Calcs'!M$2:M21)-'Chem - ODS'!H$15*10^6,'Chemicals Calcs'!M21))</f>
        <v>0</v>
      </c>
      <c r="N21" s="210">
        <f ca="1">IF(SUM('Chemicals Calcs'!N$2:N21)-'Chem - ODS'!I$15*10^6&lt;0,0,IF(AND(SUM('Chemicals Calcs'!N$1:N20)-'Chem - ODS'!I$15*10^6&lt;0,SUM('Chemicals Calcs'!N$2:N21)-'Chem - ODS'!I$15*10^6&gt;0),SUM('Chemicals Calcs'!N$2:N21)-'Chem - ODS'!I$15*10^6,'Chemicals Calcs'!N21))</f>
        <v>0</v>
      </c>
      <c r="O21" s="210">
        <f ca="1">IF(SUM('Chemicals Calcs'!O$2:O21)-'Chem - ODS'!J$15*10^6&lt;0,0,IF(AND(SUM('Chemicals Calcs'!O$1:O20)-'Chem - ODS'!J$15*10^6&lt;0,SUM('Chemicals Calcs'!O$2:O21)-'Chem - ODS'!J$15*10^6&gt;0),SUM('Chemicals Calcs'!O$2:O21)-'Chem - ODS'!J$15*10^6,'Chemicals Calcs'!O21))</f>
        <v>0</v>
      </c>
      <c r="P21" s="210">
        <f ca="1">IF(SUM('Chemicals Calcs'!P$2:P21)-'Chem - ODS'!K$15*10^6&lt;0,0,IF(AND(SUM('Chemicals Calcs'!P$1:P20)-'Chem - ODS'!K$15*10^6&lt;0,SUM('Chemicals Calcs'!P$2:P21)-'Chem - ODS'!K$15*10^6&gt;0),SUM('Chemicals Calcs'!P$2:P21)-'Chem - ODS'!K$15*10^6,'Chemicals Calcs'!P21))</f>
        <v>0</v>
      </c>
      <c r="Q21" s="210">
        <f ca="1">IF(SUM('Chemicals Calcs'!Q$2:Q21)-'Chem - ODS'!L$15*10^6&lt;0,0,IF(AND(SUM('Chemicals Calcs'!Q$1:Q20)-'Chem - ODS'!L$15*10^6&lt;0,SUM('Chemicals Calcs'!Q$2:Q21)-'Chem - ODS'!L$15*10^6&gt;0),SUM('Chemicals Calcs'!Q$2:Q21)-'Chem - ODS'!L$15*10^6,'Chemicals Calcs'!Q21))</f>
        <v>0</v>
      </c>
      <c r="R21" s="210">
        <f ca="1">IF(SUM('Chemicals Calcs'!R$2:R21)-'Chem - ODS'!M$15*10^6&lt;0,0,IF(AND(SUM('Chemicals Calcs'!R$1:R20)-'Chem - ODS'!M$15*10^6&lt;0,SUM('Chemicals Calcs'!R$2:R21)-'Chem - ODS'!M$15*10^6&gt;0),SUM('Chemicals Calcs'!R$2:R21)-'Chem - ODS'!M$15*10^6,'Chemicals Calcs'!R21))</f>
        <v>0</v>
      </c>
      <c r="S21" s="210">
        <f ca="1">IF(SUM('Chemicals Calcs'!S$2:S21)-'Chem - ODS'!N$15*10^6&lt;0,0,IF(AND(SUM('Chemicals Calcs'!S$1:S20)-'Chem - ODS'!N$15*10^6&lt;0,SUM('Chemicals Calcs'!S$2:S21)-'Chem - ODS'!N$15*10^6&gt;0),SUM('Chemicals Calcs'!S$2:S21)-'Chem - ODS'!N$15*10^6,'Chemicals Calcs'!S21))</f>
        <v>0</v>
      </c>
      <c r="T21" s="210">
        <f ca="1">IF(SUM('Chemicals Calcs'!T$2:T21)-'Chem - ODS'!O$15*10^6&lt;0,0,IF(AND(SUM('Chemicals Calcs'!T$1:T20)-'Chem - ODS'!O$15*10^6&lt;0,SUM('Chemicals Calcs'!T$2:T21)-'Chem - ODS'!O$15*10^6&gt;0),SUM('Chemicals Calcs'!T$2:T21)-'Chem - ODS'!O$15*10^6,'Chemicals Calcs'!T21))</f>
        <v>0</v>
      </c>
      <c r="U21" s="210">
        <f ca="1">IF(SUM('Chemicals Calcs'!U$2:U21)-'Chem - ODS'!P$15*10^6&lt;0,0,IF(AND(SUM('Chemicals Calcs'!U$1:U20)-'Chem - ODS'!P$15*10^6&lt;0,SUM('Chemicals Calcs'!U$2:U21)-'Chem - ODS'!P$15*10^6&gt;0),SUM('Chemicals Calcs'!U$2:U21)-'Chem - ODS'!P$15*10^6,'Chemicals Calcs'!U21))</f>
        <v>0</v>
      </c>
      <c r="V21" s="210">
        <f ca="1">IF(SUM('Chemicals Calcs'!V$2:V21)-'Chem - ODS'!Q$15*10^6&lt;0,0,IF(AND(SUM('Chemicals Calcs'!V$1:V20)-'Chem - ODS'!Q$15*10^6&lt;0,SUM('Chemicals Calcs'!V$2:V21)-'Chem - ODS'!Q$15*10^6&gt;0),SUM('Chemicals Calcs'!V$2:V21)-'Chem - ODS'!Q$15*10^6,'Chemicals Calcs'!V21))</f>
        <v>0</v>
      </c>
      <c r="W21" s="210">
        <f ca="1">IF(SUM('Chemicals Calcs'!W$2:W21)-'Chem - ODS'!R$15*10^6&lt;0,0,IF(AND(SUM('Chemicals Calcs'!W$1:W20)-'Chem - ODS'!R$15*10^6&lt;0,SUM('Chemicals Calcs'!W$2:W21)-'Chem - ODS'!R$15*10^6&gt;0),SUM('Chemicals Calcs'!W$2:W21)-'Chem - ODS'!R$15*10^6,'Chemicals Calcs'!W21))</f>
        <v>0</v>
      </c>
      <c r="X21" s="210">
        <f ca="1">IF(SUM('Chemicals Calcs'!X$2:X21)-'Chem - ODS'!S$15*10^6&lt;0,0,IF(AND(SUM('Chemicals Calcs'!X$1:X20)-'Chem - ODS'!S$15*10^6&lt;0,SUM('Chemicals Calcs'!X$2:X21)-'Chem - ODS'!S$15*10^6&gt;0),SUM('Chemicals Calcs'!X$2:X21)-'Chem - ODS'!S$15*10^6,'Chemicals Calcs'!X21))</f>
        <v>0</v>
      </c>
      <c r="Y21" s="210">
        <f ca="1">IF(SUM('Chemicals Calcs'!Y$2:Y21)-'Chem - ODS'!T$15*10^6&lt;0,0,IF(AND(SUM('Chemicals Calcs'!Y$1:Y20)-'Chem - ODS'!T$15*10^6&lt;0,SUM('Chemicals Calcs'!Y$2:Y21)-'Chem - ODS'!T$15*10^6&gt;0),SUM('Chemicals Calcs'!Y$2:Y21)-'Chem - ODS'!T$15*10^6,'Chemicals Calcs'!Y21))</f>
        <v>0</v>
      </c>
      <c r="Z21" s="210">
        <f ca="1">IF(SUM('Chemicals Calcs'!Z$2:Z21)-'Chem - ODS'!U$15*10^6&lt;0,0,IF(AND(SUM('Chemicals Calcs'!Z$1:Z20)-'Chem - ODS'!U$15*10^6&lt;0,SUM('Chemicals Calcs'!Z$2:Z21)-'Chem - ODS'!U$15*10^6&gt;0),SUM('Chemicals Calcs'!Z$2:Z21)-'Chem - ODS'!U$15*10^6,'Chemicals Calcs'!Z21))</f>
        <v>0</v>
      </c>
      <c r="AA21" s="210">
        <f ca="1">IF(SUM('Chemicals Calcs'!AA$2:AA21)-'Chem - ODS'!V$15*10^6&lt;0,0,IF(AND(SUM('Chemicals Calcs'!AA$1:AA20)-'Chem - ODS'!V$15*10^6&lt;0,SUM('Chemicals Calcs'!AA$2:AA21)-'Chem - ODS'!V$15*10^6&gt;0),SUM('Chemicals Calcs'!AA$2:AA21)-'Chem - ODS'!V$15*10^6,'Chemicals Calcs'!AA21))</f>
        <v>0</v>
      </c>
      <c r="AB21" s="210">
        <f ca="1">IF(SUM('Chemicals Calcs'!AB$2:AB21)-'Chem - ODS'!W$15*10^6&lt;0,0,IF(AND(SUM('Chemicals Calcs'!AB$1:AB20)-'Chem - ODS'!W$15*10^6&lt;0,SUM('Chemicals Calcs'!AB$2:AB21)-'Chem - ODS'!W$15*10^6&gt;0),SUM('Chemicals Calcs'!AB$2:AB21)-'Chem - ODS'!W$15*10^6,'Chemicals Calcs'!AB21))</f>
        <v>0</v>
      </c>
      <c r="AC21" s="210">
        <f ca="1">IF(SUM('Chemicals Calcs'!AC$2:AC21)-'Chem - ODS'!X$15*10^6&lt;0,0,IF(AND(SUM('Chemicals Calcs'!AC$1:AC20)-'Chem - ODS'!X$15*10^6&lt;0,SUM('Chemicals Calcs'!AC$2:AC21)-'Chem - ODS'!X$15*10^6&gt;0),SUM('Chemicals Calcs'!AC$2:AC21)-'Chem - ODS'!X$15*10^6,'Chemicals Calcs'!AC21))</f>
        <v>0</v>
      </c>
      <c r="AD21" s="210">
        <f ca="1">IF(SUM('Chemicals Calcs'!AD$2:AD21)-'Chem - ODS'!Y$15*10^6&lt;0,0,IF(AND(SUM('Chemicals Calcs'!AD$1:AD20)-'Chem - ODS'!Y$15*10^6&lt;0,SUM('Chemicals Calcs'!AD$2:AD21)-'Chem - ODS'!Y$15*10^6&gt;0),SUM('Chemicals Calcs'!AD$2:AD21)-'Chem - ODS'!Y$15*10^6,'Chemicals Calcs'!AD21))</f>
        <v>0</v>
      </c>
      <c r="AE21" s="210">
        <f ca="1">IF(SUM('Chemicals Calcs'!AE$2:AE21)-'Chem - ODS'!Z$15*10^6&lt;0,0,IF(AND(SUM('Chemicals Calcs'!AE$1:AE20)-'Chem - ODS'!Z$15*10^6&lt;0,SUM('Chemicals Calcs'!AE$2:AE21)-'Chem - ODS'!Z$15*10^6&gt;0),SUM('Chemicals Calcs'!AE$2:AE21)-'Chem - ODS'!Z$15*10^6,'Chemicals Calcs'!AE21))</f>
        <v>0</v>
      </c>
      <c r="AF21" s="210">
        <f ca="1">IF(SUM('Chemicals Calcs'!AF$2:AF21)-'Chem - ODS'!AA$15*10^6&lt;0,0,IF(AND(SUM('Chemicals Calcs'!AF$1:AF20)-'Chem - ODS'!AA$15*10^6&lt;0,SUM('Chemicals Calcs'!AF$2:AF21)-'Chem - ODS'!AA$15*10^6&gt;0),SUM('Chemicals Calcs'!AF$2:AF21)-'Chem - ODS'!AA$15*10^6,'Chemicals Calcs'!AF21))</f>
        <v>0</v>
      </c>
      <c r="AG21" s="210">
        <f ca="1">IF(SUM('Chemicals Calcs'!AG$2:AG21)-'Chem - ODS'!AB$15*10^6&lt;0,0,IF(AND(SUM('Chemicals Calcs'!AG$1:AG20)-'Chem - ODS'!AB$15*10^6&lt;0,SUM('Chemicals Calcs'!AG$2:AG21)-'Chem - ODS'!AB$15*10^6&gt;0),SUM('Chemicals Calcs'!AG$2:AG21)-'Chem - ODS'!AB$15*10^6,'Chemicals Calcs'!AG21))</f>
        <v>0</v>
      </c>
      <c r="AH21" s="210">
        <f ca="1">IF(SUM('Chemicals Calcs'!AH$2:AH21)-'Chem - ODS'!AC$15*10^6&lt;0,0,IF(AND(SUM('Chemicals Calcs'!AH$1:AH20)-'Chem - ODS'!AC$15*10^6&lt;0,SUM('Chemicals Calcs'!AH$2:AH21)-'Chem - ODS'!AC$15*10^6&gt;0),SUM('Chemicals Calcs'!AH$2:AH21)-'Chem - ODS'!AC$15*10^6,'Chemicals Calcs'!AH21))</f>
        <v>0</v>
      </c>
      <c r="AI21" s="210">
        <f ca="1">IF(SUM('Chemicals Calcs'!AI$2:AI21)-'Chem - ODS'!AD$15*10^6&lt;0,0,IF(AND(SUM('Chemicals Calcs'!AI$1:AI20)-'Chem - ODS'!AD$15*10^6&lt;0,SUM('Chemicals Calcs'!AI$2:AI21)-'Chem - ODS'!AD$15*10^6&gt;0),SUM('Chemicals Calcs'!AI$2:AI21)-'Chem - ODS'!AD$15*10^6,'Chemicals Calcs'!AI21))</f>
        <v>0</v>
      </c>
      <c r="AJ21" s="210">
        <f ca="1">IF(SUM('Chemicals Calcs'!AJ$2:AJ21)-'Chem - ODS'!AE$15*10^6&lt;0,0,IF(AND(SUM('Chemicals Calcs'!AJ$1:AJ20)-'Chem - ODS'!AE$15*10^6&lt;0,SUM('Chemicals Calcs'!AJ$2:AJ21)-'Chem - ODS'!AE$15*10^6&gt;0),SUM('Chemicals Calcs'!AJ$2:AJ21)-'Chem - ODS'!AE$15*10^6,'Chemicals Calcs'!AJ21))</f>
        <v>0</v>
      </c>
      <c r="AK21" s="210">
        <f ca="1">IF(SUM('Chemicals Calcs'!AK$2:AK21)-'Chem - ODS'!AF$15*10^6&lt;0,0,IF(AND(SUM('Chemicals Calcs'!AK$1:AK20)-'Chem - ODS'!AF$15*10^6&lt;0,SUM('Chemicals Calcs'!AK$2:AK21)-'Chem - ODS'!AF$15*10^6&gt;0),SUM('Chemicals Calcs'!AK$2:AK21)-'Chem - ODS'!AF$15*10^6,'Chemicals Calcs'!AK21))</f>
        <v>0</v>
      </c>
      <c r="AL21" s="210">
        <f ca="1">IF(SUM('Chemicals Calcs'!AL$2:AL21)-'Chem - ODS'!AG$15*10^6&lt;0,0,IF(AND(SUM('Chemicals Calcs'!AL$1:AL20)-'Chem - ODS'!AG$15*10^6&lt;0,SUM('Chemicals Calcs'!AL$2:AL21)-'Chem - ODS'!AG$15*10^6&gt;0),SUM('Chemicals Calcs'!AL$2:AL21)-'Chem - ODS'!AG$15*10^6,'Chemicals Calcs'!AL21))</f>
        <v>0</v>
      </c>
      <c r="AM21" s="210">
        <f ca="1">IF(SUM('Chemicals Calcs'!AM$2:AM21)-'Chem - ODS'!AH$15*10^6&lt;0,0,IF(AND(SUM('Chemicals Calcs'!AM$1:AM20)-'Chem - ODS'!AH$15*10^6&lt;0,SUM('Chemicals Calcs'!AM$2:AM21)-'Chem - ODS'!AH$15*10^6&gt;0),SUM('Chemicals Calcs'!AM$2:AM21)-'Chem - ODS'!AH$15*10^6,'Chemicals Calcs'!AM21))</f>
        <v>0</v>
      </c>
      <c r="AN21" s="210">
        <f ca="1">IF(SUM('Chemicals Calcs'!AN$2:AN21)-'Chem - ODS'!AI$15*10^6&lt;0,0,IF(AND(SUM('Chemicals Calcs'!AN$1:AN20)-'Chem - ODS'!AI$15*10^6&lt;0,SUM('Chemicals Calcs'!AN$2:AN21)-'Chem - ODS'!AI$15*10^6&gt;0),SUM('Chemicals Calcs'!AN$2:AN21)-'Chem - ODS'!AI$15*10^6,'Chemicals Calcs'!AN21))</f>
        <v>0</v>
      </c>
      <c r="AO21" s="210">
        <f ca="1">IF(SUM('Chemicals Calcs'!AO$2:AO21)-'Chem - ODS'!AJ$15*10^6&lt;0,0,IF(AND(SUM('Chemicals Calcs'!AO$1:AO20)-'Chem - ODS'!AJ$15*10^6&lt;0,SUM('Chemicals Calcs'!AO$2:AO21)-'Chem - ODS'!AJ$15*10^6&gt;0),SUM('Chemicals Calcs'!AO$2:AO21)-'Chem - ODS'!AJ$15*10^6,'Chemicals Calcs'!AO21))</f>
        <v>0</v>
      </c>
      <c r="AP21" s="210">
        <f ca="1">IF(SUM('Chemicals Calcs'!AP$2:AP21)-'Chem - ODS'!AK$15*10^6&lt;0,0,IF(AND(SUM('Chemicals Calcs'!AP$1:AP20)-'Chem - ODS'!AK$15*10^6&lt;0,SUM('Chemicals Calcs'!AP$2:AP21)-'Chem - ODS'!AK$15*10^6&gt;0),SUM('Chemicals Calcs'!AP$2:AP21)-'Chem - ODS'!AK$15*10^6,'Chemicals Calcs'!AP21))</f>
        <v>0</v>
      </c>
    </row>
    <row r="22" spans="1:42">
      <c r="A22" s="74">
        <v>-30</v>
      </c>
      <c r="B22">
        <f ca="1">IF('Chemicals 2010'!$A30="CP",INDIRECT("'Chemicals 2010'!"&amp;'Country Selector'!$B$3&amp;ROW($A30))*10^12,0)</f>
        <v>0</v>
      </c>
      <c r="C22" s="90">
        <f t="shared" ca="1" si="0"/>
        <v>0</v>
      </c>
      <c r="D22" s="90">
        <f t="shared" ca="1" si="0"/>
        <v>0</v>
      </c>
      <c r="E22" s="90">
        <f t="shared" ca="1" si="0"/>
        <v>0</v>
      </c>
      <c r="F22" s="90">
        <f t="shared" ca="1" si="0"/>
        <v>0</v>
      </c>
      <c r="G22" s="210">
        <f ca="1">IF(SUM('Chemicals Calcs'!G$2:G22)-'Chem - ODS'!B$15*10^6&lt;0,0,IF(AND(SUM('Chemicals Calcs'!G$1:G21)-'Chem - ODS'!B$15*10^6&lt;0,SUM('Chemicals Calcs'!G$2:G22)-'Chem - ODS'!B$15*10^6&gt;0),SUM('Chemicals Calcs'!G$2:G22)-'Chem - ODS'!B$15*10^6,'Chemicals Calcs'!G22))</f>
        <v>0</v>
      </c>
      <c r="H22" s="210">
        <f ca="1">IF(SUM('Chemicals Calcs'!H$2:H22)-'Chem - ODS'!C$15*10^6&lt;0,0,IF(AND(SUM('Chemicals Calcs'!H$1:H21)-'Chem - ODS'!C$15*10^6&lt;0,SUM('Chemicals Calcs'!H$2:H22)-'Chem - ODS'!C$15*10^6&gt;0),SUM('Chemicals Calcs'!H$2:H22)-'Chem - ODS'!C$15*10^6,'Chemicals Calcs'!H22))</f>
        <v>0</v>
      </c>
      <c r="I22" s="210">
        <f ca="1">IF(SUM('Chemicals Calcs'!I$2:I22)-'Chem - ODS'!D$15*10^6&lt;0,0,IF(AND(SUM('Chemicals Calcs'!I$1:I21)-'Chem - ODS'!D$15*10^6&lt;0,SUM('Chemicals Calcs'!I$2:I22)-'Chem - ODS'!D$15*10^6&gt;0),SUM('Chemicals Calcs'!I$2:I22)-'Chem - ODS'!D$15*10^6,'Chemicals Calcs'!I22))</f>
        <v>0</v>
      </c>
      <c r="J22" s="210">
        <f ca="1">IF(SUM('Chemicals Calcs'!J$2:J22)-'Chem - ODS'!E$15*10^6&lt;0,0,IF(AND(SUM('Chemicals Calcs'!J$1:J21)-'Chem - ODS'!E$15*10^6&lt;0,SUM('Chemicals Calcs'!J$2:J22)-'Chem - ODS'!E$15*10^6&gt;0),SUM('Chemicals Calcs'!J$2:J22)-'Chem - ODS'!E$15*10^6,'Chemicals Calcs'!J22))</f>
        <v>0</v>
      </c>
      <c r="K22" s="210">
        <f ca="1">IF(SUM('Chemicals Calcs'!K$2:K22)-'Chem - ODS'!F$15*10^6&lt;0,0,IF(AND(SUM('Chemicals Calcs'!K$1:K21)-'Chem - ODS'!F$15*10^6&lt;0,SUM('Chemicals Calcs'!K$2:K22)-'Chem - ODS'!F$15*10^6&gt;0),SUM('Chemicals Calcs'!K$2:K22)-'Chem - ODS'!F$15*10^6,'Chemicals Calcs'!K22))</f>
        <v>0</v>
      </c>
      <c r="L22" s="210">
        <f ca="1">IF(SUM('Chemicals Calcs'!L$2:L22)-'Chem - ODS'!G$15*10^6&lt;0,0,IF(AND(SUM('Chemicals Calcs'!L$1:L21)-'Chem - ODS'!G$15*10^6&lt;0,SUM('Chemicals Calcs'!L$2:L22)-'Chem - ODS'!G$15*10^6&gt;0),SUM('Chemicals Calcs'!L$2:L22)-'Chem - ODS'!G$15*10^6,'Chemicals Calcs'!L22))</f>
        <v>0</v>
      </c>
      <c r="M22" s="210">
        <f ca="1">IF(SUM('Chemicals Calcs'!M$2:M22)-'Chem - ODS'!H$15*10^6&lt;0,0,IF(AND(SUM('Chemicals Calcs'!M$1:M21)-'Chem - ODS'!H$15*10^6&lt;0,SUM('Chemicals Calcs'!M$2:M22)-'Chem - ODS'!H$15*10^6&gt;0),SUM('Chemicals Calcs'!M$2:M22)-'Chem - ODS'!H$15*10^6,'Chemicals Calcs'!M22))</f>
        <v>0</v>
      </c>
      <c r="N22" s="210">
        <f ca="1">IF(SUM('Chemicals Calcs'!N$2:N22)-'Chem - ODS'!I$15*10^6&lt;0,0,IF(AND(SUM('Chemicals Calcs'!N$1:N21)-'Chem - ODS'!I$15*10^6&lt;0,SUM('Chemicals Calcs'!N$2:N22)-'Chem - ODS'!I$15*10^6&gt;0),SUM('Chemicals Calcs'!N$2:N22)-'Chem - ODS'!I$15*10^6,'Chemicals Calcs'!N22))</f>
        <v>0</v>
      </c>
      <c r="O22" s="210">
        <f ca="1">IF(SUM('Chemicals Calcs'!O$2:O22)-'Chem - ODS'!J$15*10^6&lt;0,0,IF(AND(SUM('Chemicals Calcs'!O$1:O21)-'Chem - ODS'!J$15*10^6&lt;0,SUM('Chemicals Calcs'!O$2:O22)-'Chem - ODS'!J$15*10^6&gt;0),SUM('Chemicals Calcs'!O$2:O22)-'Chem - ODS'!J$15*10^6,'Chemicals Calcs'!O22))</f>
        <v>0</v>
      </c>
      <c r="P22" s="210">
        <f ca="1">IF(SUM('Chemicals Calcs'!P$2:P22)-'Chem - ODS'!K$15*10^6&lt;0,0,IF(AND(SUM('Chemicals Calcs'!P$1:P21)-'Chem - ODS'!K$15*10^6&lt;0,SUM('Chemicals Calcs'!P$2:P22)-'Chem - ODS'!K$15*10^6&gt;0),SUM('Chemicals Calcs'!P$2:P22)-'Chem - ODS'!K$15*10^6,'Chemicals Calcs'!P22))</f>
        <v>0</v>
      </c>
      <c r="Q22" s="210">
        <f ca="1">IF(SUM('Chemicals Calcs'!Q$2:Q22)-'Chem - ODS'!L$15*10^6&lt;0,0,IF(AND(SUM('Chemicals Calcs'!Q$1:Q21)-'Chem - ODS'!L$15*10^6&lt;0,SUM('Chemicals Calcs'!Q$2:Q22)-'Chem - ODS'!L$15*10^6&gt;0),SUM('Chemicals Calcs'!Q$2:Q22)-'Chem - ODS'!L$15*10^6,'Chemicals Calcs'!Q22))</f>
        <v>0</v>
      </c>
      <c r="R22" s="210">
        <f ca="1">IF(SUM('Chemicals Calcs'!R$2:R22)-'Chem - ODS'!M$15*10^6&lt;0,0,IF(AND(SUM('Chemicals Calcs'!R$1:R21)-'Chem - ODS'!M$15*10^6&lt;0,SUM('Chemicals Calcs'!R$2:R22)-'Chem - ODS'!M$15*10^6&gt;0),SUM('Chemicals Calcs'!R$2:R22)-'Chem - ODS'!M$15*10^6,'Chemicals Calcs'!R22))</f>
        <v>0</v>
      </c>
      <c r="S22" s="210">
        <f ca="1">IF(SUM('Chemicals Calcs'!S$2:S22)-'Chem - ODS'!N$15*10^6&lt;0,0,IF(AND(SUM('Chemicals Calcs'!S$1:S21)-'Chem - ODS'!N$15*10^6&lt;0,SUM('Chemicals Calcs'!S$2:S22)-'Chem - ODS'!N$15*10^6&gt;0),SUM('Chemicals Calcs'!S$2:S22)-'Chem - ODS'!N$15*10^6,'Chemicals Calcs'!S22))</f>
        <v>0</v>
      </c>
      <c r="T22" s="210">
        <f ca="1">IF(SUM('Chemicals Calcs'!T$2:T22)-'Chem - ODS'!O$15*10^6&lt;0,0,IF(AND(SUM('Chemicals Calcs'!T$1:T21)-'Chem - ODS'!O$15*10^6&lt;0,SUM('Chemicals Calcs'!T$2:T22)-'Chem - ODS'!O$15*10^6&gt;0),SUM('Chemicals Calcs'!T$2:T22)-'Chem - ODS'!O$15*10^6,'Chemicals Calcs'!T22))</f>
        <v>0</v>
      </c>
      <c r="U22" s="210">
        <f ca="1">IF(SUM('Chemicals Calcs'!U$2:U22)-'Chem - ODS'!P$15*10^6&lt;0,0,IF(AND(SUM('Chemicals Calcs'!U$1:U21)-'Chem - ODS'!P$15*10^6&lt;0,SUM('Chemicals Calcs'!U$2:U22)-'Chem - ODS'!P$15*10^6&gt;0),SUM('Chemicals Calcs'!U$2:U22)-'Chem - ODS'!P$15*10^6,'Chemicals Calcs'!U22))</f>
        <v>0</v>
      </c>
      <c r="V22" s="210">
        <f ca="1">IF(SUM('Chemicals Calcs'!V$2:V22)-'Chem - ODS'!Q$15*10^6&lt;0,0,IF(AND(SUM('Chemicals Calcs'!V$1:V21)-'Chem - ODS'!Q$15*10^6&lt;0,SUM('Chemicals Calcs'!V$2:V22)-'Chem - ODS'!Q$15*10^6&gt;0),SUM('Chemicals Calcs'!V$2:V22)-'Chem - ODS'!Q$15*10^6,'Chemicals Calcs'!V22))</f>
        <v>0</v>
      </c>
      <c r="W22" s="210">
        <f ca="1">IF(SUM('Chemicals Calcs'!W$2:W22)-'Chem - ODS'!R$15*10^6&lt;0,0,IF(AND(SUM('Chemicals Calcs'!W$1:W21)-'Chem - ODS'!R$15*10^6&lt;0,SUM('Chemicals Calcs'!W$2:W22)-'Chem - ODS'!R$15*10^6&gt;0),SUM('Chemicals Calcs'!W$2:W22)-'Chem - ODS'!R$15*10^6,'Chemicals Calcs'!W22))</f>
        <v>0</v>
      </c>
      <c r="X22" s="210">
        <f ca="1">IF(SUM('Chemicals Calcs'!X$2:X22)-'Chem - ODS'!S$15*10^6&lt;0,0,IF(AND(SUM('Chemicals Calcs'!X$1:X21)-'Chem - ODS'!S$15*10^6&lt;0,SUM('Chemicals Calcs'!X$2:X22)-'Chem - ODS'!S$15*10^6&gt;0),SUM('Chemicals Calcs'!X$2:X22)-'Chem - ODS'!S$15*10^6,'Chemicals Calcs'!X22))</f>
        <v>0</v>
      </c>
      <c r="Y22" s="210">
        <f ca="1">IF(SUM('Chemicals Calcs'!Y$2:Y22)-'Chem - ODS'!T$15*10^6&lt;0,0,IF(AND(SUM('Chemicals Calcs'!Y$1:Y21)-'Chem - ODS'!T$15*10^6&lt;0,SUM('Chemicals Calcs'!Y$2:Y22)-'Chem - ODS'!T$15*10^6&gt;0),SUM('Chemicals Calcs'!Y$2:Y22)-'Chem - ODS'!T$15*10^6,'Chemicals Calcs'!Y22))</f>
        <v>0</v>
      </c>
      <c r="Z22" s="210">
        <f ca="1">IF(SUM('Chemicals Calcs'!Z$2:Z22)-'Chem - ODS'!U$15*10^6&lt;0,0,IF(AND(SUM('Chemicals Calcs'!Z$1:Z21)-'Chem - ODS'!U$15*10^6&lt;0,SUM('Chemicals Calcs'!Z$2:Z22)-'Chem - ODS'!U$15*10^6&gt;0),SUM('Chemicals Calcs'!Z$2:Z22)-'Chem - ODS'!U$15*10^6,'Chemicals Calcs'!Z22))</f>
        <v>0</v>
      </c>
      <c r="AA22" s="210">
        <f ca="1">IF(SUM('Chemicals Calcs'!AA$2:AA22)-'Chem - ODS'!V$15*10^6&lt;0,0,IF(AND(SUM('Chemicals Calcs'!AA$1:AA21)-'Chem - ODS'!V$15*10^6&lt;0,SUM('Chemicals Calcs'!AA$2:AA22)-'Chem - ODS'!V$15*10^6&gt;0),SUM('Chemicals Calcs'!AA$2:AA22)-'Chem - ODS'!V$15*10^6,'Chemicals Calcs'!AA22))</f>
        <v>0</v>
      </c>
      <c r="AB22" s="210">
        <f ca="1">IF(SUM('Chemicals Calcs'!AB$2:AB22)-'Chem - ODS'!W$15*10^6&lt;0,0,IF(AND(SUM('Chemicals Calcs'!AB$1:AB21)-'Chem - ODS'!W$15*10^6&lt;0,SUM('Chemicals Calcs'!AB$2:AB22)-'Chem - ODS'!W$15*10^6&gt;0),SUM('Chemicals Calcs'!AB$2:AB22)-'Chem - ODS'!W$15*10^6,'Chemicals Calcs'!AB22))</f>
        <v>0</v>
      </c>
      <c r="AC22" s="210">
        <f ca="1">IF(SUM('Chemicals Calcs'!AC$2:AC22)-'Chem - ODS'!X$15*10^6&lt;0,0,IF(AND(SUM('Chemicals Calcs'!AC$1:AC21)-'Chem - ODS'!X$15*10^6&lt;0,SUM('Chemicals Calcs'!AC$2:AC22)-'Chem - ODS'!X$15*10^6&gt;0),SUM('Chemicals Calcs'!AC$2:AC22)-'Chem - ODS'!X$15*10^6,'Chemicals Calcs'!AC22))</f>
        <v>0</v>
      </c>
      <c r="AD22" s="210">
        <f ca="1">IF(SUM('Chemicals Calcs'!AD$2:AD22)-'Chem - ODS'!Y$15*10^6&lt;0,0,IF(AND(SUM('Chemicals Calcs'!AD$1:AD21)-'Chem - ODS'!Y$15*10^6&lt;0,SUM('Chemicals Calcs'!AD$2:AD22)-'Chem - ODS'!Y$15*10^6&gt;0),SUM('Chemicals Calcs'!AD$2:AD22)-'Chem - ODS'!Y$15*10^6,'Chemicals Calcs'!AD22))</f>
        <v>0</v>
      </c>
      <c r="AE22" s="210">
        <f ca="1">IF(SUM('Chemicals Calcs'!AE$2:AE22)-'Chem - ODS'!Z$15*10^6&lt;0,0,IF(AND(SUM('Chemicals Calcs'!AE$1:AE21)-'Chem - ODS'!Z$15*10^6&lt;0,SUM('Chemicals Calcs'!AE$2:AE22)-'Chem - ODS'!Z$15*10^6&gt;0),SUM('Chemicals Calcs'!AE$2:AE22)-'Chem - ODS'!Z$15*10^6,'Chemicals Calcs'!AE22))</f>
        <v>0</v>
      </c>
      <c r="AF22" s="210">
        <f ca="1">IF(SUM('Chemicals Calcs'!AF$2:AF22)-'Chem - ODS'!AA$15*10^6&lt;0,0,IF(AND(SUM('Chemicals Calcs'!AF$1:AF21)-'Chem - ODS'!AA$15*10^6&lt;0,SUM('Chemicals Calcs'!AF$2:AF22)-'Chem - ODS'!AA$15*10^6&gt;0),SUM('Chemicals Calcs'!AF$2:AF22)-'Chem - ODS'!AA$15*10^6,'Chemicals Calcs'!AF22))</f>
        <v>0</v>
      </c>
      <c r="AG22" s="210">
        <f ca="1">IF(SUM('Chemicals Calcs'!AG$2:AG22)-'Chem - ODS'!AB$15*10^6&lt;0,0,IF(AND(SUM('Chemicals Calcs'!AG$1:AG21)-'Chem - ODS'!AB$15*10^6&lt;0,SUM('Chemicals Calcs'!AG$2:AG22)-'Chem - ODS'!AB$15*10^6&gt;0),SUM('Chemicals Calcs'!AG$2:AG22)-'Chem - ODS'!AB$15*10^6,'Chemicals Calcs'!AG22))</f>
        <v>0</v>
      </c>
      <c r="AH22" s="210">
        <f ca="1">IF(SUM('Chemicals Calcs'!AH$2:AH22)-'Chem - ODS'!AC$15*10^6&lt;0,0,IF(AND(SUM('Chemicals Calcs'!AH$1:AH21)-'Chem - ODS'!AC$15*10^6&lt;0,SUM('Chemicals Calcs'!AH$2:AH22)-'Chem - ODS'!AC$15*10^6&gt;0),SUM('Chemicals Calcs'!AH$2:AH22)-'Chem - ODS'!AC$15*10^6,'Chemicals Calcs'!AH22))</f>
        <v>0</v>
      </c>
      <c r="AI22" s="210">
        <f ca="1">IF(SUM('Chemicals Calcs'!AI$2:AI22)-'Chem - ODS'!AD$15*10^6&lt;0,0,IF(AND(SUM('Chemicals Calcs'!AI$1:AI21)-'Chem - ODS'!AD$15*10^6&lt;0,SUM('Chemicals Calcs'!AI$2:AI22)-'Chem - ODS'!AD$15*10^6&gt;0),SUM('Chemicals Calcs'!AI$2:AI22)-'Chem - ODS'!AD$15*10^6,'Chemicals Calcs'!AI22))</f>
        <v>0</v>
      </c>
      <c r="AJ22" s="210">
        <f ca="1">IF(SUM('Chemicals Calcs'!AJ$2:AJ22)-'Chem - ODS'!AE$15*10^6&lt;0,0,IF(AND(SUM('Chemicals Calcs'!AJ$1:AJ21)-'Chem - ODS'!AE$15*10^6&lt;0,SUM('Chemicals Calcs'!AJ$2:AJ22)-'Chem - ODS'!AE$15*10^6&gt;0),SUM('Chemicals Calcs'!AJ$2:AJ22)-'Chem - ODS'!AE$15*10^6,'Chemicals Calcs'!AJ22))</f>
        <v>0</v>
      </c>
      <c r="AK22" s="210">
        <f ca="1">IF(SUM('Chemicals Calcs'!AK$2:AK22)-'Chem - ODS'!AF$15*10^6&lt;0,0,IF(AND(SUM('Chemicals Calcs'!AK$1:AK21)-'Chem - ODS'!AF$15*10^6&lt;0,SUM('Chemicals Calcs'!AK$2:AK22)-'Chem - ODS'!AF$15*10^6&gt;0),SUM('Chemicals Calcs'!AK$2:AK22)-'Chem - ODS'!AF$15*10^6,'Chemicals Calcs'!AK22))</f>
        <v>0</v>
      </c>
      <c r="AL22" s="210">
        <f ca="1">IF(SUM('Chemicals Calcs'!AL$2:AL22)-'Chem - ODS'!AG$15*10^6&lt;0,0,IF(AND(SUM('Chemicals Calcs'!AL$1:AL21)-'Chem - ODS'!AG$15*10^6&lt;0,SUM('Chemicals Calcs'!AL$2:AL22)-'Chem - ODS'!AG$15*10^6&gt;0),SUM('Chemicals Calcs'!AL$2:AL22)-'Chem - ODS'!AG$15*10^6,'Chemicals Calcs'!AL22))</f>
        <v>0</v>
      </c>
      <c r="AM22" s="210">
        <f ca="1">IF(SUM('Chemicals Calcs'!AM$2:AM22)-'Chem - ODS'!AH$15*10^6&lt;0,0,IF(AND(SUM('Chemicals Calcs'!AM$1:AM21)-'Chem - ODS'!AH$15*10^6&lt;0,SUM('Chemicals Calcs'!AM$2:AM22)-'Chem - ODS'!AH$15*10^6&gt;0),SUM('Chemicals Calcs'!AM$2:AM22)-'Chem - ODS'!AH$15*10^6,'Chemicals Calcs'!AM22))</f>
        <v>0</v>
      </c>
      <c r="AN22" s="210">
        <f ca="1">IF(SUM('Chemicals Calcs'!AN$2:AN22)-'Chem - ODS'!AI$15*10^6&lt;0,0,IF(AND(SUM('Chemicals Calcs'!AN$1:AN21)-'Chem - ODS'!AI$15*10^6&lt;0,SUM('Chemicals Calcs'!AN$2:AN22)-'Chem - ODS'!AI$15*10^6&gt;0),SUM('Chemicals Calcs'!AN$2:AN22)-'Chem - ODS'!AI$15*10^6,'Chemicals Calcs'!AN22))</f>
        <v>0</v>
      </c>
      <c r="AO22" s="210">
        <f ca="1">IF(SUM('Chemicals Calcs'!AO$2:AO22)-'Chem - ODS'!AJ$15*10^6&lt;0,0,IF(AND(SUM('Chemicals Calcs'!AO$1:AO21)-'Chem - ODS'!AJ$15*10^6&lt;0,SUM('Chemicals Calcs'!AO$2:AO22)-'Chem - ODS'!AJ$15*10^6&gt;0),SUM('Chemicals Calcs'!AO$2:AO22)-'Chem - ODS'!AJ$15*10^6,'Chemicals Calcs'!AO22))</f>
        <v>0</v>
      </c>
      <c r="AP22" s="210">
        <f ca="1">IF(SUM('Chemicals Calcs'!AP$2:AP22)-'Chem - ODS'!AK$15*10^6&lt;0,0,IF(AND(SUM('Chemicals Calcs'!AP$1:AP21)-'Chem - ODS'!AK$15*10^6&lt;0,SUM('Chemicals Calcs'!AP$2:AP22)-'Chem - ODS'!AK$15*10^6&gt;0),SUM('Chemicals Calcs'!AP$2:AP22)-'Chem - ODS'!AK$15*10^6,'Chemicals Calcs'!AP22))</f>
        <v>0</v>
      </c>
    </row>
    <row r="23" spans="1:42">
      <c r="A23" s="74">
        <v>-29</v>
      </c>
      <c r="B23">
        <f ca="1">IF('Chemicals 2010'!$A31="CP",INDIRECT("'Chemicals 2010'!"&amp;'Country Selector'!$B$3&amp;ROW($A31))*10^12,0)</f>
        <v>0</v>
      </c>
      <c r="C23" s="90">
        <f t="shared" ca="1" si="0"/>
        <v>0</v>
      </c>
      <c r="D23" s="90">
        <f t="shared" ca="1" si="0"/>
        <v>0</v>
      </c>
      <c r="E23" s="90">
        <f t="shared" ca="1" si="0"/>
        <v>0</v>
      </c>
      <c r="F23" s="90">
        <f t="shared" ca="1" si="0"/>
        <v>0</v>
      </c>
      <c r="G23" s="210">
        <f ca="1">IF(SUM('Chemicals Calcs'!G$2:G23)-'Chem - ODS'!B$15*10^6&lt;0,0,IF(AND(SUM('Chemicals Calcs'!G$1:G22)-'Chem - ODS'!B$15*10^6&lt;0,SUM('Chemicals Calcs'!G$2:G23)-'Chem - ODS'!B$15*10^6&gt;0),SUM('Chemicals Calcs'!G$2:G23)-'Chem - ODS'!B$15*10^6,'Chemicals Calcs'!G23))</f>
        <v>0</v>
      </c>
      <c r="H23" s="210">
        <f ca="1">IF(SUM('Chemicals Calcs'!H$2:H23)-'Chem - ODS'!C$15*10^6&lt;0,0,IF(AND(SUM('Chemicals Calcs'!H$1:H22)-'Chem - ODS'!C$15*10^6&lt;0,SUM('Chemicals Calcs'!H$2:H23)-'Chem - ODS'!C$15*10^6&gt;0),SUM('Chemicals Calcs'!H$2:H23)-'Chem - ODS'!C$15*10^6,'Chemicals Calcs'!H23))</f>
        <v>0</v>
      </c>
      <c r="I23" s="210">
        <f ca="1">IF(SUM('Chemicals Calcs'!I$2:I23)-'Chem - ODS'!D$15*10^6&lt;0,0,IF(AND(SUM('Chemicals Calcs'!I$1:I22)-'Chem - ODS'!D$15*10^6&lt;0,SUM('Chemicals Calcs'!I$2:I23)-'Chem - ODS'!D$15*10^6&gt;0),SUM('Chemicals Calcs'!I$2:I23)-'Chem - ODS'!D$15*10^6,'Chemicals Calcs'!I23))</f>
        <v>0</v>
      </c>
      <c r="J23" s="210">
        <f ca="1">IF(SUM('Chemicals Calcs'!J$2:J23)-'Chem - ODS'!E$15*10^6&lt;0,0,IF(AND(SUM('Chemicals Calcs'!J$1:J22)-'Chem - ODS'!E$15*10^6&lt;0,SUM('Chemicals Calcs'!J$2:J23)-'Chem - ODS'!E$15*10^6&gt;0),SUM('Chemicals Calcs'!J$2:J23)-'Chem - ODS'!E$15*10^6,'Chemicals Calcs'!J23))</f>
        <v>0</v>
      </c>
      <c r="K23" s="210">
        <f ca="1">IF(SUM('Chemicals Calcs'!K$2:K23)-'Chem - ODS'!F$15*10^6&lt;0,0,IF(AND(SUM('Chemicals Calcs'!K$1:K22)-'Chem - ODS'!F$15*10^6&lt;0,SUM('Chemicals Calcs'!K$2:K23)-'Chem - ODS'!F$15*10^6&gt;0),SUM('Chemicals Calcs'!K$2:K23)-'Chem - ODS'!F$15*10^6,'Chemicals Calcs'!K23))</f>
        <v>0</v>
      </c>
      <c r="L23" s="210">
        <f ca="1">IF(SUM('Chemicals Calcs'!L$2:L23)-'Chem - ODS'!G$15*10^6&lt;0,0,IF(AND(SUM('Chemicals Calcs'!L$1:L22)-'Chem - ODS'!G$15*10^6&lt;0,SUM('Chemicals Calcs'!L$2:L23)-'Chem - ODS'!G$15*10^6&gt;0),SUM('Chemicals Calcs'!L$2:L23)-'Chem - ODS'!G$15*10^6,'Chemicals Calcs'!L23))</f>
        <v>0</v>
      </c>
      <c r="M23" s="210">
        <f ca="1">IF(SUM('Chemicals Calcs'!M$2:M23)-'Chem - ODS'!H$15*10^6&lt;0,0,IF(AND(SUM('Chemicals Calcs'!M$1:M22)-'Chem - ODS'!H$15*10^6&lt;0,SUM('Chemicals Calcs'!M$2:M23)-'Chem - ODS'!H$15*10^6&gt;0),SUM('Chemicals Calcs'!M$2:M23)-'Chem - ODS'!H$15*10^6,'Chemicals Calcs'!M23))</f>
        <v>0</v>
      </c>
      <c r="N23" s="210">
        <f ca="1">IF(SUM('Chemicals Calcs'!N$2:N23)-'Chem - ODS'!I$15*10^6&lt;0,0,IF(AND(SUM('Chemicals Calcs'!N$1:N22)-'Chem - ODS'!I$15*10^6&lt;0,SUM('Chemicals Calcs'!N$2:N23)-'Chem - ODS'!I$15*10^6&gt;0),SUM('Chemicals Calcs'!N$2:N23)-'Chem - ODS'!I$15*10^6,'Chemicals Calcs'!N23))</f>
        <v>0</v>
      </c>
      <c r="O23" s="210">
        <f ca="1">IF(SUM('Chemicals Calcs'!O$2:O23)-'Chem - ODS'!J$15*10^6&lt;0,0,IF(AND(SUM('Chemicals Calcs'!O$1:O22)-'Chem - ODS'!J$15*10^6&lt;0,SUM('Chemicals Calcs'!O$2:O23)-'Chem - ODS'!J$15*10^6&gt;0),SUM('Chemicals Calcs'!O$2:O23)-'Chem - ODS'!J$15*10^6,'Chemicals Calcs'!O23))</f>
        <v>0</v>
      </c>
      <c r="P23" s="210">
        <f ca="1">IF(SUM('Chemicals Calcs'!P$2:P23)-'Chem - ODS'!K$15*10^6&lt;0,0,IF(AND(SUM('Chemicals Calcs'!P$1:P22)-'Chem - ODS'!K$15*10^6&lt;0,SUM('Chemicals Calcs'!P$2:P23)-'Chem - ODS'!K$15*10^6&gt;0),SUM('Chemicals Calcs'!P$2:P23)-'Chem - ODS'!K$15*10^6,'Chemicals Calcs'!P23))</f>
        <v>0</v>
      </c>
      <c r="Q23" s="210">
        <f ca="1">IF(SUM('Chemicals Calcs'!Q$2:Q23)-'Chem - ODS'!L$15*10^6&lt;0,0,IF(AND(SUM('Chemicals Calcs'!Q$1:Q22)-'Chem - ODS'!L$15*10^6&lt;0,SUM('Chemicals Calcs'!Q$2:Q23)-'Chem - ODS'!L$15*10^6&gt;0),SUM('Chemicals Calcs'!Q$2:Q23)-'Chem - ODS'!L$15*10^6,'Chemicals Calcs'!Q23))</f>
        <v>0</v>
      </c>
      <c r="R23" s="210">
        <f ca="1">IF(SUM('Chemicals Calcs'!R$2:R23)-'Chem - ODS'!M$15*10^6&lt;0,0,IF(AND(SUM('Chemicals Calcs'!R$1:R22)-'Chem - ODS'!M$15*10^6&lt;0,SUM('Chemicals Calcs'!R$2:R23)-'Chem - ODS'!M$15*10^6&gt;0),SUM('Chemicals Calcs'!R$2:R23)-'Chem - ODS'!M$15*10^6,'Chemicals Calcs'!R23))</f>
        <v>0</v>
      </c>
      <c r="S23" s="210">
        <f ca="1">IF(SUM('Chemicals Calcs'!S$2:S23)-'Chem - ODS'!N$15*10^6&lt;0,0,IF(AND(SUM('Chemicals Calcs'!S$1:S22)-'Chem - ODS'!N$15*10^6&lt;0,SUM('Chemicals Calcs'!S$2:S23)-'Chem - ODS'!N$15*10^6&gt;0),SUM('Chemicals Calcs'!S$2:S23)-'Chem - ODS'!N$15*10^6,'Chemicals Calcs'!S23))</f>
        <v>0</v>
      </c>
      <c r="T23" s="210">
        <f ca="1">IF(SUM('Chemicals Calcs'!T$2:T23)-'Chem - ODS'!O$15*10^6&lt;0,0,IF(AND(SUM('Chemicals Calcs'!T$1:T22)-'Chem - ODS'!O$15*10^6&lt;0,SUM('Chemicals Calcs'!T$2:T23)-'Chem - ODS'!O$15*10^6&gt;0),SUM('Chemicals Calcs'!T$2:T23)-'Chem - ODS'!O$15*10^6,'Chemicals Calcs'!T23))</f>
        <v>0</v>
      </c>
      <c r="U23" s="210">
        <f ca="1">IF(SUM('Chemicals Calcs'!U$2:U23)-'Chem - ODS'!P$15*10^6&lt;0,0,IF(AND(SUM('Chemicals Calcs'!U$1:U22)-'Chem - ODS'!P$15*10^6&lt;0,SUM('Chemicals Calcs'!U$2:U23)-'Chem - ODS'!P$15*10^6&gt;0),SUM('Chemicals Calcs'!U$2:U23)-'Chem - ODS'!P$15*10^6,'Chemicals Calcs'!U23))</f>
        <v>0</v>
      </c>
      <c r="V23" s="210">
        <f ca="1">IF(SUM('Chemicals Calcs'!V$2:V23)-'Chem - ODS'!Q$15*10^6&lt;0,0,IF(AND(SUM('Chemicals Calcs'!V$1:V22)-'Chem - ODS'!Q$15*10^6&lt;0,SUM('Chemicals Calcs'!V$2:V23)-'Chem - ODS'!Q$15*10^6&gt;0),SUM('Chemicals Calcs'!V$2:V23)-'Chem - ODS'!Q$15*10^6,'Chemicals Calcs'!V23))</f>
        <v>0</v>
      </c>
      <c r="W23" s="210">
        <f ca="1">IF(SUM('Chemicals Calcs'!W$2:W23)-'Chem - ODS'!R$15*10^6&lt;0,0,IF(AND(SUM('Chemicals Calcs'!W$1:W22)-'Chem - ODS'!R$15*10^6&lt;0,SUM('Chemicals Calcs'!W$2:W23)-'Chem - ODS'!R$15*10^6&gt;0),SUM('Chemicals Calcs'!W$2:W23)-'Chem - ODS'!R$15*10^6,'Chemicals Calcs'!W23))</f>
        <v>0</v>
      </c>
      <c r="X23" s="210">
        <f ca="1">IF(SUM('Chemicals Calcs'!X$2:X23)-'Chem - ODS'!S$15*10^6&lt;0,0,IF(AND(SUM('Chemicals Calcs'!X$1:X22)-'Chem - ODS'!S$15*10^6&lt;0,SUM('Chemicals Calcs'!X$2:X23)-'Chem - ODS'!S$15*10^6&gt;0),SUM('Chemicals Calcs'!X$2:X23)-'Chem - ODS'!S$15*10^6,'Chemicals Calcs'!X23))</f>
        <v>0</v>
      </c>
      <c r="Y23" s="210">
        <f ca="1">IF(SUM('Chemicals Calcs'!Y$2:Y23)-'Chem - ODS'!T$15*10^6&lt;0,0,IF(AND(SUM('Chemicals Calcs'!Y$1:Y22)-'Chem - ODS'!T$15*10^6&lt;0,SUM('Chemicals Calcs'!Y$2:Y23)-'Chem - ODS'!T$15*10^6&gt;0),SUM('Chemicals Calcs'!Y$2:Y23)-'Chem - ODS'!T$15*10^6,'Chemicals Calcs'!Y23))</f>
        <v>0</v>
      </c>
      <c r="Z23" s="210">
        <f ca="1">IF(SUM('Chemicals Calcs'!Z$2:Z23)-'Chem - ODS'!U$15*10^6&lt;0,0,IF(AND(SUM('Chemicals Calcs'!Z$1:Z22)-'Chem - ODS'!U$15*10^6&lt;0,SUM('Chemicals Calcs'!Z$2:Z23)-'Chem - ODS'!U$15*10^6&gt;0),SUM('Chemicals Calcs'!Z$2:Z23)-'Chem - ODS'!U$15*10^6,'Chemicals Calcs'!Z23))</f>
        <v>0</v>
      </c>
      <c r="AA23" s="210">
        <f ca="1">IF(SUM('Chemicals Calcs'!AA$2:AA23)-'Chem - ODS'!V$15*10^6&lt;0,0,IF(AND(SUM('Chemicals Calcs'!AA$1:AA22)-'Chem - ODS'!V$15*10^6&lt;0,SUM('Chemicals Calcs'!AA$2:AA23)-'Chem - ODS'!V$15*10^6&gt;0),SUM('Chemicals Calcs'!AA$2:AA23)-'Chem - ODS'!V$15*10^6,'Chemicals Calcs'!AA23))</f>
        <v>0</v>
      </c>
      <c r="AB23" s="210">
        <f ca="1">IF(SUM('Chemicals Calcs'!AB$2:AB23)-'Chem - ODS'!W$15*10^6&lt;0,0,IF(AND(SUM('Chemicals Calcs'!AB$1:AB22)-'Chem - ODS'!W$15*10^6&lt;0,SUM('Chemicals Calcs'!AB$2:AB23)-'Chem - ODS'!W$15*10^6&gt;0),SUM('Chemicals Calcs'!AB$2:AB23)-'Chem - ODS'!W$15*10^6,'Chemicals Calcs'!AB23))</f>
        <v>0</v>
      </c>
      <c r="AC23" s="210">
        <f ca="1">IF(SUM('Chemicals Calcs'!AC$2:AC23)-'Chem - ODS'!X$15*10^6&lt;0,0,IF(AND(SUM('Chemicals Calcs'!AC$1:AC22)-'Chem - ODS'!X$15*10^6&lt;0,SUM('Chemicals Calcs'!AC$2:AC23)-'Chem - ODS'!X$15*10^6&gt;0),SUM('Chemicals Calcs'!AC$2:AC23)-'Chem - ODS'!X$15*10^6,'Chemicals Calcs'!AC23))</f>
        <v>0</v>
      </c>
      <c r="AD23" s="210">
        <f ca="1">IF(SUM('Chemicals Calcs'!AD$2:AD23)-'Chem - ODS'!Y$15*10^6&lt;0,0,IF(AND(SUM('Chemicals Calcs'!AD$1:AD22)-'Chem - ODS'!Y$15*10^6&lt;0,SUM('Chemicals Calcs'!AD$2:AD23)-'Chem - ODS'!Y$15*10^6&gt;0),SUM('Chemicals Calcs'!AD$2:AD23)-'Chem - ODS'!Y$15*10^6,'Chemicals Calcs'!AD23))</f>
        <v>0</v>
      </c>
      <c r="AE23" s="210">
        <f ca="1">IF(SUM('Chemicals Calcs'!AE$2:AE23)-'Chem - ODS'!Z$15*10^6&lt;0,0,IF(AND(SUM('Chemicals Calcs'!AE$1:AE22)-'Chem - ODS'!Z$15*10^6&lt;0,SUM('Chemicals Calcs'!AE$2:AE23)-'Chem - ODS'!Z$15*10^6&gt;0),SUM('Chemicals Calcs'!AE$2:AE23)-'Chem - ODS'!Z$15*10^6,'Chemicals Calcs'!AE23))</f>
        <v>0</v>
      </c>
      <c r="AF23" s="210">
        <f ca="1">IF(SUM('Chemicals Calcs'!AF$2:AF23)-'Chem - ODS'!AA$15*10^6&lt;0,0,IF(AND(SUM('Chemicals Calcs'!AF$1:AF22)-'Chem - ODS'!AA$15*10^6&lt;0,SUM('Chemicals Calcs'!AF$2:AF23)-'Chem - ODS'!AA$15*10^6&gt;0),SUM('Chemicals Calcs'!AF$2:AF23)-'Chem - ODS'!AA$15*10^6,'Chemicals Calcs'!AF23))</f>
        <v>0</v>
      </c>
      <c r="AG23" s="210">
        <f ca="1">IF(SUM('Chemicals Calcs'!AG$2:AG23)-'Chem - ODS'!AB$15*10^6&lt;0,0,IF(AND(SUM('Chemicals Calcs'!AG$1:AG22)-'Chem - ODS'!AB$15*10^6&lt;0,SUM('Chemicals Calcs'!AG$2:AG23)-'Chem - ODS'!AB$15*10^6&gt;0),SUM('Chemicals Calcs'!AG$2:AG23)-'Chem - ODS'!AB$15*10^6,'Chemicals Calcs'!AG23))</f>
        <v>0</v>
      </c>
      <c r="AH23" s="210">
        <f ca="1">IF(SUM('Chemicals Calcs'!AH$2:AH23)-'Chem - ODS'!AC$15*10^6&lt;0,0,IF(AND(SUM('Chemicals Calcs'!AH$1:AH22)-'Chem - ODS'!AC$15*10^6&lt;0,SUM('Chemicals Calcs'!AH$2:AH23)-'Chem - ODS'!AC$15*10^6&gt;0),SUM('Chemicals Calcs'!AH$2:AH23)-'Chem - ODS'!AC$15*10^6,'Chemicals Calcs'!AH23))</f>
        <v>0</v>
      </c>
      <c r="AI23" s="210">
        <f ca="1">IF(SUM('Chemicals Calcs'!AI$2:AI23)-'Chem - ODS'!AD$15*10^6&lt;0,0,IF(AND(SUM('Chemicals Calcs'!AI$1:AI22)-'Chem - ODS'!AD$15*10^6&lt;0,SUM('Chemicals Calcs'!AI$2:AI23)-'Chem - ODS'!AD$15*10^6&gt;0),SUM('Chemicals Calcs'!AI$2:AI23)-'Chem - ODS'!AD$15*10^6,'Chemicals Calcs'!AI23))</f>
        <v>0</v>
      </c>
      <c r="AJ23" s="210">
        <f ca="1">IF(SUM('Chemicals Calcs'!AJ$2:AJ23)-'Chem - ODS'!AE$15*10^6&lt;0,0,IF(AND(SUM('Chemicals Calcs'!AJ$1:AJ22)-'Chem - ODS'!AE$15*10^6&lt;0,SUM('Chemicals Calcs'!AJ$2:AJ23)-'Chem - ODS'!AE$15*10^6&gt;0),SUM('Chemicals Calcs'!AJ$2:AJ23)-'Chem - ODS'!AE$15*10^6,'Chemicals Calcs'!AJ23))</f>
        <v>0</v>
      </c>
      <c r="AK23" s="210">
        <f ca="1">IF(SUM('Chemicals Calcs'!AK$2:AK23)-'Chem - ODS'!AF$15*10^6&lt;0,0,IF(AND(SUM('Chemicals Calcs'!AK$1:AK22)-'Chem - ODS'!AF$15*10^6&lt;0,SUM('Chemicals Calcs'!AK$2:AK23)-'Chem - ODS'!AF$15*10^6&gt;0),SUM('Chemicals Calcs'!AK$2:AK23)-'Chem - ODS'!AF$15*10^6,'Chemicals Calcs'!AK23))</f>
        <v>0</v>
      </c>
      <c r="AL23" s="210">
        <f ca="1">IF(SUM('Chemicals Calcs'!AL$2:AL23)-'Chem - ODS'!AG$15*10^6&lt;0,0,IF(AND(SUM('Chemicals Calcs'!AL$1:AL22)-'Chem - ODS'!AG$15*10^6&lt;0,SUM('Chemicals Calcs'!AL$2:AL23)-'Chem - ODS'!AG$15*10^6&gt;0),SUM('Chemicals Calcs'!AL$2:AL23)-'Chem - ODS'!AG$15*10^6,'Chemicals Calcs'!AL23))</f>
        <v>0</v>
      </c>
      <c r="AM23" s="210">
        <f ca="1">IF(SUM('Chemicals Calcs'!AM$2:AM23)-'Chem - ODS'!AH$15*10^6&lt;0,0,IF(AND(SUM('Chemicals Calcs'!AM$1:AM22)-'Chem - ODS'!AH$15*10^6&lt;0,SUM('Chemicals Calcs'!AM$2:AM23)-'Chem - ODS'!AH$15*10^6&gt;0),SUM('Chemicals Calcs'!AM$2:AM23)-'Chem - ODS'!AH$15*10^6,'Chemicals Calcs'!AM23))</f>
        <v>0</v>
      </c>
      <c r="AN23" s="210">
        <f ca="1">IF(SUM('Chemicals Calcs'!AN$2:AN23)-'Chem - ODS'!AI$15*10^6&lt;0,0,IF(AND(SUM('Chemicals Calcs'!AN$1:AN22)-'Chem - ODS'!AI$15*10^6&lt;0,SUM('Chemicals Calcs'!AN$2:AN23)-'Chem - ODS'!AI$15*10^6&gt;0),SUM('Chemicals Calcs'!AN$2:AN23)-'Chem - ODS'!AI$15*10^6,'Chemicals Calcs'!AN23))</f>
        <v>0</v>
      </c>
      <c r="AO23" s="210">
        <f ca="1">IF(SUM('Chemicals Calcs'!AO$2:AO23)-'Chem - ODS'!AJ$15*10^6&lt;0,0,IF(AND(SUM('Chemicals Calcs'!AO$1:AO22)-'Chem - ODS'!AJ$15*10^6&lt;0,SUM('Chemicals Calcs'!AO$2:AO23)-'Chem - ODS'!AJ$15*10^6&gt;0),SUM('Chemicals Calcs'!AO$2:AO23)-'Chem - ODS'!AJ$15*10^6,'Chemicals Calcs'!AO23))</f>
        <v>0</v>
      </c>
      <c r="AP23" s="210">
        <f ca="1">IF(SUM('Chemicals Calcs'!AP$2:AP23)-'Chem - ODS'!AK$15*10^6&lt;0,0,IF(AND(SUM('Chemicals Calcs'!AP$1:AP22)-'Chem - ODS'!AK$15*10^6&lt;0,SUM('Chemicals Calcs'!AP$2:AP23)-'Chem - ODS'!AK$15*10^6&gt;0),SUM('Chemicals Calcs'!AP$2:AP23)-'Chem - ODS'!AK$15*10^6,'Chemicals Calcs'!AP23))</f>
        <v>0</v>
      </c>
    </row>
    <row r="24" spans="1:42">
      <c r="A24" s="74">
        <v>-28</v>
      </c>
      <c r="B24">
        <f ca="1">IF('Chemicals 2010'!$A32="CP",INDIRECT("'Chemicals 2010'!"&amp;'Country Selector'!$B$3&amp;ROW($A32))*10^12,0)</f>
        <v>0</v>
      </c>
      <c r="C24" s="90">
        <f t="shared" ca="1" si="0"/>
        <v>0</v>
      </c>
      <c r="D24" s="90">
        <f t="shared" ca="1" si="0"/>
        <v>0</v>
      </c>
      <c r="E24" s="90">
        <f t="shared" ca="1" si="0"/>
        <v>0</v>
      </c>
      <c r="F24" s="90">
        <f t="shared" ca="1" si="0"/>
        <v>0</v>
      </c>
      <c r="G24" s="210">
        <f ca="1">IF(SUM('Chemicals Calcs'!G$2:G24)-'Chem - ODS'!B$15*10^6&lt;0,0,IF(AND(SUM('Chemicals Calcs'!G$1:G23)-'Chem - ODS'!B$15*10^6&lt;0,SUM('Chemicals Calcs'!G$2:G24)-'Chem - ODS'!B$15*10^6&gt;0),SUM('Chemicals Calcs'!G$2:G24)-'Chem - ODS'!B$15*10^6,'Chemicals Calcs'!G24))</f>
        <v>0</v>
      </c>
      <c r="H24" s="210">
        <f ca="1">IF(SUM('Chemicals Calcs'!H$2:H24)-'Chem - ODS'!C$15*10^6&lt;0,0,IF(AND(SUM('Chemicals Calcs'!H$1:H23)-'Chem - ODS'!C$15*10^6&lt;0,SUM('Chemicals Calcs'!H$2:H24)-'Chem - ODS'!C$15*10^6&gt;0),SUM('Chemicals Calcs'!H$2:H24)-'Chem - ODS'!C$15*10^6,'Chemicals Calcs'!H24))</f>
        <v>0</v>
      </c>
      <c r="I24" s="210">
        <f ca="1">IF(SUM('Chemicals Calcs'!I$2:I24)-'Chem - ODS'!D$15*10^6&lt;0,0,IF(AND(SUM('Chemicals Calcs'!I$1:I23)-'Chem - ODS'!D$15*10^6&lt;0,SUM('Chemicals Calcs'!I$2:I24)-'Chem - ODS'!D$15*10^6&gt;0),SUM('Chemicals Calcs'!I$2:I24)-'Chem - ODS'!D$15*10^6,'Chemicals Calcs'!I24))</f>
        <v>0</v>
      </c>
      <c r="J24" s="210">
        <f ca="1">IF(SUM('Chemicals Calcs'!J$2:J24)-'Chem - ODS'!E$15*10^6&lt;0,0,IF(AND(SUM('Chemicals Calcs'!J$1:J23)-'Chem - ODS'!E$15*10^6&lt;0,SUM('Chemicals Calcs'!J$2:J24)-'Chem - ODS'!E$15*10^6&gt;0),SUM('Chemicals Calcs'!J$2:J24)-'Chem - ODS'!E$15*10^6,'Chemicals Calcs'!J24))</f>
        <v>0</v>
      </c>
      <c r="K24" s="210">
        <f ca="1">IF(SUM('Chemicals Calcs'!K$2:K24)-'Chem - ODS'!F$15*10^6&lt;0,0,IF(AND(SUM('Chemicals Calcs'!K$1:K23)-'Chem - ODS'!F$15*10^6&lt;0,SUM('Chemicals Calcs'!K$2:K24)-'Chem - ODS'!F$15*10^6&gt;0),SUM('Chemicals Calcs'!K$2:K24)-'Chem - ODS'!F$15*10^6,'Chemicals Calcs'!K24))</f>
        <v>0</v>
      </c>
      <c r="L24" s="210">
        <f ca="1">IF(SUM('Chemicals Calcs'!L$2:L24)-'Chem - ODS'!G$15*10^6&lt;0,0,IF(AND(SUM('Chemicals Calcs'!L$1:L23)-'Chem - ODS'!G$15*10^6&lt;0,SUM('Chemicals Calcs'!L$2:L24)-'Chem - ODS'!G$15*10^6&gt;0),SUM('Chemicals Calcs'!L$2:L24)-'Chem - ODS'!G$15*10^6,'Chemicals Calcs'!L24))</f>
        <v>0</v>
      </c>
      <c r="M24" s="210">
        <f ca="1">IF(SUM('Chemicals Calcs'!M$2:M24)-'Chem - ODS'!H$15*10^6&lt;0,0,IF(AND(SUM('Chemicals Calcs'!M$1:M23)-'Chem - ODS'!H$15*10^6&lt;0,SUM('Chemicals Calcs'!M$2:M24)-'Chem - ODS'!H$15*10^6&gt;0),SUM('Chemicals Calcs'!M$2:M24)-'Chem - ODS'!H$15*10^6,'Chemicals Calcs'!M24))</f>
        <v>0</v>
      </c>
      <c r="N24" s="210">
        <f ca="1">IF(SUM('Chemicals Calcs'!N$2:N24)-'Chem - ODS'!I$15*10^6&lt;0,0,IF(AND(SUM('Chemicals Calcs'!N$1:N23)-'Chem - ODS'!I$15*10^6&lt;0,SUM('Chemicals Calcs'!N$2:N24)-'Chem - ODS'!I$15*10^6&gt;0),SUM('Chemicals Calcs'!N$2:N24)-'Chem - ODS'!I$15*10^6,'Chemicals Calcs'!N24))</f>
        <v>0</v>
      </c>
      <c r="O24" s="210">
        <f ca="1">IF(SUM('Chemicals Calcs'!O$2:O24)-'Chem - ODS'!J$15*10^6&lt;0,0,IF(AND(SUM('Chemicals Calcs'!O$1:O23)-'Chem - ODS'!J$15*10^6&lt;0,SUM('Chemicals Calcs'!O$2:O24)-'Chem - ODS'!J$15*10^6&gt;0),SUM('Chemicals Calcs'!O$2:O24)-'Chem - ODS'!J$15*10^6,'Chemicals Calcs'!O24))</f>
        <v>0</v>
      </c>
      <c r="P24" s="210">
        <f ca="1">IF(SUM('Chemicals Calcs'!P$2:P24)-'Chem - ODS'!K$15*10^6&lt;0,0,IF(AND(SUM('Chemicals Calcs'!P$1:P23)-'Chem - ODS'!K$15*10^6&lt;0,SUM('Chemicals Calcs'!P$2:P24)-'Chem - ODS'!K$15*10^6&gt;0),SUM('Chemicals Calcs'!P$2:P24)-'Chem - ODS'!K$15*10^6,'Chemicals Calcs'!P24))</f>
        <v>0</v>
      </c>
      <c r="Q24" s="210">
        <f ca="1">IF(SUM('Chemicals Calcs'!Q$2:Q24)-'Chem - ODS'!L$15*10^6&lt;0,0,IF(AND(SUM('Chemicals Calcs'!Q$1:Q23)-'Chem - ODS'!L$15*10^6&lt;0,SUM('Chemicals Calcs'!Q$2:Q24)-'Chem - ODS'!L$15*10^6&gt;0),SUM('Chemicals Calcs'!Q$2:Q24)-'Chem - ODS'!L$15*10^6,'Chemicals Calcs'!Q24))</f>
        <v>0</v>
      </c>
      <c r="R24" s="210">
        <f ca="1">IF(SUM('Chemicals Calcs'!R$2:R24)-'Chem - ODS'!M$15*10^6&lt;0,0,IF(AND(SUM('Chemicals Calcs'!R$1:R23)-'Chem - ODS'!M$15*10^6&lt;0,SUM('Chemicals Calcs'!R$2:R24)-'Chem - ODS'!M$15*10^6&gt;0),SUM('Chemicals Calcs'!R$2:R24)-'Chem - ODS'!M$15*10^6,'Chemicals Calcs'!R24))</f>
        <v>0</v>
      </c>
      <c r="S24" s="210">
        <f ca="1">IF(SUM('Chemicals Calcs'!S$2:S24)-'Chem - ODS'!N$15*10^6&lt;0,0,IF(AND(SUM('Chemicals Calcs'!S$1:S23)-'Chem - ODS'!N$15*10^6&lt;0,SUM('Chemicals Calcs'!S$2:S24)-'Chem - ODS'!N$15*10^6&gt;0),SUM('Chemicals Calcs'!S$2:S24)-'Chem - ODS'!N$15*10^6,'Chemicals Calcs'!S24))</f>
        <v>0</v>
      </c>
      <c r="T24" s="210">
        <f ca="1">IF(SUM('Chemicals Calcs'!T$2:T24)-'Chem - ODS'!O$15*10^6&lt;0,0,IF(AND(SUM('Chemicals Calcs'!T$1:T23)-'Chem - ODS'!O$15*10^6&lt;0,SUM('Chemicals Calcs'!T$2:T24)-'Chem - ODS'!O$15*10^6&gt;0),SUM('Chemicals Calcs'!T$2:T24)-'Chem - ODS'!O$15*10^6,'Chemicals Calcs'!T24))</f>
        <v>0</v>
      </c>
      <c r="U24" s="210">
        <f ca="1">IF(SUM('Chemicals Calcs'!U$2:U24)-'Chem - ODS'!P$15*10^6&lt;0,0,IF(AND(SUM('Chemicals Calcs'!U$1:U23)-'Chem - ODS'!P$15*10^6&lt;0,SUM('Chemicals Calcs'!U$2:U24)-'Chem - ODS'!P$15*10^6&gt;0),SUM('Chemicals Calcs'!U$2:U24)-'Chem - ODS'!P$15*10^6,'Chemicals Calcs'!U24))</f>
        <v>0</v>
      </c>
      <c r="V24" s="210">
        <f ca="1">IF(SUM('Chemicals Calcs'!V$2:V24)-'Chem - ODS'!Q$15*10^6&lt;0,0,IF(AND(SUM('Chemicals Calcs'!V$1:V23)-'Chem - ODS'!Q$15*10^6&lt;0,SUM('Chemicals Calcs'!V$2:V24)-'Chem - ODS'!Q$15*10^6&gt;0),SUM('Chemicals Calcs'!V$2:V24)-'Chem - ODS'!Q$15*10^6,'Chemicals Calcs'!V24))</f>
        <v>0</v>
      </c>
      <c r="W24" s="210">
        <f ca="1">IF(SUM('Chemicals Calcs'!W$2:W24)-'Chem - ODS'!R$15*10^6&lt;0,0,IF(AND(SUM('Chemicals Calcs'!W$1:W23)-'Chem - ODS'!R$15*10^6&lt;0,SUM('Chemicals Calcs'!W$2:W24)-'Chem - ODS'!R$15*10^6&gt;0),SUM('Chemicals Calcs'!W$2:W24)-'Chem - ODS'!R$15*10^6,'Chemicals Calcs'!W24))</f>
        <v>0</v>
      </c>
      <c r="X24" s="210">
        <f ca="1">IF(SUM('Chemicals Calcs'!X$2:X24)-'Chem - ODS'!S$15*10^6&lt;0,0,IF(AND(SUM('Chemicals Calcs'!X$1:X23)-'Chem - ODS'!S$15*10^6&lt;0,SUM('Chemicals Calcs'!X$2:X24)-'Chem - ODS'!S$15*10^6&gt;0),SUM('Chemicals Calcs'!X$2:X24)-'Chem - ODS'!S$15*10^6,'Chemicals Calcs'!X24))</f>
        <v>0</v>
      </c>
      <c r="Y24" s="210">
        <f ca="1">IF(SUM('Chemicals Calcs'!Y$2:Y24)-'Chem - ODS'!T$15*10^6&lt;0,0,IF(AND(SUM('Chemicals Calcs'!Y$1:Y23)-'Chem - ODS'!T$15*10^6&lt;0,SUM('Chemicals Calcs'!Y$2:Y24)-'Chem - ODS'!T$15*10^6&gt;0),SUM('Chemicals Calcs'!Y$2:Y24)-'Chem - ODS'!T$15*10^6,'Chemicals Calcs'!Y24))</f>
        <v>0</v>
      </c>
      <c r="Z24" s="210">
        <f ca="1">IF(SUM('Chemicals Calcs'!Z$2:Z24)-'Chem - ODS'!U$15*10^6&lt;0,0,IF(AND(SUM('Chemicals Calcs'!Z$1:Z23)-'Chem - ODS'!U$15*10^6&lt;0,SUM('Chemicals Calcs'!Z$2:Z24)-'Chem - ODS'!U$15*10^6&gt;0),SUM('Chemicals Calcs'!Z$2:Z24)-'Chem - ODS'!U$15*10^6,'Chemicals Calcs'!Z24))</f>
        <v>0</v>
      </c>
      <c r="AA24" s="210">
        <f ca="1">IF(SUM('Chemicals Calcs'!AA$2:AA24)-'Chem - ODS'!V$15*10^6&lt;0,0,IF(AND(SUM('Chemicals Calcs'!AA$1:AA23)-'Chem - ODS'!V$15*10^6&lt;0,SUM('Chemicals Calcs'!AA$2:AA24)-'Chem - ODS'!V$15*10^6&gt;0),SUM('Chemicals Calcs'!AA$2:AA24)-'Chem - ODS'!V$15*10^6,'Chemicals Calcs'!AA24))</f>
        <v>0</v>
      </c>
      <c r="AB24" s="210">
        <f ca="1">IF(SUM('Chemicals Calcs'!AB$2:AB24)-'Chem - ODS'!W$15*10^6&lt;0,0,IF(AND(SUM('Chemicals Calcs'!AB$1:AB23)-'Chem - ODS'!W$15*10^6&lt;0,SUM('Chemicals Calcs'!AB$2:AB24)-'Chem - ODS'!W$15*10^6&gt;0),SUM('Chemicals Calcs'!AB$2:AB24)-'Chem - ODS'!W$15*10^6,'Chemicals Calcs'!AB24))</f>
        <v>0</v>
      </c>
      <c r="AC24" s="210">
        <f ca="1">IF(SUM('Chemicals Calcs'!AC$2:AC24)-'Chem - ODS'!X$15*10^6&lt;0,0,IF(AND(SUM('Chemicals Calcs'!AC$1:AC23)-'Chem - ODS'!X$15*10^6&lt;0,SUM('Chemicals Calcs'!AC$2:AC24)-'Chem - ODS'!X$15*10^6&gt;0),SUM('Chemicals Calcs'!AC$2:AC24)-'Chem - ODS'!X$15*10^6,'Chemicals Calcs'!AC24))</f>
        <v>0</v>
      </c>
      <c r="AD24" s="210">
        <f ca="1">IF(SUM('Chemicals Calcs'!AD$2:AD24)-'Chem - ODS'!Y$15*10^6&lt;0,0,IF(AND(SUM('Chemicals Calcs'!AD$1:AD23)-'Chem - ODS'!Y$15*10^6&lt;0,SUM('Chemicals Calcs'!AD$2:AD24)-'Chem - ODS'!Y$15*10^6&gt;0),SUM('Chemicals Calcs'!AD$2:AD24)-'Chem - ODS'!Y$15*10^6,'Chemicals Calcs'!AD24))</f>
        <v>0</v>
      </c>
      <c r="AE24" s="210">
        <f ca="1">IF(SUM('Chemicals Calcs'!AE$2:AE24)-'Chem - ODS'!Z$15*10^6&lt;0,0,IF(AND(SUM('Chemicals Calcs'!AE$1:AE23)-'Chem - ODS'!Z$15*10^6&lt;0,SUM('Chemicals Calcs'!AE$2:AE24)-'Chem - ODS'!Z$15*10^6&gt;0),SUM('Chemicals Calcs'!AE$2:AE24)-'Chem - ODS'!Z$15*10^6,'Chemicals Calcs'!AE24))</f>
        <v>0</v>
      </c>
      <c r="AF24" s="210">
        <f ca="1">IF(SUM('Chemicals Calcs'!AF$2:AF24)-'Chem - ODS'!AA$15*10^6&lt;0,0,IF(AND(SUM('Chemicals Calcs'!AF$1:AF23)-'Chem - ODS'!AA$15*10^6&lt;0,SUM('Chemicals Calcs'!AF$2:AF24)-'Chem - ODS'!AA$15*10^6&gt;0),SUM('Chemicals Calcs'!AF$2:AF24)-'Chem - ODS'!AA$15*10^6,'Chemicals Calcs'!AF24))</f>
        <v>0</v>
      </c>
      <c r="AG24" s="210">
        <f ca="1">IF(SUM('Chemicals Calcs'!AG$2:AG24)-'Chem - ODS'!AB$15*10^6&lt;0,0,IF(AND(SUM('Chemicals Calcs'!AG$1:AG23)-'Chem - ODS'!AB$15*10^6&lt;0,SUM('Chemicals Calcs'!AG$2:AG24)-'Chem - ODS'!AB$15*10^6&gt;0),SUM('Chemicals Calcs'!AG$2:AG24)-'Chem - ODS'!AB$15*10^6,'Chemicals Calcs'!AG24))</f>
        <v>0</v>
      </c>
      <c r="AH24" s="210">
        <f ca="1">IF(SUM('Chemicals Calcs'!AH$2:AH24)-'Chem - ODS'!AC$15*10^6&lt;0,0,IF(AND(SUM('Chemicals Calcs'!AH$1:AH23)-'Chem - ODS'!AC$15*10^6&lt;0,SUM('Chemicals Calcs'!AH$2:AH24)-'Chem - ODS'!AC$15*10^6&gt;0),SUM('Chemicals Calcs'!AH$2:AH24)-'Chem - ODS'!AC$15*10^6,'Chemicals Calcs'!AH24))</f>
        <v>0</v>
      </c>
      <c r="AI24" s="210">
        <f ca="1">IF(SUM('Chemicals Calcs'!AI$2:AI24)-'Chem - ODS'!AD$15*10^6&lt;0,0,IF(AND(SUM('Chemicals Calcs'!AI$1:AI23)-'Chem - ODS'!AD$15*10^6&lt;0,SUM('Chemicals Calcs'!AI$2:AI24)-'Chem - ODS'!AD$15*10^6&gt;0),SUM('Chemicals Calcs'!AI$2:AI24)-'Chem - ODS'!AD$15*10^6,'Chemicals Calcs'!AI24))</f>
        <v>0</v>
      </c>
      <c r="AJ24" s="210">
        <f ca="1">IF(SUM('Chemicals Calcs'!AJ$2:AJ24)-'Chem - ODS'!AE$15*10^6&lt;0,0,IF(AND(SUM('Chemicals Calcs'!AJ$1:AJ23)-'Chem - ODS'!AE$15*10^6&lt;0,SUM('Chemicals Calcs'!AJ$2:AJ24)-'Chem - ODS'!AE$15*10^6&gt;0),SUM('Chemicals Calcs'!AJ$2:AJ24)-'Chem - ODS'!AE$15*10^6,'Chemicals Calcs'!AJ24))</f>
        <v>0</v>
      </c>
      <c r="AK24" s="210">
        <f ca="1">IF(SUM('Chemicals Calcs'!AK$2:AK24)-'Chem - ODS'!AF$15*10^6&lt;0,0,IF(AND(SUM('Chemicals Calcs'!AK$1:AK23)-'Chem - ODS'!AF$15*10^6&lt;0,SUM('Chemicals Calcs'!AK$2:AK24)-'Chem - ODS'!AF$15*10^6&gt;0),SUM('Chemicals Calcs'!AK$2:AK24)-'Chem - ODS'!AF$15*10^6,'Chemicals Calcs'!AK24))</f>
        <v>0</v>
      </c>
      <c r="AL24" s="210">
        <f ca="1">IF(SUM('Chemicals Calcs'!AL$2:AL24)-'Chem - ODS'!AG$15*10^6&lt;0,0,IF(AND(SUM('Chemicals Calcs'!AL$1:AL23)-'Chem - ODS'!AG$15*10^6&lt;0,SUM('Chemicals Calcs'!AL$2:AL24)-'Chem - ODS'!AG$15*10^6&gt;0),SUM('Chemicals Calcs'!AL$2:AL24)-'Chem - ODS'!AG$15*10^6,'Chemicals Calcs'!AL24))</f>
        <v>0</v>
      </c>
      <c r="AM24" s="210">
        <f ca="1">IF(SUM('Chemicals Calcs'!AM$2:AM24)-'Chem - ODS'!AH$15*10^6&lt;0,0,IF(AND(SUM('Chemicals Calcs'!AM$1:AM23)-'Chem - ODS'!AH$15*10^6&lt;0,SUM('Chemicals Calcs'!AM$2:AM24)-'Chem - ODS'!AH$15*10^6&gt;0),SUM('Chemicals Calcs'!AM$2:AM24)-'Chem - ODS'!AH$15*10^6,'Chemicals Calcs'!AM24))</f>
        <v>0</v>
      </c>
      <c r="AN24" s="210">
        <f ca="1">IF(SUM('Chemicals Calcs'!AN$2:AN24)-'Chem - ODS'!AI$15*10^6&lt;0,0,IF(AND(SUM('Chemicals Calcs'!AN$1:AN23)-'Chem - ODS'!AI$15*10^6&lt;0,SUM('Chemicals Calcs'!AN$2:AN24)-'Chem - ODS'!AI$15*10^6&gt;0),SUM('Chemicals Calcs'!AN$2:AN24)-'Chem - ODS'!AI$15*10^6,'Chemicals Calcs'!AN24))</f>
        <v>0</v>
      </c>
      <c r="AO24" s="210">
        <f ca="1">IF(SUM('Chemicals Calcs'!AO$2:AO24)-'Chem - ODS'!AJ$15*10^6&lt;0,0,IF(AND(SUM('Chemicals Calcs'!AO$1:AO23)-'Chem - ODS'!AJ$15*10^6&lt;0,SUM('Chemicals Calcs'!AO$2:AO24)-'Chem - ODS'!AJ$15*10^6&gt;0),SUM('Chemicals Calcs'!AO$2:AO24)-'Chem - ODS'!AJ$15*10^6,'Chemicals Calcs'!AO24))</f>
        <v>0</v>
      </c>
      <c r="AP24" s="210">
        <f ca="1">IF(SUM('Chemicals Calcs'!AP$2:AP24)-'Chem - ODS'!AK$15*10^6&lt;0,0,IF(AND(SUM('Chemicals Calcs'!AP$1:AP23)-'Chem - ODS'!AK$15*10^6&lt;0,SUM('Chemicals Calcs'!AP$2:AP24)-'Chem - ODS'!AK$15*10^6&gt;0),SUM('Chemicals Calcs'!AP$2:AP24)-'Chem - ODS'!AK$15*10^6,'Chemicals Calcs'!AP24))</f>
        <v>0</v>
      </c>
    </row>
    <row r="25" spans="1:42">
      <c r="A25" s="74">
        <v>-27</v>
      </c>
      <c r="B25">
        <f ca="1">IF('Chemicals 2010'!$A33="CP",INDIRECT("'Chemicals 2010'!"&amp;'Country Selector'!$B$3&amp;ROW($A33))*10^12,0)</f>
        <v>0</v>
      </c>
      <c r="C25" s="90">
        <f t="shared" ca="1" si="0"/>
        <v>0</v>
      </c>
      <c r="D25" s="90">
        <f t="shared" ca="1" si="0"/>
        <v>0</v>
      </c>
      <c r="E25" s="90">
        <f t="shared" ca="1" si="0"/>
        <v>0</v>
      </c>
      <c r="F25" s="90">
        <f t="shared" ca="1" si="0"/>
        <v>0</v>
      </c>
      <c r="G25" s="210">
        <f ca="1">IF(SUM('Chemicals Calcs'!G$2:G25)-'Chem - ODS'!B$15*10^6&lt;0,0,IF(AND(SUM('Chemicals Calcs'!G$1:G24)-'Chem - ODS'!B$15*10^6&lt;0,SUM('Chemicals Calcs'!G$2:G25)-'Chem - ODS'!B$15*10^6&gt;0),SUM('Chemicals Calcs'!G$2:G25)-'Chem - ODS'!B$15*10^6,'Chemicals Calcs'!G25))</f>
        <v>0</v>
      </c>
      <c r="H25" s="210">
        <f ca="1">IF(SUM('Chemicals Calcs'!H$2:H25)-'Chem - ODS'!C$15*10^6&lt;0,0,IF(AND(SUM('Chemicals Calcs'!H$1:H24)-'Chem - ODS'!C$15*10^6&lt;0,SUM('Chemicals Calcs'!H$2:H25)-'Chem - ODS'!C$15*10^6&gt;0),SUM('Chemicals Calcs'!H$2:H25)-'Chem - ODS'!C$15*10^6,'Chemicals Calcs'!H25))</f>
        <v>0</v>
      </c>
      <c r="I25" s="210">
        <f ca="1">IF(SUM('Chemicals Calcs'!I$2:I25)-'Chem - ODS'!D$15*10^6&lt;0,0,IF(AND(SUM('Chemicals Calcs'!I$1:I24)-'Chem - ODS'!D$15*10^6&lt;0,SUM('Chemicals Calcs'!I$2:I25)-'Chem - ODS'!D$15*10^6&gt;0),SUM('Chemicals Calcs'!I$2:I25)-'Chem - ODS'!D$15*10^6,'Chemicals Calcs'!I25))</f>
        <v>0</v>
      </c>
      <c r="J25" s="210">
        <f ca="1">IF(SUM('Chemicals Calcs'!J$2:J25)-'Chem - ODS'!E$15*10^6&lt;0,0,IF(AND(SUM('Chemicals Calcs'!J$1:J24)-'Chem - ODS'!E$15*10^6&lt;0,SUM('Chemicals Calcs'!J$2:J25)-'Chem - ODS'!E$15*10^6&gt;0),SUM('Chemicals Calcs'!J$2:J25)-'Chem - ODS'!E$15*10^6,'Chemicals Calcs'!J25))</f>
        <v>0</v>
      </c>
      <c r="K25" s="210">
        <f ca="1">IF(SUM('Chemicals Calcs'!K$2:K25)-'Chem - ODS'!F$15*10^6&lt;0,0,IF(AND(SUM('Chemicals Calcs'!K$1:K24)-'Chem - ODS'!F$15*10^6&lt;0,SUM('Chemicals Calcs'!K$2:K25)-'Chem - ODS'!F$15*10^6&gt;0),SUM('Chemicals Calcs'!K$2:K25)-'Chem - ODS'!F$15*10^6,'Chemicals Calcs'!K25))</f>
        <v>0</v>
      </c>
      <c r="L25" s="210">
        <f ca="1">IF(SUM('Chemicals Calcs'!L$2:L25)-'Chem - ODS'!G$15*10^6&lt;0,0,IF(AND(SUM('Chemicals Calcs'!L$1:L24)-'Chem - ODS'!G$15*10^6&lt;0,SUM('Chemicals Calcs'!L$2:L25)-'Chem - ODS'!G$15*10^6&gt;0),SUM('Chemicals Calcs'!L$2:L25)-'Chem - ODS'!G$15*10^6,'Chemicals Calcs'!L25))</f>
        <v>0</v>
      </c>
      <c r="M25" s="210">
        <f ca="1">IF(SUM('Chemicals Calcs'!M$2:M25)-'Chem - ODS'!H$15*10^6&lt;0,0,IF(AND(SUM('Chemicals Calcs'!M$1:M24)-'Chem - ODS'!H$15*10^6&lt;0,SUM('Chemicals Calcs'!M$2:M25)-'Chem - ODS'!H$15*10^6&gt;0),SUM('Chemicals Calcs'!M$2:M25)-'Chem - ODS'!H$15*10^6,'Chemicals Calcs'!M25))</f>
        <v>0</v>
      </c>
      <c r="N25" s="210">
        <f ca="1">IF(SUM('Chemicals Calcs'!N$2:N25)-'Chem - ODS'!I$15*10^6&lt;0,0,IF(AND(SUM('Chemicals Calcs'!N$1:N24)-'Chem - ODS'!I$15*10^6&lt;0,SUM('Chemicals Calcs'!N$2:N25)-'Chem - ODS'!I$15*10^6&gt;0),SUM('Chemicals Calcs'!N$2:N25)-'Chem - ODS'!I$15*10^6,'Chemicals Calcs'!N25))</f>
        <v>0</v>
      </c>
      <c r="O25" s="210">
        <f ca="1">IF(SUM('Chemicals Calcs'!O$2:O25)-'Chem - ODS'!J$15*10^6&lt;0,0,IF(AND(SUM('Chemicals Calcs'!O$1:O24)-'Chem - ODS'!J$15*10^6&lt;0,SUM('Chemicals Calcs'!O$2:O25)-'Chem - ODS'!J$15*10^6&gt;0),SUM('Chemicals Calcs'!O$2:O25)-'Chem - ODS'!J$15*10^6,'Chemicals Calcs'!O25))</f>
        <v>0</v>
      </c>
      <c r="P25" s="210">
        <f ca="1">IF(SUM('Chemicals Calcs'!P$2:P25)-'Chem - ODS'!K$15*10^6&lt;0,0,IF(AND(SUM('Chemicals Calcs'!P$1:P24)-'Chem - ODS'!K$15*10^6&lt;0,SUM('Chemicals Calcs'!P$2:P25)-'Chem - ODS'!K$15*10^6&gt;0),SUM('Chemicals Calcs'!P$2:P25)-'Chem - ODS'!K$15*10^6,'Chemicals Calcs'!P25))</f>
        <v>0</v>
      </c>
      <c r="Q25" s="210">
        <f ca="1">IF(SUM('Chemicals Calcs'!Q$2:Q25)-'Chem - ODS'!L$15*10^6&lt;0,0,IF(AND(SUM('Chemicals Calcs'!Q$1:Q24)-'Chem - ODS'!L$15*10^6&lt;0,SUM('Chemicals Calcs'!Q$2:Q25)-'Chem - ODS'!L$15*10^6&gt;0),SUM('Chemicals Calcs'!Q$2:Q25)-'Chem - ODS'!L$15*10^6,'Chemicals Calcs'!Q25))</f>
        <v>0</v>
      </c>
      <c r="R25" s="210">
        <f ca="1">IF(SUM('Chemicals Calcs'!R$2:R25)-'Chem - ODS'!M$15*10^6&lt;0,0,IF(AND(SUM('Chemicals Calcs'!R$1:R24)-'Chem - ODS'!M$15*10^6&lt;0,SUM('Chemicals Calcs'!R$2:R25)-'Chem - ODS'!M$15*10^6&gt;0),SUM('Chemicals Calcs'!R$2:R25)-'Chem - ODS'!M$15*10^6,'Chemicals Calcs'!R25))</f>
        <v>0</v>
      </c>
      <c r="S25" s="210">
        <f ca="1">IF(SUM('Chemicals Calcs'!S$2:S25)-'Chem - ODS'!N$15*10^6&lt;0,0,IF(AND(SUM('Chemicals Calcs'!S$1:S24)-'Chem - ODS'!N$15*10^6&lt;0,SUM('Chemicals Calcs'!S$2:S25)-'Chem - ODS'!N$15*10^6&gt;0),SUM('Chemicals Calcs'!S$2:S25)-'Chem - ODS'!N$15*10^6,'Chemicals Calcs'!S25))</f>
        <v>0</v>
      </c>
      <c r="T25" s="210">
        <f ca="1">IF(SUM('Chemicals Calcs'!T$2:T25)-'Chem - ODS'!O$15*10^6&lt;0,0,IF(AND(SUM('Chemicals Calcs'!T$1:T24)-'Chem - ODS'!O$15*10^6&lt;0,SUM('Chemicals Calcs'!T$2:T25)-'Chem - ODS'!O$15*10^6&gt;0),SUM('Chemicals Calcs'!T$2:T25)-'Chem - ODS'!O$15*10^6,'Chemicals Calcs'!T25))</f>
        <v>0</v>
      </c>
      <c r="U25" s="210">
        <f ca="1">IF(SUM('Chemicals Calcs'!U$2:U25)-'Chem - ODS'!P$15*10^6&lt;0,0,IF(AND(SUM('Chemicals Calcs'!U$1:U24)-'Chem - ODS'!P$15*10^6&lt;0,SUM('Chemicals Calcs'!U$2:U25)-'Chem - ODS'!P$15*10^6&gt;0),SUM('Chemicals Calcs'!U$2:U25)-'Chem - ODS'!P$15*10^6,'Chemicals Calcs'!U25))</f>
        <v>0</v>
      </c>
      <c r="V25" s="210">
        <f ca="1">IF(SUM('Chemicals Calcs'!V$2:V25)-'Chem - ODS'!Q$15*10^6&lt;0,0,IF(AND(SUM('Chemicals Calcs'!V$1:V24)-'Chem - ODS'!Q$15*10^6&lt;0,SUM('Chemicals Calcs'!V$2:V25)-'Chem - ODS'!Q$15*10^6&gt;0),SUM('Chemicals Calcs'!V$2:V25)-'Chem - ODS'!Q$15*10^6,'Chemicals Calcs'!V25))</f>
        <v>0</v>
      </c>
      <c r="W25" s="210">
        <f ca="1">IF(SUM('Chemicals Calcs'!W$2:W25)-'Chem - ODS'!R$15*10^6&lt;0,0,IF(AND(SUM('Chemicals Calcs'!W$1:W24)-'Chem - ODS'!R$15*10^6&lt;0,SUM('Chemicals Calcs'!W$2:W25)-'Chem - ODS'!R$15*10^6&gt;0),SUM('Chemicals Calcs'!W$2:W25)-'Chem - ODS'!R$15*10^6,'Chemicals Calcs'!W25))</f>
        <v>0</v>
      </c>
      <c r="X25" s="210">
        <f ca="1">IF(SUM('Chemicals Calcs'!X$2:X25)-'Chem - ODS'!S$15*10^6&lt;0,0,IF(AND(SUM('Chemicals Calcs'!X$1:X24)-'Chem - ODS'!S$15*10^6&lt;0,SUM('Chemicals Calcs'!X$2:X25)-'Chem - ODS'!S$15*10^6&gt;0),SUM('Chemicals Calcs'!X$2:X25)-'Chem - ODS'!S$15*10^6,'Chemicals Calcs'!X25))</f>
        <v>0</v>
      </c>
      <c r="Y25" s="210">
        <f ca="1">IF(SUM('Chemicals Calcs'!Y$2:Y25)-'Chem - ODS'!T$15*10^6&lt;0,0,IF(AND(SUM('Chemicals Calcs'!Y$1:Y24)-'Chem - ODS'!T$15*10^6&lt;0,SUM('Chemicals Calcs'!Y$2:Y25)-'Chem - ODS'!T$15*10^6&gt;0),SUM('Chemicals Calcs'!Y$2:Y25)-'Chem - ODS'!T$15*10^6,'Chemicals Calcs'!Y25))</f>
        <v>0</v>
      </c>
      <c r="Z25" s="210">
        <f ca="1">IF(SUM('Chemicals Calcs'!Z$2:Z25)-'Chem - ODS'!U$15*10^6&lt;0,0,IF(AND(SUM('Chemicals Calcs'!Z$1:Z24)-'Chem - ODS'!U$15*10^6&lt;0,SUM('Chemicals Calcs'!Z$2:Z25)-'Chem - ODS'!U$15*10^6&gt;0),SUM('Chemicals Calcs'!Z$2:Z25)-'Chem - ODS'!U$15*10^6,'Chemicals Calcs'!Z25))</f>
        <v>0</v>
      </c>
      <c r="AA25" s="210">
        <f ca="1">IF(SUM('Chemicals Calcs'!AA$2:AA25)-'Chem - ODS'!V$15*10^6&lt;0,0,IF(AND(SUM('Chemicals Calcs'!AA$1:AA24)-'Chem - ODS'!V$15*10^6&lt;0,SUM('Chemicals Calcs'!AA$2:AA25)-'Chem - ODS'!V$15*10^6&gt;0),SUM('Chemicals Calcs'!AA$2:AA25)-'Chem - ODS'!V$15*10^6,'Chemicals Calcs'!AA25))</f>
        <v>0</v>
      </c>
      <c r="AB25" s="210">
        <f ca="1">IF(SUM('Chemicals Calcs'!AB$2:AB25)-'Chem - ODS'!W$15*10^6&lt;0,0,IF(AND(SUM('Chemicals Calcs'!AB$1:AB24)-'Chem - ODS'!W$15*10^6&lt;0,SUM('Chemicals Calcs'!AB$2:AB25)-'Chem - ODS'!W$15*10^6&gt;0),SUM('Chemicals Calcs'!AB$2:AB25)-'Chem - ODS'!W$15*10^6,'Chemicals Calcs'!AB25))</f>
        <v>0</v>
      </c>
      <c r="AC25" s="210">
        <f ca="1">IF(SUM('Chemicals Calcs'!AC$2:AC25)-'Chem - ODS'!X$15*10^6&lt;0,0,IF(AND(SUM('Chemicals Calcs'!AC$1:AC24)-'Chem - ODS'!X$15*10^6&lt;0,SUM('Chemicals Calcs'!AC$2:AC25)-'Chem - ODS'!X$15*10^6&gt;0),SUM('Chemicals Calcs'!AC$2:AC25)-'Chem - ODS'!X$15*10^6,'Chemicals Calcs'!AC25))</f>
        <v>0</v>
      </c>
      <c r="AD25" s="210">
        <f ca="1">IF(SUM('Chemicals Calcs'!AD$2:AD25)-'Chem - ODS'!Y$15*10^6&lt;0,0,IF(AND(SUM('Chemicals Calcs'!AD$1:AD24)-'Chem - ODS'!Y$15*10^6&lt;0,SUM('Chemicals Calcs'!AD$2:AD25)-'Chem - ODS'!Y$15*10^6&gt;0),SUM('Chemicals Calcs'!AD$2:AD25)-'Chem - ODS'!Y$15*10^6,'Chemicals Calcs'!AD25))</f>
        <v>0</v>
      </c>
      <c r="AE25" s="210">
        <f ca="1">IF(SUM('Chemicals Calcs'!AE$2:AE25)-'Chem - ODS'!Z$15*10^6&lt;0,0,IF(AND(SUM('Chemicals Calcs'!AE$1:AE24)-'Chem - ODS'!Z$15*10^6&lt;0,SUM('Chemicals Calcs'!AE$2:AE25)-'Chem - ODS'!Z$15*10^6&gt;0),SUM('Chemicals Calcs'!AE$2:AE25)-'Chem - ODS'!Z$15*10^6,'Chemicals Calcs'!AE25))</f>
        <v>0</v>
      </c>
      <c r="AF25" s="210">
        <f ca="1">IF(SUM('Chemicals Calcs'!AF$2:AF25)-'Chem - ODS'!AA$15*10^6&lt;0,0,IF(AND(SUM('Chemicals Calcs'!AF$1:AF24)-'Chem - ODS'!AA$15*10^6&lt;0,SUM('Chemicals Calcs'!AF$2:AF25)-'Chem - ODS'!AA$15*10^6&gt;0),SUM('Chemicals Calcs'!AF$2:AF25)-'Chem - ODS'!AA$15*10^6,'Chemicals Calcs'!AF25))</f>
        <v>0</v>
      </c>
      <c r="AG25" s="210">
        <f ca="1">IF(SUM('Chemicals Calcs'!AG$2:AG25)-'Chem - ODS'!AB$15*10^6&lt;0,0,IF(AND(SUM('Chemicals Calcs'!AG$1:AG24)-'Chem - ODS'!AB$15*10^6&lt;0,SUM('Chemicals Calcs'!AG$2:AG25)-'Chem - ODS'!AB$15*10^6&gt;0),SUM('Chemicals Calcs'!AG$2:AG25)-'Chem - ODS'!AB$15*10^6,'Chemicals Calcs'!AG25))</f>
        <v>0</v>
      </c>
      <c r="AH25" s="210">
        <f ca="1">IF(SUM('Chemicals Calcs'!AH$2:AH25)-'Chem - ODS'!AC$15*10^6&lt;0,0,IF(AND(SUM('Chemicals Calcs'!AH$1:AH24)-'Chem - ODS'!AC$15*10^6&lt;0,SUM('Chemicals Calcs'!AH$2:AH25)-'Chem - ODS'!AC$15*10^6&gt;0),SUM('Chemicals Calcs'!AH$2:AH25)-'Chem - ODS'!AC$15*10^6,'Chemicals Calcs'!AH25))</f>
        <v>0</v>
      </c>
      <c r="AI25" s="210">
        <f ca="1">IF(SUM('Chemicals Calcs'!AI$2:AI25)-'Chem - ODS'!AD$15*10^6&lt;0,0,IF(AND(SUM('Chemicals Calcs'!AI$1:AI24)-'Chem - ODS'!AD$15*10^6&lt;0,SUM('Chemicals Calcs'!AI$2:AI25)-'Chem - ODS'!AD$15*10^6&gt;0),SUM('Chemicals Calcs'!AI$2:AI25)-'Chem - ODS'!AD$15*10^6,'Chemicals Calcs'!AI25))</f>
        <v>0</v>
      </c>
      <c r="AJ25" s="210">
        <f ca="1">IF(SUM('Chemicals Calcs'!AJ$2:AJ25)-'Chem - ODS'!AE$15*10^6&lt;0,0,IF(AND(SUM('Chemicals Calcs'!AJ$1:AJ24)-'Chem - ODS'!AE$15*10^6&lt;0,SUM('Chemicals Calcs'!AJ$2:AJ25)-'Chem - ODS'!AE$15*10^6&gt;0),SUM('Chemicals Calcs'!AJ$2:AJ25)-'Chem - ODS'!AE$15*10^6,'Chemicals Calcs'!AJ25))</f>
        <v>0</v>
      </c>
      <c r="AK25" s="210">
        <f ca="1">IF(SUM('Chemicals Calcs'!AK$2:AK25)-'Chem - ODS'!AF$15*10^6&lt;0,0,IF(AND(SUM('Chemicals Calcs'!AK$1:AK24)-'Chem - ODS'!AF$15*10^6&lt;0,SUM('Chemicals Calcs'!AK$2:AK25)-'Chem - ODS'!AF$15*10^6&gt;0),SUM('Chemicals Calcs'!AK$2:AK25)-'Chem - ODS'!AF$15*10^6,'Chemicals Calcs'!AK25))</f>
        <v>0</v>
      </c>
      <c r="AL25" s="210">
        <f ca="1">IF(SUM('Chemicals Calcs'!AL$2:AL25)-'Chem - ODS'!AG$15*10^6&lt;0,0,IF(AND(SUM('Chemicals Calcs'!AL$1:AL24)-'Chem - ODS'!AG$15*10^6&lt;0,SUM('Chemicals Calcs'!AL$2:AL25)-'Chem - ODS'!AG$15*10^6&gt;0),SUM('Chemicals Calcs'!AL$2:AL25)-'Chem - ODS'!AG$15*10^6,'Chemicals Calcs'!AL25))</f>
        <v>0</v>
      </c>
      <c r="AM25" s="210">
        <f ca="1">IF(SUM('Chemicals Calcs'!AM$2:AM25)-'Chem - ODS'!AH$15*10^6&lt;0,0,IF(AND(SUM('Chemicals Calcs'!AM$1:AM24)-'Chem - ODS'!AH$15*10^6&lt;0,SUM('Chemicals Calcs'!AM$2:AM25)-'Chem - ODS'!AH$15*10^6&gt;0),SUM('Chemicals Calcs'!AM$2:AM25)-'Chem - ODS'!AH$15*10^6,'Chemicals Calcs'!AM25))</f>
        <v>0</v>
      </c>
      <c r="AN25" s="210">
        <f ca="1">IF(SUM('Chemicals Calcs'!AN$2:AN25)-'Chem - ODS'!AI$15*10^6&lt;0,0,IF(AND(SUM('Chemicals Calcs'!AN$1:AN24)-'Chem - ODS'!AI$15*10^6&lt;0,SUM('Chemicals Calcs'!AN$2:AN25)-'Chem - ODS'!AI$15*10^6&gt;0),SUM('Chemicals Calcs'!AN$2:AN25)-'Chem - ODS'!AI$15*10^6,'Chemicals Calcs'!AN25))</f>
        <v>0</v>
      </c>
      <c r="AO25" s="210">
        <f ca="1">IF(SUM('Chemicals Calcs'!AO$2:AO25)-'Chem - ODS'!AJ$15*10^6&lt;0,0,IF(AND(SUM('Chemicals Calcs'!AO$1:AO24)-'Chem - ODS'!AJ$15*10^6&lt;0,SUM('Chemicals Calcs'!AO$2:AO25)-'Chem - ODS'!AJ$15*10^6&gt;0),SUM('Chemicals Calcs'!AO$2:AO25)-'Chem - ODS'!AJ$15*10^6,'Chemicals Calcs'!AO25))</f>
        <v>0</v>
      </c>
      <c r="AP25" s="210">
        <f ca="1">IF(SUM('Chemicals Calcs'!AP$2:AP25)-'Chem - ODS'!AK$15*10^6&lt;0,0,IF(AND(SUM('Chemicals Calcs'!AP$1:AP24)-'Chem - ODS'!AK$15*10^6&lt;0,SUM('Chemicals Calcs'!AP$2:AP25)-'Chem - ODS'!AK$15*10^6&gt;0),SUM('Chemicals Calcs'!AP$2:AP25)-'Chem - ODS'!AK$15*10^6,'Chemicals Calcs'!AP25))</f>
        <v>0</v>
      </c>
    </row>
    <row r="26" spans="1:42">
      <c r="A26" s="74">
        <v>-26</v>
      </c>
      <c r="B26">
        <f ca="1">IF('Chemicals 2010'!$A34="CP",INDIRECT("'Chemicals 2010'!"&amp;'Country Selector'!$B$3&amp;ROW($A34))*10^12,0)</f>
        <v>0</v>
      </c>
      <c r="C26" s="90">
        <f t="shared" ca="1" si="0"/>
        <v>0</v>
      </c>
      <c r="D26" s="90">
        <f t="shared" ca="1" si="0"/>
        <v>0</v>
      </c>
      <c r="E26" s="90">
        <f t="shared" ca="1" si="0"/>
        <v>0</v>
      </c>
      <c r="F26" s="90">
        <f t="shared" ca="1" si="0"/>
        <v>0</v>
      </c>
      <c r="G26" s="210">
        <f ca="1">IF(SUM('Chemicals Calcs'!G$2:G26)-'Chem - ODS'!B$15*10^6&lt;0,0,IF(AND(SUM('Chemicals Calcs'!G$1:G25)-'Chem - ODS'!B$15*10^6&lt;0,SUM('Chemicals Calcs'!G$2:G26)-'Chem - ODS'!B$15*10^6&gt;0),SUM('Chemicals Calcs'!G$2:G26)-'Chem - ODS'!B$15*10^6,'Chemicals Calcs'!G26))</f>
        <v>0</v>
      </c>
      <c r="H26" s="210">
        <f ca="1">IF(SUM('Chemicals Calcs'!H$2:H26)-'Chem - ODS'!C$15*10^6&lt;0,0,IF(AND(SUM('Chemicals Calcs'!H$1:H25)-'Chem - ODS'!C$15*10^6&lt;0,SUM('Chemicals Calcs'!H$2:H26)-'Chem - ODS'!C$15*10^6&gt;0),SUM('Chemicals Calcs'!H$2:H26)-'Chem - ODS'!C$15*10^6,'Chemicals Calcs'!H26))</f>
        <v>0</v>
      </c>
      <c r="I26" s="210">
        <f ca="1">IF(SUM('Chemicals Calcs'!I$2:I26)-'Chem - ODS'!D$15*10^6&lt;0,0,IF(AND(SUM('Chemicals Calcs'!I$1:I25)-'Chem - ODS'!D$15*10^6&lt;0,SUM('Chemicals Calcs'!I$2:I26)-'Chem - ODS'!D$15*10^6&gt;0),SUM('Chemicals Calcs'!I$2:I26)-'Chem - ODS'!D$15*10^6,'Chemicals Calcs'!I26))</f>
        <v>0</v>
      </c>
      <c r="J26" s="210">
        <f ca="1">IF(SUM('Chemicals Calcs'!J$2:J26)-'Chem - ODS'!E$15*10^6&lt;0,0,IF(AND(SUM('Chemicals Calcs'!J$1:J25)-'Chem - ODS'!E$15*10^6&lt;0,SUM('Chemicals Calcs'!J$2:J26)-'Chem - ODS'!E$15*10^6&gt;0),SUM('Chemicals Calcs'!J$2:J26)-'Chem - ODS'!E$15*10^6,'Chemicals Calcs'!J26))</f>
        <v>0</v>
      </c>
      <c r="K26" s="210">
        <f ca="1">IF(SUM('Chemicals Calcs'!K$2:K26)-'Chem - ODS'!F$15*10^6&lt;0,0,IF(AND(SUM('Chemicals Calcs'!K$1:K25)-'Chem - ODS'!F$15*10^6&lt;0,SUM('Chemicals Calcs'!K$2:K26)-'Chem - ODS'!F$15*10^6&gt;0),SUM('Chemicals Calcs'!K$2:K26)-'Chem - ODS'!F$15*10^6,'Chemicals Calcs'!K26))</f>
        <v>0</v>
      </c>
      <c r="L26" s="210">
        <f ca="1">IF(SUM('Chemicals Calcs'!L$2:L26)-'Chem - ODS'!G$15*10^6&lt;0,0,IF(AND(SUM('Chemicals Calcs'!L$1:L25)-'Chem - ODS'!G$15*10^6&lt;0,SUM('Chemicals Calcs'!L$2:L26)-'Chem - ODS'!G$15*10^6&gt;0),SUM('Chemicals Calcs'!L$2:L26)-'Chem - ODS'!G$15*10^6,'Chemicals Calcs'!L26))</f>
        <v>0</v>
      </c>
      <c r="M26" s="210">
        <f ca="1">IF(SUM('Chemicals Calcs'!M$2:M26)-'Chem - ODS'!H$15*10^6&lt;0,0,IF(AND(SUM('Chemicals Calcs'!M$1:M25)-'Chem - ODS'!H$15*10^6&lt;0,SUM('Chemicals Calcs'!M$2:M26)-'Chem - ODS'!H$15*10^6&gt;0),SUM('Chemicals Calcs'!M$2:M26)-'Chem - ODS'!H$15*10^6,'Chemicals Calcs'!M26))</f>
        <v>0</v>
      </c>
      <c r="N26" s="210">
        <f ca="1">IF(SUM('Chemicals Calcs'!N$2:N26)-'Chem - ODS'!I$15*10^6&lt;0,0,IF(AND(SUM('Chemicals Calcs'!N$1:N25)-'Chem - ODS'!I$15*10^6&lt;0,SUM('Chemicals Calcs'!N$2:N26)-'Chem - ODS'!I$15*10^6&gt;0),SUM('Chemicals Calcs'!N$2:N26)-'Chem - ODS'!I$15*10^6,'Chemicals Calcs'!N26))</f>
        <v>0</v>
      </c>
      <c r="O26" s="210">
        <f ca="1">IF(SUM('Chemicals Calcs'!O$2:O26)-'Chem - ODS'!J$15*10^6&lt;0,0,IF(AND(SUM('Chemicals Calcs'!O$1:O25)-'Chem - ODS'!J$15*10^6&lt;0,SUM('Chemicals Calcs'!O$2:O26)-'Chem - ODS'!J$15*10^6&gt;0),SUM('Chemicals Calcs'!O$2:O26)-'Chem - ODS'!J$15*10^6,'Chemicals Calcs'!O26))</f>
        <v>0</v>
      </c>
      <c r="P26" s="210">
        <f ca="1">IF(SUM('Chemicals Calcs'!P$2:P26)-'Chem - ODS'!K$15*10^6&lt;0,0,IF(AND(SUM('Chemicals Calcs'!P$1:P25)-'Chem - ODS'!K$15*10^6&lt;0,SUM('Chemicals Calcs'!P$2:P26)-'Chem - ODS'!K$15*10^6&gt;0),SUM('Chemicals Calcs'!P$2:P26)-'Chem - ODS'!K$15*10^6,'Chemicals Calcs'!P26))</f>
        <v>0</v>
      </c>
      <c r="Q26" s="210">
        <f ca="1">IF(SUM('Chemicals Calcs'!Q$2:Q26)-'Chem - ODS'!L$15*10^6&lt;0,0,IF(AND(SUM('Chemicals Calcs'!Q$1:Q25)-'Chem - ODS'!L$15*10^6&lt;0,SUM('Chemicals Calcs'!Q$2:Q26)-'Chem - ODS'!L$15*10^6&gt;0),SUM('Chemicals Calcs'!Q$2:Q26)-'Chem - ODS'!L$15*10^6,'Chemicals Calcs'!Q26))</f>
        <v>0</v>
      </c>
      <c r="R26" s="210">
        <f ca="1">IF(SUM('Chemicals Calcs'!R$2:R26)-'Chem - ODS'!M$15*10^6&lt;0,0,IF(AND(SUM('Chemicals Calcs'!R$1:R25)-'Chem - ODS'!M$15*10^6&lt;0,SUM('Chemicals Calcs'!R$2:R26)-'Chem - ODS'!M$15*10^6&gt;0),SUM('Chemicals Calcs'!R$2:R26)-'Chem - ODS'!M$15*10^6,'Chemicals Calcs'!R26))</f>
        <v>0</v>
      </c>
      <c r="S26" s="210">
        <f ca="1">IF(SUM('Chemicals Calcs'!S$2:S26)-'Chem - ODS'!N$15*10^6&lt;0,0,IF(AND(SUM('Chemicals Calcs'!S$1:S25)-'Chem - ODS'!N$15*10^6&lt;0,SUM('Chemicals Calcs'!S$2:S26)-'Chem - ODS'!N$15*10^6&gt;0),SUM('Chemicals Calcs'!S$2:S26)-'Chem - ODS'!N$15*10^6,'Chemicals Calcs'!S26))</f>
        <v>0</v>
      </c>
      <c r="T26" s="210">
        <f ca="1">IF(SUM('Chemicals Calcs'!T$2:T26)-'Chem - ODS'!O$15*10^6&lt;0,0,IF(AND(SUM('Chemicals Calcs'!T$1:T25)-'Chem - ODS'!O$15*10^6&lt;0,SUM('Chemicals Calcs'!T$2:T26)-'Chem - ODS'!O$15*10^6&gt;0),SUM('Chemicals Calcs'!T$2:T26)-'Chem - ODS'!O$15*10^6,'Chemicals Calcs'!T26))</f>
        <v>0</v>
      </c>
      <c r="U26" s="210">
        <f ca="1">IF(SUM('Chemicals Calcs'!U$2:U26)-'Chem - ODS'!P$15*10^6&lt;0,0,IF(AND(SUM('Chemicals Calcs'!U$1:U25)-'Chem - ODS'!P$15*10^6&lt;0,SUM('Chemicals Calcs'!U$2:U26)-'Chem - ODS'!P$15*10^6&gt;0),SUM('Chemicals Calcs'!U$2:U26)-'Chem - ODS'!P$15*10^6,'Chemicals Calcs'!U26))</f>
        <v>0</v>
      </c>
      <c r="V26" s="210">
        <f ca="1">IF(SUM('Chemicals Calcs'!V$2:V26)-'Chem - ODS'!Q$15*10^6&lt;0,0,IF(AND(SUM('Chemicals Calcs'!V$1:V25)-'Chem - ODS'!Q$15*10^6&lt;0,SUM('Chemicals Calcs'!V$2:V26)-'Chem - ODS'!Q$15*10^6&gt;0),SUM('Chemicals Calcs'!V$2:V26)-'Chem - ODS'!Q$15*10^6,'Chemicals Calcs'!V26))</f>
        <v>0</v>
      </c>
      <c r="W26" s="210">
        <f ca="1">IF(SUM('Chemicals Calcs'!W$2:W26)-'Chem - ODS'!R$15*10^6&lt;0,0,IF(AND(SUM('Chemicals Calcs'!W$1:W25)-'Chem - ODS'!R$15*10^6&lt;0,SUM('Chemicals Calcs'!W$2:W26)-'Chem - ODS'!R$15*10^6&gt;0),SUM('Chemicals Calcs'!W$2:W26)-'Chem - ODS'!R$15*10^6,'Chemicals Calcs'!W26))</f>
        <v>0</v>
      </c>
      <c r="X26" s="210">
        <f ca="1">IF(SUM('Chemicals Calcs'!X$2:X26)-'Chem - ODS'!S$15*10^6&lt;0,0,IF(AND(SUM('Chemicals Calcs'!X$1:X25)-'Chem - ODS'!S$15*10^6&lt;0,SUM('Chemicals Calcs'!X$2:X26)-'Chem - ODS'!S$15*10^6&gt;0),SUM('Chemicals Calcs'!X$2:X26)-'Chem - ODS'!S$15*10^6,'Chemicals Calcs'!X26))</f>
        <v>0</v>
      </c>
      <c r="Y26" s="210">
        <f ca="1">IF(SUM('Chemicals Calcs'!Y$2:Y26)-'Chem - ODS'!T$15*10^6&lt;0,0,IF(AND(SUM('Chemicals Calcs'!Y$1:Y25)-'Chem - ODS'!T$15*10^6&lt;0,SUM('Chemicals Calcs'!Y$2:Y26)-'Chem - ODS'!T$15*10^6&gt;0),SUM('Chemicals Calcs'!Y$2:Y26)-'Chem - ODS'!T$15*10^6,'Chemicals Calcs'!Y26))</f>
        <v>0</v>
      </c>
      <c r="Z26" s="210">
        <f ca="1">IF(SUM('Chemicals Calcs'!Z$2:Z26)-'Chem - ODS'!U$15*10^6&lt;0,0,IF(AND(SUM('Chemicals Calcs'!Z$1:Z25)-'Chem - ODS'!U$15*10^6&lt;0,SUM('Chemicals Calcs'!Z$2:Z26)-'Chem - ODS'!U$15*10^6&gt;0),SUM('Chemicals Calcs'!Z$2:Z26)-'Chem - ODS'!U$15*10^6,'Chemicals Calcs'!Z26))</f>
        <v>0</v>
      </c>
      <c r="AA26" s="210">
        <f ca="1">IF(SUM('Chemicals Calcs'!AA$2:AA26)-'Chem - ODS'!V$15*10^6&lt;0,0,IF(AND(SUM('Chemicals Calcs'!AA$1:AA25)-'Chem - ODS'!V$15*10^6&lt;0,SUM('Chemicals Calcs'!AA$2:AA26)-'Chem - ODS'!V$15*10^6&gt;0),SUM('Chemicals Calcs'!AA$2:AA26)-'Chem - ODS'!V$15*10^6,'Chemicals Calcs'!AA26))</f>
        <v>0</v>
      </c>
      <c r="AB26" s="210">
        <f ca="1">IF(SUM('Chemicals Calcs'!AB$2:AB26)-'Chem - ODS'!W$15*10^6&lt;0,0,IF(AND(SUM('Chemicals Calcs'!AB$1:AB25)-'Chem - ODS'!W$15*10^6&lt;0,SUM('Chemicals Calcs'!AB$2:AB26)-'Chem - ODS'!W$15*10^6&gt;0),SUM('Chemicals Calcs'!AB$2:AB26)-'Chem - ODS'!W$15*10^6,'Chemicals Calcs'!AB26))</f>
        <v>0</v>
      </c>
      <c r="AC26" s="210">
        <f ca="1">IF(SUM('Chemicals Calcs'!AC$2:AC26)-'Chem - ODS'!X$15*10^6&lt;0,0,IF(AND(SUM('Chemicals Calcs'!AC$1:AC25)-'Chem - ODS'!X$15*10^6&lt;0,SUM('Chemicals Calcs'!AC$2:AC26)-'Chem - ODS'!X$15*10^6&gt;0),SUM('Chemicals Calcs'!AC$2:AC26)-'Chem - ODS'!X$15*10^6,'Chemicals Calcs'!AC26))</f>
        <v>0</v>
      </c>
      <c r="AD26" s="210">
        <f ca="1">IF(SUM('Chemicals Calcs'!AD$2:AD26)-'Chem - ODS'!Y$15*10^6&lt;0,0,IF(AND(SUM('Chemicals Calcs'!AD$1:AD25)-'Chem - ODS'!Y$15*10^6&lt;0,SUM('Chemicals Calcs'!AD$2:AD26)-'Chem - ODS'!Y$15*10^6&gt;0),SUM('Chemicals Calcs'!AD$2:AD26)-'Chem - ODS'!Y$15*10^6,'Chemicals Calcs'!AD26))</f>
        <v>0</v>
      </c>
      <c r="AE26" s="210">
        <f ca="1">IF(SUM('Chemicals Calcs'!AE$2:AE26)-'Chem - ODS'!Z$15*10^6&lt;0,0,IF(AND(SUM('Chemicals Calcs'!AE$1:AE25)-'Chem - ODS'!Z$15*10^6&lt;0,SUM('Chemicals Calcs'!AE$2:AE26)-'Chem - ODS'!Z$15*10^6&gt;0),SUM('Chemicals Calcs'!AE$2:AE26)-'Chem - ODS'!Z$15*10^6,'Chemicals Calcs'!AE26))</f>
        <v>0</v>
      </c>
      <c r="AF26" s="210">
        <f ca="1">IF(SUM('Chemicals Calcs'!AF$2:AF26)-'Chem - ODS'!AA$15*10^6&lt;0,0,IF(AND(SUM('Chemicals Calcs'!AF$1:AF25)-'Chem - ODS'!AA$15*10^6&lt;0,SUM('Chemicals Calcs'!AF$2:AF26)-'Chem - ODS'!AA$15*10^6&gt;0),SUM('Chemicals Calcs'!AF$2:AF26)-'Chem - ODS'!AA$15*10^6,'Chemicals Calcs'!AF26))</f>
        <v>0</v>
      </c>
      <c r="AG26" s="210">
        <f ca="1">IF(SUM('Chemicals Calcs'!AG$2:AG26)-'Chem - ODS'!AB$15*10^6&lt;0,0,IF(AND(SUM('Chemicals Calcs'!AG$1:AG25)-'Chem - ODS'!AB$15*10^6&lt;0,SUM('Chemicals Calcs'!AG$2:AG26)-'Chem - ODS'!AB$15*10^6&gt;0),SUM('Chemicals Calcs'!AG$2:AG26)-'Chem - ODS'!AB$15*10^6,'Chemicals Calcs'!AG26))</f>
        <v>0</v>
      </c>
      <c r="AH26" s="210">
        <f ca="1">IF(SUM('Chemicals Calcs'!AH$2:AH26)-'Chem - ODS'!AC$15*10^6&lt;0,0,IF(AND(SUM('Chemicals Calcs'!AH$1:AH25)-'Chem - ODS'!AC$15*10^6&lt;0,SUM('Chemicals Calcs'!AH$2:AH26)-'Chem - ODS'!AC$15*10^6&gt;0),SUM('Chemicals Calcs'!AH$2:AH26)-'Chem - ODS'!AC$15*10^6,'Chemicals Calcs'!AH26))</f>
        <v>0</v>
      </c>
      <c r="AI26" s="210">
        <f ca="1">IF(SUM('Chemicals Calcs'!AI$2:AI26)-'Chem - ODS'!AD$15*10^6&lt;0,0,IF(AND(SUM('Chemicals Calcs'!AI$1:AI25)-'Chem - ODS'!AD$15*10^6&lt;0,SUM('Chemicals Calcs'!AI$2:AI26)-'Chem - ODS'!AD$15*10^6&gt;0),SUM('Chemicals Calcs'!AI$2:AI26)-'Chem - ODS'!AD$15*10^6,'Chemicals Calcs'!AI26))</f>
        <v>0</v>
      </c>
      <c r="AJ26" s="210">
        <f ca="1">IF(SUM('Chemicals Calcs'!AJ$2:AJ26)-'Chem - ODS'!AE$15*10^6&lt;0,0,IF(AND(SUM('Chemicals Calcs'!AJ$1:AJ25)-'Chem - ODS'!AE$15*10^6&lt;0,SUM('Chemicals Calcs'!AJ$2:AJ26)-'Chem - ODS'!AE$15*10^6&gt;0),SUM('Chemicals Calcs'!AJ$2:AJ26)-'Chem - ODS'!AE$15*10^6,'Chemicals Calcs'!AJ26))</f>
        <v>0</v>
      </c>
      <c r="AK26" s="210">
        <f ca="1">IF(SUM('Chemicals Calcs'!AK$2:AK26)-'Chem - ODS'!AF$15*10^6&lt;0,0,IF(AND(SUM('Chemicals Calcs'!AK$1:AK25)-'Chem - ODS'!AF$15*10^6&lt;0,SUM('Chemicals Calcs'!AK$2:AK26)-'Chem - ODS'!AF$15*10^6&gt;0),SUM('Chemicals Calcs'!AK$2:AK26)-'Chem - ODS'!AF$15*10^6,'Chemicals Calcs'!AK26))</f>
        <v>0</v>
      </c>
      <c r="AL26" s="210">
        <f ca="1">IF(SUM('Chemicals Calcs'!AL$2:AL26)-'Chem - ODS'!AG$15*10^6&lt;0,0,IF(AND(SUM('Chemicals Calcs'!AL$1:AL25)-'Chem - ODS'!AG$15*10^6&lt;0,SUM('Chemicals Calcs'!AL$2:AL26)-'Chem - ODS'!AG$15*10^6&gt;0),SUM('Chemicals Calcs'!AL$2:AL26)-'Chem - ODS'!AG$15*10^6,'Chemicals Calcs'!AL26))</f>
        <v>0</v>
      </c>
      <c r="AM26" s="210">
        <f ca="1">IF(SUM('Chemicals Calcs'!AM$2:AM26)-'Chem - ODS'!AH$15*10^6&lt;0,0,IF(AND(SUM('Chemicals Calcs'!AM$1:AM25)-'Chem - ODS'!AH$15*10^6&lt;0,SUM('Chemicals Calcs'!AM$2:AM26)-'Chem - ODS'!AH$15*10^6&gt;0),SUM('Chemicals Calcs'!AM$2:AM26)-'Chem - ODS'!AH$15*10^6,'Chemicals Calcs'!AM26))</f>
        <v>0</v>
      </c>
      <c r="AN26" s="210">
        <f ca="1">IF(SUM('Chemicals Calcs'!AN$2:AN26)-'Chem - ODS'!AI$15*10^6&lt;0,0,IF(AND(SUM('Chemicals Calcs'!AN$1:AN25)-'Chem - ODS'!AI$15*10^6&lt;0,SUM('Chemicals Calcs'!AN$2:AN26)-'Chem - ODS'!AI$15*10^6&gt;0),SUM('Chemicals Calcs'!AN$2:AN26)-'Chem - ODS'!AI$15*10^6,'Chemicals Calcs'!AN26))</f>
        <v>0</v>
      </c>
      <c r="AO26" s="210">
        <f ca="1">IF(SUM('Chemicals Calcs'!AO$2:AO26)-'Chem - ODS'!AJ$15*10^6&lt;0,0,IF(AND(SUM('Chemicals Calcs'!AO$1:AO25)-'Chem - ODS'!AJ$15*10^6&lt;0,SUM('Chemicals Calcs'!AO$2:AO26)-'Chem - ODS'!AJ$15*10^6&gt;0),SUM('Chemicals Calcs'!AO$2:AO26)-'Chem - ODS'!AJ$15*10^6,'Chemicals Calcs'!AO26))</f>
        <v>0</v>
      </c>
      <c r="AP26" s="210">
        <f ca="1">IF(SUM('Chemicals Calcs'!AP$2:AP26)-'Chem - ODS'!AK$15*10^6&lt;0,0,IF(AND(SUM('Chemicals Calcs'!AP$1:AP25)-'Chem - ODS'!AK$15*10^6&lt;0,SUM('Chemicals Calcs'!AP$2:AP26)-'Chem - ODS'!AK$15*10^6&gt;0),SUM('Chemicals Calcs'!AP$2:AP26)-'Chem - ODS'!AK$15*10^6,'Chemicals Calcs'!AP26))</f>
        <v>0</v>
      </c>
    </row>
    <row r="27" spans="1:42">
      <c r="A27" s="74">
        <v>-25</v>
      </c>
      <c r="B27">
        <f ca="1">IF('Chemicals 2010'!$A35="CP",INDIRECT("'Chemicals 2010'!"&amp;'Country Selector'!$B$3&amp;ROW($A35))*10^12,0)</f>
        <v>0</v>
      </c>
      <c r="C27" s="90">
        <f t="shared" ca="1" si="0"/>
        <v>0</v>
      </c>
      <c r="D27" s="90">
        <f t="shared" ca="1" si="0"/>
        <v>0</v>
      </c>
      <c r="E27" s="90">
        <f t="shared" ca="1" si="0"/>
        <v>0</v>
      </c>
      <c r="F27" s="90">
        <f t="shared" ca="1" si="0"/>
        <v>0</v>
      </c>
      <c r="G27" s="210">
        <f ca="1">IF(SUM('Chemicals Calcs'!G$2:G27)-'Chem - ODS'!B$15*10^6&lt;0,0,IF(AND(SUM('Chemicals Calcs'!G$1:G26)-'Chem - ODS'!B$15*10^6&lt;0,SUM('Chemicals Calcs'!G$2:G27)-'Chem - ODS'!B$15*10^6&gt;0),SUM('Chemicals Calcs'!G$2:G27)-'Chem - ODS'!B$15*10^6,'Chemicals Calcs'!G27))</f>
        <v>0</v>
      </c>
      <c r="H27" s="210">
        <f ca="1">IF(SUM('Chemicals Calcs'!H$2:H27)-'Chem - ODS'!C$15*10^6&lt;0,0,IF(AND(SUM('Chemicals Calcs'!H$1:H26)-'Chem - ODS'!C$15*10^6&lt;0,SUM('Chemicals Calcs'!H$2:H27)-'Chem - ODS'!C$15*10^6&gt;0),SUM('Chemicals Calcs'!H$2:H27)-'Chem - ODS'!C$15*10^6,'Chemicals Calcs'!H27))</f>
        <v>0</v>
      </c>
      <c r="I27" s="210">
        <f ca="1">IF(SUM('Chemicals Calcs'!I$2:I27)-'Chem - ODS'!D$15*10^6&lt;0,0,IF(AND(SUM('Chemicals Calcs'!I$1:I26)-'Chem - ODS'!D$15*10^6&lt;0,SUM('Chemicals Calcs'!I$2:I27)-'Chem - ODS'!D$15*10^6&gt;0),SUM('Chemicals Calcs'!I$2:I27)-'Chem - ODS'!D$15*10^6,'Chemicals Calcs'!I27))</f>
        <v>0</v>
      </c>
      <c r="J27" s="210">
        <f ca="1">IF(SUM('Chemicals Calcs'!J$2:J27)-'Chem - ODS'!E$15*10^6&lt;0,0,IF(AND(SUM('Chemicals Calcs'!J$1:J26)-'Chem - ODS'!E$15*10^6&lt;0,SUM('Chemicals Calcs'!J$2:J27)-'Chem - ODS'!E$15*10^6&gt;0),SUM('Chemicals Calcs'!J$2:J27)-'Chem - ODS'!E$15*10^6,'Chemicals Calcs'!J27))</f>
        <v>0</v>
      </c>
      <c r="K27" s="210">
        <f ca="1">IF(SUM('Chemicals Calcs'!K$2:K27)-'Chem - ODS'!F$15*10^6&lt;0,0,IF(AND(SUM('Chemicals Calcs'!K$1:K26)-'Chem - ODS'!F$15*10^6&lt;0,SUM('Chemicals Calcs'!K$2:K27)-'Chem - ODS'!F$15*10^6&gt;0),SUM('Chemicals Calcs'!K$2:K27)-'Chem - ODS'!F$15*10^6,'Chemicals Calcs'!K27))</f>
        <v>0</v>
      </c>
      <c r="L27" s="210">
        <f ca="1">IF(SUM('Chemicals Calcs'!L$2:L27)-'Chem - ODS'!G$15*10^6&lt;0,0,IF(AND(SUM('Chemicals Calcs'!L$1:L26)-'Chem - ODS'!G$15*10^6&lt;0,SUM('Chemicals Calcs'!L$2:L27)-'Chem - ODS'!G$15*10^6&gt;0),SUM('Chemicals Calcs'!L$2:L27)-'Chem - ODS'!G$15*10^6,'Chemicals Calcs'!L27))</f>
        <v>0</v>
      </c>
      <c r="M27" s="210">
        <f ca="1">IF(SUM('Chemicals Calcs'!M$2:M27)-'Chem - ODS'!H$15*10^6&lt;0,0,IF(AND(SUM('Chemicals Calcs'!M$1:M26)-'Chem - ODS'!H$15*10^6&lt;0,SUM('Chemicals Calcs'!M$2:M27)-'Chem - ODS'!H$15*10^6&gt;0),SUM('Chemicals Calcs'!M$2:M27)-'Chem - ODS'!H$15*10^6,'Chemicals Calcs'!M27))</f>
        <v>0</v>
      </c>
      <c r="N27" s="210">
        <f ca="1">IF(SUM('Chemicals Calcs'!N$2:N27)-'Chem - ODS'!I$15*10^6&lt;0,0,IF(AND(SUM('Chemicals Calcs'!N$1:N26)-'Chem - ODS'!I$15*10^6&lt;0,SUM('Chemicals Calcs'!N$2:N27)-'Chem - ODS'!I$15*10^6&gt;0),SUM('Chemicals Calcs'!N$2:N27)-'Chem - ODS'!I$15*10^6,'Chemicals Calcs'!N27))</f>
        <v>0</v>
      </c>
      <c r="O27" s="210">
        <f ca="1">IF(SUM('Chemicals Calcs'!O$2:O27)-'Chem - ODS'!J$15*10^6&lt;0,0,IF(AND(SUM('Chemicals Calcs'!O$1:O26)-'Chem - ODS'!J$15*10^6&lt;0,SUM('Chemicals Calcs'!O$2:O27)-'Chem - ODS'!J$15*10^6&gt;0),SUM('Chemicals Calcs'!O$2:O27)-'Chem - ODS'!J$15*10^6,'Chemicals Calcs'!O27))</f>
        <v>0</v>
      </c>
      <c r="P27" s="210">
        <f ca="1">IF(SUM('Chemicals Calcs'!P$2:P27)-'Chem - ODS'!K$15*10^6&lt;0,0,IF(AND(SUM('Chemicals Calcs'!P$1:P26)-'Chem - ODS'!K$15*10^6&lt;0,SUM('Chemicals Calcs'!P$2:P27)-'Chem - ODS'!K$15*10^6&gt;0),SUM('Chemicals Calcs'!P$2:P27)-'Chem - ODS'!K$15*10^6,'Chemicals Calcs'!P27))</f>
        <v>0</v>
      </c>
      <c r="Q27" s="210">
        <f ca="1">IF(SUM('Chemicals Calcs'!Q$2:Q27)-'Chem - ODS'!L$15*10^6&lt;0,0,IF(AND(SUM('Chemicals Calcs'!Q$1:Q26)-'Chem - ODS'!L$15*10^6&lt;0,SUM('Chemicals Calcs'!Q$2:Q27)-'Chem - ODS'!L$15*10^6&gt;0),SUM('Chemicals Calcs'!Q$2:Q27)-'Chem - ODS'!L$15*10^6,'Chemicals Calcs'!Q27))</f>
        <v>0</v>
      </c>
      <c r="R27" s="210">
        <f ca="1">IF(SUM('Chemicals Calcs'!R$2:R27)-'Chem - ODS'!M$15*10^6&lt;0,0,IF(AND(SUM('Chemicals Calcs'!R$1:R26)-'Chem - ODS'!M$15*10^6&lt;0,SUM('Chemicals Calcs'!R$2:R27)-'Chem - ODS'!M$15*10^6&gt;0),SUM('Chemicals Calcs'!R$2:R27)-'Chem - ODS'!M$15*10^6,'Chemicals Calcs'!R27))</f>
        <v>0</v>
      </c>
      <c r="S27" s="210">
        <f ca="1">IF(SUM('Chemicals Calcs'!S$2:S27)-'Chem - ODS'!N$15*10^6&lt;0,0,IF(AND(SUM('Chemicals Calcs'!S$1:S26)-'Chem - ODS'!N$15*10^6&lt;0,SUM('Chemicals Calcs'!S$2:S27)-'Chem - ODS'!N$15*10^6&gt;0),SUM('Chemicals Calcs'!S$2:S27)-'Chem - ODS'!N$15*10^6,'Chemicals Calcs'!S27))</f>
        <v>0</v>
      </c>
      <c r="T27" s="210">
        <f ca="1">IF(SUM('Chemicals Calcs'!T$2:T27)-'Chem - ODS'!O$15*10^6&lt;0,0,IF(AND(SUM('Chemicals Calcs'!T$1:T26)-'Chem - ODS'!O$15*10^6&lt;0,SUM('Chemicals Calcs'!T$2:T27)-'Chem - ODS'!O$15*10^6&gt;0),SUM('Chemicals Calcs'!T$2:T27)-'Chem - ODS'!O$15*10^6,'Chemicals Calcs'!T27))</f>
        <v>0</v>
      </c>
      <c r="U27" s="210">
        <f ca="1">IF(SUM('Chemicals Calcs'!U$2:U27)-'Chem - ODS'!P$15*10^6&lt;0,0,IF(AND(SUM('Chemicals Calcs'!U$1:U26)-'Chem - ODS'!P$15*10^6&lt;0,SUM('Chemicals Calcs'!U$2:U27)-'Chem - ODS'!P$15*10^6&gt;0),SUM('Chemicals Calcs'!U$2:U27)-'Chem - ODS'!P$15*10^6,'Chemicals Calcs'!U27))</f>
        <v>0</v>
      </c>
      <c r="V27" s="210">
        <f ca="1">IF(SUM('Chemicals Calcs'!V$2:V27)-'Chem - ODS'!Q$15*10^6&lt;0,0,IF(AND(SUM('Chemicals Calcs'!V$1:V26)-'Chem - ODS'!Q$15*10^6&lt;0,SUM('Chemicals Calcs'!V$2:V27)-'Chem - ODS'!Q$15*10^6&gt;0),SUM('Chemicals Calcs'!V$2:V27)-'Chem - ODS'!Q$15*10^6,'Chemicals Calcs'!V27))</f>
        <v>0</v>
      </c>
      <c r="W27" s="210">
        <f ca="1">IF(SUM('Chemicals Calcs'!W$2:W27)-'Chem - ODS'!R$15*10^6&lt;0,0,IF(AND(SUM('Chemicals Calcs'!W$1:W26)-'Chem - ODS'!R$15*10^6&lt;0,SUM('Chemicals Calcs'!W$2:W27)-'Chem - ODS'!R$15*10^6&gt;0),SUM('Chemicals Calcs'!W$2:W27)-'Chem - ODS'!R$15*10^6,'Chemicals Calcs'!W27))</f>
        <v>0</v>
      </c>
      <c r="X27" s="210">
        <f ca="1">IF(SUM('Chemicals Calcs'!X$2:X27)-'Chem - ODS'!S$15*10^6&lt;0,0,IF(AND(SUM('Chemicals Calcs'!X$1:X26)-'Chem - ODS'!S$15*10^6&lt;0,SUM('Chemicals Calcs'!X$2:X27)-'Chem - ODS'!S$15*10^6&gt;0),SUM('Chemicals Calcs'!X$2:X27)-'Chem - ODS'!S$15*10^6,'Chemicals Calcs'!X27))</f>
        <v>0</v>
      </c>
      <c r="Y27" s="210">
        <f ca="1">IF(SUM('Chemicals Calcs'!Y$2:Y27)-'Chem - ODS'!T$15*10^6&lt;0,0,IF(AND(SUM('Chemicals Calcs'!Y$1:Y26)-'Chem - ODS'!T$15*10^6&lt;0,SUM('Chemicals Calcs'!Y$2:Y27)-'Chem - ODS'!T$15*10^6&gt;0),SUM('Chemicals Calcs'!Y$2:Y27)-'Chem - ODS'!T$15*10^6,'Chemicals Calcs'!Y27))</f>
        <v>0</v>
      </c>
      <c r="Z27" s="210">
        <f ca="1">IF(SUM('Chemicals Calcs'!Z$2:Z27)-'Chem - ODS'!U$15*10^6&lt;0,0,IF(AND(SUM('Chemicals Calcs'!Z$1:Z26)-'Chem - ODS'!U$15*10^6&lt;0,SUM('Chemicals Calcs'!Z$2:Z27)-'Chem - ODS'!U$15*10^6&gt;0),SUM('Chemicals Calcs'!Z$2:Z27)-'Chem - ODS'!U$15*10^6,'Chemicals Calcs'!Z27))</f>
        <v>0</v>
      </c>
      <c r="AA27" s="210">
        <f ca="1">IF(SUM('Chemicals Calcs'!AA$2:AA27)-'Chem - ODS'!V$15*10^6&lt;0,0,IF(AND(SUM('Chemicals Calcs'!AA$1:AA26)-'Chem - ODS'!V$15*10^6&lt;0,SUM('Chemicals Calcs'!AA$2:AA27)-'Chem - ODS'!V$15*10^6&gt;0),SUM('Chemicals Calcs'!AA$2:AA27)-'Chem - ODS'!V$15*10^6,'Chemicals Calcs'!AA27))</f>
        <v>0</v>
      </c>
      <c r="AB27" s="210">
        <f ca="1">IF(SUM('Chemicals Calcs'!AB$2:AB27)-'Chem - ODS'!W$15*10^6&lt;0,0,IF(AND(SUM('Chemicals Calcs'!AB$1:AB26)-'Chem - ODS'!W$15*10^6&lt;0,SUM('Chemicals Calcs'!AB$2:AB27)-'Chem - ODS'!W$15*10^6&gt;0),SUM('Chemicals Calcs'!AB$2:AB27)-'Chem - ODS'!W$15*10^6,'Chemicals Calcs'!AB27))</f>
        <v>0</v>
      </c>
      <c r="AC27" s="210">
        <f ca="1">IF(SUM('Chemicals Calcs'!AC$2:AC27)-'Chem - ODS'!X$15*10^6&lt;0,0,IF(AND(SUM('Chemicals Calcs'!AC$1:AC26)-'Chem - ODS'!X$15*10^6&lt;0,SUM('Chemicals Calcs'!AC$2:AC27)-'Chem - ODS'!X$15*10^6&gt;0),SUM('Chemicals Calcs'!AC$2:AC27)-'Chem - ODS'!X$15*10^6,'Chemicals Calcs'!AC27))</f>
        <v>0</v>
      </c>
      <c r="AD27" s="210">
        <f ca="1">IF(SUM('Chemicals Calcs'!AD$2:AD27)-'Chem - ODS'!Y$15*10^6&lt;0,0,IF(AND(SUM('Chemicals Calcs'!AD$1:AD26)-'Chem - ODS'!Y$15*10^6&lt;0,SUM('Chemicals Calcs'!AD$2:AD27)-'Chem - ODS'!Y$15*10^6&gt;0),SUM('Chemicals Calcs'!AD$2:AD27)-'Chem - ODS'!Y$15*10^6,'Chemicals Calcs'!AD27))</f>
        <v>0</v>
      </c>
      <c r="AE27" s="210">
        <f ca="1">IF(SUM('Chemicals Calcs'!AE$2:AE27)-'Chem - ODS'!Z$15*10^6&lt;0,0,IF(AND(SUM('Chemicals Calcs'!AE$1:AE26)-'Chem - ODS'!Z$15*10^6&lt;0,SUM('Chemicals Calcs'!AE$2:AE27)-'Chem - ODS'!Z$15*10^6&gt;0),SUM('Chemicals Calcs'!AE$2:AE27)-'Chem - ODS'!Z$15*10^6,'Chemicals Calcs'!AE27))</f>
        <v>0</v>
      </c>
      <c r="AF27" s="210">
        <f ca="1">IF(SUM('Chemicals Calcs'!AF$2:AF27)-'Chem - ODS'!AA$15*10^6&lt;0,0,IF(AND(SUM('Chemicals Calcs'!AF$1:AF26)-'Chem - ODS'!AA$15*10^6&lt;0,SUM('Chemicals Calcs'!AF$2:AF27)-'Chem - ODS'!AA$15*10^6&gt;0),SUM('Chemicals Calcs'!AF$2:AF27)-'Chem - ODS'!AA$15*10^6,'Chemicals Calcs'!AF27))</f>
        <v>0</v>
      </c>
      <c r="AG27" s="210">
        <f ca="1">IF(SUM('Chemicals Calcs'!AG$2:AG27)-'Chem - ODS'!AB$15*10^6&lt;0,0,IF(AND(SUM('Chemicals Calcs'!AG$1:AG26)-'Chem - ODS'!AB$15*10^6&lt;0,SUM('Chemicals Calcs'!AG$2:AG27)-'Chem - ODS'!AB$15*10^6&gt;0),SUM('Chemicals Calcs'!AG$2:AG27)-'Chem - ODS'!AB$15*10^6,'Chemicals Calcs'!AG27))</f>
        <v>0</v>
      </c>
      <c r="AH27" s="210">
        <f ca="1">IF(SUM('Chemicals Calcs'!AH$2:AH27)-'Chem - ODS'!AC$15*10^6&lt;0,0,IF(AND(SUM('Chemicals Calcs'!AH$1:AH26)-'Chem - ODS'!AC$15*10^6&lt;0,SUM('Chemicals Calcs'!AH$2:AH27)-'Chem - ODS'!AC$15*10^6&gt;0),SUM('Chemicals Calcs'!AH$2:AH27)-'Chem - ODS'!AC$15*10^6,'Chemicals Calcs'!AH27))</f>
        <v>0</v>
      </c>
      <c r="AI27" s="210">
        <f ca="1">IF(SUM('Chemicals Calcs'!AI$2:AI27)-'Chem - ODS'!AD$15*10^6&lt;0,0,IF(AND(SUM('Chemicals Calcs'!AI$1:AI26)-'Chem - ODS'!AD$15*10^6&lt;0,SUM('Chemicals Calcs'!AI$2:AI27)-'Chem - ODS'!AD$15*10^6&gt;0),SUM('Chemicals Calcs'!AI$2:AI27)-'Chem - ODS'!AD$15*10^6,'Chemicals Calcs'!AI27))</f>
        <v>0</v>
      </c>
      <c r="AJ27" s="210">
        <f ca="1">IF(SUM('Chemicals Calcs'!AJ$2:AJ27)-'Chem - ODS'!AE$15*10^6&lt;0,0,IF(AND(SUM('Chemicals Calcs'!AJ$1:AJ26)-'Chem - ODS'!AE$15*10^6&lt;0,SUM('Chemicals Calcs'!AJ$2:AJ27)-'Chem - ODS'!AE$15*10^6&gt;0),SUM('Chemicals Calcs'!AJ$2:AJ27)-'Chem - ODS'!AE$15*10^6,'Chemicals Calcs'!AJ27))</f>
        <v>0</v>
      </c>
      <c r="AK27" s="210">
        <f ca="1">IF(SUM('Chemicals Calcs'!AK$2:AK27)-'Chem - ODS'!AF$15*10^6&lt;0,0,IF(AND(SUM('Chemicals Calcs'!AK$1:AK26)-'Chem - ODS'!AF$15*10^6&lt;0,SUM('Chemicals Calcs'!AK$2:AK27)-'Chem - ODS'!AF$15*10^6&gt;0),SUM('Chemicals Calcs'!AK$2:AK27)-'Chem - ODS'!AF$15*10^6,'Chemicals Calcs'!AK27))</f>
        <v>0</v>
      </c>
      <c r="AL27" s="210">
        <f ca="1">IF(SUM('Chemicals Calcs'!AL$2:AL27)-'Chem - ODS'!AG$15*10^6&lt;0,0,IF(AND(SUM('Chemicals Calcs'!AL$1:AL26)-'Chem - ODS'!AG$15*10^6&lt;0,SUM('Chemicals Calcs'!AL$2:AL27)-'Chem - ODS'!AG$15*10^6&gt;0),SUM('Chemicals Calcs'!AL$2:AL27)-'Chem - ODS'!AG$15*10^6,'Chemicals Calcs'!AL27))</f>
        <v>0</v>
      </c>
      <c r="AM27" s="210">
        <f ca="1">IF(SUM('Chemicals Calcs'!AM$2:AM27)-'Chem - ODS'!AH$15*10^6&lt;0,0,IF(AND(SUM('Chemicals Calcs'!AM$1:AM26)-'Chem - ODS'!AH$15*10^6&lt;0,SUM('Chemicals Calcs'!AM$2:AM27)-'Chem - ODS'!AH$15*10^6&gt;0),SUM('Chemicals Calcs'!AM$2:AM27)-'Chem - ODS'!AH$15*10^6,'Chemicals Calcs'!AM27))</f>
        <v>0</v>
      </c>
      <c r="AN27" s="210">
        <f ca="1">IF(SUM('Chemicals Calcs'!AN$2:AN27)-'Chem - ODS'!AI$15*10^6&lt;0,0,IF(AND(SUM('Chemicals Calcs'!AN$1:AN26)-'Chem - ODS'!AI$15*10^6&lt;0,SUM('Chemicals Calcs'!AN$2:AN27)-'Chem - ODS'!AI$15*10^6&gt;0),SUM('Chemicals Calcs'!AN$2:AN27)-'Chem - ODS'!AI$15*10^6,'Chemicals Calcs'!AN27))</f>
        <v>0</v>
      </c>
      <c r="AO27" s="210">
        <f ca="1">IF(SUM('Chemicals Calcs'!AO$2:AO27)-'Chem - ODS'!AJ$15*10^6&lt;0,0,IF(AND(SUM('Chemicals Calcs'!AO$1:AO26)-'Chem - ODS'!AJ$15*10^6&lt;0,SUM('Chemicals Calcs'!AO$2:AO27)-'Chem - ODS'!AJ$15*10^6&gt;0),SUM('Chemicals Calcs'!AO$2:AO27)-'Chem - ODS'!AJ$15*10^6,'Chemicals Calcs'!AO27))</f>
        <v>0</v>
      </c>
      <c r="AP27" s="210">
        <f ca="1">IF(SUM('Chemicals Calcs'!AP$2:AP27)-'Chem - ODS'!AK$15*10^6&lt;0,0,IF(AND(SUM('Chemicals Calcs'!AP$1:AP26)-'Chem - ODS'!AK$15*10^6&lt;0,SUM('Chemicals Calcs'!AP$2:AP27)-'Chem - ODS'!AK$15*10^6&gt;0),SUM('Chemicals Calcs'!AP$2:AP27)-'Chem - ODS'!AK$15*10^6,'Chemicals Calcs'!AP27))</f>
        <v>0</v>
      </c>
    </row>
    <row r="28" spans="1:42">
      <c r="A28" s="74">
        <v>-24</v>
      </c>
      <c r="B28">
        <f ca="1">IF('Chemicals 2010'!$A36="CP",INDIRECT("'Chemicals 2010'!"&amp;'Country Selector'!$B$3&amp;ROW($A36))*10^12,0)</f>
        <v>0</v>
      </c>
      <c r="C28" s="90">
        <f t="shared" ca="1" si="0"/>
        <v>0</v>
      </c>
      <c r="D28" s="90">
        <f t="shared" ca="1" si="0"/>
        <v>0</v>
      </c>
      <c r="E28" s="90">
        <f t="shared" ca="1" si="0"/>
        <v>0</v>
      </c>
      <c r="F28" s="90">
        <f t="shared" ca="1" si="0"/>
        <v>0</v>
      </c>
      <c r="G28" s="210">
        <f ca="1">IF(SUM('Chemicals Calcs'!G$2:G28)-'Chem - ODS'!B$15*10^6&lt;0,0,IF(AND(SUM('Chemicals Calcs'!G$1:G27)-'Chem - ODS'!B$15*10^6&lt;0,SUM('Chemicals Calcs'!G$2:G28)-'Chem - ODS'!B$15*10^6&gt;0),SUM('Chemicals Calcs'!G$2:G28)-'Chem - ODS'!B$15*10^6,'Chemicals Calcs'!G28))</f>
        <v>0</v>
      </c>
      <c r="H28" s="210">
        <f ca="1">IF(SUM('Chemicals Calcs'!H$2:H28)-'Chem - ODS'!C$15*10^6&lt;0,0,IF(AND(SUM('Chemicals Calcs'!H$1:H27)-'Chem - ODS'!C$15*10^6&lt;0,SUM('Chemicals Calcs'!H$2:H28)-'Chem - ODS'!C$15*10^6&gt;0),SUM('Chemicals Calcs'!H$2:H28)-'Chem - ODS'!C$15*10^6,'Chemicals Calcs'!H28))</f>
        <v>0</v>
      </c>
      <c r="I28" s="210">
        <f ca="1">IF(SUM('Chemicals Calcs'!I$2:I28)-'Chem - ODS'!D$15*10^6&lt;0,0,IF(AND(SUM('Chemicals Calcs'!I$1:I27)-'Chem - ODS'!D$15*10^6&lt;0,SUM('Chemicals Calcs'!I$2:I28)-'Chem - ODS'!D$15*10^6&gt;0),SUM('Chemicals Calcs'!I$2:I28)-'Chem - ODS'!D$15*10^6,'Chemicals Calcs'!I28))</f>
        <v>0</v>
      </c>
      <c r="J28" s="210">
        <f ca="1">IF(SUM('Chemicals Calcs'!J$2:J28)-'Chem - ODS'!E$15*10^6&lt;0,0,IF(AND(SUM('Chemicals Calcs'!J$1:J27)-'Chem - ODS'!E$15*10^6&lt;0,SUM('Chemicals Calcs'!J$2:J28)-'Chem - ODS'!E$15*10^6&gt;0),SUM('Chemicals Calcs'!J$2:J28)-'Chem - ODS'!E$15*10^6,'Chemicals Calcs'!J28))</f>
        <v>0</v>
      </c>
      <c r="K28" s="210">
        <f ca="1">IF(SUM('Chemicals Calcs'!K$2:K28)-'Chem - ODS'!F$15*10^6&lt;0,0,IF(AND(SUM('Chemicals Calcs'!K$1:K27)-'Chem - ODS'!F$15*10^6&lt;0,SUM('Chemicals Calcs'!K$2:K28)-'Chem - ODS'!F$15*10^6&gt;0),SUM('Chemicals Calcs'!K$2:K28)-'Chem - ODS'!F$15*10^6,'Chemicals Calcs'!K28))</f>
        <v>0</v>
      </c>
      <c r="L28" s="210">
        <f ca="1">IF(SUM('Chemicals Calcs'!L$2:L28)-'Chem - ODS'!G$15*10^6&lt;0,0,IF(AND(SUM('Chemicals Calcs'!L$1:L27)-'Chem - ODS'!G$15*10^6&lt;0,SUM('Chemicals Calcs'!L$2:L28)-'Chem - ODS'!G$15*10^6&gt;0),SUM('Chemicals Calcs'!L$2:L28)-'Chem - ODS'!G$15*10^6,'Chemicals Calcs'!L28))</f>
        <v>0</v>
      </c>
      <c r="M28" s="210">
        <f ca="1">IF(SUM('Chemicals Calcs'!M$2:M28)-'Chem - ODS'!H$15*10^6&lt;0,0,IF(AND(SUM('Chemicals Calcs'!M$1:M27)-'Chem - ODS'!H$15*10^6&lt;0,SUM('Chemicals Calcs'!M$2:M28)-'Chem - ODS'!H$15*10^6&gt;0),SUM('Chemicals Calcs'!M$2:M28)-'Chem - ODS'!H$15*10^6,'Chemicals Calcs'!M28))</f>
        <v>0</v>
      </c>
      <c r="N28" s="210">
        <f ca="1">IF(SUM('Chemicals Calcs'!N$2:N28)-'Chem - ODS'!I$15*10^6&lt;0,0,IF(AND(SUM('Chemicals Calcs'!N$1:N27)-'Chem - ODS'!I$15*10^6&lt;0,SUM('Chemicals Calcs'!N$2:N28)-'Chem - ODS'!I$15*10^6&gt;0),SUM('Chemicals Calcs'!N$2:N28)-'Chem - ODS'!I$15*10^6,'Chemicals Calcs'!N28))</f>
        <v>0</v>
      </c>
      <c r="O28" s="210">
        <f ca="1">IF(SUM('Chemicals Calcs'!O$2:O28)-'Chem - ODS'!J$15*10^6&lt;0,0,IF(AND(SUM('Chemicals Calcs'!O$1:O27)-'Chem - ODS'!J$15*10^6&lt;0,SUM('Chemicals Calcs'!O$2:O28)-'Chem - ODS'!J$15*10^6&gt;0),SUM('Chemicals Calcs'!O$2:O28)-'Chem - ODS'!J$15*10^6,'Chemicals Calcs'!O28))</f>
        <v>0</v>
      </c>
      <c r="P28" s="210">
        <f ca="1">IF(SUM('Chemicals Calcs'!P$2:P28)-'Chem - ODS'!K$15*10^6&lt;0,0,IF(AND(SUM('Chemicals Calcs'!P$1:P27)-'Chem - ODS'!K$15*10^6&lt;0,SUM('Chemicals Calcs'!P$2:P28)-'Chem - ODS'!K$15*10^6&gt;0),SUM('Chemicals Calcs'!P$2:P28)-'Chem - ODS'!K$15*10^6,'Chemicals Calcs'!P28))</f>
        <v>0</v>
      </c>
      <c r="Q28" s="210">
        <f ca="1">IF(SUM('Chemicals Calcs'!Q$2:Q28)-'Chem - ODS'!L$15*10^6&lt;0,0,IF(AND(SUM('Chemicals Calcs'!Q$1:Q27)-'Chem - ODS'!L$15*10^6&lt;0,SUM('Chemicals Calcs'!Q$2:Q28)-'Chem - ODS'!L$15*10^6&gt;0),SUM('Chemicals Calcs'!Q$2:Q28)-'Chem - ODS'!L$15*10^6,'Chemicals Calcs'!Q28))</f>
        <v>0</v>
      </c>
      <c r="R28" s="210">
        <f ca="1">IF(SUM('Chemicals Calcs'!R$2:R28)-'Chem - ODS'!M$15*10^6&lt;0,0,IF(AND(SUM('Chemicals Calcs'!R$1:R27)-'Chem - ODS'!M$15*10^6&lt;0,SUM('Chemicals Calcs'!R$2:R28)-'Chem - ODS'!M$15*10^6&gt;0),SUM('Chemicals Calcs'!R$2:R28)-'Chem - ODS'!M$15*10^6,'Chemicals Calcs'!R28))</f>
        <v>0</v>
      </c>
      <c r="S28" s="210">
        <f ca="1">IF(SUM('Chemicals Calcs'!S$2:S28)-'Chem - ODS'!N$15*10^6&lt;0,0,IF(AND(SUM('Chemicals Calcs'!S$1:S27)-'Chem - ODS'!N$15*10^6&lt;0,SUM('Chemicals Calcs'!S$2:S28)-'Chem - ODS'!N$15*10^6&gt;0),SUM('Chemicals Calcs'!S$2:S28)-'Chem - ODS'!N$15*10^6,'Chemicals Calcs'!S28))</f>
        <v>0</v>
      </c>
      <c r="T28" s="210">
        <f ca="1">IF(SUM('Chemicals Calcs'!T$2:T28)-'Chem - ODS'!O$15*10^6&lt;0,0,IF(AND(SUM('Chemicals Calcs'!T$1:T27)-'Chem - ODS'!O$15*10^6&lt;0,SUM('Chemicals Calcs'!T$2:T28)-'Chem - ODS'!O$15*10^6&gt;0),SUM('Chemicals Calcs'!T$2:T28)-'Chem - ODS'!O$15*10^6,'Chemicals Calcs'!T28))</f>
        <v>0</v>
      </c>
      <c r="U28" s="210">
        <f ca="1">IF(SUM('Chemicals Calcs'!U$2:U28)-'Chem - ODS'!P$15*10^6&lt;0,0,IF(AND(SUM('Chemicals Calcs'!U$1:U27)-'Chem - ODS'!P$15*10^6&lt;0,SUM('Chemicals Calcs'!U$2:U28)-'Chem - ODS'!P$15*10^6&gt;0),SUM('Chemicals Calcs'!U$2:U28)-'Chem - ODS'!P$15*10^6,'Chemicals Calcs'!U28))</f>
        <v>0</v>
      </c>
      <c r="V28" s="210">
        <f ca="1">IF(SUM('Chemicals Calcs'!V$2:V28)-'Chem - ODS'!Q$15*10^6&lt;0,0,IF(AND(SUM('Chemicals Calcs'!V$1:V27)-'Chem - ODS'!Q$15*10^6&lt;0,SUM('Chemicals Calcs'!V$2:V28)-'Chem - ODS'!Q$15*10^6&gt;0),SUM('Chemicals Calcs'!V$2:V28)-'Chem - ODS'!Q$15*10^6,'Chemicals Calcs'!V28))</f>
        <v>0</v>
      </c>
      <c r="W28" s="210">
        <f ca="1">IF(SUM('Chemicals Calcs'!W$2:W28)-'Chem - ODS'!R$15*10^6&lt;0,0,IF(AND(SUM('Chemicals Calcs'!W$1:W27)-'Chem - ODS'!R$15*10^6&lt;0,SUM('Chemicals Calcs'!W$2:W28)-'Chem - ODS'!R$15*10^6&gt;0),SUM('Chemicals Calcs'!W$2:W28)-'Chem - ODS'!R$15*10^6,'Chemicals Calcs'!W28))</f>
        <v>0</v>
      </c>
      <c r="X28" s="210">
        <f ca="1">IF(SUM('Chemicals Calcs'!X$2:X28)-'Chem - ODS'!S$15*10^6&lt;0,0,IF(AND(SUM('Chemicals Calcs'!X$1:X27)-'Chem - ODS'!S$15*10^6&lt;0,SUM('Chemicals Calcs'!X$2:X28)-'Chem - ODS'!S$15*10^6&gt;0),SUM('Chemicals Calcs'!X$2:X28)-'Chem - ODS'!S$15*10^6,'Chemicals Calcs'!X28))</f>
        <v>0</v>
      </c>
      <c r="Y28" s="210">
        <f ca="1">IF(SUM('Chemicals Calcs'!Y$2:Y28)-'Chem - ODS'!T$15*10^6&lt;0,0,IF(AND(SUM('Chemicals Calcs'!Y$1:Y27)-'Chem - ODS'!T$15*10^6&lt;0,SUM('Chemicals Calcs'!Y$2:Y28)-'Chem - ODS'!T$15*10^6&gt;0),SUM('Chemicals Calcs'!Y$2:Y28)-'Chem - ODS'!T$15*10^6,'Chemicals Calcs'!Y28))</f>
        <v>0</v>
      </c>
      <c r="Z28" s="210">
        <f ca="1">IF(SUM('Chemicals Calcs'!Z$2:Z28)-'Chem - ODS'!U$15*10^6&lt;0,0,IF(AND(SUM('Chemicals Calcs'!Z$1:Z27)-'Chem - ODS'!U$15*10^6&lt;0,SUM('Chemicals Calcs'!Z$2:Z28)-'Chem - ODS'!U$15*10^6&gt;0),SUM('Chemicals Calcs'!Z$2:Z28)-'Chem - ODS'!U$15*10^6,'Chemicals Calcs'!Z28))</f>
        <v>0</v>
      </c>
      <c r="AA28" s="210">
        <f ca="1">IF(SUM('Chemicals Calcs'!AA$2:AA28)-'Chem - ODS'!V$15*10^6&lt;0,0,IF(AND(SUM('Chemicals Calcs'!AA$1:AA27)-'Chem - ODS'!V$15*10^6&lt;0,SUM('Chemicals Calcs'!AA$2:AA28)-'Chem - ODS'!V$15*10^6&gt;0),SUM('Chemicals Calcs'!AA$2:AA28)-'Chem - ODS'!V$15*10^6,'Chemicals Calcs'!AA28))</f>
        <v>0</v>
      </c>
      <c r="AB28" s="210">
        <f ca="1">IF(SUM('Chemicals Calcs'!AB$2:AB28)-'Chem - ODS'!W$15*10^6&lt;0,0,IF(AND(SUM('Chemicals Calcs'!AB$1:AB27)-'Chem - ODS'!W$15*10^6&lt;0,SUM('Chemicals Calcs'!AB$2:AB28)-'Chem - ODS'!W$15*10^6&gt;0),SUM('Chemicals Calcs'!AB$2:AB28)-'Chem - ODS'!W$15*10^6,'Chemicals Calcs'!AB28))</f>
        <v>0</v>
      </c>
      <c r="AC28" s="210">
        <f ca="1">IF(SUM('Chemicals Calcs'!AC$2:AC28)-'Chem - ODS'!X$15*10^6&lt;0,0,IF(AND(SUM('Chemicals Calcs'!AC$1:AC27)-'Chem - ODS'!X$15*10^6&lt;0,SUM('Chemicals Calcs'!AC$2:AC28)-'Chem - ODS'!X$15*10^6&gt;0),SUM('Chemicals Calcs'!AC$2:AC28)-'Chem - ODS'!X$15*10^6,'Chemicals Calcs'!AC28))</f>
        <v>0</v>
      </c>
      <c r="AD28" s="210">
        <f ca="1">IF(SUM('Chemicals Calcs'!AD$2:AD28)-'Chem - ODS'!Y$15*10^6&lt;0,0,IF(AND(SUM('Chemicals Calcs'!AD$1:AD27)-'Chem - ODS'!Y$15*10^6&lt;0,SUM('Chemicals Calcs'!AD$2:AD28)-'Chem - ODS'!Y$15*10^6&gt;0),SUM('Chemicals Calcs'!AD$2:AD28)-'Chem - ODS'!Y$15*10^6,'Chemicals Calcs'!AD28))</f>
        <v>0</v>
      </c>
      <c r="AE28" s="210">
        <f ca="1">IF(SUM('Chemicals Calcs'!AE$2:AE28)-'Chem - ODS'!Z$15*10^6&lt;0,0,IF(AND(SUM('Chemicals Calcs'!AE$1:AE27)-'Chem - ODS'!Z$15*10^6&lt;0,SUM('Chemicals Calcs'!AE$2:AE28)-'Chem - ODS'!Z$15*10^6&gt;0),SUM('Chemicals Calcs'!AE$2:AE28)-'Chem - ODS'!Z$15*10^6,'Chemicals Calcs'!AE28))</f>
        <v>0</v>
      </c>
      <c r="AF28" s="210">
        <f ca="1">IF(SUM('Chemicals Calcs'!AF$2:AF28)-'Chem - ODS'!AA$15*10^6&lt;0,0,IF(AND(SUM('Chemicals Calcs'!AF$1:AF27)-'Chem - ODS'!AA$15*10^6&lt;0,SUM('Chemicals Calcs'!AF$2:AF28)-'Chem - ODS'!AA$15*10^6&gt;0),SUM('Chemicals Calcs'!AF$2:AF28)-'Chem - ODS'!AA$15*10^6,'Chemicals Calcs'!AF28))</f>
        <v>0</v>
      </c>
      <c r="AG28" s="210">
        <f ca="1">IF(SUM('Chemicals Calcs'!AG$2:AG28)-'Chem - ODS'!AB$15*10^6&lt;0,0,IF(AND(SUM('Chemicals Calcs'!AG$1:AG27)-'Chem - ODS'!AB$15*10^6&lt;0,SUM('Chemicals Calcs'!AG$2:AG28)-'Chem - ODS'!AB$15*10^6&gt;0),SUM('Chemicals Calcs'!AG$2:AG28)-'Chem - ODS'!AB$15*10^6,'Chemicals Calcs'!AG28))</f>
        <v>0</v>
      </c>
      <c r="AH28" s="210">
        <f ca="1">IF(SUM('Chemicals Calcs'!AH$2:AH28)-'Chem - ODS'!AC$15*10^6&lt;0,0,IF(AND(SUM('Chemicals Calcs'!AH$1:AH27)-'Chem - ODS'!AC$15*10^6&lt;0,SUM('Chemicals Calcs'!AH$2:AH28)-'Chem - ODS'!AC$15*10^6&gt;0),SUM('Chemicals Calcs'!AH$2:AH28)-'Chem - ODS'!AC$15*10^6,'Chemicals Calcs'!AH28))</f>
        <v>0</v>
      </c>
      <c r="AI28" s="210">
        <f ca="1">IF(SUM('Chemicals Calcs'!AI$2:AI28)-'Chem - ODS'!AD$15*10^6&lt;0,0,IF(AND(SUM('Chemicals Calcs'!AI$1:AI27)-'Chem - ODS'!AD$15*10^6&lt;0,SUM('Chemicals Calcs'!AI$2:AI28)-'Chem - ODS'!AD$15*10^6&gt;0),SUM('Chemicals Calcs'!AI$2:AI28)-'Chem - ODS'!AD$15*10^6,'Chemicals Calcs'!AI28))</f>
        <v>0</v>
      </c>
      <c r="AJ28" s="210">
        <f ca="1">IF(SUM('Chemicals Calcs'!AJ$2:AJ28)-'Chem - ODS'!AE$15*10^6&lt;0,0,IF(AND(SUM('Chemicals Calcs'!AJ$1:AJ27)-'Chem - ODS'!AE$15*10^6&lt;0,SUM('Chemicals Calcs'!AJ$2:AJ28)-'Chem - ODS'!AE$15*10^6&gt;0),SUM('Chemicals Calcs'!AJ$2:AJ28)-'Chem - ODS'!AE$15*10^6,'Chemicals Calcs'!AJ28))</f>
        <v>0</v>
      </c>
      <c r="AK28" s="210">
        <f ca="1">IF(SUM('Chemicals Calcs'!AK$2:AK28)-'Chem - ODS'!AF$15*10^6&lt;0,0,IF(AND(SUM('Chemicals Calcs'!AK$1:AK27)-'Chem - ODS'!AF$15*10^6&lt;0,SUM('Chemicals Calcs'!AK$2:AK28)-'Chem - ODS'!AF$15*10^6&gt;0),SUM('Chemicals Calcs'!AK$2:AK28)-'Chem - ODS'!AF$15*10^6,'Chemicals Calcs'!AK28))</f>
        <v>0</v>
      </c>
      <c r="AL28" s="210">
        <f ca="1">IF(SUM('Chemicals Calcs'!AL$2:AL28)-'Chem - ODS'!AG$15*10^6&lt;0,0,IF(AND(SUM('Chemicals Calcs'!AL$1:AL27)-'Chem - ODS'!AG$15*10^6&lt;0,SUM('Chemicals Calcs'!AL$2:AL28)-'Chem - ODS'!AG$15*10^6&gt;0),SUM('Chemicals Calcs'!AL$2:AL28)-'Chem - ODS'!AG$15*10^6,'Chemicals Calcs'!AL28))</f>
        <v>0</v>
      </c>
      <c r="AM28" s="210">
        <f ca="1">IF(SUM('Chemicals Calcs'!AM$2:AM28)-'Chem - ODS'!AH$15*10^6&lt;0,0,IF(AND(SUM('Chemicals Calcs'!AM$1:AM27)-'Chem - ODS'!AH$15*10^6&lt;0,SUM('Chemicals Calcs'!AM$2:AM28)-'Chem - ODS'!AH$15*10^6&gt;0),SUM('Chemicals Calcs'!AM$2:AM28)-'Chem - ODS'!AH$15*10^6,'Chemicals Calcs'!AM28))</f>
        <v>0</v>
      </c>
      <c r="AN28" s="210">
        <f ca="1">IF(SUM('Chemicals Calcs'!AN$2:AN28)-'Chem - ODS'!AI$15*10^6&lt;0,0,IF(AND(SUM('Chemicals Calcs'!AN$1:AN27)-'Chem - ODS'!AI$15*10^6&lt;0,SUM('Chemicals Calcs'!AN$2:AN28)-'Chem - ODS'!AI$15*10^6&gt;0),SUM('Chemicals Calcs'!AN$2:AN28)-'Chem - ODS'!AI$15*10^6,'Chemicals Calcs'!AN28))</f>
        <v>0</v>
      </c>
      <c r="AO28" s="210">
        <f ca="1">IF(SUM('Chemicals Calcs'!AO$2:AO28)-'Chem - ODS'!AJ$15*10^6&lt;0,0,IF(AND(SUM('Chemicals Calcs'!AO$1:AO27)-'Chem - ODS'!AJ$15*10^6&lt;0,SUM('Chemicals Calcs'!AO$2:AO28)-'Chem - ODS'!AJ$15*10^6&gt;0),SUM('Chemicals Calcs'!AO$2:AO28)-'Chem - ODS'!AJ$15*10^6,'Chemicals Calcs'!AO28))</f>
        <v>0</v>
      </c>
      <c r="AP28" s="210">
        <f ca="1">IF(SUM('Chemicals Calcs'!AP$2:AP28)-'Chem - ODS'!AK$15*10^6&lt;0,0,IF(AND(SUM('Chemicals Calcs'!AP$1:AP27)-'Chem - ODS'!AK$15*10^6&lt;0,SUM('Chemicals Calcs'!AP$2:AP28)-'Chem - ODS'!AK$15*10^6&gt;0),SUM('Chemicals Calcs'!AP$2:AP28)-'Chem - ODS'!AK$15*10^6,'Chemicals Calcs'!AP28))</f>
        <v>0</v>
      </c>
    </row>
    <row r="29" spans="1:42">
      <c r="A29" s="74">
        <v>-23</v>
      </c>
      <c r="B29">
        <f ca="1">IF('Chemicals 2010'!$A37="CP",INDIRECT("'Chemicals 2010'!"&amp;'Country Selector'!$B$3&amp;ROW($A37))*10^12,0)</f>
        <v>0</v>
      </c>
      <c r="C29" s="90">
        <f t="shared" ca="1" si="0"/>
        <v>0</v>
      </c>
      <c r="D29" s="90">
        <f t="shared" ca="1" si="0"/>
        <v>0</v>
      </c>
      <c r="E29" s="90">
        <f t="shared" ca="1" si="0"/>
        <v>0</v>
      </c>
      <c r="F29" s="90">
        <f t="shared" ca="1" si="0"/>
        <v>0</v>
      </c>
      <c r="G29" s="210">
        <f ca="1">IF(SUM('Chemicals Calcs'!G$2:G29)-'Chem - ODS'!B$15*10^6&lt;0,0,IF(AND(SUM('Chemicals Calcs'!G$1:G28)-'Chem - ODS'!B$15*10^6&lt;0,SUM('Chemicals Calcs'!G$2:G29)-'Chem - ODS'!B$15*10^6&gt;0),SUM('Chemicals Calcs'!G$2:G29)-'Chem - ODS'!B$15*10^6,'Chemicals Calcs'!G29))</f>
        <v>0</v>
      </c>
      <c r="H29" s="210">
        <f ca="1">IF(SUM('Chemicals Calcs'!H$2:H29)-'Chem - ODS'!C$15*10^6&lt;0,0,IF(AND(SUM('Chemicals Calcs'!H$1:H28)-'Chem - ODS'!C$15*10^6&lt;0,SUM('Chemicals Calcs'!H$2:H29)-'Chem - ODS'!C$15*10^6&gt;0),SUM('Chemicals Calcs'!H$2:H29)-'Chem - ODS'!C$15*10^6,'Chemicals Calcs'!H29))</f>
        <v>0</v>
      </c>
      <c r="I29" s="210">
        <f ca="1">IF(SUM('Chemicals Calcs'!I$2:I29)-'Chem - ODS'!D$15*10^6&lt;0,0,IF(AND(SUM('Chemicals Calcs'!I$1:I28)-'Chem - ODS'!D$15*10^6&lt;0,SUM('Chemicals Calcs'!I$2:I29)-'Chem - ODS'!D$15*10^6&gt;0),SUM('Chemicals Calcs'!I$2:I29)-'Chem - ODS'!D$15*10^6,'Chemicals Calcs'!I29))</f>
        <v>0</v>
      </c>
      <c r="J29" s="210">
        <f ca="1">IF(SUM('Chemicals Calcs'!J$2:J29)-'Chem - ODS'!E$15*10^6&lt;0,0,IF(AND(SUM('Chemicals Calcs'!J$1:J28)-'Chem - ODS'!E$15*10^6&lt;0,SUM('Chemicals Calcs'!J$2:J29)-'Chem - ODS'!E$15*10^6&gt;0),SUM('Chemicals Calcs'!J$2:J29)-'Chem - ODS'!E$15*10^6,'Chemicals Calcs'!J29))</f>
        <v>0</v>
      </c>
      <c r="K29" s="210">
        <f ca="1">IF(SUM('Chemicals Calcs'!K$2:K29)-'Chem - ODS'!F$15*10^6&lt;0,0,IF(AND(SUM('Chemicals Calcs'!K$1:K28)-'Chem - ODS'!F$15*10^6&lt;0,SUM('Chemicals Calcs'!K$2:K29)-'Chem - ODS'!F$15*10^6&gt;0),SUM('Chemicals Calcs'!K$2:K29)-'Chem - ODS'!F$15*10^6,'Chemicals Calcs'!K29))</f>
        <v>0</v>
      </c>
      <c r="L29" s="210">
        <f ca="1">IF(SUM('Chemicals Calcs'!L$2:L29)-'Chem - ODS'!G$15*10^6&lt;0,0,IF(AND(SUM('Chemicals Calcs'!L$1:L28)-'Chem - ODS'!G$15*10^6&lt;0,SUM('Chemicals Calcs'!L$2:L29)-'Chem - ODS'!G$15*10^6&gt;0),SUM('Chemicals Calcs'!L$2:L29)-'Chem - ODS'!G$15*10^6,'Chemicals Calcs'!L29))</f>
        <v>0</v>
      </c>
      <c r="M29" s="210">
        <f ca="1">IF(SUM('Chemicals Calcs'!M$2:M29)-'Chem - ODS'!H$15*10^6&lt;0,0,IF(AND(SUM('Chemicals Calcs'!M$1:M28)-'Chem - ODS'!H$15*10^6&lt;0,SUM('Chemicals Calcs'!M$2:M29)-'Chem - ODS'!H$15*10^6&gt;0),SUM('Chemicals Calcs'!M$2:M29)-'Chem - ODS'!H$15*10^6,'Chemicals Calcs'!M29))</f>
        <v>0</v>
      </c>
      <c r="N29" s="210">
        <f ca="1">IF(SUM('Chemicals Calcs'!N$2:N29)-'Chem - ODS'!I$15*10^6&lt;0,0,IF(AND(SUM('Chemicals Calcs'!N$1:N28)-'Chem - ODS'!I$15*10^6&lt;0,SUM('Chemicals Calcs'!N$2:N29)-'Chem - ODS'!I$15*10^6&gt;0),SUM('Chemicals Calcs'!N$2:N29)-'Chem - ODS'!I$15*10^6,'Chemicals Calcs'!N29))</f>
        <v>0</v>
      </c>
      <c r="O29" s="210">
        <f ca="1">IF(SUM('Chemicals Calcs'!O$2:O29)-'Chem - ODS'!J$15*10^6&lt;0,0,IF(AND(SUM('Chemicals Calcs'!O$1:O28)-'Chem - ODS'!J$15*10^6&lt;0,SUM('Chemicals Calcs'!O$2:O29)-'Chem - ODS'!J$15*10^6&gt;0),SUM('Chemicals Calcs'!O$2:O29)-'Chem - ODS'!J$15*10^6,'Chemicals Calcs'!O29))</f>
        <v>0</v>
      </c>
      <c r="P29" s="210">
        <f ca="1">IF(SUM('Chemicals Calcs'!P$2:P29)-'Chem - ODS'!K$15*10^6&lt;0,0,IF(AND(SUM('Chemicals Calcs'!P$1:P28)-'Chem - ODS'!K$15*10^6&lt;0,SUM('Chemicals Calcs'!P$2:P29)-'Chem - ODS'!K$15*10^6&gt;0),SUM('Chemicals Calcs'!P$2:P29)-'Chem - ODS'!K$15*10^6,'Chemicals Calcs'!P29))</f>
        <v>0</v>
      </c>
      <c r="Q29" s="210">
        <f ca="1">IF(SUM('Chemicals Calcs'!Q$2:Q29)-'Chem - ODS'!L$15*10^6&lt;0,0,IF(AND(SUM('Chemicals Calcs'!Q$1:Q28)-'Chem - ODS'!L$15*10^6&lt;0,SUM('Chemicals Calcs'!Q$2:Q29)-'Chem - ODS'!L$15*10^6&gt;0),SUM('Chemicals Calcs'!Q$2:Q29)-'Chem - ODS'!L$15*10^6,'Chemicals Calcs'!Q29))</f>
        <v>0</v>
      </c>
      <c r="R29" s="210">
        <f ca="1">IF(SUM('Chemicals Calcs'!R$2:R29)-'Chem - ODS'!M$15*10^6&lt;0,0,IF(AND(SUM('Chemicals Calcs'!R$1:R28)-'Chem - ODS'!M$15*10^6&lt;0,SUM('Chemicals Calcs'!R$2:R29)-'Chem - ODS'!M$15*10^6&gt;0),SUM('Chemicals Calcs'!R$2:R29)-'Chem - ODS'!M$15*10^6,'Chemicals Calcs'!R29))</f>
        <v>0</v>
      </c>
      <c r="S29" s="210">
        <f ca="1">IF(SUM('Chemicals Calcs'!S$2:S29)-'Chem - ODS'!N$15*10^6&lt;0,0,IF(AND(SUM('Chemicals Calcs'!S$1:S28)-'Chem - ODS'!N$15*10^6&lt;0,SUM('Chemicals Calcs'!S$2:S29)-'Chem - ODS'!N$15*10^6&gt;0),SUM('Chemicals Calcs'!S$2:S29)-'Chem - ODS'!N$15*10^6,'Chemicals Calcs'!S29))</f>
        <v>0</v>
      </c>
      <c r="T29" s="210">
        <f ca="1">IF(SUM('Chemicals Calcs'!T$2:T29)-'Chem - ODS'!O$15*10^6&lt;0,0,IF(AND(SUM('Chemicals Calcs'!T$1:T28)-'Chem - ODS'!O$15*10^6&lt;0,SUM('Chemicals Calcs'!T$2:T29)-'Chem - ODS'!O$15*10^6&gt;0),SUM('Chemicals Calcs'!T$2:T29)-'Chem - ODS'!O$15*10^6,'Chemicals Calcs'!T29))</f>
        <v>0</v>
      </c>
      <c r="U29" s="210">
        <f ca="1">IF(SUM('Chemicals Calcs'!U$2:U29)-'Chem - ODS'!P$15*10^6&lt;0,0,IF(AND(SUM('Chemicals Calcs'!U$1:U28)-'Chem - ODS'!P$15*10^6&lt;0,SUM('Chemicals Calcs'!U$2:U29)-'Chem - ODS'!P$15*10^6&gt;0),SUM('Chemicals Calcs'!U$2:U29)-'Chem - ODS'!P$15*10^6,'Chemicals Calcs'!U29))</f>
        <v>0</v>
      </c>
      <c r="V29" s="210">
        <f ca="1">IF(SUM('Chemicals Calcs'!V$2:V29)-'Chem - ODS'!Q$15*10^6&lt;0,0,IF(AND(SUM('Chemicals Calcs'!V$1:V28)-'Chem - ODS'!Q$15*10^6&lt;0,SUM('Chemicals Calcs'!V$2:V29)-'Chem - ODS'!Q$15*10^6&gt;0),SUM('Chemicals Calcs'!V$2:V29)-'Chem - ODS'!Q$15*10^6,'Chemicals Calcs'!V29))</f>
        <v>0</v>
      </c>
      <c r="W29" s="210">
        <f ca="1">IF(SUM('Chemicals Calcs'!W$2:W29)-'Chem - ODS'!R$15*10^6&lt;0,0,IF(AND(SUM('Chemicals Calcs'!W$1:W28)-'Chem - ODS'!R$15*10^6&lt;0,SUM('Chemicals Calcs'!W$2:W29)-'Chem - ODS'!R$15*10^6&gt;0),SUM('Chemicals Calcs'!W$2:W29)-'Chem - ODS'!R$15*10^6,'Chemicals Calcs'!W29))</f>
        <v>0</v>
      </c>
      <c r="X29" s="210">
        <f ca="1">IF(SUM('Chemicals Calcs'!X$2:X29)-'Chem - ODS'!S$15*10^6&lt;0,0,IF(AND(SUM('Chemicals Calcs'!X$1:X28)-'Chem - ODS'!S$15*10^6&lt;0,SUM('Chemicals Calcs'!X$2:X29)-'Chem - ODS'!S$15*10^6&gt;0),SUM('Chemicals Calcs'!X$2:X29)-'Chem - ODS'!S$15*10^6,'Chemicals Calcs'!X29))</f>
        <v>0</v>
      </c>
      <c r="Y29" s="210">
        <f ca="1">IF(SUM('Chemicals Calcs'!Y$2:Y29)-'Chem - ODS'!T$15*10^6&lt;0,0,IF(AND(SUM('Chemicals Calcs'!Y$1:Y28)-'Chem - ODS'!T$15*10^6&lt;0,SUM('Chemicals Calcs'!Y$2:Y29)-'Chem - ODS'!T$15*10^6&gt;0),SUM('Chemicals Calcs'!Y$2:Y29)-'Chem - ODS'!T$15*10^6,'Chemicals Calcs'!Y29))</f>
        <v>0</v>
      </c>
      <c r="Z29" s="210">
        <f ca="1">IF(SUM('Chemicals Calcs'!Z$2:Z29)-'Chem - ODS'!U$15*10^6&lt;0,0,IF(AND(SUM('Chemicals Calcs'!Z$1:Z28)-'Chem - ODS'!U$15*10^6&lt;0,SUM('Chemicals Calcs'!Z$2:Z29)-'Chem - ODS'!U$15*10^6&gt;0),SUM('Chemicals Calcs'!Z$2:Z29)-'Chem - ODS'!U$15*10^6,'Chemicals Calcs'!Z29))</f>
        <v>0</v>
      </c>
      <c r="AA29" s="210">
        <f ca="1">IF(SUM('Chemicals Calcs'!AA$2:AA29)-'Chem - ODS'!V$15*10^6&lt;0,0,IF(AND(SUM('Chemicals Calcs'!AA$1:AA28)-'Chem - ODS'!V$15*10^6&lt;0,SUM('Chemicals Calcs'!AA$2:AA29)-'Chem - ODS'!V$15*10^6&gt;0),SUM('Chemicals Calcs'!AA$2:AA29)-'Chem - ODS'!V$15*10^6,'Chemicals Calcs'!AA29))</f>
        <v>0</v>
      </c>
      <c r="AB29" s="210">
        <f ca="1">IF(SUM('Chemicals Calcs'!AB$2:AB29)-'Chem - ODS'!W$15*10^6&lt;0,0,IF(AND(SUM('Chemicals Calcs'!AB$1:AB28)-'Chem - ODS'!W$15*10^6&lt;0,SUM('Chemicals Calcs'!AB$2:AB29)-'Chem - ODS'!W$15*10^6&gt;0),SUM('Chemicals Calcs'!AB$2:AB29)-'Chem - ODS'!W$15*10^6,'Chemicals Calcs'!AB29))</f>
        <v>0</v>
      </c>
      <c r="AC29" s="210">
        <f ca="1">IF(SUM('Chemicals Calcs'!AC$2:AC29)-'Chem - ODS'!X$15*10^6&lt;0,0,IF(AND(SUM('Chemicals Calcs'!AC$1:AC28)-'Chem - ODS'!X$15*10^6&lt;0,SUM('Chemicals Calcs'!AC$2:AC29)-'Chem - ODS'!X$15*10^6&gt;0),SUM('Chemicals Calcs'!AC$2:AC29)-'Chem - ODS'!X$15*10^6,'Chemicals Calcs'!AC29))</f>
        <v>0</v>
      </c>
      <c r="AD29" s="210">
        <f ca="1">IF(SUM('Chemicals Calcs'!AD$2:AD29)-'Chem - ODS'!Y$15*10^6&lt;0,0,IF(AND(SUM('Chemicals Calcs'!AD$1:AD28)-'Chem - ODS'!Y$15*10^6&lt;0,SUM('Chemicals Calcs'!AD$2:AD29)-'Chem - ODS'!Y$15*10^6&gt;0),SUM('Chemicals Calcs'!AD$2:AD29)-'Chem - ODS'!Y$15*10^6,'Chemicals Calcs'!AD29))</f>
        <v>0</v>
      </c>
      <c r="AE29" s="210">
        <f ca="1">IF(SUM('Chemicals Calcs'!AE$2:AE29)-'Chem - ODS'!Z$15*10^6&lt;0,0,IF(AND(SUM('Chemicals Calcs'!AE$1:AE28)-'Chem - ODS'!Z$15*10^6&lt;0,SUM('Chemicals Calcs'!AE$2:AE29)-'Chem - ODS'!Z$15*10^6&gt;0),SUM('Chemicals Calcs'!AE$2:AE29)-'Chem - ODS'!Z$15*10^6,'Chemicals Calcs'!AE29))</f>
        <v>0</v>
      </c>
      <c r="AF29" s="210">
        <f ca="1">IF(SUM('Chemicals Calcs'!AF$2:AF29)-'Chem - ODS'!AA$15*10^6&lt;0,0,IF(AND(SUM('Chemicals Calcs'!AF$1:AF28)-'Chem - ODS'!AA$15*10^6&lt;0,SUM('Chemicals Calcs'!AF$2:AF29)-'Chem - ODS'!AA$15*10^6&gt;0),SUM('Chemicals Calcs'!AF$2:AF29)-'Chem - ODS'!AA$15*10^6,'Chemicals Calcs'!AF29))</f>
        <v>0</v>
      </c>
      <c r="AG29" s="210">
        <f ca="1">IF(SUM('Chemicals Calcs'!AG$2:AG29)-'Chem - ODS'!AB$15*10^6&lt;0,0,IF(AND(SUM('Chemicals Calcs'!AG$1:AG28)-'Chem - ODS'!AB$15*10^6&lt;0,SUM('Chemicals Calcs'!AG$2:AG29)-'Chem - ODS'!AB$15*10^6&gt;0),SUM('Chemicals Calcs'!AG$2:AG29)-'Chem - ODS'!AB$15*10^6,'Chemicals Calcs'!AG29))</f>
        <v>0</v>
      </c>
      <c r="AH29" s="210">
        <f ca="1">IF(SUM('Chemicals Calcs'!AH$2:AH29)-'Chem - ODS'!AC$15*10^6&lt;0,0,IF(AND(SUM('Chemicals Calcs'!AH$1:AH28)-'Chem - ODS'!AC$15*10^6&lt;0,SUM('Chemicals Calcs'!AH$2:AH29)-'Chem - ODS'!AC$15*10^6&gt;0),SUM('Chemicals Calcs'!AH$2:AH29)-'Chem - ODS'!AC$15*10^6,'Chemicals Calcs'!AH29))</f>
        <v>0</v>
      </c>
      <c r="AI29" s="210">
        <f ca="1">IF(SUM('Chemicals Calcs'!AI$2:AI29)-'Chem - ODS'!AD$15*10^6&lt;0,0,IF(AND(SUM('Chemicals Calcs'!AI$1:AI28)-'Chem - ODS'!AD$15*10^6&lt;0,SUM('Chemicals Calcs'!AI$2:AI29)-'Chem - ODS'!AD$15*10^6&gt;0),SUM('Chemicals Calcs'!AI$2:AI29)-'Chem - ODS'!AD$15*10^6,'Chemicals Calcs'!AI29))</f>
        <v>0</v>
      </c>
      <c r="AJ29" s="210">
        <f ca="1">IF(SUM('Chemicals Calcs'!AJ$2:AJ29)-'Chem - ODS'!AE$15*10^6&lt;0,0,IF(AND(SUM('Chemicals Calcs'!AJ$1:AJ28)-'Chem - ODS'!AE$15*10^6&lt;0,SUM('Chemicals Calcs'!AJ$2:AJ29)-'Chem - ODS'!AE$15*10^6&gt;0),SUM('Chemicals Calcs'!AJ$2:AJ29)-'Chem - ODS'!AE$15*10^6,'Chemicals Calcs'!AJ29))</f>
        <v>0</v>
      </c>
      <c r="AK29" s="210">
        <f ca="1">IF(SUM('Chemicals Calcs'!AK$2:AK29)-'Chem - ODS'!AF$15*10^6&lt;0,0,IF(AND(SUM('Chemicals Calcs'!AK$1:AK28)-'Chem - ODS'!AF$15*10^6&lt;0,SUM('Chemicals Calcs'!AK$2:AK29)-'Chem - ODS'!AF$15*10^6&gt;0),SUM('Chemicals Calcs'!AK$2:AK29)-'Chem - ODS'!AF$15*10^6,'Chemicals Calcs'!AK29))</f>
        <v>0</v>
      </c>
      <c r="AL29" s="210">
        <f ca="1">IF(SUM('Chemicals Calcs'!AL$2:AL29)-'Chem - ODS'!AG$15*10^6&lt;0,0,IF(AND(SUM('Chemicals Calcs'!AL$1:AL28)-'Chem - ODS'!AG$15*10^6&lt;0,SUM('Chemicals Calcs'!AL$2:AL29)-'Chem - ODS'!AG$15*10^6&gt;0),SUM('Chemicals Calcs'!AL$2:AL29)-'Chem - ODS'!AG$15*10^6,'Chemicals Calcs'!AL29))</f>
        <v>0</v>
      </c>
      <c r="AM29" s="210">
        <f ca="1">IF(SUM('Chemicals Calcs'!AM$2:AM29)-'Chem - ODS'!AH$15*10^6&lt;0,0,IF(AND(SUM('Chemicals Calcs'!AM$1:AM28)-'Chem - ODS'!AH$15*10^6&lt;0,SUM('Chemicals Calcs'!AM$2:AM29)-'Chem - ODS'!AH$15*10^6&gt;0),SUM('Chemicals Calcs'!AM$2:AM29)-'Chem - ODS'!AH$15*10^6,'Chemicals Calcs'!AM29))</f>
        <v>0</v>
      </c>
      <c r="AN29" s="210">
        <f ca="1">IF(SUM('Chemicals Calcs'!AN$2:AN29)-'Chem - ODS'!AI$15*10^6&lt;0,0,IF(AND(SUM('Chemicals Calcs'!AN$1:AN28)-'Chem - ODS'!AI$15*10^6&lt;0,SUM('Chemicals Calcs'!AN$2:AN29)-'Chem - ODS'!AI$15*10^6&gt;0),SUM('Chemicals Calcs'!AN$2:AN29)-'Chem - ODS'!AI$15*10^6,'Chemicals Calcs'!AN29))</f>
        <v>0</v>
      </c>
      <c r="AO29" s="210">
        <f ca="1">IF(SUM('Chemicals Calcs'!AO$2:AO29)-'Chem - ODS'!AJ$15*10^6&lt;0,0,IF(AND(SUM('Chemicals Calcs'!AO$1:AO28)-'Chem - ODS'!AJ$15*10^6&lt;0,SUM('Chemicals Calcs'!AO$2:AO29)-'Chem - ODS'!AJ$15*10^6&gt;0),SUM('Chemicals Calcs'!AO$2:AO29)-'Chem - ODS'!AJ$15*10^6,'Chemicals Calcs'!AO29))</f>
        <v>0</v>
      </c>
      <c r="AP29" s="210">
        <f ca="1">IF(SUM('Chemicals Calcs'!AP$2:AP29)-'Chem - ODS'!AK$15*10^6&lt;0,0,IF(AND(SUM('Chemicals Calcs'!AP$1:AP28)-'Chem - ODS'!AK$15*10^6&lt;0,SUM('Chemicals Calcs'!AP$2:AP29)-'Chem - ODS'!AK$15*10^6&gt;0),SUM('Chemicals Calcs'!AP$2:AP29)-'Chem - ODS'!AK$15*10^6,'Chemicals Calcs'!AP29))</f>
        <v>0</v>
      </c>
    </row>
    <row r="30" spans="1:42">
      <c r="A30" s="74">
        <v>-22</v>
      </c>
      <c r="B30">
        <f ca="1">IF('Chemicals 2010'!$A38="CP",INDIRECT("'Chemicals 2010'!"&amp;'Country Selector'!$B$3&amp;ROW($A38))*10^12,0)</f>
        <v>647183949999.99597</v>
      </c>
      <c r="C30" s="90">
        <f t="shared" ca="1" si="0"/>
        <v>582465554999.99634</v>
      </c>
      <c r="D30" s="90">
        <f t="shared" ca="1" si="0"/>
        <v>517747159999.99677</v>
      </c>
      <c r="E30" s="90">
        <f t="shared" ca="1" si="0"/>
        <v>453028764999.99719</v>
      </c>
      <c r="F30" s="90">
        <f t="shared" ca="1" si="0"/>
        <v>388310369999.99756</v>
      </c>
      <c r="G30" s="210">
        <f ca="1">IF(SUM('Chemicals Calcs'!G$2:G30)-'Chem - ODS'!B$15*10^6&lt;0,0,IF(AND(SUM('Chemicals Calcs'!G$1:G29)-'Chem - ODS'!B$15*10^6&lt;0,SUM('Chemicals Calcs'!G$2:G30)-'Chem - ODS'!B$15*10^6&gt;0),SUM('Chemicals Calcs'!G$2:G30)-'Chem - ODS'!B$15*10^6,'Chemicals Calcs'!G30))</f>
        <v>1162690677363.5415</v>
      </c>
      <c r="H30" s="210">
        <f ca="1">IF(SUM('Chemicals Calcs'!H$2:H30)-'Chem - ODS'!C$15*10^6&lt;0,0,IF(AND(SUM('Chemicals Calcs'!H$1:H29)-'Chem - ODS'!C$15*10^6&lt;0,SUM('Chemicals Calcs'!H$2:H30)-'Chem - ODS'!C$15*10^6&gt;0),SUM('Chemicals Calcs'!H$2:H30)-'Chem - ODS'!C$15*10^6,'Chemicals Calcs'!H30))</f>
        <v>0</v>
      </c>
      <c r="I30" s="210">
        <f ca="1">IF(SUM('Chemicals Calcs'!I$2:I30)-'Chem - ODS'!D$15*10^6&lt;0,0,IF(AND(SUM('Chemicals Calcs'!I$1:I29)-'Chem - ODS'!D$15*10^6&lt;0,SUM('Chemicals Calcs'!I$2:I30)-'Chem - ODS'!D$15*10^6&gt;0),SUM('Chemicals Calcs'!I$2:I30)-'Chem - ODS'!D$15*10^6,'Chemicals Calcs'!I30))</f>
        <v>0</v>
      </c>
      <c r="J30" s="210">
        <f ca="1">IF(SUM('Chemicals Calcs'!J$2:J30)-'Chem - ODS'!E$15*10^6&lt;0,0,IF(AND(SUM('Chemicals Calcs'!J$1:J29)-'Chem - ODS'!E$15*10^6&lt;0,SUM('Chemicals Calcs'!J$2:J30)-'Chem - ODS'!E$15*10^6&gt;0),SUM('Chemicals Calcs'!J$2:J30)-'Chem - ODS'!E$15*10^6,'Chemicals Calcs'!J30))</f>
        <v>0</v>
      </c>
      <c r="K30" s="210">
        <f ca="1">IF(SUM('Chemicals Calcs'!K$2:K30)-'Chem - ODS'!F$15*10^6&lt;0,0,IF(AND(SUM('Chemicals Calcs'!K$1:K29)-'Chem - ODS'!F$15*10^6&lt;0,SUM('Chemicals Calcs'!K$2:K30)-'Chem - ODS'!F$15*10^6&gt;0),SUM('Chemicals Calcs'!K$2:K30)-'Chem - ODS'!F$15*10^6,'Chemicals Calcs'!K30))</f>
        <v>0</v>
      </c>
      <c r="L30" s="210">
        <f ca="1">IF(SUM('Chemicals Calcs'!L$2:L30)-'Chem - ODS'!G$15*10^6&lt;0,0,IF(AND(SUM('Chemicals Calcs'!L$1:L29)-'Chem - ODS'!G$15*10^6&lt;0,SUM('Chemicals Calcs'!L$2:L30)-'Chem - ODS'!G$15*10^6&gt;0),SUM('Chemicals Calcs'!L$2:L30)-'Chem - ODS'!G$15*10^6,'Chemicals Calcs'!L30))</f>
        <v>0</v>
      </c>
      <c r="M30" s="210">
        <f ca="1">IF(SUM('Chemicals Calcs'!M$2:M30)-'Chem - ODS'!H$15*10^6&lt;0,0,IF(AND(SUM('Chemicals Calcs'!M$1:M29)-'Chem - ODS'!H$15*10^6&lt;0,SUM('Chemicals Calcs'!M$2:M30)-'Chem - ODS'!H$15*10^6&gt;0),SUM('Chemicals Calcs'!M$2:M30)-'Chem - ODS'!H$15*10^6,'Chemicals Calcs'!M30))</f>
        <v>0</v>
      </c>
      <c r="N30" s="210">
        <f ca="1">IF(SUM('Chemicals Calcs'!N$2:N30)-'Chem - ODS'!I$15*10^6&lt;0,0,IF(AND(SUM('Chemicals Calcs'!N$1:N29)-'Chem - ODS'!I$15*10^6&lt;0,SUM('Chemicals Calcs'!N$2:N30)-'Chem - ODS'!I$15*10^6&gt;0),SUM('Chemicals Calcs'!N$2:N30)-'Chem - ODS'!I$15*10^6,'Chemicals Calcs'!N30))</f>
        <v>0</v>
      </c>
      <c r="O30" s="210">
        <f ca="1">IF(SUM('Chemicals Calcs'!O$2:O30)-'Chem - ODS'!J$15*10^6&lt;0,0,IF(AND(SUM('Chemicals Calcs'!O$1:O29)-'Chem - ODS'!J$15*10^6&lt;0,SUM('Chemicals Calcs'!O$2:O30)-'Chem - ODS'!J$15*10^6&gt;0),SUM('Chemicals Calcs'!O$2:O30)-'Chem - ODS'!J$15*10^6,'Chemicals Calcs'!O30))</f>
        <v>0</v>
      </c>
      <c r="P30" s="210">
        <f ca="1">IF(SUM('Chemicals Calcs'!P$2:P30)-'Chem - ODS'!K$15*10^6&lt;0,0,IF(AND(SUM('Chemicals Calcs'!P$1:P29)-'Chem - ODS'!K$15*10^6&lt;0,SUM('Chemicals Calcs'!P$2:P30)-'Chem - ODS'!K$15*10^6&gt;0),SUM('Chemicals Calcs'!P$2:P30)-'Chem - ODS'!K$15*10^6,'Chemicals Calcs'!P30))</f>
        <v>0</v>
      </c>
      <c r="Q30" s="210">
        <f ca="1">IF(SUM('Chemicals Calcs'!Q$2:Q30)-'Chem - ODS'!L$15*10^6&lt;0,0,IF(AND(SUM('Chemicals Calcs'!Q$1:Q29)-'Chem - ODS'!L$15*10^6&lt;0,SUM('Chemicals Calcs'!Q$2:Q30)-'Chem - ODS'!L$15*10^6&gt;0),SUM('Chemicals Calcs'!Q$2:Q30)-'Chem - ODS'!L$15*10^6,'Chemicals Calcs'!Q30))</f>
        <v>0</v>
      </c>
      <c r="R30" s="210">
        <f ca="1">IF(SUM('Chemicals Calcs'!R$2:R30)-'Chem - ODS'!M$15*10^6&lt;0,0,IF(AND(SUM('Chemicals Calcs'!R$1:R29)-'Chem - ODS'!M$15*10^6&lt;0,SUM('Chemicals Calcs'!R$2:R30)-'Chem - ODS'!M$15*10^6&gt;0),SUM('Chemicals Calcs'!R$2:R30)-'Chem - ODS'!M$15*10^6,'Chemicals Calcs'!R30))</f>
        <v>0</v>
      </c>
      <c r="S30" s="210">
        <f ca="1">IF(SUM('Chemicals Calcs'!S$2:S30)-'Chem - ODS'!N$15*10^6&lt;0,0,IF(AND(SUM('Chemicals Calcs'!S$1:S29)-'Chem - ODS'!N$15*10^6&lt;0,SUM('Chemicals Calcs'!S$2:S30)-'Chem - ODS'!N$15*10^6&gt;0),SUM('Chemicals Calcs'!S$2:S30)-'Chem - ODS'!N$15*10^6,'Chemicals Calcs'!S30))</f>
        <v>0</v>
      </c>
      <c r="T30" s="210">
        <f ca="1">IF(SUM('Chemicals Calcs'!T$2:T30)-'Chem - ODS'!O$15*10^6&lt;0,0,IF(AND(SUM('Chemicals Calcs'!T$1:T29)-'Chem - ODS'!O$15*10^6&lt;0,SUM('Chemicals Calcs'!T$2:T30)-'Chem - ODS'!O$15*10^6&gt;0),SUM('Chemicals Calcs'!T$2:T30)-'Chem - ODS'!O$15*10^6,'Chemicals Calcs'!T30))</f>
        <v>0</v>
      </c>
      <c r="U30" s="210">
        <f ca="1">IF(SUM('Chemicals Calcs'!U$2:U30)-'Chem - ODS'!P$15*10^6&lt;0,0,IF(AND(SUM('Chemicals Calcs'!U$1:U29)-'Chem - ODS'!P$15*10^6&lt;0,SUM('Chemicals Calcs'!U$2:U30)-'Chem - ODS'!P$15*10^6&gt;0),SUM('Chemicals Calcs'!U$2:U30)-'Chem - ODS'!P$15*10^6,'Chemicals Calcs'!U30))</f>
        <v>0</v>
      </c>
      <c r="V30" s="210">
        <f ca="1">IF(SUM('Chemicals Calcs'!V$2:V30)-'Chem - ODS'!Q$15*10^6&lt;0,0,IF(AND(SUM('Chemicals Calcs'!V$1:V29)-'Chem - ODS'!Q$15*10^6&lt;0,SUM('Chemicals Calcs'!V$2:V30)-'Chem - ODS'!Q$15*10^6&gt;0),SUM('Chemicals Calcs'!V$2:V30)-'Chem - ODS'!Q$15*10^6,'Chemicals Calcs'!V30))</f>
        <v>0</v>
      </c>
      <c r="W30" s="210">
        <f ca="1">IF(SUM('Chemicals Calcs'!W$2:W30)-'Chem - ODS'!R$15*10^6&lt;0,0,IF(AND(SUM('Chemicals Calcs'!W$1:W29)-'Chem - ODS'!R$15*10^6&lt;0,SUM('Chemicals Calcs'!W$2:W30)-'Chem - ODS'!R$15*10^6&gt;0),SUM('Chemicals Calcs'!W$2:W30)-'Chem - ODS'!R$15*10^6,'Chemicals Calcs'!W30))</f>
        <v>0</v>
      </c>
      <c r="X30" s="210">
        <f ca="1">IF(SUM('Chemicals Calcs'!X$2:X30)-'Chem - ODS'!S$15*10^6&lt;0,0,IF(AND(SUM('Chemicals Calcs'!X$1:X29)-'Chem - ODS'!S$15*10^6&lt;0,SUM('Chemicals Calcs'!X$2:X30)-'Chem - ODS'!S$15*10^6&gt;0),SUM('Chemicals Calcs'!X$2:X30)-'Chem - ODS'!S$15*10^6,'Chemicals Calcs'!X30))</f>
        <v>0</v>
      </c>
      <c r="Y30" s="210">
        <f ca="1">IF(SUM('Chemicals Calcs'!Y$2:Y30)-'Chem - ODS'!T$15*10^6&lt;0,0,IF(AND(SUM('Chemicals Calcs'!Y$1:Y29)-'Chem - ODS'!T$15*10^6&lt;0,SUM('Chemicals Calcs'!Y$2:Y30)-'Chem - ODS'!T$15*10^6&gt;0),SUM('Chemicals Calcs'!Y$2:Y30)-'Chem - ODS'!T$15*10^6,'Chemicals Calcs'!Y30))</f>
        <v>0</v>
      </c>
      <c r="Z30" s="210">
        <f ca="1">IF(SUM('Chemicals Calcs'!Z$2:Z30)-'Chem - ODS'!U$15*10^6&lt;0,0,IF(AND(SUM('Chemicals Calcs'!Z$1:Z29)-'Chem - ODS'!U$15*10^6&lt;0,SUM('Chemicals Calcs'!Z$2:Z30)-'Chem - ODS'!U$15*10^6&gt;0),SUM('Chemicals Calcs'!Z$2:Z30)-'Chem - ODS'!U$15*10^6,'Chemicals Calcs'!Z30))</f>
        <v>0</v>
      </c>
      <c r="AA30" s="210">
        <f ca="1">IF(SUM('Chemicals Calcs'!AA$2:AA30)-'Chem - ODS'!V$15*10^6&lt;0,0,IF(AND(SUM('Chemicals Calcs'!AA$1:AA29)-'Chem - ODS'!V$15*10^6&lt;0,SUM('Chemicals Calcs'!AA$2:AA30)-'Chem - ODS'!V$15*10^6&gt;0),SUM('Chemicals Calcs'!AA$2:AA30)-'Chem - ODS'!V$15*10^6,'Chemicals Calcs'!AA30))</f>
        <v>0</v>
      </c>
      <c r="AB30" s="210">
        <f ca="1">IF(SUM('Chemicals Calcs'!AB$2:AB30)-'Chem - ODS'!W$15*10^6&lt;0,0,IF(AND(SUM('Chemicals Calcs'!AB$1:AB29)-'Chem - ODS'!W$15*10^6&lt;0,SUM('Chemicals Calcs'!AB$2:AB30)-'Chem - ODS'!W$15*10^6&gt;0),SUM('Chemicals Calcs'!AB$2:AB30)-'Chem - ODS'!W$15*10^6,'Chemicals Calcs'!AB30))</f>
        <v>0</v>
      </c>
      <c r="AC30" s="210">
        <f ca="1">IF(SUM('Chemicals Calcs'!AC$2:AC30)-'Chem - ODS'!X$15*10^6&lt;0,0,IF(AND(SUM('Chemicals Calcs'!AC$1:AC29)-'Chem - ODS'!X$15*10^6&lt;0,SUM('Chemicals Calcs'!AC$2:AC30)-'Chem - ODS'!X$15*10^6&gt;0),SUM('Chemicals Calcs'!AC$2:AC30)-'Chem - ODS'!X$15*10^6,'Chemicals Calcs'!AC30))</f>
        <v>0</v>
      </c>
      <c r="AD30" s="210">
        <f ca="1">IF(SUM('Chemicals Calcs'!AD$2:AD30)-'Chem - ODS'!Y$15*10^6&lt;0,0,IF(AND(SUM('Chemicals Calcs'!AD$1:AD29)-'Chem - ODS'!Y$15*10^6&lt;0,SUM('Chemicals Calcs'!AD$2:AD30)-'Chem - ODS'!Y$15*10^6&gt;0),SUM('Chemicals Calcs'!AD$2:AD30)-'Chem - ODS'!Y$15*10^6,'Chemicals Calcs'!AD30))</f>
        <v>0</v>
      </c>
      <c r="AE30" s="210">
        <f ca="1">IF(SUM('Chemicals Calcs'!AE$2:AE30)-'Chem - ODS'!Z$15*10^6&lt;0,0,IF(AND(SUM('Chemicals Calcs'!AE$1:AE29)-'Chem - ODS'!Z$15*10^6&lt;0,SUM('Chemicals Calcs'!AE$2:AE30)-'Chem - ODS'!Z$15*10^6&gt;0),SUM('Chemicals Calcs'!AE$2:AE30)-'Chem - ODS'!Z$15*10^6,'Chemicals Calcs'!AE30))</f>
        <v>0</v>
      </c>
      <c r="AF30" s="210">
        <f ca="1">IF(SUM('Chemicals Calcs'!AF$2:AF30)-'Chem - ODS'!AA$15*10^6&lt;0,0,IF(AND(SUM('Chemicals Calcs'!AF$1:AF29)-'Chem - ODS'!AA$15*10^6&lt;0,SUM('Chemicals Calcs'!AF$2:AF30)-'Chem - ODS'!AA$15*10^6&gt;0),SUM('Chemicals Calcs'!AF$2:AF30)-'Chem - ODS'!AA$15*10^6,'Chemicals Calcs'!AF30))</f>
        <v>0</v>
      </c>
      <c r="AG30" s="210">
        <f ca="1">IF(SUM('Chemicals Calcs'!AG$2:AG30)-'Chem - ODS'!AB$15*10^6&lt;0,0,IF(AND(SUM('Chemicals Calcs'!AG$1:AG29)-'Chem - ODS'!AB$15*10^6&lt;0,SUM('Chemicals Calcs'!AG$2:AG30)-'Chem - ODS'!AB$15*10^6&gt;0),SUM('Chemicals Calcs'!AG$2:AG30)-'Chem - ODS'!AB$15*10^6,'Chemicals Calcs'!AG30))</f>
        <v>0</v>
      </c>
      <c r="AH30" s="210">
        <f ca="1">IF(SUM('Chemicals Calcs'!AH$2:AH30)-'Chem - ODS'!AC$15*10^6&lt;0,0,IF(AND(SUM('Chemicals Calcs'!AH$1:AH29)-'Chem - ODS'!AC$15*10^6&lt;0,SUM('Chemicals Calcs'!AH$2:AH30)-'Chem - ODS'!AC$15*10^6&gt;0),SUM('Chemicals Calcs'!AH$2:AH30)-'Chem - ODS'!AC$15*10^6,'Chemicals Calcs'!AH30))</f>
        <v>0</v>
      </c>
      <c r="AI30" s="210">
        <f ca="1">IF(SUM('Chemicals Calcs'!AI$2:AI30)-'Chem - ODS'!AD$15*10^6&lt;0,0,IF(AND(SUM('Chemicals Calcs'!AI$1:AI29)-'Chem - ODS'!AD$15*10^6&lt;0,SUM('Chemicals Calcs'!AI$2:AI30)-'Chem - ODS'!AD$15*10^6&gt;0),SUM('Chemicals Calcs'!AI$2:AI30)-'Chem - ODS'!AD$15*10^6,'Chemicals Calcs'!AI30))</f>
        <v>0</v>
      </c>
      <c r="AJ30" s="210">
        <f ca="1">IF(SUM('Chemicals Calcs'!AJ$2:AJ30)-'Chem - ODS'!AE$15*10^6&lt;0,0,IF(AND(SUM('Chemicals Calcs'!AJ$1:AJ29)-'Chem - ODS'!AE$15*10^6&lt;0,SUM('Chemicals Calcs'!AJ$2:AJ30)-'Chem - ODS'!AE$15*10^6&gt;0),SUM('Chemicals Calcs'!AJ$2:AJ30)-'Chem - ODS'!AE$15*10^6,'Chemicals Calcs'!AJ30))</f>
        <v>0</v>
      </c>
      <c r="AK30" s="210">
        <f ca="1">IF(SUM('Chemicals Calcs'!AK$2:AK30)-'Chem - ODS'!AF$15*10^6&lt;0,0,IF(AND(SUM('Chemicals Calcs'!AK$1:AK29)-'Chem - ODS'!AF$15*10^6&lt;0,SUM('Chemicals Calcs'!AK$2:AK30)-'Chem - ODS'!AF$15*10^6&gt;0),SUM('Chemicals Calcs'!AK$2:AK30)-'Chem - ODS'!AF$15*10^6,'Chemicals Calcs'!AK30))</f>
        <v>0</v>
      </c>
      <c r="AL30" s="210">
        <f ca="1">IF(SUM('Chemicals Calcs'!AL$2:AL30)-'Chem - ODS'!AG$15*10^6&lt;0,0,IF(AND(SUM('Chemicals Calcs'!AL$1:AL29)-'Chem - ODS'!AG$15*10^6&lt;0,SUM('Chemicals Calcs'!AL$2:AL30)-'Chem - ODS'!AG$15*10^6&gt;0),SUM('Chemicals Calcs'!AL$2:AL30)-'Chem - ODS'!AG$15*10^6,'Chemicals Calcs'!AL30))</f>
        <v>0</v>
      </c>
      <c r="AM30" s="210">
        <f ca="1">IF(SUM('Chemicals Calcs'!AM$2:AM30)-'Chem - ODS'!AH$15*10^6&lt;0,0,IF(AND(SUM('Chemicals Calcs'!AM$1:AM29)-'Chem - ODS'!AH$15*10^6&lt;0,SUM('Chemicals Calcs'!AM$2:AM30)-'Chem - ODS'!AH$15*10^6&gt;0),SUM('Chemicals Calcs'!AM$2:AM30)-'Chem - ODS'!AH$15*10^6,'Chemicals Calcs'!AM30))</f>
        <v>0</v>
      </c>
      <c r="AN30" s="210">
        <f ca="1">IF(SUM('Chemicals Calcs'!AN$2:AN30)-'Chem - ODS'!AI$15*10^6&lt;0,0,IF(AND(SUM('Chemicals Calcs'!AN$1:AN29)-'Chem - ODS'!AI$15*10^6&lt;0,SUM('Chemicals Calcs'!AN$2:AN30)-'Chem - ODS'!AI$15*10^6&gt;0),SUM('Chemicals Calcs'!AN$2:AN30)-'Chem - ODS'!AI$15*10^6,'Chemicals Calcs'!AN30))</f>
        <v>0</v>
      </c>
      <c r="AO30" s="210">
        <f ca="1">IF(SUM('Chemicals Calcs'!AO$2:AO30)-'Chem - ODS'!AJ$15*10^6&lt;0,0,IF(AND(SUM('Chemicals Calcs'!AO$1:AO29)-'Chem - ODS'!AJ$15*10^6&lt;0,SUM('Chemicals Calcs'!AO$2:AO30)-'Chem - ODS'!AJ$15*10^6&gt;0),SUM('Chemicals Calcs'!AO$2:AO30)-'Chem - ODS'!AJ$15*10^6,'Chemicals Calcs'!AO30))</f>
        <v>0</v>
      </c>
      <c r="AP30" s="210">
        <f ca="1">IF(SUM('Chemicals Calcs'!AP$2:AP30)-'Chem - ODS'!AK$15*10^6&lt;0,0,IF(AND(SUM('Chemicals Calcs'!AP$1:AP29)-'Chem - ODS'!AK$15*10^6&lt;0,SUM('Chemicals Calcs'!AP$2:AP30)-'Chem - ODS'!AK$15*10^6&gt;0),SUM('Chemicals Calcs'!AP$2:AP30)-'Chem - ODS'!AK$15*10^6,'Chemicals Calcs'!AP30))</f>
        <v>0</v>
      </c>
    </row>
    <row r="31" spans="1:42">
      <c r="A31" s="74">
        <v>-21</v>
      </c>
      <c r="B31">
        <f ca="1">IF('Chemicals 2010'!$A39="CP",INDIRECT("'Chemicals 2010'!"&amp;'Country Selector'!$B$3&amp;ROW($A39))*10^12,0)</f>
        <v>0</v>
      </c>
      <c r="C31" s="90">
        <f t="shared" ca="1" si="0"/>
        <v>0</v>
      </c>
      <c r="D31" s="90">
        <f t="shared" ca="1" si="0"/>
        <v>0</v>
      </c>
      <c r="E31" s="90">
        <f t="shared" ca="1" si="0"/>
        <v>0</v>
      </c>
      <c r="F31" s="90">
        <f t="shared" ca="1" si="0"/>
        <v>0</v>
      </c>
      <c r="G31" s="210">
        <f ca="1">IF(SUM('Chemicals Calcs'!G$2:G31)-'Chem - ODS'!B$15*10^6&lt;0,0,IF(AND(SUM('Chemicals Calcs'!G$1:G30)-'Chem - ODS'!B$15*10^6&lt;0,SUM('Chemicals Calcs'!G$2:G31)-'Chem - ODS'!B$15*10^6&gt;0),SUM('Chemicals Calcs'!G$2:G31)-'Chem - ODS'!B$15*10^6,'Chemicals Calcs'!G31))</f>
        <v>0</v>
      </c>
      <c r="H31" s="210">
        <f ca="1">IF(SUM('Chemicals Calcs'!H$2:H31)-'Chem - ODS'!C$15*10^6&lt;0,0,IF(AND(SUM('Chemicals Calcs'!H$1:H30)-'Chem - ODS'!C$15*10^6&lt;0,SUM('Chemicals Calcs'!H$2:H31)-'Chem - ODS'!C$15*10^6&gt;0),SUM('Chemicals Calcs'!H$2:H31)-'Chem - ODS'!C$15*10^6,'Chemicals Calcs'!H31))</f>
        <v>0</v>
      </c>
      <c r="I31" s="210">
        <f ca="1">IF(SUM('Chemicals Calcs'!I$2:I31)-'Chem - ODS'!D$15*10^6&lt;0,0,IF(AND(SUM('Chemicals Calcs'!I$1:I30)-'Chem - ODS'!D$15*10^6&lt;0,SUM('Chemicals Calcs'!I$2:I31)-'Chem - ODS'!D$15*10^6&gt;0),SUM('Chemicals Calcs'!I$2:I31)-'Chem - ODS'!D$15*10^6,'Chemicals Calcs'!I31))</f>
        <v>0</v>
      </c>
      <c r="J31" s="210">
        <f ca="1">IF(SUM('Chemicals Calcs'!J$2:J31)-'Chem - ODS'!E$15*10^6&lt;0,0,IF(AND(SUM('Chemicals Calcs'!J$1:J30)-'Chem - ODS'!E$15*10^6&lt;0,SUM('Chemicals Calcs'!J$2:J31)-'Chem - ODS'!E$15*10^6&gt;0),SUM('Chemicals Calcs'!J$2:J31)-'Chem - ODS'!E$15*10^6,'Chemicals Calcs'!J31))</f>
        <v>0</v>
      </c>
      <c r="K31" s="210">
        <f ca="1">IF(SUM('Chemicals Calcs'!K$2:K31)-'Chem - ODS'!F$15*10^6&lt;0,0,IF(AND(SUM('Chemicals Calcs'!K$1:K30)-'Chem - ODS'!F$15*10^6&lt;0,SUM('Chemicals Calcs'!K$2:K31)-'Chem - ODS'!F$15*10^6&gt;0),SUM('Chemicals Calcs'!K$2:K31)-'Chem - ODS'!F$15*10^6,'Chemicals Calcs'!K31))</f>
        <v>0</v>
      </c>
      <c r="L31" s="210">
        <f ca="1">IF(SUM('Chemicals Calcs'!L$2:L31)-'Chem - ODS'!G$15*10^6&lt;0,0,IF(AND(SUM('Chemicals Calcs'!L$1:L30)-'Chem - ODS'!G$15*10^6&lt;0,SUM('Chemicals Calcs'!L$2:L31)-'Chem - ODS'!G$15*10^6&gt;0),SUM('Chemicals Calcs'!L$2:L31)-'Chem - ODS'!G$15*10^6,'Chemicals Calcs'!L31))</f>
        <v>0</v>
      </c>
      <c r="M31" s="210">
        <f ca="1">IF(SUM('Chemicals Calcs'!M$2:M31)-'Chem - ODS'!H$15*10^6&lt;0,0,IF(AND(SUM('Chemicals Calcs'!M$1:M30)-'Chem - ODS'!H$15*10^6&lt;0,SUM('Chemicals Calcs'!M$2:M31)-'Chem - ODS'!H$15*10^6&gt;0),SUM('Chemicals Calcs'!M$2:M31)-'Chem - ODS'!H$15*10^6,'Chemicals Calcs'!M31))</f>
        <v>0</v>
      </c>
      <c r="N31" s="210">
        <f ca="1">IF(SUM('Chemicals Calcs'!N$2:N31)-'Chem - ODS'!I$15*10^6&lt;0,0,IF(AND(SUM('Chemicals Calcs'!N$1:N30)-'Chem - ODS'!I$15*10^6&lt;0,SUM('Chemicals Calcs'!N$2:N31)-'Chem - ODS'!I$15*10^6&gt;0),SUM('Chemicals Calcs'!N$2:N31)-'Chem - ODS'!I$15*10^6,'Chemicals Calcs'!N31))</f>
        <v>0</v>
      </c>
      <c r="O31" s="210">
        <f ca="1">IF(SUM('Chemicals Calcs'!O$2:O31)-'Chem - ODS'!J$15*10^6&lt;0,0,IF(AND(SUM('Chemicals Calcs'!O$1:O30)-'Chem - ODS'!J$15*10^6&lt;0,SUM('Chemicals Calcs'!O$2:O31)-'Chem - ODS'!J$15*10^6&gt;0),SUM('Chemicals Calcs'!O$2:O31)-'Chem - ODS'!J$15*10^6,'Chemicals Calcs'!O31))</f>
        <v>0</v>
      </c>
      <c r="P31" s="210">
        <f ca="1">IF(SUM('Chemicals Calcs'!P$2:P31)-'Chem - ODS'!K$15*10^6&lt;0,0,IF(AND(SUM('Chemicals Calcs'!P$1:P30)-'Chem - ODS'!K$15*10^6&lt;0,SUM('Chemicals Calcs'!P$2:P31)-'Chem - ODS'!K$15*10^6&gt;0),SUM('Chemicals Calcs'!P$2:P31)-'Chem - ODS'!K$15*10^6,'Chemicals Calcs'!P31))</f>
        <v>0</v>
      </c>
      <c r="Q31" s="210">
        <f ca="1">IF(SUM('Chemicals Calcs'!Q$2:Q31)-'Chem - ODS'!L$15*10^6&lt;0,0,IF(AND(SUM('Chemicals Calcs'!Q$1:Q30)-'Chem - ODS'!L$15*10^6&lt;0,SUM('Chemicals Calcs'!Q$2:Q31)-'Chem - ODS'!L$15*10^6&gt;0),SUM('Chemicals Calcs'!Q$2:Q31)-'Chem - ODS'!L$15*10^6,'Chemicals Calcs'!Q31))</f>
        <v>0</v>
      </c>
      <c r="R31" s="210">
        <f ca="1">IF(SUM('Chemicals Calcs'!R$2:R31)-'Chem - ODS'!M$15*10^6&lt;0,0,IF(AND(SUM('Chemicals Calcs'!R$1:R30)-'Chem - ODS'!M$15*10^6&lt;0,SUM('Chemicals Calcs'!R$2:R31)-'Chem - ODS'!M$15*10^6&gt;0),SUM('Chemicals Calcs'!R$2:R31)-'Chem - ODS'!M$15*10^6,'Chemicals Calcs'!R31))</f>
        <v>0</v>
      </c>
      <c r="S31" s="210">
        <f ca="1">IF(SUM('Chemicals Calcs'!S$2:S31)-'Chem - ODS'!N$15*10^6&lt;0,0,IF(AND(SUM('Chemicals Calcs'!S$1:S30)-'Chem - ODS'!N$15*10^6&lt;0,SUM('Chemicals Calcs'!S$2:S31)-'Chem - ODS'!N$15*10^6&gt;0),SUM('Chemicals Calcs'!S$2:S31)-'Chem - ODS'!N$15*10^6,'Chemicals Calcs'!S31))</f>
        <v>0</v>
      </c>
      <c r="T31" s="210">
        <f ca="1">IF(SUM('Chemicals Calcs'!T$2:T31)-'Chem - ODS'!O$15*10^6&lt;0,0,IF(AND(SUM('Chemicals Calcs'!T$1:T30)-'Chem - ODS'!O$15*10^6&lt;0,SUM('Chemicals Calcs'!T$2:T31)-'Chem - ODS'!O$15*10^6&gt;0),SUM('Chemicals Calcs'!T$2:T31)-'Chem - ODS'!O$15*10^6,'Chemicals Calcs'!T31))</f>
        <v>0</v>
      </c>
      <c r="U31" s="210">
        <f ca="1">IF(SUM('Chemicals Calcs'!U$2:U31)-'Chem - ODS'!P$15*10^6&lt;0,0,IF(AND(SUM('Chemicals Calcs'!U$1:U30)-'Chem - ODS'!P$15*10^6&lt;0,SUM('Chemicals Calcs'!U$2:U31)-'Chem - ODS'!P$15*10^6&gt;0),SUM('Chemicals Calcs'!U$2:U31)-'Chem - ODS'!P$15*10^6,'Chemicals Calcs'!U31))</f>
        <v>0</v>
      </c>
      <c r="V31" s="210">
        <f ca="1">IF(SUM('Chemicals Calcs'!V$2:V31)-'Chem - ODS'!Q$15*10^6&lt;0,0,IF(AND(SUM('Chemicals Calcs'!V$1:V30)-'Chem - ODS'!Q$15*10^6&lt;0,SUM('Chemicals Calcs'!V$2:V31)-'Chem - ODS'!Q$15*10^6&gt;0),SUM('Chemicals Calcs'!V$2:V31)-'Chem - ODS'!Q$15*10^6,'Chemicals Calcs'!V31))</f>
        <v>0</v>
      </c>
      <c r="W31" s="210">
        <f ca="1">IF(SUM('Chemicals Calcs'!W$2:W31)-'Chem - ODS'!R$15*10^6&lt;0,0,IF(AND(SUM('Chemicals Calcs'!W$1:W30)-'Chem - ODS'!R$15*10^6&lt;0,SUM('Chemicals Calcs'!W$2:W31)-'Chem - ODS'!R$15*10^6&gt;0),SUM('Chemicals Calcs'!W$2:W31)-'Chem - ODS'!R$15*10^6,'Chemicals Calcs'!W31))</f>
        <v>0</v>
      </c>
      <c r="X31" s="210">
        <f ca="1">IF(SUM('Chemicals Calcs'!X$2:X31)-'Chem - ODS'!S$15*10^6&lt;0,0,IF(AND(SUM('Chemicals Calcs'!X$1:X30)-'Chem - ODS'!S$15*10^6&lt;0,SUM('Chemicals Calcs'!X$2:X31)-'Chem - ODS'!S$15*10^6&gt;0),SUM('Chemicals Calcs'!X$2:X31)-'Chem - ODS'!S$15*10^6,'Chemicals Calcs'!X31))</f>
        <v>0</v>
      </c>
      <c r="Y31" s="210">
        <f ca="1">IF(SUM('Chemicals Calcs'!Y$2:Y31)-'Chem - ODS'!T$15*10^6&lt;0,0,IF(AND(SUM('Chemicals Calcs'!Y$1:Y30)-'Chem - ODS'!T$15*10^6&lt;0,SUM('Chemicals Calcs'!Y$2:Y31)-'Chem - ODS'!T$15*10^6&gt;0),SUM('Chemicals Calcs'!Y$2:Y31)-'Chem - ODS'!T$15*10^6,'Chemicals Calcs'!Y31))</f>
        <v>0</v>
      </c>
      <c r="Z31" s="210">
        <f ca="1">IF(SUM('Chemicals Calcs'!Z$2:Z31)-'Chem - ODS'!U$15*10^6&lt;0,0,IF(AND(SUM('Chemicals Calcs'!Z$1:Z30)-'Chem - ODS'!U$15*10^6&lt;0,SUM('Chemicals Calcs'!Z$2:Z31)-'Chem - ODS'!U$15*10^6&gt;0),SUM('Chemicals Calcs'!Z$2:Z31)-'Chem - ODS'!U$15*10^6,'Chemicals Calcs'!Z31))</f>
        <v>0</v>
      </c>
      <c r="AA31" s="210">
        <f ca="1">IF(SUM('Chemicals Calcs'!AA$2:AA31)-'Chem - ODS'!V$15*10^6&lt;0,0,IF(AND(SUM('Chemicals Calcs'!AA$1:AA30)-'Chem - ODS'!V$15*10^6&lt;0,SUM('Chemicals Calcs'!AA$2:AA31)-'Chem - ODS'!V$15*10^6&gt;0),SUM('Chemicals Calcs'!AA$2:AA31)-'Chem - ODS'!V$15*10^6,'Chemicals Calcs'!AA31))</f>
        <v>0</v>
      </c>
      <c r="AB31" s="210">
        <f ca="1">IF(SUM('Chemicals Calcs'!AB$2:AB31)-'Chem - ODS'!W$15*10^6&lt;0,0,IF(AND(SUM('Chemicals Calcs'!AB$1:AB30)-'Chem - ODS'!W$15*10^6&lt;0,SUM('Chemicals Calcs'!AB$2:AB31)-'Chem - ODS'!W$15*10^6&gt;0),SUM('Chemicals Calcs'!AB$2:AB31)-'Chem - ODS'!W$15*10^6,'Chemicals Calcs'!AB31))</f>
        <v>0</v>
      </c>
      <c r="AC31" s="210">
        <f ca="1">IF(SUM('Chemicals Calcs'!AC$2:AC31)-'Chem - ODS'!X$15*10^6&lt;0,0,IF(AND(SUM('Chemicals Calcs'!AC$1:AC30)-'Chem - ODS'!X$15*10^6&lt;0,SUM('Chemicals Calcs'!AC$2:AC31)-'Chem - ODS'!X$15*10^6&gt;0),SUM('Chemicals Calcs'!AC$2:AC31)-'Chem - ODS'!X$15*10^6,'Chemicals Calcs'!AC31))</f>
        <v>0</v>
      </c>
      <c r="AD31" s="210">
        <f ca="1">IF(SUM('Chemicals Calcs'!AD$2:AD31)-'Chem - ODS'!Y$15*10^6&lt;0,0,IF(AND(SUM('Chemicals Calcs'!AD$1:AD30)-'Chem - ODS'!Y$15*10^6&lt;0,SUM('Chemicals Calcs'!AD$2:AD31)-'Chem - ODS'!Y$15*10^6&gt;0),SUM('Chemicals Calcs'!AD$2:AD31)-'Chem - ODS'!Y$15*10^6,'Chemicals Calcs'!AD31))</f>
        <v>0</v>
      </c>
      <c r="AE31" s="210">
        <f ca="1">IF(SUM('Chemicals Calcs'!AE$2:AE31)-'Chem - ODS'!Z$15*10^6&lt;0,0,IF(AND(SUM('Chemicals Calcs'!AE$1:AE30)-'Chem - ODS'!Z$15*10^6&lt;0,SUM('Chemicals Calcs'!AE$2:AE31)-'Chem - ODS'!Z$15*10^6&gt;0),SUM('Chemicals Calcs'!AE$2:AE31)-'Chem - ODS'!Z$15*10^6,'Chemicals Calcs'!AE31))</f>
        <v>0</v>
      </c>
      <c r="AF31" s="210">
        <f ca="1">IF(SUM('Chemicals Calcs'!AF$2:AF31)-'Chem - ODS'!AA$15*10^6&lt;0,0,IF(AND(SUM('Chemicals Calcs'!AF$1:AF30)-'Chem - ODS'!AA$15*10^6&lt;0,SUM('Chemicals Calcs'!AF$2:AF31)-'Chem - ODS'!AA$15*10^6&gt;0),SUM('Chemicals Calcs'!AF$2:AF31)-'Chem - ODS'!AA$15*10^6,'Chemicals Calcs'!AF31))</f>
        <v>0</v>
      </c>
      <c r="AG31" s="210">
        <f ca="1">IF(SUM('Chemicals Calcs'!AG$2:AG31)-'Chem - ODS'!AB$15*10^6&lt;0,0,IF(AND(SUM('Chemicals Calcs'!AG$1:AG30)-'Chem - ODS'!AB$15*10^6&lt;0,SUM('Chemicals Calcs'!AG$2:AG31)-'Chem - ODS'!AB$15*10^6&gt;0),SUM('Chemicals Calcs'!AG$2:AG31)-'Chem - ODS'!AB$15*10^6,'Chemicals Calcs'!AG31))</f>
        <v>0</v>
      </c>
      <c r="AH31" s="210">
        <f ca="1">IF(SUM('Chemicals Calcs'!AH$2:AH31)-'Chem - ODS'!AC$15*10^6&lt;0,0,IF(AND(SUM('Chemicals Calcs'!AH$1:AH30)-'Chem - ODS'!AC$15*10^6&lt;0,SUM('Chemicals Calcs'!AH$2:AH31)-'Chem - ODS'!AC$15*10^6&gt;0),SUM('Chemicals Calcs'!AH$2:AH31)-'Chem - ODS'!AC$15*10^6,'Chemicals Calcs'!AH31))</f>
        <v>0</v>
      </c>
      <c r="AI31" s="210">
        <f ca="1">IF(SUM('Chemicals Calcs'!AI$2:AI31)-'Chem - ODS'!AD$15*10^6&lt;0,0,IF(AND(SUM('Chemicals Calcs'!AI$1:AI30)-'Chem - ODS'!AD$15*10^6&lt;0,SUM('Chemicals Calcs'!AI$2:AI31)-'Chem - ODS'!AD$15*10^6&gt;0),SUM('Chemicals Calcs'!AI$2:AI31)-'Chem - ODS'!AD$15*10^6,'Chemicals Calcs'!AI31))</f>
        <v>0</v>
      </c>
      <c r="AJ31" s="210">
        <f ca="1">IF(SUM('Chemicals Calcs'!AJ$2:AJ31)-'Chem - ODS'!AE$15*10^6&lt;0,0,IF(AND(SUM('Chemicals Calcs'!AJ$1:AJ30)-'Chem - ODS'!AE$15*10^6&lt;0,SUM('Chemicals Calcs'!AJ$2:AJ31)-'Chem - ODS'!AE$15*10^6&gt;0),SUM('Chemicals Calcs'!AJ$2:AJ31)-'Chem - ODS'!AE$15*10^6,'Chemicals Calcs'!AJ31))</f>
        <v>0</v>
      </c>
      <c r="AK31" s="210">
        <f ca="1">IF(SUM('Chemicals Calcs'!AK$2:AK31)-'Chem - ODS'!AF$15*10^6&lt;0,0,IF(AND(SUM('Chemicals Calcs'!AK$1:AK30)-'Chem - ODS'!AF$15*10^6&lt;0,SUM('Chemicals Calcs'!AK$2:AK31)-'Chem - ODS'!AF$15*10^6&gt;0),SUM('Chemicals Calcs'!AK$2:AK31)-'Chem - ODS'!AF$15*10^6,'Chemicals Calcs'!AK31))</f>
        <v>0</v>
      </c>
      <c r="AL31" s="210">
        <f ca="1">IF(SUM('Chemicals Calcs'!AL$2:AL31)-'Chem - ODS'!AG$15*10^6&lt;0,0,IF(AND(SUM('Chemicals Calcs'!AL$1:AL30)-'Chem - ODS'!AG$15*10^6&lt;0,SUM('Chemicals Calcs'!AL$2:AL31)-'Chem - ODS'!AG$15*10^6&gt;0),SUM('Chemicals Calcs'!AL$2:AL31)-'Chem - ODS'!AG$15*10^6,'Chemicals Calcs'!AL31))</f>
        <v>0</v>
      </c>
      <c r="AM31" s="210">
        <f ca="1">IF(SUM('Chemicals Calcs'!AM$2:AM31)-'Chem - ODS'!AH$15*10^6&lt;0,0,IF(AND(SUM('Chemicals Calcs'!AM$1:AM30)-'Chem - ODS'!AH$15*10^6&lt;0,SUM('Chemicals Calcs'!AM$2:AM31)-'Chem - ODS'!AH$15*10^6&gt;0),SUM('Chemicals Calcs'!AM$2:AM31)-'Chem - ODS'!AH$15*10^6,'Chemicals Calcs'!AM31))</f>
        <v>0</v>
      </c>
      <c r="AN31" s="210">
        <f ca="1">IF(SUM('Chemicals Calcs'!AN$2:AN31)-'Chem - ODS'!AI$15*10^6&lt;0,0,IF(AND(SUM('Chemicals Calcs'!AN$1:AN30)-'Chem - ODS'!AI$15*10^6&lt;0,SUM('Chemicals Calcs'!AN$2:AN31)-'Chem - ODS'!AI$15*10^6&gt;0),SUM('Chemicals Calcs'!AN$2:AN31)-'Chem - ODS'!AI$15*10^6,'Chemicals Calcs'!AN31))</f>
        <v>0</v>
      </c>
      <c r="AO31" s="210">
        <f ca="1">IF(SUM('Chemicals Calcs'!AO$2:AO31)-'Chem - ODS'!AJ$15*10^6&lt;0,0,IF(AND(SUM('Chemicals Calcs'!AO$1:AO30)-'Chem - ODS'!AJ$15*10^6&lt;0,SUM('Chemicals Calcs'!AO$2:AO31)-'Chem - ODS'!AJ$15*10^6&gt;0),SUM('Chemicals Calcs'!AO$2:AO31)-'Chem - ODS'!AJ$15*10^6,'Chemicals Calcs'!AO31))</f>
        <v>0</v>
      </c>
      <c r="AP31" s="210">
        <f ca="1">IF(SUM('Chemicals Calcs'!AP$2:AP31)-'Chem - ODS'!AK$15*10^6&lt;0,0,IF(AND(SUM('Chemicals Calcs'!AP$1:AP30)-'Chem - ODS'!AK$15*10^6&lt;0,SUM('Chemicals Calcs'!AP$2:AP31)-'Chem - ODS'!AK$15*10^6&gt;0),SUM('Chemicals Calcs'!AP$2:AP31)-'Chem - ODS'!AK$15*10^6,'Chemicals Calcs'!AP31))</f>
        <v>0</v>
      </c>
    </row>
    <row r="32" spans="1:42">
      <c r="A32" s="74">
        <v>-20</v>
      </c>
      <c r="B32">
        <f ca="1">IF('Chemicals 2010'!$A40="CP",INDIRECT("'Chemicals 2010'!"&amp;'Country Selector'!$B$3&amp;ROW($A40))*10^12,0)</f>
        <v>0</v>
      </c>
      <c r="C32" s="90">
        <f t="shared" ca="1" si="0"/>
        <v>0</v>
      </c>
      <c r="D32" s="90">
        <f t="shared" ca="1" si="0"/>
        <v>0</v>
      </c>
      <c r="E32" s="90">
        <f t="shared" ca="1" si="0"/>
        <v>0</v>
      </c>
      <c r="F32" s="90">
        <f t="shared" ca="1" si="0"/>
        <v>0</v>
      </c>
      <c r="G32" s="210">
        <f ca="1">IF(SUM('Chemicals Calcs'!G$2:G32)-'Chem - ODS'!B$15*10^6&lt;0,0,IF(AND(SUM('Chemicals Calcs'!G$1:G31)-'Chem - ODS'!B$15*10^6&lt;0,SUM('Chemicals Calcs'!G$2:G32)-'Chem - ODS'!B$15*10^6&gt;0),SUM('Chemicals Calcs'!G$2:G32)-'Chem - ODS'!B$15*10^6,'Chemicals Calcs'!G32))</f>
        <v>0</v>
      </c>
      <c r="H32" s="210">
        <f ca="1">IF(SUM('Chemicals Calcs'!H$2:H32)-'Chem - ODS'!C$15*10^6&lt;0,0,IF(AND(SUM('Chemicals Calcs'!H$1:H31)-'Chem - ODS'!C$15*10^6&lt;0,SUM('Chemicals Calcs'!H$2:H32)-'Chem - ODS'!C$15*10^6&gt;0),SUM('Chemicals Calcs'!H$2:H32)-'Chem - ODS'!C$15*10^6,'Chemicals Calcs'!H32))</f>
        <v>0</v>
      </c>
      <c r="I32" s="210">
        <f ca="1">IF(SUM('Chemicals Calcs'!I$2:I32)-'Chem - ODS'!D$15*10^6&lt;0,0,IF(AND(SUM('Chemicals Calcs'!I$1:I31)-'Chem - ODS'!D$15*10^6&lt;0,SUM('Chemicals Calcs'!I$2:I32)-'Chem - ODS'!D$15*10^6&gt;0),SUM('Chemicals Calcs'!I$2:I32)-'Chem - ODS'!D$15*10^6,'Chemicals Calcs'!I32))</f>
        <v>0</v>
      </c>
      <c r="J32" s="210">
        <f ca="1">IF(SUM('Chemicals Calcs'!J$2:J32)-'Chem - ODS'!E$15*10^6&lt;0,0,IF(AND(SUM('Chemicals Calcs'!J$1:J31)-'Chem - ODS'!E$15*10^6&lt;0,SUM('Chemicals Calcs'!J$2:J32)-'Chem - ODS'!E$15*10^6&gt;0),SUM('Chemicals Calcs'!J$2:J32)-'Chem - ODS'!E$15*10^6,'Chemicals Calcs'!J32))</f>
        <v>0</v>
      </c>
      <c r="K32" s="210">
        <f ca="1">IF(SUM('Chemicals Calcs'!K$2:K32)-'Chem - ODS'!F$15*10^6&lt;0,0,IF(AND(SUM('Chemicals Calcs'!K$1:K31)-'Chem - ODS'!F$15*10^6&lt;0,SUM('Chemicals Calcs'!K$2:K32)-'Chem - ODS'!F$15*10^6&gt;0),SUM('Chemicals Calcs'!K$2:K32)-'Chem - ODS'!F$15*10^6,'Chemicals Calcs'!K32))</f>
        <v>0</v>
      </c>
      <c r="L32" s="210">
        <f ca="1">IF(SUM('Chemicals Calcs'!L$2:L32)-'Chem - ODS'!G$15*10^6&lt;0,0,IF(AND(SUM('Chemicals Calcs'!L$1:L31)-'Chem - ODS'!G$15*10^6&lt;0,SUM('Chemicals Calcs'!L$2:L32)-'Chem - ODS'!G$15*10^6&gt;0),SUM('Chemicals Calcs'!L$2:L32)-'Chem - ODS'!G$15*10^6,'Chemicals Calcs'!L32))</f>
        <v>0</v>
      </c>
      <c r="M32" s="210">
        <f ca="1">IF(SUM('Chemicals Calcs'!M$2:M32)-'Chem - ODS'!H$15*10^6&lt;0,0,IF(AND(SUM('Chemicals Calcs'!M$1:M31)-'Chem - ODS'!H$15*10^6&lt;0,SUM('Chemicals Calcs'!M$2:M32)-'Chem - ODS'!H$15*10^6&gt;0),SUM('Chemicals Calcs'!M$2:M32)-'Chem - ODS'!H$15*10^6,'Chemicals Calcs'!M32))</f>
        <v>0</v>
      </c>
      <c r="N32" s="210">
        <f ca="1">IF(SUM('Chemicals Calcs'!N$2:N32)-'Chem - ODS'!I$15*10^6&lt;0,0,IF(AND(SUM('Chemicals Calcs'!N$1:N31)-'Chem - ODS'!I$15*10^6&lt;0,SUM('Chemicals Calcs'!N$2:N32)-'Chem - ODS'!I$15*10^6&gt;0),SUM('Chemicals Calcs'!N$2:N32)-'Chem - ODS'!I$15*10^6,'Chemicals Calcs'!N32))</f>
        <v>0</v>
      </c>
      <c r="O32" s="210">
        <f ca="1">IF(SUM('Chemicals Calcs'!O$2:O32)-'Chem - ODS'!J$15*10^6&lt;0,0,IF(AND(SUM('Chemicals Calcs'!O$1:O31)-'Chem - ODS'!J$15*10^6&lt;0,SUM('Chemicals Calcs'!O$2:O32)-'Chem - ODS'!J$15*10^6&gt;0),SUM('Chemicals Calcs'!O$2:O32)-'Chem - ODS'!J$15*10^6,'Chemicals Calcs'!O32))</f>
        <v>0</v>
      </c>
      <c r="P32" s="210">
        <f ca="1">IF(SUM('Chemicals Calcs'!P$2:P32)-'Chem - ODS'!K$15*10^6&lt;0,0,IF(AND(SUM('Chemicals Calcs'!P$1:P31)-'Chem - ODS'!K$15*10^6&lt;0,SUM('Chemicals Calcs'!P$2:P32)-'Chem - ODS'!K$15*10^6&gt;0),SUM('Chemicals Calcs'!P$2:P32)-'Chem - ODS'!K$15*10^6,'Chemicals Calcs'!P32))</f>
        <v>0</v>
      </c>
      <c r="Q32" s="210">
        <f ca="1">IF(SUM('Chemicals Calcs'!Q$2:Q32)-'Chem - ODS'!L$15*10^6&lt;0,0,IF(AND(SUM('Chemicals Calcs'!Q$1:Q31)-'Chem - ODS'!L$15*10^6&lt;0,SUM('Chemicals Calcs'!Q$2:Q32)-'Chem - ODS'!L$15*10^6&gt;0),SUM('Chemicals Calcs'!Q$2:Q32)-'Chem - ODS'!L$15*10^6,'Chemicals Calcs'!Q32))</f>
        <v>0</v>
      </c>
      <c r="R32" s="210">
        <f ca="1">IF(SUM('Chemicals Calcs'!R$2:R32)-'Chem - ODS'!M$15*10^6&lt;0,0,IF(AND(SUM('Chemicals Calcs'!R$1:R31)-'Chem - ODS'!M$15*10^6&lt;0,SUM('Chemicals Calcs'!R$2:R32)-'Chem - ODS'!M$15*10^6&gt;0),SUM('Chemicals Calcs'!R$2:R32)-'Chem - ODS'!M$15*10^6,'Chemicals Calcs'!R32))</f>
        <v>0</v>
      </c>
      <c r="S32" s="210">
        <f ca="1">IF(SUM('Chemicals Calcs'!S$2:S32)-'Chem - ODS'!N$15*10^6&lt;0,0,IF(AND(SUM('Chemicals Calcs'!S$1:S31)-'Chem - ODS'!N$15*10^6&lt;0,SUM('Chemicals Calcs'!S$2:S32)-'Chem - ODS'!N$15*10^6&gt;0),SUM('Chemicals Calcs'!S$2:S32)-'Chem - ODS'!N$15*10^6,'Chemicals Calcs'!S32))</f>
        <v>0</v>
      </c>
      <c r="T32" s="210">
        <f ca="1">IF(SUM('Chemicals Calcs'!T$2:T32)-'Chem - ODS'!O$15*10^6&lt;0,0,IF(AND(SUM('Chemicals Calcs'!T$1:T31)-'Chem - ODS'!O$15*10^6&lt;0,SUM('Chemicals Calcs'!T$2:T32)-'Chem - ODS'!O$15*10^6&gt;0),SUM('Chemicals Calcs'!T$2:T32)-'Chem - ODS'!O$15*10^6,'Chemicals Calcs'!T32))</f>
        <v>0</v>
      </c>
      <c r="U32" s="210">
        <f ca="1">IF(SUM('Chemicals Calcs'!U$2:U32)-'Chem - ODS'!P$15*10^6&lt;0,0,IF(AND(SUM('Chemicals Calcs'!U$1:U31)-'Chem - ODS'!P$15*10^6&lt;0,SUM('Chemicals Calcs'!U$2:U32)-'Chem - ODS'!P$15*10^6&gt;0),SUM('Chemicals Calcs'!U$2:U32)-'Chem - ODS'!P$15*10^6,'Chemicals Calcs'!U32))</f>
        <v>0</v>
      </c>
      <c r="V32" s="210">
        <f ca="1">IF(SUM('Chemicals Calcs'!V$2:V32)-'Chem - ODS'!Q$15*10^6&lt;0,0,IF(AND(SUM('Chemicals Calcs'!V$1:V31)-'Chem - ODS'!Q$15*10^6&lt;0,SUM('Chemicals Calcs'!V$2:V32)-'Chem - ODS'!Q$15*10^6&gt;0),SUM('Chemicals Calcs'!V$2:V32)-'Chem - ODS'!Q$15*10^6,'Chemicals Calcs'!V32))</f>
        <v>0</v>
      </c>
      <c r="W32" s="210">
        <f ca="1">IF(SUM('Chemicals Calcs'!W$2:W32)-'Chem - ODS'!R$15*10^6&lt;0,0,IF(AND(SUM('Chemicals Calcs'!W$1:W31)-'Chem - ODS'!R$15*10^6&lt;0,SUM('Chemicals Calcs'!W$2:W32)-'Chem - ODS'!R$15*10^6&gt;0),SUM('Chemicals Calcs'!W$2:W32)-'Chem - ODS'!R$15*10^6,'Chemicals Calcs'!W32))</f>
        <v>0</v>
      </c>
      <c r="X32" s="210">
        <f ca="1">IF(SUM('Chemicals Calcs'!X$2:X32)-'Chem - ODS'!S$15*10^6&lt;0,0,IF(AND(SUM('Chemicals Calcs'!X$1:X31)-'Chem - ODS'!S$15*10^6&lt;0,SUM('Chemicals Calcs'!X$2:X32)-'Chem - ODS'!S$15*10^6&gt;0),SUM('Chemicals Calcs'!X$2:X32)-'Chem - ODS'!S$15*10^6,'Chemicals Calcs'!X32))</f>
        <v>0</v>
      </c>
      <c r="Y32" s="210">
        <f ca="1">IF(SUM('Chemicals Calcs'!Y$2:Y32)-'Chem - ODS'!T$15*10^6&lt;0,0,IF(AND(SUM('Chemicals Calcs'!Y$1:Y31)-'Chem - ODS'!T$15*10^6&lt;0,SUM('Chemicals Calcs'!Y$2:Y32)-'Chem - ODS'!T$15*10^6&gt;0),SUM('Chemicals Calcs'!Y$2:Y32)-'Chem - ODS'!T$15*10^6,'Chemicals Calcs'!Y32))</f>
        <v>0</v>
      </c>
      <c r="Z32" s="210">
        <f ca="1">IF(SUM('Chemicals Calcs'!Z$2:Z32)-'Chem - ODS'!U$15*10^6&lt;0,0,IF(AND(SUM('Chemicals Calcs'!Z$1:Z31)-'Chem - ODS'!U$15*10^6&lt;0,SUM('Chemicals Calcs'!Z$2:Z32)-'Chem - ODS'!U$15*10^6&gt;0),SUM('Chemicals Calcs'!Z$2:Z32)-'Chem - ODS'!U$15*10^6,'Chemicals Calcs'!Z32))</f>
        <v>0</v>
      </c>
      <c r="AA32" s="210">
        <f ca="1">IF(SUM('Chemicals Calcs'!AA$2:AA32)-'Chem - ODS'!V$15*10^6&lt;0,0,IF(AND(SUM('Chemicals Calcs'!AA$1:AA31)-'Chem - ODS'!V$15*10^6&lt;0,SUM('Chemicals Calcs'!AA$2:AA32)-'Chem - ODS'!V$15*10^6&gt;0),SUM('Chemicals Calcs'!AA$2:AA32)-'Chem - ODS'!V$15*10^6,'Chemicals Calcs'!AA32))</f>
        <v>0</v>
      </c>
      <c r="AB32" s="210">
        <f ca="1">IF(SUM('Chemicals Calcs'!AB$2:AB32)-'Chem - ODS'!W$15*10^6&lt;0,0,IF(AND(SUM('Chemicals Calcs'!AB$1:AB31)-'Chem - ODS'!W$15*10^6&lt;0,SUM('Chemicals Calcs'!AB$2:AB32)-'Chem - ODS'!W$15*10^6&gt;0),SUM('Chemicals Calcs'!AB$2:AB32)-'Chem - ODS'!W$15*10^6,'Chemicals Calcs'!AB32))</f>
        <v>0</v>
      </c>
      <c r="AC32" s="210">
        <f ca="1">IF(SUM('Chemicals Calcs'!AC$2:AC32)-'Chem - ODS'!X$15*10^6&lt;0,0,IF(AND(SUM('Chemicals Calcs'!AC$1:AC31)-'Chem - ODS'!X$15*10^6&lt;0,SUM('Chemicals Calcs'!AC$2:AC32)-'Chem - ODS'!X$15*10^6&gt;0),SUM('Chemicals Calcs'!AC$2:AC32)-'Chem - ODS'!X$15*10^6,'Chemicals Calcs'!AC32))</f>
        <v>0</v>
      </c>
      <c r="AD32" s="210">
        <f ca="1">IF(SUM('Chemicals Calcs'!AD$2:AD32)-'Chem - ODS'!Y$15*10^6&lt;0,0,IF(AND(SUM('Chemicals Calcs'!AD$1:AD31)-'Chem - ODS'!Y$15*10^6&lt;0,SUM('Chemicals Calcs'!AD$2:AD32)-'Chem - ODS'!Y$15*10^6&gt;0),SUM('Chemicals Calcs'!AD$2:AD32)-'Chem - ODS'!Y$15*10^6,'Chemicals Calcs'!AD32))</f>
        <v>0</v>
      </c>
      <c r="AE32" s="210">
        <f ca="1">IF(SUM('Chemicals Calcs'!AE$2:AE32)-'Chem - ODS'!Z$15*10^6&lt;0,0,IF(AND(SUM('Chemicals Calcs'!AE$1:AE31)-'Chem - ODS'!Z$15*10^6&lt;0,SUM('Chemicals Calcs'!AE$2:AE32)-'Chem - ODS'!Z$15*10^6&gt;0),SUM('Chemicals Calcs'!AE$2:AE32)-'Chem - ODS'!Z$15*10^6,'Chemicals Calcs'!AE32))</f>
        <v>0</v>
      </c>
      <c r="AF32" s="210">
        <f ca="1">IF(SUM('Chemicals Calcs'!AF$2:AF32)-'Chem - ODS'!AA$15*10^6&lt;0,0,IF(AND(SUM('Chemicals Calcs'!AF$1:AF31)-'Chem - ODS'!AA$15*10^6&lt;0,SUM('Chemicals Calcs'!AF$2:AF32)-'Chem - ODS'!AA$15*10^6&gt;0),SUM('Chemicals Calcs'!AF$2:AF32)-'Chem - ODS'!AA$15*10^6,'Chemicals Calcs'!AF32))</f>
        <v>0</v>
      </c>
      <c r="AG32" s="210">
        <f ca="1">IF(SUM('Chemicals Calcs'!AG$2:AG32)-'Chem - ODS'!AB$15*10^6&lt;0,0,IF(AND(SUM('Chemicals Calcs'!AG$1:AG31)-'Chem - ODS'!AB$15*10^6&lt;0,SUM('Chemicals Calcs'!AG$2:AG32)-'Chem - ODS'!AB$15*10^6&gt;0),SUM('Chemicals Calcs'!AG$2:AG32)-'Chem - ODS'!AB$15*10^6,'Chemicals Calcs'!AG32))</f>
        <v>0</v>
      </c>
      <c r="AH32" s="210">
        <f ca="1">IF(SUM('Chemicals Calcs'!AH$2:AH32)-'Chem - ODS'!AC$15*10^6&lt;0,0,IF(AND(SUM('Chemicals Calcs'!AH$1:AH31)-'Chem - ODS'!AC$15*10^6&lt;0,SUM('Chemicals Calcs'!AH$2:AH32)-'Chem - ODS'!AC$15*10^6&gt;0),SUM('Chemicals Calcs'!AH$2:AH32)-'Chem - ODS'!AC$15*10^6,'Chemicals Calcs'!AH32))</f>
        <v>0</v>
      </c>
      <c r="AI32" s="210">
        <f ca="1">IF(SUM('Chemicals Calcs'!AI$2:AI32)-'Chem - ODS'!AD$15*10^6&lt;0,0,IF(AND(SUM('Chemicals Calcs'!AI$1:AI31)-'Chem - ODS'!AD$15*10^6&lt;0,SUM('Chemicals Calcs'!AI$2:AI32)-'Chem - ODS'!AD$15*10^6&gt;0),SUM('Chemicals Calcs'!AI$2:AI32)-'Chem - ODS'!AD$15*10^6,'Chemicals Calcs'!AI32))</f>
        <v>0</v>
      </c>
      <c r="AJ32" s="210">
        <f ca="1">IF(SUM('Chemicals Calcs'!AJ$2:AJ32)-'Chem - ODS'!AE$15*10^6&lt;0,0,IF(AND(SUM('Chemicals Calcs'!AJ$1:AJ31)-'Chem - ODS'!AE$15*10^6&lt;0,SUM('Chemicals Calcs'!AJ$2:AJ32)-'Chem - ODS'!AE$15*10^6&gt;0),SUM('Chemicals Calcs'!AJ$2:AJ32)-'Chem - ODS'!AE$15*10^6,'Chemicals Calcs'!AJ32))</f>
        <v>0</v>
      </c>
      <c r="AK32" s="210">
        <f ca="1">IF(SUM('Chemicals Calcs'!AK$2:AK32)-'Chem - ODS'!AF$15*10^6&lt;0,0,IF(AND(SUM('Chemicals Calcs'!AK$1:AK31)-'Chem - ODS'!AF$15*10^6&lt;0,SUM('Chemicals Calcs'!AK$2:AK32)-'Chem - ODS'!AF$15*10^6&gt;0),SUM('Chemicals Calcs'!AK$2:AK32)-'Chem - ODS'!AF$15*10^6,'Chemicals Calcs'!AK32))</f>
        <v>0</v>
      </c>
      <c r="AL32" s="210">
        <f ca="1">IF(SUM('Chemicals Calcs'!AL$2:AL32)-'Chem - ODS'!AG$15*10^6&lt;0,0,IF(AND(SUM('Chemicals Calcs'!AL$1:AL31)-'Chem - ODS'!AG$15*10^6&lt;0,SUM('Chemicals Calcs'!AL$2:AL32)-'Chem - ODS'!AG$15*10^6&gt;0),SUM('Chemicals Calcs'!AL$2:AL32)-'Chem - ODS'!AG$15*10^6,'Chemicals Calcs'!AL32))</f>
        <v>0</v>
      </c>
      <c r="AM32" s="210">
        <f ca="1">IF(SUM('Chemicals Calcs'!AM$2:AM32)-'Chem - ODS'!AH$15*10^6&lt;0,0,IF(AND(SUM('Chemicals Calcs'!AM$1:AM31)-'Chem - ODS'!AH$15*10^6&lt;0,SUM('Chemicals Calcs'!AM$2:AM32)-'Chem - ODS'!AH$15*10^6&gt;0),SUM('Chemicals Calcs'!AM$2:AM32)-'Chem - ODS'!AH$15*10^6,'Chemicals Calcs'!AM32))</f>
        <v>0</v>
      </c>
      <c r="AN32" s="210">
        <f ca="1">IF(SUM('Chemicals Calcs'!AN$2:AN32)-'Chem - ODS'!AI$15*10^6&lt;0,0,IF(AND(SUM('Chemicals Calcs'!AN$1:AN31)-'Chem - ODS'!AI$15*10^6&lt;0,SUM('Chemicals Calcs'!AN$2:AN32)-'Chem - ODS'!AI$15*10^6&gt;0),SUM('Chemicals Calcs'!AN$2:AN32)-'Chem - ODS'!AI$15*10^6,'Chemicals Calcs'!AN32))</f>
        <v>0</v>
      </c>
      <c r="AO32" s="210">
        <f ca="1">IF(SUM('Chemicals Calcs'!AO$2:AO32)-'Chem - ODS'!AJ$15*10^6&lt;0,0,IF(AND(SUM('Chemicals Calcs'!AO$1:AO31)-'Chem - ODS'!AJ$15*10^6&lt;0,SUM('Chemicals Calcs'!AO$2:AO32)-'Chem - ODS'!AJ$15*10^6&gt;0),SUM('Chemicals Calcs'!AO$2:AO32)-'Chem - ODS'!AJ$15*10^6,'Chemicals Calcs'!AO32))</f>
        <v>0</v>
      </c>
      <c r="AP32" s="210">
        <f ca="1">IF(SUM('Chemicals Calcs'!AP$2:AP32)-'Chem - ODS'!AK$15*10^6&lt;0,0,IF(AND(SUM('Chemicals Calcs'!AP$1:AP31)-'Chem - ODS'!AK$15*10^6&lt;0,SUM('Chemicals Calcs'!AP$2:AP32)-'Chem - ODS'!AK$15*10^6&gt;0),SUM('Chemicals Calcs'!AP$2:AP32)-'Chem - ODS'!AK$15*10^6,'Chemicals Calcs'!AP32))</f>
        <v>0</v>
      </c>
    </row>
    <row r="33" spans="1:42">
      <c r="A33" s="74">
        <v>-19</v>
      </c>
      <c r="B33">
        <f ca="1">IF('Chemicals 2010'!$A41="CP",INDIRECT("'Chemicals 2010'!"&amp;'Country Selector'!$B$3&amp;ROW($A41))*10^12,0)</f>
        <v>0</v>
      </c>
      <c r="C33" s="90">
        <f t="shared" ca="1" si="0"/>
        <v>0</v>
      </c>
      <c r="D33" s="90">
        <f t="shared" ca="1" si="0"/>
        <v>0</v>
      </c>
      <c r="E33" s="90">
        <f t="shared" ca="1" si="0"/>
        <v>0</v>
      </c>
      <c r="F33" s="90">
        <f t="shared" ca="1" si="0"/>
        <v>0</v>
      </c>
      <c r="G33" s="210">
        <f ca="1">IF(SUM('Chemicals Calcs'!G$2:G33)-'Chem - ODS'!B$15*10^6&lt;0,0,IF(AND(SUM('Chemicals Calcs'!G$1:G32)-'Chem - ODS'!B$15*10^6&lt;0,SUM('Chemicals Calcs'!G$2:G33)-'Chem - ODS'!B$15*10^6&gt;0),SUM('Chemicals Calcs'!G$2:G33)-'Chem - ODS'!B$15*10^6,'Chemicals Calcs'!G33))</f>
        <v>0</v>
      </c>
      <c r="H33" s="210">
        <f ca="1">IF(SUM('Chemicals Calcs'!H$2:H33)-'Chem - ODS'!C$15*10^6&lt;0,0,IF(AND(SUM('Chemicals Calcs'!H$1:H32)-'Chem - ODS'!C$15*10^6&lt;0,SUM('Chemicals Calcs'!H$2:H33)-'Chem - ODS'!C$15*10^6&gt;0),SUM('Chemicals Calcs'!H$2:H33)-'Chem - ODS'!C$15*10^6,'Chemicals Calcs'!H33))</f>
        <v>0</v>
      </c>
      <c r="I33" s="210">
        <f ca="1">IF(SUM('Chemicals Calcs'!I$2:I33)-'Chem - ODS'!D$15*10^6&lt;0,0,IF(AND(SUM('Chemicals Calcs'!I$1:I32)-'Chem - ODS'!D$15*10^6&lt;0,SUM('Chemicals Calcs'!I$2:I33)-'Chem - ODS'!D$15*10^6&gt;0),SUM('Chemicals Calcs'!I$2:I33)-'Chem - ODS'!D$15*10^6,'Chemicals Calcs'!I33))</f>
        <v>0</v>
      </c>
      <c r="J33" s="210">
        <f ca="1">IF(SUM('Chemicals Calcs'!J$2:J33)-'Chem - ODS'!E$15*10^6&lt;0,0,IF(AND(SUM('Chemicals Calcs'!J$1:J32)-'Chem - ODS'!E$15*10^6&lt;0,SUM('Chemicals Calcs'!J$2:J33)-'Chem - ODS'!E$15*10^6&gt;0),SUM('Chemicals Calcs'!J$2:J33)-'Chem - ODS'!E$15*10^6,'Chemicals Calcs'!J33))</f>
        <v>0</v>
      </c>
      <c r="K33" s="210">
        <f ca="1">IF(SUM('Chemicals Calcs'!K$2:K33)-'Chem - ODS'!F$15*10^6&lt;0,0,IF(AND(SUM('Chemicals Calcs'!K$1:K32)-'Chem - ODS'!F$15*10^6&lt;0,SUM('Chemicals Calcs'!K$2:K33)-'Chem - ODS'!F$15*10^6&gt;0),SUM('Chemicals Calcs'!K$2:K33)-'Chem - ODS'!F$15*10^6,'Chemicals Calcs'!K33))</f>
        <v>0</v>
      </c>
      <c r="L33" s="210">
        <f ca="1">IF(SUM('Chemicals Calcs'!L$2:L33)-'Chem - ODS'!G$15*10^6&lt;0,0,IF(AND(SUM('Chemicals Calcs'!L$1:L32)-'Chem - ODS'!G$15*10^6&lt;0,SUM('Chemicals Calcs'!L$2:L33)-'Chem - ODS'!G$15*10^6&gt;0),SUM('Chemicals Calcs'!L$2:L33)-'Chem - ODS'!G$15*10^6,'Chemicals Calcs'!L33))</f>
        <v>0</v>
      </c>
      <c r="M33" s="210">
        <f ca="1">IF(SUM('Chemicals Calcs'!M$2:M33)-'Chem - ODS'!H$15*10^6&lt;0,0,IF(AND(SUM('Chemicals Calcs'!M$1:M32)-'Chem - ODS'!H$15*10^6&lt;0,SUM('Chemicals Calcs'!M$2:M33)-'Chem - ODS'!H$15*10^6&gt;0),SUM('Chemicals Calcs'!M$2:M33)-'Chem - ODS'!H$15*10^6,'Chemicals Calcs'!M33))</f>
        <v>0</v>
      </c>
      <c r="N33" s="210">
        <f ca="1">IF(SUM('Chemicals Calcs'!N$2:N33)-'Chem - ODS'!I$15*10^6&lt;0,0,IF(AND(SUM('Chemicals Calcs'!N$1:N32)-'Chem - ODS'!I$15*10^6&lt;0,SUM('Chemicals Calcs'!N$2:N33)-'Chem - ODS'!I$15*10^6&gt;0),SUM('Chemicals Calcs'!N$2:N33)-'Chem - ODS'!I$15*10^6,'Chemicals Calcs'!N33))</f>
        <v>0</v>
      </c>
      <c r="O33" s="210">
        <f ca="1">IF(SUM('Chemicals Calcs'!O$2:O33)-'Chem - ODS'!J$15*10^6&lt;0,0,IF(AND(SUM('Chemicals Calcs'!O$1:O32)-'Chem - ODS'!J$15*10^6&lt;0,SUM('Chemicals Calcs'!O$2:O33)-'Chem - ODS'!J$15*10^6&gt;0),SUM('Chemicals Calcs'!O$2:O33)-'Chem - ODS'!J$15*10^6,'Chemicals Calcs'!O33))</f>
        <v>0</v>
      </c>
      <c r="P33" s="210">
        <f ca="1">IF(SUM('Chemicals Calcs'!P$2:P33)-'Chem - ODS'!K$15*10^6&lt;0,0,IF(AND(SUM('Chemicals Calcs'!P$1:P32)-'Chem - ODS'!K$15*10^6&lt;0,SUM('Chemicals Calcs'!P$2:P33)-'Chem - ODS'!K$15*10^6&gt;0),SUM('Chemicals Calcs'!P$2:P33)-'Chem - ODS'!K$15*10^6,'Chemicals Calcs'!P33))</f>
        <v>0</v>
      </c>
      <c r="Q33" s="210">
        <f ca="1">IF(SUM('Chemicals Calcs'!Q$2:Q33)-'Chem - ODS'!L$15*10^6&lt;0,0,IF(AND(SUM('Chemicals Calcs'!Q$1:Q32)-'Chem - ODS'!L$15*10^6&lt;0,SUM('Chemicals Calcs'!Q$2:Q33)-'Chem - ODS'!L$15*10^6&gt;0),SUM('Chemicals Calcs'!Q$2:Q33)-'Chem - ODS'!L$15*10^6,'Chemicals Calcs'!Q33))</f>
        <v>0</v>
      </c>
      <c r="R33" s="210">
        <f ca="1">IF(SUM('Chemicals Calcs'!R$2:R33)-'Chem - ODS'!M$15*10^6&lt;0,0,IF(AND(SUM('Chemicals Calcs'!R$1:R32)-'Chem - ODS'!M$15*10^6&lt;0,SUM('Chemicals Calcs'!R$2:R33)-'Chem - ODS'!M$15*10^6&gt;0),SUM('Chemicals Calcs'!R$2:R33)-'Chem - ODS'!M$15*10^6,'Chemicals Calcs'!R33))</f>
        <v>0</v>
      </c>
      <c r="S33" s="210">
        <f ca="1">IF(SUM('Chemicals Calcs'!S$2:S33)-'Chem - ODS'!N$15*10^6&lt;0,0,IF(AND(SUM('Chemicals Calcs'!S$1:S32)-'Chem - ODS'!N$15*10^6&lt;0,SUM('Chemicals Calcs'!S$2:S33)-'Chem - ODS'!N$15*10^6&gt;0),SUM('Chemicals Calcs'!S$2:S33)-'Chem - ODS'!N$15*10^6,'Chemicals Calcs'!S33))</f>
        <v>0</v>
      </c>
      <c r="T33" s="210">
        <f ca="1">IF(SUM('Chemicals Calcs'!T$2:T33)-'Chem - ODS'!O$15*10^6&lt;0,0,IF(AND(SUM('Chemicals Calcs'!T$1:T32)-'Chem - ODS'!O$15*10^6&lt;0,SUM('Chemicals Calcs'!T$2:T33)-'Chem - ODS'!O$15*10^6&gt;0),SUM('Chemicals Calcs'!T$2:T33)-'Chem - ODS'!O$15*10^6,'Chemicals Calcs'!T33))</f>
        <v>0</v>
      </c>
      <c r="U33" s="210">
        <f ca="1">IF(SUM('Chemicals Calcs'!U$2:U33)-'Chem - ODS'!P$15*10^6&lt;0,0,IF(AND(SUM('Chemicals Calcs'!U$1:U32)-'Chem - ODS'!P$15*10^6&lt;0,SUM('Chemicals Calcs'!U$2:U33)-'Chem - ODS'!P$15*10^6&gt;0),SUM('Chemicals Calcs'!U$2:U33)-'Chem - ODS'!P$15*10^6,'Chemicals Calcs'!U33))</f>
        <v>0</v>
      </c>
      <c r="V33" s="210">
        <f ca="1">IF(SUM('Chemicals Calcs'!V$2:V33)-'Chem - ODS'!Q$15*10^6&lt;0,0,IF(AND(SUM('Chemicals Calcs'!V$1:V32)-'Chem - ODS'!Q$15*10^6&lt;0,SUM('Chemicals Calcs'!V$2:V33)-'Chem - ODS'!Q$15*10^6&gt;0),SUM('Chemicals Calcs'!V$2:V33)-'Chem - ODS'!Q$15*10^6,'Chemicals Calcs'!V33))</f>
        <v>0</v>
      </c>
      <c r="W33" s="210">
        <f ca="1">IF(SUM('Chemicals Calcs'!W$2:W33)-'Chem - ODS'!R$15*10^6&lt;0,0,IF(AND(SUM('Chemicals Calcs'!W$1:W32)-'Chem - ODS'!R$15*10^6&lt;0,SUM('Chemicals Calcs'!W$2:W33)-'Chem - ODS'!R$15*10^6&gt;0),SUM('Chemicals Calcs'!W$2:W33)-'Chem - ODS'!R$15*10^6,'Chemicals Calcs'!W33))</f>
        <v>0</v>
      </c>
      <c r="X33" s="210">
        <f ca="1">IF(SUM('Chemicals Calcs'!X$2:X33)-'Chem - ODS'!S$15*10^6&lt;0,0,IF(AND(SUM('Chemicals Calcs'!X$1:X32)-'Chem - ODS'!S$15*10^6&lt;0,SUM('Chemicals Calcs'!X$2:X33)-'Chem - ODS'!S$15*10^6&gt;0),SUM('Chemicals Calcs'!X$2:X33)-'Chem - ODS'!S$15*10^6,'Chemicals Calcs'!X33))</f>
        <v>0</v>
      </c>
      <c r="Y33" s="210">
        <f ca="1">IF(SUM('Chemicals Calcs'!Y$2:Y33)-'Chem - ODS'!T$15*10^6&lt;0,0,IF(AND(SUM('Chemicals Calcs'!Y$1:Y32)-'Chem - ODS'!T$15*10^6&lt;0,SUM('Chemicals Calcs'!Y$2:Y33)-'Chem - ODS'!T$15*10^6&gt;0),SUM('Chemicals Calcs'!Y$2:Y33)-'Chem - ODS'!T$15*10^6,'Chemicals Calcs'!Y33))</f>
        <v>0</v>
      </c>
      <c r="Z33" s="210">
        <f ca="1">IF(SUM('Chemicals Calcs'!Z$2:Z33)-'Chem - ODS'!U$15*10^6&lt;0,0,IF(AND(SUM('Chemicals Calcs'!Z$1:Z32)-'Chem - ODS'!U$15*10^6&lt;0,SUM('Chemicals Calcs'!Z$2:Z33)-'Chem - ODS'!U$15*10^6&gt;0),SUM('Chemicals Calcs'!Z$2:Z33)-'Chem - ODS'!U$15*10^6,'Chemicals Calcs'!Z33))</f>
        <v>0</v>
      </c>
      <c r="AA33" s="210">
        <f ca="1">IF(SUM('Chemicals Calcs'!AA$2:AA33)-'Chem - ODS'!V$15*10^6&lt;0,0,IF(AND(SUM('Chemicals Calcs'!AA$1:AA32)-'Chem - ODS'!V$15*10^6&lt;0,SUM('Chemicals Calcs'!AA$2:AA33)-'Chem - ODS'!V$15*10^6&gt;0),SUM('Chemicals Calcs'!AA$2:AA33)-'Chem - ODS'!V$15*10^6,'Chemicals Calcs'!AA33))</f>
        <v>0</v>
      </c>
      <c r="AB33" s="210">
        <f ca="1">IF(SUM('Chemicals Calcs'!AB$2:AB33)-'Chem - ODS'!W$15*10^6&lt;0,0,IF(AND(SUM('Chemicals Calcs'!AB$1:AB32)-'Chem - ODS'!W$15*10^6&lt;0,SUM('Chemicals Calcs'!AB$2:AB33)-'Chem - ODS'!W$15*10^6&gt;0),SUM('Chemicals Calcs'!AB$2:AB33)-'Chem - ODS'!W$15*10^6,'Chemicals Calcs'!AB33))</f>
        <v>0</v>
      </c>
      <c r="AC33" s="210">
        <f ca="1">IF(SUM('Chemicals Calcs'!AC$2:AC33)-'Chem - ODS'!X$15*10^6&lt;0,0,IF(AND(SUM('Chemicals Calcs'!AC$1:AC32)-'Chem - ODS'!X$15*10^6&lt;0,SUM('Chemicals Calcs'!AC$2:AC33)-'Chem - ODS'!X$15*10^6&gt;0),SUM('Chemicals Calcs'!AC$2:AC33)-'Chem - ODS'!X$15*10^6,'Chemicals Calcs'!AC33))</f>
        <v>0</v>
      </c>
      <c r="AD33" s="210">
        <f ca="1">IF(SUM('Chemicals Calcs'!AD$2:AD33)-'Chem - ODS'!Y$15*10^6&lt;0,0,IF(AND(SUM('Chemicals Calcs'!AD$1:AD32)-'Chem - ODS'!Y$15*10^6&lt;0,SUM('Chemicals Calcs'!AD$2:AD33)-'Chem - ODS'!Y$15*10^6&gt;0),SUM('Chemicals Calcs'!AD$2:AD33)-'Chem - ODS'!Y$15*10^6,'Chemicals Calcs'!AD33))</f>
        <v>0</v>
      </c>
      <c r="AE33" s="210">
        <f ca="1">IF(SUM('Chemicals Calcs'!AE$2:AE33)-'Chem - ODS'!Z$15*10^6&lt;0,0,IF(AND(SUM('Chemicals Calcs'!AE$1:AE32)-'Chem - ODS'!Z$15*10^6&lt;0,SUM('Chemicals Calcs'!AE$2:AE33)-'Chem - ODS'!Z$15*10^6&gt;0),SUM('Chemicals Calcs'!AE$2:AE33)-'Chem - ODS'!Z$15*10^6,'Chemicals Calcs'!AE33))</f>
        <v>0</v>
      </c>
      <c r="AF33" s="210">
        <f ca="1">IF(SUM('Chemicals Calcs'!AF$2:AF33)-'Chem - ODS'!AA$15*10^6&lt;0,0,IF(AND(SUM('Chemicals Calcs'!AF$1:AF32)-'Chem - ODS'!AA$15*10^6&lt;0,SUM('Chemicals Calcs'!AF$2:AF33)-'Chem - ODS'!AA$15*10^6&gt;0),SUM('Chemicals Calcs'!AF$2:AF33)-'Chem - ODS'!AA$15*10^6,'Chemicals Calcs'!AF33))</f>
        <v>0</v>
      </c>
      <c r="AG33" s="210">
        <f ca="1">IF(SUM('Chemicals Calcs'!AG$2:AG33)-'Chem - ODS'!AB$15*10^6&lt;0,0,IF(AND(SUM('Chemicals Calcs'!AG$1:AG32)-'Chem - ODS'!AB$15*10^6&lt;0,SUM('Chemicals Calcs'!AG$2:AG33)-'Chem - ODS'!AB$15*10^6&gt;0),SUM('Chemicals Calcs'!AG$2:AG33)-'Chem - ODS'!AB$15*10^6,'Chemicals Calcs'!AG33))</f>
        <v>0</v>
      </c>
      <c r="AH33" s="210">
        <f ca="1">IF(SUM('Chemicals Calcs'!AH$2:AH33)-'Chem - ODS'!AC$15*10^6&lt;0,0,IF(AND(SUM('Chemicals Calcs'!AH$1:AH32)-'Chem - ODS'!AC$15*10^6&lt;0,SUM('Chemicals Calcs'!AH$2:AH33)-'Chem - ODS'!AC$15*10^6&gt;0),SUM('Chemicals Calcs'!AH$2:AH33)-'Chem - ODS'!AC$15*10^6,'Chemicals Calcs'!AH33))</f>
        <v>0</v>
      </c>
      <c r="AI33" s="210">
        <f ca="1">IF(SUM('Chemicals Calcs'!AI$2:AI33)-'Chem - ODS'!AD$15*10^6&lt;0,0,IF(AND(SUM('Chemicals Calcs'!AI$1:AI32)-'Chem - ODS'!AD$15*10^6&lt;0,SUM('Chemicals Calcs'!AI$2:AI33)-'Chem - ODS'!AD$15*10^6&gt;0),SUM('Chemicals Calcs'!AI$2:AI33)-'Chem - ODS'!AD$15*10^6,'Chemicals Calcs'!AI33))</f>
        <v>0</v>
      </c>
      <c r="AJ33" s="210">
        <f ca="1">IF(SUM('Chemicals Calcs'!AJ$2:AJ33)-'Chem - ODS'!AE$15*10^6&lt;0,0,IF(AND(SUM('Chemicals Calcs'!AJ$1:AJ32)-'Chem - ODS'!AE$15*10^6&lt;0,SUM('Chemicals Calcs'!AJ$2:AJ33)-'Chem - ODS'!AE$15*10^6&gt;0),SUM('Chemicals Calcs'!AJ$2:AJ33)-'Chem - ODS'!AE$15*10^6,'Chemicals Calcs'!AJ33))</f>
        <v>0</v>
      </c>
      <c r="AK33" s="210">
        <f ca="1">IF(SUM('Chemicals Calcs'!AK$2:AK33)-'Chem - ODS'!AF$15*10^6&lt;0,0,IF(AND(SUM('Chemicals Calcs'!AK$1:AK32)-'Chem - ODS'!AF$15*10^6&lt;0,SUM('Chemicals Calcs'!AK$2:AK33)-'Chem - ODS'!AF$15*10^6&gt;0),SUM('Chemicals Calcs'!AK$2:AK33)-'Chem - ODS'!AF$15*10^6,'Chemicals Calcs'!AK33))</f>
        <v>0</v>
      </c>
      <c r="AL33" s="210">
        <f ca="1">IF(SUM('Chemicals Calcs'!AL$2:AL33)-'Chem - ODS'!AG$15*10^6&lt;0,0,IF(AND(SUM('Chemicals Calcs'!AL$1:AL32)-'Chem - ODS'!AG$15*10^6&lt;0,SUM('Chemicals Calcs'!AL$2:AL33)-'Chem - ODS'!AG$15*10^6&gt;0),SUM('Chemicals Calcs'!AL$2:AL33)-'Chem - ODS'!AG$15*10^6,'Chemicals Calcs'!AL33))</f>
        <v>0</v>
      </c>
      <c r="AM33" s="210">
        <f ca="1">IF(SUM('Chemicals Calcs'!AM$2:AM33)-'Chem - ODS'!AH$15*10^6&lt;0,0,IF(AND(SUM('Chemicals Calcs'!AM$1:AM32)-'Chem - ODS'!AH$15*10^6&lt;0,SUM('Chemicals Calcs'!AM$2:AM33)-'Chem - ODS'!AH$15*10^6&gt;0),SUM('Chemicals Calcs'!AM$2:AM33)-'Chem - ODS'!AH$15*10^6,'Chemicals Calcs'!AM33))</f>
        <v>0</v>
      </c>
      <c r="AN33" s="210">
        <f ca="1">IF(SUM('Chemicals Calcs'!AN$2:AN33)-'Chem - ODS'!AI$15*10^6&lt;0,0,IF(AND(SUM('Chemicals Calcs'!AN$1:AN32)-'Chem - ODS'!AI$15*10^6&lt;0,SUM('Chemicals Calcs'!AN$2:AN33)-'Chem - ODS'!AI$15*10^6&gt;0),SUM('Chemicals Calcs'!AN$2:AN33)-'Chem - ODS'!AI$15*10^6,'Chemicals Calcs'!AN33))</f>
        <v>0</v>
      </c>
      <c r="AO33" s="210">
        <f ca="1">IF(SUM('Chemicals Calcs'!AO$2:AO33)-'Chem - ODS'!AJ$15*10^6&lt;0,0,IF(AND(SUM('Chemicals Calcs'!AO$1:AO32)-'Chem - ODS'!AJ$15*10^6&lt;0,SUM('Chemicals Calcs'!AO$2:AO33)-'Chem - ODS'!AJ$15*10^6&gt;0),SUM('Chemicals Calcs'!AO$2:AO33)-'Chem - ODS'!AJ$15*10^6,'Chemicals Calcs'!AO33))</f>
        <v>0</v>
      </c>
      <c r="AP33" s="210">
        <f ca="1">IF(SUM('Chemicals Calcs'!AP$2:AP33)-'Chem - ODS'!AK$15*10^6&lt;0,0,IF(AND(SUM('Chemicals Calcs'!AP$1:AP32)-'Chem - ODS'!AK$15*10^6&lt;0,SUM('Chemicals Calcs'!AP$2:AP33)-'Chem - ODS'!AK$15*10^6&gt;0),SUM('Chemicals Calcs'!AP$2:AP33)-'Chem - ODS'!AK$15*10^6,'Chemicals Calcs'!AP33))</f>
        <v>0</v>
      </c>
    </row>
    <row r="34" spans="1:42">
      <c r="A34" s="74">
        <v>-18</v>
      </c>
      <c r="B34">
        <f ca="1">IF('Chemicals 2010'!$A42="CP",INDIRECT("'Chemicals 2010'!"&amp;'Country Selector'!$B$3&amp;ROW($A42))*10^12,0)</f>
        <v>0</v>
      </c>
      <c r="C34" s="90">
        <f t="shared" ca="1" si="0"/>
        <v>0</v>
      </c>
      <c r="D34" s="90">
        <f t="shared" ca="1" si="0"/>
        <v>0</v>
      </c>
      <c r="E34" s="90">
        <f t="shared" ca="1" si="0"/>
        <v>0</v>
      </c>
      <c r="F34" s="90">
        <f t="shared" ca="1" si="0"/>
        <v>0</v>
      </c>
      <c r="G34" s="210">
        <f ca="1">IF(SUM('Chemicals Calcs'!G$2:G34)-'Chem - ODS'!B$15*10^6&lt;0,0,IF(AND(SUM('Chemicals Calcs'!G$1:G33)-'Chem - ODS'!B$15*10^6&lt;0,SUM('Chemicals Calcs'!G$2:G34)-'Chem - ODS'!B$15*10^6&gt;0),SUM('Chemicals Calcs'!G$2:G34)-'Chem - ODS'!B$15*10^6,'Chemicals Calcs'!G34))</f>
        <v>0</v>
      </c>
      <c r="H34" s="210">
        <f ca="1">IF(SUM('Chemicals Calcs'!H$2:H34)-'Chem - ODS'!C$15*10^6&lt;0,0,IF(AND(SUM('Chemicals Calcs'!H$1:H33)-'Chem - ODS'!C$15*10^6&lt;0,SUM('Chemicals Calcs'!H$2:H34)-'Chem - ODS'!C$15*10^6&gt;0),SUM('Chemicals Calcs'!H$2:H34)-'Chem - ODS'!C$15*10^6,'Chemicals Calcs'!H34))</f>
        <v>0</v>
      </c>
      <c r="I34" s="210">
        <f ca="1">IF(SUM('Chemicals Calcs'!I$2:I34)-'Chem - ODS'!D$15*10^6&lt;0,0,IF(AND(SUM('Chemicals Calcs'!I$1:I33)-'Chem - ODS'!D$15*10^6&lt;0,SUM('Chemicals Calcs'!I$2:I34)-'Chem - ODS'!D$15*10^6&gt;0),SUM('Chemicals Calcs'!I$2:I34)-'Chem - ODS'!D$15*10^6,'Chemicals Calcs'!I34))</f>
        <v>0</v>
      </c>
      <c r="J34" s="210">
        <f ca="1">IF(SUM('Chemicals Calcs'!J$2:J34)-'Chem - ODS'!E$15*10^6&lt;0,0,IF(AND(SUM('Chemicals Calcs'!J$1:J33)-'Chem - ODS'!E$15*10^6&lt;0,SUM('Chemicals Calcs'!J$2:J34)-'Chem - ODS'!E$15*10^6&gt;0),SUM('Chemicals Calcs'!J$2:J34)-'Chem - ODS'!E$15*10^6,'Chemicals Calcs'!J34))</f>
        <v>0</v>
      </c>
      <c r="K34" s="210">
        <f ca="1">IF(SUM('Chemicals Calcs'!K$2:K34)-'Chem - ODS'!F$15*10^6&lt;0,0,IF(AND(SUM('Chemicals Calcs'!K$1:K33)-'Chem - ODS'!F$15*10^6&lt;0,SUM('Chemicals Calcs'!K$2:K34)-'Chem - ODS'!F$15*10^6&gt;0),SUM('Chemicals Calcs'!K$2:K34)-'Chem - ODS'!F$15*10^6,'Chemicals Calcs'!K34))</f>
        <v>0</v>
      </c>
      <c r="L34" s="210">
        <f ca="1">IF(SUM('Chemicals Calcs'!L$2:L34)-'Chem - ODS'!G$15*10^6&lt;0,0,IF(AND(SUM('Chemicals Calcs'!L$1:L33)-'Chem - ODS'!G$15*10^6&lt;0,SUM('Chemicals Calcs'!L$2:L34)-'Chem - ODS'!G$15*10^6&gt;0),SUM('Chemicals Calcs'!L$2:L34)-'Chem - ODS'!G$15*10^6,'Chemicals Calcs'!L34))</f>
        <v>0</v>
      </c>
      <c r="M34" s="210">
        <f ca="1">IF(SUM('Chemicals Calcs'!M$2:M34)-'Chem - ODS'!H$15*10^6&lt;0,0,IF(AND(SUM('Chemicals Calcs'!M$1:M33)-'Chem - ODS'!H$15*10^6&lt;0,SUM('Chemicals Calcs'!M$2:M34)-'Chem - ODS'!H$15*10^6&gt;0),SUM('Chemicals Calcs'!M$2:M34)-'Chem - ODS'!H$15*10^6,'Chemicals Calcs'!M34))</f>
        <v>0</v>
      </c>
      <c r="N34" s="210">
        <f ca="1">IF(SUM('Chemicals Calcs'!N$2:N34)-'Chem - ODS'!I$15*10^6&lt;0,0,IF(AND(SUM('Chemicals Calcs'!N$1:N33)-'Chem - ODS'!I$15*10^6&lt;0,SUM('Chemicals Calcs'!N$2:N34)-'Chem - ODS'!I$15*10^6&gt;0),SUM('Chemicals Calcs'!N$2:N34)-'Chem - ODS'!I$15*10^6,'Chemicals Calcs'!N34))</f>
        <v>0</v>
      </c>
      <c r="O34" s="210">
        <f ca="1">IF(SUM('Chemicals Calcs'!O$2:O34)-'Chem - ODS'!J$15*10^6&lt;0,0,IF(AND(SUM('Chemicals Calcs'!O$1:O33)-'Chem - ODS'!J$15*10^6&lt;0,SUM('Chemicals Calcs'!O$2:O34)-'Chem - ODS'!J$15*10^6&gt;0),SUM('Chemicals Calcs'!O$2:O34)-'Chem - ODS'!J$15*10^6,'Chemicals Calcs'!O34))</f>
        <v>0</v>
      </c>
      <c r="P34" s="210">
        <f ca="1">IF(SUM('Chemicals Calcs'!P$2:P34)-'Chem - ODS'!K$15*10^6&lt;0,0,IF(AND(SUM('Chemicals Calcs'!P$1:P33)-'Chem - ODS'!K$15*10^6&lt;0,SUM('Chemicals Calcs'!P$2:P34)-'Chem - ODS'!K$15*10^6&gt;0),SUM('Chemicals Calcs'!P$2:P34)-'Chem - ODS'!K$15*10^6,'Chemicals Calcs'!P34))</f>
        <v>0</v>
      </c>
      <c r="Q34" s="210">
        <f ca="1">IF(SUM('Chemicals Calcs'!Q$2:Q34)-'Chem - ODS'!L$15*10^6&lt;0,0,IF(AND(SUM('Chemicals Calcs'!Q$1:Q33)-'Chem - ODS'!L$15*10^6&lt;0,SUM('Chemicals Calcs'!Q$2:Q34)-'Chem - ODS'!L$15*10^6&gt;0),SUM('Chemicals Calcs'!Q$2:Q34)-'Chem - ODS'!L$15*10^6,'Chemicals Calcs'!Q34))</f>
        <v>0</v>
      </c>
      <c r="R34" s="210">
        <f ca="1">IF(SUM('Chemicals Calcs'!R$2:R34)-'Chem - ODS'!M$15*10^6&lt;0,0,IF(AND(SUM('Chemicals Calcs'!R$1:R33)-'Chem - ODS'!M$15*10^6&lt;0,SUM('Chemicals Calcs'!R$2:R34)-'Chem - ODS'!M$15*10^6&gt;0),SUM('Chemicals Calcs'!R$2:R34)-'Chem - ODS'!M$15*10^6,'Chemicals Calcs'!R34))</f>
        <v>0</v>
      </c>
      <c r="S34" s="210">
        <f ca="1">IF(SUM('Chemicals Calcs'!S$2:S34)-'Chem - ODS'!N$15*10^6&lt;0,0,IF(AND(SUM('Chemicals Calcs'!S$1:S33)-'Chem - ODS'!N$15*10^6&lt;0,SUM('Chemicals Calcs'!S$2:S34)-'Chem - ODS'!N$15*10^6&gt;0),SUM('Chemicals Calcs'!S$2:S34)-'Chem - ODS'!N$15*10^6,'Chemicals Calcs'!S34))</f>
        <v>0</v>
      </c>
      <c r="T34" s="210">
        <f ca="1">IF(SUM('Chemicals Calcs'!T$2:T34)-'Chem - ODS'!O$15*10^6&lt;0,0,IF(AND(SUM('Chemicals Calcs'!T$1:T33)-'Chem - ODS'!O$15*10^6&lt;0,SUM('Chemicals Calcs'!T$2:T34)-'Chem - ODS'!O$15*10^6&gt;0),SUM('Chemicals Calcs'!T$2:T34)-'Chem - ODS'!O$15*10^6,'Chemicals Calcs'!T34))</f>
        <v>0</v>
      </c>
      <c r="U34" s="210">
        <f ca="1">IF(SUM('Chemicals Calcs'!U$2:U34)-'Chem - ODS'!P$15*10^6&lt;0,0,IF(AND(SUM('Chemicals Calcs'!U$1:U33)-'Chem - ODS'!P$15*10^6&lt;0,SUM('Chemicals Calcs'!U$2:U34)-'Chem - ODS'!P$15*10^6&gt;0),SUM('Chemicals Calcs'!U$2:U34)-'Chem - ODS'!P$15*10^6,'Chemicals Calcs'!U34))</f>
        <v>0</v>
      </c>
      <c r="V34" s="210">
        <f ca="1">IF(SUM('Chemicals Calcs'!V$2:V34)-'Chem - ODS'!Q$15*10^6&lt;0,0,IF(AND(SUM('Chemicals Calcs'!V$1:V33)-'Chem - ODS'!Q$15*10^6&lt;0,SUM('Chemicals Calcs'!V$2:V34)-'Chem - ODS'!Q$15*10^6&gt;0),SUM('Chemicals Calcs'!V$2:V34)-'Chem - ODS'!Q$15*10^6,'Chemicals Calcs'!V34))</f>
        <v>0</v>
      </c>
      <c r="W34" s="210">
        <f ca="1">IF(SUM('Chemicals Calcs'!W$2:W34)-'Chem - ODS'!R$15*10^6&lt;0,0,IF(AND(SUM('Chemicals Calcs'!W$1:W33)-'Chem - ODS'!R$15*10^6&lt;0,SUM('Chemicals Calcs'!W$2:W34)-'Chem - ODS'!R$15*10^6&gt;0),SUM('Chemicals Calcs'!W$2:W34)-'Chem - ODS'!R$15*10^6,'Chemicals Calcs'!W34))</f>
        <v>0</v>
      </c>
      <c r="X34" s="210">
        <f ca="1">IF(SUM('Chemicals Calcs'!X$2:X34)-'Chem - ODS'!S$15*10^6&lt;0,0,IF(AND(SUM('Chemicals Calcs'!X$1:X33)-'Chem - ODS'!S$15*10^6&lt;0,SUM('Chemicals Calcs'!X$2:X34)-'Chem - ODS'!S$15*10^6&gt;0),SUM('Chemicals Calcs'!X$2:X34)-'Chem - ODS'!S$15*10^6,'Chemicals Calcs'!X34))</f>
        <v>0</v>
      </c>
      <c r="Y34" s="210">
        <f ca="1">IF(SUM('Chemicals Calcs'!Y$2:Y34)-'Chem - ODS'!T$15*10^6&lt;0,0,IF(AND(SUM('Chemicals Calcs'!Y$1:Y33)-'Chem - ODS'!T$15*10^6&lt;0,SUM('Chemicals Calcs'!Y$2:Y34)-'Chem - ODS'!T$15*10^6&gt;0),SUM('Chemicals Calcs'!Y$2:Y34)-'Chem - ODS'!T$15*10^6,'Chemicals Calcs'!Y34))</f>
        <v>0</v>
      </c>
      <c r="Z34" s="210">
        <f ca="1">IF(SUM('Chemicals Calcs'!Z$2:Z34)-'Chem - ODS'!U$15*10^6&lt;0,0,IF(AND(SUM('Chemicals Calcs'!Z$1:Z33)-'Chem - ODS'!U$15*10^6&lt;0,SUM('Chemicals Calcs'!Z$2:Z34)-'Chem - ODS'!U$15*10^6&gt;0),SUM('Chemicals Calcs'!Z$2:Z34)-'Chem - ODS'!U$15*10^6,'Chemicals Calcs'!Z34))</f>
        <v>0</v>
      </c>
      <c r="AA34" s="210">
        <f ca="1">IF(SUM('Chemicals Calcs'!AA$2:AA34)-'Chem - ODS'!V$15*10^6&lt;0,0,IF(AND(SUM('Chemicals Calcs'!AA$1:AA33)-'Chem - ODS'!V$15*10^6&lt;0,SUM('Chemicals Calcs'!AA$2:AA34)-'Chem - ODS'!V$15*10^6&gt;0),SUM('Chemicals Calcs'!AA$2:AA34)-'Chem - ODS'!V$15*10^6,'Chemicals Calcs'!AA34))</f>
        <v>0</v>
      </c>
      <c r="AB34" s="210">
        <f ca="1">IF(SUM('Chemicals Calcs'!AB$2:AB34)-'Chem - ODS'!W$15*10^6&lt;0,0,IF(AND(SUM('Chemicals Calcs'!AB$1:AB33)-'Chem - ODS'!W$15*10^6&lt;0,SUM('Chemicals Calcs'!AB$2:AB34)-'Chem - ODS'!W$15*10^6&gt;0),SUM('Chemicals Calcs'!AB$2:AB34)-'Chem - ODS'!W$15*10^6,'Chemicals Calcs'!AB34))</f>
        <v>0</v>
      </c>
      <c r="AC34" s="210">
        <f ca="1">IF(SUM('Chemicals Calcs'!AC$2:AC34)-'Chem - ODS'!X$15*10^6&lt;0,0,IF(AND(SUM('Chemicals Calcs'!AC$1:AC33)-'Chem - ODS'!X$15*10^6&lt;0,SUM('Chemicals Calcs'!AC$2:AC34)-'Chem - ODS'!X$15*10^6&gt;0),SUM('Chemicals Calcs'!AC$2:AC34)-'Chem - ODS'!X$15*10^6,'Chemicals Calcs'!AC34))</f>
        <v>0</v>
      </c>
      <c r="AD34" s="210">
        <f ca="1">IF(SUM('Chemicals Calcs'!AD$2:AD34)-'Chem - ODS'!Y$15*10^6&lt;0,0,IF(AND(SUM('Chemicals Calcs'!AD$1:AD33)-'Chem - ODS'!Y$15*10^6&lt;0,SUM('Chemicals Calcs'!AD$2:AD34)-'Chem - ODS'!Y$15*10^6&gt;0),SUM('Chemicals Calcs'!AD$2:AD34)-'Chem - ODS'!Y$15*10^6,'Chemicals Calcs'!AD34))</f>
        <v>0</v>
      </c>
      <c r="AE34" s="210">
        <f ca="1">IF(SUM('Chemicals Calcs'!AE$2:AE34)-'Chem - ODS'!Z$15*10^6&lt;0,0,IF(AND(SUM('Chemicals Calcs'!AE$1:AE33)-'Chem - ODS'!Z$15*10^6&lt;0,SUM('Chemicals Calcs'!AE$2:AE34)-'Chem - ODS'!Z$15*10^6&gt;0),SUM('Chemicals Calcs'!AE$2:AE34)-'Chem - ODS'!Z$15*10^6,'Chemicals Calcs'!AE34))</f>
        <v>0</v>
      </c>
      <c r="AF34" s="210">
        <f ca="1">IF(SUM('Chemicals Calcs'!AF$2:AF34)-'Chem - ODS'!AA$15*10^6&lt;0,0,IF(AND(SUM('Chemicals Calcs'!AF$1:AF33)-'Chem - ODS'!AA$15*10^6&lt;0,SUM('Chemicals Calcs'!AF$2:AF34)-'Chem - ODS'!AA$15*10^6&gt;0),SUM('Chemicals Calcs'!AF$2:AF34)-'Chem - ODS'!AA$15*10^6,'Chemicals Calcs'!AF34))</f>
        <v>0</v>
      </c>
      <c r="AG34" s="210">
        <f ca="1">IF(SUM('Chemicals Calcs'!AG$2:AG34)-'Chem - ODS'!AB$15*10^6&lt;0,0,IF(AND(SUM('Chemicals Calcs'!AG$1:AG33)-'Chem - ODS'!AB$15*10^6&lt;0,SUM('Chemicals Calcs'!AG$2:AG34)-'Chem - ODS'!AB$15*10^6&gt;0),SUM('Chemicals Calcs'!AG$2:AG34)-'Chem - ODS'!AB$15*10^6,'Chemicals Calcs'!AG34))</f>
        <v>0</v>
      </c>
      <c r="AH34" s="210">
        <f ca="1">IF(SUM('Chemicals Calcs'!AH$2:AH34)-'Chem - ODS'!AC$15*10^6&lt;0,0,IF(AND(SUM('Chemicals Calcs'!AH$1:AH33)-'Chem - ODS'!AC$15*10^6&lt;0,SUM('Chemicals Calcs'!AH$2:AH34)-'Chem - ODS'!AC$15*10^6&gt;0),SUM('Chemicals Calcs'!AH$2:AH34)-'Chem - ODS'!AC$15*10^6,'Chemicals Calcs'!AH34))</f>
        <v>0</v>
      </c>
      <c r="AI34" s="210">
        <f ca="1">IF(SUM('Chemicals Calcs'!AI$2:AI34)-'Chem - ODS'!AD$15*10^6&lt;0,0,IF(AND(SUM('Chemicals Calcs'!AI$1:AI33)-'Chem - ODS'!AD$15*10^6&lt;0,SUM('Chemicals Calcs'!AI$2:AI34)-'Chem - ODS'!AD$15*10^6&gt;0),SUM('Chemicals Calcs'!AI$2:AI34)-'Chem - ODS'!AD$15*10^6,'Chemicals Calcs'!AI34))</f>
        <v>0</v>
      </c>
      <c r="AJ34" s="210">
        <f ca="1">IF(SUM('Chemicals Calcs'!AJ$2:AJ34)-'Chem - ODS'!AE$15*10^6&lt;0,0,IF(AND(SUM('Chemicals Calcs'!AJ$1:AJ33)-'Chem - ODS'!AE$15*10^6&lt;0,SUM('Chemicals Calcs'!AJ$2:AJ34)-'Chem - ODS'!AE$15*10^6&gt;0),SUM('Chemicals Calcs'!AJ$2:AJ34)-'Chem - ODS'!AE$15*10^6,'Chemicals Calcs'!AJ34))</f>
        <v>0</v>
      </c>
      <c r="AK34" s="210">
        <f ca="1">IF(SUM('Chemicals Calcs'!AK$2:AK34)-'Chem - ODS'!AF$15*10^6&lt;0,0,IF(AND(SUM('Chemicals Calcs'!AK$1:AK33)-'Chem - ODS'!AF$15*10^6&lt;0,SUM('Chemicals Calcs'!AK$2:AK34)-'Chem - ODS'!AF$15*10^6&gt;0),SUM('Chemicals Calcs'!AK$2:AK34)-'Chem - ODS'!AF$15*10^6,'Chemicals Calcs'!AK34))</f>
        <v>0</v>
      </c>
      <c r="AL34" s="210">
        <f ca="1">IF(SUM('Chemicals Calcs'!AL$2:AL34)-'Chem - ODS'!AG$15*10^6&lt;0,0,IF(AND(SUM('Chemicals Calcs'!AL$1:AL33)-'Chem - ODS'!AG$15*10^6&lt;0,SUM('Chemicals Calcs'!AL$2:AL34)-'Chem - ODS'!AG$15*10^6&gt;0),SUM('Chemicals Calcs'!AL$2:AL34)-'Chem - ODS'!AG$15*10^6,'Chemicals Calcs'!AL34))</f>
        <v>0</v>
      </c>
      <c r="AM34" s="210">
        <f ca="1">IF(SUM('Chemicals Calcs'!AM$2:AM34)-'Chem - ODS'!AH$15*10^6&lt;0,0,IF(AND(SUM('Chemicals Calcs'!AM$1:AM33)-'Chem - ODS'!AH$15*10^6&lt;0,SUM('Chemicals Calcs'!AM$2:AM34)-'Chem - ODS'!AH$15*10^6&gt;0),SUM('Chemicals Calcs'!AM$2:AM34)-'Chem - ODS'!AH$15*10^6,'Chemicals Calcs'!AM34))</f>
        <v>0</v>
      </c>
      <c r="AN34" s="210">
        <f ca="1">IF(SUM('Chemicals Calcs'!AN$2:AN34)-'Chem - ODS'!AI$15*10^6&lt;0,0,IF(AND(SUM('Chemicals Calcs'!AN$1:AN33)-'Chem - ODS'!AI$15*10^6&lt;0,SUM('Chemicals Calcs'!AN$2:AN34)-'Chem - ODS'!AI$15*10^6&gt;0),SUM('Chemicals Calcs'!AN$2:AN34)-'Chem - ODS'!AI$15*10^6,'Chemicals Calcs'!AN34))</f>
        <v>0</v>
      </c>
      <c r="AO34" s="210">
        <f ca="1">IF(SUM('Chemicals Calcs'!AO$2:AO34)-'Chem - ODS'!AJ$15*10^6&lt;0,0,IF(AND(SUM('Chemicals Calcs'!AO$1:AO33)-'Chem - ODS'!AJ$15*10^6&lt;0,SUM('Chemicals Calcs'!AO$2:AO34)-'Chem - ODS'!AJ$15*10^6&gt;0),SUM('Chemicals Calcs'!AO$2:AO34)-'Chem - ODS'!AJ$15*10^6,'Chemicals Calcs'!AO34))</f>
        <v>0</v>
      </c>
      <c r="AP34" s="210">
        <f ca="1">IF(SUM('Chemicals Calcs'!AP$2:AP34)-'Chem - ODS'!AK$15*10^6&lt;0,0,IF(AND(SUM('Chemicals Calcs'!AP$1:AP33)-'Chem - ODS'!AK$15*10^6&lt;0,SUM('Chemicals Calcs'!AP$2:AP34)-'Chem - ODS'!AK$15*10^6&gt;0),SUM('Chemicals Calcs'!AP$2:AP34)-'Chem - ODS'!AK$15*10^6,'Chemicals Calcs'!AP34))</f>
        <v>0</v>
      </c>
    </row>
    <row r="35" spans="1:42">
      <c r="A35" s="74">
        <v>-17</v>
      </c>
      <c r="B35">
        <f ca="1">IF('Chemicals 2010'!$A43="CP",INDIRECT("'Chemicals 2010'!"&amp;'Country Selector'!$B$3&amp;ROW($A43))*10^12,0)</f>
        <v>0</v>
      </c>
      <c r="C35" s="90">
        <f t="shared" ref="C35:F63" ca="1" si="2">$B35*($L$1-C$1)/($L$1-$B$1)+$L35*(C$1-$B$1)/($L$1-$B$1)</f>
        <v>0</v>
      </c>
      <c r="D35" s="90">
        <f t="shared" ca="1" si="2"/>
        <v>0</v>
      </c>
      <c r="E35" s="90">
        <f t="shared" ca="1" si="2"/>
        <v>0</v>
      </c>
      <c r="F35" s="90">
        <f t="shared" ca="1" si="2"/>
        <v>0</v>
      </c>
      <c r="G35" s="210">
        <f ca="1">IF(SUM('Chemicals Calcs'!G$2:G35)-'Chem - ODS'!B$15*10^6&lt;0,0,IF(AND(SUM('Chemicals Calcs'!G$1:G34)-'Chem - ODS'!B$15*10^6&lt;0,SUM('Chemicals Calcs'!G$2:G35)-'Chem - ODS'!B$15*10^6&gt;0),SUM('Chemicals Calcs'!G$2:G35)-'Chem - ODS'!B$15*10^6,'Chemicals Calcs'!G35))</f>
        <v>118273598051.13937</v>
      </c>
      <c r="H35" s="210">
        <f ca="1">IF(SUM('Chemicals Calcs'!H$2:H35)-'Chem - ODS'!C$15*10^6&lt;0,0,IF(AND(SUM('Chemicals Calcs'!H$1:H34)-'Chem - ODS'!C$15*10^6&lt;0,SUM('Chemicals Calcs'!H$2:H35)-'Chem - ODS'!C$15*10^6&gt;0),SUM('Chemicals Calcs'!H$2:H35)-'Chem - ODS'!C$15*10^6,'Chemicals Calcs'!H35))</f>
        <v>0</v>
      </c>
      <c r="I35" s="210">
        <f ca="1">IF(SUM('Chemicals Calcs'!I$2:I35)-'Chem - ODS'!D$15*10^6&lt;0,0,IF(AND(SUM('Chemicals Calcs'!I$1:I34)-'Chem - ODS'!D$15*10^6&lt;0,SUM('Chemicals Calcs'!I$2:I35)-'Chem - ODS'!D$15*10^6&gt;0),SUM('Chemicals Calcs'!I$2:I35)-'Chem - ODS'!D$15*10^6,'Chemicals Calcs'!I35))</f>
        <v>0</v>
      </c>
      <c r="J35" s="210">
        <f ca="1">IF(SUM('Chemicals Calcs'!J$2:J35)-'Chem - ODS'!E$15*10^6&lt;0,0,IF(AND(SUM('Chemicals Calcs'!J$1:J34)-'Chem - ODS'!E$15*10^6&lt;0,SUM('Chemicals Calcs'!J$2:J35)-'Chem - ODS'!E$15*10^6&gt;0),SUM('Chemicals Calcs'!J$2:J35)-'Chem - ODS'!E$15*10^6,'Chemicals Calcs'!J35))</f>
        <v>0</v>
      </c>
      <c r="K35" s="210">
        <f ca="1">IF(SUM('Chemicals Calcs'!K$2:K35)-'Chem - ODS'!F$15*10^6&lt;0,0,IF(AND(SUM('Chemicals Calcs'!K$1:K34)-'Chem - ODS'!F$15*10^6&lt;0,SUM('Chemicals Calcs'!K$2:K35)-'Chem - ODS'!F$15*10^6&gt;0),SUM('Chemicals Calcs'!K$2:K35)-'Chem - ODS'!F$15*10^6,'Chemicals Calcs'!K35))</f>
        <v>0</v>
      </c>
      <c r="L35" s="210">
        <f ca="1">IF(SUM('Chemicals Calcs'!L$2:L35)-'Chem - ODS'!G$15*10^6&lt;0,0,IF(AND(SUM('Chemicals Calcs'!L$1:L34)-'Chem - ODS'!G$15*10^6&lt;0,SUM('Chemicals Calcs'!L$2:L35)-'Chem - ODS'!G$15*10^6&gt;0),SUM('Chemicals Calcs'!L$2:L35)-'Chem - ODS'!G$15*10^6,'Chemicals Calcs'!L35))</f>
        <v>0</v>
      </c>
      <c r="M35" s="210">
        <f ca="1">IF(SUM('Chemicals Calcs'!M$2:M35)-'Chem - ODS'!H$15*10^6&lt;0,0,IF(AND(SUM('Chemicals Calcs'!M$1:M34)-'Chem - ODS'!H$15*10^6&lt;0,SUM('Chemicals Calcs'!M$2:M35)-'Chem - ODS'!H$15*10^6&gt;0),SUM('Chemicals Calcs'!M$2:M35)-'Chem - ODS'!H$15*10^6,'Chemicals Calcs'!M35))</f>
        <v>0</v>
      </c>
      <c r="N35" s="210">
        <f ca="1">IF(SUM('Chemicals Calcs'!N$2:N35)-'Chem - ODS'!I$15*10^6&lt;0,0,IF(AND(SUM('Chemicals Calcs'!N$1:N34)-'Chem - ODS'!I$15*10^6&lt;0,SUM('Chemicals Calcs'!N$2:N35)-'Chem - ODS'!I$15*10^6&gt;0),SUM('Chemicals Calcs'!N$2:N35)-'Chem - ODS'!I$15*10^6,'Chemicals Calcs'!N35))</f>
        <v>0</v>
      </c>
      <c r="O35" s="210">
        <f ca="1">IF(SUM('Chemicals Calcs'!O$2:O35)-'Chem - ODS'!J$15*10^6&lt;0,0,IF(AND(SUM('Chemicals Calcs'!O$1:O34)-'Chem - ODS'!J$15*10^6&lt;0,SUM('Chemicals Calcs'!O$2:O35)-'Chem - ODS'!J$15*10^6&gt;0),SUM('Chemicals Calcs'!O$2:O35)-'Chem - ODS'!J$15*10^6,'Chemicals Calcs'!O35))</f>
        <v>0</v>
      </c>
      <c r="P35" s="210">
        <f ca="1">IF(SUM('Chemicals Calcs'!P$2:P35)-'Chem - ODS'!K$15*10^6&lt;0,0,IF(AND(SUM('Chemicals Calcs'!P$1:P34)-'Chem - ODS'!K$15*10^6&lt;0,SUM('Chemicals Calcs'!P$2:P35)-'Chem - ODS'!K$15*10^6&gt;0),SUM('Chemicals Calcs'!P$2:P35)-'Chem - ODS'!K$15*10^6,'Chemicals Calcs'!P35))</f>
        <v>0</v>
      </c>
      <c r="Q35" s="210">
        <f ca="1">IF(SUM('Chemicals Calcs'!Q$2:Q35)-'Chem - ODS'!L$15*10^6&lt;0,0,IF(AND(SUM('Chemicals Calcs'!Q$1:Q34)-'Chem - ODS'!L$15*10^6&lt;0,SUM('Chemicals Calcs'!Q$2:Q35)-'Chem - ODS'!L$15*10^6&gt;0),SUM('Chemicals Calcs'!Q$2:Q35)-'Chem - ODS'!L$15*10^6,'Chemicals Calcs'!Q35))</f>
        <v>0</v>
      </c>
      <c r="R35" s="210">
        <f ca="1">IF(SUM('Chemicals Calcs'!R$2:R35)-'Chem - ODS'!M$15*10^6&lt;0,0,IF(AND(SUM('Chemicals Calcs'!R$1:R34)-'Chem - ODS'!M$15*10^6&lt;0,SUM('Chemicals Calcs'!R$2:R35)-'Chem - ODS'!M$15*10^6&gt;0),SUM('Chemicals Calcs'!R$2:R35)-'Chem - ODS'!M$15*10^6,'Chemicals Calcs'!R35))</f>
        <v>0</v>
      </c>
      <c r="S35" s="210">
        <f ca="1">IF(SUM('Chemicals Calcs'!S$2:S35)-'Chem - ODS'!N$15*10^6&lt;0,0,IF(AND(SUM('Chemicals Calcs'!S$1:S34)-'Chem - ODS'!N$15*10^6&lt;0,SUM('Chemicals Calcs'!S$2:S35)-'Chem - ODS'!N$15*10^6&gt;0),SUM('Chemicals Calcs'!S$2:S35)-'Chem - ODS'!N$15*10^6,'Chemicals Calcs'!S35))</f>
        <v>0</v>
      </c>
      <c r="T35" s="210">
        <f ca="1">IF(SUM('Chemicals Calcs'!T$2:T35)-'Chem - ODS'!O$15*10^6&lt;0,0,IF(AND(SUM('Chemicals Calcs'!T$1:T34)-'Chem - ODS'!O$15*10^6&lt;0,SUM('Chemicals Calcs'!T$2:T35)-'Chem - ODS'!O$15*10^6&gt;0),SUM('Chemicals Calcs'!T$2:T35)-'Chem - ODS'!O$15*10^6,'Chemicals Calcs'!T35))</f>
        <v>0</v>
      </c>
      <c r="U35" s="210">
        <f ca="1">IF(SUM('Chemicals Calcs'!U$2:U35)-'Chem - ODS'!P$15*10^6&lt;0,0,IF(AND(SUM('Chemicals Calcs'!U$1:U34)-'Chem - ODS'!P$15*10^6&lt;0,SUM('Chemicals Calcs'!U$2:U35)-'Chem - ODS'!P$15*10^6&gt;0),SUM('Chemicals Calcs'!U$2:U35)-'Chem - ODS'!P$15*10^6,'Chemicals Calcs'!U35))</f>
        <v>0</v>
      </c>
      <c r="V35" s="210">
        <f ca="1">IF(SUM('Chemicals Calcs'!V$2:V35)-'Chem - ODS'!Q$15*10^6&lt;0,0,IF(AND(SUM('Chemicals Calcs'!V$1:V34)-'Chem - ODS'!Q$15*10^6&lt;0,SUM('Chemicals Calcs'!V$2:V35)-'Chem - ODS'!Q$15*10^6&gt;0),SUM('Chemicals Calcs'!V$2:V35)-'Chem - ODS'!Q$15*10^6,'Chemicals Calcs'!V35))</f>
        <v>0</v>
      </c>
      <c r="W35" s="210">
        <f ca="1">IF(SUM('Chemicals Calcs'!W$2:W35)-'Chem - ODS'!R$15*10^6&lt;0,0,IF(AND(SUM('Chemicals Calcs'!W$1:W34)-'Chem - ODS'!R$15*10^6&lt;0,SUM('Chemicals Calcs'!W$2:W35)-'Chem - ODS'!R$15*10^6&gt;0),SUM('Chemicals Calcs'!W$2:W35)-'Chem - ODS'!R$15*10^6,'Chemicals Calcs'!W35))</f>
        <v>0</v>
      </c>
      <c r="X35" s="210">
        <f ca="1">IF(SUM('Chemicals Calcs'!X$2:X35)-'Chem - ODS'!S$15*10^6&lt;0,0,IF(AND(SUM('Chemicals Calcs'!X$1:X34)-'Chem - ODS'!S$15*10^6&lt;0,SUM('Chemicals Calcs'!X$2:X35)-'Chem - ODS'!S$15*10^6&gt;0),SUM('Chemicals Calcs'!X$2:X35)-'Chem - ODS'!S$15*10^6,'Chemicals Calcs'!X35))</f>
        <v>0</v>
      </c>
      <c r="Y35" s="210">
        <f ca="1">IF(SUM('Chemicals Calcs'!Y$2:Y35)-'Chem - ODS'!T$15*10^6&lt;0,0,IF(AND(SUM('Chemicals Calcs'!Y$1:Y34)-'Chem - ODS'!T$15*10^6&lt;0,SUM('Chemicals Calcs'!Y$2:Y35)-'Chem - ODS'!T$15*10^6&gt;0),SUM('Chemicals Calcs'!Y$2:Y35)-'Chem - ODS'!T$15*10^6,'Chemicals Calcs'!Y35))</f>
        <v>0</v>
      </c>
      <c r="Z35" s="210">
        <f ca="1">IF(SUM('Chemicals Calcs'!Z$2:Z35)-'Chem - ODS'!U$15*10^6&lt;0,0,IF(AND(SUM('Chemicals Calcs'!Z$1:Z34)-'Chem - ODS'!U$15*10^6&lt;0,SUM('Chemicals Calcs'!Z$2:Z35)-'Chem - ODS'!U$15*10^6&gt;0),SUM('Chemicals Calcs'!Z$2:Z35)-'Chem - ODS'!U$15*10^6,'Chemicals Calcs'!Z35))</f>
        <v>0</v>
      </c>
      <c r="AA35" s="210">
        <f ca="1">IF(SUM('Chemicals Calcs'!AA$2:AA35)-'Chem - ODS'!V$15*10^6&lt;0,0,IF(AND(SUM('Chemicals Calcs'!AA$1:AA34)-'Chem - ODS'!V$15*10^6&lt;0,SUM('Chemicals Calcs'!AA$2:AA35)-'Chem - ODS'!V$15*10^6&gt;0),SUM('Chemicals Calcs'!AA$2:AA35)-'Chem - ODS'!V$15*10^6,'Chemicals Calcs'!AA35))</f>
        <v>0</v>
      </c>
      <c r="AB35" s="210">
        <f ca="1">IF(SUM('Chemicals Calcs'!AB$2:AB35)-'Chem - ODS'!W$15*10^6&lt;0,0,IF(AND(SUM('Chemicals Calcs'!AB$1:AB34)-'Chem - ODS'!W$15*10^6&lt;0,SUM('Chemicals Calcs'!AB$2:AB35)-'Chem - ODS'!W$15*10^6&gt;0),SUM('Chemicals Calcs'!AB$2:AB35)-'Chem - ODS'!W$15*10^6,'Chemicals Calcs'!AB35))</f>
        <v>0</v>
      </c>
      <c r="AC35" s="210">
        <f ca="1">IF(SUM('Chemicals Calcs'!AC$2:AC35)-'Chem - ODS'!X$15*10^6&lt;0,0,IF(AND(SUM('Chemicals Calcs'!AC$1:AC34)-'Chem - ODS'!X$15*10^6&lt;0,SUM('Chemicals Calcs'!AC$2:AC35)-'Chem - ODS'!X$15*10^6&gt;0),SUM('Chemicals Calcs'!AC$2:AC35)-'Chem - ODS'!X$15*10^6,'Chemicals Calcs'!AC35))</f>
        <v>0</v>
      </c>
      <c r="AD35" s="210">
        <f ca="1">IF(SUM('Chemicals Calcs'!AD$2:AD35)-'Chem - ODS'!Y$15*10^6&lt;0,0,IF(AND(SUM('Chemicals Calcs'!AD$1:AD34)-'Chem - ODS'!Y$15*10^6&lt;0,SUM('Chemicals Calcs'!AD$2:AD35)-'Chem - ODS'!Y$15*10^6&gt;0),SUM('Chemicals Calcs'!AD$2:AD35)-'Chem - ODS'!Y$15*10^6,'Chemicals Calcs'!AD35))</f>
        <v>0</v>
      </c>
      <c r="AE35" s="210">
        <f ca="1">IF(SUM('Chemicals Calcs'!AE$2:AE35)-'Chem - ODS'!Z$15*10^6&lt;0,0,IF(AND(SUM('Chemicals Calcs'!AE$1:AE34)-'Chem - ODS'!Z$15*10^6&lt;0,SUM('Chemicals Calcs'!AE$2:AE35)-'Chem - ODS'!Z$15*10^6&gt;0),SUM('Chemicals Calcs'!AE$2:AE35)-'Chem - ODS'!Z$15*10^6,'Chemicals Calcs'!AE35))</f>
        <v>0</v>
      </c>
      <c r="AF35" s="210">
        <f ca="1">IF(SUM('Chemicals Calcs'!AF$2:AF35)-'Chem - ODS'!AA$15*10^6&lt;0,0,IF(AND(SUM('Chemicals Calcs'!AF$1:AF34)-'Chem - ODS'!AA$15*10^6&lt;0,SUM('Chemicals Calcs'!AF$2:AF35)-'Chem - ODS'!AA$15*10^6&gt;0),SUM('Chemicals Calcs'!AF$2:AF35)-'Chem - ODS'!AA$15*10^6,'Chemicals Calcs'!AF35))</f>
        <v>0</v>
      </c>
      <c r="AG35" s="210">
        <f ca="1">IF(SUM('Chemicals Calcs'!AG$2:AG35)-'Chem - ODS'!AB$15*10^6&lt;0,0,IF(AND(SUM('Chemicals Calcs'!AG$1:AG34)-'Chem - ODS'!AB$15*10^6&lt;0,SUM('Chemicals Calcs'!AG$2:AG35)-'Chem - ODS'!AB$15*10^6&gt;0),SUM('Chemicals Calcs'!AG$2:AG35)-'Chem - ODS'!AB$15*10^6,'Chemicals Calcs'!AG35))</f>
        <v>0</v>
      </c>
      <c r="AH35" s="210">
        <f ca="1">IF(SUM('Chemicals Calcs'!AH$2:AH35)-'Chem - ODS'!AC$15*10^6&lt;0,0,IF(AND(SUM('Chemicals Calcs'!AH$1:AH34)-'Chem - ODS'!AC$15*10^6&lt;0,SUM('Chemicals Calcs'!AH$2:AH35)-'Chem - ODS'!AC$15*10^6&gt;0),SUM('Chemicals Calcs'!AH$2:AH35)-'Chem - ODS'!AC$15*10^6,'Chemicals Calcs'!AH35))</f>
        <v>0</v>
      </c>
      <c r="AI35" s="210">
        <f ca="1">IF(SUM('Chemicals Calcs'!AI$2:AI35)-'Chem - ODS'!AD$15*10^6&lt;0,0,IF(AND(SUM('Chemicals Calcs'!AI$1:AI34)-'Chem - ODS'!AD$15*10^6&lt;0,SUM('Chemicals Calcs'!AI$2:AI35)-'Chem - ODS'!AD$15*10^6&gt;0),SUM('Chemicals Calcs'!AI$2:AI35)-'Chem - ODS'!AD$15*10^6,'Chemicals Calcs'!AI35))</f>
        <v>0</v>
      </c>
      <c r="AJ35" s="210">
        <f ca="1">IF(SUM('Chemicals Calcs'!AJ$2:AJ35)-'Chem - ODS'!AE$15*10^6&lt;0,0,IF(AND(SUM('Chemicals Calcs'!AJ$1:AJ34)-'Chem - ODS'!AE$15*10^6&lt;0,SUM('Chemicals Calcs'!AJ$2:AJ35)-'Chem - ODS'!AE$15*10^6&gt;0),SUM('Chemicals Calcs'!AJ$2:AJ35)-'Chem - ODS'!AE$15*10^6,'Chemicals Calcs'!AJ35))</f>
        <v>0</v>
      </c>
      <c r="AK35" s="210">
        <f ca="1">IF(SUM('Chemicals Calcs'!AK$2:AK35)-'Chem - ODS'!AF$15*10^6&lt;0,0,IF(AND(SUM('Chemicals Calcs'!AK$1:AK34)-'Chem - ODS'!AF$15*10^6&lt;0,SUM('Chemicals Calcs'!AK$2:AK35)-'Chem - ODS'!AF$15*10^6&gt;0),SUM('Chemicals Calcs'!AK$2:AK35)-'Chem - ODS'!AF$15*10^6,'Chemicals Calcs'!AK35))</f>
        <v>0</v>
      </c>
      <c r="AL35" s="210">
        <f ca="1">IF(SUM('Chemicals Calcs'!AL$2:AL35)-'Chem - ODS'!AG$15*10^6&lt;0,0,IF(AND(SUM('Chemicals Calcs'!AL$1:AL34)-'Chem - ODS'!AG$15*10^6&lt;0,SUM('Chemicals Calcs'!AL$2:AL35)-'Chem - ODS'!AG$15*10^6&gt;0),SUM('Chemicals Calcs'!AL$2:AL35)-'Chem - ODS'!AG$15*10^6,'Chemicals Calcs'!AL35))</f>
        <v>0</v>
      </c>
      <c r="AM35" s="210">
        <f ca="1">IF(SUM('Chemicals Calcs'!AM$2:AM35)-'Chem - ODS'!AH$15*10^6&lt;0,0,IF(AND(SUM('Chemicals Calcs'!AM$1:AM34)-'Chem - ODS'!AH$15*10^6&lt;0,SUM('Chemicals Calcs'!AM$2:AM35)-'Chem - ODS'!AH$15*10^6&gt;0),SUM('Chemicals Calcs'!AM$2:AM35)-'Chem - ODS'!AH$15*10^6,'Chemicals Calcs'!AM35))</f>
        <v>0</v>
      </c>
      <c r="AN35" s="210">
        <f ca="1">IF(SUM('Chemicals Calcs'!AN$2:AN35)-'Chem - ODS'!AI$15*10^6&lt;0,0,IF(AND(SUM('Chemicals Calcs'!AN$1:AN34)-'Chem - ODS'!AI$15*10^6&lt;0,SUM('Chemicals Calcs'!AN$2:AN35)-'Chem - ODS'!AI$15*10^6&gt;0),SUM('Chemicals Calcs'!AN$2:AN35)-'Chem - ODS'!AI$15*10^6,'Chemicals Calcs'!AN35))</f>
        <v>0</v>
      </c>
      <c r="AO35" s="210">
        <f ca="1">IF(SUM('Chemicals Calcs'!AO$2:AO35)-'Chem - ODS'!AJ$15*10^6&lt;0,0,IF(AND(SUM('Chemicals Calcs'!AO$1:AO34)-'Chem - ODS'!AJ$15*10^6&lt;0,SUM('Chemicals Calcs'!AO$2:AO35)-'Chem - ODS'!AJ$15*10^6&gt;0),SUM('Chemicals Calcs'!AO$2:AO35)-'Chem - ODS'!AJ$15*10^6,'Chemicals Calcs'!AO35))</f>
        <v>0</v>
      </c>
      <c r="AP35" s="210">
        <f ca="1">IF(SUM('Chemicals Calcs'!AP$2:AP35)-'Chem - ODS'!AK$15*10^6&lt;0,0,IF(AND(SUM('Chemicals Calcs'!AP$1:AP34)-'Chem - ODS'!AK$15*10^6&lt;0,SUM('Chemicals Calcs'!AP$2:AP35)-'Chem - ODS'!AK$15*10^6&gt;0),SUM('Chemicals Calcs'!AP$2:AP35)-'Chem - ODS'!AK$15*10^6,'Chemicals Calcs'!AP35))</f>
        <v>0</v>
      </c>
    </row>
    <row r="36" spans="1:42">
      <c r="A36" s="74">
        <v>-16</v>
      </c>
      <c r="B36">
        <f ca="1">IF('Chemicals 2010'!$A44="CP",INDIRECT("'Chemicals 2010'!"&amp;'Country Selector'!$B$3&amp;ROW($A44))*10^12,0)</f>
        <v>0</v>
      </c>
      <c r="C36" s="90">
        <f t="shared" ca="1" si="2"/>
        <v>0</v>
      </c>
      <c r="D36" s="90">
        <f t="shared" ca="1" si="2"/>
        <v>0</v>
      </c>
      <c r="E36" s="90">
        <f t="shared" ca="1" si="2"/>
        <v>0</v>
      </c>
      <c r="F36" s="90">
        <f t="shared" ca="1" si="2"/>
        <v>0</v>
      </c>
      <c r="G36" s="210">
        <f ca="1">IF(SUM('Chemicals Calcs'!G$2:G36)-'Chem - ODS'!B$15*10^6&lt;0,0,IF(AND(SUM('Chemicals Calcs'!G$1:G35)-'Chem - ODS'!B$15*10^6&lt;0,SUM('Chemicals Calcs'!G$2:G36)-'Chem - ODS'!B$15*10^6&gt;0),SUM('Chemicals Calcs'!G$2:G36)-'Chem - ODS'!B$15*10^6,'Chemicals Calcs'!G36))</f>
        <v>0</v>
      </c>
      <c r="H36" s="210">
        <f ca="1">IF(SUM('Chemicals Calcs'!H$2:H36)-'Chem - ODS'!C$15*10^6&lt;0,0,IF(AND(SUM('Chemicals Calcs'!H$1:H35)-'Chem - ODS'!C$15*10^6&lt;0,SUM('Chemicals Calcs'!H$2:H36)-'Chem - ODS'!C$15*10^6&gt;0),SUM('Chemicals Calcs'!H$2:H36)-'Chem - ODS'!C$15*10^6,'Chemicals Calcs'!H36))</f>
        <v>0</v>
      </c>
      <c r="I36" s="210">
        <f ca="1">IF(SUM('Chemicals Calcs'!I$2:I36)-'Chem - ODS'!D$15*10^6&lt;0,0,IF(AND(SUM('Chemicals Calcs'!I$1:I35)-'Chem - ODS'!D$15*10^6&lt;0,SUM('Chemicals Calcs'!I$2:I36)-'Chem - ODS'!D$15*10^6&gt;0),SUM('Chemicals Calcs'!I$2:I36)-'Chem - ODS'!D$15*10^6,'Chemicals Calcs'!I36))</f>
        <v>0</v>
      </c>
      <c r="J36" s="210">
        <f ca="1">IF(SUM('Chemicals Calcs'!J$2:J36)-'Chem - ODS'!E$15*10^6&lt;0,0,IF(AND(SUM('Chemicals Calcs'!J$1:J35)-'Chem - ODS'!E$15*10^6&lt;0,SUM('Chemicals Calcs'!J$2:J36)-'Chem - ODS'!E$15*10^6&gt;0),SUM('Chemicals Calcs'!J$2:J36)-'Chem - ODS'!E$15*10^6,'Chemicals Calcs'!J36))</f>
        <v>0</v>
      </c>
      <c r="K36" s="210">
        <f ca="1">IF(SUM('Chemicals Calcs'!K$2:K36)-'Chem - ODS'!F$15*10^6&lt;0,0,IF(AND(SUM('Chemicals Calcs'!K$1:K35)-'Chem - ODS'!F$15*10^6&lt;0,SUM('Chemicals Calcs'!K$2:K36)-'Chem - ODS'!F$15*10^6&gt;0),SUM('Chemicals Calcs'!K$2:K36)-'Chem - ODS'!F$15*10^6,'Chemicals Calcs'!K36))</f>
        <v>0</v>
      </c>
      <c r="L36" s="210">
        <f ca="1">IF(SUM('Chemicals Calcs'!L$2:L36)-'Chem - ODS'!G$15*10^6&lt;0,0,IF(AND(SUM('Chemicals Calcs'!L$1:L35)-'Chem - ODS'!G$15*10^6&lt;0,SUM('Chemicals Calcs'!L$2:L36)-'Chem - ODS'!G$15*10^6&gt;0),SUM('Chemicals Calcs'!L$2:L36)-'Chem - ODS'!G$15*10^6,'Chemicals Calcs'!L36))</f>
        <v>0</v>
      </c>
      <c r="M36" s="210">
        <f ca="1">IF(SUM('Chemicals Calcs'!M$2:M36)-'Chem - ODS'!H$15*10^6&lt;0,0,IF(AND(SUM('Chemicals Calcs'!M$1:M35)-'Chem - ODS'!H$15*10^6&lt;0,SUM('Chemicals Calcs'!M$2:M36)-'Chem - ODS'!H$15*10^6&gt;0),SUM('Chemicals Calcs'!M$2:M36)-'Chem - ODS'!H$15*10^6,'Chemicals Calcs'!M36))</f>
        <v>0</v>
      </c>
      <c r="N36" s="210">
        <f ca="1">IF(SUM('Chemicals Calcs'!N$2:N36)-'Chem - ODS'!I$15*10^6&lt;0,0,IF(AND(SUM('Chemicals Calcs'!N$1:N35)-'Chem - ODS'!I$15*10^6&lt;0,SUM('Chemicals Calcs'!N$2:N36)-'Chem - ODS'!I$15*10^6&gt;0),SUM('Chemicals Calcs'!N$2:N36)-'Chem - ODS'!I$15*10^6,'Chemicals Calcs'!N36))</f>
        <v>0</v>
      </c>
      <c r="O36" s="210">
        <f ca="1">IF(SUM('Chemicals Calcs'!O$2:O36)-'Chem - ODS'!J$15*10^6&lt;0,0,IF(AND(SUM('Chemicals Calcs'!O$1:O35)-'Chem - ODS'!J$15*10^6&lt;0,SUM('Chemicals Calcs'!O$2:O36)-'Chem - ODS'!J$15*10^6&gt;0),SUM('Chemicals Calcs'!O$2:O36)-'Chem - ODS'!J$15*10^6,'Chemicals Calcs'!O36))</f>
        <v>0</v>
      </c>
      <c r="P36" s="210">
        <f ca="1">IF(SUM('Chemicals Calcs'!P$2:P36)-'Chem - ODS'!K$15*10^6&lt;0,0,IF(AND(SUM('Chemicals Calcs'!P$1:P35)-'Chem - ODS'!K$15*10^6&lt;0,SUM('Chemicals Calcs'!P$2:P36)-'Chem - ODS'!K$15*10^6&gt;0),SUM('Chemicals Calcs'!P$2:P36)-'Chem - ODS'!K$15*10^6,'Chemicals Calcs'!P36))</f>
        <v>0</v>
      </c>
      <c r="Q36" s="210">
        <f ca="1">IF(SUM('Chemicals Calcs'!Q$2:Q36)-'Chem - ODS'!L$15*10^6&lt;0,0,IF(AND(SUM('Chemicals Calcs'!Q$1:Q35)-'Chem - ODS'!L$15*10^6&lt;0,SUM('Chemicals Calcs'!Q$2:Q36)-'Chem - ODS'!L$15*10^6&gt;0),SUM('Chemicals Calcs'!Q$2:Q36)-'Chem - ODS'!L$15*10^6,'Chemicals Calcs'!Q36))</f>
        <v>0</v>
      </c>
      <c r="R36" s="210">
        <f ca="1">IF(SUM('Chemicals Calcs'!R$2:R36)-'Chem - ODS'!M$15*10^6&lt;0,0,IF(AND(SUM('Chemicals Calcs'!R$1:R35)-'Chem - ODS'!M$15*10^6&lt;0,SUM('Chemicals Calcs'!R$2:R36)-'Chem - ODS'!M$15*10^6&gt;0),SUM('Chemicals Calcs'!R$2:R36)-'Chem - ODS'!M$15*10^6,'Chemicals Calcs'!R36))</f>
        <v>0</v>
      </c>
      <c r="S36" s="210">
        <f ca="1">IF(SUM('Chemicals Calcs'!S$2:S36)-'Chem - ODS'!N$15*10^6&lt;0,0,IF(AND(SUM('Chemicals Calcs'!S$1:S35)-'Chem - ODS'!N$15*10^6&lt;0,SUM('Chemicals Calcs'!S$2:S36)-'Chem - ODS'!N$15*10^6&gt;0),SUM('Chemicals Calcs'!S$2:S36)-'Chem - ODS'!N$15*10^6,'Chemicals Calcs'!S36))</f>
        <v>0</v>
      </c>
      <c r="T36" s="210">
        <f ca="1">IF(SUM('Chemicals Calcs'!T$2:T36)-'Chem - ODS'!O$15*10^6&lt;0,0,IF(AND(SUM('Chemicals Calcs'!T$1:T35)-'Chem - ODS'!O$15*10^6&lt;0,SUM('Chemicals Calcs'!T$2:T36)-'Chem - ODS'!O$15*10^6&gt;0),SUM('Chemicals Calcs'!T$2:T36)-'Chem - ODS'!O$15*10^6,'Chemicals Calcs'!T36))</f>
        <v>0</v>
      </c>
      <c r="U36" s="210">
        <f ca="1">IF(SUM('Chemicals Calcs'!U$2:U36)-'Chem - ODS'!P$15*10^6&lt;0,0,IF(AND(SUM('Chemicals Calcs'!U$1:U35)-'Chem - ODS'!P$15*10^6&lt;0,SUM('Chemicals Calcs'!U$2:U36)-'Chem - ODS'!P$15*10^6&gt;0),SUM('Chemicals Calcs'!U$2:U36)-'Chem - ODS'!P$15*10^6,'Chemicals Calcs'!U36))</f>
        <v>0</v>
      </c>
      <c r="V36" s="210">
        <f ca="1">IF(SUM('Chemicals Calcs'!V$2:V36)-'Chem - ODS'!Q$15*10^6&lt;0,0,IF(AND(SUM('Chemicals Calcs'!V$1:V35)-'Chem - ODS'!Q$15*10^6&lt;0,SUM('Chemicals Calcs'!V$2:V36)-'Chem - ODS'!Q$15*10^6&gt;0),SUM('Chemicals Calcs'!V$2:V36)-'Chem - ODS'!Q$15*10^6,'Chemicals Calcs'!V36))</f>
        <v>0</v>
      </c>
      <c r="W36" s="210">
        <f ca="1">IF(SUM('Chemicals Calcs'!W$2:W36)-'Chem - ODS'!R$15*10^6&lt;0,0,IF(AND(SUM('Chemicals Calcs'!W$1:W35)-'Chem - ODS'!R$15*10^6&lt;0,SUM('Chemicals Calcs'!W$2:W36)-'Chem - ODS'!R$15*10^6&gt;0),SUM('Chemicals Calcs'!W$2:W36)-'Chem - ODS'!R$15*10^6,'Chemicals Calcs'!W36))</f>
        <v>0</v>
      </c>
      <c r="X36" s="210">
        <f ca="1">IF(SUM('Chemicals Calcs'!X$2:X36)-'Chem - ODS'!S$15*10^6&lt;0,0,IF(AND(SUM('Chemicals Calcs'!X$1:X35)-'Chem - ODS'!S$15*10^6&lt;0,SUM('Chemicals Calcs'!X$2:X36)-'Chem - ODS'!S$15*10^6&gt;0),SUM('Chemicals Calcs'!X$2:X36)-'Chem - ODS'!S$15*10^6,'Chemicals Calcs'!X36))</f>
        <v>0</v>
      </c>
      <c r="Y36" s="210">
        <f ca="1">IF(SUM('Chemicals Calcs'!Y$2:Y36)-'Chem - ODS'!T$15*10^6&lt;0,0,IF(AND(SUM('Chemicals Calcs'!Y$1:Y35)-'Chem - ODS'!T$15*10^6&lt;0,SUM('Chemicals Calcs'!Y$2:Y36)-'Chem - ODS'!T$15*10^6&gt;0),SUM('Chemicals Calcs'!Y$2:Y36)-'Chem - ODS'!T$15*10^6,'Chemicals Calcs'!Y36))</f>
        <v>0</v>
      </c>
      <c r="Z36" s="210">
        <f ca="1">IF(SUM('Chemicals Calcs'!Z$2:Z36)-'Chem - ODS'!U$15*10^6&lt;0,0,IF(AND(SUM('Chemicals Calcs'!Z$1:Z35)-'Chem - ODS'!U$15*10^6&lt;0,SUM('Chemicals Calcs'!Z$2:Z36)-'Chem - ODS'!U$15*10^6&gt;0),SUM('Chemicals Calcs'!Z$2:Z36)-'Chem - ODS'!U$15*10^6,'Chemicals Calcs'!Z36))</f>
        <v>0</v>
      </c>
      <c r="AA36" s="210">
        <f ca="1">IF(SUM('Chemicals Calcs'!AA$2:AA36)-'Chem - ODS'!V$15*10^6&lt;0,0,IF(AND(SUM('Chemicals Calcs'!AA$1:AA35)-'Chem - ODS'!V$15*10^6&lt;0,SUM('Chemicals Calcs'!AA$2:AA36)-'Chem - ODS'!V$15*10^6&gt;0),SUM('Chemicals Calcs'!AA$2:AA36)-'Chem - ODS'!V$15*10^6,'Chemicals Calcs'!AA36))</f>
        <v>0</v>
      </c>
      <c r="AB36" s="210">
        <f ca="1">IF(SUM('Chemicals Calcs'!AB$2:AB36)-'Chem - ODS'!W$15*10^6&lt;0,0,IF(AND(SUM('Chemicals Calcs'!AB$1:AB35)-'Chem - ODS'!W$15*10^6&lt;0,SUM('Chemicals Calcs'!AB$2:AB36)-'Chem - ODS'!W$15*10^6&gt;0),SUM('Chemicals Calcs'!AB$2:AB36)-'Chem - ODS'!W$15*10^6,'Chemicals Calcs'!AB36))</f>
        <v>0</v>
      </c>
      <c r="AC36" s="210">
        <f ca="1">IF(SUM('Chemicals Calcs'!AC$2:AC36)-'Chem - ODS'!X$15*10^6&lt;0,0,IF(AND(SUM('Chemicals Calcs'!AC$1:AC35)-'Chem - ODS'!X$15*10^6&lt;0,SUM('Chemicals Calcs'!AC$2:AC36)-'Chem - ODS'!X$15*10^6&gt;0),SUM('Chemicals Calcs'!AC$2:AC36)-'Chem - ODS'!X$15*10^6,'Chemicals Calcs'!AC36))</f>
        <v>0</v>
      </c>
      <c r="AD36" s="210">
        <f ca="1">IF(SUM('Chemicals Calcs'!AD$2:AD36)-'Chem - ODS'!Y$15*10^6&lt;0,0,IF(AND(SUM('Chemicals Calcs'!AD$1:AD35)-'Chem - ODS'!Y$15*10^6&lt;0,SUM('Chemicals Calcs'!AD$2:AD36)-'Chem - ODS'!Y$15*10^6&gt;0),SUM('Chemicals Calcs'!AD$2:AD36)-'Chem - ODS'!Y$15*10^6,'Chemicals Calcs'!AD36))</f>
        <v>0</v>
      </c>
      <c r="AE36" s="210">
        <f ca="1">IF(SUM('Chemicals Calcs'!AE$2:AE36)-'Chem - ODS'!Z$15*10^6&lt;0,0,IF(AND(SUM('Chemicals Calcs'!AE$1:AE35)-'Chem - ODS'!Z$15*10^6&lt;0,SUM('Chemicals Calcs'!AE$2:AE36)-'Chem - ODS'!Z$15*10^6&gt;0),SUM('Chemicals Calcs'!AE$2:AE36)-'Chem - ODS'!Z$15*10^6,'Chemicals Calcs'!AE36))</f>
        <v>0</v>
      </c>
      <c r="AF36" s="210">
        <f ca="1">IF(SUM('Chemicals Calcs'!AF$2:AF36)-'Chem - ODS'!AA$15*10^6&lt;0,0,IF(AND(SUM('Chemicals Calcs'!AF$1:AF35)-'Chem - ODS'!AA$15*10^6&lt;0,SUM('Chemicals Calcs'!AF$2:AF36)-'Chem - ODS'!AA$15*10^6&gt;0),SUM('Chemicals Calcs'!AF$2:AF36)-'Chem - ODS'!AA$15*10^6,'Chemicals Calcs'!AF36))</f>
        <v>0</v>
      </c>
      <c r="AG36" s="210">
        <f ca="1">IF(SUM('Chemicals Calcs'!AG$2:AG36)-'Chem - ODS'!AB$15*10^6&lt;0,0,IF(AND(SUM('Chemicals Calcs'!AG$1:AG35)-'Chem - ODS'!AB$15*10^6&lt;0,SUM('Chemicals Calcs'!AG$2:AG36)-'Chem - ODS'!AB$15*10^6&gt;0),SUM('Chemicals Calcs'!AG$2:AG36)-'Chem - ODS'!AB$15*10^6,'Chemicals Calcs'!AG36))</f>
        <v>0</v>
      </c>
      <c r="AH36" s="210">
        <f ca="1">IF(SUM('Chemicals Calcs'!AH$2:AH36)-'Chem - ODS'!AC$15*10^6&lt;0,0,IF(AND(SUM('Chemicals Calcs'!AH$1:AH35)-'Chem - ODS'!AC$15*10^6&lt;0,SUM('Chemicals Calcs'!AH$2:AH36)-'Chem - ODS'!AC$15*10^6&gt;0),SUM('Chemicals Calcs'!AH$2:AH36)-'Chem - ODS'!AC$15*10^6,'Chemicals Calcs'!AH36))</f>
        <v>0</v>
      </c>
      <c r="AI36" s="210">
        <f ca="1">IF(SUM('Chemicals Calcs'!AI$2:AI36)-'Chem - ODS'!AD$15*10^6&lt;0,0,IF(AND(SUM('Chemicals Calcs'!AI$1:AI35)-'Chem - ODS'!AD$15*10^6&lt;0,SUM('Chemicals Calcs'!AI$2:AI36)-'Chem - ODS'!AD$15*10^6&gt;0),SUM('Chemicals Calcs'!AI$2:AI36)-'Chem - ODS'!AD$15*10^6,'Chemicals Calcs'!AI36))</f>
        <v>0</v>
      </c>
      <c r="AJ36" s="210">
        <f ca="1">IF(SUM('Chemicals Calcs'!AJ$2:AJ36)-'Chem - ODS'!AE$15*10^6&lt;0,0,IF(AND(SUM('Chemicals Calcs'!AJ$1:AJ35)-'Chem - ODS'!AE$15*10^6&lt;0,SUM('Chemicals Calcs'!AJ$2:AJ36)-'Chem - ODS'!AE$15*10^6&gt;0),SUM('Chemicals Calcs'!AJ$2:AJ36)-'Chem - ODS'!AE$15*10^6,'Chemicals Calcs'!AJ36))</f>
        <v>0</v>
      </c>
      <c r="AK36" s="210">
        <f ca="1">IF(SUM('Chemicals Calcs'!AK$2:AK36)-'Chem - ODS'!AF$15*10^6&lt;0,0,IF(AND(SUM('Chemicals Calcs'!AK$1:AK35)-'Chem - ODS'!AF$15*10^6&lt;0,SUM('Chemicals Calcs'!AK$2:AK36)-'Chem - ODS'!AF$15*10^6&gt;0),SUM('Chemicals Calcs'!AK$2:AK36)-'Chem - ODS'!AF$15*10^6,'Chemicals Calcs'!AK36))</f>
        <v>0</v>
      </c>
      <c r="AL36" s="210">
        <f ca="1">IF(SUM('Chemicals Calcs'!AL$2:AL36)-'Chem - ODS'!AG$15*10^6&lt;0,0,IF(AND(SUM('Chemicals Calcs'!AL$1:AL35)-'Chem - ODS'!AG$15*10^6&lt;0,SUM('Chemicals Calcs'!AL$2:AL36)-'Chem - ODS'!AG$15*10^6&gt;0),SUM('Chemicals Calcs'!AL$2:AL36)-'Chem - ODS'!AG$15*10^6,'Chemicals Calcs'!AL36))</f>
        <v>0</v>
      </c>
      <c r="AM36" s="210">
        <f ca="1">IF(SUM('Chemicals Calcs'!AM$2:AM36)-'Chem - ODS'!AH$15*10^6&lt;0,0,IF(AND(SUM('Chemicals Calcs'!AM$1:AM35)-'Chem - ODS'!AH$15*10^6&lt;0,SUM('Chemicals Calcs'!AM$2:AM36)-'Chem - ODS'!AH$15*10^6&gt;0),SUM('Chemicals Calcs'!AM$2:AM36)-'Chem - ODS'!AH$15*10^6,'Chemicals Calcs'!AM36))</f>
        <v>0</v>
      </c>
      <c r="AN36" s="210">
        <f ca="1">IF(SUM('Chemicals Calcs'!AN$2:AN36)-'Chem - ODS'!AI$15*10^6&lt;0,0,IF(AND(SUM('Chemicals Calcs'!AN$1:AN35)-'Chem - ODS'!AI$15*10^6&lt;0,SUM('Chemicals Calcs'!AN$2:AN36)-'Chem - ODS'!AI$15*10^6&gt;0),SUM('Chemicals Calcs'!AN$2:AN36)-'Chem - ODS'!AI$15*10^6,'Chemicals Calcs'!AN36))</f>
        <v>0</v>
      </c>
      <c r="AO36" s="210">
        <f ca="1">IF(SUM('Chemicals Calcs'!AO$2:AO36)-'Chem - ODS'!AJ$15*10^6&lt;0,0,IF(AND(SUM('Chemicals Calcs'!AO$1:AO35)-'Chem - ODS'!AJ$15*10^6&lt;0,SUM('Chemicals Calcs'!AO$2:AO36)-'Chem - ODS'!AJ$15*10^6&gt;0),SUM('Chemicals Calcs'!AO$2:AO36)-'Chem - ODS'!AJ$15*10^6,'Chemicals Calcs'!AO36))</f>
        <v>0</v>
      </c>
      <c r="AP36" s="210">
        <f ca="1">IF(SUM('Chemicals Calcs'!AP$2:AP36)-'Chem - ODS'!AK$15*10^6&lt;0,0,IF(AND(SUM('Chemicals Calcs'!AP$1:AP35)-'Chem - ODS'!AK$15*10^6&lt;0,SUM('Chemicals Calcs'!AP$2:AP36)-'Chem - ODS'!AK$15*10^6&gt;0),SUM('Chemicals Calcs'!AP$2:AP36)-'Chem - ODS'!AK$15*10^6,'Chemicals Calcs'!AP36))</f>
        <v>0</v>
      </c>
    </row>
    <row r="37" spans="1:42">
      <c r="A37" s="74">
        <v>-15</v>
      </c>
      <c r="B37">
        <f ca="1">IF('Chemicals 2010'!$A45="CP",INDIRECT("'Chemicals 2010'!"&amp;'Country Selector'!$B$3&amp;ROW($A45))*10^12,0)</f>
        <v>0</v>
      </c>
      <c r="C37" s="90">
        <f t="shared" ca="1" si="2"/>
        <v>0</v>
      </c>
      <c r="D37" s="90">
        <f t="shared" ca="1" si="2"/>
        <v>0</v>
      </c>
      <c r="E37" s="90">
        <f t="shared" ca="1" si="2"/>
        <v>0</v>
      </c>
      <c r="F37" s="90">
        <f t="shared" ca="1" si="2"/>
        <v>0</v>
      </c>
      <c r="G37" s="210">
        <f ca="1">IF(SUM('Chemicals Calcs'!G$2:G37)-'Chem - ODS'!B$15*10^6&lt;0,0,IF(AND(SUM('Chemicals Calcs'!G$1:G36)-'Chem - ODS'!B$15*10^6&lt;0,SUM('Chemicals Calcs'!G$2:G37)-'Chem - ODS'!B$15*10^6&gt;0),SUM('Chemicals Calcs'!G$2:G37)-'Chem - ODS'!B$15*10^6,'Chemicals Calcs'!G37))</f>
        <v>0</v>
      </c>
      <c r="H37" s="210">
        <f ca="1">IF(SUM('Chemicals Calcs'!H$2:H37)-'Chem - ODS'!C$15*10^6&lt;0,0,IF(AND(SUM('Chemicals Calcs'!H$1:H36)-'Chem - ODS'!C$15*10^6&lt;0,SUM('Chemicals Calcs'!H$2:H37)-'Chem - ODS'!C$15*10^6&gt;0),SUM('Chemicals Calcs'!H$2:H37)-'Chem - ODS'!C$15*10^6,'Chemicals Calcs'!H37))</f>
        <v>0</v>
      </c>
      <c r="I37" s="210">
        <f ca="1">IF(SUM('Chemicals Calcs'!I$2:I37)-'Chem - ODS'!D$15*10^6&lt;0,0,IF(AND(SUM('Chemicals Calcs'!I$1:I36)-'Chem - ODS'!D$15*10^6&lt;0,SUM('Chemicals Calcs'!I$2:I37)-'Chem - ODS'!D$15*10^6&gt;0),SUM('Chemicals Calcs'!I$2:I37)-'Chem - ODS'!D$15*10^6,'Chemicals Calcs'!I37))</f>
        <v>0</v>
      </c>
      <c r="J37" s="210">
        <f ca="1">IF(SUM('Chemicals Calcs'!J$2:J37)-'Chem - ODS'!E$15*10^6&lt;0,0,IF(AND(SUM('Chemicals Calcs'!J$1:J36)-'Chem - ODS'!E$15*10^6&lt;0,SUM('Chemicals Calcs'!J$2:J37)-'Chem - ODS'!E$15*10^6&gt;0),SUM('Chemicals Calcs'!J$2:J37)-'Chem - ODS'!E$15*10^6,'Chemicals Calcs'!J37))</f>
        <v>0</v>
      </c>
      <c r="K37" s="210">
        <f ca="1">IF(SUM('Chemicals Calcs'!K$2:K37)-'Chem - ODS'!F$15*10^6&lt;0,0,IF(AND(SUM('Chemicals Calcs'!K$1:K36)-'Chem - ODS'!F$15*10^6&lt;0,SUM('Chemicals Calcs'!K$2:K37)-'Chem - ODS'!F$15*10^6&gt;0),SUM('Chemicals Calcs'!K$2:K37)-'Chem - ODS'!F$15*10^6,'Chemicals Calcs'!K37))</f>
        <v>0</v>
      </c>
      <c r="L37" s="210">
        <f ca="1">IF(SUM('Chemicals Calcs'!L$2:L37)-'Chem - ODS'!G$15*10^6&lt;0,0,IF(AND(SUM('Chemicals Calcs'!L$1:L36)-'Chem - ODS'!G$15*10^6&lt;0,SUM('Chemicals Calcs'!L$2:L37)-'Chem - ODS'!G$15*10^6&gt;0),SUM('Chemicals Calcs'!L$2:L37)-'Chem - ODS'!G$15*10^6,'Chemicals Calcs'!L37))</f>
        <v>0</v>
      </c>
      <c r="M37" s="210">
        <f ca="1">IF(SUM('Chemicals Calcs'!M$2:M37)-'Chem - ODS'!H$15*10^6&lt;0,0,IF(AND(SUM('Chemicals Calcs'!M$1:M36)-'Chem - ODS'!H$15*10^6&lt;0,SUM('Chemicals Calcs'!M$2:M37)-'Chem - ODS'!H$15*10^6&gt;0),SUM('Chemicals Calcs'!M$2:M37)-'Chem - ODS'!H$15*10^6,'Chemicals Calcs'!M37))</f>
        <v>0</v>
      </c>
      <c r="N37" s="210">
        <f ca="1">IF(SUM('Chemicals Calcs'!N$2:N37)-'Chem - ODS'!I$15*10^6&lt;0,0,IF(AND(SUM('Chemicals Calcs'!N$1:N36)-'Chem - ODS'!I$15*10^6&lt;0,SUM('Chemicals Calcs'!N$2:N37)-'Chem - ODS'!I$15*10^6&gt;0),SUM('Chemicals Calcs'!N$2:N37)-'Chem - ODS'!I$15*10^6,'Chemicals Calcs'!N37))</f>
        <v>0</v>
      </c>
      <c r="O37" s="210">
        <f ca="1">IF(SUM('Chemicals Calcs'!O$2:O37)-'Chem - ODS'!J$15*10^6&lt;0,0,IF(AND(SUM('Chemicals Calcs'!O$1:O36)-'Chem - ODS'!J$15*10^6&lt;0,SUM('Chemicals Calcs'!O$2:O37)-'Chem - ODS'!J$15*10^6&gt;0),SUM('Chemicals Calcs'!O$2:O37)-'Chem - ODS'!J$15*10^6,'Chemicals Calcs'!O37))</f>
        <v>0</v>
      </c>
      <c r="P37" s="210">
        <f ca="1">IF(SUM('Chemicals Calcs'!P$2:P37)-'Chem - ODS'!K$15*10^6&lt;0,0,IF(AND(SUM('Chemicals Calcs'!P$1:P36)-'Chem - ODS'!K$15*10^6&lt;0,SUM('Chemicals Calcs'!P$2:P37)-'Chem - ODS'!K$15*10^6&gt;0),SUM('Chemicals Calcs'!P$2:P37)-'Chem - ODS'!K$15*10^6,'Chemicals Calcs'!P37))</f>
        <v>0</v>
      </c>
      <c r="Q37" s="210">
        <f ca="1">IF(SUM('Chemicals Calcs'!Q$2:Q37)-'Chem - ODS'!L$15*10^6&lt;0,0,IF(AND(SUM('Chemicals Calcs'!Q$1:Q36)-'Chem - ODS'!L$15*10^6&lt;0,SUM('Chemicals Calcs'!Q$2:Q37)-'Chem - ODS'!L$15*10^6&gt;0),SUM('Chemicals Calcs'!Q$2:Q37)-'Chem - ODS'!L$15*10^6,'Chemicals Calcs'!Q37))</f>
        <v>0</v>
      </c>
      <c r="R37" s="210">
        <f ca="1">IF(SUM('Chemicals Calcs'!R$2:R37)-'Chem - ODS'!M$15*10^6&lt;0,0,IF(AND(SUM('Chemicals Calcs'!R$1:R36)-'Chem - ODS'!M$15*10^6&lt;0,SUM('Chemicals Calcs'!R$2:R37)-'Chem - ODS'!M$15*10^6&gt;0),SUM('Chemicals Calcs'!R$2:R37)-'Chem - ODS'!M$15*10^6,'Chemicals Calcs'!R37))</f>
        <v>0</v>
      </c>
      <c r="S37" s="210">
        <f ca="1">IF(SUM('Chemicals Calcs'!S$2:S37)-'Chem - ODS'!N$15*10^6&lt;0,0,IF(AND(SUM('Chemicals Calcs'!S$1:S36)-'Chem - ODS'!N$15*10^6&lt;0,SUM('Chemicals Calcs'!S$2:S37)-'Chem - ODS'!N$15*10^6&gt;0),SUM('Chemicals Calcs'!S$2:S37)-'Chem - ODS'!N$15*10^6,'Chemicals Calcs'!S37))</f>
        <v>0</v>
      </c>
      <c r="T37" s="210">
        <f ca="1">IF(SUM('Chemicals Calcs'!T$2:T37)-'Chem - ODS'!O$15*10^6&lt;0,0,IF(AND(SUM('Chemicals Calcs'!T$1:T36)-'Chem - ODS'!O$15*10^6&lt;0,SUM('Chemicals Calcs'!T$2:T37)-'Chem - ODS'!O$15*10^6&gt;0),SUM('Chemicals Calcs'!T$2:T37)-'Chem - ODS'!O$15*10^6,'Chemicals Calcs'!T37))</f>
        <v>0</v>
      </c>
      <c r="U37" s="210">
        <f ca="1">IF(SUM('Chemicals Calcs'!U$2:U37)-'Chem - ODS'!P$15*10^6&lt;0,0,IF(AND(SUM('Chemicals Calcs'!U$1:U36)-'Chem - ODS'!P$15*10^6&lt;0,SUM('Chemicals Calcs'!U$2:U37)-'Chem - ODS'!P$15*10^6&gt;0),SUM('Chemicals Calcs'!U$2:U37)-'Chem - ODS'!P$15*10^6,'Chemicals Calcs'!U37))</f>
        <v>0</v>
      </c>
      <c r="V37" s="210">
        <f ca="1">IF(SUM('Chemicals Calcs'!V$2:V37)-'Chem - ODS'!Q$15*10^6&lt;0,0,IF(AND(SUM('Chemicals Calcs'!V$1:V36)-'Chem - ODS'!Q$15*10^6&lt;0,SUM('Chemicals Calcs'!V$2:V37)-'Chem - ODS'!Q$15*10^6&gt;0),SUM('Chemicals Calcs'!V$2:V37)-'Chem - ODS'!Q$15*10^6,'Chemicals Calcs'!V37))</f>
        <v>0</v>
      </c>
      <c r="W37" s="210">
        <f ca="1">IF(SUM('Chemicals Calcs'!W$2:W37)-'Chem - ODS'!R$15*10^6&lt;0,0,IF(AND(SUM('Chemicals Calcs'!W$1:W36)-'Chem - ODS'!R$15*10^6&lt;0,SUM('Chemicals Calcs'!W$2:W37)-'Chem - ODS'!R$15*10^6&gt;0),SUM('Chemicals Calcs'!W$2:W37)-'Chem - ODS'!R$15*10^6,'Chemicals Calcs'!W37))</f>
        <v>0</v>
      </c>
      <c r="X37" s="210">
        <f ca="1">IF(SUM('Chemicals Calcs'!X$2:X37)-'Chem - ODS'!S$15*10^6&lt;0,0,IF(AND(SUM('Chemicals Calcs'!X$1:X36)-'Chem - ODS'!S$15*10^6&lt;0,SUM('Chemicals Calcs'!X$2:X37)-'Chem - ODS'!S$15*10^6&gt;0),SUM('Chemicals Calcs'!X$2:X37)-'Chem - ODS'!S$15*10^6,'Chemicals Calcs'!X37))</f>
        <v>0</v>
      </c>
      <c r="Y37" s="210">
        <f ca="1">IF(SUM('Chemicals Calcs'!Y$2:Y37)-'Chem - ODS'!T$15*10^6&lt;0,0,IF(AND(SUM('Chemicals Calcs'!Y$1:Y36)-'Chem - ODS'!T$15*10^6&lt;0,SUM('Chemicals Calcs'!Y$2:Y37)-'Chem - ODS'!T$15*10^6&gt;0),SUM('Chemicals Calcs'!Y$2:Y37)-'Chem - ODS'!T$15*10^6,'Chemicals Calcs'!Y37))</f>
        <v>0</v>
      </c>
      <c r="Z37" s="210">
        <f ca="1">IF(SUM('Chemicals Calcs'!Z$2:Z37)-'Chem - ODS'!U$15*10^6&lt;0,0,IF(AND(SUM('Chemicals Calcs'!Z$1:Z36)-'Chem - ODS'!U$15*10^6&lt;0,SUM('Chemicals Calcs'!Z$2:Z37)-'Chem - ODS'!U$15*10^6&gt;0),SUM('Chemicals Calcs'!Z$2:Z37)-'Chem - ODS'!U$15*10^6,'Chemicals Calcs'!Z37))</f>
        <v>0</v>
      </c>
      <c r="AA37" s="210">
        <f ca="1">IF(SUM('Chemicals Calcs'!AA$2:AA37)-'Chem - ODS'!V$15*10^6&lt;0,0,IF(AND(SUM('Chemicals Calcs'!AA$1:AA36)-'Chem - ODS'!V$15*10^6&lt;0,SUM('Chemicals Calcs'!AA$2:AA37)-'Chem - ODS'!V$15*10^6&gt;0),SUM('Chemicals Calcs'!AA$2:AA37)-'Chem - ODS'!V$15*10^6,'Chemicals Calcs'!AA37))</f>
        <v>0</v>
      </c>
      <c r="AB37" s="210">
        <f ca="1">IF(SUM('Chemicals Calcs'!AB$2:AB37)-'Chem - ODS'!W$15*10^6&lt;0,0,IF(AND(SUM('Chemicals Calcs'!AB$1:AB36)-'Chem - ODS'!W$15*10^6&lt;0,SUM('Chemicals Calcs'!AB$2:AB37)-'Chem - ODS'!W$15*10^6&gt;0),SUM('Chemicals Calcs'!AB$2:AB37)-'Chem - ODS'!W$15*10^6,'Chemicals Calcs'!AB37))</f>
        <v>0</v>
      </c>
      <c r="AC37" s="210">
        <f ca="1">IF(SUM('Chemicals Calcs'!AC$2:AC37)-'Chem - ODS'!X$15*10^6&lt;0,0,IF(AND(SUM('Chemicals Calcs'!AC$1:AC36)-'Chem - ODS'!X$15*10^6&lt;0,SUM('Chemicals Calcs'!AC$2:AC37)-'Chem - ODS'!X$15*10^6&gt;0),SUM('Chemicals Calcs'!AC$2:AC37)-'Chem - ODS'!X$15*10^6,'Chemicals Calcs'!AC37))</f>
        <v>0</v>
      </c>
      <c r="AD37" s="210">
        <f ca="1">IF(SUM('Chemicals Calcs'!AD$2:AD37)-'Chem - ODS'!Y$15*10^6&lt;0,0,IF(AND(SUM('Chemicals Calcs'!AD$1:AD36)-'Chem - ODS'!Y$15*10^6&lt;0,SUM('Chemicals Calcs'!AD$2:AD37)-'Chem - ODS'!Y$15*10^6&gt;0),SUM('Chemicals Calcs'!AD$2:AD37)-'Chem - ODS'!Y$15*10^6,'Chemicals Calcs'!AD37))</f>
        <v>0</v>
      </c>
      <c r="AE37" s="210">
        <f ca="1">IF(SUM('Chemicals Calcs'!AE$2:AE37)-'Chem - ODS'!Z$15*10^6&lt;0,0,IF(AND(SUM('Chemicals Calcs'!AE$1:AE36)-'Chem - ODS'!Z$15*10^6&lt;0,SUM('Chemicals Calcs'!AE$2:AE37)-'Chem - ODS'!Z$15*10^6&gt;0),SUM('Chemicals Calcs'!AE$2:AE37)-'Chem - ODS'!Z$15*10^6,'Chemicals Calcs'!AE37))</f>
        <v>0</v>
      </c>
      <c r="AF37" s="210">
        <f ca="1">IF(SUM('Chemicals Calcs'!AF$2:AF37)-'Chem - ODS'!AA$15*10^6&lt;0,0,IF(AND(SUM('Chemicals Calcs'!AF$1:AF36)-'Chem - ODS'!AA$15*10^6&lt;0,SUM('Chemicals Calcs'!AF$2:AF37)-'Chem - ODS'!AA$15*10^6&gt;0),SUM('Chemicals Calcs'!AF$2:AF37)-'Chem - ODS'!AA$15*10^6,'Chemicals Calcs'!AF37))</f>
        <v>0</v>
      </c>
      <c r="AG37" s="210">
        <f ca="1">IF(SUM('Chemicals Calcs'!AG$2:AG37)-'Chem - ODS'!AB$15*10^6&lt;0,0,IF(AND(SUM('Chemicals Calcs'!AG$1:AG36)-'Chem - ODS'!AB$15*10^6&lt;0,SUM('Chemicals Calcs'!AG$2:AG37)-'Chem - ODS'!AB$15*10^6&gt;0),SUM('Chemicals Calcs'!AG$2:AG37)-'Chem - ODS'!AB$15*10^6,'Chemicals Calcs'!AG37))</f>
        <v>0</v>
      </c>
      <c r="AH37" s="210">
        <f ca="1">IF(SUM('Chemicals Calcs'!AH$2:AH37)-'Chem - ODS'!AC$15*10^6&lt;0,0,IF(AND(SUM('Chemicals Calcs'!AH$1:AH36)-'Chem - ODS'!AC$15*10^6&lt;0,SUM('Chemicals Calcs'!AH$2:AH37)-'Chem - ODS'!AC$15*10^6&gt;0),SUM('Chemicals Calcs'!AH$2:AH37)-'Chem - ODS'!AC$15*10^6,'Chemicals Calcs'!AH37))</f>
        <v>0</v>
      </c>
      <c r="AI37" s="210">
        <f ca="1">IF(SUM('Chemicals Calcs'!AI$2:AI37)-'Chem - ODS'!AD$15*10^6&lt;0,0,IF(AND(SUM('Chemicals Calcs'!AI$1:AI36)-'Chem - ODS'!AD$15*10^6&lt;0,SUM('Chemicals Calcs'!AI$2:AI37)-'Chem - ODS'!AD$15*10^6&gt;0),SUM('Chemicals Calcs'!AI$2:AI37)-'Chem - ODS'!AD$15*10^6,'Chemicals Calcs'!AI37))</f>
        <v>0</v>
      </c>
      <c r="AJ37" s="210">
        <f ca="1">IF(SUM('Chemicals Calcs'!AJ$2:AJ37)-'Chem - ODS'!AE$15*10^6&lt;0,0,IF(AND(SUM('Chemicals Calcs'!AJ$1:AJ36)-'Chem - ODS'!AE$15*10^6&lt;0,SUM('Chemicals Calcs'!AJ$2:AJ37)-'Chem - ODS'!AE$15*10^6&gt;0),SUM('Chemicals Calcs'!AJ$2:AJ37)-'Chem - ODS'!AE$15*10^6,'Chemicals Calcs'!AJ37))</f>
        <v>0</v>
      </c>
      <c r="AK37" s="210">
        <f ca="1">IF(SUM('Chemicals Calcs'!AK$2:AK37)-'Chem - ODS'!AF$15*10^6&lt;0,0,IF(AND(SUM('Chemicals Calcs'!AK$1:AK36)-'Chem - ODS'!AF$15*10^6&lt;0,SUM('Chemicals Calcs'!AK$2:AK37)-'Chem - ODS'!AF$15*10^6&gt;0),SUM('Chemicals Calcs'!AK$2:AK37)-'Chem - ODS'!AF$15*10^6,'Chemicals Calcs'!AK37))</f>
        <v>0</v>
      </c>
      <c r="AL37" s="210">
        <f ca="1">IF(SUM('Chemicals Calcs'!AL$2:AL37)-'Chem - ODS'!AG$15*10^6&lt;0,0,IF(AND(SUM('Chemicals Calcs'!AL$1:AL36)-'Chem - ODS'!AG$15*10^6&lt;0,SUM('Chemicals Calcs'!AL$2:AL37)-'Chem - ODS'!AG$15*10^6&gt;0),SUM('Chemicals Calcs'!AL$2:AL37)-'Chem - ODS'!AG$15*10^6,'Chemicals Calcs'!AL37))</f>
        <v>0</v>
      </c>
      <c r="AM37" s="210">
        <f ca="1">IF(SUM('Chemicals Calcs'!AM$2:AM37)-'Chem - ODS'!AH$15*10^6&lt;0,0,IF(AND(SUM('Chemicals Calcs'!AM$1:AM36)-'Chem - ODS'!AH$15*10^6&lt;0,SUM('Chemicals Calcs'!AM$2:AM37)-'Chem - ODS'!AH$15*10^6&gt;0),SUM('Chemicals Calcs'!AM$2:AM37)-'Chem - ODS'!AH$15*10^6,'Chemicals Calcs'!AM37))</f>
        <v>0</v>
      </c>
      <c r="AN37" s="210">
        <f ca="1">IF(SUM('Chemicals Calcs'!AN$2:AN37)-'Chem - ODS'!AI$15*10^6&lt;0,0,IF(AND(SUM('Chemicals Calcs'!AN$1:AN36)-'Chem - ODS'!AI$15*10^6&lt;0,SUM('Chemicals Calcs'!AN$2:AN37)-'Chem - ODS'!AI$15*10^6&gt;0),SUM('Chemicals Calcs'!AN$2:AN37)-'Chem - ODS'!AI$15*10^6,'Chemicals Calcs'!AN37))</f>
        <v>0</v>
      </c>
      <c r="AO37" s="210">
        <f ca="1">IF(SUM('Chemicals Calcs'!AO$2:AO37)-'Chem - ODS'!AJ$15*10^6&lt;0,0,IF(AND(SUM('Chemicals Calcs'!AO$1:AO36)-'Chem - ODS'!AJ$15*10^6&lt;0,SUM('Chemicals Calcs'!AO$2:AO37)-'Chem - ODS'!AJ$15*10^6&gt;0),SUM('Chemicals Calcs'!AO$2:AO37)-'Chem - ODS'!AJ$15*10^6,'Chemicals Calcs'!AO37))</f>
        <v>0</v>
      </c>
      <c r="AP37" s="210">
        <f ca="1">IF(SUM('Chemicals Calcs'!AP$2:AP37)-'Chem - ODS'!AK$15*10^6&lt;0,0,IF(AND(SUM('Chemicals Calcs'!AP$1:AP36)-'Chem - ODS'!AK$15*10^6&lt;0,SUM('Chemicals Calcs'!AP$2:AP37)-'Chem - ODS'!AK$15*10^6&gt;0),SUM('Chemicals Calcs'!AP$2:AP37)-'Chem - ODS'!AK$15*10^6,'Chemicals Calcs'!AP37))</f>
        <v>0</v>
      </c>
    </row>
    <row r="38" spans="1:42">
      <c r="A38" s="74">
        <v>-14</v>
      </c>
      <c r="B38">
        <f ca="1">IF('Chemicals 2010'!$A46="CP",INDIRECT("'Chemicals 2010'!"&amp;'Country Selector'!$B$3&amp;ROW($A46))*10^12,0)</f>
        <v>0</v>
      </c>
      <c r="C38" s="90">
        <f t="shared" ca="1" si="2"/>
        <v>0</v>
      </c>
      <c r="D38" s="90">
        <f t="shared" ca="1" si="2"/>
        <v>0</v>
      </c>
      <c r="E38" s="90">
        <f t="shared" ca="1" si="2"/>
        <v>0</v>
      </c>
      <c r="F38" s="90">
        <f t="shared" ca="1" si="2"/>
        <v>0</v>
      </c>
      <c r="G38" s="210">
        <f ca="1">IF(SUM('Chemicals Calcs'!G$2:G38)-'Chem - ODS'!B$15*10^6&lt;0,0,IF(AND(SUM('Chemicals Calcs'!G$1:G37)-'Chem - ODS'!B$15*10^6&lt;0,SUM('Chemicals Calcs'!G$2:G38)-'Chem - ODS'!B$15*10^6&gt;0),SUM('Chemicals Calcs'!G$2:G38)-'Chem - ODS'!B$15*10^6,'Chemicals Calcs'!G38))</f>
        <v>0</v>
      </c>
      <c r="H38" s="210">
        <f ca="1">IF(SUM('Chemicals Calcs'!H$2:H38)-'Chem - ODS'!C$15*10^6&lt;0,0,IF(AND(SUM('Chemicals Calcs'!H$1:H37)-'Chem - ODS'!C$15*10^6&lt;0,SUM('Chemicals Calcs'!H$2:H38)-'Chem - ODS'!C$15*10^6&gt;0),SUM('Chemicals Calcs'!H$2:H38)-'Chem - ODS'!C$15*10^6,'Chemicals Calcs'!H38))</f>
        <v>0</v>
      </c>
      <c r="I38" s="210">
        <f ca="1">IF(SUM('Chemicals Calcs'!I$2:I38)-'Chem - ODS'!D$15*10^6&lt;0,0,IF(AND(SUM('Chemicals Calcs'!I$1:I37)-'Chem - ODS'!D$15*10^6&lt;0,SUM('Chemicals Calcs'!I$2:I38)-'Chem - ODS'!D$15*10^6&gt;0),SUM('Chemicals Calcs'!I$2:I38)-'Chem - ODS'!D$15*10^6,'Chemicals Calcs'!I38))</f>
        <v>0</v>
      </c>
      <c r="J38" s="210">
        <f ca="1">IF(SUM('Chemicals Calcs'!J$2:J38)-'Chem - ODS'!E$15*10^6&lt;0,0,IF(AND(SUM('Chemicals Calcs'!J$1:J37)-'Chem - ODS'!E$15*10^6&lt;0,SUM('Chemicals Calcs'!J$2:J38)-'Chem - ODS'!E$15*10^6&gt;0),SUM('Chemicals Calcs'!J$2:J38)-'Chem - ODS'!E$15*10^6,'Chemicals Calcs'!J38))</f>
        <v>0</v>
      </c>
      <c r="K38" s="210">
        <f ca="1">IF(SUM('Chemicals Calcs'!K$2:K38)-'Chem - ODS'!F$15*10^6&lt;0,0,IF(AND(SUM('Chemicals Calcs'!K$1:K37)-'Chem - ODS'!F$15*10^6&lt;0,SUM('Chemicals Calcs'!K$2:K38)-'Chem - ODS'!F$15*10^6&gt;0),SUM('Chemicals Calcs'!K$2:K38)-'Chem - ODS'!F$15*10^6,'Chemicals Calcs'!K38))</f>
        <v>0</v>
      </c>
      <c r="L38" s="210">
        <f ca="1">IF(SUM('Chemicals Calcs'!L$2:L38)-'Chem - ODS'!G$15*10^6&lt;0,0,IF(AND(SUM('Chemicals Calcs'!L$1:L37)-'Chem - ODS'!G$15*10^6&lt;0,SUM('Chemicals Calcs'!L$2:L38)-'Chem - ODS'!G$15*10^6&gt;0),SUM('Chemicals Calcs'!L$2:L38)-'Chem - ODS'!G$15*10^6,'Chemicals Calcs'!L38))</f>
        <v>0</v>
      </c>
      <c r="M38" s="210">
        <f ca="1">IF(SUM('Chemicals Calcs'!M$2:M38)-'Chem - ODS'!H$15*10^6&lt;0,0,IF(AND(SUM('Chemicals Calcs'!M$1:M37)-'Chem - ODS'!H$15*10^6&lt;0,SUM('Chemicals Calcs'!M$2:M38)-'Chem - ODS'!H$15*10^6&gt;0),SUM('Chemicals Calcs'!M$2:M38)-'Chem - ODS'!H$15*10^6,'Chemicals Calcs'!M38))</f>
        <v>0</v>
      </c>
      <c r="N38" s="210">
        <f ca="1">IF(SUM('Chemicals Calcs'!N$2:N38)-'Chem - ODS'!I$15*10^6&lt;0,0,IF(AND(SUM('Chemicals Calcs'!N$1:N37)-'Chem - ODS'!I$15*10^6&lt;0,SUM('Chemicals Calcs'!N$2:N38)-'Chem - ODS'!I$15*10^6&gt;0),SUM('Chemicals Calcs'!N$2:N38)-'Chem - ODS'!I$15*10^6,'Chemicals Calcs'!N38))</f>
        <v>0</v>
      </c>
      <c r="O38" s="210">
        <f ca="1">IF(SUM('Chemicals Calcs'!O$2:O38)-'Chem - ODS'!J$15*10^6&lt;0,0,IF(AND(SUM('Chemicals Calcs'!O$1:O37)-'Chem - ODS'!J$15*10^6&lt;0,SUM('Chemicals Calcs'!O$2:O38)-'Chem - ODS'!J$15*10^6&gt;0),SUM('Chemicals Calcs'!O$2:O38)-'Chem - ODS'!J$15*10^6,'Chemicals Calcs'!O38))</f>
        <v>0</v>
      </c>
      <c r="P38" s="210">
        <f ca="1">IF(SUM('Chemicals Calcs'!P$2:P38)-'Chem - ODS'!K$15*10^6&lt;0,0,IF(AND(SUM('Chemicals Calcs'!P$1:P37)-'Chem - ODS'!K$15*10^6&lt;0,SUM('Chemicals Calcs'!P$2:P38)-'Chem - ODS'!K$15*10^6&gt;0),SUM('Chemicals Calcs'!P$2:P38)-'Chem - ODS'!K$15*10^6,'Chemicals Calcs'!P38))</f>
        <v>0</v>
      </c>
      <c r="Q38" s="210">
        <f ca="1">IF(SUM('Chemicals Calcs'!Q$2:Q38)-'Chem - ODS'!L$15*10^6&lt;0,0,IF(AND(SUM('Chemicals Calcs'!Q$1:Q37)-'Chem - ODS'!L$15*10^6&lt;0,SUM('Chemicals Calcs'!Q$2:Q38)-'Chem - ODS'!L$15*10^6&gt;0),SUM('Chemicals Calcs'!Q$2:Q38)-'Chem - ODS'!L$15*10^6,'Chemicals Calcs'!Q38))</f>
        <v>0</v>
      </c>
      <c r="R38" s="210">
        <f ca="1">IF(SUM('Chemicals Calcs'!R$2:R38)-'Chem - ODS'!M$15*10^6&lt;0,0,IF(AND(SUM('Chemicals Calcs'!R$1:R37)-'Chem - ODS'!M$15*10^6&lt;0,SUM('Chemicals Calcs'!R$2:R38)-'Chem - ODS'!M$15*10^6&gt;0),SUM('Chemicals Calcs'!R$2:R38)-'Chem - ODS'!M$15*10^6,'Chemicals Calcs'!R38))</f>
        <v>0</v>
      </c>
      <c r="S38" s="210">
        <f ca="1">IF(SUM('Chemicals Calcs'!S$2:S38)-'Chem - ODS'!N$15*10^6&lt;0,0,IF(AND(SUM('Chemicals Calcs'!S$1:S37)-'Chem - ODS'!N$15*10^6&lt;0,SUM('Chemicals Calcs'!S$2:S38)-'Chem - ODS'!N$15*10^6&gt;0),SUM('Chemicals Calcs'!S$2:S38)-'Chem - ODS'!N$15*10^6,'Chemicals Calcs'!S38))</f>
        <v>0</v>
      </c>
      <c r="T38" s="210">
        <f ca="1">IF(SUM('Chemicals Calcs'!T$2:T38)-'Chem - ODS'!O$15*10^6&lt;0,0,IF(AND(SUM('Chemicals Calcs'!T$1:T37)-'Chem - ODS'!O$15*10^6&lt;0,SUM('Chemicals Calcs'!T$2:T38)-'Chem - ODS'!O$15*10^6&gt;0),SUM('Chemicals Calcs'!T$2:T38)-'Chem - ODS'!O$15*10^6,'Chemicals Calcs'!T38))</f>
        <v>0</v>
      </c>
      <c r="U38" s="210">
        <f ca="1">IF(SUM('Chemicals Calcs'!U$2:U38)-'Chem - ODS'!P$15*10^6&lt;0,0,IF(AND(SUM('Chemicals Calcs'!U$1:U37)-'Chem - ODS'!P$15*10^6&lt;0,SUM('Chemicals Calcs'!U$2:U38)-'Chem - ODS'!P$15*10^6&gt;0),SUM('Chemicals Calcs'!U$2:U38)-'Chem - ODS'!P$15*10^6,'Chemicals Calcs'!U38))</f>
        <v>0</v>
      </c>
      <c r="V38" s="210">
        <f ca="1">IF(SUM('Chemicals Calcs'!V$2:V38)-'Chem - ODS'!Q$15*10^6&lt;0,0,IF(AND(SUM('Chemicals Calcs'!V$1:V37)-'Chem - ODS'!Q$15*10^6&lt;0,SUM('Chemicals Calcs'!V$2:V38)-'Chem - ODS'!Q$15*10^6&gt;0),SUM('Chemicals Calcs'!V$2:V38)-'Chem - ODS'!Q$15*10^6,'Chemicals Calcs'!V38))</f>
        <v>0</v>
      </c>
      <c r="W38" s="210">
        <f ca="1">IF(SUM('Chemicals Calcs'!W$2:W38)-'Chem - ODS'!R$15*10^6&lt;0,0,IF(AND(SUM('Chemicals Calcs'!W$1:W37)-'Chem - ODS'!R$15*10^6&lt;0,SUM('Chemicals Calcs'!W$2:W38)-'Chem - ODS'!R$15*10^6&gt;0),SUM('Chemicals Calcs'!W$2:W38)-'Chem - ODS'!R$15*10^6,'Chemicals Calcs'!W38))</f>
        <v>0</v>
      </c>
      <c r="X38" s="210">
        <f ca="1">IF(SUM('Chemicals Calcs'!X$2:X38)-'Chem - ODS'!S$15*10^6&lt;0,0,IF(AND(SUM('Chemicals Calcs'!X$1:X37)-'Chem - ODS'!S$15*10^6&lt;0,SUM('Chemicals Calcs'!X$2:X38)-'Chem - ODS'!S$15*10^6&gt;0),SUM('Chemicals Calcs'!X$2:X38)-'Chem - ODS'!S$15*10^6,'Chemicals Calcs'!X38))</f>
        <v>0</v>
      </c>
      <c r="Y38" s="210">
        <f ca="1">IF(SUM('Chemicals Calcs'!Y$2:Y38)-'Chem - ODS'!T$15*10^6&lt;0,0,IF(AND(SUM('Chemicals Calcs'!Y$1:Y37)-'Chem - ODS'!T$15*10^6&lt;0,SUM('Chemicals Calcs'!Y$2:Y38)-'Chem - ODS'!T$15*10^6&gt;0),SUM('Chemicals Calcs'!Y$2:Y38)-'Chem - ODS'!T$15*10^6,'Chemicals Calcs'!Y38))</f>
        <v>0</v>
      </c>
      <c r="Z38" s="210">
        <f ca="1">IF(SUM('Chemicals Calcs'!Z$2:Z38)-'Chem - ODS'!U$15*10^6&lt;0,0,IF(AND(SUM('Chemicals Calcs'!Z$1:Z37)-'Chem - ODS'!U$15*10^6&lt;0,SUM('Chemicals Calcs'!Z$2:Z38)-'Chem - ODS'!U$15*10^6&gt;0),SUM('Chemicals Calcs'!Z$2:Z38)-'Chem - ODS'!U$15*10^6,'Chemicals Calcs'!Z38))</f>
        <v>0</v>
      </c>
      <c r="AA38" s="210">
        <f ca="1">IF(SUM('Chemicals Calcs'!AA$2:AA38)-'Chem - ODS'!V$15*10^6&lt;0,0,IF(AND(SUM('Chemicals Calcs'!AA$1:AA37)-'Chem - ODS'!V$15*10^6&lt;0,SUM('Chemicals Calcs'!AA$2:AA38)-'Chem - ODS'!V$15*10^6&gt;0),SUM('Chemicals Calcs'!AA$2:AA38)-'Chem - ODS'!V$15*10^6,'Chemicals Calcs'!AA38))</f>
        <v>0</v>
      </c>
      <c r="AB38" s="210">
        <f ca="1">IF(SUM('Chemicals Calcs'!AB$2:AB38)-'Chem - ODS'!W$15*10^6&lt;0,0,IF(AND(SUM('Chemicals Calcs'!AB$1:AB37)-'Chem - ODS'!W$15*10^6&lt;0,SUM('Chemicals Calcs'!AB$2:AB38)-'Chem - ODS'!W$15*10^6&gt;0),SUM('Chemicals Calcs'!AB$2:AB38)-'Chem - ODS'!W$15*10^6,'Chemicals Calcs'!AB38))</f>
        <v>0</v>
      </c>
      <c r="AC38" s="210">
        <f ca="1">IF(SUM('Chemicals Calcs'!AC$2:AC38)-'Chem - ODS'!X$15*10^6&lt;0,0,IF(AND(SUM('Chemicals Calcs'!AC$1:AC37)-'Chem - ODS'!X$15*10^6&lt;0,SUM('Chemicals Calcs'!AC$2:AC38)-'Chem - ODS'!X$15*10^6&gt;0),SUM('Chemicals Calcs'!AC$2:AC38)-'Chem - ODS'!X$15*10^6,'Chemicals Calcs'!AC38))</f>
        <v>0</v>
      </c>
      <c r="AD38" s="210">
        <f ca="1">IF(SUM('Chemicals Calcs'!AD$2:AD38)-'Chem - ODS'!Y$15*10^6&lt;0,0,IF(AND(SUM('Chemicals Calcs'!AD$1:AD37)-'Chem - ODS'!Y$15*10^6&lt;0,SUM('Chemicals Calcs'!AD$2:AD38)-'Chem - ODS'!Y$15*10^6&gt;0),SUM('Chemicals Calcs'!AD$2:AD38)-'Chem - ODS'!Y$15*10^6,'Chemicals Calcs'!AD38))</f>
        <v>0</v>
      </c>
      <c r="AE38" s="210">
        <f ca="1">IF(SUM('Chemicals Calcs'!AE$2:AE38)-'Chem - ODS'!Z$15*10^6&lt;0,0,IF(AND(SUM('Chemicals Calcs'!AE$1:AE37)-'Chem - ODS'!Z$15*10^6&lt;0,SUM('Chemicals Calcs'!AE$2:AE38)-'Chem - ODS'!Z$15*10^6&gt;0),SUM('Chemicals Calcs'!AE$2:AE38)-'Chem - ODS'!Z$15*10^6,'Chemicals Calcs'!AE38))</f>
        <v>0</v>
      </c>
      <c r="AF38" s="210">
        <f ca="1">IF(SUM('Chemicals Calcs'!AF$2:AF38)-'Chem - ODS'!AA$15*10^6&lt;0,0,IF(AND(SUM('Chemicals Calcs'!AF$1:AF37)-'Chem - ODS'!AA$15*10^6&lt;0,SUM('Chemicals Calcs'!AF$2:AF38)-'Chem - ODS'!AA$15*10^6&gt;0),SUM('Chemicals Calcs'!AF$2:AF38)-'Chem - ODS'!AA$15*10^6,'Chemicals Calcs'!AF38))</f>
        <v>0</v>
      </c>
      <c r="AG38" s="210">
        <f ca="1">IF(SUM('Chemicals Calcs'!AG$2:AG38)-'Chem - ODS'!AB$15*10^6&lt;0,0,IF(AND(SUM('Chemicals Calcs'!AG$1:AG37)-'Chem - ODS'!AB$15*10^6&lt;0,SUM('Chemicals Calcs'!AG$2:AG38)-'Chem - ODS'!AB$15*10^6&gt;0),SUM('Chemicals Calcs'!AG$2:AG38)-'Chem - ODS'!AB$15*10^6,'Chemicals Calcs'!AG38))</f>
        <v>0</v>
      </c>
      <c r="AH38" s="210">
        <f ca="1">IF(SUM('Chemicals Calcs'!AH$2:AH38)-'Chem - ODS'!AC$15*10^6&lt;0,0,IF(AND(SUM('Chemicals Calcs'!AH$1:AH37)-'Chem - ODS'!AC$15*10^6&lt;0,SUM('Chemicals Calcs'!AH$2:AH38)-'Chem - ODS'!AC$15*10^6&gt;0),SUM('Chemicals Calcs'!AH$2:AH38)-'Chem - ODS'!AC$15*10^6,'Chemicals Calcs'!AH38))</f>
        <v>0</v>
      </c>
      <c r="AI38" s="210">
        <f ca="1">IF(SUM('Chemicals Calcs'!AI$2:AI38)-'Chem - ODS'!AD$15*10^6&lt;0,0,IF(AND(SUM('Chemicals Calcs'!AI$1:AI37)-'Chem - ODS'!AD$15*10^6&lt;0,SUM('Chemicals Calcs'!AI$2:AI38)-'Chem - ODS'!AD$15*10^6&gt;0),SUM('Chemicals Calcs'!AI$2:AI38)-'Chem - ODS'!AD$15*10^6,'Chemicals Calcs'!AI38))</f>
        <v>0</v>
      </c>
      <c r="AJ38" s="210">
        <f ca="1">IF(SUM('Chemicals Calcs'!AJ$2:AJ38)-'Chem - ODS'!AE$15*10^6&lt;0,0,IF(AND(SUM('Chemicals Calcs'!AJ$1:AJ37)-'Chem - ODS'!AE$15*10^6&lt;0,SUM('Chemicals Calcs'!AJ$2:AJ38)-'Chem - ODS'!AE$15*10^6&gt;0),SUM('Chemicals Calcs'!AJ$2:AJ38)-'Chem - ODS'!AE$15*10^6,'Chemicals Calcs'!AJ38))</f>
        <v>0</v>
      </c>
      <c r="AK38" s="210">
        <f ca="1">IF(SUM('Chemicals Calcs'!AK$2:AK38)-'Chem - ODS'!AF$15*10^6&lt;0,0,IF(AND(SUM('Chemicals Calcs'!AK$1:AK37)-'Chem - ODS'!AF$15*10^6&lt;0,SUM('Chemicals Calcs'!AK$2:AK38)-'Chem - ODS'!AF$15*10^6&gt;0),SUM('Chemicals Calcs'!AK$2:AK38)-'Chem - ODS'!AF$15*10^6,'Chemicals Calcs'!AK38))</f>
        <v>0</v>
      </c>
      <c r="AL38" s="210">
        <f ca="1">IF(SUM('Chemicals Calcs'!AL$2:AL38)-'Chem - ODS'!AG$15*10^6&lt;0,0,IF(AND(SUM('Chemicals Calcs'!AL$1:AL37)-'Chem - ODS'!AG$15*10^6&lt;0,SUM('Chemicals Calcs'!AL$2:AL38)-'Chem - ODS'!AG$15*10^6&gt;0),SUM('Chemicals Calcs'!AL$2:AL38)-'Chem - ODS'!AG$15*10^6,'Chemicals Calcs'!AL38))</f>
        <v>0</v>
      </c>
      <c r="AM38" s="210">
        <f ca="1">IF(SUM('Chemicals Calcs'!AM$2:AM38)-'Chem - ODS'!AH$15*10^6&lt;0,0,IF(AND(SUM('Chemicals Calcs'!AM$1:AM37)-'Chem - ODS'!AH$15*10^6&lt;0,SUM('Chemicals Calcs'!AM$2:AM38)-'Chem - ODS'!AH$15*10^6&gt;0),SUM('Chemicals Calcs'!AM$2:AM38)-'Chem - ODS'!AH$15*10^6,'Chemicals Calcs'!AM38))</f>
        <v>0</v>
      </c>
      <c r="AN38" s="210">
        <f ca="1">IF(SUM('Chemicals Calcs'!AN$2:AN38)-'Chem - ODS'!AI$15*10^6&lt;0,0,IF(AND(SUM('Chemicals Calcs'!AN$1:AN37)-'Chem - ODS'!AI$15*10^6&lt;0,SUM('Chemicals Calcs'!AN$2:AN38)-'Chem - ODS'!AI$15*10^6&gt;0),SUM('Chemicals Calcs'!AN$2:AN38)-'Chem - ODS'!AI$15*10^6,'Chemicals Calcs'!AN38))</f>
        <v>0</v>
      </c>
      <c r="AO38" s="210">
        <f ca="1">IF(SUM('Chemicals Calcs'!AO$2:AO38)-'Chem - ODS'!AJ$15*10^6&lt;0,0,IF(AND(SUM('Chemicals Calcs'!AO$1:AO37)-'Chem - ODS'!AJ$15*10^6&lt;0,SUM('Chemicals Calcs'!AO$2:AO38)-'Chem - ODS'!AJ$15*10^6&gt;0),SUM('Chemicals Calcs'!AO$2:AO38)-'Chem - ODS'!AJ$15*10^6,'Chemicals Calcs'!AO38))</f>
        <v>0</v>
      </c>
      <c r="AP38" s="210">
        <f ca="1">IF(SUM('Chemicals Calcs'!AP$2:AP38)-'Chem - ODS'!AK$15*10^6&lt;0,0,IF(AND(SUM('Chemicals Calcs'!AP$1:AP37)-'Chem - ODS'!AK$15*10^6&lt;0,SUM('Chemicals Calcs'!AP$2:AP38)-'Chem - ODS'!AK$15*10^6&gt;0),SUM('Chemicals Calcs'!AP$2:AP38)-'Chem - ODS'!AK$15*10^6,'Chemicals Calcs'!AP38))</f>
        <v>0</v>
      </c>
    </row>
    <row r="39" spans="1:42">
      <c r="A39" s="74">
        <v>-13</v>
      </c>
      <c r="B39">
        <f ca="1">IF('Chemicals 2010'!$A47="CP",INDIRECT("'Chemicals 2010'!"&amp;'Country Selector'!$B$3&amp;ROW($A47))*10^12,0)</f>
        <v>0</v>
      </c>
      <c r="C39" s="90">
        <f t="shared" ca="1" si="2"/>
        <v>0</v>
      </c>
      <c r="D39" s="90">
        <f t="shared" ca="1" si="2"/>
        <v>0</v>
      </c>
      <c r="E39" s="90">
        <f t="shared" ca="1" si="2"/>
        <v>0</v>
      </c>
      <c r="F39" s="90">
        <f t="shared" ca="1" si="2"/>
        <v>0</v>
      </c>
      <c r="G39" s="210">
        <f ca="1">IF(SUM('Chemicals Calcs'!G$2:G39)-'Chem - ODS'!B$15*10^6&lt;0,0,IF(AND(SUM('Chemicals Calcs'!G$1:G38)-'Chem - ODS'!B$15*10^6&lt;0,SUM('Chemicals Calcs'!G$2:G39)-'Chem - ODS'!B$15*10^6&gt;0),SUM('Chemicals Calcs'!G$2:G39)-'Chem - ODS'!B$15*10^6,'Chemicals Calcs'!G39))</f>
        <v>0</v>
      </c>
      <c r="H39" s="210">
        <f ca="1">IF(SUM('Chemicals Calcs'!H$2:H39)-'Chem - ODS'!C$15*10^6&lt;0,0,IF(AND(SUM('Chemicals Calcs'!H$1:H38)-'Chem - ODS'!C$15*10^6&lt;0,SUM('Chemicals Calcs'!H$2:H39)-'Chem - ODS'!C$15*10^6&gt;0),SUM('Chemicals Calcs'!H$2:H39)-'Chem - ODS'!C$15*10^6,'Chemicals Calcs'!H39))</f>
        <v>0</v>
      </c>
      <c r="I39" s="210">
        <f ca="1">IF(SUM('Chemicals Calcs'!I$2:I39)-'Chem - ODS'!D$15*10^6&lt;0,0,IF(AND(SUM('Chemicals Calcs'!I$1:I38)-'Chem - ODS'!D$15*10^6&lt;0,SUM('Chemicals Calcs'!I$2:I39)-'Chem - ODS'!D$15*10^6&gt;0),SUM('Chemicals Calcs'!I$2:I39)-'Chem - ODS'!D$15*10^6,'Chemicals Calcs'!I39))</f>
        <v>0</v>
      </c>
      <c r="J39" s="210">
        <f ca="1">IF(SUM('Chemicals Calcs'!J$2:J39)-'Chem - ODS'!E$15*10^6&lt;0,0,IF(AND(SUM('Chemicals Calcs'!J$1:J38)-'Chem - ODS'!E$15*10^6&lt;0,SUM('Chemicals Calcs'!J$2:J39)-'Chem - ODS'!E$15*10^6&gt;0),SUM('Chemicals Calcs'!J$2:J39)-'Chem - ODS'!E$15*10^6,'Chemicals Calcs'!J39))</f>
        <v>0</v>
      </c>
      <c r="K39" s="210">
        <f ca="1">IF(SUM('Chemicals Calcs'!K$2:K39)-'Chem - ODS'!F$15*10^6&lt;0,0,IF(AND(SUM('Chemicals Calcs'!K$1:K38)-'Chem - ODS'!F$15*10^6&lt;0,SUM('Chemicals Calcs'!K$2:K39)-'Chem - ODS'!F$15*10^6&gt;0),SUM('Chemicals Calcs'!K$2:K39)-'Chem - ODS'!F$15*10^6,'Chemicals Calcs'!K39))</f>
        <v>0</v>
      </c>
      <c r="L39" s="210">
        <f ca="1">IF(SUM('Chemicals Calcs'!L$2:L39)-'Chem - ODS'!G$15*10^6&lt;0,0,IF(AND(SUM('Chemicals Calcs'!L$1:L38)-'Chem - ODS'!G$15*10^6&lt;0,SUM('Chemicals Calcs'!L$2:L39)-'Chem - ODS'!G$15*10^6&gt;0),SUM('Chemicals Calcs'!L$2:L39)-'Chem - ODS'!G$15*10^6,'Chemicals Calcs'!L39))</f>
        <v>0</v>
      </c>
      <c r="M39" s="210">
        <f ca="1">IF(SUM('Chemicals Calcs'!M$2:M39)-'Chem - ODS'!H$15*10^6&lt;0,0,IF(AND(SUM('Chemicals Calcs'!M$1:M38)-'Chem - ODS'!H$15*10^6&lt;0,SUM('Chemicals Calcs'!M$2:M39)-'Chem - ODS'!H$15*10^6&gt;0),SUM('Chemicals Calcs'!M$2:M39)-'Chem - ODS'!H$15*10^6,'Chemicals Calcs'!M39))</f>
        <v>0</v>
      </c>
      <c r="N39" s="210">
        <f ca="1">IF(SUM('Chemicals Calcs'!N$2:N39)-'Chem - ODS'!I$15*10^6&lt;0,0,IF(AND(SUM('Chemicals Calcs'!N$1:N38)-'Chem - ODS'!I$15*10^6&lt;0,SUM('Chemicals Calcs'!N$2:N39)-'Chem - ODS'!I$15*10^6&gt;0),SUM('Chemicals Calcs'!N$2:N39)-'Chem - ODS'!I$15*10^6,'Chemicals Calcs'!N39))</f>
        <v>0</v>
      </c>
      <c r="O39" s="210">
        <f ca="1">IF(SUM('Chemicals Calcs'!O$2:O39)-'Chem - ODS'!J$15*10^6&lt;0,0,IF(AND(SUM('Chemicals Calcs'!O$1:O38)-'Chem - ODS'!J$15*10^6&lt;0,SUM('Chemicals Calcs'!O$2:O39)-'Chem - ODS'!J$15*10^6&gt;0),SUM('Chemicals Calcs'!O$2:O39)-'Chem - ODS'!J$15*10^6,'Chemicals Calcs'!O39))</f>
        <v>0</v>
      </c>
      <c r="P39" s="210">
        <f ca="1">IF(SUM('Chemicals Calcs'!P$2:P39)-'Chem - ODS'!K$15*10^6&lt;0,0,IF(AND(SUM('Chemicals Calcs'!P$1:P38)-'Chem - ODS'!K$15*10^6&lt;0,SUM('Chemicals Calcs'!P$2:P39)-'Chem - ODS'!K$15*10^6&gt;0),SUM('Chemicals Calcs'!P$2:P39)-'Chem - ODS'!K$15*10^6,'Chemicals Calcs'!P39))</f>
        <v>0</v>
      </c>
      <c r="Q39" s="210">
        <f ca="1">IF(SUM('Chemicals Calcs'!Q$2:Q39)-'Chem - ODS'!L$15*10^6&lt;0,0,IF(AND(SUM('Chemicals Calcs'!Q$1:Q38)-'Chem - ODS'!L$15*10^6&lt;0,SUM('Chemicals Calcs'!Q$2:Q39)-'Chem - ODS'!L$15*10^6&gt;0),SUM('Chemicals Calcs'!Q$2:Q39)-'Chem - ODS'!L$15*10^6,'Chemicals Calcs'!Q39))</f>
        <v>0</v>
      </c>
      <c r="R39" s="210">
        <f ca="1">IF(SUM('Chemicals Calcs'!R$2:R39)-'Chem - ODS'!M$15*10^6&lt;0,0,IF(AND(SUM('Chemicals Calcs'!R$1:R38)-'Chem - ODS'!M$15*10^6&lt;0,SUM('Chemicals Calcs'!R$2:R39)-'Chem - ODS'!M$15*10^6&gt;0),SUM('Chemicals Calcs'!R$2:R39)-'Chem - ODS'!M$15*10^6,'Chemicals Calcs'!R39))</f>
        <v>0</v>
      </c>
      <c r="S39" s="210">
        <f ca="1">IF(SUM('Chemicals Calcs'!S$2:S39)-'Chem - ODS'!N$15*10^6&lt;0,0,IF(AND(SUM('Chemicals Calcs'!S$1:S38)-'Chem - ODS'!N$15*10^6&lt;0,SUM('Chemicals Calcs'!S$2:S39)-'Chem - ODS'!N$15*10^6&gt;0),SUM('Chemicals Calcs'!S$2:S39)-'Chem - ODS'!N$15*10^6,'Chemicals Calcs'!S39))</f>
        <v>0</v>
      </c>
      <c r="T39" s="210">
        <f ca="1">IF(SUM('Chemicals Calcs'!T$2:T39)-'Chem - ODS'!O$15*10^6&lt;0,0,IF(AND(SUM('Chemicals Calcs'!T$1:T38)-'Chem - ODS'!O$15*10^6&lt;0,SUM('Chemicals Calcs'!T$2:T39)-'Chem - ODS'!O$15*10^6&gt;0),SUM('Chemicals Calcs'!T$2:T39)-'Chem - ODS'!O$15*10^6,'Chemicals Calcs'!T39))</f>
        <v>0</v>
      </c>
      <c r="U39" s="210">
        <f ca="1">IF(SUM('Chemicals Calcs'!U$2:U39)-'Chem - ODS'!P$15*10^6&lt;0,0,IF(AND(SUM('Chemicals Calcs'!U$1:U38)-'Chem - ODS'!P$15*10^6&lt;0,SUM('Chemicals Calcs'!U$2:U39)-'Chem - ODS'!P$15*10^6&gt;0),SUM('Chemicals Calcs'!U$2:U39)-'Chem - ODS'!P$15*10^6,'Chemicals Calcs'!U39))</f>
        <v>0</v>
      </c>
      <c r="V39" s="210">
        <f ca="1">IF(SUM('Chemicals Calcs'!V$2:V39)-'Chem - ODS'!Q$15*10^6&lt;0,0,IF(AND(SUM('Chemicals Calcs'!V$1:V38)-'Chem - ODS'!Q$15*10^6&lt;0,SUM('Chemicals Calcs'!V$2:V39)-'Chem - ODS'!Q$15*10^6&gt;0),SUM('Chemicals Calcs'!V$2:V39)-'Chem - ODS'!Q$15*10^6,'Chemicals Calcs'!V39))</f>
        <v>0</v>
      </c>
      <c r="W39" s="210">
        <f ca="1">IF(SUM('Chemicals Calcs'!W$2:W39)-'Chem - ODS'!R$15*10^6&lt;0,0,IF(AND(SUM('Chemicals Calcs'!W$1:W38)-'Chem - ODS'!R$15*10^6&lt;0,SUM('Chemicals Calcs'!W$2:W39)-'Chem - ODS'!R$15*10^6&gt;0),SUM('Chemicals Calcs'!W$2:W39)-'Chem - ODS'!R$15*10^6,'Chemicals Calcs'!W39))</f>
        <v>0</v>
      </c>
      <c r="X39" s="210">
        <f ca="1">IF(SUM('Chemicals Calcs'!X$2:X39)-'Chem - ODS'!S$15*10^6&lt;0,0,IF(AND(SUM('Chemicals Calcs'!X$1:X38)-'Chem - ODS'!S$15*10^6&lt;0,SUM('Chemicals Calcs'!X$2:X39)-'Chem - ODS'!S$15*10^6&gt;0),SUM('Chemicals Calcs'!X$2:X39)-'Chem - ODS'!S$15*10^6,'Chemicals Calcs'!X39))</f>
        <v>0</v>
      </c>
      <c r="Y39" s="210">
        <f ca="1">IF(SUM('Chemicals Calcs'!Y$2:Y39)-'Chem - ODS'!T$15*10^6&lt;0,0,IF(AND(SUM('Chemicals Calcs'!Y$1:Y38)-'Chem - ODS'!T$15*10^6&lt;0,SUM('Chemicals Calcs'!Y$2:Y39)-'Chem - ODS'!T$15*10^6&gt;0),SUM('Chemicals Calcs'!Y$2:Y39)-'Chem - ODS'!T$15*10^6,'Chemicals Calcs'!Y39))</f>
        <v>0</v>
      </c>
      <c r="Z39" s="210">
        <f ca="1">IF(SUM('Chemicals Calcs'!Z$2:Z39)-'Chem - ODS'!U$15*10^6&lt;0,0,IF(AND(SUM('Chemicals Calcs'!Z$1:Z38)-'Chem - ODS'!U$15*10^6&lt;0,SUM('Chemicals Calcs'!Z$2:Z39)-'Chem - ODS'!U$15*10^6&gt;0),SUM('Chemicals Calcs'!Z$2:Z39)-'Chem - ODS'!U$15*10^6,'Chemicals Calcs'!Z39))</f>
        <v>0</v>
      </c>
      <c r="AA39" s="210">
        <f ca="1">IF(SUM('Chemicals Calcs'!AA$2:AA39)-'Chem - ODS'!V$15*10^6&lt;0,0,IF(AND(SUM('Chemicals Calcs'!AA$1:AA38)-'Chem - ODS'!V$15*10^6&lt;0,SUM('Chemicals Calcs'!AA$2:AA39)-'Chem - ODS'!V$15*10^6&gt;0),SUM('Chemicals Calcs'!AA$2:AA39)-'Chem - ODS'!V$15*10^6,'Chemicals Calcs'!AA39))</f>
        <v>0</v>
      </c>
      <c r="AB39" s="210">
        <f ca="1">IF(SUM('Chemicals Calcs'!AB$2:AB39)-'Chem - ODS'!W$15*10^6&lt;0,0,IF(AND(SUM('Chemicals Calcs'!AB$1:AB38)-'Chem - ODS'!W$15*10^6&lt;0,SUM('Chemicals Calcs'!AB$2:AB39)-'Chem - ODS'!W$15*10^6&gt;0),SUM('Chemicals Calcs'!AB$2:AB39)-'Chem - ODS'!W$15*10^6,'Chemicals Calcs'!AB39))</f>
        <v>0</v>
      </c>
      <c r="AC39" s="210">
        <f ca="1">IF(SUM('Chemicals Calcs'!AC$2:AC39)-'Chem - ODS'!X$15*10^6&lt;0,0,IF(AND(SUM('Chemicals Calcs'!AC$1:AC38)-'Chem - ODS'!X$15*10^6&lt;0,SUM('Chemicals Calcs'!AC$2:AC39)-'Chem - ODS'!X$15*10^6&gt;0),SUM('Chemicals Calcs'!AC$2:AC39)-'Chem - ODS'!X$15*10^6,'Chemicals Calcs'!AC39))</f>
        <v>0</v>
      </c>
      <c r="AD39" s="210">
        <f ca="1">IF(SUM('Chemicals Calcs'!AD$2:AD39)-'Chem - ODS'!Y$15*10^6&lt;0,0,IF(AND(SUM('Chemicals Calcs'!AD$1:AD38)-'Chem - ODS'!Y$15*10^6&lt;0,SUM('Chemicals Calcs'!AD$2:AD39)-'Chem - ODS'!Y$15*10^6&gt;0),SUM('Chemicals Calcs'!AD$2:AD39)-'Chem - ODS'!Y$15*10^6,'Chemicals Calcs'!AD39))</f>
        <v>0</v>
      </c>
      <c r="AE39" s="210">
        <f ca="1">IF(SUM('Chemicals Calcs'!AE$2:AE39)-'Chem - ODS'!Z$15*10^6&lt;0,0,IF(AND(SUM('Chemicals Calcs'!AE$1:AE38)-'Chem - ODS'!Z$15*10^6&lt;0,SUM('Chemicals Calcs'!AE$2:AE39)-'Chem - ODS'!Z$15*10^6&gt;0),SUM('Chemicals Calcs'!AE$2:AE39)-'Chem - ODS'!Z$15*10^6,'Chemicals Calcs'!AE39))</f>
        <v>0</v>
      </c>
      <c r="AF39" s="210">
        <f ca="1">IF(SUM('Chemicals Calcs'!AF$2:AF39)-'Chem - ODS'!AA$15*10^6&lt;0,0,IF(AND(SUM('Chemicals Calcs'!AF$1:AF38)-'Chem - ODS'!AA$15*10^6&lt;0,SUM('Chemicals Calcs'!AF$2:AF39)-'Chem - ODS'!AA$15*10^6&gt;0),SUM('Chemicals Calcs'!AF$2:AF39)-'Chem - ODS'!AA$15*10^6,'Chemicals Calcs'!AF39))</f>
        <v>0</v>
      </c>
      <c r="AG39" s="210">
        <f ca="1">IF(SUM('Chemicals Calcs'!AG$2:AG39)-'Chem - ODS'!AB$15*10^6&lt;0,0,IF(AND(SUM('Chemicals Calcs'!AG$1:AG38)-'Chem - ODS'!AB$15*10^6&lt;0,SUM('Chemicals Calcs'!AG$2:AG39)-'Chem - ODS'!AB$15*10^6&gt;0),SUM('Chemicals Calcs'!AG$2:AG39)-'Chem - ODS'!AB$15*10^6,'Chemicals Calcs'!AG39))</f>
        <v>0</v>
      </c>
      <c r="AH39" s="210">
        <f ca="1">IF(SUM('Chemicals Calcs'!AH$2:AH39)-'Chem - ODS'!AC$15*10^6&lt;0,0,IF(AND(SUM('Chemicals Calcs'!AH$1:AH38)-'Chem - ODS'!AC$15*10^6&lt;0,SUM('Chemicals Calcs'!AH$2:AH39)-'Chem - ODS'!AC$15*10^6&gt;0),SUM('Chemicals Calcs'!AH$2:AH39)-'Chem - ODS'!AC$15*10^6,'Chemicals Calcs'!AH39))</f>
        <v>0</v>
      </c>
      <c r="AI39" s="210">
        <f ca="1">IF(SUM('Chemicals Calcs'!AI$2:AI39)-'Chem - ODS'!AD$15*10^6&lt;0,0,IF(AND(SUM('Chemicals Calcs'!AI$1:AI38)-'Chem - ODS'!AD$15*10^6&lt;0,SUM('Chemicals Calcs'!AI$2:AI39)-'Chem - ODS'!AD$15*10^6&gt;0),SUM('Chemicals Calcs'!AI$2:AI39)-'Chem - ODS'!AD$15*10^6,'Chemicals Calcs'!AI39))</f>
        <v>0</v>
      </c>
      <c r="AJ39" s="210">
        <f ca="1">IF(SUM('Chemicals Calcs'!AJ$2:AJ39)-'Chem - ODS'!AE$15*10^6&lt;0,0,IF(AND(SUM('Chemicals Calcs'!AJ$1:AJ38)-'Chem - ODS'!AE$15*10^6&lt;0,SUM('Chemicals Calcs'!AJ$2:AJ39)-'Chem - ODS'!AE$15*10^6&gt;0),SUM('Chemicals Calcs'!AJ$2:AJ39)-'Chem - ODS'!AE$15*10^6,'Chemicals Calcs'!AJ39))</f>
        <v>0</v>
      </c>
      <c r="AK39" s="210">
        <f ca="1">IF(SUM('Chemicals Calcs'!AK$2:AK39)-'Chem - ODS'!AF$15*10^6&lt;0,0,IF(AND(SUM('Chemicals Calcs'!AK$1:AK38)-'Chem - ODS'!AF$15*10^6&lt;0,SUM('Chemicals Calcs'!AK$2:AK39)-'Chem - ODS'!AF$15*10^6&gt;0),SUM('Chemicals Calcs'!AK$2:AK39)-'Chem - ODS'!AF$15*10^6,'Chemicals Calcs'!AK39))</f>
        <v>0</v>
      </c>
      <c r="AL39" s="210">
        <f ca="1">IF(SUM('Chemicals Calcs'!AL$2:AL39)-'Chem - ODS'!AG$15*10^6&lt;0,0,IF(AND(SUM('Chemicals Calcs'!AL$1:AL38)-'Chem - ODS'!AG$15*10^6&lt;0,SUM('Chemicals Calcs'!AL$2:AL39)-'Chem - ODS'!AG$15*10^6&gt;0),SUM('Chemicals Calcs'!AL$2:AL39)-'Chem - ODS'!AG$15*10^6,'Chemicals Calcs'!AL39))</f>
        <v>0</v>
      </c>
      <c r="AM39" s="210">
        <f ca="1">IF(SUM('Chemicals Calcs'!AM$2:AM39)-'Chem - ODS'!AH$15*10^6&lt;0,0,IF(AND(SUM('Chemicals Calcs'!AM$1:AM38)-'Chem - ODS'!AH$15*10^6&lt;0,SUM('Chemicals Calcs'!AM$2:AM39)-'Chem - ODS'!AH$15*10^6&gt;0),SUM('Chemicals Calcs'!AM$2:AM39)-'Chem - ODS'!AH$15*10^6,'Chemicals Calcs'!AM39))</f>
        <v>0</v>
      </c>
      <c r="AN39" s="210">
        <f ca="1">IF(SUM('Chemicals Calcs'!AN$2:AN39)-'Chem - ODS'!AI$15*10^6&lt;0,0,IF(AND(SUM('Chemicals Calcs'!AN$1:AN38)-'Chem - ODS'!AI$15*10^6&lt;0,SUM('Chemicals Calcs'!AN$2:AN39)-'Chem - ODS'!AI$15*10^6&gt;0),SUM('Chemicals Calcs'!AN$2:AN39)-'Chem - ODS'!AI$15*10^6,'Chemicals Calcs'!AN39))</f>
        <v>0</v>
      </c>
      <c r="AO39" s="210">
        <f ca="1">IF(SUM('Chemicals Calcs'!AO$2:AO39)-'Chem - ODS'!AJ$15*10^6&lt;0,0,IF(AND(SUM('Chemicals Calcs'!AO$1:AO38)-'Chem - ODS'!AJ$15*10^6&lt;0,SUM('Chemicals Calcs'!AO$2:AO39)-'Chem - ODS'!AJ$15*10^6&gt;0),SUM('Chemicals Calcs'!AO$2:AO39)-'Chem - ODS'!AJ$15*10^6,'Chemicals Calcs'!AO39))</f>
        <v>0</v>
      </c>
      <c r="AP39" s="210">
        <f ca="1">IF(SUM('Chemicals Calcs'!AP$2:AP39)-'Chem - ODS'!AK$15*10^6&lt;0,0,IF(AND(SUM('Chemicals Calcs'!AP$1:AP38)-'Chem - ODS'!AK$15*10^6&lt;0,SUM('Chemicals Calcs'!AP$2:AP39)-'Chem - ODS'!AK$15*10^6&gt;0),SUM('Chemicals Calcs'!AP$2:AP39)-'Chem - ODS'!AK$15*10^6,'Chemicals Calcs'!AP39))</f>
        <v>0</v>
      </c>
    </row>
    <row r="40" spans="1:42">
      <c r="A40" s="74">
        <v>-12</v>
      </c>
      <c r="B40">
        <f ca="1">IF('Chemicals 2010'!$A48="CP",INDIRECT("'Chemicals 2010'!"&amp;'Country Selector'!$B$3&amp;ROW($A48))*10^12,0)</f>
        <v>126223983962.50067</v>
      </c>
      <c r="C40" s="90">
        <f t="shared" ca="1" si="2"/>
        <v>113601585566.25061</v>
      </c>
      <c r="D40" s="90">
        <f t="shared" ca="1" si="2"/>
        <v>100979187170.00053</v>
      </c>
      <c r="E40" s="90">
        <f t="shared" ca="1" si="2"/>
        <v>88356788773.750458</v>
      </c>
      <c r="F40" s="90">
        <f t="shared" ca="1" si="2"/>
        <v>75734390377.500397</v>
      </c>
      <c r="G40" s="210">
        <f ca="1">IF(SUM('Chemicals Calcs'!G$2:G40)-'Chem - ODS'!B$15*10^6&lt;0,0,IF(AND(SUM('Chemicals Calcs'!G$1:G39)-'Chem - ODS'!B$15*10^6&lt;0,SUM('Chemicals Calcs'!G$2:G40)-'Chem - ODS'!B$15*10^6&gt;0),SUM('Chemicals Calcs'!G$2:G40)-'Chem - ODS'!B$15*10^6,'Chemicals Calcs'!G40))</f>
        <v>425580516582.9303</v>
      </c>
      <c r="H40" s="210">
        <f ca="1">IF(SUM('Chemicals Calcs'!H$2:H40)-'Chem - ODS'!C$15*10^6&lt;0,0,IF(AND(SUM('Chemicals Calcs'!H$1:H39)-'Chem - ODS'!C$15*10^6&lt;0,SUM('Chemicals Calcs'!H$2:H40)-'Chem - ODS'!C$15*10^6&gt;0),SUM('Chemicals Calcs'!H$2:H40)-'Chem - ODS'!C$15*10^6,'Chemicals Calcs'!H40))</f>
        <v>0</v>
      </c>
      <c r="I40" s="210">
        <f ca="1">IF(SUM('Chemicals Calcs'!I$2:I40)-'Chem - ODS'!D$15*10^6&lt;0,0,IF(AND(SUM('Chemicals Calcs'!I$1:I39)-'Chem - ODS'!D$15*10^6&lt;0,SUM('Chemicals Calcs'!I$2:I40)-'Chem - ODS'!D$15*10^6&gt;0),SUM('Chemicals Calcs'!I$2:I40)-'Chem - ODS'!D$15*10^6,'Chemicals Calcs'!I40))</f>
        <v>0</v>
      </c>
      <c r="J40" s="210">
        <f ca="1">IF(SUM('Chemicals Calcs'!J$2:J40)-'Chem - ODS'!E$15*10^6&lt;0,0,IF(AND(SUM('Chemicals Calcs'!J$1:J39)-'Chem - ODS'!E$15*10^6&lt;0,SUM('Chemicals Calcs'!J$2:J40)-'Chem - ODS'!E$15*10^6&gt;0),SUM('Chemicals Calcs'!J$2:J40)-'Chem - ODS'!E$15*10^6,'Chemicals Calcs'!J40))</f>
        <v>0</v>
      </c>
      <c r="K40" s="210">
        <f ca="1">IF(SUM('Chemicals Calcs'!K$2:K40)-'Chem - ODS'!F$15*10^6&lt;0,0,IF(AND(SUM('Chemicals Calcs'!K$1:K39)-'Chem - ODS'!F$15*10^6&lt;0,SUM('Chemicals Calcs'!K$2:K40)-'Chem - ODS'!F$15*10^6&gt;0),SUM('Chemicals Calcs'!K$2:K40)-'Chem - ODS'!F$15*10^6,'Chemicals Calcs'!K40))</f>
        <v>0</v>
      </c>
      <c r="L40" s="210">
        <f ca="1">IF(SUM('Chemicals Calcs'!L$2:L40)-'Chem - ODS'!G$15*10^6&lt;0,0,IF(AND(SUM('Chemicals Calcs'!L$1:L39)-'Chem - ODS'!G$15*10^6&lt;0,SUM('Chemicals Calcs'!L$2:L40)-'Chem - ODS'!G$15*10^6&gt;0),SUM('Chemicals Calcs'!L$2:L40)-'Chem - ODS'!G$15*10^6,'Chemicals Calcs'!L40))</f>
        <v>0</v>
      </c>
      <c r="M40" s="210">
        <f ca="1">IF(SUM('Chemicals Calcs'!M$2:M40)-'Chem - ODS'!H$15*10^6&lt;0,0,IF(AND(SUM('Chemicals Calcs'!M$1:M39)-'Chem - ODS'!H$15*10^6&lt;0,SUM('Chemicals Calcs'!M$2:M40)-'Chem - ODS'!H$15*10^6&gt;0),SUM('Chemicals Calcs'!M$2:M40)-'Chem - ODS'!H$15*10^6,'Chemicals Calcs'!M40))</f>
        <v>0</v>
      </c>
      <c r="N40" s="210">
        <f ca="1">IF(SUM('Chemicals Calcs'!N$2:N40)-'Chem - ODS'!I$15*10^6&lt;0,0,IF(AND(SUM('Chemicals Calcs'!N$1:N39)-'Chem - ODS'!I$15*10^6&lt;0,SUM('Chemicals Calcs'!N$2:N40)-'Chem - ODS'!I$15*10^6&gt;0),SUM('Chemicals Calcs'!N$2:N40)-'Chem - ODS'!I$15*10^6,'Chemicals Calcs'!N40))</f>
        <v>0</v>
      </c>
      <c r="O40" s="210">
        <f ca="1">IF(SUM('Chemicals Calcs'!O$2:O40)-'Chem - ODS'!J$15*10^6&lt;0,0,IF(AND(SUM('Chemicals Calcs'!O$1:O39)-'Chem - ODS'!J$15*10^6&lt;0,SUM('Chemicals Calcs'!O$2:O40)-'Chem - ODS'!J$15*10^6&gt;0),SUM('Chemicals Calcs'!O$2:O40)-'Chem - ODS'!J$15*10^6,'Chemicals Calcs'!O40))</f>
        <v>0</v>
      </c>
      <c r="P40" s="210">
        <f ca="1">IF(SUM('Chemicals Calcs'!P$2:P40)-'Chem - ODS'!K$15*10^6&lt;0,0,IF(AND(SUM('Chemicals Calcs'!P$1:P39)-'Chem - ODS'!K$15*10^6&lt;0,SUM('Chemicals Calcs'!P$2:P40)-'Chem - ODS'!K$15*10^6&gt;0),SUM('Chemicals Calcs'!P$2:P40)-'Chem - ODS'!K$15*10^6,'Chemicals Calcs'!P40))</f>
        <v>0</v>
      </c>
      <c r="Q40" s="210">
        <f ca="1">IF(SUM('Chemicals Calcs'!Q$2:Q40)-'Chem - ODS'!L$15*10^6&lt;0,0,IF(AND(SUM('Chemicals Calcs'!Q$1:Q39)-'Chem - ODS'!L$15*10^6&lt;0,SUM('Chemicals Calcs'!Q$2:Q40)-'Chem - ODS'!L$15*10^6&gt;0),SUM('Chemicals Calcs'!Q$2:Q40)-'Chem - ODS'!L$15*10^6,'Chemicals Calcs'!Q40))</f>
        <v>0</v>
      </c>
      <c r="R40" s="210">
        <f ca="1">IF(SUM('Chemicals Calcs'!R$2:R40)-'Chem - ODS'!M$15*10^6&lt;0,0,IF(AND(SUM('Chemicals Calcs'!R$1:R39)-'Chem - ODS'!M$15*10^6&lt;0,SUM('Chemicals Calcs'!R$2:R40)-'Chem - ODS'!M$15*10^6&gt;0),SUM('Chemicals Calcs'!R$2:R40)-'Chem - ODS'!M$15*10^6,'Chemicals Calcs'!R40))</f>
        <v>0</v>
      </c>
      <c r="S40" s="210">
        <f ca="1">IF(SUM('Chemicals Calcs'!S$2:S40)-'Chem - ODS'!N$15*10^6&lt;0,0,IF(AND(SUM('Chemicals Calcs'!S$1:S39)-'Chem - ODS'!N$15*10^6&lt;0,SUM('Chemicals Calcs'!S$2:S40)-'Chem - ODS'!N$15*10^6&gt;0),SUM('Chemicals Calcs'!S$2:S40)-'Chem - ODS'!N$15*10^6,'Chemicals Calcs'!S40))</f>
        <v>0</v>
      </c>
      <c r="T40" s="210">
        <f ca="1">IF(SUM('Chemicals Calcs'!T$2:T40)-'Chem - ODS'!O$15*10^6&lt;0,0,IF(AND(SUM('Chemicals Calcs'!T$1:T39)-'Chem - ODS'!O$15*10^6&lt;0,SUM('Chemicals Calcs'!T$2:T40)-'Chem - ODS'!O$15*10^6&gt;0),SUM('Chemicals Calcs'!T$2:T40)-'Chem - ODS'!O$15*10^6,'Chemicals Calcs'!T40))</f>
        <v>0</v>
      </c>
      <c r="U40" s="210">
        <f ca="1">IF(SUM('Chemicals Calcs'!U$2:U40)-'Chem - ODS'!P$15*10^6&lt;0,0,IF(AND(SUM('Chemicals Calcs'!U$1:U39)-'Chem - ODS'!P$15*10^6&lt;0,SUM('Chemicals Calcs'!U$2:U40)-'Chem - ODS'!P$15*10^6&gt;0),SUM('Chemicals Calcs'!U$2:U40)-'Chem - ODS'!P$15*10^6,'Chemicals Calcs'!U40))</f>
        <v>0</v>
      </c>
      <c r="V40" s="210">
        <f ca="1">IF(SUM('Chemicals Calcs'!V$2:V40)-'Chem - ODS'!Q$15*10^6&lt;0,0,IF(AND(SUM('Chemicals Calcs'!V$1:V39)-'Chem - ODS'!Q$15*10^6&lt;0,SUM('Chemicals Calcs'!V$2:V40)-'Chem - ODS'!Q$15*10^6&gt;0),SUM('Chemicals Calcs'!V$2:V40)-'Chem - ODS'!Q$15*10^6,'Chemicals Calcs'!V40))</f>
        <v>0</v>
      </c>
      <c r="W40" s="210">
        <f ca="1">IF(SUM('Chemicals Calcs'!W$2:W40)-'Chem - ODS'!R$15*10^6&lt;0,0,IF(AND(SUM('Chemicals Calcs'!W$1:W39)-'Chem - ODS'!R$15*10^6&lt;0,SUM('Chemicals Calcs'!W$2:W40)-'Chem - ODS'!R$15*10^6&gt;0),SUM('Chemicals Calcs'!W$2:W40)-'Chem - ODS'!R$15*10^6,'Chemicals Calcs'!W40))</f>
        <v>0</v>
      </c>
      <c r="X40" s="210">
        <f ca="1">IF(SUM('Chemicals Calcs'!X$2:X40)-'Chem - ODS'!S$15*10^6&lt;0,0,IF(AND(SUM('Chemicals Calcs'!X$1:X39)-'Chem - ODS'!S$15*10^6&lt;0,SUM('Chemicals Calcs'!X$2:X40)-'Chem - ODS'!S$15*10^6&gt;0),SUM('Chemicals Calcs'!X$2:X40)-'Chem - ODS'!S$15*10^6,'Chemicals Calcs'!X40))</f>
        <v>0</v>
      </c>
      <c r="Y40" s="210">
        <f ca="1">IF(SUM('Chemicals Calcs'!Y$2:Y40)-'Chem - ODS'!T$15*10^6&lt;0,0,IF(AND(SUM('Chemicals Calcs'!Y$1:Y39)-'Chem - ODS'!T$15*10^6&lt;0,SUM('Chemicals Calcs'!Y$2:Y40)-'Chem - ODS'!T$15*10^6&gt;0),SUM('Chemicals Calcs'!Y$2:Y40)-'Chem - ODS'!T$15*10^6,'Chemicals Calcs'!Y40))</f>
        <v>0</v>
      </c>
      <c r="Z40" s="210">
        <f ca="1">IF(SUM('Chemicals Calcs'!Z$2:Z40)-'Chem - ODS'!U$15*10^6&lt;0,0,IF(AND(SUM('Chemicals Calcs'!Z$1:Z39)-'Chem - ODS'!U$15*10^6&lt;0,SUM('Chemicals Calcs'!Z$2:Z40)-'Chem - ODS'!U$15*10^6&gt;0),SUM('Chemicals Calcs'!Z$2:Z40)-'Chem - ODS'!U$15*10^6,'Chemicals Calcs'!Z40))</f>
        <v>0</v>
      </c>
      <c r="AA40" s="210">
        <f ca="1">IF(SUM('Chemicals Calcs'!AA$2:AA40)-'Chem - ODS'!V$15*10^6&lt;0,0,IF(AND(SUM('Chemicals Calcs'!AA$1:AA39)-'Chem - ODS'!V$15*10^6&lt;0,SUM('Chemicals Calcs'!AA$2:AA40)-'Chem - ODS'!V$15*10^6&gt;0),SUM('Chemicals Calcs'!AA$2:AA40)-'Chem - ODS'!V$15*10^6,'Chemicals Calcs'!AA40))</f>
        <v>0</v>
      </c>
      <c r="AB40" s="210">
        <f ca="1">IF(SUM('Chemicals Calcs'!AB$2:AB40)-'Chem - ODS'!W$15*10^6&lt;0,0,IF(AND(SUM('Chemicals Calcs'!AB$1:AB39)-'Chem - ODS'!W$15*10^6&lt;0,SUM('Chemicals Calcs'!AB$2:AB40)-'Chem - ODS'!W$15*10^6&gt;0),SUM('Chemicals Calcs'!AB$2:AB40)-'Chem - ODS'!W$15*10^6,'Chemicals Calcs'!AB40))</f>
        <v>0</v>
      </c>
      <c r="AC40" s="210">
        <f ca="1">IF(SUM('Chemicals Calcs'!AC$2:AC40)-'Chem - ODS'!X$15*10^6&lt;0,0,IF(AND(SUM('Chemicals Calcs'!AC$1:AC39)-'Chem - ODS'!X$15*10^6&lt;0,SUM('Chemicals Calcs'!AC$2:AC40)-'Chem - ODS'!X$15*10^6&gt;0),SUM('Chemicals Calcs'!AC$2:AC40)-'Chem - ODS'!X$15*10^6,'Chemicals Calcs'!AC40))</f>
        <v>0</v>
      </c>
      <c r="AD40" s="210">
        <f ca="1">IF(SUM('Chemicals Calcs'!AD$2:AD40)-'Chem - ODS'!Y$15*10^6&lt;0,0,IF(AND(SUM('Chemicals Calcs'!AD$1:AD39)-'Chem - ODS'!Y$15*10^6&lt;0,SUM('Chemicals Calcs'!AD$2:AD40)-'Chem - ODS'!Y$15*10^6&gt;0),SUM('Chemicals Calcs'!AD$2:AD40)-'Chem - ODS'!Y$15*10^6,'Chemicals Calcs'!AD40))</f>
        <v>0</v>
      </c>
      <c r="AE40" s="210">
        <f ca="1">IF(SUM('Chemicals Calcs'!AE$2:AE40)-'Chem - ODS'!Z$15*10^6&lt;0,0,IF(AND(SUM('Chemicals Calcs'!AE$1:AE39)-'Chem - ODS'!Z$15*10^6&lt;0,SUM('Chemicals Calcs'!AE$2:AE40)-'Chem - ODS'!Z$15*10^6&gt;0),SUM('Chemicals Calcs'!AE$2:AE40)-'Chem - ODS'!Z$15*10^6,'Chemicals Calcs'!AE40))</f>
        <v>0</v>
      </c>
      <c r="AF40" s="210">
        <f ca="1">IF(SUM('Chemicals Calcs'!AF$2:AF40)-'Chem - ODS'!AA$15*10^6&lt;0,0,IF(AND(SUM('Chemicals Calcs'!AF$1:AF39)-'Chem - ODS'!AA$15*10^6&lt;0,SUM('Chemicals Calcs'!AF$2:AF40)-'Chem - ODS'!AA$15*10^6&gt;0),SUM('Chemicals Calcs'!AF$2:AF40)-'Chem - ODS'!AA$15*10^6,'Chemicals Calcs'!AF40))</f>
        <v>0</v>
      </c>
      <c r="AG40" s="210">
        <f ca="1">IF(SUM('Chemicals Calcs'!AG$2:AG40)-'Chem - ODS'!AB$15*10^6&lt;0,0,IF(AND(SUM('Chemicals Calcs'!AG$1:AG39)-'Chem - ODS'!AB$15*10^6&lt;0,SUM('Chemicals Calcs'!AG$2:AG40)-'Chem - ODS'!AB$15*10^6&gt;0),SUM('Chemicals Calcs'!AG$2:AG40)-'Chem - ODS'!AB$15*10^6,'Chemicals Calcs'!AG40))</f>
        <v>0</v>
      </c>
      <c r="AH40" s="210">
        <f ca="1">IF(SUM('Chemicals Calcs'!AH$2:AH40)-'Chem - ODS'!AC$15*10^6&lt;0,0,IF(AND(SUM('Chemicals Calcs'!AH$1:AH39)-'Chem - ODS'!AC$15*10^6&lt;0,SUM('Chemicals Calcs'!AH$2:AH40)-'Chem - ODS'!AC$15*10^6&gt;0),SUM('Chemicals Calcs'!AH$2:AH40)-'Chem - ODS'!AC$15*10^6,'Chemicals Calcs'!AH40))</f>
        <v>0</v>
      </c>
      <c r="AI40" s="210">
        <f ca="1">IF(SUM('Chemicals Calcs'!AI$2:AI40)-'Chem - ODS'!AD$15*10^6&lt;0,0,IF(AND(SUM('Chemicals Calcs'!AI$1:AI39)-'Chem - ODS'!AD$15*10^6&lt;0,SUM('Chemicals Calcs'!AI$2:AI40)-'Chem - ODS'!AD$15*10^6&gt;0),SUM('Chemicals Calcs'!AI$2:AI40)-'Chem - ODS'!AD$15*10^6,'Chemicals Calcs'!AI40))</f>
        <v>0</v>
      </c>
      <c r="AJ40" s="210">
        <f ca="1">IF(SUM('Chemicals Calcs'!AJ$2:AJ40)-'Chem - ODS'!AE$15*10^6&lt;0,0,IF(AND(SUM('Chemicals Calcs'!AJ$1:AJ39)-'Chem - ODS'!AE$15*10^6&lt;0,SUM('Chemicals Calcs'!AJ$2:AJ40)-'Chem - ODS'!AE$15*10^6&gt;0),SUM('Chemicals Calcs'!AJ$2:AJ40)-'Chem - ODS'!AE$15*10^6,'Chemicals Calcs'!AJ40))</f>
        <v>0</v>
      </c>
      <c r="AK40" s="210">
        <f ca="1">IF(SUM('Chemicals Calcs'!AK$2:AK40)-'Chem - ODS'!AF$15*10^6&lt;0,0,IF(AND(SUM('Chemicals Calcs'!AK$1:AK39)-'Chem - ODS'!AF$15*10^6&lt;0,SUM('Chemicals Calcs'!AK$2:AK40)-'Chem - ODS'!AF$15*10^6&gt;0),SUM('Chemicals Calcs'!AK$2:AK40)-'Chem - ODS'!AF$15*10^6,'Chemicals Calcs'!AK40))</f>
        <v>0</v>
      </c>
      <c r="AL40" s="210">
        <f ca="1">IF(SUM('Chemicals Calcs'!AL$2:AL40)-'Chem - ODS'!AG$15*10^6&lt;0,0,IF(AND(SUM('Chemicals Calcs'!AL$1:AL39)-'Chem - ODS'!AG$15*10^6&lt;0,SUM('Chemicals Calcs'!AL$2:AL40)-'Chem - ODS'!AG$15*10^6&gt;0),SUM('Chemicals Calcs'!AL$2:AL40)-'Chem - ODS'!AG$15*10^6,'Chemicals Calcs'!AL40))</f>
        <v>0</v>
      </c>
      <c r="AM40" s="210">
        <f ca="1">IF(SUM('Chemicals Calcs'!AM$2:AM40)-'Chem - ODS'!AH$15*10^6&lt;0,0,IF(AND(SUM('Chemicals Calcs'!AM$1:AM39)-'Chem - ODS'!AH$15*10^6&lt;0,SUM('Chemicals Calcs'!AM$2:AM40)-'Chem - ODS'!AH$15*10^6&gt;0),SUM('Chemicals Calcs'!AM$2:AM40)-'Chem - ODS'!AH$15*10^6,'Chemicals Calcs'!AM40))</f>
        <v>0</v>
      </c>
      <c r="AN40" s="210">
        <f ca="1">IF(SUM('Chemicals Calcs'!AN$2:AN40)-'Chem - ODS'!AI$15*10^6&lt;0,0,IF(AND(SUM('Chemicals Calcs'!AN$1:AN39)-'Chem - ODS'!AI$15*10^6&lt;0,SUM('Chemicals Calcs'!AN$2:AN40)-'Chem - ODS'!AI$15*10^6&gt;0),SUM('Chemicals Calcs'!AN$2:AN40)-'Chem - ODS'!AI$15*10^6,'Chemicals Calcs'!AN40))</f>
        <v>0</v>
      </c>
      <c r="AO40" s="210">
        <f ca="1">IF(SUM('Chemicals Calcs'!AO$2:AO40)-'Chem - ODS'!AJ$15*10^6&lt;0,0,IF(AND(SUM('Chemicals Calcs'!AO$1:AO39)-'Chem - ODS'!AJ$15*10^6&lt;0,SUM('Chemicals Calcs'!AO$2:AO40)-'Chem - ODS'!AJ$15*10^6&gt;0),SUM('Chemicals Calcs'!AO$2:AO40)-'Chem - ODS'!AJ$15*10^6,'Chemicals Calcs'!AO40))</f>
        <v>0</v>
      </c>
      <c r="AP40" s="210">
        <f ca="1">IF(SUM('Chemicals Calcs'!AP$2:AP40)-'Chem - ODS'!AK$15*10^6&lt;0,0,IF(AND(SUM('Chemicals Calcs'!AP$1:AP39)-'Chem - ODS'!AK$15*10^6&lt;0,SUM('Chemicals Calcs'!AP$2:AP40)-'Chem - ODS'!AK$15*10^6&gt;0),SUM('Chemicals Calcs'!AP$2:AP40)-'Chem - ODS'!AK$15*10^6,'Chemicals Calcs'!AP40))</f>
        <v>0</v>
      </c>
    </row>
    <row r="41" spans="1:42">
      <c r="A41" s="74">
        <v>-11</v>
      </c>
      <c r="B41">
        <f ca="1">IF('Chemicals 2010'!$A49="CP",INDIRECT("'Chemicals 2010'!"&amp;'Country Selector'!$B$3&amp;ROW($A49))*10^12,0)</f>
        <v>0</v>
      </c>
      <c r="C41" s="90">
        <f t="shared" ca="1" si="2"/>
        <v>0</v>
      </c>
      <c r="D41" s="90">
        <f t="shared" ca="1" si="2"/>
        <v>0</v>
      </c>
      <c r="E41" s="90">
        <f t="shared" ca="1" si="2"/>
        <v>0</v>
      </c>
      <c r="F41" s="90">
        <f t="shared" ca="1" si="2"/>
        <v>0</v>
      </c>
      <c r="G41" s="210">
        <f ca="1">IF(SUM('Chemicals Calcs'!G$2:G41)-'Chem - ODS'!B$15*10^6&lt;0,0,IF(AND(SUM('Chemicals Calcs'!G$1:G40)-'Chem - ODS'!B$15*10^6&lt;0,SUM('Chemicals Calcs'!G$2:G41)-'Chem - ODS'!B$15*10^6&gt;0),SUM('Chemicals Calcs'!G$2:G41)-'Chem - ODS'!B$15*10^6,'Chemicals Calcs'!G41))</f>
        <v>0</v>
      </c>
      <c r="H41" s="210">
        <f ca="1">IF(SUM('Chemicals Calcs'!H$2:H41)-'Chem - ODS'!C$15*10^6&lt;0,0,IF(AND(SUM('Chemicals Calcs'!H$1:H40)-'Chem - ODS'!C$15*10^6&lt;0,SUM('Chemicals Calcs'!H$2:H41)-'Chem - ODS'!C$15*10^6&gt;0),SUM('Chemicals Calcs'!H$2:H41)-'Chem - ODS'!C$15*10^6,'Chemicals Calcs'!H41))</f>
        <v>0</v>
      </c>
      <c r="I41" s="210">
        <f ca="1">IF(SUM('Chemicals Calcs'!I$2:I41)-'Chem - ODS'!D$15*10^6&lt;0,0,IF(AND(SUM('Chemicals Calcs'!I$1:I40)-'Chem - ODS'!D$15*10^6&lt;0,SUM('Chemicals Calcs'!I$2:I41)-'Chem - ODS'!D$15*10^6&gt;0),SUM('Chemicals Calcs'!I$2:I41)-'Chem - ODS'!D$15*10^6,'Chemicals Calcs'!I41))</f>
        <v>0</v>
      </c>
      <c r="J41" s="210">
        <f ca="1">IF(SUM('Chemicals Calcs'!J$2:J41)-'Chem - ODS'!E$15*10^6&lt;0,0,IF(AND(SUM('Chemicals Calcs'!J$1:J40)-'Chem - ODS'!E$15*10^6&lt;0,SUM('Chemicals Calcs'!J$2:J41)-'Chem - ODS'!E$15*10^6&gt;0),SUM('Chemicals Calcs'!J$2:J41)-'Chem - ODS'!E$15*10^6,'Chemicals Calcs'!J41))</f>
        <v>0</v>
      </c>
      <c r="K41" s="210">
        <f ca="1">IF(SUM('Chemicals Calcs'!K$2:K41)-'Chem - ODS'!F$15*10^6&lt;0,0,IF(AND(SUM('Chemicals Calcs'!K$1:K40)-'Chem - ODS'!F$15*10^6&lt;0,SUM('Chemicals Calcs'!K$2:K41)-'Chem - ODS'!F$15*10^6&gt;0),SUM('Chemicals Calcs'!K$2:K41)-'Chem - ODS'!F$15*10^6,'Chemicals Calcs'!K41))</f>
        <v>0</v>
      </c>
      <c r="L41" s="210">
        <f ca="1">IF(SUM('Chemicals Calcs'!L$2:L41)-'Chem - ODS'!G$15*10^6&lt;0,0,IF(AND(SUM('Chemicals Calcs'!L$1:L40)-'Chem - ODS'!G$15*10^6&lt;0,SUM('Chemicals Calcs'!L$2:L41)-'Chem - ODS'!G$15*10^6&gt;0),SUM('Chemicals Calcs'!L$2:L41)-'Chem - ODS'!G$15*10^6,'Chemicals Calcs'!L41))</f>
        <v>0</v>
      </c>
      <c r="M41" s="210">
        <f ca="1">IF(SUM('Chemicals Calcs'!M$2:M41)-'Chem - ODS'!H$15*10^6&lt;0,0,IF(AND(SUM('Chemicals Calcs'!M$1:M40)-'Chem - ODS'!H$15*10^6&lt;0,SUM('Chemicals Calcs'!M$2:M41)-'Chem - ODS'!H$15*10^6&gt;0),SUM('Chemicals Calcs'!M$2:M41)-'Chem - ODS'!H$15*10^6,'Chemicals Calcs'!M41))</f>
        <v>0</v>
      </c>
      <c r="N41" s="210">
        <f ca="1">IF(SUM('Chemicals Calcs'!N$2:N41)-'Chem - ODS'!I$15*10^6&lt;0,0,IF(AND(SUM('Chemicals Calcs'!N$1:N40)-'Chem - ODS'!I$15*10^6&lt;0,SUM('Chemicals Calcs'!N$2:N41)-'Chem - ODS'!I$15*10^6&gt;0),SUM('Chemicals Calcs'!N$2:N41)-'Chem - ODS'!I$15*10^6,'Chemicals Calcs'!N41))</f>
        <v>0</v>
      </c>
      <c r="O41" s="210">
        <f ca="1">IF(SUM('Chemicals Calcs'!O$2:O41)-'Chem - ODS'!J$15*10^6&lt;0,0,IF(AND(SUM('Chemicals Calcs'!O$1:O40)-'Chem - ODS'!J$15*10^6&lt;0,SUM('Chemicals Calcs'!O$2:O41)-'Chem - ODS'!J$15*10^6&gt;0),SUM('Chemicals Calcs'!O$2:O41)-'Chem - ODS'!J$15*10^6,'Chemicals Calcs'!O41))</f>
        <v>0</v>
      </c>
      <c r="P41" s="210">
        <f ca="1">IF(SUM('Chemicals Calcs'!P$2:P41)-'Chem - ODS'!K$15*10^6&lt;0,0,IF(AND(SUM('Chemicals Calcs'!P$1:P40)-'Chem - ODS'!K$15*10^6&lt;0,SUM('Chemicals Calcs'!P$2:P41)-'Chem - ODS'!K$15*10^6&gt;0),SUM('Chemicals Calcs'!P$2:P41)-'Chem - ODS'!K$15*10^6,'Chemicals Calcs'!P41))</f>
        <v>0</v>
      </c>
      <c r="Q41" s="210">
        <f ca="1">IF(SUM('Chemicals Calcs'!Q$2:Q41)-'Chem - ODS'!L$15*10^6&lt;0,0,IF(AND(SUM('Chemicals Calcs'!Q$1:Q40)-'Chem - ODS'!L$15*10^6&lt;0,SUM('Chemicals Calcs'!Q$2:Q41)-'Chem - ODS'!L$15*10^6&gt;0),SUM('Chemicals Calcs'!Q$2:Q41)-'Chem - ODS'!L$15*10^6,'Chemicals Calcs'!Q41))</f>
        <v>0</v>
      </c>
      <c r="R41" s="210">
        <f ca="1">IF(SUM('Chemicals Calcs'!R$2:R41)-'Chem - ODS'!M$15*10^6&lt;0,0,IF(AND(SUM('Chemicals Calcs'!R$1:R40)-'Chem - ODS'!M$15*10^6&lt;0,SUM('Chemicals Calcs'!R$2:R41)-'Chem - ODS'!M$15*10^6&gt;0),SUM('Chemicals Calcs'!R$2:R41)-'Chem - ODS'!M$15*10^6,'Chemicals Calcs'!R41))</f>
        <v>0</v>
      </c>
      <c r="S41" s="210">
        <f ca="1">IF(SUM('Chemicals Calcs'!S$2:S41)-'Chem - ODS'!N$15*10^6&lt;0,0,IF(AND(SUM('Chemicals Calcs'!S$1:S40)-'Chem - ODS'!N$15*10^6&lt;0,SUM('Chemicals Calcs'!S$2:S41)-'Chem - ODS'!N$15*10^6&gt;0),SUM('Chemicals Calcs'!S$2:S41)-'Chem - ODS'!N$15*10^6,'Chemicals Calcs'!S41))</f>
        <v>0</v>
      </c>
      <c r="T41" s="210">
        <f ca="1">IF(SUM('Chemicals Calcs'!T$2:T41)-'Chem - ODS'!O$15*10^6&lt;0,0,IF(AND(SUM('Chemicals Calcs'!T$1:T40)-'Chem - ODS'!O$15*10^6&lt;0,SUM('Chemicals Calcs'!T$2:T41)-'Chem - ODS'!O$15*10^6&gt;0),SUM('Chemicals Calcs'!T$2:T41)-'Chem - ODS'!O$15*10^6,'Chemicals Calcs'!T41))</f>
        <v>0</v>
      </c>
      <c r="U41" s="210">
        <f ca="1">IF(SUM('Chemicals Calcs'!U$2:U41)-'Chem - ODS'!P$15*10^6&lt;0,0,IF(AND(SUM('Chemicals Calcs'!U$1:U40)-'Chem - ODS'!P$15*10^6&lt;0,SUM('Chemicals Calcs'!U$2:U41)-'Chem - ODS'!P$15*10^6&gt;0),SUM('Chemicals Calcs'!U$2:U41)-'Chem - ODS'!P$15*10^6,'Chemicals Calcs'!U41))</f>
        <v>0</v>
      </c>
      <c r="V41" s="210">
        <f ca="1">IF(SUM('Chemicals Calcs'!V$2:V41)-'Chem - ODS'!Q$15*10^6&lt;0,0,IF(AND(SUM('Chemicals Calcs'!V$1:V40)-'Chem - ODS'!Q$15*10^6&lt;0,SUM('Chemicals Calcs'!V$2:V41)-'Chem - ODS'!Q$15*10^6&gt;0),SUM('Chemicals Calcs'!V$2:V41)-'Chem - ODS'!Q$15*10^6,'Chemicals Calcs'!V41))</f>
        <v>0</v>
      </c>
      <c r="W41" s="210">
        <f ca="1">IF(SUM('Chemicals Calcs'!W$2:W41)-'Chem - ODS'!R$15*10^6&lt;0,0,IF(AND(SUM('Chemicals Calcs'!W$1:W40)-'Chem - ODS'!R$15*10^6&lt;0,SUM('Chemicals Calcs'!W$2:W41)-'Chem - ODS'!R$15*10^6&gt;0),SUM('Chemicals Calcs'!W$2:W41)-'Chem - ODS'!R$15*10^6,'Chemicals Calcs'!W41))</f>
        <v>0</v>
      </c>
      <c r="X41" s="210">
        <f ca="1">IF(SUM('Chemicals Calcs'!X$2:X41)-'Chem - ODS'!S$15*10^6&lt;0,0,IF(AND(SUM('Chemicals Calcs'!X$1:X40)-'Chem - ODS'!S$15*10^6&lt;0,SUM('Chemicals Calcs'!X$2:X41)-'Chem - ODS'!S$15*10^6&gt;0),SUM('Chemicals Calcs'!X$2:X41)-'Chem - ODS'!S$15*10^6,'Chemicals Calcs'!X41))</f>
        <v>0</v>
      </c>
      <c r="Y41" s="210">
        <f ca="1">IF(SUM('Chemicals Calcs'!Y$2:Y41)-'Chem - ODS'!T$15*10^6&lt;0,0,IF(AND(SUM('Chemicals Calcs'!Y$1:Y40)-'Chem - ODS'!T$15*10^6&lt;0,SUM('Chemicals Calcs'!Y$2:Y41)-'Chem - ODS'!T$15*10^6&gt;0),SUM('Chemicals Calcs'!Y$2:Y41)-'Chem - ODS'!T$15*10^6,'Chemicals Calcs'!Y41))</f>
        <v>0</v>
      </c>
      <c r="Z41" s="210">
        <f ca="1">IF(SUM('Chemicals Calcs'!Z$2:Z41)-'Chem - ODS'!U$15*10^6&lt;0,0,IF(AND(SUM('Chemicals Calcs'!Z$1:Z40)-'Chem - ODS'!U$15*10^6&lt;0,SUM('Chemicals Calcs'!Z$2:Z41)-'Chem - ODS'!U$15*10^6&gt;0),SUM('Chemicals Calcs'!Z$2:Z41)-'Chem - ODS'!U$15*10^6,'Chemicals Calcs'!Z41))</f>
        <v>0</v>
      </c>
      <c r="AA41" s="210">
        <f ca="1">IF(SUM('Chemicals Calcs'!AA$2:AA41)-'Chem - ODS'!V$15*10^6&lt;0,0,IF(AND(SUM('Chemicals Calcs'!AA$1:AA40)-'Chem - ODS'!V$15*10^6&lt;0,SUM('Chemicals Calcs'!AA$2:AA41)-'Chem - ODS'!V$15*10^6&gt;0),SUM('Chemicals Calcs'!AA$2:AA41)-'Chem - ODS'!V$15*10^6,'Chemicals Calcs'!AA41))</f>
        <v>0</v>
      </c>
      <c r="AB41" s="210">
        <f ca="1">IF(SUM('Chemicals Calcs'!AB$2:AB41)-'Chem - ODS'!W$15*10^6&lt;0,0,IF(AND(SUM('Chemicals Calcs'!AB$1:AB40)-'Chem - ODS'!W$15*10^6&lt;0,SUM('Chemicals Calcs'!AB$2:AB41)-'Chem - ODS'!W$15*10^6&gt;0),SUM('Chemicals Calcs'!AB$2:AB41)-'Chem - ODS'!W$15*10^6,'Chemicals Calcs'!AB41))</f>
        <v>0</v>
      </c>
      <c r="AC41" s="210">
        <f ca="1">IF(SUM('Chemicals Calcs'!AC$2:AC41)-'Chem - ODS'!X$15*10^6&lt;0,0,IF(AND(SUM('Chemicals Calcs'!AC$1:AC40)-'Chem - ODS'!X$15*10^6&lt;0,SUM('Chemicals Calcs'!AC$2:AC41)-'Chem - ODS'!X$15*10^6&gt;0),SUM('Chemicals Calcs'!AC$2:AC41)-'Chem - ODS'!X$15*10^6,'Chemicals Calcs'!AC41))</f>
        <v>0</v>
      </c>
      <c r="AD41" s="210">
        <f ca="1">IF(SUM('Chemicals Calcs'!AD$2:AD41)-'Chem - ODS'!Y$15*10^6&lt;0,0,IF(AND(SUM('Chemicals Calcs'!AD$1:AD40)-'Chem - ODS'!Y$15*10^6&lt;0,SUM('Chemicals Calcs'!AD$2:AD41)-'Chem - ODS'!Y$15*10^6&gt;0),SUM('Chemicals Calcs'!AD$2:AD41)-'Chem - ODS'!Y$15*10^6,'Chemicals Calcs'!AD41))</f>
        <v>0</v>
      </c>
      <c r="AE41" s="210">
        <f ca="1">IF(SUM('Chemicals Calcs'!AE$2:AE41)-'Chem - ODS'!Z$15*10^6&lt;0,0,IF(AND(SUM('Chemicals Calcs'!AE$1:AE40)-'Chem - ODS'!Z$15*10^6&lt;0,SUM('Chemicals Calcs'!AE$2:AE41)-'Chem - ODS'!Z$15*10^6&gt;0),SUM('Chemicals Calcs'!AE$2:AE41)-'Chem - ODS'!Z$15*10^6,'Chemicals Calcs'!AE41))</f>
        <v>0</v>
      </c>
      <c r="AF41" s="210">
        <f ca="1">IF(SUM('Chemicals Calcs'!AF$2:AF41)-'Chem - ODS'!AA$15*10^6&lt;0,0,IF(AND(SUM('Chemicals Calcs'!AF$1:AF40)-'Chem - ODS'!AA$15*10^6&lt;0,SUM('Chemicals Calcs'!AF$2:AF41)-'Chem - ODS'!AA$15*10^6&gt;0),SUM('Chemicals Calcs'!AF$2:AF41)-'Chem - ODS'!AA$15*10^6,'Chemicals Calcs'!AF41))</f>
        <v>0</v>
      </c>
      <c r="AG41" s="210">
        <f ca="1">IF(SUM('Chemicals Calcs'!AG$2:AG41)-'Chem - ODS'!AB$15*10^6&lt;0,0,IF(AND(SUM('Chemicals Calcs'!AG$1:AG40)-'Chem - ODS'!AB$15*10^6&lt;0,SUM('Chemicals Calcs'!AG$2:AG41)-'Chem - ODS'!AB$15*10^6&gt;0),SUM('Chemicals Calcs'!AG$2:AG41)-'Chem - ODS'!AB$15*10^6,'Chemicals Calcs'!AG41))</f>
        <v>0</v>
      </c>
      <c r="AH41" s="210">
        <f ca="1">IF(SUM('Chemicals Calcs'!AH$2:AH41)-'Chem - ODS'!AC$15*10^6&lt;0,0,IF(AND(SUM('Chemicals Calcs'!AH$1:AH40)-'Chem - ODS'!AC$15*10^6&lt;0,SUM('Chemicals Calcs'!AH$2:AH41)-'Chem - ODS'!AC$15*10^6&gt;0),SUM('Chemicals Calcs'!AH$2:AH41)-'Chem - ODS'!AC$15*10^6,'Chemicals Calcs'!AH41))</f>
        <v>0</v>
      </c>
      <c r="AI41" s="210">
        <f ca="1">IF(SUM('Chemicals Calcs'!AI$2:AI41)-'Chem - ODS'!AD$15*10^6&lt;0,0,IF(AND(SUM('Chemicals Calcs'!AI$1:AI40)-'Chem - ODS'!AD$15*10^6&lt;0,SUM('Chemicals Calcs'!AI$2:AI41)-'Chem - ODS'!AD$15*10^6&gt;0),SUM('Chemicals Calcs'!AI$2:AI41)-'Chem - ODS'!AD$15*10^6,'Chemicals Calcs'!AI41))</f>
        <v>0</v>
      </c>
      <c r="AJ41" s="210">
        <f ca="1">IF(SUM('Chemicals Calcs'!AJ$2:AJ41)-'Chem - ODS'!AE$15*10^6&lt;0,0,IF(AND(SUM('Chemicals Calcs'!AJ$1:AJ40)-'Chem - ODS'!AE$15*10^6&lt;0,SUM('Chemicals Calcs'!AJ$2:AJ41)-'Chem - ODS'!AE$15*10^6&gt;0),SUM('Chemicals Calcs'!AJ$2:AJ41)-'Chem - ODS'!AE$15*10^6,'Chemicals Calcs'!AJ41))</f>
        <v>0</v>
      </c>
      <c r="AK41" s="210">
        <f ca="1">IF(SUM('Chemicals Calcs'!AK$2:AK41)-'Chem - ODS'!AF$15*10^6&lt;0,0,IF(AND(SUM('Chemicals Calcs'!AK$1:AK40)-'Chem - ODS'!AF$15*10^6&lt;0,SUM('Chemicals Calcs'!AK$2:AK41)-'Chem - ODS'!AF$15*10^6&gt;0),SUM('Chemicals Calcs'!AK$2:AK41)-'Chem - ODS'!AF$15*10^6,'Chemicals Calcs'!AK41))</f>
        <v>0</v>
      </c>
      <c r="AL41" s="210">
        <f ca="1">IF(SUM('Chemicals Calcs'!AL$2:AL41)-'Chem - ODS'!AG$15*10^6&lt;0,0,IF(AND(SUM('Chemicals Calcs'!AL$1:AL40)-'Chem - ODS'!AG$15*10^6&lt;0,SUM('Chemicals Calcs'!AL$2:AL41)-'Chem - ODS'!AG$15*10^6&gt;0),SUM('Chemicals Calcs'!AL$2:AL41)-'Chem - ODS'!AG$15*10^6,'Chemicals Calcs'!AL41))</f>
        <v>0</v>
      </c>
      <c r="AM41" s="210">
        <f ca="1">IF(SUM('Chemicals Calcs'!AM$2:AM41)-'Chem - ODS'!AH$15*10^6&lt;0,0,IF(AND(SUM('Chemicals Calcs'!AM$1:AM40)-'Chem - ODS'!AH$15*10^6&lt;0,SUM('Chemicals Calcs'!AM$2:AM41)-'Chem - ODS'!AH$15*10^6&gt;0),SUM('Chemicals Calcs'!AM$2:AM41)-'Chem - ODS'!AH$15*10^6,'Chemicals Calcs'!AM41))</f>
        <v>0</v>
      </c>
      <c r="AN41" s="210">
        <f ca="1">IF(SUM('Chemicals Calcs'!AN$2:AN41)-'Chem - ODS'!AI$15*10^6&lt;0,0,IF(AND(SUM('Chemicals Calcs'!AN$1:AN40)-'Chem - ODS'!AI$15*10^6&lt;0,SUM('Chemicals Calcs'!AN$2:AN41)-'Chem - ODS'!AI$15*10^6&gt;0),SUM('Chemicals Calcs'!AN$2:AN41)-'Chem - ODS'!AI$15*10^6,'Chemicals Calcs'!AN41))</f>
        <v>0</v>
      </c>
      <c r="AO41" s="210">
        <f ca="1">IF(SUM('Chemicals Calcs'!AO$2:AO41)-'Chem - ODS'!AJ$15*10^6&lt;0,0,IF(AND(SUM('Chemicals Calcs'!AO$1:AO40)-'Chem - ODS'!AJ$15*10^6&lt;0,SUM('Chemicals Calcs'!AO$2:AO41)-'Chem - ODS'!AJ$15*10^6&gt;0),SUM('Chemicals Calcs'!AO$2:AO41)-'Chem - ODS'!AJ$15*10^6,'Chemicals Calcs'!AO41))</f>
        <v>0</v>
      </c>
      <c r="AP41" s="210">
        <f ca="1">IF(SUM('Chemicals Calcs'!AP$2:AP41)-'Chem - ODS'!AK$15*10^6&lt;0,0,IF(AND(SUM('Chemicals Calcs'!AP$1:AP40)-'Chem - ODS'!AK$15*10^6&lt;0,SUM('Chemicals Calcs'!AP$2:AP41)-'Chem - ODS'!AK$15*10^6&gt;0),SUM('Chemicals Calcs'!AP$2:AP41)-'Chem - ODS'!AK$15*10^6,'Chemicals Calcs'!AP41))</f>
        <v>0</v>
      </c>
    </row>
    <row r="42" spans="1:42">
      <c r="A42" s="74">
        <v>-10</v>
      </c>
      <c r="B42">
        <f ca="1">IF('Chemicals 2010'!$A50="CP",INDIRECT("'Chemicals 2010'!"&amp;'Country Selector'!$B$3&amp;ROW($A50))*10^12,0)</f>
        <v>0</v>
      </c>
      <c r="C42" s="90">
        <f t="shared" ca="1" si="2"/>
        <v>0</v>
      </c>
      <c r="D42" s="90">
        <f t="shared" ca="1" si="2"/>
        <v>0</v>
      </c>
      <c r="E42" s="90">
        <f t="shared" ca="1" si="2"/>
        <v>0</v>
      </c>
      <c r="F42" s="90">
        <f t="shared" ca="1" si="2"/>
        <v>0</v>
      </c>
      <c r="G42" s="210">
        <f ca="1">IF(SUM('Chemicals Calcs'!G$2:G42)-'Chem - ODS'!B$15*10^6&lt;0,0,IF(AND(SUM('Chemicals Calcs'!G$1:G41)-'Chem - ODS'!B$15*10^6&lt;0,SUM('Chemicals Calcs'!G$2:G42)-'Chem - ODS'!B$15*10^6&gt;0),SUM('Chemicals Calcs'!G$2:G42)-'Chem - ODS'!B$15*10^6,'Chemicals Calcs'!G42))</f>
        <v>0</v>
      </c>
      <c r="H42" s="210">
        <f ca="1">IF(SUM('Chemicals Calcs'!H$2:H42)-'Chem - ODS'!C$15*10^6&lt;0,0,IF(AND(SUM('Chemicals Calcs'!H$1:H41)-'Chem - ODS'!C$15*10^6&lt;0,SUM('Chemicals Calcs'!H$2:H42)-'Chem - ODS'!C$15*10^6&gt;0),SUM('Chemicals Calcs'!H$2:H42)-'Chem - ODS'!C$15*10^6,'Chemicals Calcs'!H42))</f>
        <v>0</v>
      </c>
      <c r="I42" s="210">
        <f ca="1">IF(SUM('Chemicals Calcs'!I$2:I42)-'Chem - ODS'!D$15*10^6&lt;0,0,IF(AND(SUM('Chemicals Calcs'!I$1:I41)-'Chem - ODS'!D$15*10^6&lt;0,SUM('Chemicals Calcs'!I$2:I42)-'Chem - ODS'!D$15*10^6&gt;0),SUM('Chemicals Calcs'!I$2:I42)-'Chem - ODS'!D$15*10^6,'Chemicals Calcs'!I42))</f>
        <v>0</v>
      </c>
      <c r="J42" s="210">
        <f ca="1">IF(SUM('Chemicals Calcs'!J$2:J42)-'Chem - ODS'!E$15*10^6&lt;0,0,IF(AND(SUM('Chemicals Calcs'!J$1:J41)-'Chem - ODS'!E$15*10^6&lt;0,SUM('Chemicals Calcs'!J$2:J42)-'Chem - ODS'!E$15*10^6&gt;0),SUM('Chemicals Calcs'!J$2:J42)-'Chem - ODS'!E$15*10^6,'Chemicals Calcs'!J42))</f>
        <v>0</v>
      </c>
      <c r="K42" s="210">
        <f ca="1">IF(SUM('Chemicals Calcs'!K$2:K42)-'Chem - ODS'!F$15*10^6&lt;0,0,IF(AND(SUM('Chemicals Calcs'!K$1:K41)-'Chem - ODS'!F$15*10^6&lt;0,SUM('Chemicals Calcs'!K$2:K42)-'Chem - ODS'!F$15*10^6&gt;0),SUM('Chemicals Calcs'!K$2:K42)-'Chem - ODS'!F$15*10^6,'Chemicals Calcs'!K42))</f>
        <v>0</v>
      </c>
      <c r="L42" s="210">
        <f ca="1">IF(SUM('Chemicals Calcs'!L$2:L42)-'Chem - ODS'!G$15*10^6&lt;0,0,IF(AND(SUM('Chemicals Calcs'!L$1:L41)-'Chem - ODS'!G$15*10^6&lt;0,SUM('Chemicals Calcs'!L$2:L42)-'Chem - ODS'!G$15*10^6&gt;0),SUM('Chemicals Calcs'!L$2:L42)-'Chem - ODS'!G$15*10^6,'Chemicals Calcs'!L42))</f>
        <v>0</v>
      </c>
      <c r="M42" s="210">
        <f ca="1">IF(SUM('Chemicals Calcs'!M$2:M42)-'Chem - ODS'!H$15*10^6&lt;0,0,IF(AND(SUM('Chemicals Calcs'!M$1:M41)-'Chem - ODS'!H$15*10^6&lt;0,SUM('Chemicals Calcs'!M$2:M42)-'Chem - ODS'!H$15*10^6&gt;0),SUM('Chemicals Calcs'!M$2:M42)-'Chem - ODS'!H$15*10^6,'Chemicals Calcs'!M42))</f>
        <v>0</v>
      </c>
      <c r="N42" s="210">
        <f ca="1">IF(SUM('Chemicals Calcs'!N$2:N42)-'Chem - ODS'!I$15*10^6&lt;0,0,IF(AND(SUM('Chemicals Calcs'!N$1:N41)-'Chem - ODS'!I$15*10^6&lt;0,SUM('Chemicals Calcs'!N$2:N42)-'Chem - ODS'!I$15*10^6&gt;0),SUM('Chemicals Calcs'!N$2:N42)-'Chem - ODS'!I$15*10^6,'Chemicals Calcs'!N42))</f>
        <v>0</v>
      </c>
      <c r="O42" s="210">
        <f ca="1">IF(SUM('Chemicals Calcs'!O$2:O42)-'Chem - ODS'!J$15*10^6&lt;0,0,IF(AND(SUM('Chemicals Calcs'!O$1:O41)-'Chem - ODS'!J$15*10^6&lt;0,SUM('Chemicals Calcs'!O$2:O42)-'Chem - ODS'!J$15*10^6&gt;0),SUM('Chemicals Calcs'!O$2:O42)-'Chem - ODS'!J$15*10^6,'Chemicals Calcs'!O42))</f>
        <v>0</v>
      </c>
      <c r="P42" s="210">
        <f ca="1">IF(SUM('Chemicals Calcs'!P$2:P42)-'Chem - ODS'!K$15*10^6&lt;0,0,IF(AND(SUM('Chemicals Calcs'!P$1:P41)-'Chem - ODS'!K$15*10^6&lt;0,SUM('Chemicals Calcs'!P$2:P42)-'Chem - ODS'!K$15*10^6&gt;0),SUM('Chemicals Calcs'!P$2:P42)-'Chem - ODS'!K$15*10^6,'Chemicals Calcs'!P42))</f>
        <v>0</v>
      </c>
      <c r="Q42" s="210">
        <f ca="1">IF(SUM('Chemicals Calcs'!Q$2:Q42)-'Chem - ODS'!L$15*10^6&lt;0,0,IF(AND(SUM('Chemicals Calcs'!Q$1:Q41)-'Chem - ODS'!L$15*10^6&lt;0,SUM('Chemicals Calcs'!Q$2:Q42)-'Chem - ODS'!L$15*10^6&gt;0),SUM('Chemicals Calcs'!Q$2:Q42)-'Chem - ODS'!L$15*10^6,'Chemicals Calcs'!Q42))</f>
        <v>0</v>
      </c>
      <c r="R42" s="210">
        <f ca="1">IF(SUM('Chemicals Calcs'!R$2:R42)-'Chem - ODS'!M$15*10^6&lt;0,0,IF(AND(SUM('Chemicals Calcs'!R$1:R41)-'Chem - ODS'!M$15*10^6&lt;0,SUM('Chemicals Calcs'!R$2:R42)-'Chem - ODS'!M$15*10^6&gt;0),SUM('Chemicals Calcs'!R$2:R42)-'Chem - ODS'!M$15*10^6,'Chemicals Calcs'!R42))</f>
        <v>0</v>
      </c>
      <c r="S42" s="210">
        <f ca="1">IF(SUM('Chemicals Calcs'!S$2:S42)-'Chem - ODS'!N$15*10^6&lt;0,0,IF(AND(SUM('Chemicals Calcs'!S$1:S41)-'Chem - ODS'!N$15*10^6&lt;0,SUM('Chemicals Calcs'!S$2:S42)-'Chem - ODS'!N$15*10^6&gt;0),SUM('Chemicals Calcs'!S$2:S42)-'Chem - ODS'!N$15*10^6,'Chemicals Calcs'!S42))</f>
        <v>0</v>
      </c>
      <c r="T42" s="210">
        <f ca="1">IF(SUM('Chemicals Calcs'!T$2:T42)-'Chem - ODS'!O$15*10^6&lt;0,0,IF(AND(SUM('Chemicals Calcs'!T$1:T41)-'Chem - ODS'!O$15*10^6&lt;0,SUM('Chemicals Calcs'!T$2:T42)-'Chem - ODS'!O$15*10^6&gt;0),SUM('Chemicals Calcs'!T$2:T42)-'Chem - ODS'!O$15*10^6,'Chemicals Calcs'!T42))</f>
        <v>0</v>
      </c>
      <c r="U42" s="210">
        <f ca="1">IF(SUM('Chemicals Calcs'!U$2:U42)-'Chem - ODS'!P$15*10^6&lt;0,0,IF(AND(SUM('Chemicals Calcs'!U$1:U41)-'Chem - ODS'!P$15*10^6&lt;0,SUM('Chemicals Calcs'!U$2:U42)-'Chem - ODS'!P$15*10^6&gt;0),SUM('Chemicals Calcs'!U$2:U42)-'Chem - ODS'!P$15*10^6,'Chemicals Calcs'!U42))</f>
        <v>0</v>
      </c>
      <c r="V42" s="210">
        <f ca="1">IF(SUM('Chemicals Calcs'!V$2:V42)-'Chem - ODS'!Q$15*10^6&lt;0,0,IF(AND(SUM('Chemicals Calcs'!V$1:V41)-'Chem - ODS'!Q$15*10^6&lt;0,SUM('Chemicals Calcs'!V$2:V42)-'Chem - ODS'!Q$15*10^6&gt;0),SUM('Chemicals Calcs'!V$2:V42)-'Chem - ODS'!Q$15*10^6,'Chemicals Calcs'!V42))</f>
        <v>0</v>
      </c>
      <c r="W42" s="210">
        <f ca="1">IF(SUM('Chemicals Calcs'!W$2:W42)-'Chem - ODS'!R$15*10^6&lt;0,0,IF(AND(SUM('Chemicals Calcs'!W$1:W41)-'Chem - ODS'!R$15*10^6&lt;0,SUM('Chemicals Calcs'!W$2:W42)-'Chem - ODS'!R$15*10^6&gt;0),SUM('Chemicals Calcs'!W$2:W42)-'Chem - ODS'!R$15*10^6,'Chemicals Calcs'!W42))</f>
        <v>0</v>
      </c>
      <c r="X42" s="210">
        <f ca="1">IF(SUM('Chemicals Calcs'!X$2:X42)-'Chem - ODS'!S$15*10^6&lt;0,0,IF(AND(SUM('Chemicals Calcs'!X$1:X41)-'Chem - ODS'!S$15*10^6&lt;0,SUM('Chemicals Calcs'!X$2:X42)-'Chem - ODS'!S$15*10^6&gt;0),SUM('Chemicals Calcs'!X$2:X42)-'Chem - ODS'!S$15*10^6,'Chemicals Calcs'!X42))</f>
        <v>0</v>
      </c>
      <c r="Y42" s="210">
        <f ca="1">IF(SUM('Chemicals Calcs'!Y$2:Y42)-'Chem - ODS'!T$15*10^6&lt;0,0,IF(AND(SUM('Chemicals Calcs'!Y$1:Y41)-'Chem - ODS'!T$15*10^6&lt;0,SUM('Chemicals Calcs'!Y$2:Y42)-'Chem - ODS'!T$15*10^6&gt;0),SUM('Chemicals Calcs'!Y$2:Y42)-'Chem - ODS'!T$15*10^6,'Chemicals Calcs'!Y42))</f>
        <v>0</v>
      </c>
      <c r="Z42" s="210">
        <f ca="1">IF(SUM('Chemicals Calcs'!Z$2:Z42)-'Chem - ODS'!U$15*10^6&lt;0,0,IF(AND(SUM('Chemicals Calcs'!Z$1:Z41)-'Chem - ODS'!U$15*10^6&lt;0,SUM('Chemicals Calcs'!Z$2:Z42)-'Chem - ODS'!U$15*10^6&gt;0),SUM('Chemicals Calcs'!Z$2:Z42)-'Chem - ODS'!U$15*10^6,'Chemicals Calcs'!Z42))</f>
        <v>0</v>
      </c>
      <c r="AA42" s="210">
        <f ca="1">IF(SUM('Chemicals Calcs'!AA$2:AA42)-'Chem - ODS'!V$15*10^6&lt;0,0,IF(AND(SUM('Chemicals Calcs'!AA$1:AA41)-'Chem - ODS'!V$15*10^6&lt;0,SUM('Chemicals Calcs'!AA$2:AA42)-'Chem - ODS'!V$15*10^6&gt;0),SUM('Chemicals Calcs'!AA$2:AA42)-'Chem - ODS'!V$15*10^6,'Chemicals Calcs'!AA42))</f>
        <v>0</v>
      </c>
      <c r="AB42" s="210">
        <f ca="1">IF(SUM('Chemicals Calcs'!AB$2:AB42)-'Chem - ODS'!W$15*10^6&lt;0,0,IF(AND(SUM('Chemicals Calcs'!AB$1:AB41)-'Chem - ODS'!W$15*10^6&lt;0,SUM('Chemicals Calcs'!AB$2:AB42)-'Chem - ODS'!W$15*10^6&gt;0),SUM('Chemicals Calcs'!AB$2:AB42)-'Chem - ODS'!W$15*10^6,'Chemicals Calcs'!AB42))</f>
        <v>0</v>
      </c>
      <c r="AC42" s="210">
        <f ca="1">IF(SUM('Chemicals Calcs'!AC$2:AC42)-'Chem - ODS'!X$15*10^6&lt;0,0,IF(AND(SUM('Chemicals Calcs'!AC$1:AC41)-'Chem - ODS'!X$15*10^6&lt;0,SUM('Chemicals Calcs'!AC$2:AC42)-'Chem - ODS'!X$15*10^6&gt;0),SUM('Chemicals Calcs'!AC$2:AC42)-'Chem - ODS'!X$15*10^6,'Chemicals Calcs'!AC42))</f>
        <v>0</v>
      </c>
      <c r="AD42" s="210">
        <f ca="1">IF(SUM('Chemicals Calcs'!AD$2:AD42)-'Chem - ODS'!Y$15*10^6&lt;0,0,IF(AND(SUM('Chemicals Calcs'!AD$1:AD41)-'Chem - ODS'!Y$15*10^6&lt;0,SUM('Chemicals Calcs'!AD$2:AD42)-'Chem - ODS'!Y$15*10^6&gt;0),SUM('Chemicals Calcs'!AD$2:AD42)-'Chem - ODS'!Y$15*10^6,'Chemicals Calcs'!AD42))</f>
        <v>0</v>
      </c>
      <c r="AE42" s="210">
        <f ca="1">IF(SUM('Chemicals Calcs'!AE$2:AE42)-'Chem - ODS'!Z$15*10^6&lt;0,0,IF(AND(SUM('Chemicals Calcs'!AE$1:AE41)-'Chem - ODS'!Z$15*10^6&lt;0,SUM('Chemicals Calcs'!AE$2:AE42)-'Chem - ODS'!Z$15*10^6&gt;0),SUM('Chemicals Calcs'!AE$2:AE42)-'Chem - ODS'!Z$15*10^6,'Chemicals Calcs'!AE42))</f>
        <v>0</v>
      </c>
      <c r="AF42" s="210">
        <f ca="1">IF(SUM('Chemicals Calcs'!AF$2:AF42)-'Chem - ODS'!AA$15*10^6&lt;0,0,IF(AND(SUM('Chemicals Calcs'!AF$1:AF41)-'Chem - ODS'!AA$15*10^6&lt;0,SUM('Chemicals Calcs'!AF$2:AF42)-'Chem - ODS'!AA$15*10^6&gt;0),SUM('Chemicals Calcs'!AF$2:AF42)-'Chem - ODS'!AA$15*10^6,'Chemicals Calcs'!AF42))</f>
        <v>0</v>
      </c>
      <c r="AG42" s="210">
        <f ca="1">IF(SUM('Chemicals Calcs'!AG$2:AG42)-'Chem - ODS'!AB$15*10^6&lt;0,0,IF(AND(SUM('Chemicals Calcs'!AG$1:AG41)-'Chem - ODS'!AB$15*10^6&lt;0,SUM('Chemicals Calcs'!AG$2:AG42)-'Chem - ODS'!AB$15*10^6&gt;0),SUM('Chemicals Calcs'!AG$2:AG42)-'Chem - ODS'!AB$15*10^6,'Chemicals Calcs'!AG42))</f>
        <v>0</v>
      </c>
      <c r="AH42" s="210">
        <f ca="1">IF(SUM('Chemicals Calcs'!AH$2:AH42)-'Chem - ODS'!AC$15*10^6&lt;0,0,IF(AND(SUM('Chemicals Calcs'!AH$1:AH41)-'Chem - ODS'!AC$15*10^6&lt;0,SUM('Chemicals Calcs'!AH$2:AH42)-'Chem - ODS'!AC$15*10^6&gt;0),SUM('Chemicals Calcs'!AH$2:AH42)-'Chem - ODS'!AC$15*10^6,'Chemicals Calcs'!AH42))</f>
        <v>0</v>
      </c>
      <c r="AI42" s="210">
        <f ca="1">IF(SUM('Chemicals Calcs'!AI$2:AI42)-'Chem - ODS'!AD$15*10^6&lt;0,0,IF(AND(SUM('Chemicals Calcs'!AI$1:AI41)-'Chem - ODS'!AD$15*10^6&lt;0,SUM('Chemicals Calcs'!AI$2:AI42)-'Chem - ODS'!AD$15*10^6&gt;0),SUM('Chemicals Calcs'!AI$2:AI42)-'Chem - ODS'!AD$15*10^6,'Chemicals Calcs'!AI42))</f>
        <v>0</v>
      </c>
      <c r="AJ42" s="210">
        <f ca="1">IF(SUM('Chemicals Calcs'!AJ$2:AJ42)-'Chem - ODS'!AE$15*10^6&lt;0,0,IF(AND(SUM('Chemicals Calcs'!AJ$1:AJ41)-'Chem - ODS'!AE$15*10^6&lt;0,SUM('Chemicals Calcs'!AJ$2:AJ42)-'Chem - ODS'!AE$15*10^6&gt;0),SUM('Chemicals Calcs'!AJ$2:AJ42)-'Chem - ODS'!AE$15*10^6,'Chemicals Calcs'!AJ42))</f>
        <v>0</v>
      </c>
      <c r="AK42" s="210">
        <f ca="1">IF(SUM('Chemicals Calcs'!AK$2:AK42)-'Chem - ODS'!AF$15*10^6&lt;0,0,IF(AND(SUM('Chemicals Calcs'!AK$1:AK41)-'Chem - ODS'!AF$15*10^6&lt;0,SUM('Chemicals Calcs'!AK$2:AK42)-'Chem - ODS'!AF$15*10^6&gt;0),SUM('Chemicals Calcs'!AK$2:AK42)-'Chem - ODS'!AF$15*10^6,'Chemicals Calcs'!AK42))</f>
        <v>0</v>
      </c>
      <c r="AL42" s="210">
        <f ca="1">IF(SUM('Chemicals Calcs'!AL$2:AL42)-'Chem - ODS'!AG$15*10^6&lt;0,0,IF(AND(SUM('Chemicals Calcs'!AL$1:AL41)-'Chem - ODS'!AG$15*10^6&lt;0,SUM('Chemicals Calcs'!AL$2:AL42)-'Chem - ODS'!AG$15*10^6&gt;0),SUM('Chemicals Calcs'!AL$2:AL42)-'Chem - ODS'!AG$15*10^6,'Chemicals Calcs'!AL42))</f>
        <v>0</v>
      </c>
      <c r="AM42" s="210">
        <f ca="1">IF(SUM('Chemicals Calcs'!AM$2:AM42)-'Chem - ODS'!AH$15*10^6&lt;0,0,IF(AND(SUM('Chemicals Calcs'!AM$1:AM41)-'Chem - ODS'!AH$15*10^6&lt;0,SUM('Chemicals Calcs'!AM$2:AM42)-'Chem - ODS'!AH$15*10^6&gt;0),SUM('Chemicals Calcs'!AM$2:AM42)-'Chem - ODS'!AH$15*10^6,'Chemicals Calcs'!AM42))</f>
        <v>0</v>
      </c>
      <c r="AN42" s="210">
        <f ca="1">IF(SUM('Chemicals Calcs'!AN$2:AN42)-'Chem - ODS'!AI$15*10^6&lt;0,0,IF(AND(SUM('Chemicals Calcs'!AN$1:AN41)-'Chem - ODS'!AI$15*10^6&lt;0,SUM('Chemicals Calcs'!AN$2:AN42)-'Chem - ODS'!AI$15*10^6&gt;0),SUM('Chemicals Calcs'!AN$2:AN42)-'Chem - ODS'!AI$15*10^6,'Chemicals Calcs'!AN42))</f>
        <v>0</v>
      </c>
      <c r="AO42" s="210">
        <f ca="1">IF(SUM('Chemicals Calcs'!AO$2:AO42)-'Chem - ODS'!AJ$15*10^6&lt;0,0,IF(AND(SUM('Chemicals Calcs'!AO$1:AO41)-'Chem - ODS'!AJ$15*10^6&lt;0,SUM('Chemicals Calcs'!AO$2:AO42)-'Chem - ODS'!AJ$15*10^6&gt;0),SUM('Chemicals Calcs'!AO$2:AO42)-'Chem - ODS'!AJ$15*10^6,'Chemicals Calcs'!AO42))</f>
        <v>0</v>
      </c>
      <c r="AP42" s="210">
        <f ca="1">IF(SUM('Chemicals Calcs'!AP$2:AP42)-'Chem - ODS'!AK$15*10^6&lt;0,0,IF(AND(SUM('Chemicals Calcs'!AP$1:AP41)-'Chem - ODS'!AK$15*10^6&lt;0,SUM('Chemicals Calcs'!AP$2:AP42)-'Chem - ODS'!AK$15*10^6&gt;0),SUM('Chemicals Calcs'!AP$2:AP42)-'Chem - ODS'!AK$15*10^6,'Chemicals Calcs'!AP42))</f>
        <v>0</v>
      </c>
    </row>
    <row r="43" spans="1:42">
      <c r="A43" s="74">
        <v>-9</v>
      </c>
      <c r="B43">
        <f ca="1">IF('Chemicals 2010'!$A51="CP",INDIRECT("'Chemicals 2010'!"&amp;'Country Selector'!$B$3&amp;ROW($A51))*10^12,0)</f>
        <v>0</v>
      </c>
      <c r="C43" s="90">
        <f t="shared" ca="1" si="2"/>
        <v>0</v>
      </c>
      <c r="D43" s="90">
        <f t="shared" ca="1" si="2"/>
        <v>0</v>
      </c>
      <c r="E43" s="90">
        <f t="shared" ca="1" si="2"/>
        <v>0</v>
      </c>
      <c r="F43" s="90">
        <f t="shared" ca="1" si="2"/>
        <v>0</v>
      </c>
      <c r="G43" s="210">
        <f ca="1">IF(SUM('Chemicals Calcs'!G$2:G43)-'Chem - ODS'!B$15*10^6&lt;0,0,IF(AND(SUM('Chemicals Calcs'!G$1:G42)-'Chem - ODS'!B$15*10^6&lt;0,SUM('Chemicals Calcs'!G$2:G43)-'Chem - ODS'!B$15*10^6&gt;0),SUM('Chemicals Calcs'!G$2:G43)-'Chem - ODS'!B$15*10^6,'Chemicals Calcs'!G43))</f>
        <v>0</v>
      </c>
      <c r="H43" s="210">
        <f ca="1">IF(SUM('Chemicals Calcs'!H$2:H43)-'Chem - ODS'!C$15*10^6&lt;0,0,IF(AND(SUM('Chemicals Calcs'!H$1:H42)-'Chem - ODS'!C$15*10^6&lt;0,SUM('Chemicals Calcs'!H$2:H43)-'Chem - ODS'!C$15*10^6&gt;0),SUM('Chemicals Calcs'!H$2:H43)-'Chem - ODS'!C$15*10^6,'Chemicals Calcs'!H43))</f>
        <v>0</v>
      </c>
      <c r="I43" s="210">
        <f ca="1">IF(SUM('Chemicals Calcs'!I$2:I43)-'Chem - ODS'!D$15*10^6&lt;0,0,IF(AND(SUM('Chemicals Calcs'!I$1:I42)-'Chem - ODS'!D$15*10^6&lt;0,SUM('Chemicals Calcs'!I$2:I43)-'Chem - ODS'!D$15*10^6&gt;0),SUM('Chemicals Calcs'!I$2:I43)-'Chem - ODS'!D$15*10^6,'Chemicals Calcs'!I43))</f>
        <v>0</v>
      </c>
      <c r="J43" s="210">
        <f ca="1">IF(SUM('Chemicals Calcs'!J$2:J43)-'Chem - ODS'!E$15*10^6&lt;0,0,IF(AND(SUM('Chemicals Calcs'!J$1:J42)-'Chem - ODS'!E$15*10^6&lt;0,SUM('Chemicals Calcs'!J$2:J43)-'Chem - ODS'!E$15*10^6&gt;0),SUM('Chemicals Calcs'!J$2:J43)-'Chem - ODS'!E$15*10^6,'Chemicals Calcs'!J43))</f>
        <v>0</v>
      </c>
      <c r="K43" s="210">
        <f ca="1">IF(SUM('Chemicals Calcs'!K$2:K43)-'Chem - ODS'!F$15*10^6&lt;0,0,IF(AND(SUM('Chemicals Calcs'!K$1:K42)-'Chem - ODS'!F$15*10^6&lt;0,SUM('Chemicals Calcs'!K$2:K43)-'Chem - ODS'!F$15*10^6&gt;0),SUM('Chemicals Calcs'!K$2:K43)-'Chem - ODS'!F$15*10^6,'Chemicals Calcs'!K43))</f>
        <v>0</v>
      </c>
      <c r="L43" s="210">
        <f ca="1">IF(SUM('Chemicals Calcs'!L$2:L43)-'Chem - ODS'!G$15*10^6&lt;0,0,IF(AND(SUM('Chemicals Calcs'!L$1:L42)-'Chem - ODS'!G$15*10^6&lt;0,SUM('Chemicals Calcs'!L$2:L43)-'Chem - ODS'!G$15*10^6&gt;0),SUM('Chemicals Calcs'!L$2:L43)-'Chem - ODS'!G$15*10^6,'Chemicals Calcs'!L43))</f>
        <v>0</v>
      </c>
      <c r="M43" s="210">
        <f ca="1">IF(SUM('Chemicals Calcs'!M$2:M43)-'Chem - ODS'!H$15*10^6&lt;0,0,IF(AND(SUM('Chemicals Calcs'!M$1:M42)-'Chem - ODS'!H$15*10^6&lt;0,SUM('Chemicals Calcs'!M$2:M43)-'Chem - ODS'!H$15*10^6&gt;0),SUM('Chemicals Calcs'!M$2:M43)-'Chem - ODS'!H$15*10^6,'Chemicals Calcs'!M43))</f>
        <v>0</v>
      </c>
      <c r="N43" s="210">
        <f ca="1">IF(SUM('Chemicals Calcs'!N$2:N43)-'Chem - ODS'!I$15*10^6&lt;0,0,IF(AND(SUM('Chemicals Calcs'!N$1:N42)-'Chem - ODS'!I$15*10^6&lt;0,SUM('Chemicals Calcs'!N$2:N43)-'Chem - ODS'!I$15*10^6&gt;0),SUM('Chemicals Calcs'!N$2:N43)-'Chem - ODS'!I$15*10^6,'Chemicals Calcs'!N43))</f>
        <v>0</v>
      </c>
      <c r="O43" s="210">
        <f ca="1">IF(SUM('Chemicals Calcs'!O$2:O43)-'Chem - ODS'!J$15*10^6&lt;0,0,IF(AND(SUM('Chemicals Calcs'!O$1:O42)-'Chem - ODS'!J$15*10^6&lt;0,SUM('Chemicals Calcs'!O$2:O43)-'Chem - ODS'!J$15*10^6&gt;0),SUM('Chemicals Calcs'!O$2:O43)-'Chem - ODS'!J$15*10^6,'Chemicals Calcs'!O43))</f>
        <v>0</v>
      </c>
      <c r="P43" s="210">
        <f ca="1">IF(SUM('Chemicals Calcs'!P$2:P43)-'Chem - ODS'!K$15*10^6&lt;0,0,IF(AND(SUM('Chemicals Calcs'!P$1:P42)-'Chem - ODS'!K$15*10^6&lt;0,SUM('Chemicals Calcs'!P$2:P43)-'Chem - ODS'!K$15*10^6&gt;0),SUM('Chemicals Calcs'!P$2:P43)-'Chem - ODS'!K$15*10^6,'Chemicals Calcs'!P43))</f>
        <v>0</v>
      </c>
      <c r="Q43" s="210">
        <f ca="1">IF(SUM('Chemicals Calcs'!Q$2:Q43)-'Chem - ODS'!L$15*10^6&lt;0,0,IF(AND(SUM('Chemicals Calcs'!Q$1:Q42)-'Chem - ODS'!L$15*10^6&lt;0,SUM('Chemicals Calcs'!Q$2:Q43)-'Chem - ODS'!L$15*10^6&gt;0),SUM('Chemicals Calcs'!Q$2:Q43)-'Chem - ODS'!L$15*10^6,'Chemicals Calcs'!Q43))</f>
        <v>0</v>
      </c>
      <c r="R43" s="210">
        <f ca="1">IF(SUM('Chemicals Calcs'!R$2:R43)-'Chem - ODS'!M$15*10^6&lt;0,0,IF(AND(SUM('Chemicals Calcs'!R$1:R42)-'Chem - ODS'!M$15*10^6&lt;0,SUM('Chemicals Calcs'!R$2:R43)-'Chem - ODS'!M$15*10^6&gt;0),SUM('Chemicals Calcs'!R$2:R43)-'Chem - ODS'!M$15*10^6,'Chemicals Calcs'!R43))</f>
        <v>0</v>
      </c>
      <c r="S43" s="210">
        <f ca="1">IF(SUM('Chemicals Calcs'!S$2:S43)-'Chem - ODS'!N$15*10^6&lt;0,0,IF(AND(SUM('Chemicals Calcs'!S$1:S42)-'Chem - ODS'!N$15*10^6&lt;0,SUM('Chemicals Calcs'!S$2:S43)-'Chem - ODS'!N$15*10^6&gt;0),SUM('Chemicals Calcs'!S$2:S43)-'Chem - ODS'!N$15*10^6,'Chemicals Calcs'!S43))</f>
        <v>0</v>
      </c>
      <c r="T43" s="210">
        <f ca="1">IF(SUM('Chemicals Calcs'!T$2:T43)-'Chem - ODS'!O$15*10^6&lt;0,0,IF(AND(SUM('Chemicals Calcs'!T$1:T42)-'Chem - ODS'!O$15*10^6&lt;0,SUM('Chemicals Calcs'!T$2:T43)-'Chem - ODS'!O$15*10^6&gt;0),SUM('Chemicals Calcs'!T$2:T43)-'Chem - ODS'!O$15*10^6,'Chemicals Calcs'!T43))</f>
        <v>0</v>
      </c>
      <c r="U43" s="210">
        <f ca="1">IF(SUM('Chemicals Calcs'!U$2:U43)-'Chem - ODS'!P$15*10^6&lt;0,0,IF(AND(SUM('Chemicals Calcs'!U$1:U42)-'Chem - ODS'!P$15*10^6&lt;0,SUM('Chemicals Calcs'!U$2:U43)-'Chem - ODS'!P$15*10^6&gt;0),SUM('Chemicals Calcs'!U$2:U43)-'Chem - ODS'!P$15*10^6,'Chemicals Calcs'!U43))</f>
        <v>0</v>
      </c>
      <c r="V43" s="210">
        <f ca="1">IF(SUM('Chemicals Calcs'!V$2:V43)-'Chem - ODS'!Q$15*10^6&lt;0,0,IF(AND(SUM('Chemicals Calcs'!V$1:V42)-'Chem - ODS'!Q$15*10^6&lt;0,SUM('Chemicals Calcs'!V$2:V43)-'Chem - ODS'!Q$15*10^6&gt;0),SUM('Chemicals Calcs'!V$2:V43)-'Chem - ODS'!Q$15*10^6,'Chemicals Calcs'!V43))</f>
        <v>0</v>
      </c>
      <c r="W43" s="210">
        <f ca="1">IF(SUM('Chemicals Calcs'!W$2:W43)-'Chem - ODS'!R$15*10^6&lt;0,0,IF(AND(SUM('Chemicals Calcs'!W$1:W42)-'Chem - ODS'!R$15*10^6&lt;0,SUM('Chemicals Calcs'!W$2:W43)-'Chem - ODS'!R$15*10^6&gt;0),SUM('Chemicals Calcs'!W$2:W43)-'Chem - ODS'!R$15*10^6,'Chemicals Calcs'!W43))</f>
        <v>0</v>
      </c>
      <c r="X43" s="210">
        <f ca="1">IF(SUM('Chemicals Calcs'!X$2:X43)-'Chem - ODS'!S$15*10^6&lt;0,0,IF(AND(SUM('Chemicals Calcs'!X$1:X42)-'Chem - ODS'!S$15*10^6&lt;0,SUM('Chemicals Calcs'!X$2:X43)-'Chem - ODS'!S$15*10^6&gt;0),SUM('Chemicals Calcs'!X$2:X43)-'Chem - ODS'!S$15*10^6,'Chemicals Calcs'!X43))</f>
        <v>0</v>
      </c>
      <c r="Y43" s="210">
        <f ca="1">IF(SUM('Chemicals Calcs'!Y$2:Y43)-'Chem - ODS'!T$15*10^6&lt;0,0,IF(AND(SUM('Chemicals Calcs'!Y$1:Y42)-'Chem - ODS'!T$15*10^6&lt;0,SUM('Chemicals Calcs'!Y$2:Y43)-'Chem - ODS'!T$15*10^6&gt;0),SUM('Chemicals Calcs'!Y$2:Y43)-'Chem - ODS'!T$15*10^6,'Chemicals Calcs'!Y43))</f>
        <v>0</v>
      </c>
      <c r="Z43" s="210">
        <f ca="1">IF(SUM('Chemicals Calcs'!Z$2:Z43)-'Chem - ODS'!U$15*10^6&lt;0,0,IF(AND(SUM('Chemicals Calcs'!Z$1:Z42)-'Chem - ODS'!U$15*10^6&lt;0,SUM('Chemicals Calcs'!Z$2:Z43)-'Chem - ODS'!U$15*10^6&gt;0),SUM('Chemicals Calcs'!Z$2:Z43)-'Chem - ODS'!U$15*10^6,'Chemicals Calcs'!Z43))</f>
        <v>0</v>
      </c>
      <c r="AA43" s="210">
        <f ca="1">IF(SUM('Chemicals Calcs'!AA$2:AA43)-'Chem - ODS'!V$15*10^6&lt;0,0,IF(AND(SUM('Chemicals Calcs'!AA$1:AA42)-'Chem - ODS'!V$15*10^6&lt;0,SUM('Chemicals Calcs'!AA$2:AA43)-'Chem - ODS'!V$15*10^6&gt;0),SUM('Chemicals Calcs'!AA$2:AA43)-'Chem - ODS'!V$15*10^6,'Chemicals Calcs'!AA43))</f>
        <v>0</v>
      </c>
      <c r="AB43" s="210">
        <f ca="1">IF(SUM('Chemicals Calcs'!AB$2:AB43)-'Chem - ODS'!W$15*10^6&lt;0,0,IF(AND(SUM('Chemicals Calcs'!AB$1:AB42)-'Chem - ODS'!W$15*10^6&lt;0,SUM('Chemicals Calcs'!AB$2:AB43)-'Chem - ODS'!W$15*10^6&gt;0),SUM('Chemicals Calcs'!AB$2:AB43)-'Chem - ODS'!W$15*10^6,'Chemicals Calcs'!AB43))</f>
        <v>0</v>
      </c>
      <c r="AC43" s="210">
        <f ca="1">IF(SUM('Chemicals Calcs'!AC$2:AC43)-'Chem - ODS'!X$15*10^6&lt;0,0,IF(AND(SUM('Chemicals Calcs'!AC$1:AC42)-'Chem - ODS'!X$15*10^6&lt;0,SUM('Chemicals Calcs'!AC$2:AC43)-'Chem - ODS'!X$15*10^6&gt;0),SUM('Chemicals Calcs'!AC$2:AC43)-'Chem - ODS'!X$15*10^6,'Chemicals Calcs'!AC43))</f>
        <v>0</v>
      </c>
      <c r="AD43" s="210">
        <f ca="1">IF(SUM('Chemicals Calcs'!AD$2:AD43)-'Chem - ODS'!Y$15*10^6&lt;0,0,IF(AND(SUM('Chemicals Calcs'!AD$1:AD42)-'Chem - ODS'!Y$15*10^6&lt;0,SUM('Chemicals Calcs'!AD$2:AD43)-'Chem - ODS'!Y$15*10^6&gt;0),SUM('Chemicals Calcs'!AD$2:AD43)-'Chem - ODS'!Y$15*10^6,'Chemicals Calcs'!AD43))</f>
        <v>0</v>
      </c>
      <c r="AE43" s="210">
        <f ca="1">IF(SUM('Chemicals Calcs'!AE$2:AE43)-'Chem - ODS'!Z$15*10^6&lt;0,0,IF(AND(SUM('Chemicals Calcs'!AE$1:AE42)-'Chem - ODS'!Z$15*10^6&lt;0,SUM('Chemicals Calcs'!AE$2:AE43)-'Chem - ODS'!Z$15*10^6&gt;0),SUM('Chemicals Calcs'!AE$2:AE43)-'Chem - ODS'!Z$15*10^6,'Chemicals Calcs'!AE43))</f>
        <v>0</v>
      </c>
      <c r="AF43" s="210">
        <f ca="1">IF(SUM('Chemicals Calcs'!AF$2:AF43)-'Chem - ODS'!AA$15*10^6&lt;0,0,IF(AND(SUM('Chemicals Calcs'!AF$1:AF42)-'Chem - ODS'!AA$15*10^6&lt;0,SUM('Chemicals Calcs'!AF$2:AF43)-'Chem - ODS'!AA$15*10^6&gt;0),SUM('Chemicals Calcs'!AF$2:AF43)-'Chem - ODS'!AA$15*10^6,'Chemicals Calcs'!AF43))</f>
        <v>0</v>
      </c>
      <c r="AG43" s="210">
        <f ca="1">IF(SUM('Chemicals Calcs'!AG$2:AG43)-'Chem - ODS'!AB$15*10^6&lt;0,0,IF(AND(SUM('Chemicals Calcs'!AG$1:AG42)-'Chem - ODS'!AB$15*10^6&lt;0,SUM('Chemicals Calcs'!AG$2:AG43)-'Chem - ODS'!AB$15*10^6&gt;0),SUM('Chemicals Calcs'!AG$2:AG43)-'Chem - ODS'!AB$15*10^6,'Chemicals Calcs'!AG43))</f>
        <v>0</v>
      </c>
      <c r="AH43" s="210">
        <f ca="1">IF(SUM('Chemicals Calcs'!AH$2:AH43)-'Chem - ODS'!AC$15*10^6&lt;0,0,IF(AND(SUM('Chemicals Calcs'!AH$1:AH42)-'Chem - ODS'!AC$15*10^6&lt;0,SUM('Chemicals Calcs'!AH$2:AH43)-'Chem - ODS'!AC$15*10^6&gt;0),SUM('Chemicals Calcs'!AH$2:AH43)-'Chem - ODS'!AC$15*10^6,'Chemicals Calcs'!AH43))</f>
        <v>0</v>
      </c>
      <c r="AI43" s="210">
        <f ca="1">IF(SUM('Chemicals Calcs'!AI$2:AI43)-'Chem - ODS'!AD$15*10^6&lt;0,0,IF(AND(SUM('Chemicals Calcs'!AI$1:AI42)-'Chem - ODS'!AD$15*10^6&lt;0,SUM('Chemicals Calcs'!AI$2:AI43)-'Chem - ODS'!AD$15*10^6&gt;0),SUM('Chemicals Calcs'!AI$2:AI43)-'Chem - ODS'!AD$15*10^6,'Chemicals Calcs'!AI43))</f>
        <v>0</v>
      </c>
      <c r="AJ43" s="210">
        <f ca="1">IF(SUM('Chemicals Calcs'!AJ$2:AJ43)-'Chem - ODS'!AE$15*10^6&lt;0,0,IF(AND(SUM('Chemicals Calcs'!AJ$1:AJ42)-'Chem - ODS'!AE$15*10^6&lt;0,SUM('Chemicals Calcs'!AJ$2:AJ43)-'Chem - ODS'!AE$15*10^6&gt;0),SUM('Chemicals Calcs'!AJ$2:AJ43)-'Chem - ODS'!AE$15*10^6,'Chemicals Calcs'!AJ43))</f>
        <v>0</v>
      </c>
      <c r="AK43" s="210">
        <f ca="1">IF(SUM('Chemicals Calcs'!AK$2:AK43)-'Chem - ODS'!AF$15*10^6&lt;0,0,IF(AND(SUM('Chemicals Calcs'!AK$1:AK42)-'Chem - ODS'!AF$15*10^6&lt;0,SUM('Chemicals Calcs'!AK$2:AK43)-'Chem - ODS'!AF$15*10^6&gt;0),SUM('Chemicals Calcs'!AK$2:AK43)-'Chem - ODS'!AF$15*10^6,'Chemicals Calcs'!AK43))</f>
        <v>0</v>
      </c>
      <c r="AL43" s="210">
        <f ca="1">IF(SUM('Chemicals Calcs'!AL$2:AL43)-'Chem - ODS'!AG$15*10^6&lt;0,0,IF(AND(SUM('Chemicals Calcs'!AL$1:AL42)-'Chem - ODS'!AG$15*10^6&lt;0,SUM('Chemicals Calcs'!AL$2:AL43)-'Chem - ODS'!AG$15*10^6&gt;0),SUM('Chemicals Calcs'!AL$2:AL43)-'Chem - ODS'!AG$15*10^6,'Chemicals Calcs'!AL43))</f>
        <v>0</v>
      </c>
      <c r="AM43" s="210">
        <f ca="1">IF(SUM('Chemicals Calcs'!AM$2:AM43)-'Chem - ODS'!AH$15*10^6&lt;0,0,IF(AND(SUM('Chemicals Calcs'!AM$1:AM42)-'Chem - ODS'!AH$15*10^6&lt;0,SUM('Chemicals Calcs'!AM$2:AM43)-'Chem - ODS'!AH$15*10^6&gt;0),SUM('Chemicals Calcs'!AM$2:AM43)-'Chem - ODS'!AH$15*10^6,'Chemicals Calcs'!AM43))</f>
        <v>0</v>
      </c>
      <c r="AN43" s="210">
        <f ca="1">IF(SUM('Chemicals Calcs'!AN$2:AN43)-'Chem - ODS'!AI$15*10^6&lt;0,0,IF(AND(SUM('Chemicals Calcs'!AN$1:AN42)-'Chem - ODS'!AI$15*10^6&lt;0,SUM('Chemicals Calcs'!AN$2:AN43)-'Chem - ODS'!AI$15*10^6&gt;0),SUM('Chemicals Calcs'!AN$2:AN43)-'Chem - ODS'!AI$15*10^6,'Chemicals Calcs'!AN43))</f>
        <v>0</v>
      </c>
      <c r="AO43" s="210">
        <f ca="1">IF(SUM('Chemicals Calcs'!AO$2:AO43)-'Chem - ODS'!AJ$15*10^6&lt;0,0,IF(AND(SUM('Chemicals Calcs'!AO$1:AO42)-'Chem - ODS'!AJ$15*10^6&lt;0,SUM('Chemicals Calcs'!AO$2:AO43)-'Chem - ODS'!AJ$15*10^6&gt;0),SUM('Chemicals Calcs'!AO$2:AO43)-'Chem - ODS'!AJ$15*10^6,'Chemicals Calcs'!AO43))</f>
        <v>0</v>
      </c>
      <c r="AP43" s="210">
        <f ca="1">IF(SUM('Chemicals Calcs'!AP$2:AP43)-'Chem - ODS'!AK$15*10^6&lt;0,0,IF(AND(SUM('Chemicals Calcs'!AP$1:AP42)-'Chem - ODS'!AK$15*10^6&lt;0,SUM('Chemicals Calcs'!AP$2:AP43)-'Chem - ODS'!AK$15*10^6&gt;0),SUM('Chemicals Calcs'!AP$2:AP43)-'Chem - ODS'!AK$15*10^6,'Chemicals Calcs'!AP43))</f>
        <v>0</v>
      </c>
    </row>
    <row r="44" spans="1:42">
      <c r="A44" s="74">
        <v>-8</v>
      </c>
      <c r="B44">
        <f ca="1">IF('Chemicals 2010'!$A52="CP",INDIRECT("'Chemicals 2010'!"&amp;'Country Selector'!$B$3&amp;ROW($A52))*10^12,0)</f>
        <v>0</v>
      </c>
      <c r="C44" s="90">
        <f t="shared" ca="1" si="2"/>
        <v>0</v>
      </c>
      <c r="D44" s="90">
        <f t="shared" ca="1" si="2"/>
        <v>0</v>
      </c>
      <c r="E44" s="90">
        <f t="shared" ca="1" si="2"/>
        <v>0</v>
      </c>
      <c r="F44" s="90">
        <f t="shared" ca="1" si="2"/>
        <v>0</v>
      </c>
      <c r="G44" s="210">
        <f ca="1">IF(SUM('Chemicals Calcs'!G$2:G44)-'Chem - ODS'!B$15*10^6&lt;0,0,IF(AND(SUM('Chemicals Calcs'!G$1:G43)-'Chem - ODS'!B$15*10^6&lt;0,SUM('Chemicals Calcs'!G$2:G44)-'Chem - ODS'!B$15*10^6&gt;0),SUM('Chemicals Calcs'!G$2:G44)-'Chem - ODS'!B$15*10^6,'Chemicals Calcs'!G44))</f>
        <v>5112728372106.002</v>
      </c>
      <c r="H44" s="210">
        <f ca="1">IF(SUM('Chemicals Calcs'!H$2:H44)-'Chem - ODS'!C$15*10^6&lt;0,0,IF(AND(SUM('Chemicals Calcs'!H$1:H43)-'Chem - ODS'!C$15*10^6&lt;0,SUM('Chemicals Calcs'!H$2:H44)-'Chem - ODS'!C$15*10^6&gt;0),SUM('Chemicals Calcs'!H$2:H44)-'Chem - ODS'!C$15*10^6,'Chemicals Calcs'!H44))</f>
        <v>2628446210131.8359</v>
      </c>
      <c r="I44" s="210">
        <f ca="1">IF(SUM('Chemicals Calcs'!I$2:I44)-'Chem - ODS'!D$15*10^6&lt;0,0,IF(AND(SUM('Chemicals Calcs'!I$1:I43)-'Chem - ODS'!D$15*10^6&lt;0,SUM('Chemicals Calcs'!I$2:I44)-'Chem - ODS'!D$15*10^6&gt;0),SUM('Chemicals Calcs'!I$2:I44)-'Chem - ODS'!D$15*10^6,'Chemicals Calcs'!I44))</f>
        <v>0</v>
      </c>
      <c r="J44" s="210">
        <f ca="1">IF(SUM('Chemicals Calcs'!J$2:J44)-'Chem - ODS'!E$15*10^6&lt;0,0,IF(AND(SUM('Chemicals Calcs'!J$1:J43)-'Chem - ODS'!E$15*10^6&lt;0,SUM('Chemicals Calcs'!J$2:J44)-'Chem - ODS'!E$15*10^6&gt;0),SUM('Chemicals Calcs'!J$2:J44)-'Chem - ODS'!E$15*10^6,'Chemicals Calcs'!J44))</f>
        <v>0</v>
      </c>
      <c r="K44" s="210">
        <f ca="1">IF(SUM('Chemicals Calcs'!K$2:K44)-'Chem - ODS'!F$15*10^6&lt;0,0,IF(AND(SUM('Chemicals Calcs'!K$1:K43)-'Chem - ODS'!F$15*10^6&lt;0,SUM('Chemicals Calcs'!K$2:K44)-'Chem - ODS'!F$15*10^6&gt;0),SUM('Chemicals Calcs'!K$2:K44)-'Chem - ODS'!F$15*10^6,'Chemicals Calcs'!K44))</f>
        <v>0</v>
      </c>
      <c r="L44" s="210">
        <f ca="1">IF(SUM('Chemicals Calcs'!L$2:L44)-'Chem - ODS'!G$15*10^6&lt;0,0,IF(AND(SUM('Chemicals Calcs'!L$1:L43)-'Chem - ODS'!G$15*10^6&lt;0,SUM('Chemicals Calcs'!L$2:L44)-'Chem - ODS'!G$15*10^6&gt;0),SUM('Chemicals Calcs'!L$2:L44)-'Chem - ODS'!G$15*10^6,'Chemicals Calcs'!L44))</f>
        <v>0</v>
      </c>
      <c r="M44" s="210">
        <f ca="1">IF(SUM('Chemicals Calcs'!M$2:M44)-'Chem - ODS'!H$15*10^6&lt;0,0,IF(AND(SUM('Chemicals Calcs'!M$1:M43)-'Chem - ODS'!H$15*10^6&lt;0,SUM('Chemicals Calcs'!M$2:M44)-'Chem - ODS'!H$15*10^6&gt;0),SUM('Chemicals Calcs'!M$2:M44)-'Chem - ODS'!H$15*10^6,'Chemicals Calcs'!M44))</f>
        <v>0</v>
      </c>
      <c r="N44" s="210">
        <f ca="1">IF(SUM('Chemicals Calcs'!N$2:N44)-'Chem - ODS'!I$15*10^6&lt;0,0,IF(AND(SUM('Chemicals Calcs'!N$1:N43)-'Chem - ODS'!I$15*10^6&lt;0,SUM('Chemicals Calcs'!N$2:N44)-'Chem - ODS'!I$15*10^6&gt;0),SUM('Chemicals Calcs'!N$2:N44)-'Chem - ODS'!I$15*10^6,'Chemicals Calcs'!N44))</f>
        <v>0</v>
      </c>
      <c r="O44" s="210">
        <f ca="1">IF(SUM('Chemicals Calcs'!O$2:O44)-'Chem - ODS'!J$15*10^6&lt;0,0,IF(AND(SUM('Chemicals Calcs'!O$1:O43)-'Chem - ODS'!J$15*10^6&lt;0,SUM('Chemicals Calcs'!O$2:O44)-'Chem - ODS'!J$15*10^6&gt;0),SUM('Chemicals Calcs'!O$2:O44)-'Chem - ODS'!J$15*10^6,'Chemicals Calcs'!O44))</f>
        <v>0</v>
      </c>
      <c r="P44" s="210">
        <f ca="1">IF(SUM('Chemicals Calcs'!P$2:P44)-'Chem - ODS'!K$15*10^6&lt;0,0,IF(AND(SUM('Chemicals Calcs'!P$1:P43)-'Chem - ODS'!K$15*10^6&lt;0,SUM('Chemicals Calcs'!P$2:P44)-'Chem - ODS'!K$15*10^6&gt;0),SUM('Chemicals Calcs'!P$2:P44)-'Chem - ODS'!K$15*10^6,'Chemicals Calcs'!P44))</f>
        <v>0</v>
      </c>
      <c r="Q44" s="210">
        <f ca="1">IF(SUM('Chemicals Calcs'!Q$2:Q44)-'Chem - ODS'!L$15*10^6&lt;0,0,IF(AND(SUM('Chemicals Calcs'!Q$1:Q43)-'Chem - ODS'!L$15*10^6&lt;0,SUM('Chemicals Calcs'!Q$2:Q44)-'Chem - ODS'!L$15*10^6&gt;0),SUM('Chemicals Calcs'!Q$2:Q44)-'Chem - ODS'!L$15*10^6,'Chemicals Calcs'!Q44))</f>
        <v>0</v>
      </c>
      <c r="R44" s="210">
        <f ca="1">IF(SUM('Chemicals Calcs'!R$2:R44)-'Chem - ODS'!M$15*10^6&lt;0,0,IF(AND(SUM('Chemicals Calcs'!R$1:R43)-'Chem - ODS'!M$15*10^6&lt;0,SUM('Chemicals Calcs'!R$2:R44)-'Chem - ODS'!M$15*10^6&gt;0),SUM('Chemicals Calcs'!R$2:R44)-'Chem - ODS'!M$15*10^6,'Chemicals Calcs'!R44))</f>
        <v>0</v>
      </c>
      <c r="S44" s="210">
        <f ca="1">IF(SUM('Chemicals Calcs'!S$2:S44)-'Chem - ODS'!N$15*10^6&lt;0,0,IF(AND(SUM('Chemicals Calcs'!S$1:S43)-'Chem - ODS'!N$15*10^6&lt;0,SUM('Chemicals Calcs'!S$2:S44)-'Chem - ODS'!N$15*10^6&gt;0),SUM('Chemicals Calcs'!S$2:S44)-'Chem - ODS'!N$15*10^6,'Chemicals Calcs'!S44))</f>
        <v>637869778055.01563</v>
      </c>
      <c r="T44" s="210">
        <f ca="1">IF(SUM('Chemicals Calcs'!T$2:T44)-'Chem - ODS'!O$15*10^6&lt;0,0,IF(AND(SUM('Chemicals Calcs'!T$1:T43)-'Chem - ODS'!O$15*10^6&lt;0,SUM('Chemicals Calcs'!T$2:T44)-'Chem - ODS'!O$15*10^6&gt;0),SUM('Chemicals Calcs'!T$2:T44)-'Chem - ODS'!O$15*10^6,'Chemicals Calcs'!T44))</f>
        <v>2176831404311.9375</v>
      </c>
      <c r="U44" s="210">
        <f ca="1">IF(SUM('Chemicals Calcs'!U$2:U44)-'Chem - ODS'!P$15*10^6&lt;0,0,IF(AND(SUM('Chemicals Calcs'!U$1:U43)-'Chem - ODS'!P$15*10^6&lt;0,SUM('Chemicals Calcs'!U$2:U44)-'Chem - ODS'!P$15*10^6&gt;0),SUM('Chemicals Calcs'!U$2:U44)-'Chem - ODS'!P$15*10^6,'Chemicals Calcs'!U44))</f>
        <v>3715793030568.8438</v>
      </c>
      <c r="V44" s="210">
        <f ca="1">IF(SUM('Chemicals Calcs'!V$2:V44)-'Chem - ODS'!Q$15*10^6&lt;0,0,IF(AND(SUM('Chemicals Calcs'!V$1:V43)-'Chem - ODS'!Q$15*10^6&lt;0,SUM('Chemicals Calcs'!V$2:V44)-'Chem - ODS'!Q$15*10^6&gt;0),SUM('Chemicals Calcs'!V$2:V44)-'Chem - ODS'!Q$15*10^6,'Chemicals Calcs'!V44))</f>
        <v>5254754656829.4063</v>
      </c>
      <c r="W44" s="210">
        <f ca="1">IF(SUM('Chemicals Calcs'!W$2:W44)-'Chem - ODS'!R$15*10^6&lt;0,0,IF(AND(SUM('Chemicals Calcs'!W$1:W43)-'Chem - ODS'!R$15*10^6&lt;0,SUM('Chemicals Calcs'!W$2:W44)-'Chem - ODS'!R$15*10^6&gt;0),SUM('Chemicals Calcs'!W$2:W44)-'Chem - ODS'!R$15*10^6,'Chemicals Calcs'!W44))</f>
        <v>3171336003975.9688</v>
      </c>
      <c r="X44" s="210">
        <f ca="1">IF(SUM('Chemicals Calcs'!X$2:X44)-'Chem - ODS'!S$15*10^6&lt;0,0,IF(AND(SUM('Chemicals Calcs'!X$1:X43)-'Chem - ODS'!S$15*10^6&lt;0,SUM('Chemicals Calcs'!X$2:X44)-'Chem - ODS'!S$15*10^6&gt;0),SUM('Chemicals Calcs'!X$2:X44)-'Chem - ODS'!S$15*10^6,'Chemicals Calcs'!X44))</f>
        <v>1087917351117.1563</v>
      </c>
      <c r="Y44" s="210">
        <f ca="1">IF(SUM('Chemicals Calcs'!Y$2:Y44)-'Chem - ODS'!T$15*10^6&lt;0,0,IF(AND(SUM('Chemicals Calcs'!Y$1:Y43)-'Chem - ODS'!T$15*10^6&lt;0,SUM('Chemicals Calcs'!Y$2:Y44)-'Chem - ODS'!T$15*10^6&gt;0),SUM('Chemicals Calcs'!Y$2:Y44)-'Chem - ODS'!T$15*10^6,'Chemicals Calcs'!Y44))</f>
        <v>0</v>
      </c>
      <c r="Z44" s="210">
        <f ca="1">IF(SUM('Chemicals Calcs'!Z$2:Z44)-'Chem - ODS'!U$15*10^6&lt;0,0,IF(AND(SUM('Chemicals Calcs'!Z$1:Z43)-'Chem - ODS'!U$15*10^6&lt;0,SUM('Chemicals Calcs'!Z$2:Z44)-'Chem - ODS'!U$15*10^6&gt;0),SUM('Chemicals Calcs'!Z$2:Z44)-'Chem - ODS'!U$15*10^6,'Chemicals Calcs'!Z44))</f>
        <v>0</v>
      </c>
      <c r="AA44" s="210">
        <f ca="1">IF(SUM('Chemicals Calcs'!AA$2:AA44)-'Chem - ODS'!V$15*10^6&lt;0,0,IF(AND(SUM('Chemicals Calcs'!AA$1:AA43)-'Chem - ODS'!V$15*10^6&lt;0,SUM('Chemicals Calcs'!AA$2:AA44)-'Chem - ODS'!V$15*10^6&gt;0),SUM('Chemicals Calcs'!AA$2:AA44)-'Chem - ODS'!V$15*10^6,'Chemicals Calcs'!AA44))</f>
        <v>0</v>
      </c>
      <c r="AB44" s="210">
        <f ca="1">IF(SUM('Chemicals Calcs'!AB$2:AB44)-'Chem - ODS'!W$15*10^6&lt;0,0,IF(AND(SUM('Chemicals Calcs'!AB$1:AB43)-'Chem - ODS'!W$15*10^6&lt;0,SUM('Chemicals Calcs'!AB$2:AB44)-'Chem - ODS'!W$15*10^6&gt;0),SUM('Chemicals Calcs'!AB$2:AB44)-'Chem - ODS'!W$15*10^6,'Chemicals Calcs'!AB44))</f>
        <v>0</v>
      </c>
      <c r="AC44" s="210">
        <f ca="1">IF(SUM('Chemicals Calcs'!AC$2:AC44)-'Chem - ODS'!X$15*10^6&lt;0,0,IF(AND(SUM('Chemicals Calcs'!AC$1:AC43)-'Chem - ODS'!X$15*10^6&lt;0,SUM('Chemicals Calcs'!AC$2:AC44)-'Chem - ODS'!X$15*10^6&gt;0),SUM('Chemicals Calcs'!AC$2:AC44)-'Chem - ODS'!X$15*10^6,'Chemicals Calcs'!AC44))</f>
        <v>0</v>
      </c>
      <c r="AD44" s="210">
        <f ca="1">IF(SUM('Chemicals Calcs'!AD$2:AD44)-'Chem - ODS'!Y$15*10^6&lt;0,0,IF(AND(SUM('Chemicals Calcs'!AD$1:AD43)-'Chem - ODS'!Y$15*10^6&lt;0,SUM('Chemicals Calcs'!AD$2:AD44)-'Chem - ODS'!Y$15*10^6&gt;0),SUM('Chemicals Calcs'!AD$2:AD44)-'Chem - ODS'!Y$15*10^6,'Chemicals Calcs'!AD44))</f>
        <v>0</v>
      </c>
      <c r="AE44" s="210">
        <f ca="1">IF(SUM('Chemicals Calcs'!AE$2:AE44)-'Chem - ODS'!Z$15*10^6&lt;0,0,IF(AND(SUM('Chemicals Calcs'!AE$1:AE43)-'Chem - ODS'!Z$15*10^6&lt;0,SUM('Chemicals Calcs'!AE$2:AE44)-'Chem - ODS'!Z$15*10^6&gt;0),SUM('Chemicals Calcs'!AE$2:AE44)-'Chem - ODS'!Z$15*10^6,'Chemicals Calcs'!AE44))</f>
        <v>0</v>
      </c>
      <c r="AF44" s="210">
        <f ca="1">IF(SUM('Chemicals Calcs'!AF$2:AF44)-'Chem - ODS'!AA$15*10^6&lt;0,0,IF(AND(SUM('Chemicals Calcs'!AF$1:AF43)-'Chem - ODS'!AA$15*10^6&lt;0,SUM('Chemicals Calcs'!AF$2:AF44)-'Chem - ODS'!AA$15*10^6&gt;0),SUM('Chemicals Calcs'!AF$2:AF44)-'Chem - ODS'!AA$15*10^6,'Chemicals Calcs'!AF44))</f>
        <v>0</v>
      </c>
      <c r="AG44" s="210">
        <f ca="1">IF(SUM('Chemicals Calcs'!AG$2:AG44)-'Chem - ODS'!AB$15*10^6&lt;0,0,IF(AND(SUM('Chemicals Calcs'!AG$1:AG43)-'Chem - ODS'!AB$15*10^6&lt;0,SUM('Chemicals Calcs'!AG$2:AG44)-'Chem - ODS'!AB$15*10^6&gt;0),SUM('Chemicals Calcs'!AG$2:AG44)-'Chem - ODS'!AB$15*10^6,'Chemicals Calcs'!AG44))</f>
        <v>0</v>
      </c>
      <c r="AH44" s="210">
        <f ca="1">IF(SUM('Chemicals Calcs'!AH$2:AH44)-'Chem - ODS'!AC$15*10^6&lt;0,0,IF(AND(SUM('Chemicals Calcs'!AH$1:AH43)-'Chem - ODS'!AC$15*10^6&lt;0,SUM('Chemicals Calcs'!AH$2:AH44)-'Chem - ODS'!AC$15*10^6&gt;0),SUM('Chemicals Calcs'!AH$2:AH44)-'Chem - ODS'!AC$15*10^6,'Chemicals Calcs'!AH44))</f>
        <v>0</v>
      </c>
      <c r="AI44" s="210">
        <f ca="1">IF(SUM('Chemicals Calcs'!AI$2:AI44)-'Chem - ODS'!AD$15*10^6&lt;0,0,IF(AND(SUM('Chemicals Calcs'!AI$1:AI43)-'Chem - ODS'!AD$15*10^6&lt;0,SUM('Chemicals Calcs'!AI$2:AI44)-'Chem - ODS'!AD$15*10^6&gt;0),SUM('Chemicals Calcs'!AI$2:AI44)-'Chem - ODS'!AD$15*10^6,'Chemicals Calcs'!AI44))</f>
        <v>0</v>
      </c>
      <c r="AJ44" s="210">
        <f ca="1">IF(SUM('Chemicals Calcs'!AJ$2:AJ44)-'Chem - ODS'!AE$15*10^6&lt;0,0,IF(AND(SUM('Chemicals Calcs'!AJ$1:AJ43)-'Chem - ODS'!AE$15*10^6&lt;0,SUM('Chemicals Calcs'!AJ$2:AJ44)-'Chem - ODS'!AE$15*10^6&gt;0),SUM('Chemicals Calcs'!AJ$2:AJ44)-'Chem - ODS'!AE$15*10^6,'Chemicals Calcs'!AJ44))</f>
        <v>0</v>
      </c>
      <c r="AK44" s="210">
        <f ca="1">IF(SUM('Chemicals Calcs'!AK$2:AK44)-'Chem - ODS'!AF$15*10^6&lt;0,0,IF(AND(SUM('Chemicals Calcs'!AK$1:AK43)-'Chem - ODS'!AF$15*10^6&lt;0,SUM('Chemicals Calcs'!AK$2:AK44)-'Chem - ODS'!AF$15*10^6&gt;0),SUM('Chemicals Calcs'!AK$2:AK44)-'Chem - ODS'!AF$15*10^6,'Chemicals Calcs'!AK44))</f>
        <v>0</v>
      </c>
      <c r="AL44" s="210">
        <f ca="1">IF(SUM('Chemicals Calcs'!AL$2:AL44)-'Chem - ODS'!AG$15*10^6&lt;0,0,IF(AND(SUM('Chemicals Calcs'!AL$1:AL43)-'Chem - ODS'!AG$15*10^6&lt;0,SUM('Chemicals Calcs'!AL$2:AL44)-'Chem - ODS'!AG$15*10^6&gt;0),SUM('Chemicals Calcs'!AL$2:AL44)-'Chem - ODS'!AG$15*10^6,'Chemicals Calcs'!AL44))</f>
        <v>0</v>
      </c>
      <c r="AM44" s="210">
        <f ca="1">IF(SUM('Chemicals Calcs'!AM$2:AM44)-'Chem - ODS'!AH$15*10^6&lt;0,0,IF(AND(SUM('Chemicals Calcs'!AM$1:AM43)-'Chem - ODS'!AH$15*10^6&lt;0,SUM('Chemicals Calcs'!AM$2:AM44)-'Chem - ODS'!AH$15*10^6&gt;0),SUM('Chemicals Calcs'!AM$2:AM44)-'Chem - ODS'!AH$15*10^6,'Chemicals Calcs'!AM44))</f>
        <v>0</v>
      </c>
      <c r="AN44" s="210">
        <f ca="1">IF(SUM('Chemicals Calcs'!AN$2:AN44)-'Chem - ODS'!AI$15*10^6&lt;0,0,IF(AND(SUM('Chemicals Calcs'!AN$1:AN43)-'Chem - ODS'!AI$15*10^6&lt;0,SUM('Chemicals Calcs'!AN$2:AN44)-'Chem - ODS'!AI$15*10^6&gt;0),SUM('Chemicals Calcs'!AN$2:AN44)-'Chem - ODS'!AI$15*10^6,'Chemicals Calcs'!AN44))</f>
        <v>0</v>
      </c>
      <c r="AO44" s="210">
        <f ca="1">IF(SUM('Chemicals Calcs'!AO$2:AO44)-'Chem - ODS'!AJ$15*10^6&lt;0,0,IF(AND(SUM('Chemicals Calcs'!AO$1:AO43)-'Chem - ODS'!AJ$15*10^6&lt;0,SUM('Chemicals Calcs'!AO$2:AO44)-'Chem - ODS'!AJ$15*10^6&gt;0),SUM('Chemicals Calcs'!AO$2:AO44)-'Chem - ODS'!AJ$15*10^6,'Chemicals Calcs'!AO44))</f>
        <v>0</v>
      </c>
      <c r="AP44" s="210">
        <f ca="1">IF(SUM('Chemicals Calcs'!AP$2:AP44)-'Chem - ODS'!AK$15*10^6&lt;0,0,IF(AND(SUM('Chemicals Calcs'!AP$1:AP43)-'Chem - ODS'!AK$15*10^6&lt;0,SUM('Chemicals Calcs'!AP$2:AP44)-'Chem - ODS'!AK$15*10^6&gt;0),SUM('Chemicals Calcs'!AP$2:AP44)-'Chem - ODS'!AK$15*10^6,'Chemicals Calcs'!AP44))</f>
        <v>0</v>
      </c>
    </row>
    <row r="45" spans="1:42">
      <c r="A45" s="74">
        <v>-7</v>
      </c>
      <c r="B45">
        <f ca="1">IF('Chemicals 2010'!$A53="CP",INDIRECT("'Chemicals 2010'!"&amp;'Country Selector'!$B$3&amp;ROW($A53))*10^12,0)</f>
        <v>0</v>
      </c>
      <c r="C45" s="90">
        <f t="shared" ca="1" si="2"/>
        <v>0</v>
      </c>
      <c r="D45" s="90">
        <f t="shared" ca="1" si="2"/>
        <v>0</v>
      </c>
      <c r="E45" s="90">
        <f t="shared" ca="1" si="2"/>
        <v>0</v>
      </c>
      <c r="F45" s="90">
        <f t="shared" ca="1" si="2"/>
        <v>0</v>
      </c>
      <c r="G45" s="210">
        <f ca="1">IF(SUM('Chemicals Calcs'!G$2:G45)-'Chem - ODS'!B$15*10^6&lt;0,0,IF(AND(SUM('Chemicals Calcs'!G$1:G44)-'Chem - ODS'!B$15*10^6&lt;0,SUM('Chemicals Calcs'!G$2:G45)-'Chem - ODS'!B$15*10^6&gt;0),SUM('Chemicals Calcs'!G$2:G45)-'Chem - ODS'!B$15*10^6,'Chemicals Calcs'!G45))</f>
        <v>0</v>
      </c>
      <c r="H45" s="210">
        <f ca="1">IF(SUM('Chemicals Calcs'!H$2:H45)-'Chem - ODS'!C$15*10^6&lt;0,0,IF(AND(SUM('Chemicals Calcs'!H$1:H44)-'Chem - ODS'!C$15*10^6&lt;0,SUM('Chemicals Calcs'!H$2:H45)-'Chem - ODS'!C$15*10^6&gt;0),SUM('Chemicals Calcs'!H$2:H45)-'Chem - ODS'!C$15*10^6,'Chemicals Calcs'!H45))</f>
        <v>0</v>
      </c>
      <c r="I45" s="210">
        <f ca="1">IF(SUM('Chemicals Calcs'!I$2:I45)-'Chem - ODS'!D$15*10^6&lt;0,0,IF(AND(SUM('Chemicals Calcs'!I$1:I44)-'Chem - ODS'!D$15*10^6&lt;0,SUM('Chemicals Calcs'!I$2:I45)-'Chem - ODS'!D$15*10^6&gt;0),SUM('Chemicals Calcs'!I$2:I45)-'Chem - ODS'!D$15*10^6,'Chemicals Calcs'!I45))</f>
        <v>0</v>
      </c>
      <c r="J45" s="210">
        <f ca="1">IF(SUM('Chemicals Calcs'!J$2:J45)-'Chem - ODS'!E$15*10^6&lt;0,0,IF(AND(SUM('Chemicals Calcs'!J$1:J44)-'Chem - ODS'!E$15*10^6&lt;0,SUM('Chemicals Calcs'!J$2:J45)-'Chem - ODS'!E$15*10^6&gt;0),SUM('Chemicals Calcs'!J$2:J45)-'Chem - ODS'!E$15*10^6,'Chemicals Calcs'!J45))</f>
        <v>0</v>
      </c>
      <c r="K45" s="210">
        <f ca="1">IF(SUM('Chemicals Calcs'!K$2:K45)-'Chem - ODS'!F$15*10^6&lt;0,0,IF(AND(SUM('Chemicals Calcs'!K$1:K44)-'Chem - ODS'!F$15*10^6&lt;0,SUM('Chemicals Calcs'!K$2:K45)-'Chem - ODS'!F$15*10^6&gt;0),SUM('Chemicals Calcs'!K$2:K45)-'Chem - ODS'!F$15*10^6,'Chemicals Calcs'!K45))</f>
        <v>0</v>
      </c>
      <c r="L45" s="210">
        <f ca="1">IF(SUM('Chemicals Calcs'!L$2:L45)-'Chem - ODS'!G$15*10^6&lt;0,0,IF(AND(SUM('Chemicals Calcs'!L$1:L44)-'Chem - ODS'!G$15*10^6&lt;0,SUM('Chemicals Calcs'!L$2:L45)-'Chem - ODS'!G$15*10^6&gt;0),SUM('Chemicals Calcs'!L$2:L45)-'Chem - ODS'!G$15*10^6,'Chemicals Calcs'!L45))</f>
        <v>0</v>
      </c>
      <c r="M45" s="210">
        <f ca="1">IF(SUM('Chemicals Calcs'!M$2:M45)-'Chem - ODS'!H$15*10^6&lt;0,0,IF(AND(SUM('Chemicals Calcs'!M$1:M44)-'Chem - ODS'!H$15*10^6&lt;0,SUM('Chemicals Calcs'!M$2:M45)-'Chem - ODS'!H$15*10^6&gt;0),SUM('Chemicals Calcs'!M$2:M45)-'Chem - ODS'!H$15*10^6,'Chemicals Calcs'!M45))</f>
        <v>0</v>
      </c>
      <c r="N45" s="210">
        <f ca="1">IF(SUM('Chemicals Calcs'!N$2:N45)-'Chem - ODS'!I$15*10^6&lt;0,0,IF(AND(SUM('Chemicals Calcs'!N$1:N44)-'Chem - ODS'!I$15*10^6&lt;0,SUM('Chemicals Calcs'!N$2:N45)-'Chem - ODS'!I$15*10^6&gt;0),SUM('Chemicals Calcs'!N$2:N45)-'Chem - ODS'!I$15*10^6,'Chemicals Calcs'!N45))</f>
        <v>0</v>
      </c>
      <c r="O45" s="210">
        <f ca="1">IF(SUM('Chemicals Calcs'!O$2:O45)-'Chem - ODS'!J$15*10^6&lt;0,0,IF(AND(SUM('Chemicals Calcs'!O$1:O44)-'Chem - ODS'!J$15*10^6&lt;0,SUM('Chemicals Calcs'!O$2:O45)-'Chem - ODS'!J$15*10^6&gt;0),SUM('Chemicals Calcs'!O$2:O45)-'Chem - ODS'!J$15*10^6,'Chemicals Calcs'!O45))</f>
        <v>0</v>
      </c>
      <c r="P45" s="210">
        <f ca="1">IF(SUM('Chemicals Calcs'!P$2:P45)-'Chem - ODS'!K$15*10^6&lt;0,0,IF(AND(SUM('Chemicals Calcs'!P$1:P44)-'Chem - ODS'!K$15*10^6&lt;0,SUM('Chemicals Calcs'!P$2:P45)-'Chem - ODS'!K$15*10^6&gt;0),SUM('Chemicals Calcs'!P$2:P45)-'Chem - ODS'!K$15*10^6,'Chemicals Calcs'!P45))</f>
        <v>0</v>
      </c>
      <c r="Q45" s="210">
        <f ca="1">IF(SUM('Chemicals Calcs'!Q$2:Q45)-'Chem - ODS'!L$15*10^6&lt;0,0,IF(AND(SUM('Chemicals Calcs'!Q$1:Q44)-'Chem - ODS'!L$15*10^6&lt;0,SUM('Chemicals Calcs'!Q$2:Q45)-'Chem - ODS'!L$15*10^6&gt;0),SUM('Chemicals Calcs'!Q$2:Q45)-'Chem - ODS'!L$15*10^6,'Chemicals Calcs'!Q45))</f>
        <v>0</v>
      </c>
      <c r="R45" s="210">
        <f ca="1">IF(SUM('Chemicals Calcs'!R$2:R45)-'Chem - ODS'!M$15*10^6&lt;0,0,IF(AND(SUM('Chemicals Calcs'!R$1:R44)-'Chem - ODS'!M$15*10^6&lt;0,SUM('Chemicals Calcs'!R$2:R45)-'Chem - ODS'!M$15*10^6&gt;0),SUM('Chemicals Calcs'!R$2:R45)-'Chem - ODS'!M$15*10^6,'Chemicals Calcs'!R45))</f>
        <v>0</v>
      </c>
      <c r="S45" s="210">
        <f ca="1">IF(SUM('Chemicals Calcs'!S$2:S45)-'Chem - ODS'!N$15*10^6&lt;0,0,IF(AND(SUM('Chemicals Calcs'!S$1:S44)-'Chem - ODS'!N$15*10^6&lt;0,SUM('Chemicals Calcs'!S$2:S45)-'Chem - ODS'!N$15*10^6&gt;0),SUM('Chemicals Calcs'!S$2:S45)-'Chem - ODS'!N$15*10^6,'Chemicals Calcs'!S45))</f>
        <v>0</v>
      </c>
      <c r="T45" s="210">
        <f ca="1">IF(SUM('Chemicals Calcs'!T$2:T45)-'Chem - ODS'!O$15*10^6&lt;0,0,IF(AND(SUM('Chemicals Calcs'!T$1:T44)-'Chem - ODS'!O$15*10^6&lt;0,SUM('Chemicals Calcs'!T$2:T45)-'Chem - ODS'!O$15*10^6&gt;0),SUM('Chemicals Calcs'!T$2:T45)-'Chem - ODS'!O$15*10^6,'Chemicals Calcs'!T45))</f>
        <v>0</v>
      </c>
      <c r="U45" s="210">
        <f ca="1">IF(SUM('Chemicals Calcs'!U$2:U45)-'Chem - ODS'!P$15*10^6&lt;0,0,IF(AND(SUM('Chemicals Calcs'!U$1:U44)-'Chem - ODS'!P$15*10^6&lt;0,SUM('Chemicals Calcs'!U$2:U45)-'Chem - ODS'!P$15*10^6&gt;0),SUM('Chemicals Calcs'!U$2:U45)-'Chem - ODS'!P$15*10^6,'Chemicals Calcs'!U45))</f>
        <v>0</v>
      </c>
      <c r="V45" s="210">
        <f ca="1">IF(SUM('Chemicals Calcs'!V$2:V45)-'Chem - ODS'!Q$15*10^6&lt;0,0,IF(AND(SUM('Chemicals Calcs'!V$1:V44)-'Chem - ODS'!Q$15*10^6&lt;0,SUM('Chemicals Calcs'!V$2:V45)-'Chem - ODS'!Q$15*10^6&gt;0),SUM('Chemicals Calcs'!V$2:V45)-'Chem - ODS'!Q$15*10^6,'Chemicals Calcs'!V45))</f>
        <v>0</v>
      </c>
      <c r="W45" s="210">
        <f ca="1">IF(SUM('Chemicals Calcs'!W$2:W45)-'Chem - ODS'!R$15*10^6&lt;0,0,IF(AND(SUM('Chemicals Calcs'!W$1:W44)-'Chem - ODS'!R$15*10^6&lt;0,SUM('Chemicals Calcs'!W$2:W45)-'Chem - ODS'!R$15*10^6&gt;0),SUM('Chemicals Calcs'!W$2:W45)-'Chem - ODS'!R$15*10^6,'Chemicals Calcs'!W45))</f>
        <v>0</v>
      </c>
      <c r="X45" s="210">
        <f ca="1">IF(SUM('Chemicals Calcs'!X$2:X45)-'Chem - ODS'!S$15*10^6&lt;0,0,IF(AND(SUM('Chemicals Calcs'!X$1:X44)-'Chem - ODS'!S$15*10^6&lt;0,SUM('Chemicals Calcs'!X$2:X45)-'Chem - ODS'!S$15*10^6&gt;0),SUM('Chemicals Calcs'!X$2:X45)-'Chem - ODS'!S$15*10^6,'Chemicals Calcs'!X45))</f>
        <v>0</v>
      </c>
      <c r="Y45" s="210">
        <f ca="1">IF(SUM('Chemicals Calcs'!Y$2:Y45)-'Chem - ODS'!T$15*10^6&lt;0,0,IF(AND(SUM('Chemicals Calcs'!Y$1:Y44)-'Chem - ODS'!T$15*10^6&lt;0,SUM('Chemicals Calcs'!Y$2:Y45)-'Chem - ODS'!T$15*10^6&gt;0),SUM('Chemicals Calcs'!Y$2:Y45)-'Chem - ODS'!T$15*10^6,'Chemicals Calcs'!Y45))</f>
        <v>0</v>
      </c>
      <c r="Z45" s="210">
        <f ca="1">IF(SUM('Chemicals Calcs'!Z$2:Z45)-'Chem - ODS'!U$15*10^6&lt;0,0,IF(AND(SUM('Chemicals Calcs'!Z$1:Z44)-'Chem - ODS'!U$15*10^6&lt;0,SUM('Chemicals Calcs'!Z$2:Z45)-'Chem - ODS'!U$15*10^6&gt;0),SUM('Chemicals Calcs'!Z$2:Z45)-'Chem - ODS'!U$15*10^6,'Chemicals Calcs'!Z45))</f>
        <v>0</v>
      </c>
      <c r="AA45" s="210">
        <f ca="1">IF(SUM('Chemicals Calcs'!AA$2:AA45)-'Chem - ODS'!V$15*10^6&lt;0,0,IF(AND(SUM('Chemicals Calcs'!AA$1:AA44)-'Chem - ODS'!V$15*10^6&lt;0,SUM('Chemicals Calcs'!AA$2:AA45)-'Chem - ODS'!V$15*10^6&gt;0),SUM('Chemicals Calcs'!AA$2:AA45)-'Chem - ODS'!V$15*10^6,'Chemicals Calcs'!AA45))</f>
        <v>0</v>
      </c>
      <c r="AB45" s="210">
        <f ca="1">IF(SUM('Chemicals Calcs'!AB$2:AB45)-'Chem - ODS'!W$15*10^6&lt;0,0,IF(AND(SUM('Chemicals Calcs'!AB$1:AB44)-'Chem - ODS'!W$15*10^6&lt;0,SUM('Chemicals Calcs'!AB$2:AB45)-'Chem - ODS'!W$15*10^6&gt;0),SUM('Chemicals Calcs'!AB$2:AB45)-'Chem - ODS'!W$15*10^6,'Chemicals Calcs'!AB45))</f>
        <v>0</v>
      </c>
      <c r="AC45" s="210">
        <f ca="1">IF(SUM('Chemicals Calcs'!AC$2:AC45)-'Chem - ODS'!X$15*10^6&lt;0,0,IF(AND(SUM('Chemicals Calcs'!AC$1:AC44)-'Chem - ODS'!X$15*10^6&lt;0,SUM('Chemicals Calcs'!AC$2:AC45)-'Chem - ODS'!X$15*10^6&gt;0),SUM('Chemicals Calcs'!AC$2:AC45)-'Chem - ODS'!X$15*10^6,'Chemicals Calcs'!AC45))</f>
        <v>0</v>
      </c>
      <c r="AD45" s="210">
        <f ca="1">IF(SUM('Chemicals Calcs'!AD$2:AD45)-'Chem - ODS'!Y$15*10^6&lt;0,0,IF(AND(SUM('Chemicals Calcs'!AD$1:AD44)-'Chem - ODS'!Y$15*10^6&lt;0,SUM('Chemicals Calcs'!AD$2:AD45)-'Chem - ODS'!Y$15*10^6&gt;0),SUM('Chemicals Calcs'!AD$2:AD45)-'Chem - ODS'!Y$15*10^6,'Chemicals Calcs'!AD45))</f>
        <v>0</v>
      </c>
      <c r="AE45" s="210">
        <f ca="1">IF(SUM('Chemicals Calcs'!AE$2:AE45)-'Chem - ODS'!Z$15*10^6&lt;0,0,IF(AND(SUM('Chemicals Calcs'!AE$1:AE44)-'Chem - ODS'!Z$15*10^6&lt;0,SUM('Chemicals Calcs'!AE$2:AE45)-'Chem - ODS'!Z$15*10^6&gt;0),SUM('Chemicals Calcs'!AE$2:AE45)-'Chem - ODS'!Z$15*10^6,'Chemicals Calcs'!AE45))</f>
        <v>0</v>
      </c>
      <c r="AF45" s="210">
        <f ca="1">IF(SUM('Chemicals Calcs'!AF$2:AF45)-'Chem - ODS'!AA$15*10^6&lt;0,0,IF(AND(SUM('Chemicals Calcs'!AF$1:AF44)-'Chem - ODS'!AA$15*10^6&lt;0,SUM('Chemicals Calcs'!AF$2:AF45)-'Chem - ODS'!AA$15*10^6&gt;0),SUM('Chemicals Calcs'!AF$2:AF45)-'Chem - ODS'!AA$15*10^6,'Chemicals Calcs'!AF45))</f>
        <v>0</v>
      </c>
      <c r="AG45" s="210">
        <f ca="1">IF(SUM('Chemicals Calcs'!AG$2:AG45)-'Chem - ODS'!AB$15*10^6&lt;0,0,IF(AND(SUM('Chemicals Calcs'!AG$1:AG44)-'Chem - ODS'!AB$15*10^6&lt;0,SUM('Chemicals Calcs'!AG$2:AG45)-'Chem - ODS'!AB$15*10^6&gt;0),SUM('Chemicals Calcs'!AG$2:AG45)-'Chem - ODS'!AB$15*10^6,'Chemicals Calcs'!AG45))</f>
        <v>0</v>
      </c>
      <c r="AH45" s="210">
        <f ca="1">IF(SUM('Chemicals Calcs'!AH$2:AH45)-'Chem - ODS'!AC$15*10^6&lt;0,0,IF(AND(SUM('Chemicals Calcs'!AH$1:AH44)-'Chem - ODS'!AC$15*10^6&lt;0,SUM('Chemicals Calcs'!AH$2:AH45)-'Chem - ODS'!AC$15*10^6&gt;0),SUM('Chemicals Calcs'!AH$2:AH45)-'Chem - ODS'!AC$15*10^6,'Chemicals Calcs'!AH45))</f>
        <v>0</v>
      </c>
      <c r="AI45" s="210">
        <f ca="1">IF(SUM('Chemicals Calcs'!AI$2:AI45)-'Chem - ODS'!AD$15*10^6&lt;0,0,IF(AND(SUM('Chemicals Calcs'!AI$1:AI44)-'Chem - ODS'!AD$15*10^6&lt;0,SUM('Chemicals Calcs'!AI$2:AI45)-'Chem - ODS'!AD$15*10^6&gt;0),SUM('Chemicals Calcs'!AI$2:AI45)-'Chem - ODS'!AD$15*10^6,'Chemicals Calcs'!AI45))</f>
        <v>0</v>
      </c>
      <c r="AJ45" s="210">
        <f ca="1">IF(SUM('Chemicals Calcs'!AJ$2:AJ45)-'Chem - ODS'!AE$15*10^6&lt;0,0,IF(AND(SUM('Chemicals Calcs'!AJ$1:AJ44)-'Chem - ODS'!AE$15*10^6&lt;0,SUM('Chemicals Calcs'!AJ$2:AJ45)-'Chem - ODS'!AE$15*10^6&gt;0),SUM('Chemicals Calcs'!AJ$2:AJ45)-'Chem - ODS'!AE$15*10^6,'Chemicals Calcs'!AJ45))</f>
        <v>0</v>
      </c>
      <c r="AK45" s="210">
        <f ca="1">IF(SUM('Chemicals Calcs'!AK$2:AK45)-'Chem - ODS'!AF$15*10^6&lt;0,0,IF(AND(SUM('Chemicals Calcs'!AK$1:AK44)-'Chem - ODS'!AF$15*10^6&lt;0,SUM('Chemicals Calcs'!AK$2:AK45)-'Chem - ODS'!AF$15*10^6&gt;0),SUM('Chemicals Calcs'!AK$2:AK45)-'Chem - ODS'!AF$15*10^6,'Chemicals Calcs'!AK45))</f>
        <v>0</v>
      </c>
      <c r="AL45" s="210">
        <f ca="1">IF(SUM('Chemicals Calcs'!AL$2:AL45)-'Chem - ODS'!AG$15*10^6&lt;0,0,IF(AND(SUM('Chemicals Calcs'!AL$1:AL44)-'Chem - ODS'!AG$15*10^6&lt;0,SUM('Chemicals Calcs'!AL$2:AL45)-'Chem - ODS'!AG$15*10^6&gt;0),SUM('Chemicals Calcs'!AL$2:AL45)-'Chem - ODS'!AG$15*10^6,'Chemicals Calcs'!AL45))</f>
        <v>0</v>
      </c>
      <c r="AM45" s="210">
        <f ca="1">IF(SUM('Chemicals Calcs'!AM$2:AM45)-'Chem - ODS'!AH$15*10^6&lt;0,0,IF(AND(SUM('Chemicals Calcs'!AM$1:AM44)-'Chem - ODS'!AH$15*10^6&lt;0,SUM('Chemicals Calcs'!AM$2:AM45)-'Chem - ODS'!AH$15*10^6&gt;0),SUM('Chemicals Calcs'!AM$2:AM45)-'Chem - ODS'!AH$15*10^6,'Chemicals Calcs'!AM45))</f>
        <v>0</v>
      </c>
      <c r="AN45" s="210">
        <f ca="1">IF(SUM('Chemicals Calcs'!AN$2:AN45)-'Chem - ODS'!AI$15*10^6&lt;0,0,IF(AND(SUM('Chemicals Calcs'!AN$1:AN44)-'Chem - ODS'!AI$15*10^6&lt;0,SUM('Chemicals Calcs'!AN$2:AN45)-'Chem - ODS'!AI$15*10^6&gt;0),SUM('Chemicals Calcs'!AN$2:AN45)-'Chem - ODS'!AI$15*10^6,'Chemicals Calcs'!AN45))</f>
        <v>0</v>
      </c>
      <c r="AO45" s="210">
        <f ca="1">IF(SUM('Chemicals Calcs'!AO$2:AO45)-'Chem - ODS'!AJ$15*10^6&lt;0,0,IF(AND(SUM('Chemicals Calcs'!AO$1:AO44)-'Chem - ODS'!AJ$15*10^6&lt;0,SUM('Chemicals Calcs'!AO$2:AO45)-'Chem - ODS'!AJ$15*10^6&gt;0),SUM('Chemicals Calcs'!AO$2:AO45)-'Chem - ODS'!AJ$15*10^6,'Chemicals Calcs'!AO45))</f>
        <v>0</v>
      </c>
      <c r="AP45" s="210">
        <f ca="1">IF(SUM('Chemicals Calcs'!AP$2:AP45)-'Chem - ODS'!AK$15*10^6&lt;0,0,IF(AND(SUM('Chemicals Calcs'!AP$1:AP44)-'Chem - ODS'!AK$15*10^6&lt;0,SUM('Chemicals Calcs'!AP$2:AP45)-'Chem - ODS'!AK$15*10^6&gt;0),SUM('Chemicals Calcs'!AP$2:AP45)-'Chem - ODS'!AK$15*10^6,'Chemicals Calcs'!AP45))</f>
        <v>0</v>
      </c>
    </row>
    <row r="46" spans="1:42">
      <c r="A46" s="74">
        <v>-6</v>
      </c>
      <c r="B46">
        <f ca="1">IF('Chemicals 2010'!$A54="CP",INDIRECT("'Chemicals 2010'!"&amp;'Country Selector'!$B$3&amp;ROW($A54))*10^12,0)</f>
        <v>0</v>
      </c>
      <c r="C46" s="90">
        <f t="shared" ca="1" si="2"/>
        <v>0</v>
      </c>
      <c r="D46" s="90">
        <f t="shared" ca="1" si="2"/>
        <v>0</v>
      </c>
      <c r="E46" s="90">
        <f t="shared" ca="1" si="2"/>
        <v>0</v>
      </c>
      <c r="F46" s="90">
        <f t="shared" ca="1" si="2"/>
        <v>0</v>
      </c>
      <c r="G46" s="210">
        <f ca="1">IF(SUM('Chemicals Calcs'!G$2:G46)-'Chem - ODS'!B$15*10^6&lt;0,0,IF(AND(SUM('Chemicals Calcs'!G$1:G45)-'Chem - ODS'!B$15*10^6&lt;0,SUM('Chemicals Calcs'!G$2:G46)-'Chem - ODS'!B$15*10^6&gt;0),SUM('Chemicals Calcs'!G$2:G46)-'Chem - ODS'!B$15*10^6,'Chemicals Calcs'!G46))</f>
        <v>3681091973360.667</v>
      </c>
      <c r="H46" s="210">
        <f ca="1">IF(SUM('Chemicals Calcs'!H$2:H46)-'Chem - ODS'!C$15*10^6&lt;0,0,IF(AND(SUM('Chemicals Calcs'!H$1:H45)-'Chem - ODS'!C$15*10^6&lt;0,SUM('Chemicals Calcs'!H$2:H46)-'Chem - ODS'!C$15*10^6&gt;0),SUM('Chemicals Calcs'!H$2:H46)-'Chem - ODS'!C$15*10^6,'Chemicals Calcs'!H46))</f>
        <v>4417310368032.7998</v>
      </c>
      <c r="I46" s="210">
        <f ca="1">IF(SUM('Chemicals Calcs'!I$2:I46)-'Chem - ODS'!D$15*10^6&lt;0,0,IF(AND(SUM('Chemicals Calcs'!I$1:I45)-'Chem - ODS'!D$15*10^6&lt;0,SUM('Chemicals Calcs'!I$2:I46)-'Chem - ODS'!D$15*10^6&gt;0),SUM('Chemicals Calcs'!I$2:I46)-'Chem - ODS'!D$15*10^6,'Chemicals Calcs'!I46))</f>
        <v>3591148018864.9922</v>
      </c>
      <c r="J46" s="210">
        <f ca="1">IF(SUM('Chemicals Calcs'!J$2:J46)-'Chem - ODS'!E$15*10^6&lt;0,0,IF(AND(SUM('Chemicals Calcs'!J$1:J45)-'Chem - ODS'!E$15*10^6&lt;0,SUM('Chemicals Calcs'!J$2:J46)-'Chem - ODS'!E$15*10^6&gt;0),SUM('Chemicals Calcs'!J$2:J46)-'Chem - ODS'!E$15*10^6,'Chemicals Calcs'!J46))</f>
        <v>136539459565.35156</v>
      </c>
      <c r="K46" s="210">
        <f ca="1">IF(SUM('Chemicals Calcs'!K$2:K46)-'Chem - ODS'!F$15*10^6&lt;0,0,IF(AND(SUM('Chemicals Calcs'!K$1:K45)-'Chem - ODS'!F$15*10^6&lt;0,SUM('Chemicals Calcs'!K$2:K46)-'Chem - ODS'!F$15*10^6&gt;0),SUM('Chemicals Calcs'!K$2:K46)-'Chem - ODS'!F$15*10^6,'Chemicals Calcs'!K46))</f>
        <v>0</v>
      </c>
      <c r="L46" s="210">
        <f ca="1">IF(SUM('Chemicals Calcs'!L$2:L46)-'Chem - ODS'!G$15*10^6&lt;0,0,IF(AND(SUM('Chemicals Calcs'!L$1:L45)-'Chem - ODS'!G$15*10^6&lt;0,SUM('Chemicals Calcs'!L$2:L46)-'Chem - ODS'!G$15*10^6&gt;0),SUM('Chemicals Calcs'!L$2:L46)-'Chem - ODS'!G$15*10^6,'Chemicals Calcs'!L46))</f>
        <v>0</v>
      </c>
      <c r="M46" s="210">
        <f ca="1">IF(SUM('Chemicals Calcs'!M$2:M46)-'Chem - ODS'!H$15*10^6&lt;0,0,IF(AND(SUM('Chemicals Calcs'!M$1:M45)-'Chem - ODS'!H$15*10^6&lt;0,SUM('Chemicals Calcs'!M$2:M46)-'Chem - ODS'!H$15*10^6&gt;0),SUM('Chemicals Calcs'!M$2:M46)-'Chem - ODS'!H$15*10^6,'Chemicals Calcs'!M46))</f>
        <v>0</v>
      </c>
      <c r="N46" s="210">
        <f ca="1">IF(SUM('Chemicals Calcs'!N$2:N46)-'Chem - ODS'!I$15*10^6&lt;0,0,IF(AND(SUM('Chemicals Calcs'!N$1:N45)-'Chem - ODS'!I$15*10^6&lt;0,SUM('Chemicals Calcs'!N$2:N46)-'Chem - ODS'!I$15*10^6&gt;0),SUM('Chemicals Calcs'!N$2:N46)-'Chem - ODS'!I$15*10^6,'Chemicals Calcs'!N46))</f>
        <v>6182249421757.2188</v>
      </c>
      <c r="O46" s="210">
        <f ca="1">IF(SUM('Chemicals Calcs'!O$2:O46)-'Chem - ODS'!J$15*10^6&lt;0,0,IF(AND(SUM('Chemicals Calcs'!O$1:O45)-'Chem - ODS'!J$15*10^6&lt;0,SUM('Chemicals Calcs'!O$2:O46)-'Chem - ODS'!J$15*10^6&gt;0),SUM('Chemicals Calcs'!O$2:O46)-'Chem - ODS'!J$15*10^6,'Chemicals Calcs'!O46))</f>
        <v>12659712962154.609</v>
      </c>
      <c r="P46" s="210">
        <f ca="1">IF(SUM('Chemicals Calcs'!P$2:P46)-'Chem - ODS'!K$15*10^6&lt;0,0,IF(AND(SUM('Chemicals Calcs'!P$1:P45)-'Chem - ODS'!K$15*10^6&lt;0,SUM('Chemicals Calcs'!P$2:P46)-'Chem - ODS'!K$15*10^6&gt;0),SUM('Chemicals Calcs'!P$2:P46)-'Chem - ODS'!K$15*10^6,'Chemicals Calcs'!P46))</f>
        <v>19137176502551.992</v>
      </c>
      <c r="Q46" s="210">
        <f ca="1">IF(SUM('Chemicals Calcs'!Q$2:Q46)-'Chem - ODS'!L$15*10^6&lt;0,0,IF(AND(SUM('Chemicals Calcs'!Q$1:Q45)-'Chem - ODS'!L$15*10^6&lt;0,SUM('Chemicals Calcs'!Q$2:Q46)-'Chem - ODS'!L$15*10^6&gt;0),SUM('Chemicals Calcs'!Q$2:Q46)-'Chem - ODS'!L$15*10^6,'Chemicals Calcs'!Q46))</f>
        <v>25614640042953.031</v>
      </c>
      <c r="R46" s="210">
        <f ca="1">IF(SUM('Chemicals Calcs'!R$2:R46)-'Chem - ODS'!M$15*10^6&lt;0,0,IF(AND(SUM('Chemicals Calcs'!R$1:R45)-'Chem - ODS'!M$15*10^6&lt;0,SUM('Chemicals Calcs'!R$2:R46)-'Chem - ODS'!M$15*10^6&gt;0),SUM('Chemicals Calcs'!R$2:R46)-'Chem - ODS'!M$15*10^6,'Chemicals Calcs'!R46))</f>
        <v>31292103583349.328</v>
      </c>
      <c r="S46" s="210">
        <f ca="1">IF(SUM('Chemicals Calcs'!S$2:S46)-'Chem - ODS'!N$15*10^6&lt;0,0,IF(AND(SUM('Chemicals Calcs'!S$1:S45)-'Chem - ODS'!N$15*10^6&lt;0,SUM('Chemicals Calcs'!S$2:S46)-'Chem - ODS'!N$15*10^6&gt;0),SUM('Chemicals Calcs'!S$2:S46)-'Chem - ODS'!N$15*10^6,'Chemicals Calcs'!S46))</f>
        <v>36331697345693.789</v>
      </c>
      <c r="T46" s="210">
        <f ca="1">IF(SUM('Chemicals Calcs'!T$2:T46)-'Chem - ODS'!O$15*10^6&lt;0,0,IF(AND(SUM('Chemicals Calcs'!T$1:T45)-'Chem - ODS'!O$15*10^6&lt;0,SUM('Chemicals Calcs'!T$2:T46)-'Chem - ODS'!O$15*10^6&gt;0),SUM('Chemicals Calcs'!T$2:T46)-'Chem - ODS'!O$15*10^6,'Chemicals Calcs'!T46))</f>
        <v>40470199259832.711</v>
      </c>
      <c r="U46" s="210">
        <f ca="1">IF(SUM('Chemicals Calcs'!U$2:U46)-'Chem - ODS'!P$15*10^6&lt;0,0,IF(AND(SUM('Chemicals Calcs'!U$1:U45)-'Chem - ODS'!P$15*10^6&lt;0,SUM('Chemicals Calcs'!U$2:U46)-'Chem - ODS'!P$15*10^6&gt;0),SUM('Chemicals Calcs'!U$2:U46)-'Chem - ODS'!P$15*10^6,'Chemicals Calcs'!U46))</f>
        <v>44608701173971.633</v>
      </c>
      <c r="V46" s="210">
        <f ca="1">IF(SUM('Chemicals Calcs'!V$2:V46)-'Chem - ODS'!Q$15*10^6&lt;0,0,IF(AND(SUM('Chemicals Calcs'!V$1:V45)-'Chem - ODS'!Q$15*10^6&lt;0,SUM('Chemicals Calcs'!V$2:V46)-'Chem - ODS'!Q$15*10^6&gt;0),SUM('Chemicals Calcs'!V$2:V46)-'Chem - ODS'!Q$15*10^6,'Chemicals Calcs'!V46))</f>
        <v>48747203088110.555</v>
      </c>
      <c r="W46" s="210">
        <f ca="1">IF(SUM('Chemicals Calcs'!W$2:W46)-'Chem - ODS'!R$15*10^6&lt;0,0,IF(AND(SUM('Chemicals Calcs'!W$1:W45)-'Chem - ODS'!R$15*10^6&lt;0,SUM('Chemicals Calcs'!W$2:W46)-'Chem - ODS'!R$15*10^6&gt;0),SUM('Chemicals Calcs'!W$2:W46)-'Chem - ODS'!R$15*10^6,'Chemicals Calcs'!W46))</f>
        <v>49666339396386.672</v>
      </c>
      <c r="X46" s="210">
        <f ca="1">IF(SUM('Chemicals Calcs'!X$2:X46)-'Chem - ODS'!S$15*10^6&lt;0,0,IF(AND(SUM('Chemicals Calcs'!X$1:X45)-'Chem - ODS'!S$15*10^6&lt;0,SUM('Chemicals Calcs'!X$2:X46)-'Chem - ODS'!S$15*10^6&gt;0),SUM('Chemicals Calcs'!X$2:X46)-'Chem - ODS'!S$15*10^6,'Chemicals Calcs'!X46))</f>
        <v>50585475704662.805</v>
      </c>
      <c r="Y46" s="210">
        <f ca="1">IF(SUM('Chemicals Calcs'!Y$2:Y46)-'Chem - ODS'!T$15*10^6&lt;0,0,IF(AND(SUM('Chemicals Calcs'!Y$1:Y45)-'Chem - ODS'!T$15*10^6&lt;0,SUM('Chemicals Calcs'!Y$2:Y46)-'Chem - ODS'!T$15*10^6&gt;0),SUM('Chemicals Calcs'!Y$2:Y46)-'Chem - ODS'!T$15*10^6,'Chemicals Calcs'!Y46))</f>
        <v>50509110711200.844</v>
      </c>
      <c r="Z46" s="210">
        <f ca="1">IF(SUM('Chemicals Calcs'!Z$2:Z46)-'Chem - ODS'!U$15*10^6&lt;0,0,IF(AND(SUM('Chemicals Calcs'!Z$1:Z45)-'Chem - ODS'!U$15*10^6&lt;0,SUM('Chemicals Calcs'!Z$2:Z46)-'Chem - ODS'!U$15*10^6&gt;0),SUM('Chemicals Calcs'!Z$2:Z46)-'Chem - ODS'!U$15*10^6,'Chemicals Calcs'!Z46))</f>
        <v>49344828366621.813</v>
      </c>
      <c r="AA46" s="210">
        <f ca="1">IF(SUM('Chemicals Calcs'!AA$2:AA46)-'Chem - ODS'!V$15*10^6&lt;0,0,IF(AND(SUM('Chemicals Calcs'!AA$1:AA45)-'Chem - ODS'!V$15*10^6&lt;0,SUM('Chemicals Calcs'!AA$2:AA46)-'Chem - ODS'!V$15*10^6&gt;0),SUM('Chemicals Calcs'!AA$2:AA46)-'Chem - ODS'!V$15*10^6,'Chemicals Calcs'!AA46))</f>
        <v>48180546022039.063</v>
      </c>
      <c r="AB46" s="210">
        <f ca="1">IF(SUM('Chemicals Calcs'!AB$2:AB46)-'Chem - ODS'!W$15*10^6&lt;0,0,IF(AND(SUM('Chemicals Calcs'!AB$1:AB45)-'Chem - ODS'!W$15*10^6&lt;0,SUM('Chemicals Calcs'!AB$2:AB46)-'Chem - ODS'!W$15*10^6&gt;0),SUM('Chemicals Calcs'!AB$2:AB46)-'Chem - ODS'!W$15*10^6,'Chemicals Calcs'!AB46))</f>
        <v>48616263677456.734</v>
      </c>
      <c r="AC46" s="210">
        <f ca="1">IF(SUM('Chemicals Calcs'!AC$2:AC46)-'Chem - ODS'!X$15*10^6&lt;0,0,IF(AND(SUM('Chemicals Calcs'!AC$1:AC45)-'Chem - ODS'!X$15*10^6&lt;0,SUM('Chemicals Calcs'!AC$2:AC46)-'Chem - ODS'!X$15*10^6&gt;0),SUM('Chemicals Calcs'!AC$2:AC46)-'Chem - ODS'!X$15*10^6,'Chemicals Calcs'!AC46))</f>
        <v>49051981332877.969</v>
      </c>
      <c r="AD46" s="210">
        <f ca="1">IF(SUM('Chemicals Calcs'!AD$2:AD46)-'Chem - ODS'!Y$15*10^6&lt;0,0,IF(AND(SUM('Chemicals Calcs'!AD$1:AD45)-'Chem - ODS'!Y$15*10^6&lt;0,SUM('Chemicals Calcs'!AD$2:AD46)-'Chem - ODS'!Y$15*10^6&gt;0),SUM('Chemicals Calcs'!AD$2:AD46)-'Chem - ODS'!Y$15*10^6,'Chemicals Calcs'!AD46))</f>
        <v>49487698988297.422</v>
      </c>
      <c r="AE46" s="210">
        <f ca="1">IF(SUM('Chemicals Calcs'!AE$2:AE46)-'Chem - ODS'!Z$15*10^6&lt;0,0,IF(AND(SUM('Chemicals Calcs'!AE$1:AE45)-'Chem - ODS'!Z$15*10^6&lt;0,SUM('Chemicals Calcs'!AE$2:AE46)-'Chem - ODS'!Z$15*10^6&gt;0),SUM('Chemicals Calcs'!AE$2:AE46)-'Chem - ODS'!Z$15*10^6,'Chemicals Calcs'!AE46))</f>
        <v>49923416643716.875</v>
      </c>
      <c r="AF46" s="210">
        <f ca="1">IF(SUM('Chemicals Calcs'!AF$2:AF46)-'Chem - ODS'!AA$15*10^6&lt;0,0,IF(AND(SUM('Chemicals Calcs'!AF$1:AF45)-'Chem - ODS'!AA$15*10^6&lt;0,SUM('Chemicals Calcs'!AF$2:AF46)-'Chem - ODS'!AA$15*10^6&gt;0),SUM('Chemicals Calcs'!AF$2:AF46)-'Chem - ODS'!AA$15*10^6,'Chemicals Calcs'!AF46))</f>
        <v>50359134299138.125</v>
      </c>
      <c r="AG46" s="210">
        <f ca="1">IF(SUM('Chemicals Calcs'!AG$2:AG46)-'Chem - ODS'!AB$15*10^6&lt;0,0,IF(AND(SUM('Chemicals Calcs'!AG$1:AG45)-'Chem - ODS'!AB$15*10^6&lt;0,SUM('Chemicals Calcs'!AG$2:AG46)-'Chem - ODS'!AB$15*10^6&gt;0),SUM('Chemicals Calcs'!AG$2:AG46)-'Chem - ODS'!AB$15*10^6,'Chemicals Calcs'!AG46))</f>
        <v>51194851954557.25</v>
      </c>
      <c r="AH46" s="210">
        <f ca="1">IF(SUM('Chemicals Calcs'!AH$2:AH46)-'Chem - ODS'!AC$15*10^6&lt;0,0,IF(AND(SUM('Chemicals Calcs'!AH$1:AH45)-'Chem - ODS'!AC$15*10^6&lt;0,SUM('Chemicals Calcs'!AH$2:AH46)-'Chem - ODS'!AC$15*10^6&gt;0),SUM('Chemicals Calcs'!AH$2:AH46)-'Chem - ODS'!AC$15*10^6,'Chemicals Calcs'!AH46))</f>
        <v>52030569609978.156</v>
      </c>
      <c r="AI46" s="210">
        <f ca="1">IF(SUM('Chemicals Calcs'!AI$2:AI46)-'Chem - ODS'!AD$15*10^6&lt;0,0,IF(AND(SUM('Chemicals Calcs'!AI$1:AI45)-'Chem - ODS'!AD$15*10^6&lt;0,SUM('Chemicals Calcs'!AI$2:AI46)-'Chem - ODS'!AD$15*10^6&gt;0),SUM('Chemicals Calcs'!AI$2:AI46)-'Chem - ODS'!AD$15*10^6,'Chemicals Calcs'!AI46))</f>
        <v>52866287265397.25</v>
      </c>
      <c r="AJ46" s="210">
        <f ca="1">IF(SUM('Chemicals Calcs'!AJ$2:AJ46)-'Chem - ODS'!AE$15*10^6&lt;0,0,IF(AND(SUM('Chemicals Calcs'!AJ$1:AJ45)-'Chem - ODS'!AE$15*10^6&lt;0,SUM('Chemicals Calcs'!AJ$2:AJ46)-'Chem - ODS'!AE$15*10^6&gt;0),SUM('Chemicals Calcs'!AJ$2:AJ46)-'Chem - ODS'!AE$15*10^6,'Chemicals Calcs'!AJ46))</f>
        <v>53702004920816.344</v>
      </c>
      <c r="AK46" s="210">
        <f ca="1">IF(SUM('Chemicals Calcs'!AK$2:AK46)-'Chem - ODS'!AF$15*10^6&lt;0,0,IF(AND(SUM('Chemicals Calcs'!AK$1:AK45)-'Chem - ODS'!AF$15*10^6&lt;0,SUM('Chemicals Calcs'!AK$2:AK46)-'Chem - ODS'!AF$15*10^6&gt;0),SUM('Chemicals Calcs'!AK$2:AK46)-'Chem - ODS'!AF$15*10^6,'Chemicals Calcs'!AK46))</f>
        <v>54537722576237.25</v>
      </c>
      <c r="AL46" s="210">
        <f ca="1">IF(SUM('Chemicals Calcs'!AL$2:AL46)-'Chem - ODS'!AG$15*10^6&lt;0,0,IF(AND(SUM('Chemicals Calcs'!AL$1:AL45)-'Chem - ODS'!AG$15*10^6&lt;0,SUM('Chemicals Calcs'!AL$2:AL46)-'Chem - ODS'!AG$15*10^6&gt;0),SUM('Chemicals Calcs'!AL$2:AL46)-'Chem - ODS'!AG$15*10^6,'Chemicals Calcs'!AL46))</f>
        <v>55573440231657.063</v>
      </c>
      <c r="AM46" s="210">
        <f ca="1">IF(SUM('Chemicals Calcs'!AM$2:AM46)-'Chem - ODS'!AH$15*10^6&lt;0,0,IF(AND(SUM('Chemicals Calcs'!AM$1:AM45)-'Chem - ODS'!AH$15*10^6&lt;0,SUM('Chemicals Calcs'!AM$2:AM46)-'Chem - ODS'!AH$15*10^6&gt;0),SUM('Chemicals Calcs'!AM$2:AM46)-'Chem - ODS'!AH$15*10^6,'Chemicals Calcs'!AM46))</f>
        <v>56609157887076.875</v>
      </c>
      <c r="AN46" s="210">
        <f ca="1">IF(SUM('Chemicals Calcs'!AN$2:AN46)-'Chem - ODS'!AI$15*10^6&lt;0,0,IF(AND(SUM('Chemicals Calcs'!AN$1:AN45)-'Chem - ODS'!AI$15*10^6&lt;0,SUM('Chemicals Calcs'!AN$2:AN46)-'Chem - ODS'!AI$15*10^6&gt;0),SUM('Chemicals Calcs'!AN$2:AN46)-'Chem - ODS'!AI$15*10^6,'Chemicals Calcs'!AN46))</f>
        <v>57644875542496.688</v>
      </c>
      <c r="AO46" s="210">
        <f ca="1">IF(SUM('Chemicals Calcs'!AO$2:AO46)-'Chem - ODS'!AJ$15*10^6&lt;0,0,IF(AND(SUM('Chemicals Calcs'!AO$1:AO45)-'Chem - ODS'!AJ$15*10^6&lt;0,SUM('Chemicals Calcs'!AO$2:AO46)-'Chem - ODS'!AJ$15*10^6&gt;0),SUM('Chemicals Calcs'!AO$2:AO46)-'Chem - ODS'!AJ$15*10^6,'Chemicals Calcs'!AO46))</f>
        <v>58680593197916.5</v>
      </c>
      <c r="AP46" s="210">
        <f ca="1">IF(SUM('Chemicals Calcs'!AP$2:AP46)-'Chem - ODS'!AK$15*10^6&lt;0,0,IF(AND(SUM('Chemicals Calcs'!AP$1:AP45)-'Chem - ODS'!AK$15*10^6&lt;0,SUM('Chemicals Calcs'!AP$2:AP46)-'Chem - ODS'!AK$15*10^6&gt;0),SUM('Chemicals Calcs'!AP$2:AP46)-'Chem - ODS'!AK$15*10^6,'Chemicals Calcs'!AP46))</f>
        <v>59716310853336.344</v>
      </c>
    </row>
    <row r="47" spans="1:42">
      <c r="A47" s="74">
        <v>-5</v>
      </c>
      <c r="B47">
        <f ca="1">IF('Chemicals 2010'!$A55="CP",INDIRECT("'Chemicals 2010'!"&amp;'Country Selector'!$B$3&amp;ROW($A55))*10^12,0)</f>
        <v>0</v>
      </c>
      <c r="C47" s="90">
        <f t="shared" ca="1" si="2"/>
        <v>0</v>
      </c>
      <c r="D47" s="90">
        <f t="shared" ca="1" si="2"/>
        <v>0</v>
      </c>
      <c r="E47" s="90">
        <f t="shared" ca="1" si="2"/>
        <v>0</v>
      </c>
      <c r="F47" s="90">
        <f t="shared" ca="1" si="2"/>
        <v>0</v>
      </c>
      <c r="G47" s="210">
        <f ca="1">IF(SUM('Chemicals Calcs'!G$2:G47)-'Chem - ODS'!B$15*10^6&lt;0,0,IF(AND(SUM('Chemicals Calcs'!G$1:G46)-'Chem - ODS'!B$15*10^6&lt;0,SUM('Chemicals Calcs'!G$2:G47)-'Chem - ODS'!B$15*10^6&gt;0),SUM('Chemicals Calcs'!G$2:G47)-'Chem - ODS'!B$15*10^6,'Chemicals Calcs'!G47))</f>
        <v>0</v>
      </c>
      <c r="H47" s="210">
        <f ca="1">IF(SUM('Chemicals Calcs'!H$2:H47)-'Chem - ODS'!C$15*10^6&lt;0,0,IF(AND(SUM('Chemicals Calcs'!H$1:H46)-'Chem - ODS'!C$15*10^6&lt;0,SUM('Chemicals Calcs'!H$2:H47)-'Chem - ODS'!C$15*10^6&gt;0),SUM('Chemicals Calcs'!H$2:H47)-'Chem - ODS'!C$15*10^6,'Chemicals Calcs'!H47))</f>
        <v>0</v>
      </c>
      <c r="I47" s="210">
        <f ca="1">IF(SUM('Chemicals Calcs'!I$2:I47)-'Chem - ODS'!D$15*10^6&lt;0,0,IF(AND(SUM('Chemicals Calcs'!I$1:I46)-'Chem - ODS'!D$15*10^6&lt;0,SUM('Chemicals Calcs'!I$2:I47)-'Chem - ODS'!D$15*10^6&gt;0),SUM('Chemicals Calcs'!I$2:I47)-'Chem - ODS'!D$15*10^6,'Chemicals Calcs'!I47))</f>
        <v>0</v>
      </c>
      <c r="J47" s="210">
        <f ca="1">IF(SUM('Chemicals Calcs'!J$2:J47)-'Chem - ODS'!E$15*10^6&lt;0,0,IF(AND(SUM('Chemicals Calcs'!J$1:J46)-'Chem - ODS'!E$15*10^6&lt;0,SUM('Chemicals Calcs'!J$2:J47)-'Chem - ODS'!E$15*10^6&gt;0),SUM('Chemicals Calcs'!J$2:J47)-'Chem - ODS'!E$15*10^6,'Chemicals Calcs'!J47))</f>
        <v>0</v>
      </c>
      <c r="K47" s="210">
        <f ca="1">IF(SUM('Chemicals Calcs'!K$2:K47)-'Chem - ODS'!F$15*10^6&lt;0,0,IF(AND(SUM('Chemicals Calcs'!K$1:K46)-'Chem - ODS'!F$15*10^6&lt;0,SUM('Chemicals Calcs'!K$2:K47)-'Chem - ODS'!F$15*10^6&gt;0),SUM('Chemicals Calcs'!K$2:K47)-'Chem - ODS'!F$15*10^6,'Chemicals Calcs'!K47))</f>
        <v>0</v>
      </c>
      <c r="L47" s="210">
        <f ca="1">IF(SUM('Chemicals Calcs'!L$2:L47)-'Chem - ODS'!G$15*10^6&lt;0,0,IF(AND(SUM('Chemicals Calcs'!L$1:L46)-'Chem - ODS'!G$15*10^6&lt;0,SUM('Chemicals Calcs'!L$2:L47)-'Chem - ODS'!G$15*10^6&gt;0),SUM('Chemicals Calcs'!L$2:L47)-'Chem - ODS'!G$15*10^6,'Chemicals Calcs'!L47))</f>
        <v>0</v>
      </c>
      <c r="M47" s="210">
        <f ca="1">IF(SUM('Chemicals Calcs'!M$2:M47)-'Chem - ODS'!H$15*10^6&lt;0,0,IF(AND(SUM('Chemicals Calcs'!M$1:M46)-'Chem - ODS'!H$15*10^6&lt;0,SUM('Chemicals Calcs'!M$2:M47)-'Chem - ODS'!H$15*10^6&gt;0),SUM('Chemicals Calcs'!M$2:M47)-'Chem - ODS'!H$15*10^6,'Chemicals Calcs'!M47))</f>
        <v>0</v>
      </c>
      <c r="N47" s="210">
        <f ca="1">IF(SUM('Chemicals Calcs'!N$2:N47)-'Chem - ODS'!I$15*10^6&lt;0,0,IF(AND(SUM('Chemicals Calcs'!N$1:N46)-'Chem - ODS'!I$15*10^6&lt;0,SUM('Chemicals Calcs'!N$2:N47)-'Chem - ODS'!I$15*10^6&gt;0),SUM('Chemicals Calcs'!N$2:N47)-'Chem - ODS'!I$15*10^6,'Chemicals Calcs'!N47))</f>
        <v>0</v>
      </c>
      <c r="O47" s="210">
        <f ca="1">IF(SUM('Chemicals Calcs'!O$2:O47)-'Chem - ODS'!J$15*10^6&lt;0,0,IF(AND(SUM('Chemicals Calcs'!O$1:O46)-'Chem - ODS'!J$15*10^6&lt;0,SUM('Chemicals Calcs'!O$2:O47)-'Chem - ODS'!J$15*10^6&gt;0),SUM('Chemicals Calcs'!O$2:O47)-'Chem - ODS'!J$15*10^6,'Chemicals Calcs'!O47))</f>
        <v>0</v>
      </c>
      <c r="P47" s="210">
        <f ca="1">IF(SUM('Chemicals Calcs'!P$2:P47)-'Chem - ODS'!K$15*10^6&lt;0,0,IF(AND(SUM('Chemicals Calcs'!P$1:P46)-'Chem - ODS'!K$15*10^6&lt;0,SUM('Chemicals Calcs'!P$2:P47)-'Chem - ODS'!K$15*10^6&gt;0),SUM('Chemicals Calcs'!P$2:P47)-'Chem - ODS'!K$15*10^6,'Chemicals Calcs'!P47))</f>
        <v>0</v>
      </c>
      <c r="Q47" s="210">
        <f ca="1">IF(SUM('Chemicals Calcs'!Q$2:Q47)-'Chem - ODS'!L$15*10^6&lt;0,0,IF(AND(SUM('Chemicals Calcs'!Q$1:Q46)-'Chem - ODS'!L$15*10^6&lt;0,SUM('Chemicals Calcs'!Q$2:Q47)-'Chem - ODS'!L$15*10^6&gt;0),SUM('Chemicals Calcs'!Q$2:Q47)-'Chem - ODS'!L$15*10^6,'Chemicals Calcs'!Q47))</f>
        <v>0</v>
      </c>
      <c r="R47" s="210">
        <f ca="1">IF(SUM('Chemicals Calcs'!R$2:R47)-'Chem - ODS'!M$15*10^6&lt;0,0,IF(AND(SUM('Chemicals Calcs'!R$1:R46)-'Chem - ODS'!M$15*10^6&lt;0,SUM('Chemicals Calcs'!R$2:R47)-'Chem - ODS'!M$15*10^6&gt;0),SUM('Chemicals Calcs'!R$2:R47)-'Chem - ODS'!M$15*10^6,'Chemicals Calcs'!R47))</f>
        <v>0</v>
      </c>
      <c r="S47" s="210">
        <f ca="1">IF(SUM('Chemicals Calcs'!S$2:S47)-'Chem - ODS'!N$15*10^6&lt;0,0,IF(AND(SUM('Chemicals Calcs'!S$1:S46)-'Chem - ODS'!N$15*10^6&lt;0,SUM('Chemicals Calcs'!S$2:S47)-'Chem - ODS'!N$15*10^6&gt;0),SUM('Chemicals Calcs'!S$2:S47)-'Chem - ODS'!N$15*10^6,'Chemicals Calcs'!S47))</f>
        <v>0</v>
      </c>
      <c r="T47" s="210">
        <f ca="1">IF(SUM('Chemicals Calcs'!T$2:T47)-'Chem - ODS'!O$15*10^6&lt;0,0,IF(AND(SUM('Chemicals Calcs'!T$1:T46)-'Chem - ODS'!O$15*10^6&lt;0,SUM('Chemicals Calcs'!T$2:T47)-'Chem - ODS'!O$15*10^6&gt;0),SUM('Chemicals Calcs'!T$2:T47)-'Chem - ODS'!O$15*10^6,'Chemicals Calcs'!T47))</f>
        <v>0</v>
      </c>
      <c r="U47" s="210">
        <f ca="1">IF(SUM('Chemicals Calcs'!U$2:U47)-'Chem - ODS'!P$15*10^6&lt;0,0,IF(AND(SUM('Chemicals Calcs'!U$1:U46)-'Chem - ODS'!P$15*10^6&lt;0,SUM('Chemicals Calcs'!U$2:U47)-'Chem - ODS'!P$15*10^6&gt;0),SUM('Chemicals Calcs'!U$2:U47)-'Chem - ODS'!P$15*10^6,'Chemicals Calcs'!U47))</f>
        <v>0</v>
      </c>
      <c r="V47" s="210">
        <f ca="1">IF(SUM('Chemicals Calcs'!V$2:V47)-'Chem - ODS'!Q$15*10^6&lt;0,0,IF(AND(SUM('Chemicals Calcs'!V$1:V46)-'Chem - ODS'!Q$15*10^6&lt;0,SUM('Chemicals Calcs'!V$2:V47)-'Chem - ODS'!Q$15*10^6&gt;0),SUM('Chemicals Calcs'!V$2:V47)-'Chem - ODS'!Q$15*10^6,'Chemicals Calcs'!V47))</f>
        <v>0</v>
      </c>
      <c r="W47" s="210">
        <f ca="1">IF(SUM('Chemicals Calcs'!W$2:W47)-'Chem - ODS'!R$15*10^6&lt;0,0,IF(AND(SUM('Chemicals Calcs'!W$1:W46)-'Chem - ODS'!R$15*10^6&lt;0,SUM('Chemicals Calcs'!W$2:W47)-'Chem - ODS'!R$15*10^6&gt;0),SUM('Chemicals Calcs'!W$2:W47)-'Chem - ODS'!R$15*10^6,'Chemicals Calcs'!W47))</f>
        <v>0</v>
      </c>
      <c r="X47" s="210">
        <f ca="1">IF(SUM('Chemicals Calcs'!X$2:X47)-'Chem - ODS'!S$15*10^6&lt;0,0,IF(AND(SUM('Chemicals Calcs'!X$1:X46)-'Chem - ODS'!S$15*10^6&lt;0,SUM('Chemicals Calcs'!X$2:X47)-'Chem - ODS'!S$15*10^6&gt;0),SUM('Chemicals Calcs'!X$2:X47)-'Chem - ODS'!S$15*10^6,'Chemicals Calcs'!X47))</f>
        <v>0</v>
      </c>
      <c r="Y47" s="210">
        <f ca="1">IF(SUM('Chemicals Calcs'!Y$2:Y47)-'Chem - ODS'!T$15*10^6&lt;0,0,IF(AND(SUM('Chemicals Calcs'!Y$1:Y46)-'Chem - ODS'!T$15*10^6&lt;0,SUM('Chemicals Calcs'!Y$2:Y47)-'Chem - ODS'!T$15*10^6&gt;0),SUM('Chemicals Calcs'!Y$2:Y47)-'Chem - ODS'!T$15*10^6,'Chemicals Calcs'!Y47))</f>
        <v>0</v>
      </c>
      <c r="Z47" s="210">
        <f ca="1">IF(SUM('Chemicals Calcs'!Z$2:Z47)-'Chem - ODS'!U$15*10^6&lt;0,0,IF(AND(SUM('Chemicals Calcs'!Z$1:Z46)-'Chem - ODS'!U$15*10^6&lt;0,SUM('Chemicals Calcs'!Z$2:Z47)-'Chem - ODS'!U$15*10^6&gt;0),SUM('Chemicals Calcs'!Z$2:Z47)-'Chem - ODS'!U$15*10^6,'Chemicals Calcs'!Z47))</f>
        <v>0</v>
      </c>
      <c r="AA47" s="210">
        <f ca="1">IF(SUM('Chemicals Calcs'!AA$2:AA47)-'Chem - ODS'!V$15*10^6&lt;0,0,IF(AND(SUM('Chemicals Calcs'!AA$1:AA46)-'Chem - ODS'!V$15*10^6&lt;0,SUM('Chemicals Calcs'!AA$2:AA47)-'Chem - ODS'!V$15*10^6&gt;0),SUM('Chemicals Calcs'!AA$2:AA47)-'Chem - ODS'!V$15*10^6,'Chemicals Calcs'!AA47))</f>
        <v>0</v>
      </c>
      <c r="AB47" s="210">
        <f ca="1">IF(SUM('Chemicals Calcs'!AB$2:AB47)-'Chem - ODS'!W$15*10^6&lt;0,0,IF(AND(SUM('Chemicals Calcs'!AB$1:AB46)-'Chem - ODS'!W$15*10^6&lt;0,SUM('Chemicals Calcs'!AB$2:AB47)-'Chem - ODS'!W$15*10^6&gt;0),SUM('Chemicals Calcs'!AB$2:AB47)-'Chem - ODS'!W$15*10^6,'Chemicals Calcs'!AB47))</f>
        <v>0</v>
      </c>
      <c r="AC47" s="210">
        <f ca="1">IF(SUM('Chemicals Calcs'!AC$2:AC47)-'Chem - ODS'!X$15*10^6&lt;0,0,IF(AND(SUM('Chemicals Calcs'!AC$1:AC46)-'Chem - ODS'!X$15*10^6&lt;0,SUM('Chemicals Calcs'!AC$2:AC47)-'Chem - ODS'!X$15*10^6&gt;0),SUM('Chemicals Calcs'!AC$2:AC47)-'Chem - ODS'!X$15*10^6,'Chemicals Calcs'!AC47))</f>
        <v>0</v>
      </c>
      <c r="AD47" s="210">
        <f ca="1">IF(SUM('Chemicals Calcs'!AD$2:AD47)-'Chem - ODS'!Y$15*10^6&lt;0,0,IF(AND(SUM('Chemicals Calcs'!AD$1:AD46)-'Chem - ODS'!Y$15*10^6&lt;0,SUM('Chemicals Calcs'!AD$2:AD47)-'Chem - ODS'!Y$15*10^6&gt;0),SUM('Chemicals Calcs'!AD$2:AD47)-'Chem - ODS'!Y$15*10^6,'Chemicals Calcs'!AD47))</f>
        <v>0</v>
      </c>
      <c r="AE47" s="210">
        <f ca="1">IF(SUM('Chemicals Calcs'!AE$2:AE47)-'Chem - ODS'!Z$15*10^6&lt;0,0,IF(AND(SUM('Chemicals Calcs'!AE$1:AE46)-'Chem - ODS'!Z$15*10^6&lt;0,SUM('Chemicals Calcs'!AE$2:AE47)-'Chem - ODS'!Z$15*10^6&gt;0),SUM('Chemicals Calcs'!AE$2:AE47)-'Chem - ODS'!Z$15*10^6,'Chemicals Calcs'!AE47))</f>
        <v>0</v>
      </c>
      <c r="AF47" s="210">
        <f ca="1">IF(SUM('Chemicals Calcs'!AF$2:AF47)-'Chem - ODS'!AA$15*10^6&lt;0,0,IF(AND(SUM('Chemicals Calcs'!AF$1:AF46)-'Chem - ODS'!AA$15*10^6&lt;0,SUM('Chemicals Calcs'!AF$2:AF47)-'Chem - ODS'!AA$15*10^6&gt;0),SUM('Chemicals Calcs'!AF$2:AF47)-'Chem - ODS'!AA$15*10^6,'Chemicals Calcs'!AF47))</f>
        <v>0</v>
      </c>
      <c r="AG47" s="210">
        <f ca="1">IF(SUM('Chemicals Calcs'!AG$2:AG47)-'Chem - ODS'!AB$15*10^6&lt;0,0,IF(AND(SUM('Chemicals Calcs'!AG$1:AG46)-'Chem - ODS'!AB$15*10^6&lt;0,SUM('Chemicals Calcs'!AG$2:AG47)-'Chem - ODS'!AB$15*10^6&gt;0),SUM('Chemicals Calcs'!AG$2:AG47)-'Chem - ODS'!AB$15*10^6,'Chemicals Calcs'!AG47))</f>
        <v>0</v>
      </c>
      <c r="AH47" s="210">
        <f ca="1">IF(SUM('Chemicals Calcs'!AH$2:AH47)-'Chem - ODS'!AC$15*10^6&lt;0,0,IF(AND(SUM('Chemicals Calcs'!AH$1:AH46)-'Chem - ODS'!AC$15*10^6&lt;0,SUM('Chemicals Calcs'!AH$2:AH47)-'Chem - ODS'!AC$15*10^6&gt;0),SUM('Chemicals Calcs'!AH$2:AH47)-'Chem - ODS'!AC$15*10^6,'Chemicals Calcs'!AH47))</f>
        <v>0</v>
      </c>
      <c r="AI47" s="210">
        <f ca="1">IF(SUM('Chemicals Calcs'!AI$2:AI47)-'Chem - ODS'!AD$15*10^6&lt;0,0,IF(AND(SUM('Chemicals Calcs'!AI$1:AI46)-'Chem - ODS'!AD$15*10^6&lt;0,SUM('Chemicals Calcs'!AI$2:AI47)-'Chem - ODS'!AD$15*10^6&gt;0),SUM('Chemicals Calcs'!AI$2:AI47)-'Chem - ODS'!AD$15*10^6,'Chemicals Calcs'!AI47))</f>
        <v>0</v>
      </c>
      <c r="AJ47" s="210">
        <f ca="1">IF(SUM('Chemicals Calcs'!AJ$2:AJ47)-'Chem - ODS'!AE$15*10^6&lt;0,0,IF(AND(SUM('Chemicals Calcs'!AJ$1:AJ46)-'Chem - ODS'!AE$15*10^6&lt;0,SUM('Chemicals Calcs'!AJ$2:AJ47)-'Chem - ODS'!AE$15*10^6&gt;0),SUM('Chemicals Calcs'!AJ$2:AJ47)-'Chem - ODS'!AE$15*10^6,'Chemicals Calcs'!AJ47))</f>
        <v>0</v>
      </c>
      <c r="AK47" s="210">
        <f ca="1">IF(SUM('Chemicals Calcs'!AK$2:AK47)-'Chem - ODS'!AF$15*10^6&lt;0,0,IF(AND(SUM('Chemicals Calcs'!AK$1:AK46)-'Chem - ODS'!AF$15*10^6&lt;0,SUM('Chemicals Calcs'!AK$2:AK47)-'Chem - ODS'!AF$15*10^6&gt;0),SUM('Chemicals Calcs'!AK$2:AK47)-'Chem - ODS'!AF$15*10^6,'Chemicals Calcs'!AK47))</f>
        <v>0</v>
      </c>
      <c r="AL47" s="210">
        <f ca="1">IF(SUM('Chemicals Calcs'!AL$2:AL47)-'Chem - ODS'!AG$15*10^6&lt;0,0,IF(AND(SUM('Chemicals Calcs'!AL$1:AL46)-'Chem - ODS'!AG$15*10^6&lt;0,SUM('Chemicals Calcs'!AL$2:AL47)-'Chem - ODS'!AG$15*10^6&gt;0),SUM('Chemicals Calcs'!AL$2:AL47)-'Chem - ODS'!AG$15*10^6,'Chemicals Calcs'!AL47))</f>
        <v>0</v>
      </c>
      <c r="AM47" s="210">
        <f ca="1">IF(SUM('Chemicals Calcs'!AM$2:AM47)-'Chem - ODS'!AH$15*10^6&lt;0,0,IF(AND(SUM('Chemicals Calcs'!AM$1:AM46)-'Chem - ODS'!AH$15*10^6&lt;0,SUM('Chemicals Calcs'!AM$2:AM47)-'Chem - ODS'!AH$15*10^6&gt;0),SUM('Chemicals Calcs'!AM$2:AM47)-'Chem - ODS'!AH$15*10^6,'Chemicals Calcs'!AM47))</f>
        <v>0</v>
      </c>
      <c r="AN47" s="210">
        <f ca="1">IF(SUM('Chemicals Calcs'!AN$2:AN47)-'Chem - ODS'!AI$15*10^6&lt;0,0,IF(AND(SUM('Chemicals Calcs'!AN$1:AN46)-'Chem - ODS'!AI$15*10^6&lt;0,SUM('Chemicals Calcs'!AN$2:AN47)-'Chem - ODS'!AI$15*10^6&gt;0),SUM('Chemicals Calcs'!AN$2:AN47)-'Chem - ODS'!AI$15*10^6,'Chemicals Calcs'!AN47))</f>
        <v>0</v>
      </c>
      <c r="AO47" s="210">
        <f ca="1">IF(SUM('Chemicals Calcs'!AO$2:AO47)-'Chem - ODS'!AJ$15*10^6&lt;0,0,IF(AND(SUM('Chemicals Calcs'!AO$1:AO46)-'Chem - ODS'!AJ$15*10^6&lt;0,SUM('Chemicals Calcs'!AO$2:AO47)-'Chem - ODS'!AJ$15*10^6&gt;0),SUM('Chemicals Calcs'!AO$2:AO47)-'Chem - ODS'!AJ$15*10^6,'Chemicals Calcs'!AO47))</f>
        <v>0</v>
      </c>
      <c r="AP47" s="210">
        <f ca="1">IF(SUM('Chemicals Calcs'!AP$2:AP47)-'Chem - ODS'!AK$15*10^6&lt;0,0,IF(AND(SUM('Chemicals Calcs'!AP$1:AP46)-'Chem - ODS'!AK$15*10^6&lt;0,SUM('Chemicals Calcs'!AP$2:AP47)-'Chem - ODS'!AK$15*10^6&gt;0),SUM('Chemicals Calcs'!AP$2:AP47)-'Chem - ODS'!AK$15*10^6,'Chemicals Calcs'!AP47))</f>
        <v>0</v>
      </c>
    </row>
    <row r="48" spans="1:42">
      <c r="A48" s="74">
        <v>-4</v>
      </c>
      <c r="B48">
        <f ca="1">IF('Chemicals 2010'!$A56="CP",INDIRECT("'Chemicals 2010'!"&amp;'Country Selector'!$B$3&amp;ROW($A56))*10^12,0)</f>
        <v>359089900000.00165</v>
      </c>
      <c r="C48" s="90">
        <f t="shared" ca="1" si="2"/>
        <v>323180910000.00146</v>
      </c>
      <c r="D48" s="90">
        <f t="shared" ca="1" si="2"/>
        <v>287271920000.00134</v>
      </c>
      <c r="E48" s="90">
        <f t="shared" ca="1" si="2"/>
        <v>251362930000.00116</v>
      </c>
      <c r="F48" s="90">
        <f t="shared" ca="1" si="2"/>
        <v>215453940000.00098</v>
      </c>
      <c r="G48" s="210">
        <f ca="1">IF(SUM('Chemicals Calcs'!G$2:G48)-'Chem - ODS'!B$15*10^6&lt;0,0,IF(AND(SUM('Chemicals Calcs'!G$1:G47)-'Chem - ODS'!B$15*10^6&lt;0,SUM('Chemicals Calcs'!G$2:G48)-'Chem - ODS'!B$15*10^6&gt;0),SUM('Chemicals Calcs'!G$2:G48)-'Chem - ODS'!B$15*10^6,'Chemicals Calcs'!G48))</f>
        <v>1352798529441.709</v>
      </c>
      <c r="H48" s="210">
        <f ca="1">IF(SUM('Chemicals Calcs'!H$2:H48)-'Chem - ODS'!C$15*10^6&lt;0,0,IF(AND(SUM('Chemicals Calcs'!H$1:H47)-'Chem - ODS'!C$15*10^6&lt;0,SUM('Chemicals Calcs'!H$2:H48)-'Chem - ODS'!C$15*10^6&gt;0),SUM('Chemicals Calcs'!H$2:H48)-'Chem - ODS'!C$15*10^6,'Chemicals Calcs'!H48))</f>
        <v>1551540255330.0508</v>
      </c>
      <c r="I48" s="210">
        <f ca="1">IF(SUM('Chemicals Calcs'!I$2:I48)-'Chem - ODS'!D$15*10^6&lt;0,0,IF(AND(SUM('Chemicals Calcs'!I$1:I47)-'Chem - ODS'!D$15*10^6&lt;0,SUM('Chemicals Calcs'!I$2:I48)-'Chem - ODS'!D$15*10^6&gt;0),SUM('Chemicals Calcs'!I$2:I48)-'Chem - ODS'!D$15*10^6,'Chemicals Calcs'!I48))</f>
        <v>1750281981218.3921</v>
      </c>
      <c r="J48" s="210">
        <f ca="1">IF(SUM('Chemicals Calcs'!J$2:J48)-'Chem - ODS'!E$15*10^6&lt;0,0,IF(AND(SUM('Chemicals Calcs'!J$1:J47)-'Chem - ODS'!E$15*10^6&lt;0,SUM('Chemicals Calcs'!J$2:J48)-'Chem - ODS'!E$15*10^6&gt;0),SUM('Chemicals Calcs'!J$2:J48)-'Chem - ODS'!E$15*10^6,'Chemicals Calcs'!J48))</f>
        <v>1949023707106.7334</v>
      </c>
      <c r="K48" s="210">
        <f ca="1">IF(SUM('Chemicals Calcs'!K$2:K48)-'Chem - ODS'!F$15*10^6&lt;0,0,IF(AND(SUM('Chemicals Calcs'!K$1:K47)-'Chem - ODS'!F$15*10^6&lt;0,SUM('Chemicals Calcs'!K$2:K48)-'Chem - ODS'!F$15*10^6&gt;0),SUM('Chemicals Calcs'!K$2:K48)-'Chem - ODS'!F$15*10^6,'Chemicals Calcs'!K48))</f>
        <v>0</v>
      </c>
      <c r="L48" s="210">
        <f ca="1">IF(SUM('Chemicals Calcs'!L$2:L48)-'Chem - ODS'!G$15*10^6&lt;0,0,IF(AND(SUM('Chemicals Calcs'!L$1:L47)-'Chem - ODS'!G$15*10^6&lt;0,SUM('Chemicals Calcs'!L$2:L48)-'Chem - ODS'!G$15*10^6&gt;0),SUM('Chemicals Calcs'!L$2:L48)-'Chem - ODS'!G$15*10^6,'Chemicals Calcs'!L48))</f>
        <v>0</v>
      </c>
      <c r="M48" s="210">
        <f ca="1">IF(SUM('Chemicals Calcs'!M$2:M48)-'Chem - ODS'!H$15*10^6&lt;0,0,IF(AND(SUM('Chemicals Calcs'!M$1:M47)-'Chem - ODS'!H$15*10^6&lt;0,SUM('Chemicals Calcs'!M$2:M48)-'Chem - ODS'!H$15*10^6&gt;0),SUM('Chemicals Calcs'!M$2:M48)-'Chem - ODS'!H$15*10^6,'Chemicals Calcs'!M48))</f>
        <v>2549356309712.5078</v>
      </c>
      <c r="N48" s="210">
        <f ca="1">IF(SUM('Chemicals Calcs'!N$2:N48)-'Chem - ODS'!I$15*10^6&lt;0,0,IF(AND(SUM('Chemicals Calcs'!N$1:N47)-'Chem - ODS'!I$15*10^6&lt;0,SUM('Chemicals Calcs'!N$2:N48)-'Chem - ODS'!I$15*10^6&gt;0),SUM('Chemicals Calcs'!N$2:N48)-'Chem - ODS'!I$15*10^6,'Chemicals Calcs'!N48))</f>
        <v>3342633697829.3018</v>
      </c>
      <c r="O48" s="210">
        <f ca="1">IF(SUM('Chemicals Calcs'!O$2:O48)-'Chem - ODS'!J$15*10^6&lt;0,0,IF(AND(SUM('Chemicals Calcs'!O$1:O47)-'Chem - ODS'!J$15*10^6&lt;0,SUM('Chemicals Calcs'!O$2:O48)-'Chem - ODS'!J$15*10^6&gt;0),SUM('Chemicals Calcs'!O$2:O48)-'Chem - ODS'!J$15*10^6,'Chemicals Calcs'!O48))</f>
        <v>3840696967302.2441</v>
      </c>
      <c r="P48" s="210">
        <f ca="1">IF(SUM('Chemicals Calcs'!P$2:P48)-'Chem - ODS'!K$15*10^6&lt;0,0,IF(AND(SUM('Chemicals Calcs'!P$1:P47)-'Chem - ODS'!K$15*10^6&lt;0,SUM('Chemicals Calcs'!P$2:P48)-'Chem - ODS'!K$15*10^6&gt;0),SUM('Chemicals Calcs'!P$2:P48)-'Chem - ODS'!K$15*10^6,'Chemicals Calcs'!P48))</f>
        <v>4338760236775.1865</v>
      </c>
      <c r="Q48" s="210">
        <f ca="1">IF(SUM('Chemicals Calcs'!Q$2:Q48)-'Chem - ODS'!L$15*10^6&lt;0,0,IF(AND(SUM('Chemicals Calcs'!Q$1:Q47)-'Chem - ODS'!L$15*10^6&lt;0,SUM('Chemicals Calcs'!Q$2:Q48)-'Chem - ODS'!L$15*10^6&gt;0),SUM('Chemicals Calcs'!Q$2:Q48)-'Chem - ODS'!L$15*10^6,'Chemicals Calcs'!Q48))</f>
        <v>4836823506248.1289</v>
      </c>
      <c r="R48" s="210">
        <f ca="1">IF(SUM('Chemicals Calcs'!R$2:R48)-'Chem - ODS'!M$15*10^6&lt;0,0,IF(AND(SUM('Chemicals Calcs'!R$1:R47)-'Chem - ODS'!M$15*10^6&lt;0,SUM('Chemicals Calcs'!R$2:R48)-'Chem - ODS'!M$15*10^6&gt;0),SUM('Chemicals Calcs'!R$2:R48)-'Chem - ODS'!M$15*10^6,'Chemicals Calcs'!R48))</f>
        <v>5334886775721.0713</v>
      </c>
      <c r="S48" s="210">
        <f ca="1">IF(SUM('Chemicals Calcs'!S$2:S48)-'Chem - ODS'!N$15*10^6&lt;0,0,IF(AND(SUM('Chemicals Calcs'!S$1:S47)-'Chem - ODS'!N$15*10^6&lt;0,SUM('Chemicals Calcs'!S$2:S48)-'Chem - ODS'!N$15*10^6&gt;0),SUM('Chemicals Calcs'!S$2:S48)-'Chem - ODS'!N$15*10^6,'Chemicals Calcs'!S48))</f>
        <v>5832950045194.0146</v>
      </c>
      <c r="T48" s="210">
        <f ca="1">IF(SUM('Chemicals Calcs'!T$2:T48)-'Chem - ODS'!O$15*10^6&lt;0,0,IF(AND(SUM('Chemicals Calcs'!T$1:T47)-'Chem - ODS'!O$15*10^6&lt;0,SUM('Chemicals Calcs'!T$2:T48)-'Chem - ODS'!O$15*10^6&gt;0),SUM('Chemicals Calcs'!T$2:T48)-'Chem - ODS'!O$15*10^6,'Chemicals Calcs'!T48))</f>
        <v>6331013314666.957</v>
      </c>
      <c r="U48" s="210">
        <f ca="1">IF(SUM('Chemicals Calcs'!U$2:U48)-'Chem - ODS'!P$15*10^6&lt;0,0,IF(AND(SUM('Chemicals Calcs'!U$1:U47)-'Chem - ODS'!P$15*10^6&lt;0,SUM('Chemicals Calcs'!U$2:U48)-'Chem - ODS'!P$15*10^6&gt;0),SUM('Chemicals Calcs'!U$2:U48)-'Chem - ODS'!P$15*10^6,'Chemicals Calcs'!U48))</f>
        <v>6829076584139.8994</v>
      </c>
      <c r="V48" s="210">
        <f ca="1">IF(SUM('Chemicals Calcs'!V$2:V48)-'Chem - ODS'!Q$15*10^6&lt;0,0,IF(AND(SUM('Chemicals Calcs'!V$1:V47)-'Chem - ODS'!Q$15*10^6&lt;0,SUM('Chemicals Calcs'!V$2:V48)-'Chem - ODS'!Q$15*10^6&gt;0),SUM('Chemicals Calcs'!V$2:V48)-'Chem - ODS'!Q$15*10^6,'Chemicals Calcs'!V48))</f>
        <v>7327139853612.8418</v>
      </c>
      <c r="W48" s="210">
        <f ca="1">IF(SUM('Chemicals Calcs'!W$2:W48)-'Chem - ODS'!R$15*10^6&lt;0,0,IF(AND(SUM('Chemicals Calcs'!W$1:W47)-'Chem - ODS'!R$15*10^6&lt;0,SUM('Chemicals Calcs'!W$2:W48)-'Chem - ODS'!R$15*10^6&gt;0),SUM('Chemicals Calcs'!W$2:W48)-'Chem - ODS'!R$15*10^6,'Chemicals Calcs'!W48))</f>
        <v>7465294247067.9854</v>
      </c>
      <c r="X48" s="210">
        <f ca="1">IF(SUM('Chemicals Calcs'!X$2:X48)-'Chem - ODS'!S$15*10^6&lt;0,0,IF(AND(SUM('Chemicals Calcs'!X$1:X47)-'Chem - ODS'!S$15*10^6&lt;0,SUM('Chemicals Calcs'!X$2:X48)-'Chem - ODS'!S$15*10^6&gt;0),SUM('Chemicals Calcs'!X$2:X48)-'Chem - ODS'!S$15*10^6,'Chemicals Calcs'!X48))</f>
        <v>7603448640523.127</v>
      </c>
      <c r="Y48" s="210">
        <f ca="1">IF(SUM('Chemicals Calcs'!Y$2:Y48)-'Chem - ODS'!T$15*10^6&lt;0,0,IF(AND(SUM('Chemicals Calcs'!Y$1:Y47)-'Chem - ODS'!T$15*10^6&lt;0,SUM('Chemicals Calcs'!Y$2:Y48)-'Chem - ODS'!T$15*10^6&gt;0),SUM('Chemicals Calcs'!Y$2:Y48)-'Chem - ODS'!T$15*10^6,'Chemicals Calcs'!Y48))</f>
        <v>7741603033978.2705</v>
      </c>
      <c r="Z48" s="210">
        <f ca="1">IF(SUM('Chemicals Calcs'!Z$2:Z48)-'Chem - ODS'!U$15*10^6&lt;0,0,IF(AND(SUM('Chemicals Calcs'!Z$1:Z47)-'Chem - ODS'!U$15*10^6&lt;0,SUM('Chemicals Calcs'!Z$2:Z48)-'Chem - ODS'!U$15*10^6&gt;0),SUM('Chemicals Calcs'!Z$2:Z48)-'Chem - ODS'!U$15*10^6,'Chemicals Calcs'!Z48))</f>
        <v>7879757427433.4121</v>
      </c>
      <c r="AA48" s="210">
        <f ca="1">IF(SUM('Chemicals Calcs'!AA$2:AA48)-'Chem - ODS'!V$15*10^6&lt;0,0,IF(AND(SUM('Chemicals Calcs'!AA$1:AA47)-'Chem - ODS'!V$15*10^6&lt;0,SUM('Chemicals Calcs'!AA$2:AA48)-'Chem - ODS'!V$15*10^6&gt;0),SUM('Chemicals Calcs'!AA$2:AA48)-'Chem - ODS'!V$15*10^6,'Chemicals Calcs'!AA48))</f>
        <v>8017911820888.5547</v>
      </c>
      <c r="AB48" s="210">
        <f ca="1">IF(SUM('Chemicals Calcs'!AB$2:AB48)-'Chem - ODS'!W$15*10^6&lt;0,0,IF(AND(SUM('Chemicals Calcs'!AB$1:AB47)-'Chem - ODS'!W$15*10^6&lt;0,SUM('Chemicals Calcs'!AB$2:AB48)-'Chem - ODS'!W$15*10^6&gt;0),SUM('Chemicals Calcs'!AB$2:AB48)-'Chem - ODS'!W$15*10^6,'Chemicals Calcs'!AB48))</f>
        <v>8156066214343.6973</v>
      </c>
      <c r="AC48" s="210">
        <f ca="1">IF(SUM('Chemicals Calcs'!AC$2:AC48)-'Chem - ODS'!X$15*10^6&lt;0,0,IF(AND(SUM('Chemicals Calcs'!AC$1:AC47)-'Chem - ODS'!X$15*10^6&lt;0,SUM('Chemicals Calcs'!AC$2:AC48)-'Chem - ODS'!X$15*10^6&gt;0),SUM('Chemicals Calcs'!AC$2:AC48)-'Chem - ODS'!X$15*10^6,'Chemicals Calcs'!AC48))</f>
        <v>8294220607798.8398</v>
      </c>
      <c r="AD48" s="210">
        <f ca="1">IF(SUM('Chemicals Calcs'!AD$2:AD48)-'Chem - ODS'!Y$15*10^6&lt;0,0,IF(AND(SUM('Chemicals Calcs'!AD$1:AD47)-'Chem - ODS'!Y$15*10^6&lt;0,SUM('Chemicals Calcs'!AD$2:AD48)-'Chem - ODS'!Y$15*10^6&gt;0),SUM('Chemicals Calcs'!AD$2:AD48)-'Chem - ODS'!Y$15*10^6,'Chemicals Calcs'!AD48))</f>
        <v>8432375001253.9824</v>
      </c>
      <c r="AE48" s="210">
        <f ca="1">IF(SUM('Chemicals Calcs'!AE$2:AE48)-'Chem - ODS'!Z$15*10^6&lt;0,0,IF(AND(SUM('Chemicals Calcs'!AE$1:AE47)-'Chem - ODS'!Z$15*10^6&lt;0,SUM('Chemicals Calcs'!AE$2:AE48)-'Chem - ODS'!Z$15*10^6&gt;0),SUM('Chemicals Calcs'!AE$2:AE48)-'Chem - ODS'!Z$15*10^6,'Chemicals Calcs'!AE48))</f>
        <v>8570529394709.126</v>
      </c>
      <c r="AF48" s="210">
        <f ca="1">IF(SUM('Chemicals Calcs'!AF$2:AF48)-'Chem - ODS'!AA$15*10^6&lt;0,0,IF(AND(SUM('Chemicals Calcs'!AF$1:AF47)-'Chem - ODS'!AA$15*10^6&lt;0,SUM('Chemicals Calcs'!AF$2:AF48)-'Chem - ODS'!AA$15*10^6&gt;0),SUM('Chemicals Calcs'!AF$2:AF48)-'Chem - ODS'!AA$15*10^6,'Chemicals Calcs'!AF48))</f>
        <v>8708683788164.2686</v>
      </c>
      <c r="AG48" s="210">
        <f ca="1">IF(SUM('Chemicals Calcs'!AG$2:AG48)-'Chem - ODS'!AB$15*10^6&lt;0,0,IF(AND(SUM('Chemicals Calcs'!AG$1:AG47)-'Chem - ODS'!AB$15*10^6&lt;0,SUM('Chemicals Calcs'!AG$2:AG48)-'Chem - ODS'!AB$15*10^6&gt;0),SUM('Chemicals Calcs'!AG$2:AG48)-'Chem - ODS'!AB$15*10^6,'Chemicals Calcs'!AG48))</f>
        <v>8846838181619.4121</v>
      </c>
      <c r="AH48" s="210">
        <f ca="1">IF(SUM('Chemicals Calcs'!AH$2:AH48)-'Chem - ODS'!AC$15*10^6&lt;0,0,IF(AND(SUM('Chemicals Calcs'!AH$1:AH47)-'Chem - ODS'!AC$15*10^6&lt;0,SUM('Chemicals Calcs'!AH$2:AH48)-'Chem - ODS'!AC$15*10^6&gt;0),SUM('Chemicals Calcs'!AH$2:AH48)-'Chem - ODS'!AC$15*10^6,'Chemicals Calcs'!AH48))</f>
        <v>8984992575074.5547</v>
      </c>
      <c r="AI48" s="210">
        <f ca="1">IF(SUM('Chemicals Calcs'!AI$2:AI48)-'Chem - ODS'!AD$15*10^6&lt;0,0,IF(AND(SUM('Chemicals Calcs'!AI$1:AI47)-'Chem - ODS'!AD$15*10^6&lt;0,SUM('Chemicals Calcs'!AI$2:AI48)-'Chem - ODS'!AD$15*10^6&gt;0),SUM('Chemicals Calcs'!AI$2:AI48)-'Chem - ODS'!AD$15*10^6,'Chemicals Calcs'!AI48))</f>
        <v>9123146968529.6953</v>
      </c>
      <c r="AJ48" s="210">
        <f ca="1">IF(SUM('Chemicals Calcs'!AJ$2:AJ48)-'Chem - ODS'!AE$15*10^6&lt;0,0,IF(AND(SUM('Chemicals Calcs'!AJ$1:AJ47)-'Chem - ODS'!AE$15*10^6&lt;0,SUM('Chemicals Calcs'!AJ$2:AJ48)-'Chem - ODS'!AE$15*10^6&gt;0),SUM('Chemicals Calcs'!AJ$2:AJ48)-'Chem - ODS'!AE$15*10^6,'Chemicals Calcs'!AJ48))</f>
        <v>9261301361984.8398</v>
      </c>
      <c r="AK48" s="210">
        <f ca="1">IF(SUM('Chemicals Calcs'!AK$2:AK48)-'Chem - ODS'!AF$15*10^6&lt;0,0,IF(AND(SUM('Chemicals Calcs'!AK$1:AK47)-'Chem - ODS'!AF$15*10^6&lt;0,SUM('Chemicals Calcs'!AK$2:AK48)-'Chem - ODS'!AF$15*10^6&gt;0),SUM('Chemicals Calcs'!AK$2:AK48)-'Chem - ODS'!AF$15*10^6,'Chemicals Calcs'!AK48))</f>
        <v>9399455755439.9824</v>
      </c>
      <c r="AL48" s="210">
        <f ca="1">IF(SUM('Chemicals Calcs'!AL$2:AL48)-'Chem - ODS'!AG$15*10^6&lt;0,0,IF(AND(SUM('Chemicals Calcs'!AL$1:AL47)-'Chem - ODS'!AG$15*10^6&lt;0,SUM('Chemicals Calcs'!AL$2:AL48)-'Chem - ODS'!AG$15*10^6&gt;0),SUM('Chemicals Calcs'!AL$2:AL48)-'Chem - ODS'!AG$15*10^6,'Chemicals Calcs'!AL48))</f>
        <v>9537610148895.125</v>
      </c>
      <c r="AM48" s="210">
        <f ca="1">IF(SUM('Chemicals Calcs'!AM$2:AM48)-'Chem - ODS'!AH$15*10^6&lt;0,0,IF(AND(SUM('Chemicals Calcs'!AM$1:AM47)-'Chem - ODS'!AH$15*10^6&lt;0,SUM('Chemicals Calcs'!AM$2:AM48)-'Chem - ODS'!AH$15*10^6&gt;0),SUM('Chemicals Calcs'!AM$2:AM48)-'Chem - ODS'!AH$15*10^6,'Chemicals Calcs'!AM48))</f>
        <v>9675764542350.2676</v>
      </c>
      <c r="AN48" s="210">
        <f ca="1">IF(SUM('Chemicals Calcs'!AN$2:AN48)-'Chem - ODS'!AI$15*10^6&lt;0,0,IF(AND(SUM('Chemicals Calcs'!AN$1:AN47)-'Chem - ODS'!AI$15*10^6&lt;0,SUM('Chemicals Calcs'!AN$2:AN48)-'Chem - ODS'!AI$15*10^6&gt;0),SUM('Chemicals Calcs'!AN$2:AN48)-'Chem - ODS'!AI$15*10^6,'Chemicals Calcs'!AN48))</f>
        <v>9813918935805.4102</v>
      </c>
      <c r="AO48" s="210">
        <f ca="1">IF(SUM('Chemicals Calcs'!AO$2:AO48)-'Chem - ODS'!AJ$15*10^6&lt;0,0,IF(AND(SUM('Chemicals Calcs'!AO$1:AO47)-'Chem - ODS'!AJ$15*10^6&lt;0,SUM('Chemicals Calcs'!AO$2:AO48)-'Chem - ODS'!AJ$15*10^6&gt;0),SUM('Chemicals Calcs'!AO$2:AO48)-'Chem - ODS'!AJ$15*10^6,'Chemicals Calcs'!AO48))</f>
        <v>9952073329260.5527</v>
      </c>
      <c r="AP48" s="210">
        <f ca="1">IF(SUM('Chemicals Calcs'!AP$2:AP48)-'Chem - ODS'!AK$15*10^6&lt;0,0,IF(AND(SUM('Chemicals Calcs'!AP$1:AP47)-'Chem - ODS'!AK$15*10^6&lt;0,SUM('Chemicals Calcs'!AP$2:AP48)-'Chem - ODS'!AK$15*10^6&gt;0),SUM('Chemicals Calcs'!AP$2:AP48)-'Chem - ODS'!AK$15*10^6,'Chemicals Calcs'!AP48))</f>
        <v>10090227722715.695</v>
      </c>
    </row>
    <row r="49" spans="1:42">
      <c r="A49" s="74">
        <v>-3</v>
      </c>
      <c r="B49">
        <f ca="1">IF('Chemicals 2010'!$A57="CP",INDIRECT("'Chemicals 2010'!"&amp;'Country Selector'!$B$3&amp;ROW($A57))*10^12,0)</f>
        <v>716260050149.99512</v>
      </c>
      <c r="C49" s="90">
        <f t="shared" ca="1" si="2"/>
        <v>644634045134.99561</v>
      </c>
      <c r="D49" s="90">
        <f t="shared" ca="1" si="2"/>
        <v>573008040119.99609</v>
      </c>
      <c r="E49" s="90">
        <f t="shared" ca="1" si="2"/>
        <v>501382035104.99658</v>
      </c>
      <c r="F49" s="90">
        <f t="shared" ca="1" si="2"/>
        <v>429756030089.99707</v>
      </c>
      <c r="G49" s="210">
        <f ca="1">IF(SUM('Chemicals Calcs'!G$2:G49)-'Chem - ODS'!B$15*10^6&lt;0,0,IF(AND(SUM('Chemicals Calcs'!G$1:G48)-'Chem - ODS'!B$15*10^6&lt;0,SUM('Chemicals Calcs'!G$2:G49)-'Chem - ODS'!B$15*10^6&gt;0),SUM('Chemicals Calcs'!G$2:G49)-'Chem - ODS'!B$15*10^6,'Chemicals Calcs'!G49))</f>
        <v>2335606098503.9155</v>
      </c>
      <c r="H49" s="210">
        <f ca="1">IF(SUM('Chemicals Calcs'!H$2:H49)-'Chem - ODS'!C$15*10^6&lt;0,0,IF(AND(SUM('Chemicals Calcs'!H$1:H48)-'Chem - ODS'!C$15*10^6&lt;0,SUM('Chemicals Calcs'!H$2:H49)-'Chem - ODS'!C$15*10^6&gt;0),SUM('Chemicals Calcs'!H$2:H49)-'Chem - ODS'!C$15*10^6,'Chemicals Calcs'!H49))</f>
        <v>2659475308174.6997</v>
      </c>
      <c r="I49" s="210">
        <f ca="1">IF(SUM('Chemicals Calcs'!I$2:I49)-'Chem - ODS'!D$15*10^6&lt;0,0,IF(AND(SUM('Chemicals Calcs'!I$1:I48)-'Chem - ODS'!D$15*10^6&lt;0,SUM('Chemicals Calcs'!I$2:I49)-'Chem - ODS'!D$15*10^6&gt;0),SUM('Chemicals Calcs'!I$2:I49)-'Chem - ODS'!D$15*10^6,'Chemicals Calcs'!I49))</f>
        <v>2983344517845.4839</v>
      </c>
      <c r="J49" s="210">
        <f ca="1">IF(SUM('Chemicals Calcs'!J$2:J49)-'Chem - ODS'!E$15*10^6&lt;0,0,IF(AND(SUM('Chemicals Calcs'!J$1:J48)-'Chem - ODS'!E$15*10^6&lt;0,SUM('Chemicals Calcs'!J$2:J49)-'Chem - ODS'!E$15*10^6&gt;0),SUM('Chemicals Calcs'!J$2:J49)-'Chem - ODS'!E$15*10^6,'Chemicals Calcs'!J49))</f>
        <v>3307213727516.2676</v>
      </c>
      <c r="K49" s="210">
        <f ca="1">IF(SUM('Chemicals Calcs'!K$2:K49)-'Chem - ODS'!F$15*10^6&lt;0,0,IF(AND(SUM('Chemicals Calcs'!K$1:K48)-'Chem - ODS'!F$15*10^6&lt;0,SUM('Chemicals Calcs'!K$2:K49)-'Chem - ODS'!F$15*10^6&gt;0),SUM('Chemicals Calcs'!K$2:K49)-'Chem - ODS'!F$15*10^6,'Chemicals Calcs'!K49))</f>
        <v>2460779270447.8281</v>
      </c>
      <c r="L49" s="210">
        <f ca="1">IF(SUM('Chemicals Calcs'!L$2:L49)-'Chem - ODS'!G$15*10^6&lt;0,0,IF(AND(SUM('Chemicals Calcs'!L$1:L48)-'Chem - ODS'!G$15*10^6&lt;0,SUM('Chemicals Calcs'!L$2:L49)-'Chem - ODS'!G$15*10^6&gt;0),SUM('Chemicals Calcs'!L$2:L49)-'Chem - ODS'!G$15*10^6,'Chemicals Calcs'!L49))</f>
        <v>0</v>
      </c>
      <c r="M49" s="210">
        <f ca="1">IF(SUM('Chemicals Calcs'!M$2:M49)-'Chem - ODS'!H$15*10^6&lt;0,0,IF(AND(SUM('Chemicals Calcs'!M$1:M48)-'Chem - ODS'!H$15*10^6&lt;0,SUM('Chemicals Calcs'!M$2:M49)-'Chem - ODS'!H$15*10^6&gt;0),SUM('Chemicals Calcs'!M$2:M49)-'Chem - ODS'!H$15*10^6,'Chemicals Calcs'!M49))</f>
        <v>4557030845302.0059</v>
      </c>
      <c r="N49" s="210">
        <f ca="1">IF(SUM('Chemicals Calcs'!N$2:N49)-'Chem - ODS'!I$15*10^6&lt;0,0,IF(AND(SUM('Chemicals Calcs'!N$1:N48)-'Chem - ODS'!I$15*10^6&lt;0,SUM('Chemicals Calcs'!N$2:N49)-'Chem - ODS'!I$15*10^6&gt;0),SUM('Chemicals Calcs'!N$2:N49)-'Chem - ODS'!I$15*10^6,'Chemicals Calcs'!N49))</f>
        <v>5159109543746.1758</v>
      </c>
      <c r="O49" s="210">
        <f ca="1">IF(SUM('Chemicals Calcs'!O$2:O49)-'Chem - ODS'!J$15*10^6&lt;0,0,IF(AND(SUM('Chemicals Calcs'!O$1:O48)-'Chem - ODS'!J$15*10^6&lt;0,SUM('Chemicals Calcs'!O$2:O49)-'Chem - ODS'!J$15*10^6&gt;0),SUM('Chemicals Calcs'!O$2:O49)-'Chem - ODS'!J$15*10^6,'Chemicals Calcs'!O49))</f>
        <v>5761188242190.3457</v>
      </c>
      <c r="P49" s="210">
        <f ca="1">IF(SUM('Chemicals Calcs'!P$2:P49)-'Chem - ODS'!K$15*10^6&lt;0,0,IF(AND(SUM('Chemicals Calcs'!P$1:P48)-'Chem - ODS'!K$15*10^6&lt;0,SUM('Chemicals Calcs'!P$2:P49)-'Chem - ODS'!K$15*10^6&gt;0),SUM('Chemicals Calcs'!P$2:P49)-'Chem - ODS'!K$15*10^6,'Chemicals Calcs'!P49))</f>
        <v>6363266940634.5156</v>
      </c>
      <c r="Q49" s="210">
        <f ca="1">IF(SUM('Chemicals Calcs'!Q$2:Q49)-'Chem - ODS'!L$15*10^6&lt;0,0,IF(AND(SUM('Chemicals Calcs'!Q$1:Q48)-'Chem - ODS'!L$15*10^6&lt;0,SUM('Chemicals Calcs'!Q$2:Q49)-'Chem - ODS'!L$15*10^6&gt;0),SUM('Chemicals Calcs'!Q$2:Q49)-'Chem - ODS'!L$15*10^6,'Chemicals Calcs'!Q49))</f>
        <v>6965345639078.6846</v>
      </c>
      <c r="R49" s="210">
        <f ca="1">IF(SUM('Chemicals Calcs'!R$2:R49)-'Chem - ODS'!M$15*10^6&lt;0,0,IF(AND(SUM('Chemicals Calcs'!R$1:R48)-'Chem - ODS'!M$15*10^6&lt;0,SUM('Chemicals Calcs'!R$2:R49)-'Chem - ODS'!M$15*10^6&gt;0),SUM('Chemicals Calcs'!R$2:R49)-'Chem - ODS'!M$15*10^6,'Chemicals Calcs'!R49))</f>
        <v>7567424337522.8555</v>
      </c>
      <c r="S49" s="210">
        <f ca="1">IF(SUM('Chemicals Calcs'!S$2:S49)-'Chem - ODS'!N$15*10^6&lt;0,0,IF(AND(SUM('Chemicals Calcs'!S$1:S48)-'Chem - ODS'!N$15*10^6&lt;0,SUM('Chemicals Calcs'!S$2:S49)-'Chem - ODS'!N$15*10^6&gt;0),SUM('Chemicals Calcs'!S$2:S49)-'Chem - ODS'!N$15*10^6,'Chemicals Calcs'!S49))</f>
        <v>8169503035967.0244</v>
      </c>
      <c r="T49" s="210">
        <f ca="1">IF(SUM('Chemicals Calcs'!T$2:T49)-'Chem - ODS'!O$15*10^6&lt;0,0,IF(AND(SUM('Chemicals Calcs'!T$1:T48)-'Chem - ODS'!O$15*10^6&lt;0,SUM('Chemicals Calcs'!T$2:T49)-'Chem - ODS'!O$15*10^6&gt;0),SUM('Chemicals Calcs'!T$2:T49)-'Chem - ODS'!O$15*10^6,'Chemicals Calcs'!T49))</f>
        <v>8771581734411.1943</v>
      </c>
      <c r="U49" s="210">
        <f ca="1">IF(SUM('Chemicals Calcs'!U$2:U49)-'Chem - ODS'!P$15*10^6&lt;0,0,IF(AND(SUM('Chemicals Calcs'!U$1:U48)-'Chem - ODS'!P$15*10^6&lt;0,SUM('Chemicals Calcs'!U$2:U49)-'Chem - ODS'!P$15*10^6&gt;0),SUM('Chemicals Calcs'!U$2:U49)-'Chem - ODS'!P$15*10^6,'Chemicals Calcs'!U49))</f>
        <v>9373660432855.3633</v>
      </c>
      <c r="V49" s="210">
        <f ca="1">IF(SUM('Chemicals Calcs'!V$2:V49)-'Chem - ODS'!Q$15*10^6&lt;0,0,IF(AND(SUM('Chemicals Calcs'!V$1:V48)-'Chem - ODS'!Q$15*10^6&lt;0,SUM('Chemicals Calcs'!V$2:V49)-'Chem - ODS'!Q$15*10^6&gt;0),SUM('Chemicals Calcs'!V$2:V49)-'Chem - ODS'!Q$15*10^6,'Chemicals Calcs'!V49))</f>
        <v>9975739131299.5332</v>
      </c>
      <c r="W49" s="210">
        <f ca="1">IF(SUM('Chemicals Calcs'!W$2:W49)-'Chem - ODS'!R$15*10^6&lt;0,0,IF(AND(SUM('Chemicals Calcs'!W$1:W48)-'Chem - ODS'!R$15*10^6&lt;0,SUM('Chemicals Calcs'!W$2:W49)-'Chem - ODS'!R$15*10^6&gt;0),SUM('Chemicals Calcs'!W$2:W49)-'Chem - ODS'!R$15*10^6,'Chemicals Calcs'!W49))</f>
        <v>10163833287612.363</v>
      </c>
      <c r="X49" s="210">
        <f ca="1">IF(SUM('Chemicals Calcs'!X$2:X49)-'Chem - ODS'!S$15*10^6&lt;0,0,IF(AND(SUM('Chemicals Calcs'!X$1:X48)-'Chem - ODS'!S$15*10^6&lt;0,SUM('Chemicals Calcs'!X$2:X49)-'Chem - ODS'!S$15*10^6&gt;0),SUM('Chemicals Calcs'!X$2:X49)-'Chem - ODS'!S$15*10^6,'Chemicals Calcs'!X49))</f>
        <v>10351927443925.193</v>
      </c>
      <c r="Y49" s="210">
        <f ca="1">IF(SUM('Chemicals Calcs'!Y$2:Y49)-'Chem - ODS'!T$15*10^6&lt;0,0,IF(AND(SUM('Chemicals Calcs'!Y$1:Y48)-'Chem - ODS'!T$15*10^6&lt;0,SUM('Chemicals Calcs'!Y$2:Y49)-'Chem - ODS'!T$15*10^6&gt;0),SUM('Chemicals Calcs'!Y$2:Y49)-'Chem - ODS'!T$15*10^6,'Chemicals Calcs'!Y49))</f>
        <v>10540021600238.023</v>
      </c>
      <c r="Z49" s="210">
        <f ca="1">IF(SUM('Chemicals Calcs'!Z$2:Z49)-'Chem - ODS'!U$15*10^6&lt;0,0,IF(AND(SUM('Chemicals Calcs'!Z$1:Z48)-'Chem - ODS'!U$15*10^6&lt;0,SUM('Chemicals Calcs'!Z$2:Z49)-'Chem - ODS'!U$15*10^6&gt;0),SUM('Chemicals Calcs'!Z$2:Z49)-'Chem - ODS'!U$15*10^6,'Chemicals Calcs'!Z49))</f>
        <v>10728115756550.852</v>
      </c>
      <c r="AA49" s="210">
        <f ca="1">IF(SUM('Chemicals Calcs'!AA$2:AA49)-'Chem - ODS'!V$15*10^6&lt;0,0,IF(AND(SUM('Chemicals Calcs'!AA$1:AA48)-'Chem - ODS'!V$15*10^6&lt;0,SUM('Chemicals Calcs'!AA$2:AA49)-'Chem - ODS'!V$15*10^6&gt;0),SUM('Chemicals Calcs'!AA$2:AA49)-'Chem - ODS'!V$15*10^6,'Chemicals Calcs'!AA49))</f>
        <v>10916209912863.684</v>
      </c>
      <c r="AB49" s="210">
        <f ca="1">IF(SUM('Chemicals Calcs'!AB$2:AB49)-'Chem - ODS'!W$15*10^6&lt;0,0,IF(AND(SUM('Chemicals Calcs'!AB$1:AB48)-'Chem - ODS'!W$15*10^6&lt;0,SUM('Chemicals Calcs'!AB$2:AB49)-'Chem - ODS'!W$15*10^6&gt;0),SUM('Chemicals Calcs'!AB$2:AB49)-'Chem - ODS'!W$15*10^6,'Chemicals Calcs'!AB49))</f>
        <v>11104304069176.512</v>
      </c>
      <c r="AC49" s="210">
        <f ca="1">IF(SUM('Chemicals Calcs'!AC$2:AC49)-'Chem - ODS'!X$15*10^6&lt;0,0,IF(AND(SUM('Chemicals Calcs'!AC$1:AC48)-'Chem - ODS'!X$15*10^6&lt;0,SUM('Chemicals Calcs'!AC$2:AC49)-'Chem - ODS'!X$15*10^6&gt;0),SUM('Chemicals Calcs'!AC$2:AC49)-'Chem - ODS'!X$15*10^6,'Chemicals Calcs'!AC49))</f>
        <v>11292398225489.344</v>
      </c>
      <c r="AD49" s="210">
        <f ca="1">IF(SUM('Chemicals Calcs'!AD$2:AD49)-'Chem - ODS'!Y$15*10^6&lt;0,0,IF(AND(SUM('Chemicals Calcs'!AD$1:AD48)-'Chem - ODS'!Y$15*10^6&lt;0,SUM('Chemicals Calcs'!AD$2:AD49)-'Chem - ODS'!Y$15*10^6&gt;0),SUM('Chemicals Calcs'!AD$2:AD49)-'Chem - ODS'!Y$15*10^6,'Chemicals Calcs'!AD49))</f>
        <v>11480492381802.172</v>
      </c>
      <c r="AE49" s="210">
        <f ca="1">IF(SUM('Chemicals Calcs'!AE$2:AE49)-'Chem - ODS'!Z$15*10^6&lt;0,0,IF(AND(SUM('Chemicals Calcs'!AE$1:AE48)-'Chem - ODS'!Z$15*10^6&lt;0,SUM('Chemicals Calcs'!AE$2:AE49)-'Chem - ODS'!Z$15*10^6&gt;0),SUM('Chemicals Calcs'!AE$2:AE49)-'Chem - ODS'!Z$15*10^6,'Chemicals Calcs'!AE49))</f>
        <v>11668586538115</v>
      </c>
      <c r="AF49" s="210">
        <f ca="1">IF(SUM('Chemicals Calcs'!AF$2:AF49)-'Chem - ODS'!AA$15*10^6&lt;0,0,IF(AND(SUM('Chemicals Calcs'!AF$1:AF48)-'Chem - ODS'!AA$15*10^6&lt;0,SUM('Chemicals Calcs'!AF$2:AF49)-'Chem - ODS'!AA$15*10^6&gt;0),SUM('Chemicals Calcs'!AF$2:AF49)-'Chem - ODS'!AA$15*10^6,'Chemicals Calcs'!AF49))</f>
        <v>11856680694427.832</v>
      </c>
      <c r="AG49" s="210">
        <f ca="1">IF(SUM('Chemicals Calcs'!AG$2:AG49)-'Chem - ODS'!AB$15*10^6&lt;0,0,IF(AND(SUM('Chemicals Calcs'!AG$1:AG48)-'Chem - ODS'!AB$15*10^6&lt;0,SUM('Chemicals Calcs'!AG$2:AG49)-'Chem - ODS'!AB$15*10^6&gt;0),SUM('Chemicals Calcs'!AG$2:AG49)-'Chem - ODS'!AB$15*10^6,'Chemicals Calcs'!AG49))</f>
        <v>12044774850740.66</v>
      </c>
      <c r="AH49" s="210">
        <f ca="1">IF(SUM('Chemicals Calcs'!AH$2:AH49)-'Chem - ODS'!AC$15*10^6&lt;0,0,IF(AND(SUM('Chemicals Calcs'!AH$1:AH48)-'Chem - ODS'!AC$15*10^6&lt;0,SUM('Chemicals Calcs'!AH$2:AH49)-'Chem - ODS'!AC$15*10^6&gt;0),SUM('Chemicals Calcs'!AH$2:AH49)-'Chem - ODS'!AC$15*10^6,'Chemicals Calcs'!AH49))</f>
        <v>12232869007053.492</v>
      </c>
      <c r="AI49" s="210">
        <f ca="1">IF(SUM('Chemicals Calcs'!AI$2:AI49)-'Chem - ODS'!AD$15*10^6&lt;0,0,IF(AND(SUM('Chemicals Calcs'!AI$1:AI48)-'Chem - ODS'!AD$15*10^6&lt;0,SUM('Chemicals Calcs'!AI$2:AI49)-'Chem - ODS'!AD$15*10^6&gt;0),SUM('Chemicals Calcs'!AI$2:AI49)-'Chem - ODS'!AD$15*10^6,'Chemicals Calcs'!AI49))</f>
        <v>12420963163366.32</v>
      </c>
      <c r="AJ49" s="210">
        <f ca="1">IF(SUM('Chemicals Calcs'!AJ$2:AJ49)-'Chem - ODS'!AE$15*10^6&lt;0,0,IF(AND(SUM('Chemicals Calcs'!AJ$1:AJ48)-'Chem - ODS'!AE$15*10^6&lt;0,SUM('Chemicals Calcs'!AJ$2:AJ49)-'Chem - ODS'!AE$15*10^6&gt;0),SUM('Chemicals Calcs'!AJ$2:AJ49)-'Chem - ODS'!AE$15*10^6,'Chemicals Calcs'!AJ49))</f>
        <v>12609057319679.152</v>
      </c>
      <c r="AK49" s="210">
        <f ca="1">IF(SUM('Chemicals Calcs'!AK$2:AK49)-'Chem - ODS'!AF$15*10^6&lt;0,0,IF(AND(SUM('Chemicals Calcs'!AK$1:AK48)-'Chem - ODS'!AF$15*10^6&lt;0,SUM('Chemicals Calcs'!AK$2:AK49)-'Chem - ODS'!AF$15*10^6&gt;0),SUM('Chemicals Calcs'!AK$2:AK49)-'Chem - ODS'!AF$15*10^6,'Chemicals Calcs'!AK49))</f>
        <v>12797151475991.98</v>
      </c>
      <c r="AL49" s="210">
        <f ca="1">IF(SUM('Chemicals Calcs'!AL$2:AL49)-'Chem - ODS'!AG$15*10^6&lt;0,0,IF(AND(SUM('Chemicals Calcs'!AL$1:AL48)-'Chem - ODS'!AG$15*10^6&lt;0,SUM('Chemicals Calcs'!AL$2:AL49)-'Chem - ODS'!AG$15*10^6&gt;0),SUM('Chemicals Calcs'!AL$2:AL49)-'Chem - ODS'!AG$15*10^6,'Chemicals Calcs'!AL49))</f>
        <v>12985245632304.809</v>
      </c>
      <c r="AM49" s="210">
        <f ca="1">IF(SUM('Chemicals Calcs'!AM$2:AM49)-'Chem - ODS'!AH$15*10^6&lt;0,0,IF(AND(SUM('Chemicals Calcs'!AM$1:AM48)-'Chem - ODS'!AH$15*10^6&lt;0,SUM('Chemicals Calcs'!AM$2:AM49)-'Chem - ODS'!AH$15*10^6&gt;0),SUM('Chemicals Calcs'!AM$2:AM49)-'Chem - ODS'!AH$15*10^6,'Chemicals Calcs'!AM49))</f>
        <v>13173339788617.639</v>
      </c>
      <c r="AN49" s="210">
        <f ca="1">IF(SUM('Chemicals Calcs'!AN$2:AN49)-'Chem - ODS'!AI$15*10^6&lt;0,0,IF(AND(SUM('Chemicals Calcs'!AN$1:AN48)-'Chem - ODS'!AI$15*10^6&lt;0,SUM('Chemicals Calcs'!AN$2:AN49)-'Chem - ODS'!AI$15*10^6&gt;0),SUM('Chemicals Calcs'!AN$2:AN49)-'Chem - ODS'!AI$15*10^6,'Chemicals Calcs'!AN49))</f>
        <v>13361433944930.469</v>
      </c>
      <c r="AO49" s="210">
        <f ca="1">IF(SUM('Chemicals Calcs'!AO$2:AO49)-'Chem - ODS'!AJ$15*10^6&lt;0,0,IF(AND(SUM('Chemicals Calcs'!AO$1:AO48)-'Chem - ODS'!AJ$15*10^6&lt;0,SUM('Chemicals Calcs'!AO$2:AO49)-'Chem - ODS'!AJ$15*10^6&gt;0),SUM('Chemicals Calcs'!AO$2:AO49)-'Chem - ODS'!AJ$15*10^6,'Chemicals Calcs'!AO49))</f>
        <v>13549528101243.299</v>
      </c>
      <c r="AP49" s="210">
        <f ca="1">IF(SUM('Chemicals Calcs'!AP$2:AP49)-'Chem - ODS'!AK$15*10^6&lt;0,0,IF(AND(SUM('Chemicals Calcs'!AP$1:AP48)-'Chem - ODS'!AK$15*10^6&lt;0,SUM('Chemicals Calcs'!AP$2:AP49)-'Chem - ODS'!AK$15*10^6&gt;0),SUM('Chemicals Calcs'!AP$2:AP49)-'Chem - ODS'!AK$15*10^6,'Chemicals Calcs'!AP49))</f>
        <v>13737622257556.129</v>
      </c>
    </row>
    <row r="50" spans="1:42">
      <c r="A50" s="74">
        <v>-2</v>
      </c>
      <c r="B50">
        <f ca="1">IF('Chemicals 2010'!$A58="CP",INDIRECT("'Chemicals 2010'!"&amp;'Country Selector'!$B$3&amp;ROW($A58))*10^12,0)</f>
        <v>320418679999.99506</v>
      </c>
      <c r="C50" s="90">
        <f t="shared" ca="1" si="2"/>
        <v>318028806765.79358</v>
      </c>
      <c r="D50" s="90">
        <f t="shared" ca="1" si="2"/>
        <v>315638933531.5921</v>
      </c>
      <c r="E50" s="90">
        <f t="shared" ca="1" si="2"/>
        <v>313249060297.39063</v>
      </c>
      <c r="F50" s="90">
        <f t="shared" ca="1" si="2"/>
        <v>310859187063.18921</v>
      </c>
      <c r="G50" s="210">
        <f ca="1">IF(SUM('Chemicals Calcs'!G$2:G50)-'Chem - ODS'!B$15*10^6&lt;0,0,IF(AND(SUM('Chemicals Calcs'!G$1:G49)-'Chem - ODS'!B$15*10^6&lt;0,SUM('Chemicals Calcs'!G$2:G50)-'Chem - ODS'!B$15*10^6&gt;0),SUM('Chemicals Calcs'!G$2:G50)-'Chem - ODS'!B$15*10^6,'Chemicals Calcs'!G50))</f>
        <v>544078490475.33008</v>
      </c>
      <c r="H50" s="210">
        <f ca="1">IF(SUM('Chemicals Calcs'!H$2:H50)-'Chem - ODS'!C$15*10^6&lt;0,0,IF(AND(SUM('Chemicals Calcs'!H$1:H49)-'Chem - ODS'!C$15*10^6&lt;0,SUM('Chemicals Calcs'!H$2:H50)-'Chem - ODS'!C$15*10^6&gt;0),SUM('Chemicals Calcs'!H$2:H50)-'Chem - ODS'!C$15*10^6,'Chemicals Calcs'!H50))</f>
        <v>588810452570.39709</v>
      </c>
      <c r="I50" s="210">
        <f ca="1">IF(SUM('Chemicals Calcs'!I$2:I50)-'Chem - ODS'!D$15*10^6&lt;0,0,IF(AND(SUM('Chemicals Calcs'!I$1:I49)-'Chem - ODS'!D$15*10^6&lt;0,SUM('Chemicals Calcs'!I$2:I50)-'Chem - ODS'!D$15*10^6&gt;0),SUM('Chemicals Calcs'!I$2:I50)-'Chem - ODS'!D$15*10^6,'Chemicals Calcs'!I50))</f>
        <v>633542414665.46411</v>
      </c>
      <c r="J50" s="210">
        <f ca="1">IF(SUM('Chemicals Calcs'!J$2:J50)-'Chem - ODS'!E$15*10^6&lt;0,0,IF(AND(SUM('Chemicals Calcs'!J$1:J49)-'Chem - ODS'!E$15*10^6&lt;0,SUM('Chemicals Calcs'!J$2:J50)-'Chem - ODS'!E$15*10^6&gt;0),SUM('Chemicals Calcs'!J$2:J50)-'Chem - ODS'!E$15*10^6,'Chemicals Calcs'!J50))</f>
        <v>678274376760.53113</v>
      </c>
      <c r="K50" s="210">
        <f ca="1">IF(SUM('Chemicals Calcs'!K$2:K50)-'Chem - ODS'!F$15*10^6&lt;0,0,IF(AND(SUM('Chemicals Calcs'!K$1:K49)-'Chem - ODS'!F$15*10^6&lt;0,SUM('Chemicals Calcs'!K$2:K50)-'Chem - ODS'!F$15*10^6&gt;0),SUM('Chemicals Calcs'!K$2:K50)-'Chem - ODS'!F$15*10^6,'Chemicals Calcs'!K50))</f>
        <v>723006338855.59814</v>
      </c>
      <c r="L50" s="210">
        <f ca="1">IF(SUM('Chemicals Calcs'!L$2:L50)-'Chem - ODS'!G$15*10^6&lt;0,0,IF(AND(SUM('Chemicals Calcs'!L$1:L49)-'Chem - ODS'!G$15*10^6&lt;0,SUM('Chemicals Calcs'!L$2:L50)-'Chem - ODS'!G$15*10^6&gt;0),SUM('Chemicals Calcs'!L$2:L50)-'Chem - ODS'!G$15*10^6,'Chemicals Calcs'!L50))</f>
        <v>296519947657.98047</v>
      </c>
      <c r="M50" s="210">
        <f ca="1">IF(SUM('Chemicals Calcs'!M$2:M50)-'Chem - ODS'!H$15*10^6&lt;0,0,IF(AND(SUM('Chemicals Calcs'!M$1:M49)-'Chem - ODS'!H$15*10^6&lt;0,SUM('Chemicals Calcs'!M$2:M50)-'Chem - ODS'!H$15*10^6&gt;0),SUM('Chemicals Calcs'!M$2:M50)-'Chem - ODS'!H$15*10^6,'Chemicals Calcs'!M50))</f>
        <v>810224855803.72375</v>
      </c>
      <c r="N50" s="210">
        <f ca="1">IF(SUM('Chemicals Calcs'!N$2:N50)-'Chem - ODS'!I$15*10^6&lt;0,0,IF(AND(SUM('Chemicals Calcs'!N$1:N49)-'Chem - ODS'!I$15*10^6&lt;0,SUM('Chemicals Calcs'!N$2:N50)-'Chem - ODS'!I$15*10^6&gt;0),SUM('Chemicals Calcs'!N$2:N50)-'Chem - ODS'!I$15*10^6,'Chemicals Calcs'!N50))</f>
        <v>852711410656.78247</v>
      </c>
      <c r="O50" s="210">
        <f ca="1">IF(SUM('Chemicals Calcs'!O$2:O50)-'Chem - ODS'!J$15*10^6&lt;0,0,IF(AND(SUM('Chemicals Calcs'!O$1:O49)-'Chem - ODS'!J$15*10^6&lt;0,SUM('Chemicals Calcs'!O$2:O50)-'Chem - ODS'!J$15*10^6&gt;0),SUM('Chemicals Calcs'!O$2:O50)-'Chem - ODS'!J$15*10^6,'Chemicals Calcs'!O50))</f>
        <v>895197965509.84106</v>
      </c>
      <c r="P50" s="210">
        <f ca="1">IF(SUM('Chemicals Calcs'!P$2:P50)-'Chem - ODS'!K$15*10^6&lt;0,0,IF(AND(SUM('Chemicals Calcs'!P$1:P49)-'Chem - ODS'!K$15*10^6&lt;0,SUM('Chemicals Calcs'!P$2:P50)-'Chem - ODS'!K$15*10^6&gt;0),SUM('Chemicals Calcs'!P$2:P50)-'Chem - ODS'!K$15*10^6,'Chemicals Calcs'!P50))</f>
        <v>937684520362.89978</v>
      </c>
      <c r="Q50" s="210">
        <f ca="1">IF(SUM('Chemicals Calcs'!Q$2:Q50)-'Chem - ODS'!L$15*10^6&lt;0,0,IF(AND(SUM('Chemicals Calcs'!Q$1:Q49)-'Chem - ODS'!L$15*10^6&lt;0,SUM('Chemicals Calcs'!Q$2:Q50)-'Chem - ODS'!L$15*10^6&gt;0),SUM('Chemicals Calcs'!Q$2:Q50)-'Chem - ODS'!L$15*10^6,'Chemicals Calcs'!Q50))</f>
        <v>980171075215.9585</v>
      </c>
      <c r="R50" s="210">
        <f ca="1">IF(SUM('Chemicals Calcs'!R$2:R50)-'Chem - ODS'!M$15*10^6&lt;0,0,IF(AND(SUM('Chemicals Calcs'!R$1:R49)-'Chem - ODS'!M$15*10^6&lt;0,SUM('Chemicals Calcs'!R$2:R50)-'Chem - ODS'!M$15*10^6&gt;0),SUM('Chemicals Calcs'!R$2:R50)-'Chem - ODS'!M$15*10^6,'Chemicals Calcs'!R50))</f>
        <v>1022657630069.0171</v>
      </c>
      <c r="S50" s="210">
        <f ca="1">IF(SUM('Chemicals Calcs'!S$2:S50)-'Chem - ODS'!N$15*10^6&lt;0,0,IF(AND(SUM('Chemicals Calcs'!S$1:S49)-'Chem - ODS'!N$15*10^6&lt;0,SUM('Chemicals Calcs'!S$2:S50)-'Chem - ODS'!N$15*10^6&gt;0),SUM('Chemicals Calcs'!S$2:S50)-'Chem - ODS'!N$15*10^6,'Chemicals Calcs'!S50))</f>
        <v>1065144184922.0758</v>
      </c>
      <c r="T50" s="210">
        <f ca="1">IF(SUM('Chemicals Calcs'!T$2:T50)-'Chem - ODS'!O$15*10^6&lt;0,0,IF(AND(SUM('Chemicals Calcs'!T$1:T49)-'Chem - ODS'!O$15*10^6&lt;0,SUM('Chemicals Calcs'!T$2:T50)-'Chem - ODS'!O$15*10^6&gt;0),SUM('Chemicals Calcs'!T$2:T50)-'Chem - ODS'!O$15*10^6,'Chemicals Calcs'!T50))</f>
        <v>1107630739775.1343</v>
      </c>
      <c r="U50" s="210">
        <f ca="1">IF(SUM('Chemicals Calcs'!U$2:U50)-'Chem - ODS'!P$15*10^6&lt;0,0,IF(AND(SUM('Chemicals Calcs'!U$1:U49)-'Chem - ODS'!P$15*10^6&lt;0,SUM('Chemicals Calcs'!U$2:U50)-'Chem - ODS'!P$15*10^6&gt;0),SUM('Chemicals Calcs'!U$2:U50)-'Chem - ODS'!P$15*10^6,'Chemicals Calcs'!U50))</f>
        <v>1150117294628.1931</v>
      </c>
      <c r="V50" s="210">
        <f ca="1">IF(SUM('Chemicals Calcs'!V$2:V50)-'Chem - ODS'!Q$15*10^6&lt;0,0,IF(AND(SUM('Chemicals Calcs'!V$1:V49)-'Chem - ODS'!Q$15*10^6&lt;0,SUM('Chemicals Calcs'!V$2:V50)-'Chem - ODS'!Q$15*10^6&gt;0),SUM('Chemicals Calcs'!V$2:V50)-'Chem - ODS'!Q$15*10^6,'Chemicals Calcs'!V50))</f>
        <v>1192603849481.2517</v>
      </c>
      <c r="W50" s="210">
        <f ca="1">IF(SUM('Chemicals Calcs'!W$2:W50)-'Chem - ODS'!R$15*10^6&lt;0,0,IF(AND(SUM('Chemicals Calcs'!W$1:W49)-'Chem - ODS'!R$15*10^6&lt;0,SUM('Chemicals Calcs'!W$2:W50)-'Chem - ODS'!R$15*10^6&gt;0),SUM('Chemicals Calcs'!W$2:W50)-'Chem - ODS'!R$15*10^6,'Chemicals Calcs'!W50))</f>
        <v>1215090585745.2126</v>
      </c>
      <c r="X50" s="210">
        <f ca="1">IF(SUM('Chemicals Calcs'!X$2:X50)-'Chem - ODS'!S$15*10^6&lt;0,0,IF(AND(SUM('Chemicals Calcs'!X$1:X49)-'Chem - ODS'!S$15*10^6&lt;0,SUM('Chemicals Calcs'!X$2:X50)-'Chem - ODS'!S$15*10^6&gt;0),SUM('Chemicals Calcs'!X$2:X50)-'Chem - ODS'!S$15*10^6,'Chemicals Calcs'!X50))</f>
        <v>1237577322009.1741</v>
      </c>
      <c r="Y50" s="210">
        <f ca="1">IF(SUM('Chemicals Calcs'!Y$2:Y50)-'Chem - ODS'!T$15*10^6&lt;0,0,IF(AND(SUM('Chemicals Calcs'!Y$1:Y49)-'Chem - ODS'!T$15*10^6&lt;0,SUM('Chemicals Calcs'!Y$2:Y50)-'Chem - ODS'!T$15*10^6&gt;0),SUM('Chemicals Calcs'!Y$2:Y50)-'Chem - ODS'!T$15*10^6,'Chemicals Calcs'!Y50))</f>
        <v>1260064058273.135</v>
      </c>
      <c r="Z50" s="210">
        <f ca="1">IF(SUM('Chemicals Calcs'!Z$2:Z50)-'Chem - ODS'!U$15*10^6&lt;0,0,IF(AND(SUM('Chemicals Calcs'!Z$1:Z49)-'Chem - ODS'!U$15*10^6&lt;0,SUM('Chemicals Calcs'!Z$2:Z50)-'Chem - ODS'!U$15*10^6&gt;0),SUM('Chemicals Calcs'!Z$2:Z50)-'Chem - ODS'!U$15*10^6,'Chemicals Calcs'!Z50))</f>
        <v>1282550794537.0962</v>
      </c>
      <c r="AA50" s="210">
        <f ca="1">IF(SUM('Chemicals Calcs'!AA$2:AA50)-'Chem - ODS'!V$15*10^6&lt;0,0,IF(AND(SUM('Chemicals Calcs'!AA$1:AA49)-'Chem - ODS'!V$15*10^6&lt;0,SUM('Chemicals Calcs'!AA$2:AA50)-'Chem - ODS'!V$15*10^6&gt;0),SUM('Chemicals Calcs'!AA$2:AA50)-'Chem - ODS'!V$15*10^6,'Chemicals Calcs'!AA50))</f>
        <v>1305037530801.0574</v>
      </c>
      <c r="AB50" s="210">
        <f ca="1">IF(SUM('Chemicals Calcs'!AB$2:AB50)-'Chem - ODS'!W$15*10^6&lt;0,0,IF(AND(SUM('Chemicals Calcs'!AB$1:AB49)-'Chem - ODS'!W$15*10^6&lt;0,SUM('Chemicals Calcs'!AB$2:AB50)-'Chem - ODS'!W$15*10^6&gt;0),SUM('Chemicals Calcs'!AB$2:AB50)-'Chem - ODS'!W$15*10^6,'Chemicals Calcs'!AB50))</f>
        <v>1327524267065.0186</v>
      </c>
      <c r="AC50" s="210">
        <f ca="1">IF(SUM('Chemicals Calcs'!AC$2:AC50)-'Chem - ODS'!X$15*10^6&lt;0,0,IF(AND(SUM('Chemicals Calcs'!AC$1:AC49)-'Chem - ODS'!X$15*10^6&lt;0,SUM('Chemicals Calcs'!AC$2:AC50)-'Chem - ODS'!X$15*10^6&gt;0),SUM('Chemicals Calcs'!AC$2:AC50)-'Chem - ODS'!X$15*10^6,'Chemicals Calcs'!AC50))</f>
        <v>1350011003328.9795</v>
      </c>
      <c r="AD50" s="210">
        <f ca="1">IF(SUM('Chemicals Calcs'!AD$2:AD50)-'Chem - ODS'!Y$15*10^6&lt;0,0,IF(AND(SUM('Chemicals Calcs'!AD$1:AD49)-'Chem - ODS'!Y$15*10^6&lt;0,SUM('Chemicals Calcs'!AD$2:AD50)-'Chem - ODS'!Y$15*10^6&gt;0),SUM('Chemicals Calcs'!AD$2:AD50)-'Chem - ODS'!Y$15*10^6,'Chemicals Calcs'!AD50))</f>
        <v>1372497739592.9404</v>
      </c>
      <c r="AE50" s="210">
        <f ca="1">IF(SUM('Chemicals Calcs'!AE$2:AE50)-'Chem - ODS'!Z$15*10^6&lt;0,0,IF(AND(SUM('Chemicals Calcs'!AE$1:AE49)-'Chem - ODS'!Z$15*10^6&lt;0,SUM('Chemicals Calcs'!AE$2:AE50)-'Chem - ODS'!Z$15*10^6&gt;0),SUM('Chemicals Calcs'!AE$2:AE50)-'Chem - ODS'!Z$15*10^6,'Chemicals Calcs'!AE50))</f>
        <v>1394984475856.9019</v>
      </c>
      <c r="AF50" s="210">
        <f ca="1">IF(SUM('Chemicals Calcs'!AF$2:AF50)-'Chem - ODS'!AA$15*10^6&lt;0,0,IF(AND(SUM('Chemicals Calcs'!AF$1:AF49)-'Chem - ODS'!AA$15*10^6&lt;0,SUM('Chemicals Calcs'!AF$2:AF50)-'Chem - ODS'!AA$15*10^6&gt;0),SUM('Chemicals Calcs'!AF$2:AF50)-'Chem - ODS'!AA$15*10^6,'Chemicals Calcs'!AF50))</f>
        <v>1417471212120.8628</v>
      </c>
      <c r="AG50" s="210">
        <f ca="1">IF(SUM('Chemicals Calcs'!AG$2:AG50)-'Chem - ODS'!AB$15*10^6&lt;0,0,IF(AND(SUM('Chemicals Calcs'!AG$1:AG49)-'Chem - ODS'!AB$15*10^6&lt;0,SUM('Chemicals Calcs'!AG$2:AG50)-'Chem - ODS'!AB$15*10^6&gt;0),SUM('Chemicals Calcs'!AG$2:AG50)-'Chem - ODS'!AB$15*10^6,'Chemicals Calcs'!AG50))</f>
        <v>1439957948384.8237</v>
      </c>
      <c r="AH50" s="210">
        <f ca="1">IF(SUM('Chemicals Calcs'!AH$2:AH50)-'Chem - ODS'!AC$15*10^6&lt;0,0,IF(AND(SUM('Chemicals Calcs'!AH$1:AH49)-'Chem - ODS'!AC$15*10^6&lt;0,SUM('Chemicals Calcs'!AH$2:AH50)-'Chem - ODS'!AC$15*10^6&gt;0),SUM('Chemicals Calcs'!AH$2:AH50)-'Chem - ODS'!AC$15*10^6,'Chemicals Calcs'!AH50))</f>
        <v>1462444684648.7852</v>
      </c>
      <c r="AI50" s="210">
        <f ca="1">IF(SUM('Chemicals Calcs'!AI$2:AI50)-'Chem - ODS'!AD$15*10^6&lt;0,0,IF(AND(SUM('Chemicals Calcs'!AI$1:AI49)-'Chem - ODS'!AD$15*10^6&lt;0,SUM('Chemicals Calcs'!AI$2:AI50)-'Chem - ODS'!AD$15*10^6&gt;0),SUM('Chemicals Calcs'!AI$2:AI50)-'Chem - ODS'!AD$15*10^6,'Chemicals Calcs'!AI50))</f>
        <v>1484931420912.7461</v>
      </c>
      <c r="AJ50" s="210">
        <f ca="1">IF(SUM('Chemicals Calcs'!AJ$2:AJ50)-'Chem - ODS'!AE$15*10^6&lt;0,0,IF(AND(SUM('Chemicals Calcs'!AJ$1:AJ49)-'Chem - ODS'!AE$15*10^6&lt;0,SUM('Chemicals Calcs'!AJ$2:AJ50)-'Chem - ODS'!AE$15*10^6&gt;0),SUM('Chemicals Calcs'!AJ$2:AJ50)-'Chem - ODS'!AE$15*10^6,'Chemicals Calcs'!AJ50))</f>
        <v>1507418157176.707</v>
      </c>
      <c r="AK50" s="210">
        <f ca="1">IF(SUM('Chemicals Calcs'!AK$2:AK50)-'Chem - ODS'!AF$15*10^6&lt;0,0,IF(AND(SUM('Chemicals Calcs'!AK$1:AK49)-'Chem - ODS'!AF$15*10^6&lt;0,SUM('Chemicals Calcs'!AK$2:AK50)-'Chem - ODS'!AF$15*10^6&gt;0),SUM('Chemicals Calcs'!AK$2:AK50)-'Chem - ODS'!AF$15*10^6,'Chemicals Calcs'!AK50))</f>
        <v>1529904893440.6685</v>
      </c>
      <c r="AL50" s="210">
        <f ca="1">IF(SUM('Chemicals Calcs'!AL$2:AL50)-'Chem - ODS'!AG$15*10^6&lt;0,0,IF(AND(SUM('Chemicals Calcs'!AL$1:AL49)-'Chem - ODS'!AG$15*10^6&lt;0,SUM('Chemicals Calcs'!AL$2:AL50)-'Chem - ODS'!AG$15*10^6&gt;0),SUM('Chemicals Calcs'!AL$2:AL50)-'Chem - ODS'!AG$15*10^6,'Chemicals Calcs'!AL50))</f>
        <v>1552391629704.6294</v>
      </c>
      <c r="AM50" s="210">
        <f ca="1">IF(SUM('Chemicals Calcs'!AM$2:AM50)-'Chem - ODS'!AH$15*10^6&lt;0,0,IF(AND(SUM('Chemicals Calcs'!AM$1:AM49)-'Chem - ODS'!AH$15*10^6&lt;0,SUM('Chemicals Calcs'!AM$2:AM50)-'Chem - ODS'!AH$15*10^6&gt;0),SUM('Chemicals Calcs'!AM$2:AM50)-'Chem - ODS'!AH$15*10^6,'Chemicals Calcs'!AM50))</f>
        <v>1574878365968.5906</v>
      </c>
      <c r="AN50" s="210">
        <f ca="1">IF(SUM('Chemicals Calcs'!AN$2:AN50)-'Chem - ODS'!AI$15*10^6&lt;0,0,IF(AND(SUM('Chemicals Calcs'!AN$1:AN49)-'Chem - ODS'!AI$15*10^6&lt;0,SUM('Chemicals Calcs'!AN$2:AN50)-'Chem - ODS'!AI$15*10^6&gt;0),SUM('Chemicals Calcs'!AN$2:AN50)-'Chem - ODS'!AI$15*10^6,'Chemicals Calcs'!AN50))</f>
        <v>1597365102232.5518</v>
      </c>
      <c r="AO50" s="210">
        <f ca="1">IF(SUM('Chemicals Calcs'!AO$2:AO50)-'Chem - ODS'!AJ$15*10^6&lt;0,0,IF(AND(SUM('Chemicals Calcs'!AO$1:AO49)-'Chem - ODS'!AJ$15*10^6&lt;0,SUM('Chemicals Calcs'!AO$2:AO50)-'Chem - ODS'!AJ$15*10^6&gt;0),SUM('Chemicals Calcs'!AO$2:AO50)-'Chem - ODS'!AJ$15*10^6,'Chemicals Calcs'!AO50))</f>
        <v>1619851838496.5127</v>
      </c>
      <c r="AP50" s="210">
        <f ca="1">IF(SUM('Chemicals Calcs'!AP$2:AP50)-'Chem - ODS'!AK$15*10^6&lt;0,0,IF(AND(SUM('Chemicals Calcs'!AP$1:AP49)-'Chem - ODS'!AK$15*10^6&lt;0,SUM('Chemicals Calcs'!AP$2:AP50)-'Chem - ODS'!AK$15*10^6&gt;0),SUM('Chemicals Calcs'!AP$2:AP50)-'Chem - ODS'!AK$15*10^6,'Chemicals Calcs'!AP50))</f>
        <v>1642338574760.4739</v>
      </c>
    </row>
    <row r="51" spans="1:42">
      <c r="A51" s="74">
        <v>-1</v>
      </c>
      <c r="B51">
        <f ca="1">IF('Chemicals 2010'!$A59="CP",INDIRECT("'Chemicals 2010'!"&amp;'Country Selector'!$B$3&amp;ROW($A59))*10^12,0)</f>
        <v>0</v>
      </c>
      <c r="C51" s="90">
        <f t="shared" ca="1" si="2"/>
        <v>1792494186476.1753</v>
      </c>
      <c r="D51" s="90">
        <f t="shared" ca="1" si="2"/>
        <v>3584988372952.3506</v>
      </c>
      <c r="E51" s="90">
        <f t="shared" ca="1" si="2"/>
        <v>5377482559428.5264</v>
      </c>
      <c r="F51" s="90">
        <f t="shared" ca="1" si="2"/>
        <v>7169976745904.7012</v>
      </c>
      <c r="G51" s="210">
        <f ca="1">IF(SUM('Chemicals Calcs'!G$2:G51)-'Chem - ODS'!B$15*10^6&lt;0,0,IF(AND(SUM('Chemicals Calcs'!G$1:G50)-'Chem - ODS'!B$15*10^6&lt;0,SUM('Chemicals Calcs'!G$2:G51)-'Chem - ODS'!B$15*10^6&gt;0),SUM('Chemicals Calcs'!G$2:G51)-'Chem - ODS'!B$15*10^6,'Chemicals Calcs'!G51))</f>
        <v>8962470932380.877</v>
      </c>
      <c r="H51" s="210">
        <f ca="1">IF(SUM('Chemicals Calcs'!H$2:H51)-'Chem - ODS'!C$15*10^6&lt;0,0,IF(AND(SUM('Chemicals Calcs'!H$1:H50)-'Chem - ODS'!C$15*10^6&lt;0,SUM('Chemicals Calcs'!H$2:H51)-'Chem - ODS'!C$15*10^6&gt;0),SUM('Chemicals Calcs'!H$2:H51)-'Chem - ODS'!C$15*10^6,'Chemicals Calcs'!H51))</f>
        <v>10754965118857.053</v>
      </c>
      <c r="I51" s="210">
        <f ca="1">IF(SUM('Chemicals Calcs'!I$2:I51)-'Chem - ODS'!D$15*10^6&lt;0,0,IF(AND(SUM('Chemicals Calcs'!I$1:I50)-'Chem - ODS'!D$15*10^6&lt;0,SUM('Chemicals Calcs'!I$2:I51)-'Chem - ODS'!D$15*10^6&gt;0),SUM('Chemicals Calcs'!I$2:I51)-'Chem - ODS'!D$15*10^6,'Chemicals Calcs'!I51))</f>
        <v>12547459305333.229</v>
      </c>
      <c r="J51" s="210">
        <f ca="1">IF(SUM('Chemicals Calcs'!J$2:J51)-'Chem - ODS'!E$15*10^6&lt;0,0,IF(AND(SUM('Chemicals Calcs'!J$1:J50)-'Chem - ODS'!E$15*10^6&lt;0,SUM('Chemicals Calcs'!J$2:J51)-'Chem - ODS'!E$15*10^6&gt;0),SUM('Chemicals Calcs'!J$2:J51)-'Chem - ODS'!E$15*10^6,'Chemicals Calcs'!J51))</f>
        <v>14339953491809.402</v>
      </c>
      <c r="K51" s="210">
        <f ca="1">IF(SUM('Chemicals Calcs'!K$2:K51)-'Chem - ODS'!F$15*10^6&lt;0,0,IF(AND(SUM('Chemicals Calcs'!K$1:K50)-'Chem - ODS'!F$15*10^6&lt;0,SUM('Chemicals Calcs'!K$2:K51)-'Chem - ODS'!F$15*10^6&gt;0),SUM('Chemicals Calcs'!K$2:K51)-'Chem - ODS'!F$15*10^6,'Chemicals Calcs'!K51))</f>
        <v>16132447678285.578</v>
      </c>
      <c r="L51" s="210">
        <f ca="1">IF(SUM('Chemicals Calcs'!L$2:L51)-'Chem - ODS'!G$15*10^6&lt;0,0,IF(AND(SUM('Chemicals Calcs'!L$1:L50)-'Chem - ODS'!G$15*10^6&lt;0,SUM('Chemicals Calcs'!L$2:L51)-'Chem - ODS'!G$15*10^6&gt;0),SUM('Chemicals Calcs'!L$2:L51)-'Chem - ODS'!G$15*10^6,'Chemicals Calcs'!L51))</f>
        <v>17924941864761.754</v>
      </c>
      <c r="M51" s="210">
        <f ca="1">IF(SUM('Chemicals Calcs'!M$2:M51)-'Chem - ODS'!H$15*10^6&lt;0,0,IF(AND(SUM('Chemicals Calcs'!M$1:M50)-'Chem - ODS'!H$15*10^6&lt;0,SUM('Chemicals Calcs'!M$2:M51)-'Chem - ODS'!H$15*10^6&gt;0),SUM('Chemicals Calcs'!M$2:M51)-'Chem - ODS'!H$15*10^6,'Chemicals Calcs'!M51))</f>
        <v>17279949560365.771</v>
      </c>
      <c r="N51" s="210">
        <f ca="1">IF(SUM('Chemicals Calcs'!N$2:N51)-'Chem - ODS'!I$15*10^6&lt;0,0,IF(AND(SUM('Chemicals Calcs'!N$1:N50)-'Chem - ODS'!I$15*10^6&lt;0,SUM('Chemicals Calcs'!N$2:N51)-'Chem - ODS'!I$15*10^6&gt;0),SUM('Chemicals Calcs'!N$2:N51)-'Chem - ODS'!I$15*10^6,'Chemicals Calcs'!N51))</f>
        <v>16634957255969.789</v>
      </c>
      <c r="O51" s="210">
        <f ca="1">IF(SUM('Chemicals Calcs'!O$2:O51)-'Chem - ODS'!J$15*10^6&lt;0,0,IF(AND(SUM('Chemicals Calcs'!O$1:O50)-'Chem - ODS'!J$15*10^6&lt;0,SUM('Chemicals Calcs'!O$2:O51)-'Chem - ODS'!J$15*10^6&gt;0),SUM('Chemicals Calcs'!O$2:O51)-'Chem - ODS'!J$15*10^6,'Chemicals Calcs'!O51))</f>
        <v>15989964951573.809</v>
      </c>
      <c r="P51" s="210">
        <f ca="1">IF(SUM('Chemicals Calcs'!P$2:P51)-'Chem - ODS'!K$15*10^6&lt;0,0,IF(AND(SUM('Chemicals Calcs'!P$1:P50)-'Chem - ODS'!K$15*10^6&lt;0,SUM('Chemicals Calcs'!P$2:P51)-'Chem - ODS'!K$15*10^6&gt;0),SUM('Chemicals Calcs'!P$2:P51)-'Chem - ODS'!K$15*10^6,'Chemicals Calcs'!P51))</f>
        <v>15344972647177.828</v>
      </c>
      <c r="Q51" s="210">
        <f ca="1">IF(SUM('Chemicals Calcs'!Q$2:Q51)-'Chem - ODS'!L$15*10^6&lt;0,0,IF(AND(SUM('Chemicals Calcs'!Q$1:Q50)-'Chem - ODS'!L$15*10^6&lt;0,SUM('Chemicals Calcs'!Q$2:Q51)-'Chem - ODS'!L$15*10^6&gt;0),SUM('Chemicals Calcs'!Q$2:Q51)-'Chem - ODS'!L$15*10^6,'Chemicals Calcs'!Q51))</f>
        <v>14699980342781.846</v>
      </c>
      <c r="R51" s="210">
        <f ca="1">IF(SUM('Chemicals Calcs'!R$2:R51)-'Chem - ODS'!M$15*10^6&lt;0,0,IF(AND(SUM('Chemicals Calcs'!R$1:R50)-'Chem - ODS'!M$15*10^6&lt;0,SUM('Chemicals Calcs'!R$2:R51)-'Chem - ODS'!M$15*10^6&gt;0),SUM('Chemicals Calcs'!R$2:R51)-'Chem - ODS'!M$15*10^6,'Chemicals Calcs'!R51))</f>
        <v>14054988038385.863</v>
      </c>
      <c r="S51" s="210">
        <f ca="1">IF(SUM('Chemicals Calcs'!S$2:S51)-'Chem - ODS'!N$15*10^6&lt;0,0,IF(AND(SUM('Chemicals Calcs'!S$1:S50)-'Chem - ODS'!N$15*10^6&lt;0,SUM('Chemicals Calcs'!S$2:S51)-'Chem - ODS'!N$15*10^6&gt;0),SUM('Chemicals Calcs'!S$2:S51)-'Chem - ODS'!N$15*10^6,'Chemicals Calcs'!S51))</f>
        <v>13409995733989.883</v>
      </c>
      <c r="T51" s="210">
        <f ca="1">IF(SUM('Chemicals Calcs'!T$2:T51)-'Chem - ODS'!O$15*10^6&lt;0,0,IF(AND(SUM('Chemicals Calcs'!T$1:T50)-'Chem - ODS'!O$15*10^6&lt;0,SUM('Chemicals Calcs'!T$2:T51)-'Chem - ODS'!O$15*10^6&gt;0),SUM('Chemicals Calcs'!T$2:T51)-'Chem - ODS'!O$15*10^6,'Chemicals Calcs'!T51))</f>
        <v>12765003429593.902</v>
      </c>
      <c r="U51" s="210">
        <f ca="1">IF(SUM('Chemicals Calcs'!U$2:U51)-'Chem - ODS'!P$15*10^6&lt;0,0,IF(AND(SUM('Chemicals Calcs'!U$1:U50)-'Chem - ODS'!P$15*10^6&lt;0,SUM('Chemicals Calcs'!U$2:U51)-'Chem - ODS'!P$15*10^6&gt;0),SUM('Chemicals Calcs'!U$2:U51)-'Chem - ODS'!P$15*10^6,'Chemicals Calcs'!U51))</f>
        <v>12120011125197.92</v>
      </c>
      <c r="V51" s="210">
        <f ca="1">IF(SUM('Chemicals Calcs'!V$2:V51)-'Chem - ODS'!Q$15*10^6&lt;0,0,IF(AND(SUM('Chemicals Calcs'!V$1:V50)-'Chem - ODS'!Q$15*10^6&lt;0,SUM('Chemicals Calcs'!V$2:V51)-'Chem - ODS'!Q$15*10^6&gt;0),SUM('Chemicals Calcs'!V$2:V51)-'Chem - ODS'!Q$15*10^6,'Chemicals Calcs'!V51))</f>
        <v>11475018820801.938</v>
      </c>
      <c r="W51" s="210">
        <f ca="1">IF(SUM('Chemicals Calcs'!W$2:W51)-'Chem - ODS'!R$15*10^6&lt;0,0,IF(AND(SUM('Chemicals Calcs'!W$1:W50)-'Chem - ODS'!R$15*10^6&lt;0,SUM('Chemicals Calcs'!W$2:W51)-'Chem - ODS'!R$15*10^6&gt;0),SUM('Chemicals Calcs'!W$2:W51)-'Chem - ODS'!R$15*10^6,'Chemicals Calcs'!W51))</f>
        <v>11691382135375.842</v>
      </c>
      <c r="X51" s="210">
        <f ca="1">IF(SUM('Chemicals Calcs'!X$2:X51)-'Chem - ODS'!S$15*10^6&lt;0,0,IF(AND(SUM('Chemicals Calcs'!X$1:X50)-'Chem - ODS'!S$15*10^6&lt;0,SUM('Chemicals Calcs'!X$2:X51)-'Chem - ODS'!S$15*10^6&gt;0),SUM('Chemicals Calcs'!X$2:X51)-'Chem - ODS'!S$15*10^6,'Chemicals Calcs'!X51))</f>
        <v>11907745449949.75</v>
      </c>
      <c r="Y51" s="210">
        <f ca="1">IF(SUM('Chemicals Calcs'!Y$2:Y51)-'Chem - ODS'!T$15*10^6&lt;0,0,IF(AND(SUM('Chemicals Calcs'!Y$1:Y50)-'Chem - ODS'!T$15*10^6&lt;0,SUM('Chemicals Calcs'!Y$2:Y51)-'Chem - ODS'!T$15*10^6&gt;0),SUM('Chemicals Calcs'!Y$2:Y51)-'Chem - ODS'!T$15*10^6,'Chemicals Calcs'!Y51))</f>
        <v>12124108764523.654</v>
      </c>
      <c r="Z51" s="210">
        <f ca="1">IF(SUM('Chemicals Calcs'!Z$2:Z51)-'Chem - ODS'!U$15*10^6&lt;0,0,IF(AND(SUM('Chemicals Calcs'!Z$1:Z50)-'Chem - ODS'!U$15*10^6&lt;0,SUM('Chemicals Calcs'!Z$2:Z51)-'Chem - ODS'!U$15*10^6&gt;0),SUM('Chemicals Calcs'!Z$2:Z51)-'Chem - ODS'!U$15*10^6,'Chemicals Calcs'!Z51))</f>
        <v>12340472079097.563</v>
      </c>
      <c r="AA51" s="210">
        <f ca="1">IF(SUM('Chemicals Calcs'!AA$2:AA51)-'Chem - ODS'!V$15*10^6&lt;0,0,IF(AND(SUM('Chemicals Calcs'!AA$1:AA50)-'Chem - ODS'!V$15*10^6&lt;0,SUM('Chemicals Calcs'!AA$2:AA51)-'Chem - ODS'!V$15*10^6&gt;0),SUM('Chemicals Calcs'!AA$2:AA51)-'Chem - ODS'!V$15*10^6,'Chemicals Calcs'!AA51))</f>
        <v>12556835393671.467</v>
      </c>
      <c r="AB51" s="210">
        <f ca="1">IF(SUM('Chemicals Calcs'!AB$2:AB51)-'Chem - ODS'!W$15*10^6&lt;0,0,IF(AND(SUM('Chemicals Calcs'!AB$1:AB50)-'Chem - ODS'!W$15*10^6&lt;0,SUM('Chemicals Calcs'!AB$2:AB51)-'Chem - ODS'!W$15*10^6&gt;0),SUM('Chemicals Calcs'!AB$2:AB51)-'Chem - ODS'!W$15*10^6,'Chemicals Calcs'!AB51))</f>
        <v>12773198708245.373</v>
      </c>
      <c r="AC51" s="210">
        <f ca="1">IF(SUM('Chemicals Calcs'!AC$2:AC51)-'Chem - ODS'!X$15*10^6&lt;0,0,IF(AND(SUM('Chemicals Calcs'!AC$1:AC50)-'Chem - ODS'!X$15*10^6&lt;0,SUM('Chemicals Calcs'!AC$2:AC51)-'Chem - ODS'!X$15*10^6&gt;0),SUM('Chemicals Calcs'!AC$2:AC51)-'Chem - ODS'!X$15*10^6,'Chemicals Calcs'!AC51))</f>
        <v>12989562022819.277</v>
      </c>
      <c r="AD51" s="210">
        <f ca="1">IF(SUM('Chemicals Calcs'!AD$2:AD51)-'Chem - ODS'!Y$15*10^6&lt;0,0,IF(AND(SUM('Chemicals Calcs'!AD$1:AD50)-'Chem - ODS'!Y$15*10^6&lt;0,SUM('Chemicals Calcs'!AD$2:AD51)-'Chem - ODS'!Y$15*10^6&gt;0),SUM('Chemicals Calcs'!AD$2:AD51)-'Chem - ODS'!Y$15*10^6,'Chemicals Calcs'!AD51))</f>
        <v>13205925337393.184</v>
      </c>
      <c r="AE51" s="210">
        <f ca="1">IF(SUM('Chemicals Calcs'!AE$2:AE51)-'Chem - ODS'!Z$15*10^6&lt;0,0,IF(AND(SUM('Chemicals Calcs'!AE$1:AE50)-'Chem - ODS'!Z$15*10^6&lt;0,SUM('Chemicals Calcs'!AE$2:AE51)-'Chem - ODS'!Z$15*10^6&gt;0),SUM('Chemicals Calcs'!AE$2:AE51)-'Chem - ODS'!Z$15*10^6,'Chemicals Calcs'!AE51))</f>
        <v>13422288651967.09</v>
      </c>
      <c r="AF51" s="210">
        <f ca="1">IF(SUM('Chemicals Calcs'!AF$2:AF51)-'Chem - ODS'!AA$15*10^6&lt;0,0,IF(AND(SUM('Chemicals Calcs'!AF$1:AF50)-'Chem - ODS'!AA$15*10^6&lt;0,SUM('Chemicals Calcs'!AF$2:AF51)-'Chem - ODS'!AA$15*10^6&gt;0),SUM('Chemicals Calcs'!AF$2:AF51)-'Chem - ODS'!AA$15*10^6,'Chemicals Calcs'!AF51))</f>
        <v>13638651966540.996</v>
      </c>
      <c r="AG51" s="210">
        <f ca="1">IF(SUM('Chemicals Calcs'!AG$2:AG51)-'Chem - ODS'!AB$15*10^6&lt;0,0,IF(AND(SUM('Chemicals Calcs'!AG$1:AG50)-'Chem - ODS'!AB$15*10^6&lt;0,SUM('Chemicals Calcs'!AG$2:AG51)-'Chem - ODS'!AB$15*10^6&gt;0),SUM('Chemicals Calcs'!AG$2:AG51)-'Chem - ODS'!AB$15*10^6,'Chemicals Calcs'!AG51))</f>
        <v>13855015281114.902</v>
      </c>
      <c r="AH51" s="210">
        <f ca="1">IF(SUM('Chemicals Calcs'!AH$2:AH51)-'Chem - ODS'!AC$15*10^6&lt;0,0,IF(AND(SUM('Chemicals Calcs'!AH$1:AH50)-'Chem - ODS'!AC$15*10^6&lt;0,SUM('Chemicals Calcs'!AH$2:AH51)-'Chem - ODS'!AC$15*10^6&gt;0),SUM('Chemicals Calcs'!AH$2:AH51)-'Chem - ODS'!AC$15*10^6,'Chemicals Calcs'!AH51))</f>
        <v>14071378595688.809</v>
      </c>
      <c r="AI51" s="210">
        <f ca="1">IF(SUM('Chemicals Calcs'!AI$2:AI51)-'Chem - ODS'!AD$15*10^6&lt;0,0,IF(AND(SUM('Chemicals Calcs'!AI$1:AI50)-'Chem - ODS'!AD$15*10^6&lt;0,SUM('Chemicals Calcs'!AI$2:AI51)-'Chem - ODS'!AD$15*10^6&gt;0),SUM('Chemicals Calcs'!AI$2:AI51)-'Chem - ODS'!AD$15*10^6,'Chemicals Calcs'!AI51))</f>
        <v>14287741910262.713</v>
      </c>
      <c r="AJ51" s="210">
        <f ca="1">IF(SUM('Chemicals Calcs'!AJ$2:AJ51)-'Chem - ODS'!AE$15*10^6&lt;0,0,IF(AND(SUM('Chemicals Calcs'!AJ$1:AJ50)-'Chem - ODS'!AE$15*10^6&lt;0,SUM('Chemicals Calcs'!AJ$2:AJ51)-'Chem - ODS'!AE$15*10^6&gt;0),SUM('Chemicals Calcs'!AJ$2:AJ51)-'Chem - ODS'!AE$15*10^6,'Chemicals Calcs'!AJ51))</f>
        <v>14504105224836.617</v>
      </c>
      <c r="AK51" s="210">
        <f ca="1">IF(SUM('Chemicals Calcs'!AK$2:AK51)-'Chem - ODS'!AF$15*10^6&lt;0,0,IF(AND(SUM('Chemicals Calcs'!AK$1:AK50)-'Chem - ODS'!AF$15*10^6&lt;0,SUM('Chemicals Calcs'!AK$2:AK51)-'Chem - ODS'!AF$15*10^6&gt;0),SUM('Chemicals Calcs'!AK$2:AK51)-'Chem - ODS'!AF$15*10^6,'Chemicals Calcs'!AK51))</f>
        <v>14720468539410.525</v>
      </c>
      <c r="AL51" s="210">
        <f ca="1">IF(SUM('Chemicals Calcs'!AL$2:AL51)-'Chem - ODS'!AG$15*10^6&lt;0,0,IF(AND(SUM('Chemicals Calcs'!AL$1:AL50)-'Chem - ODS'!AG$15*10^6&lt;0,SUM('Chemicals Calcs'!AL$2:AL51)-'Chem - ODS'!AG$15*10^6&gt;0),SUM('Chemicals Calcs'!AL$2:AL51)-'Chem - ODS'!AG$15*10^6,'Chemicals Calcs'!AL51))</f>
        <v>14936831853984.43</v>
      </c>
      <c r="AM51" s="210">
        <f ca="1">IF(SUM('Chemicals Calcs'!AM$2:AM51)-'Chem - ODS'!AH$15*10^6&lt;0,0,IF(AND(SUM('Chemicals Calcs'!AM$1:AM50)-'Chem - ODS'!AH$15*10^6&lt;0,SUM('Chemicals Calcs'!AM$2:AM51)-'Chem - ODS'!AH$15*10^6&gt;0),SUM('Chemicals Calcs'!AM$2:AM51)-'Chem - ODS'!AH$15*10^6,'Chemicals Calcs'!AM51))</f>
        <v>15153195168558.338</v>
      </c>
      <c r="AN51" s="210">
        <f ca="1">IF(SUM('Chemicals Calcs'!AN$2:AN51)-'Chem - ODS'!AI$15*10^6&lt;0,0,IF(AND(SUM('Chemicals Calcs'!AN$1:AN50)-'Chem - ODS'!AI$15*10^6&lt;0,SUM('Chemicals Calcs'!AN$2:AN51)-'Chem - ODS'!AI$15*10^6&gt;0),SUM('Chemicals Calcs'!AN$2:AN51)-'Chem - ODS'!AI$15*10^6,'Chemicals Calcs'!AN51))</f>
        <v>15369558483132.244</v>
      </c>
      <c r="AO51" s="210">
        <f ca="1">IF(SUM('Chemicals Calcs'!AO$2:AO51)-'Chem - ODS'!AJ$15*10^6&lt;0,0,IF(AND(SUM('Chemicals Calcs'!AO$1:AO50)-'Chem - ODS'!AJ$15*10^6&lt;0,SUM('Chemicals Calcs'!AO$2:AO51)-'Chem - ODS'!AJ$15*10^6&gt;0),SUM('Chemicals Calcs'!AO$2:AO51)-'Chem - ODS'!AJ$15*10^6,'Chemicals Calcs'!AO51))</f>
        <v>15585921797706.15</v>
      </c>
      <c r="AP51" s="210">
        <f ca="1">IF(SUM('Chemicals Calcs'!AP$2:AP51)-'Chem - ODS'!AK$15*10^6&lt;0,0,IF(AND(SUM('Chemicals Calcs'!AP$1:AP50)-'Chem - ODS'!AK$15*10^6&lt;0,SUM('Chemicals Calcs'!AP$2:AP51)-'Chem - ODS'!AK$15*10^6&gt;0),SUM('Chemicals Calcs'!AP$2:AP51)-'Chem - ODS'!AK$15*10^6,'Chemicals Calcs'!AP51))</f>
        <v>15802285112280.055</v>
      </c>
    </row>
    <row r="52" spans="1:42">
      <c r="A52" s="74">
        <v>0</v>
      </c>
      <c r="B52">
        <f ca="1">IF('Chemicals 2010'!$A60="CP",INDIRECT("'Chemicals 2010'!"&amp;'Country Selector'!$B$3&amp;ROW($A60))*10^12,0)</f>
        <v>393411374116.79974</v>
      </c>
      <c r="C52" s="90">
        <f t="shared" ca="1" si="2"/>
        <v>1075596714835.7802</v>
      </c>
      <c r="D52" s="90">
        <f t="shared" ca="1" si="2"/>
        <v>1757782055554.7607</v>
      </c>
      <c r="E52" s="90">
        <f t="shared" ca="1" si="2"/>
        <v>2439967396273.7412</v>
      </c>
      <c r="F52" s="90">
        <f t="shared" ca="1" si="2"/>
        <v>3122152736992.7217</v>
      </c>
      <c r="G52" s="210">
        <f ca="1">IF(SUM('Chemicals Calcs'!G$2:G52)-'Chem - ODS'!B$15*10^6&lt;0,0,IF(AND(SUM('Chemicals Calcs'!G$1:G51)-'Chem - ODS'!B$15*10^6&lt;0,SUM('Chemicals Calcs'!G$2:G52)-'Chem - ODS'!B$15*10^6&gt;0),SUM('Chemicals Calcs'!G$2:G52)-'Chem - ODS'!B$15*10^6,'Chemicals Calcs'!G52))</f>
        <v>3804338077711.7021</v>
      </c>
      <c r="H52" s="210">
        <f ca="1">IF(SUM('Chemicals Calcs'!H$2:H52)-'Chem - ODS'!C$15*10^6&lt;0,0,IF(AND(SUM('Chemicals Calcs'!H$1:H51)-'Chem - ODS'!C$15*10^6&lt;0,SUM('Chemicals Calcs'!H$2:H52)-'Chem - ODS'!C$15*10^6&gt;0),SUM('Chemicals Calcs'!H$2:H52)-'Chem - ODS'!C$15*10^6,'Chemicals Calcs'!H52))</f>
        <v>4486523418430.6826</v>
      </c>
      <c r="I52" s="210">
        <f ca="1">IF(SUM('Chemicals Calcs'!I$2:I52)-'Chem - ODS'!D$15*10^6&lt;0,0,IF(AND(SUM('Chemicals Calcs'!I$1:I51)-'Chem - ODS'!D$15*10^6&lt;0,SUM('Chemicals Calcs'!I$2:I52)-'Chem - ODS'!D$15*10^6&gt;0),SUM('Chemicals Calcs'!I$2:I52)-'Chem - ODS'!D$15*10^6,'Chemicals Calcs'!I52))</f>
        <v>5168708759149.6631</v>
      </c>
      <c r="J52" s="210">
        <f ca="1">IF(SUM('Chemicals Calcs'!J$2:J52)-'Chem - ODS'!E$15*10^6&lt;0,0,IF(AND(SUM('Chemicals Calcs'!J$1:J51)-'Chem - ODS'!E$15*10^6&lt;0,SUM('Chemicals Calcs'!J$2:J52)-'Chem - ODS'!E$15*10^6&gt;0),SUM('Chemicals Calcs'!J$2:J52)-'Chem - ODS'!E$15*10^6,'Chemicals Calcs'!J52))</f>
        <v>5850894099868.6436</v>
      </c>
      <c r="K52" s="210">
        <f ca="1">IF(SUM('Chemicals Calcs'!K$2:K52)-'Chem - ODS'!F$15*10^6&lt;0,0,IF(AND(SUM('Chemicals Calcs'!K$1:K51)-'Chem - ODS'!F$15*10^6&lt;0,SUM('Chemicals Calcs'!K$2:K52)-'Chem - ODS'!F$15*10^6&gt;0),SUM('Chemicals Calcs'!K$2:K52)-'Chem - ODS'!F$15*10^6,'Chemicals Calcs'!K52))</f>
        <v>6533079440587.623</v>
      </c>
      <c r="L52" s="210">
        <f ca="1">IF(SUM('Chemicals Calcs'!L$2:L52)-'Chem - ODS'!G$15*10^6&lt;0,0,IF(AND(SUM('Chemicals Calcs'!L$1:L51)-'Chem - ODS'!G$15*10^6&lt;0,SUM('Chemicals Calcs'!L$2:L52)-'Chem - ODS'!G$15*10^6&gt;0),SUM('Chemicals Calcs'!L$2:L52)-'Chem - ODS'!G$15*10^6,'Chemicals Calcs'!L52))</f>
        <v>7215264781306.6045</v>
      </c>
      <c r="M52" s="210">
        <f ca="1">IF(SUM('Chemicals Calcs'!M$2:M52)-'Chem - ODS'!H$15*10^6&lt;0,0,IF(AND(SUM('Chemicals Calcs'!M$1:M51)-'Chem - ODS'!H$15*10^6&lt;0,SUM('Chemicals Calcs'!M$2:M52)-'Chem - ODS'!H$15*10^6&gt;0),SUM('Chemicals Calcs'!M$2:M52)-'Chem - ODS'!H$15*10^6,'Chemicals Calcs'!M52))</f>
        <v>8747988629132.3428</v>
      </c>
      <c r="N52" s="210">
        <f ca="1">IF(SUM('Chemicals Calcs'!N$2:N52)-'Chem - ODS'!I$15*10^6&lt;0,0,IF(AND(SUM('Chemicals Calcs'!N$1:N51)-'Chem - ODS'!I$15*10^6&lt;0,SUM('Chemicals Calcs'!N$2:N52)-'Chem - ODS'!I$15*10^6&gt;0),SUM('Chemicals Calcs'!N$2:N52)-'Chem - ODS'!I$15*10^6,'Chemicals Calcs'!N52))</f>
        <v>10280712476958.082</v>
      </c>
      <c r="O52" s="210">
        <f ca="1">IF(SUM('Chemicals Calcs'!O$2:O52)-'Chem - ODS'!J$15*10^6&lt;0,0,IF(AND(SUM('Chemicals Calcs'!O$1:O51)-'Chem - ODS'!J$15*10^6&lt;0,SUM('Chemicals Calcs'!O$2:O52)-'Chem - ODS'!J$15*10^6&gt;0),SUM('Chemicals Calcs'!O$2:O52)-'Chem - ODS'!J$15*10^6,'Chemicals Calcs'!O52))</f>
        <v>11813436324783.82</v>
      </c>
      <c r="P52" s="210">
        <f ca="1">IF(SUM('Chemicals Calcs'!P$2:P52)-'Chem - ODS'!K$15*10^6&lt;0,0,IF(AND(SUM('Chemicals Calcs'!P$1:P51)-'Chem - ODS'!K$15*10^6&lt;0,SUM('Chemicals Calcs'!P$2:P52)-'Chem - ODS'!K$15*10^6&gt;0),SUM('Chemicals Calcs'!P$2:P52)-'Chem - ODS'!K$15*10^6,'Chemicals Calcs'!P52))</f>
        <v>13346160172609.561</v>
      </c>
      <c r="Q52" s="210">
        <f ca="1">IF(SUM('Chemicals Calcs'!Q$2:Q52)-'Chem - ODS'!L$15*10^6&lt;0,0,IF(AND(SUM('Chemicals Calcs'!Q$1:Q51)-'Chem - ODS'!L$15*10^6&lt;0,SUM('Chemicals Calcs'!Q$2:Q52)-'Chem - ODS'!L$15*10^6&gt;0),SUM('Chemicals Calcs'!Q$2:Q52)-'Chem - ODS'!L$15*10^6,'Chemicals Calcs'!Q52))</f>
        <v>14878884020435.301</v>
      </c>
      <c r="R52" s="210">
        <f ca="1">IF(SUM('Chemicals Calcs'!R$2:R52)-'Chem - ODS'!M$15*10^6&lt;0,0,IF(AND(SUM('Chemicals Calcs'!R$1:R51)-'Chem - ODS'!M$15*10^6&lt;0,SUM('Chemicals Calcs'!R$2:R52)-'Chem - ODS'!M$15*10^6&gt;0),SUM('Chemicals Calcs'!R$2:R52)-'Chem - ODS'!M$15*10^6,'Chemicals Calcs'!R52))</f>
        <v>16411607868261.039</v>
      </c>
      <c r="S52" s="210">
        <f ca="1">IF(SUM('Chemicals Calcs'!S$2:S52)-'Chem - ODS'!N$15*10^6&lt;0,0,IF(AND(SUM('Chemicals Calcs'!S$1:S51)-'Chem - ODS'!N$15*10^6&lt;0,SUM('Chemicals Calcs'!S$2:S52)-'Chem - ODS'!N$15*10^6&gt;0),SUM('Chemicals Calcs'!S$2:S52)-'Chem - ODS'!N$15*10^6,'Chemicals Calcs'!S52))</f>
        <v>17944331716086.777</v>
      </c>
      <c r="T52" s="210">
        <f ca="1">IF(SUM('Chemicals Calcs'!T$2:T52)-'Chem - ODS'!O$15*10^6&lt;0,0,IF(AND(SUM('Chemicals Calcs'!T$1:T51)-'Chem - ODS'!O$15*10^6&lt;0,SUM('Chemicals Calcs'!T$2:T52)-'Chem - ODS'!O$15*10^6&gt;0),SUM('Chemicals Calcs'!T$2:T52)-'Chem - ODS'!O$15*10^6,'Chemicals Calcs'!T52))</f>
        <v>19477055563912.516</v>
      </c>
      <c r="U52" s="210">
        <f ca="1">IF(SUM('Chemicals Calcs'!U$2:U52)-'Chem - ODS'!P$15*10^6&lt;0,0,IF(AND(SUM('Chemicals Calcs'!U$1:U51)-'Chem - ODS'!P$15*10^6&lt;0,SUM('Chemicals Calcs'!U$2:U52)-'Chem - ODS'!P$15*10^6&gt;0),SUM('Chemicals Calcs'!U$2:U52)-'Chem - ODS'!P$15*10^6,'Chemicals Calcs'!U52))</f>
        <v>21009779411738.258</v>
      </c>
      <c r="V52" s="210">
        <f ca="1">IF(SUM('Chemicals Calcs'!V$2:V52)-'Chem - ODS'!Q$15*10^6&lt;0,0,IF(AND(SUM('Chemicals Calcs'!V$1:V51)-'Chem - ODS'!Q$15*10^6&lt;0,SUM('Chemicals Calcs'!V$2:V52)-'Chem - ODS'!Q$15*10^6&gt;0),SUM('Chemicals Calcs'!V$2:V52)-'Chem - ODS'!Q$15*10^6,'Chemicals Calcs'!V52))</f>
        <v>22542503259563.996</v>
      </c>
      <c r="W52" s="210">
        <f ca="1">IF(SUM('Chemicals Calcs'!W$2:W52)-'Chem - ODS'!R$15*10^6&lt;0,0,IF(AND(SUM('Chemicals Calcs'!W$1:W51)-'Chem - ODS'!R$15*10^6&lt;0,SUM('Chemicals Calcs'!W$2:W52)-'Chem - ODS'!R$15*10^6&gt;0),SUM('Chemicals Calcs'!W$2:W52)-'Chem - ODS'!R$15*10^6,'Chemicals Calcs'!W52))</f>
        <v>22967545762778.949</v>
      </c>
      <c r="X52" s="210">
        <f ca="1">IF(SUM('Chemicals Calcs'!X$2:X52)-'Chem - ODS'!S$15*10^6&lt;0,0,IF(AND(SUM('Chemicals Calcs'!X$1:X51)-'Chem - ODS'!S$15*10^6&lt;0,SUM('Chemicals Calcs'!X$2:X52)-'Chem - ODS'!S$15*10^6&gt;0),SUM('Chemicals Calcs'!X$2:X52)-'Chem - ODS'!S$15*10^6,'Chemicals Calcs'!X52))</f>
        <v>23392588265993.902</v>
      </c>
      <c r="Y52" s="210">
        <f ca="1">IF(SUM('Chemicals Calcs'!Y$2:Y52)-'Chem - ODS'!T$15*10^6&lt;0,0,IF(AND(SUM('Chemicals Calcs'!Y$1:Y51)-'Chem - ODS'!T$15*10^6&lt;0,SUM('Chemicals Calcs'!Y$2:Y52)-'Chem - ODS'!T$15*10^6&gt;0),SUM('Chemicals Calcs'!Y$2:Y52)-'Chem - ODS'!T$15*10^6,'Chemicals Calcs'!Y52))</f>
        <v>23817630769208.855</v>
      </c>
      <c r="Z52" s="210">
        <f ca="1">IF(SUM('Chemicals Calcs'!Z$2:Z52)-'Chem - ODS'!U$15*10^6&lt;0,0,IF(AND(SUM('Chemicals Calcs'!Z$1:Z51)-'Chem - ODS'!U$15*10^6&lt;0,SUM('Chemicals Calcs'!Z$2:Z52)-'Chem - ODS'!U$15*10^6&gt;0),SUM('Chemicals Calcs'!Z$2:Z52)-'Chem - ODS'!U$15*10^6,'Chemicals Calcs'!Z52))</f>
        <v>24242673272423.805</v>
      </c>
      <c r="AA52" s="210">
        <f ca="1">IF(SUM('Chemicals Calcs'!AA$2:AA52)-'Chem - ODS'!V$15*10^6&lt;0,0,IF(AND(SUM('Chemicals Calcs'!AA$1:AA51)-'Chem - ODS'!V$15*10^6&lt;0,SUM('Chemicals Calcs'!AA$2:AA52)-'Chem - ODS'!V$15*10^6&gt;0),SUM('Chemicals Calcs'!AA$2:AA52)-'Chem - ODS'!V$15*10^6,'Chemicals Calcs'!AA52))</f>
        <v>24667715775638.758</v>
      </c>
      <c r="AB52" s="210">
        <f ca="1">IF(SUM('Chemicals Calcs'!AB$2:AB52)-'Chem - ODS'!W$15*10^6&lt;0,0,IF(AND(SUM('Chemicals Calcs'!AB$1:AB51)-'Chem - ODS'!W$15*10^6&lt;0,SUM('Chemicals Calcs'!AB$2:AB52)-'Chem - ODS'!W$15*10^6&gt;0),SUM('Chemicals Calcs'!AB$2:AB52)-'Chem - ODS'!W$15*10^6,'Chemicals Calcs'!AB52))</f>
        <v>25092758278853.711</v>
      </c>
      <c r="AC52" s="210">
        <f ca="1">IF(SUM('Chemicals Calcs'!AC$2:AC52)-'Chem - ODS'!X$15*10^6&lt;0,0,IF(AND(SUM('Chemicals Calcs'!AC$1:AC51)-'Chem - ODS'!X$15*10^6&lt;0,SUM('Chemicals Calcs'!AC$2:AC52)-'Chem - ODS'!X$15*10^6&gt;0),SUM('Chemicals Calcs'!AC$2:AC52)-'Chem - ODS'!X$15*10^6,'Chemicals Calcs'!AC52))</f>
        <v>25517800782068.664</v>
      </c>
      <c r="AD52" s="210">
        <f ca="1">IF(SUM('Chemicals Calcs'!AD$2:AD52)-'Chem - ODS'!Y$15*10^6&lt;0,0,IF(AND(SUM('Chemicals Calcs'!AD$1:AD51)-'Chem - ODS'!Y$15*10^6&lt;0,SUM('Chemicals Calcs'!AD$2:AD52)-'Chem - ODS'!Y$15*10^6&gt;0),SUM('Chemicals Calcs'!AD$2:AD52)-'Chem - ODS'!Y$15*10^6,'Chemicals Calcs'!AD52))</f>
        <v>25942843285283.609</v>
      </c>
      <c r="AE52" s="210">
        <f ca="1">IF(SUM('Chemicals Calcs'!AE$2:AE52)-'Chem - ODS'!Z$15*10^6&lt;0,0,IF(AND(SUM('Chemicals Calcs'!AE$1:AE51)-'Chem - ODS'!Z$15*10^6&lt;0,SUM('Chemicals Calcs'!AE$2:AE52)-'Chem - ODS'!Z$15*10^6&gt;0),SUM('Chemicals Calcs'!AE$2:AE52)-'Chem - ODS'!Z$15*10^6,'Chemicals Calcs'!AE52))</f>
        <v>26367885788498.566</v>
      </c>
      <c r="AF52" s="210">
        <f ca="1">IF(SUM('Chemicals Calcs'!AF$2:AF52)-'Chem - ODS'!AA$15*10^6&lt;0,0,IF(AND(SUM('Chemicals Calcs'!AF$1:AF51)-'Chem - ODS'!AA$15*10^6&lt;0,SUM('Chemicals Calcs'!AF$2:AF52)-'Chem - ODS'!AA$15*10^6&gt;0),SUM('Chemicals Calcs'!AF$2:AF52)-'Chem - ODS'!AA$15*10^6,'Chemicals Calcs'!AF52))</f>
        <v>26792928291713.516</v>
      </c>
      <c r="AG52" s="210">
        <f ca="1">IF(SUM('Chemicals Calcs'!AG$2:AG52)-'Chem - ODS'!AB$15*10^6&lt;0,0,IF(AND(SUM('Chemicals Calcs'!AG$1:AG51)-'Chem - ODS'!AB$15*10^6&lt;0,SUM('Chemicals Calcs'!AG$2:AG52)-'Chem - ODS'!AB$15*10^6&gt;0),SUM('Chemicals Calcs'!AG$2:AG52)-'Chem - ODS'!AB$15*10^6,'Chemicals Calcs'!AG52))</f>
        <v>27217970794928.469</v>
      </c>
      <c r="AH52" s="210">
        <f ca="1">IF(SUM('Chemicals Calcs'!AH$2:AH52)-'Chem - ODS'!AC$15*10^6&lt;0,0,IF(AND(SUM('Chemicals Calcs'!AH$1:AH51)-'Chem - ODS'!AC$15*10^6&lt;0,SUM('Chemicals Calcs'!AH$2:AH52)-'Chem - ODS'!AC$15*10^6&gt;0),SUM('Chemicals Calcs'!AH$2:AH52)-'Chem - ODS'!AC$15*10^6,'Chemicals Calcs'!AH52))</f>
        <v>27643013298143.422</v>
      </c>
      <c r="AI52" s="210">
        <f ca="1">IF(SUM('Chemicals Calcs'!AI$2:AI52)-'Chem - ODS'!AD$15*10^6&lt;0,0,IF(AND(SUM('Chemicals Calcs'!AI$1:AI51)-'Chem - ODS'!AD$15*10^6&lt;0,SUM('Chemicals Calcs'!AI$2:AI52)-'Chem - ODS'!AD$15*10^6&gt;0),SUM('Chemicals Calcs'!AI$2:AI52)-'Chem - ODS'!AD$15*10^6,'Chemicals Calcs'!AI52))</f>
        <v>28068055801358.375</v>
      </c>
      <c r="AJ52" s="210">
        <f ca="1">IF(SUM('Chemicals Calcs'!AJ$2:AJ52)-'Chem - ODS'!AE$15*10^6&lt;0,0,IF(AND(SUM('Chemicals Calcs'!AJ$1:AJ51)-'Chem - ODS'!AE$15*10^6&lt;0,SUM('Chemicals Calcs'!AJ$2:AJ52)-'Chem - ODS'!AE$15*10^6&gt;0),SUM('Chemicals Calcs'!AJ$2:AJ52)-'Chem - ODS'!AE$15*10^6,'Chemicals Calcs'!AJ52))</f>
        <v>28493098304573.328</v>
      </c>
      <c r="AK52" s="210">
        <f ca="1">IF(SUM('Chemicals Calcs'!AK$2:AK52)-'Chem - ODS'!AF$15*10^6&lt;0,0,IF(AND(SUM('Chemicals Calcs'!AK$1:AK51)-'Chem - ODS'!AF$15*10^6&lt;0,SUM('Chemicals Calcs'!AK$2:AK52)-'Chem - ODS'!AF$15*10^6&gt;0),SUM('Chemicals Calcs'!AK$2:AK52)-'Chem - ODS'!AF$15*10^6,'Chemicals Calcs'!AK52))</f>
        <v>28918140807788.277</v>
      </c>
      <c r="AL52" s="210">
        <f ca="1">IF(SUM('Chemicals Calcs'!AL$2:AL52)-'Chem - ODS'!AG$15*10^6&lt;0,0,IF(AND(SUM('Chemicals Calcs'!AL$1:AL51)-'Chem - ODS'!AG$15*10^6&lt;0,SUM('Chemicals Calcs'!AL$2:AL52)-'Chem - ODS'!AG$15*10^6&gt;0),SUM('Chemicals Calcs'!AL$2:AL52)-'Chem - ODS'!AG$15*10^6,'Chemicals Calcs'!AL52))</f>
        <v>29343183311003.227</v>
      </c>
      <c r="AM52" s="210">
        <f ca="1">IF(SUM('Chemicals Calcs'!AM$2:AM52)-'Chem - ODS'!AH$15*10^6&lt;0,0,IF(AND(SUM('Chemicals Calcs'!AM$1:AM51)-'Chem - ODS'!AH$15*10^6&lt;0,SUM('Chemicals Calcs'!AM$2:AM52)-'Chem - ODS'!AH$15*10^6&gt;0),SUM('Chemicals Calcs'!AM$2:AM52)-'Chem - ODS'!AH$15*10^6,'Chemicals Calcs'!AM52))</f>
        <v>29768225814218.184</v>
      </c>
      <c r="AN52" s="210">
        <f ca="1">IF(SUM('Chemicals Calcs'!AN$2:AN52)-'Chem - ODS'!AI$15*10^6&lt;0,0,IF(AND(SUM('Chemicals Calcs'!AN$1:AN51)-'Chem - ODS'!AI$15*10^6&lt;0,SUM('Chemicals Calcs'!AN$2:AN52)-'Chem - ODS'!AI$15*10^6&gt;0),SUM('Chemicals Calcs'!AN$2:AN52)-'Chem - ODS'!AI$15*10^6,'Chemicals Calcs'!AN52))</f>
        <v>30193268317433.133</v>
      </c>
      <c r="AO52" s="210">
        <f ca="1">IF(SUM('Chemicals Calcs'!AO$2:AO52)-'Chem - ODS'!AJ$15*10^6&lt;0,0,IF(AND(SUM('Chemicals Calcs'!AO$1:AO51)-'Chem - ODS'!AJ$15*10^6&lt;0,SUM('Chemicals Calcs'!AO$2:AO52)-'Chem - ODS'!AJ$15*10^6&gt;0),SUM('Chemicals Calcs'!AO$2:AO52)-'Chem - ODS'!AJ$15*10^6,'Chemicals Calcs'!AO52))</f>
        <v>30618310820648.086</v>
      </c>
      <c r="AP52" s="210">
        <f ca="1">IF(SUM('Chemicals Calcs'!AP$2:AP52)-'Chem - ODS'!AK$15*10^6&lt;0,0,IF(AND(SUM('Chemicals Calcs'!AP$1:AP51)-'Chem - ODS'!AK$15*10^6&lt;0,SUM('Chemicals Calcs'!AP$2:AP52)-'Chem - ODS'!AK$15*10^6&gt;0),SUM('Chemicals Calcs'!AP$2:AP52)-'Chem - ODS'!AK$15*10^6,'Chemicals Calcs'!AP52))</f>
        <v>31043353323863.039</v>
      </c>
    </row>
    <row r="53" spans="1:42">
      <c r="A53" s="74">
        <v>1</v>
      </c>
      <c r="B53">
        <f ca="1">IF('Chemicals 2010'!$A61="CP",INDIRECT("'Chemicals 2010'!"&amp;'Country Selector'!$B$3&amp;ROW($A61))*10^12,0)</f>
        <v>0</v>
      </c>
      <c r="C53" s="90">
        <f t="shared" ca="1" si="2"/>
        <v>231025181469.0813</v>
      </c>
      <c r="D53" s="90">
        <f t="shared" ca="1" si="2"/>
        <v>462050362938.1626</v>
      </c>
      <c r="E53" s="90">
        <f t="shared" ca="1" si="2"/>
        <v>693075544407.2439</v>
      </c>
      <c r="F53" s="90">
        <f t="shared" ca="1" si="2"/>
        <v>924100725876.3252</v>
      </c>
      <c r="G53" s="210">
        <f ca="1">IF(SUM('Chemicals Calcs'!G$2:G53)-'Chem - ODS'!B$15*10^6&lt;0,0,IF(AND(SUM('Chemicals Calcs'!G$1:G52)-'Chem - ODS'!B$15*10^6&lt;0,SUM('Chemicals Calcs'!G$2:G53)-'Chem - ODS'!B$15*10^6&gt;0),SUM('Chemicals Calcs'!G$2:G53)-'Chem - ODS'!B$15*10^6,'Chemicals Calcs'!G53))</f>
        <v>1155125907345.4065</v>
      </c>
      <c r="H53" s="210">
        <f ca="1">IF(SUM('Chemicals Calcs'!H$2:H53)-'Chem - ODS'!C$15*10^6&lt;0,0,IF(AND(SUM('Chemicals Calcs'!H$1:H52)-'Chem - ODS'!C$15*10^6&lt;0,SUM('Chemicals Calcs'!H$2:H53)-'Chem - ODS'!C$15*10^6&gt;0),SUM('Chemicals Calcs'!H$2:H53)-'Chem - ODS'!C$15*10^6,'Chemicals Calcs'!H53))</f>
        <v>1386151088814.4878</v>
      </c>
      <c r="I53" s="210">
        <f ca="1">IF(SUM('Chemicals Calcs'!I$2:I53)-'Chem - ODS'!D$15*10^6&lt;0,0,IF(AND(SUM('Chemicals Calcs'!I$1:I52)-'Chem - ODS'!D$15*10^6&lt;0,SUM('Chemicals Calcs'!I$2:I53)-'Chem - ODS'!D$15*10^6&gt;0),SUM('Chemicals Calcs'!I$2:I53)-'Chem - ODS'!D$15*10^6,'Chemicals Calcs'!I53))</f>
        <v>1617176270283.5691</v>
      </c>
      <c r="J53" s="210">
        <f ca="1">IF(SUM('Chemicals Calcs'!J$2:J53)-'Chem - ODS'!E$15*10^6&lt;0,0,IF(AND(SUM('Chemicals Calcs'!J$1:J52)-'Chem - ODS'!E$15*10^6&lt;0,SUM('Chemicals Calcs'!J$2:J53)-'Chem - ODS'!E$15*10^6&gt;0),SUM('Chemicals Calcs'!J$2:J53)-'Chem - ODS'!E$15*10^6,'Chemicals Calcs'!J53))</f>
        <v>1848201451752.6504</v>
      </c>
      <c r="K53" s="210">
        <f ca="1">IF(SUM('Chemicals Calcs'!K$2:K53)-'Chem - ODS'!F$15*10^6&lt;0,0,IF(AND(SUM('Chemicals Calcs'!K$1:K52)-'Chem - ODS'!F$15*10^6&lt;0,SUM('Chemicals Calcs'!K$2:K53)-'Chem - ODS'!F$15*10^6&gt;0),SUM('Chemicals Calcs'!K$2:K53)-'Chem - ODS'!F$15*10^6,'Chemicals Calcs'!K53))</f>
        <v>2079226633221.7317</v>
      </c>
      <c r="L53" s="210">
        <f ca="1">IF(SUM('Chemicals Calcs'!L$2:L53)-'Chem - ODS'!G$15*10^6&lt;0,0,IF(AND(SUM('Chemicals Calcs'!L$1:L52)-'Chem - ODS'!G$15*10^6&lt;0,SUM('Chemicals Calcs'!L$2:L53)-'Chem - ODS'!G$15*10^6&gt;0),SUM('Chemicals Calcs'!L$2:L53)-'Chem - ODS'!G$15*10^6,'Chemicals Calcs'!L53))</f>
        <v>2310251814690.813</v>
      </c>
      <c r="M53" s="210">
        <f ca="1">IF(SUM('Chemicals Calcs'!M$2:M53)-'Chem - ODS'!H$15*10^6&lt;0,0,IF(AND(SUM('Chemicals Calcs'!M$1:M52)-'Chem - ODS'!H$15*10^6&lt;0,SUM('Chemicals Calcs'!M$2:M53)-'Chem - ODS'!H$15*10^6&gt;0),SUM('Chemicals Calcs'!M$2:M53)-'Chem - ODS'!H$15*10^6,'Chemicals Calcs'!M53))</f>
        <v>2211678814350.1406</v>
      </c>
      <c r="N53" s="210">
        <f ca="1">IF(SUM('Chemicals Calcs'!N$2:N53)-'Chem - ODS'!I$15*10^6&lt;0,0,IF(AND(SUM('Chemicals Calcs'!N$1:N52)-'Chem - ODS'!I$15*10^6&lt;0,SUM('Chemicals Calcs'!N$2:N53)-'Chem - ODS'!I$15*10^6&gt;0),SUM('Chemicals Calcs'!N$2:N53)-'Chem - ODS'!I$15*10^6,'Chemicals Calcs'!N53))</f>
        <v>2113105814009.4685</v>
      </c>
      <c r="O53" s="210">
        <f ca="1">IF(SUM('Chemicals Calcs'!O$2:O53)-'Chem - ODS'!J$15*10^6&lt;0,0,IF(AND(SUM('Chemicals Calcs'!O$1:O52)-'Chem - ODS'!J$15*10^6&lt;0,SUM('Chemicals Calcs'!O$2:O53)-'Chem - ODS'!J$15*10^6&gt;0),SUM('Chemicals Calcs'!O$2:O53)-'Chem - ODS'!J$15*10^6,'Chemicals Calcs'!O53))</f>
        <v>2014532813668.7964</v>
      </c>
      <c r="P53" s="210">
        <f ca="1">IF(SUM('Chemicals Calcs'!P$2:P53)-'Chem - ODS'!K$15*10^6&lt;0,0,IF(AND(SUM('Chemicals Calcs'!P$1:P52)-'Chem - ODS'!K$15*10^6&lt;0,SUM('Chemicals Calcs'!P$2:P53)-'Chem - ODS'!K$15*10^6&gt;0),SUM('Chemicals Calcs'!P$2:P53)-'Chem - ODS'!K$15*10^6,'Chemicals Calcs'!P53))</f>
        <v>1915959813328.124</v>
      </c>
      <c r="Q53" s="210">
        <f ca="1">IF(SUM('Chemicals Calcs'!Q$2:Q53)-'Chem - ODS'!L$15*10^6&lt;0,0,IF(AND(SUM('Chemicals Calcs'!Q$1:Q52)-'Chem - ODS'!L$15*10^6&lt;0,SUM('Chemicals Calcs'!Q$2:Q53)-'Chem - ODS'!L$15*10^6&gt;0),SUM('Chemicals Calcs'!Q$2:Q53)-'Chem - ODS'!L$15*10^6,'Chemicals Calcs'!Q53))</f>
        <v>1817386812987.4517</v>
      </c>
      <c r="R53" s="210">
        <f ca="1">IF(SUM('Chemicals Calcs'!R$2:R53)-'Chem - ODS'!M$15*10^6&lt;0,0,IF(AND(SUM('Chemicals Calcs'!R$1:R52)-'Chem - ODS'!M$15*10^6&lt;0,SUM('Chemicals Calcs'!R$2:R53)-'Chem - ODS'!M$15*10^6&gt;0),SUM('Chemicals Calcs'!R$2:R53)-'Chem - ODS'!M$15*10^6,'Chemicals Calcs'!R53))</f>
        <v>1718813812646.7795</v>
      </c>
      <c r="S53" s="210">
        <f ca="1">IF(SUM('Chemicals Calcs'!S$2:S53)-'Chem - ODS'!N$15*10^6&lt;0,0,IF(AND(SUM('Chemicals Calcs'!S$1:S52)-'Chem - ODS'!N$15*10^6&lt;0,SUM('Chemicals Calcs'!S$2:S53)-'Chem - ODS'!N$15*10^6&gt;0),SUM('Chemicals Calcs'!S$2:S53)-'Chem - ODS'!N$15*10^6,'Chemicals Calcs'!S53))</f>
        <v>1620240812306.1074</v>
      </c>
      <c r="T53" s="210">
        <f ca="1">IF(SUM('Chemicals Calcs'!T$2:T53)-'Chem - ODS'!O$15*10^6&lt;0,0,IF(AND(SUM('Chemicals Calcs'!T$1:T52)-'Chem - ODS'!O$15*10^6&lt;0,SUM('Chemicals Calcs'!T$2:T53)-'Chem - ODS'!O$15*10^6&gt;0),SUM('Chemicals Calcs'!T$2:T53)-'Chem - ODS'!O$15*10^6,'Chemicals Calcs'!T53))</f>
        <v>1521667811965.4351</v>
      </c>
      <c r="U53" s="210">
        <f ca="1">IF(SUM('Chemicals Calcs'!U$2:U53)-'Chem - ODS'!P$15*10^6&lt;0,0,IF(AND(SUM('Chemicals Calcs'!U$1:U52)-'Chem - ODS'!P$15*10^6&lt;0,SUM('Chemicals Calcs'!U$2:U53)-'Chem - ODS'!P$15*10^6&gt;0),SUM('Chemicals Calcs'!U$2:U53)-'Chem - ODS'!P$15*10^6,'Chemicals Calcs'!U53))</f>
        <v>1423094811624.7627</v>
      </c>
      <c r="V53" s="210">
        <f ca="1">IF(SUM('Chemicals Calcs'!V$2:V53)-'Chem - ODS'!Q$15*10^6&lt;0,0,IF(AND(SUM('Chemicals Calcs'!V$1:V52)-'Chem - ODS'!Q$15*10^6&lt;0,SUM('Chemicals Calcs'!V$2:V53)-'Chem - ODS'!Q$15*10^6&gt;0),SUM('Chemicals Calcs'!V$2:V53)-'Chem - ODS'!Q$15*10^6,'Chemicals Calcs'!V53))</f>
        <v>1324521811284.0906</v>
      </c>
      <c r="W53" s="210">
        <f ca="1">IF(SUM('Chemicals Calcs'!W$2:W53)-'Chem - ODS'!R$15*10^6&lt;0,0,IF(AND(SUM('Chemicals Calcs'!W$1:W52)-'Chem - ODS'!R$15*10^6&lt;0,SUM('Chemicals Calcs'!W$2:W53)-'Chem - ODS'!R$15*10^6&gt;0),SUM('Chemicals Calcs'!W$2:W53)-'Chem - ODS'!R$15*10^6,'Chemicals Calcs'!W53))</f>
        <v>1349495881809.8271</v>
      </c>
      <c r="X53" s="210">
        <f ca="1">IF(SUM('Chemicals Calcs'!X$2:X53)-'Chem - ODS'!S$15*10^6&lt;0,0,IF(AND(SUM('Chemicals Calcs'!X$1:X52)-'Chem - ODS'!S$15*10^6&lt;0,SUM('Chemicals Calcs'!X$2:X53)-'Chem - ODS'!S$15*10^6&gt;0),SUM('Chemicals Calcs'!X$2:X53)-'Chem - ODS'!S$15*10^6,'Chemicals Calcs'!X53))</f>
        <v>1374469952335.563</v>
      </c>
      <c r="Y53" s="210">
        <f ca="1">IF(SUM('Chemicals Calcs'!Y$2:Y53)-'Chem - ODS'!T$15*10^6&lt;0,0,IF(AND(SUM('Chemicals Calcs'!Y$1:Y52)-'Chem - ODS'!T$15*10^6&lt;0,SUM('Chemicals Calcs'!Y$2:Y53)-'Chem - ODS'!T$15*10^6&gt;0),SUM('Chemicals Calcs'!Y$2:Y53)-'Chem - ODS'!T$15*10^6,'Chemicals Calcs'!Y53))</f>
        <v>1399444022861.2996</v>
      </c>
      <c r="Z53" s="210">
        <f ca="1">IF(SUM('Chemicals Calcs'!Z$2:Z53)-'Chem - ODS'!U$15*10^6&lt;0,0,IF(AND(SUM('Chemicals Calcs'!Z$1:Z52)-'Chem - ODS'!U$15*10^6&lt;0,SUM('Chemicals Calcs'!Z$2:Z53)-'Chem - ODS'!U$15*10^6&gt;0),SUM('Chemicals Calcs'!Z$2:Z53)-'Chem - ODS'!U$15*10^6,'Chemicals Calcs'!Z53))</f>
        <v>1424418093387.0359</v>
      </c>
      <c r="AA53" s="210">
        <f ca="1">IF(SUM('Chemicals Calcs'!AA$2:AA53)-'Chem - ODS'!V$15*10^6&lt;0,0,IF(AND(SUM('Chemicals Calcs'!AA$1:AA52)-'Chem - ODS'!V$15*10^6&lt;0,SUM('Chemicals Calcs'!AA$2:AA53)-'Chem - ODS'!V$15*10^6&gt;0),SUM('Chemicals Calcs'!AA$2:AA53)-'Chem - ODS'!V$15*10^6,'Chemicals Calcs'!AA53))</f>
        <v>1449392163912.7722</v>
      </c>
      <c r="AB53" s="210">
        <f ca="1">IF(SUM('Chemicals Calcs'!AB$2:AB53)-'Chem - ODS'!W$15*10^6&lt;0,0,IF(AND(SUM('Chemicals Calcs'!AB$1:AB52)-'Chem - ODS'!W$15*10^6&lt;0,SUM('Chemicals Calcs'!AB$2:AB53)-'Chem - ODS'!W$15*10^6&gt;0),SUM('Chemicals Calcs'!AB$2:AB53)-'Chem - ODS'!W$15*10^6,'Chemicals Calcs'!AB53))</f>
        <v>1474366234438.5088</v>
      </c>
      <c r="AC53" s="210">
        <f ca="1">IF(SUM('Chemicals Calcs'!AC$2:AC53)-'Chem - ODS'!X$15*10^6&lt;0,0,IF(AND(SUM('Chemicals Calcs'!AC$1:AC52)-'Chem - ODS'!X$15*10^6&lt;0,SUM('Chemicals Calcs'!AC$2:AC53)-'Chem - ODS'!X$15*10^6&gt;0),SUM('Chemicals Calcs'!AC$2:AC53)-'Chem - ODS'!X$15*10^6,'Chemicals Calcs'!AC53))</f>
        <v>1499340304964.2451</v>
      </c>
      <c r="AD53" s="210">
        <f ca="1">IF(SUM('Chemicals Calcs'!AD$2:AD53)-'Chem - ODS'!Y$15*10^6&lt;0,0,IF(AND(SUM('Chemicals Calcs'!AD$1:AD52)-'Chem - ODS'!Y$15*10^6&lt;0,SUM('Chemicals Calcs'!AD$2:AD53)-'Chem - ODS'!Y$15*10^6&gt;0),SUM('Chemicals Calcs'!AD$2:AD53)-'Chem - ODS'!Y$15*10^6,'Chemicals Calcs'!AD53))</f>
        <v>1524314375489.9812</v>
      </c>
      <c r="AE53" s="210">
        <f ca="1">IF(SUM('Chemicals Calcs'!AE$2:AE53)-'Chem - ODS'!Z$15*10^6&lt;0,0,IF(AND(SUM('Chemicals Calcs'!AE$1:AE52)-'Chem - ODS'!Z$15*10^6&lt;0,SUM('Chemicals Calcs'!AE$2:AE53)-'Chem - ODS'!Z$15*10^6&gt;0),SUM('Chemicals Calcs'!AE$2:AE53)-'Chem - ODS'!Z$15*10^6,'Chemicals Calcs'!AE53))</f>
        <v>1549288446015.7173</v>
      </c>
      <c r="AF53" s="210">
        <f ca="1">IF(SUM('Chemicals Calcs'!AF$2:AF53)-'Chem - ODS'!AA$15*10^6&lt;0,0,IF(AND(SUM('Chemicals Calcs'!AF$1:AF52)-'Chem - ODS'!AA$15*10^6&lt;0,SUM('Chemicals Calcs'!AF$2:AF53)-'Chem - ODS'!AA$15*10^6&gt;0),SUM('Chemicals Calcs'!AF$2:AF53)-'Chem - ODS'!AA$15*10^6,'Chemicals Calcs'!AF53))</f>
        <v>1574262516541.4539</v>
      </c>
      <c r="AG53" s="210">
        <f ca="1">IF(SUM('Chemicals Calcs'!AG$2:AG53)-'Chem - ODS'!AB$15*10^6&lt;0,0,IF(AND(SUM('Chemicals Calcs'!AG$1:AG52)-'Chem - ODS'!AB$15*10^6&lt;0,SUM('Chemicals Calcs'!AG$2:AG53)-'Chem - ODS'!AB$15*10^6&gt;0),SUM('Chemicals Calcs'!AG$2:AG53)-'Chem - ODS'!AB$15*10^6,'Chemicals Calcs'!AG53))</f>
        <v>1599236587067.1899</v>
      </c>
      <c r="AH53" s="210">
        <f ca="1">IF(SUM('Chemicals Calcs'!AH$2:AH53)-'Chem - ODS'!AC$15*10^6&lt;0,0,IF(AND(SUM('Chemicals Calcs'!AH$1:AH52)-'Chem - ODS'!AC$15*10^6&lt;0,SUM('Chemicals Calcs'!AH$2:AH53)-'Chem - ODS'!AC$15*10^6&gt;0),SUM('Chemicals Calcs'!AH$2:AH53)-'Chem - ODS'!AC$15*10^6,'Chemicals Calcs'!AH53))</f>
        <v>1624210657592.9265</v>
      </c>
      <c r="AI53" s="210">
        <f ca="1">IF(SUM('Chemicals Calcs'!AI$2:AI53)-'Chem - ODS'!AD$15*10^6&lt;0,0,IF(AND(SUM('Chemicals Calcs'!AI$1:AI52)-'Chem - ODS'!AD$15*10^6&lt;0,SUM('Chemicals Calcs'!AI$2:AI53)-'Chem - ODS'!AD$15*10^6&gt;0),SUM('Chemicals Calcs'!AI$2:AI53)-'Chem - ODS'!AD$15*10^6,'Chemicals Calcs'!AI53))</f>
        <v>1649184728118.6626</v>
      </c>
      <c r="AJ53" s="210">
        <f ca="1">IF(SUM('Chemicals Calcs'!AJ$2:AJ53)-'Chem - ODS'!AE$15*10^6&lt;0,0,IF(AND(SUM('Chemicals Calcs'!AJ$1:AJ52)-'Chem - ODS'!AE$15*10^6&lt;0,SUM('Chemicals Calcs'!AJ$2:AJ53)-'Chem - ODS'!AE$15*10^6&gt;0),SUM('Chemicals Calcs'!AJ$2:AJ53)-'Chem - ODS'!AE$15*10^6,'Chemicals Calcs'!AJ53))</f>
        <v>1674158798644.3994</v>
      </c>
      <c r="AK53" s="210">
        <f ca="1">IF(SUM('Chemicals Calcs'!AK$2:AK53)-'Chem - ODS'!AF$15*10^6&lt;0,0,IF(AND(SUM('Chemicals Calcs'!AK$1:AK52)-'Chem - ODS'!AF$15*10^6&lt;0,SUM('Chemicals Calcs'!AK$2:AK53)-'Chem - ODS'!AF$15*10^6&gt;0),SUM('Chemicals Calcs'!AK$2:AK53)-'Chem - ODS'!AF$15*10^6,'Chemicals Calcs'!AK53))</f>
        <v>1699132869170.1355</v>
      </c>
      <c r="AL53" s="210">
        <f ca="1">IF(SUM('Chemicals Calcs'!AL$2:AL53)-'Chem - ODS'!AG$15*10^6&lt;0,0,IF(AND(SUM('Chemicals Calcs'!AL$1:AL52)-'Chem - ODS'!AG$15*10^6&lt;0,SUM('Chemicals Calcs'!AL$2:AL53)-'Chem - ODS'!AG$15*10^6&gt;0),SUM('Chemicals Calcs'!AL$2:AL53)-'Chem - ODS'!AG$15*10^6,'Chemicals Calcs'!AL53))</f>
        <v>1724106939695.8718</v>
      </c>
      <c r="AM53" s="210">
        <f ca="1">IF(SUM('Chemicals Calcs'!AM$2:AM53)-'Chem - ODS'!AH$15*10^6&lt;0,0,IF(AND(SUM('Chemicals Calcs'!AM$1:AM52)-'Chem - ODS'!AH$15*10^6&lt;0,SUM('Chemicals Calcs'!AM$2:AM53)-'Chem - ODS'!AH$15*10^6&gt;0),SUM('Chemicals Calcs'!AM$2:AM53)-'Chem - ODS'!AH$15*10^6,'Chemicals Calcs'!AM53))</f>
        <v>1749081010221.6082</v>
      </c>
      <c r="AN53" s="210">
        <f ca="1">IF(SUM('Chemicals Calcs'!AN$2:AN53)-'Chem - ODS'!AI$15*10^6&lt;0,0,IF(AND(SUM('Chemicals Calcs'!AN$1:AN52)-'Chem - ODS'!AI$15*10^6&lt;0,SUM('Chemicals Calcs'!AN$2:AN53)-'Chem - ODS'!AI$15*10^6&gt;0),SUM('Chemicals Calcs'!AN$2:AN53)-'Chem - ODS'!AI$15*10^6,'Chemicals Calcs'!AN53))</f>
        <v>1774055080747.3442</v>
      </c>
      <c r="AO53" s="210">
        <f ca="1">IF(SUM('Chemicals Calcs'!AO$2:AO53)-'Chem - ODS'!AJ$15*10^6&lt;0,0,IF(AND(SUM('Chemicals Calcs'!AO$1:AO52)-'Chem - ODS'!AJ$15*10^6&lt;0,SUM('Chemicals Calcs'!AO$2:AO53)-'Chem - ODS'!AJ$15*10^6&gt;0),SUM('Chemicals Calcs'!AO$2:AO53)-'Chem - ODS'!AJ$15*10^6,'Chemicals Calcs'!AO53))</f>
        <v>1799029151273.0811</v>
      </c>
      <c r="AP53" s="210">
        <f ca="1">IF(SUM('Chemicals Calcs'!AP$2:AP53)-'Chem - ODS'!AK$15*10^6&lt;0,0,IF(AND(SUM('Chemicals Calcs'!AP$1:AP52)-'Chem - ODS'!AK$15*10^6&lt;0,SUM('Chemicals Calcs'!AP$2:AP53)-'Chem - ODS'!AK$15*10^6&gt;0),SUM('Chemicals Calcs'!AP$2:AP53)-'Chem - ODS'!AK$15*10^6,'Chemicals Calcs'!AP53))</f>
        <v>1824003221798.8171</v>
      </c>
    </row>
    <row r="54" spans="1:42">
      <c r="A54" s="74">
        <v>2</v>
      </c>
      <c r="B54">
        <f ca="1">IF('Chemicals 2010'!$A62="CP",INDIRECT("'Chemicals 2010'!"&amp;'Country Selector'!$B$3&amp;ROW($A62))*10^12,0)</f>
        <v>0</v>
      </c>
      <c r="C54" s="90">
        <f t="shared" ca="1" si="2"/>
        <v>0</v>
      </c>
      <c r="D54" s="90">
        <f t="shared" ca="1" si="2"/>
        <v>0</v>
      </c>
      <c r="E54" s="90">
        <f t="shared" ca="1" si="2"/>
        <v>0</v>
      </c>
      <c r="F54" s="90">
        <f t="shared" ca="1" si="2"/>
        <v>0</v>
      </c>
      <c r="G54" s="210">
        <f ca="1">IF(SUM('Chemicals Calcs'!G$2:G54)-'Chem - ODS'!B$15*10^6&lt;0,0,IF(AND(SUM('Chemicals Calcs'!G$1:G53)-'Chem - ODS'!B$15*10^6&lt;0,SUM('Chemicals Calcs'!G$2:G54)-'Chem - ODS'!B$15*10^6&gt;0),SUM('Chemicals Calcs'!G$2:G54)-'Chem - ODS'!B$15*10^6,'Chemicals Calcs'!G54))</f>
        <v>0</v>
      </c>
      <c r="H54" s="210">
        <f ca="1">IF(SUM('Chemicals Calcs'!H$2:H54)-'Chem - ODS'!C$15*10^6&lt;0,0,IF(AND(SUM('Chemicals Calcs'!H$1:H53)-'Chem - ODS'!C$15*10^6&lt;0,SUM('Chemicals Calcs'!H$2:H54)-'Chem - ODS'!C$15*10^6&gt;0),SUM('Chemicals Calcs'!H$2:H54)-'Chem - ODS'!C$15*10^6,'Chemicals Calcs'!H54))</f>
        <v>0</v>
      </c>
      <c r="I54" s="210">
        <f ca="1">IF(SUM('Chemicals Calcs'!I$2:I54)-'Chem - ODS'!D$15*10^6&lt;0,0,IF(AND(SUM('Chemicals Calcs'!I$1:I53)-'Chem - ODS'!D$15*10^6&lt;0,SUM('Chemicals Calcs'!I$2:I54)-'Chem - ODS'!D$15*10^6&gt;0),SUM('Chemicals Calcs'!I$2:I54)-'Chem - ODS'!D$15*10^6,'Chemicals Calcs'!I54))</f>
        <v>0</v>
      </c>
      <c r="J54" s="210">
        <f ca="1">IF(SUM('Chemicals Calcs'!J$2:J54)-'Chem - ODS'!E$15*10^6&lt;0,0,IF(AND(SUM('Chemicals Calcs'!J$1:J53)-'Chem - ODS'!E$15*10^6&lt;0,SUM('Chemicals Calcs'!J$2:J54)-'Chem - ODS'!E$15*10^6&gt;0),SUM('Chemicals Calcs'!J$2:J54)-'Chem - ODS'!E$15*10^6,'Chemicals Calcs'!J54))</f>
        <v>0</v>
      </c>
      <c r="K54" s="210">
        <f ca="1">IF(SUM('Chemicals Calcs'!K$2:K54)-'Chem - ODS'!F$15*10^6&lt;0,0,IF(AND(SUM('Chemicals Calcs'!K$1:K53)-'Chem - ODS'!F$15*10^6&lt;0,SUM('Chemicals Calcs'!K$2:K54)-'Chem - ODS'!F$15*10^6&gt;0),SUM('Chemicals Calcs'!K$2:K54)-'Chem - ODS'!F$15*10^6,'Chemicals Calcs'!K54))</f>
        <v>0</v>
      </c>
      <c r="L54" s="210">
        <f ca="1">IF(SUM('Chemicals Calcs'!L$2:L54)-'Chem - ODS'!G$15*10^6&lt;0,0,IF(AND(SUM('Chemicals Calcs'!L$1:L53)-'Chem - ODS'!G$15*10^6&lt;0,SUM('Chemicals Calcs'!L$2:L54)-'Chem - ODS'!G$15*10^6&gt;0),SUM('Chemicals Calcs'!L$2:L54)-'Chem - ODS'!G$15*10^6,'Chemicals Calcs'!L54))</f>
        <v>0</v>
      </c>
      <c r="M54" s="210">
        <f ca="1">IF(SUM('Chemicals Calcs'!M$2:M54)-'Chem - ODS'!H$15*10^6&lt;0,0,IF(AND(SUM('Chemicals Calcs'!M$1:M53)-'Chem - ODS'!H$15*10^6&lt;0,SUM('Chemicals Calcs'!M$2:M54)-'Chem - ODS'!H$15*10^6&gt;0),SUM('Chemicals Calcs'!M$2:M54)-'Chem - ODS'!H$15*10^6,'Chemicals Calcs'!M54))</f>
        <v>0</v>
      </c>
      <c r="N54" s="210">
        <f ca="1">IF(SUM('Chemicals Calcs'!N$2:N54)-'Chem - ODS'!I$15*10^6&lt;0,0,IF(AND(SUM('Chemicals Calcs'!N$1:N53)-'Chem - ODS'!I$15*10^6&lt;0,SUM('Chemicals Calcs'!N$2:N54)-'Chem - ODS'!I$15*10^6&gt;0),SUM('Chemicals Calcs'!N$2:N54)-'Chem - ODS'!I$15*10^6,'Chemicals Calcs'!N54))</f>
        <v>0</v>
      </c>
      <c r="O54" s="210">
        <f ca="1">IF(SUM('Chemicals Calcs'!O$2:O54)-'Chem - ODS'!J$15*10^6&lt;0,0,IF(AND(SUM('Chemicals Calcs'!O$1:O53)-'Chem - ODS'!J$15*10^6&lt;0,SUM('Chemicals Calcs'!O$2:O54)-'Chem - ODS'!J$15*10^6&gt;0),SUM('Chemicals Calcs'!O$2:O54)-'Chem - ODS'!J$15*10^6,'Chemicals Calcs'!O54))</f>
        <v>0</v>
      </c>
      <c r="P54" s="210">
        <f ca="1">IF(SUM('Chemicals Calcs'!P$2:P54)-'Chem - ODS'!K$15*10^6&lt;0,0,IF(AND(SUM('Chemicals Calcs'!P$1:P53)-'Chem - ODS'!K$15*10^6&lt;0,SUM('Chemicals Calcs'!P$2:P54)-'Chem - ODS'!K$15*10^6&gt;0),SUM('Chemicals Calcs'!P$2:P54)-'Chem - ODS'!K$15*10^6,'Chemicals Calcs'!P54))</f>
        <v>0</v>
      </c>
      <c r="Q54" s="210">
        <f ca="1">IF(SUM('Chemicals Calcs'!Q$2:Q54)-'Chem - ODS'!L$15*10^6&lt;0,0,IF(AND(SUM('Chemicals Calcs'!Q$1:Q53)-'Chem - ODS'!L$15*10^6&lt;0,SUM('Chemicals Calcs'!Q$2:Q54)-'Chem - ODS'!L$15*10^6&gt;0),SUM('Chemicals Calcs'!Q$2:Q54)-'Chem - ODS'!L$15*10^6,'Chemicals Calcs'!Q54))</f>
        <v>0</v>
      </c>
      <c r="R54" s="210">
        <f ca="1">IF(SUM('Chemicals Calcs'!R$2:R54)-'Chem - ODS'!M$15*10^6&lt;0,0,IF(AND(SUM('Chemicals Calcs'!R$1:R53)-'Chem - ODS'!M$15*10^6&lt;0,SUM('Chemicals Calcs'!R$2:R54)-'Chem - ODS'!M$15*10^6&gt;0),SUM('Chemicals Calcs'!R$2:R54)-'Chem - ODS'!M$15*10^6,'Chemicals Calcs'!R54))</f>
        <v>0</v>
      </c>
      <c r="S54" s="210">
        <f ca="1">IF(SUM('Chemicals Calcs'!S$2:S54)-'Chem - ODS'!N$15*10^6&lt;0,0,IF(AND(SUM('Chemicals Calcs'!S$1:S53)-'Chem - ODS'!N$15*10^6&lt;0,SUM('Chemicals Calcs'!S$2:S54)-'Chem - ODS'!N$15*10^6&gt;0),SUM('Chemicals Calcs'!S$2:S54)-'Chem - ODS'!N$15*10^6,'Chemicals Calcs'!S54))</f>
        <v>0</v>
      </c>
      <c r="T54" s="210">
        <f ca="1">IF(SUM('Chemicals Calcs'!T$2:T54)-'Chem - ODS'!O$15*10^6&lt;0,0,IF(AND(SUM('Chemicals Calcs'!T$1:T53)-'Chem - ODS'!O$15*10^6&lt;0,SUM('Chemicals Calcs'!T$2:T54)-'Chem - ODS'!O$15*10^6&gt;0),SUM('Chemicals Calcs'!T$2:T54)-'Chem - ODS'!O$15*10^6,'Chemicals Calcs'!T54))</f>
        <v>0</v>
      </c>
      <c r="U54" s="210">
        <f ca="1">IF(SUM('Chemicals Calcs'!U$2:U54)-'Chem - ODS'!P$15*10^6&lt;0,0,IF(AND(SUM('Chemicals Calcs'!U$1:U53)-'Chem - ODS'!P$15*10^6&lt;0,SUM('Chemicals Calcs'!U$2:U54)-'Chem - ODS'!P$15*10^6&gt;0),SUM('Chemicals Calcs'!U$2:U54)-'Chem - ODS'!P$15*10^6,'Chemicals Calcs'!U54))</f>
        <v>0</v>
      </c>
      <c r="V54" s="210">
        <f ca="1">IF(SUM('Chemicals Calcs'!V$2:V54)-'Chem - ODS'!Q$15*10^6&lt;0,0,IF(AND(SUM('Chemicals Calcs'!V$1:V53)-'Chem - ODS'!Q$15*10^6&lt;0,SUM('Chemicals Calcs'!V$2:V54)-'Chem - ODS'!Q$15*10^6&gt;0),SUM('Chemicals Calcs'!V$2:V54)-'Chem - ODS'!Q$15*10^6,'Chemicals Calcs'!V54))</f>
        <v>0</v>
      </c>
      <c r="W54" s="210">
        <f ca="1">IF(SUM('Chemicals Calcs'!W$2:W54)-'Chem - ODS'!R$15*10^6&lt;0,0,IF(AND(SUM('Chemicals Calcs'!W$1:W53)-'Chem - ODS'!R$15*10^6&lt;0,SUM('Chemicals Calcs'!W$2:W54)-'Chem - ODS'!R$15*10^6&gt;0),SUM('Chemicals Calcs'!W$2:W54)-'Chem - ODS'!R$15*10^6,'Chemicals Calcs'!W54))</f>
        <v>0</v>
      </c>
      <c r="X54" s="210">
        <f ca="1">IF(SUM('Chemicals Calcs'!X$2:X54)-'Chem - ODS'!S$15*10^6&lt;0,0,IF(AND(SUM('Chemicals Calcs'!X$1:X53)-'Chem - ODS'!S$15*10^6&lt;0,SUM('Chemicals Calcs'!X$2:X54)-'Chem - ODS'!S$15*10^6&gt;0),SUM('Chemicals Calcs'!X$2:X54)-'Chem - ODS'!S$15*10^6,'Chemicals Calcs'!X54))</f>
        <v>0</v>
      </c>
      <c r="Y54" s="210">
        <f ca="1">IF(SUM('Chemicals Calcs'!Y$2:Y54)-'Chem - ODS'!T$15*10^6&lt;0,0,IF(AND(SUM('Chemicals Calcs'!Y$1:Y53)-'Chem - ODS'!T$15*10^6&lt;0,SUM('Chemicals Calcs'!Y$2:Y54)-'Chem - ODS'!T$15*10^6&gt;0),SUM('Chemicals Calcs'!Y$2:Y54)-'Chem - ODS'!T$15*10^6,'Chemicals Calcs'!Y54))</f>
        <v>0</v>
      </c>
      <c r="Z54" s="210">
        <f ca="1">IF(SUM('Chemicals Calcs'!Z$2:Z54)-'Chem - ODS'!U$15*10^6&lt;0,0,IF(AND(SUM('Chemicals Calcs'!Z$1:Z53)-'Chem - ODS'!U$15*10^6&lt;0,SUM('Chemicals Calcs'!Z$2:Z54)-'Chem - ODS'!U$15*10^6&gt;0),SUM('Chemicals Calcs'!Z$2:Z54)-'Chem - ODS'!U$15*10^6,'Chemicals Calcs'!Z54))</f>
        <v>0</v>
      </c>
      <c r="AA54" s="210">
        <f ca="1">IF(SUM('Chemicals Calcs'!AA$2:AA54)-'Chem - ODS'!V$15*10^6&lt;0,0,IF(AND(SUM('Chemicals Calcs'!AA$1:AA53)-'Chem - ODS'!V$15*10^6&lt;0,SUM('Chemicals Calcs'!AA$2:AA54)-'Chem - ODS'!V$15*10^6&gt;0),SUM('Chemicals Calcs'!AA$2:AA54)-'Chem - ODS'!V$15*10^6,'Chemicals Calcs'!AA54))</f>
        <v>0</v>
      </c>
      <c r="AB54" s="210">
        <f ca="1">IF(SUM('Chemicals Calcs'!AB$2:AB54)-'Chem - ODS'!W$15*10^6&lt;0,0,IF(AND(SUM('Chemicals Calcs'!AB$1:AB53)-'Chem - ODS'!W$15*10^6&lt;0,SUM('Chemicals Calcs'!AB$2:AB54)-'Chem - ODS'!W$15*10^6&gt;0),SUM('Chemicals Calcs'!AB$2:AB54)-'Chem - ODS'!W$15*10^6,'Chemicals Calcs'!AB54))</f>
        <v>0</v>
      </c>
      <c r="AC54" s="210">
        <f ca="1">IF(SUM('Chemicals Calcs'!AC$2:AC54)-'Chem - ODS'!X$15*10^6&lt;0,0,IF(AND(SUM('Chemicals Calcs'!AC$1:AC53)-'Chem - ODS'!X$15*10^6&lt;0,SUM('Chemicals Calcs'!AC$2:AC54)-'Chem - ODS'!X$15*10^6&gt;0),SUM('Chemicals Calcs'!AC$2:AC54)-'Chem - ODS'!X$15*10^6,'Chemicals Calcs'!AC54))</f>
        <v>0</v>
      </c>
      <c r="AD54" s="210">
        <f ca="1">IF(SUM('Chemicals Calcs'!AD$2:AD54)-'Chem - ODS'!Y$15*10^6&lt;0,0,IF(AND(SUM('Chemicals Calcs'!AD$1:AD53)-'Chem - ODS'!Y$15*10^6&lt;0,SUM('Chemicals Calcs'!AD$2:AD54)-'Chem - ODS'!Y$15*10^6&gt;0),SUM('Chemicals Calcs'!AD$2:AD54)-'Chem - ODS'!Y$15*10^6,'Chemicals Calcs'!AD54))</f>
        <v>0</v>
      </c>
      <c r="AE54" s="210">
        <f ca="1">IF(SUM('Chemicals Calcs'!AE$2:AE54)-'Chem - ODS'!Z$15*10^6&lt;0,0,IF(AND(SUM('Chemicals Calcs'!AE$1:AE53)-'Chem - ODS'!Z$15*10^6&lt;0,SUM('Chemicals Calcs'!AE$2:AE54)-'Chem - ODS'!Z$15*10^6&gt;0),SUM('Chemicals Calcs'!AE$2:AE54)-'Chem - ODS'!Z$15*10^6,'Chemicals Calcs'!AE54))</f>
        <v>0</v>
      </c>
      <c r="AF54" s="210">
        <f ca="1">IF(SUM('Chemicals Calcs'!AF$2:AF54)-'Chem - ODS'!AA$15*10^6&lt;0,0,IF(AND(SUM('Chemicals Calcs'!AF$1:AF53)-'Chem - ODS'!AA$15*10^6&lt;0,SUM('Chemicals Calcs'!AF$2:AF54)-'Chem - ODS'!AA$15*10^6&gt;0),SUM('Chemicals Calcs'!AF$2:AF54)-'Chem - ODS'!AA$15*10^6,'Chemicals Calcs'!AF54))</f>
        <v>0</v>
      </c>
      <c r="AG54" s="210">
        <f ca="1">IF(SUM('Chemicals Calcs'!AG$2:AG54)-'Chem - ODS'!AB$15*10^6&lt;0,0,IF(AND(SUM('Chemicals Calcs'!AG$1:AG53)-'Chem - ODS'!AB$15*10^6&lt;0,SUM('Chemicals Calcs'!AG$2:AG54)-'Chem - ODS'!AB$15*10^6&gt;0),SUM('Chemicals Calcs'!AG$2:AG54)-'Chem - ODS'!AB$15*10^6,'Chemicals Calcs'!AG54))</f>
        <v>0</v>
      </c>
      <c r="AH54" s="210">
        <f ca="1">IF(SUM('Chemicals Calcs'!AH$2:AH54)-'Chem - ODS'!AC$15*10^6&lt;0,0,IF(AND(SUM('Chemicals Calcs'!AH$1:AH53)-'Chem - ODS'!AC$15*10^6&lt;0,SUM('Chemicals Calcs'!AH$2:AH54)-'Chem - ODS'!AC$15*10^6&gt;0),SUM('Chemicals Calcs'!AH$2:AH54)-'Chem - ODS'!AC$15*10^6,'Chemicals Calcs'!AH54))</f>
        <v>0</v>
      </c>
      <c r="AI54" s="210">
        <f ca="1">IF(SUM('Chemicals Calcs'!AI$2:AI54)-'Chem - ODS'!AD$15*10^6&lt;0,0,IF(AND(SUM('Chemicals Calcs'!AI$1:AI53)-'Chem - ODS'!AD$15*10^6&lt;0,SUM('Chemicals Calcs'!AI$2:AI54)-'Chem - ODS'!AD$15*10^6&gt;0),SUM('Chemicals Calcs'!AI$2:AI54)-'Chem - ODS'!AD$15*10^6,'Chemicals Calcs'!AI54))</f>
        <v>0</v>
      </c>
      <c r="AJ54" s="210">
        <f ca="1">IF(SUM('Chemicals Calcs'!AJ$2:AJ54)-'Chem - ODS'!AE$15*10^6&lt;0,0,IF(AND(SUM('Chemicals Calcs'!AJ$1:AJ53)-'Chem - ODS'!AE$15*10^6&lt;0,SUM('Chemicals Calcs'!AJ$2:AJ54)-'Chem - ODS'!AE$15*10^6&gt;0),SUM('Chemicals Calcs'!AJ$2:AJ54)-'Chem - ODS'!AE$15*10^6,'Chemicals Calcs'!AJ54))</f>
        <v>0</v>
      </c>
      <c r="AK54" s="210">
        <f ca="1">IF(SUM('Chemicals Calcs'!AK$2:AK54)-'Chem - ODS'!AF$15*10^6&lt;0,0,IF(AND(SUM('Chemicals Calcs'!AK$1:AK53)-'Chem - ODS'!AF$15*10^6&lt;0,SUM('Chemicals Calcs'!AK$2:AK54)-'Chem - ODS'!AF$15*10^6&gt;0),SUM('Chemicals Calcs'!AK$2:AK54)-'Chem - ODS'!AF$15*10^6,'Chemicals Calcs'!AK54))</f>
        <v>0</v>
      </c>
      <c r="AL54" s="210">
        <f ca="1">IF(SUM('Chemicals Calcs'!AL$2:AL54)-'Chem - ODS'!AG$15*10^6&lt;0,0,IF(AND(SUM('Chemicals Calcs'!AL$1:AL53)-'Chem - ODS'!AG$15*10^6&lt;0,SUM('Chemicals Calcs'!AL$2:AL54)-'Chem - ODS'!AG$15*10^6&gt;0),SUM('Chemicals Calcs'!AL$2:AL54)-'Chem - ODS'!AG$15*10^6,'Chemicals Calcs'!AL54))</f>
        <v>0</v>
      </c>
      <c r="AM54" s="210">
        <f ca="1">IF(SUM('Chemicals Calcs'!AM$2:AM54)-'Chem - ODS'!AH$15*10^6&lt;0,0,IF(AND(SUM('Chemicals Calcs'!AM$1:AM53)-'Chem - ODS'!AH$15*10^6&lt;0,SUM('Chemicals Calcs'!AM$2:AM54)-'Chem - ODS'!AH$15*10^6&gt;0),SUM('Chemicals Calcs'!AM$2:AM54)-'Chem - ODS'!AH$15*10^6,'Chemicals Calcs'!AM54))</f>
        <v>0</v>
      </c>
      <c r="AN54" s="210">
        <f ca="1">IF(SUM('Chemicals Calcs'!AN$2:AN54)-'Chem - ODS'!AI$15*10^6&lt;0,0,IF(AND(SUM('Chemicals Calcs'!AN$1:AN53)-'Chem - ODS'!AI$15*10^6&lt;0,SUM('Chemicals Calcs'!AN$2:AN54)-'Chem - ODS'!AI$15*10^6&gt;0),SUM('Chemicals Calcs'!AN$2:AN54)-'Chem - ODS'!AI$15*10^6,'Chemicals Calcs'!AN54))</f>
        <v>0</v>
      </c>
      <c r="AO54" s="210">
        <f ca="1">IF(SUM('Chemicals Calcs'!AO$2:AO54)-'Chem - ODS'!AJ$15*10^6&lt;0,0,IF(AND(SUM('Chemicals Calcs'!AO$1:AO53)-'Chem - ODS'!AJ$15*10^6&lt;0,SUM('Chemicals Calcs'!AO$2:AO54)-'Chem - ODS'!AJ$15*10^6&gt;0),SUM('Chemicals Calcs'!AO$2:AO54)-'Chem - ODS'!AJ$15*10^6,'Chemicals Calcs'!AO54))</f>
        <v>0</v>
      </c>
      <c r="AP54" s="210">
        <f ca="1">IF(SUM('Chemicals Calcs'!AP$2:AP54)-'Chem - ODS'!AK$15*10^6&lt;0,0,IF(AND(SUM('Chemicals Calcs'!AP$1:AP53)-'Chem - ODS'!AK$15*10^6&lt;0,SUM('Chemicals Calcs'!AP$2:AP54)-'Chem - ODS'!AK$15*10^6&gt;0),SUM('Chemicals Calcs'!AP$2:AP54)-'Chem - ODS'!AK$15*10^6,'Chemicals Calcs'!AP54))</f>
        <v>0</v>
      </c>
    </row>
    <row r="55" spans="1:42">
      <c r="A55" s="74">
        <v>3</v>
      </c>
      <c r="B55">
        <f ca="1">IF('Chemicals 2010'!$A63="CP",INDIRECT("'Chemicals 2010'!"&amp;'Country Selector'!$B$3&amp;ROW($A63))*10^12,0)</f>
        <v>0</v>
      </c>
      <c r="C55" s="90">
        <f t="shared" ca="1" si="2"/>
        <v>393502669358.08331</v>
      </c>
      <c r="D55" s="90">
        <f t="shared" ca="1" si="2"/>
        <v>787005338716.16663</v>
      </c>
      <c r="E55" s="90">
        <f t="shared" ca="1" si="2"/>
        <v>1180508008074.25</v>
      </c>
      <c r="F55" s="90">
        <f t="shared" ca="1" si="2"/>
        <v>1574010677432.3333</v>
      </c>
      <c r="G55" s="210">
        <f ca="1">IF(SUM('Chemicals Calcs'!G$2:G55)-'Chem - ODS'!B$15*10^6&lt;0,0,IF(AND(SUM('Chemicals Calcs'!G$1:G54)-'Chem - ODS'!B$15*10^6&lt;0,SUM('Chemicals Calcs'!G$2:G55)-'Chem - ODS'!B$15*10^6&gt;0),SUM('Chemicals Calcs'!G$2:G55)-'Chem - ODS'!B$15*10^6,'Chemicals Calcs'!G55))</f>
        <v>1967513346790.4165</v>
      </c>
      <c r="H55" s="210">
        <f ca="1">IF(SUM('Chemicals Calcs'!H$2:H55)-'Chem - ODS'!C$15*10^6&lt;0,0,IF(AND(SUM('Chemicals Calcs'!H$1:H54)-'Chem - ODS'!C$15*10^6&lt;0,SUM('Chemicals Calcs'!H$2:H55)-'Chem - ODS'!C$15*10^6&gt;0),SUM('Chemicals Calcs'!H$2:H55)-'Chem - ODS'!C$15*10^6,'Chemicals Calcs'!H55))</f>
        <v>2361016016148.5</v>
      </c>
      <c r="I55" s="210">
        <f ca="1">IF(SUM('Chemicals Calcs'!I$2:I55)-'Chem - ODS'!D$15*10^6&lt;0,0,IF(AND(SUM('Chemicals Calcs'!I$1:I54)-'Chem - ODS'!D$15*10^6&lt;0,SUM('Chemicals Calcs'!I$2:I55)-'Chem - ODS'!D$15*10^6&gt;0),SUM('Chemicals Calcs'!I$2:I55)-'Chem - ODS'!D$15*10^6,'Chemicals Calcs'!I55))</f>
        <v>2754518685506.583</v>
      </c>
      <c r="J55" s="210">
        <f ca="1">IF(SUM('Chemicals Calcs'!J$2:J55)-'Chem - ODS'!E$15*10^6&lt;0,0,IF(AND(SUM('Chemicals Calcs'!J$1:J54)-'Chem - ODS'!E$15*10^6&lt;0,SUM('Chemicals Calcs'!J$2:J55)-'Chem - ODS'!E$15*10^6&gt;0),SUM('Chemicals Calcs'!J$2:J55)-'Chem - ODS'!E$15*10^6,'Chemicals Calcs'!J55))</f>
        <v>3148021354864.6665</v>
      </c>
      <c r="K55" s="210">
        <f ca="1">IF(SUM('Chemicals Calcs'!K$2:K55)-'Chem - ODS'!F$15*10^6&lt;0,0,IF(AND(SUM('Chemicals Calcs'!K$1:K54)-'Chem - ODS'!F$15*10^6&lt;0,SUM('Chemicals Calcs'!K$2:K55)-'Chem - ODS'!F$15*10^6&gt;0),SUM('Chemicals Calcs'!K$2:K55)-'Chem - ODS'!F$15*10^6,'Chemicals Calcs'!K55))</f>
        <v>3541524024222.75</v>
      </c>
      <c r="L55" s="210">
        <f ca="1">IF(SUM('Chemicals Calcs'!L$2:L55)-'Chem - ODS'!G$15*10^6&lt;0,0,IF(AND(SUM('Chemicals Calcs'!L$1:L54)-'Chem - ODS'!G$15*10^6&lt;0,SUM('Chemicals Calcs'!L$2:L55)-'Chem - ODS'!G$15*10^6&gt;0),SUM('Chemicals Calcs'!L$2:L55)-'Chem - ODS'!G$15*10^6,'Chemicals Calcs'!L55))</f>
        <v>3935026693580.833</v>
      </c>
      <c r="M55" s="210">
        <f ca="1">IF(SUM('Chemicals Calcs'!M$2:M55)-'Chem - ODS'!H$15*10^6&lt;0,0,IF(AND(SUM('Chemicals Calcs'!M$1:M54)-'Chem - ODS'!H$15*10^6&lt;0,SUM('Chemicals Calcs'!M$2:M55)-'Chem - ODS'!H$15*10^6&gt;0),SUM('Chemicals Calcs'!M$2:M55)-'Chem - ODS'!H$15*10^6,'Chemicals Calcs'!M55))</f>
        <v>5117071881565.3203</v>
      </c>
      <c r="N55" s="210">
        <f ca="1">IF(SUM('Chemicals Calcs'!N$2:N55)-'Chem - ODS'!I$15*10^6&lt;0,0,IF(AND(SUM('Chemicals Calcs'!N$1:N54)-'Chem - ODS'!I$15*10^6&lt;0,SUM('Chemicals Calcs'!N$2:N55)-'Chem - ODS'!I$15*10^6&gt;0),SUM('Chemicals Calcs'!N$2:N55)-'Chem - ODS'!I$15*10^6,'Chemicals Calcs'!N55))</f>
        <v>6299117069549.8066</v>
      </c>
      <c r="O55" s="210">
        <f ca="1">IF(SUM('Chemicals Calcs'!O$2:O55)-'Chem - ODS'!J$15*10^6&lt;0,0,IF(AND(SUM('Chemicals Calcs'!O$1:O54)-'Chem - ODS'!J$15*10^6&lt;0,SUM('Chemicals Calcs'!O$2:O55)-'Chem - ODS'!J$15*10^6&gt;0),SUM('Chemicals Calcs'!O$2:O55)-'Chem - ODS'!J$15*10^6,'Chemicals Calcs'!O55))</f>
        <v>7481162257534.292</v>
      </c>
      <c r="P55" s="210">
        <f ca="1">IF(SUM('Chemicals Calcs'!P$2:P55)-'Chem - ODS'!K$15*10^6&lt;0,0,IF(AND(SUM('Chemicals Calcs'!P$1:P54)-'Chem - ODS'!K$15*10^6&lt;0,SUM('Chemicals Calcs'!P$2:P55)-'Chem - ODS'!K$15*10^6&gt;0),SUM('Chemicals Calcs'!P$2:P55)-'Chem - ODS'!K$15*10^6,'Chemicals Calcs'!P55))</f>
        <v>8663207445518.7793</v>
      </c>
      <c r="Q55" s="210">
        <f ca="1">IF(SUM('Chemicals Calcs'!Q$2:Q55)-'Chem - ODS'!L$15*10^6&lt;0,0,IF(AND(SUM('Chemicals Calcs'!Q$1:Q54)-'Chem - ODS'!L$15*10^6&lt;0,SUM('Chemicals Calcs'!Q$2:Q55)-'Chem - ODS'!L$15*10^6&gt;0),SUM('Chemicals Calcs'!Q$2:Q55)-'Chem - ODS'!L$15*10^6,'Chemicals Calcs'!Q55))</f>
        <v>9845252633503.2656</v>
      </c>
      <c r="R55" s="210">
        <f ca="1">IF(SUM('Chemicals Calcs'!R$2:R55)-'Chem - ODS'!M$15*10^6&lt;0,0,IF(AND(SUM('Chemicals Calcs'!R$1:R54)-'Chem - ODS'!M$15*10^6&lt;0,SUM('Chemicals Calcs'!R$2:R55)-'Chem - ODS'!M$15*10^6&gt;0),SUM('Chemicals Calcs'!R$2:R55)-'Chem - ODS'!M$15*10^6,'Chemicals Calcs'!R55))</f>
        <v>11027297821487.752</v>
      </c>
      <c r="S55" s="210">
        <f ca="1">IF(SUM('Chemicals Calcs'!S$2:S55)-'Chem - ODS'!N$15*10^6&lt;0,0,IF(AND(SUM('Chemicals Calcs'!S$1:S54)-'Chem - ODS'!N$15*10^6&lt;0,SUM('Chemicals Calcs'!S$2:S55)-'Chem - ODS'!N$15*10^6&gt;0),SUM('Chemicals Calcs'!S$2:S55)-'Chem - ODS'!N$15*10^6,'Chemicals Calcs'!S55))</f>
        <v>12209343009472.238</v>
      </c>
      <c r="T55" s="210">
        <f ca="1">IF(SUM('Chemicals Calcs'!T$2:T55)-'Chem - ODS'!O$15*10^6&lt;0,0,IF(AND(SUM('Chemicals Calcs'!T$1:T54)-'Chem - ODS'!O$15*10^6&lt;0,SUM('Chemicals Calcs'!T$2:T55)-'Chem - ODS'!O$15*10^6&gt;0),SUM('Chemicals Calcs'!T$2:T55)-'Chem - ODS'!O$15*10^6,'Chemicals Calcs'!T55))</f>
        <v>13391388197456.725</v>
      </c>
      <c r="U55" s="210">
        <f ca="1">IF(SUM('Chemicals Calcs'!U$2:U55)-'Chem - ODS'!P$15*10^6&lt;0,0,IF(AND(SUM('Chemicals Calcs'!U$1:U54)-'Chem - ODS'!P$15*10^6&lt;0,SUM('Chemicals Calcs'!U$2:U55)-'Chem - ODS'!P$15*10^6&gt;0),SUM('Chemicals Calcs'!U$2:U55)-'Chem - ODS'!P$15*10^6,'Chemicals Calcs'!U55))</f>
        <v>14573433385441.213</v>
      </c>
      <c r="V55" s="210">
        <f ca="1">IF(SUM('Chemicals Calcs'!V$2:V55)-'Chem - ODS'!Q$15*10^6&lt;0,0,IF(AND(SUM('Chemicals Calcs'!V$1:V54)-'Chem - ODS'!Q$15*10^6&lt;0,SUM('Chemicals Calcs'!V$2:V55)-'Chem - ODS'!Q$15*10^6&gt;0),SUM('Chemicals Calcs'!V$2:V55)-'Chem - ODS'!Q$15*10^6,'Chemicals Calcs'!V55))</f>
        <v>15755478573425.699</v>
      </c>
      <c r="W55" s="210">
        <f ca="1">IF(SUM('Chemicals Calcs'!W$2:W55)-'Chem - ODS'!R$15*10^6&lt;0,0,IF(AND(SUM('Chemicals Calcs'!W$1:W54)-'Chem - ODS'!R$15*10^6&lt;0,SUM('Chemicals Calcs'!W$2:W55)-'Chem - ODS'!R$15*10^6&gt;0),SUM('Chemicals Calcs'!W$2:W55)-'Chem - ODS'!R$15*10^6,'Chemicals Calcs'!W55))</f>
        <v>16052550641025.701</v>
      </c>
      <c r="X55" s="210">
        <f ca="1">IF(SUM('Chemicals Calcs'!X$2:X55)-'Chem - ODS'!S$15*10^6&lt;0,0,IF(AND(SUM('Chemicals Calcs'!X$1:X54)-'Chem - ODS'!S$15*10^6&lt;0,SUM('Chemicals Calcs'!X$2:X55)-'Chem - ODS'!S$15*10^6&gt;0),SUM('Chemicals Calcs'!X$2:X55)-'Chem - ODS'!S$15*10^6,'Chemicals Calcs'!X55))</f>
        <v>16349622708625.697</v>
      </c>
      <c r="Y55" s="210">
        <f ca="1">IF(SUM('Chemicals Calcs'!Y$2:Y55)-'Chem - ODS'!T$15*10^6&lt;0,0,IF(AND(SUM('Chemicals Calcs'!Y$1:Y54)-'Chem - ODS'!T$15*10^6&lt;0,SUM('Chemicals Calcs'!Y$2:Y55)-'Chem - ODS'!T$15*10^6&gt;0),SUM('Chemicals Calcs'!Y$2:Y55)-'Chem - ODS'!T$15*10^6,'Chemicals Calcs'!Y55))</f>
        <v>16646694776225.697</v>
      </c>
      <c r="Z55" s="210">
        <f ca="1">IF(SUM('Chemicals Calcs'!Z$2:Z55)-'Chem - ODS'!U$15*10^6&lt;0,0,IF(AND(SUM('Chemicals Calcs'!Z$1:Z54)-'Chem - ODS'!U$15*10^6&lt;0,SUM('Chemicals Calcs'!Z$2:Z55)-'Chem - ODS'!U$15*10^6&gt;0),SUM('Chemicals Calcs'!Z$2:Z55)-'Chem - ODS'!U$15*10^6,'Chemicals Calcs'!Z55))</f>
        <v>16943766843825.695</v>
      </c>
      <c r="AA55" s="210">
        <f ca="1">IF(SUM('Chemicals Calcs'!AA$2:AA55)-'Chem - ODS'!V$15*10^6&lt;0,0,IF(AND(SUM('Chemicals Calcs'!AA$1:AA54)-'Chem - ODS'!V$15*10^6&lt;0,SUM('Chemicals Calcs'!AA$2:AA55)-'Chem - ODS'!V$15*10^6&gt;0),SUM('Chemicals Calcs'!AA$2:AA55)-'Chem - ODS'!V$15*10^6,'Chemicals Calcs'!AA55))</f>
        <v>17240838911425.697</v>
      </c>
      <c r="AB55" s="210">
        <f ca="1">IF(SUM('Chemicals Calcs'!AB$2:AB55)-'Chem - ODS'!W$15*10^6&lt;0,0,IF(AND(SUM('Chemicals Calcs'!AB$1:AB54)-'Chem - ODS'!W$15*10^6&lt;0,SUM('Chemicals Calcs'!AB$2:AB55)-'Chem - ODS'!W$15*10^6&gt;0),SUM('Chemicals Calcs'!AB$2:AB55)-'Chem - ODS'!W$15*10^6,'Chemicals Calcs'!AB55))</f>
        <v>17537910979025.695</v>
      </c>
      <c r="AC55" s="210">
        <f ca="1">IF(SUM('Chemicals Calcs'!AC$2:AC55)-'Chem - ODS'!X$15*10^6&lt;0,0,IF(AND(SUM('Chemicals Calcs'!AC$1:AC54)-'Chem - ODS'!X$15*10^6&lt;0,SUM('Chemicals Calcs'!AC$2:AC55)-'Chem - ODS'!X$15*10^6&gt;0),SUM('Chemicals Calcs'!AC$2:AC55)-'Chem - ODS'!X$15*10^6,'Chemicals Calcs'!AC55))</f>
        <v>17834983046625.695</v>
      </c>
      <c r="AD55" s="210">
        <f ca="1">IF(SUM('Chemicals Calcs'!AD$2:AD55)-'Chem - ODS'!Y$15*10^6&lt;0,0,IF(AND(SUM('Chemicals Calcs'!AD$1:AD54)-'Chem - ODS'!Y$15*10^6&lt;0,SUM('Chemicals Calcs'!AD$2:AD55)-'Chem - ODS'!Y$15*10^6&gt;0),SUM('Chemicals Calcs'!AD$2:AD55)-'Chem - ODS'!Y$15*10^6,'Chemicals Calcs'!AD55))</f>
        <v>18132055114225.695</v>
      </c>
      <c r="AE55" s="210">
        <f ca="1">IF(SUM('Chemicals Calcs'!AE$2:AE55)-'Chem - ODS'!Z$15*10^6&lt;0,0,IF(AND(SUM('Chemicals Calcs'!AE$1:AE54)-'Chem - ODS'!Z$15*10^6&lt;0,SUM('Chemicals Calcs'!AE$2:AE55)-'Chem - ODS'!Z$15*10^6&gt;0),SUM('Chemicals Calcs'!AE$2:AE55)-'Chem - ODS'!Z$15*10^6,'Chemicals Calcs'!AE55))</f>
        <v>18429127181825.695</v>
      </c>
      <c r="AF55" s="210">
        <f ca="1">IF(SUM('Chemicals Calcs'!AF$2:AF55)-'Chem - ODS'!AA$15*10^6&lt;0,0,IF(AND(SUM('Chemicals Calcs'!AF$1:AF54)-'Chem - ODS'!AA$15*10^6&lt;0,SUM('Chemicals Calcs'!AF$2:AF55)-'Chem - ODS'!AA$15*10^6&gt;0),SUM('Chemicals Calcs'!AF$2:AF55)-'Chem - ODS'!AA$15*10^6,'Chemicals Calcs'!AF55))</f>
        <v>18726199249425.695</v>
      </c>
      <c r="AG55" s="210">
        <f ca="1">IF(SUM('Chemicals Calcs'!AG$2:AG55)-'Chem - ODS'!AB$15*10^6&lt;0,0,IF(AND(SUM('Chemicals Calcs'!AG$1:AG54)-'Chem - ODS'!AB$15*10^6&lt;0,SUM('Chemicals Calcs'!AG$2:AG55)-'Chem - ODS'!AB$15*10^6&gt;0),SUM('Chemicals Calcs'!AG$2:AG55)-'Chem - ODS'!AB$15*10^6,'Chemicals Calcs'!AG55))</f>
        <v>19023271317025.695</v>
      </c>
      <c r="AH55" s="210">
        <f ca="1">IF(SUM('Chemicals Calcs'!AH$2:AH55)-'Chem - ODS'!AC$15*10^6&lt;0,0,IF(AND(SUM('Chemicals Calcs'!AH$1:AH54)-'Chem - ODS'!AC$15*10^6&lt;0,SUM('Chemicals Calcs'!AH$2:AH55)-'Chem - ODS'!AC$15*10^6&gt;0),SUM('Chemicals Calcs'!AH$2:AH55)-'Chem - ODS'!AC$15*10^6,'Chemicals Calcs'!AH55))</f>
        <v>19320343384625.691</v>
      </c>
      <c r="AI55" s="210">
        <f ca="1">IF(SUM('Chemicals Calcs'!AI$2:AI55)-'Chem - ODS'!AD$15*10^6&lt;0,0,IF(AND(SUM('Chemicals Calcs'!AI$1:AI54)-'Chem - ODS'!AD$15*10^6&lt;0,SUM('Chemicals Calcs'!AI$2:AI55)-'Chem - ODS'!AD$15*10^6&gt;0),SUM('Chemicals Calcs'!AI$2:AI55)-'Chem - ODS'!AD$15*10^6,'Chemicals Calcs'!AI55))</f>
        <v>19617415452225.691</v>
      </c>
      <c r="AJ55" s="210">
        <f ca="1">IF(SUM('Chemicals Calcs'!AJ$2:AJ55)-'Chem - ODS'!AE$15*10^6&lt;0,0,IF(AND(SUM('Chemicals Calcs'!AJ$1:AJ54)-'Chem - ODS'!AE$15*10^6&lt;0,SUM('Chemicals Calcs'!AJ$2:AJ55)-'Chem - ODS'!AE$15*10^6&gt;0),SUM('Chemicals Calcs'!AJ$2:AJ55)-'Chem - ODS'!AE$15*10^6,'Chemicals Calcs'!AJ55))</f>
        <v>19914487519825.688</v>
      </c>
      <c r="AK55" s="210">
        <f ca="1">IF(SUM('Chemicals Calcs'!AK$2:AK55)-'Chem - ODS'!AF$15*10^6&lt;0,0,IF(AND(SUM('Chemicals Calcs'!AK$1:AK54)-'Chem - ODS'!AF$15*10^6&lt;0,SUM('Chemicals Calcs'!AK$2:AK55)-'Chem - ODS'!AF$15*10^6&gt;0),SUM('Chemicals Calcs'!AK$2:AK55)-'Chem - ODS'!AF$15*10^6,'Chemicals Calcs'!AK55))</f>
        <v>20211559587425.691</v>
      </c>
      <c r="AL55" s="210">
        <f ca="1">IF(SUM('Chemicals Calcs'!AL$2:AL55)-'Chem - ODS'!AG$15*10^6&lt;0,0,IF(AND(SUM('Chemicals Calcs'!AL$1:AL54)-'Chem - ODS'!AG$15*10^6&lt;0,SUM('Chemicals Calcs'!AL$2:AL55)-'Chem - ODS'!AG$15*10^6&gt;0),SUM('Chemicals Calcs'!AL$2:AL55)-'Chem - ODS'!AG$15*10^6,'Chemicals Calcs'!AL55))</f>
        <v>20508631655025.691</v>
      </c>
      <c r="AM55" s="210">
        <f ca="1">IF(SUM('Chemicals Calcs'!AM$2:AM55)-'Chem - ODS'!AH$15*10^6&lt;0,0,IF(AND(SUM('Chemicals Calcs'!AM$1:AM54)-'Chem - ODS'!AH$15*10^6&lt;0,SUM('Chemicals Calcs'!AM$2:AM55)-'Chem - ODS'!AH$15*10^6&gt;0),SUM('Chemicals Calcs'!AM$2:AM55)-'Chem - ODS'!AH$15*10^6,'Chemicals Calcs'!AM55))</f>
        <v>20805703722625.691</v>
      </c>
      <c r="AN55" s="210">
        <f ca="1">IF(SUM('Chemicals Calcs'!AN$2:AN55)-'Chem - ODS'!AI$15*10^6&lt;0,0,IF(AND(SUM('Chemicals Calcs'!AN$1:AN54)-'Chem - ODS'!AI$15*10^6&lt;0,SUM('Chemicals Calcs'!AN$2:AN55)-'Chem - ODS'!AI$15*10^6&gt;0),SUM('Chemicals Calcs'!AN$2:AN55)-'Chem - ODS'!AI$15*10^6,'Chemicals Calcs'!AN55))</f>
        <v>21102775790225.688</v>
      </c>
      <c r="AO55" s="210">
        <f ca="1">IF(SUM('Chemicals Calcs'!AO$2:AO55)-'Chem - ODS'!AJ$15*10^6&lt;0,0,IF(AND(SUM('Chemicals Calcs'!AO$1:AO54)-'Chem - ODS'!AJ$15*10^6&lt;0,SUM('Chemicals Calcs'!AO$2:AO55)-'Chem - ODS'!AJ$15*10^6&gt;0),SUM('Chemicals Calcs'!AO$2:AO55)-'Chem - ODS'!AJ$15*10^6,'Chemicals Calcs'!AO55))</f>
        <v>21399847857825.688</v>
      </c>
      <c r="AP55" s="210">
        <f ca="1">IF(SUM('Chemicals Calcs'!AP$2:AP55)-'Chem - ODS'!AK$15*10^6&lt;0,0,IF(AND(SUM('Chemicals Calcs'!AP$1:AP54)-'Chem - ODS'!AK$15*10^6&lt;0,SUM('Chemicals Calcs'!AP$2:AP55)-'Chem - ODS'!AK$15*10^6&gt;0),SUM('Chemicals Calcs'!AP$2:AP55)-'Chem - ODS'!AK$15*10^6,'Chemicals Calcs'!AP55))</f>
        <v>21696919925425.688</v>
      </c>
    </row>
    <row r="56" spans="1:42">
      <c r="A56" s="74">
        <v>4</v>
      </c>
      <c r="B56">
        <f ca="1">IF('Chemicals 2010'!$A64="CP",INDIRECT("'Chemicals 2010'!"&amp;'Country Selector'!$B$3&amp;ROW($A64))*10^12,0)</f>
        <v>2358787740696.1304</v>
      </c>
      <c r="C56" s="90">
        <f t="shared" ca="1" si="2"/>
        <v>2437389273538.6099</v>
      </c>
      <c r="D56" s="90">
        <f t="shared" ca="1" si="2"/>
        <v>2515990806381.0898</v>
      </c>
      <c r="E56" s="90">
        <f t="shared" ca="1" si="2"/>
        <v>2594592339223.5693</v>
      </c>
      <c r="F56" s="90">
        <f t="shared" ca="1" si="2"/>
        <v>2673193872066.0488</v>
      </c>
      <c r="G56" s="210">
        <f ca="1">IF(SUM('Chemicals Calcs'!G$2:G56)-'Chem - ODS'!B$15*10^6&lt;0,0,IF(AND(SUM('Chemicals Calcs'!G$1:G55)-'Chem - ODS'!B$15*10^6&lt;0,SUM('Chemicals Calcs'!G$2:G56)-'Chem - ODS'!B$15*10^6&gt;0),SUM('Chemicals Calcs'!G$2:G56)-'Chem - ODS'!B$15*10^6,'Chemicals Calcs'!G56))</f>
        <v>2751795404908.5283</v>
      </c>
      <c r="H56" s="210">
        <f ca="1">IF(SUM('Chemicals Calcs'!H$2:H56)-'Chem - ODS'!C$15*10^6&lt;0,0,IF(AND(SUM('Chemicals Calcs'!H$1:H55)-'Chem - ODS'!C$15*10^6&lt;0,SUM('Chemicals Calcs'!H$2:H56)-'Chem - ODS'!C$15*10^6&gt;0),SUM('Chemicals Calcs'!H$2:H56)-'Chem - ODS'!C$15*10^6,'Chemicals Calcs'!H56))</f>
        <v>2830396937751.0078</v>
      </c>
      <c r="I56" s="210">
        <f ca="1">IF(SUM('Chemicals Calcs'!I$2:I56)-'Chem - ODS'!D$15*10^6&lt;0,0,IF(AND(SUM('Chemicals Calcs'!I$1:I55)-'Chem - ODS'!D$15*10^6&lt;0,SUM('Chemicals Calcs'!I$2:I56)-'Chem - ODS'!D$15*10^6&gt;0),SUM('Chemicals Calcs'!I$2:I56)-'Chem - ODS'!D$15*10^6,'Chemicals Calcs'!I56))</f>
        <v>2908998470593.4873</v>
      </c>
      <c r="J56" s="210">
        <f ca="1">IF(SUM('Chemicals Calcs'!J$2:J56)-'Chem - ODS'!E$15*10^6&lt;0,0,IF(AND(SUM('Chemicals Calcs'!J$1:J55)-'Chem - ODS'!E$15*10^6&lt;0,SUM('Chemicals Calcs'!J$2:J56)-'Chem - ODS'!E$15*10^6&gt;0),SUM('Chemicals Calcs'!J$2:J56)-'Chem - ODS'!E$15*10^6,'Chemicals Calcs'!J56))</f>
        <v>2987600003435.9673</v>
      </c>
      <c r="K56" s="210">
        <f ca="1">IF(SUM('Chemicals Calcs'!K$2:K56)-'Chem - ODS'!F$15*10^6&lt;0,0,IF(AND(SUM('Chemicals Calcs'!K$1:K55)-'Chem - ODS'!F$15*10^6&lt;0,SUM('Chemicals Calcs'!K$2:K56)-'Chem - ODS'!F$15*10^6&gt;0),SUM('Chemicals Calcs'!K$2:K56)-'Chem - ODS'!F$15*10^6,'Chemicals Calcs'!K56))</f>
        <v>3066201536278.4463</v>
      </c>
      <c r="L56" s="210">
        <f ca="1">IF(SUM('Chemicals Calcs'!L$2:L56)-'Chem - ODS'!G$15*10^6&lt;0,0,IF(AND(SUM('Chemicals Calcs'!L$1:L55)-'Chem - ODS'!G$15*10^6&lt;0,SUM('Chemicals Calcs'!L$2:L56)-'Chem - ODS'!G$15*10^6&gt;0),SUM('Chemicals Calcs'!L$2:L56)-'Chem - ODS'!G$15*10^6,'Chemicals Calcs'!L56))</f>
        <v>3144803069120.9263</v>
      </c>
      <c r="M56" s="210">
        <f ca="1">IF(SUM('Chemicals Calcs'!M$2:M56)-'Chem - ODS'!H$15*10^6&lt;0,0,IF(AND(SUM('Chemicals Calcs'!M$1:M55)-'Chem - ODS'!H$15*10^6&lt;0,SUM('Chemicals Calcs'!M$2:M56)-'Chem - ODS'!H$15*10^6&gt;0),SUM('Chemicals Calcs'!M$2:M56)-'Chem - ODS'!H$15*10^6,'Chemicals Calcs'!M56))</f>
        <v>3237331401496.5024</v>
      </c>
      <c r="N56" s="210">
        <f ca="1">IF(SUM('Chemicals Calcs'!N$2:N56)-'Chem - ODS'!I$15*10^6&lt;0,0,IF(AND(SUM('Chemicals Calcs'!N$1:N55)-'Chem - ODS'!I$15*10^6&lt;0,SUM('Chemicals Calcs'!N$2:N56)-'Chem - ODS'!I$15*10^6&gt;0),SUM('Chemicals Calcs'!N$2:N56)-'Chem - ODS'!I$15*10^6,'Chemicals Calcs'!N56))</f>
        <v>3329859733872.0791</v>
      </c>
      <c r="O56" s="210">
        <f ca="1">IF(SUM('Chemicals Calcs'!O$2:O56)-'Chem - ODS'!J$15*10^6&lt;0,0,IF(AND(SUM('Chemicals Calcs'!O$1:O55)-'Chem - ODS'!J$15*10^6&lt;0,SUM('Chemicals Calcs'!O$2:O56)-'Chem - ODS'!J$15*10^6&gt;0),SUM('Chemicals Calcs'!O$2:O56)-'Chem - ODS'!J$15*10^6,'Chemicals Calcs'!O56))</f>
        <v>3422388066247.6553</v>
      </c>
      <c r="P56" s="210">
        <f ca="1">IF(SUM('Chemicals Calcs'!P$2:P56)-'Chem - ODS'!K$15*10^6&lt;0,0,IF(AND(SUM('Chemicals Calcs'!P$1:P55)-'Chem - ODS'!K$15*10^6&lt;0,SUM('Chemicals Calcs'!P$2:P56)-'Chem - ODS'!K$15*10^6&gt;0),SUM('Chemicals Calcs'!P$2:P56)-'Chem - ODS'!K$15*10^6,'Chemicals Calcs'!P56))</f>
        <v>3514916398623.2319</v>
      </c>
      <c r="Q56" s="210">
        <f ca="1">IF(SUM('Chemicals Calcs'!Q$2:Q56)-'Chem - ODS'!L$15*10^6&lt;0,0,IF(AND(SUM('Chemicals Calcs'!Q$1:Q55)-'Chem - ODS'!L$15*10^6&lt;0,SUM('Chemicals Calcs'!Q$2:Q56)-'Chem - ODS'!L$15*10^6&gt;0),SUM('Chemicals Calcs'!Q$2:Q56)-'Chem - ODS'!L$15*10^6,'Chemicals Calcs'!Q56))</f>
        <v>3607444730998.8081</v>
      </c>
      <c r="R56" s="210">
        <f ca="1">IF(SUM('Chemicals Calcs'!R$2:R56)-'Chem - ODS'!M$15*10^6&lt;0,0,IF(AND(SUM('Chemicals Calcs'!R$1:R55)-'Chem - ODS'!M$15*10^6&lt;0,SUM('Chemicals Calcs'!R$2:R56)-'Chem - ODS'!M$15*10^6&gt;0),SUM('Chemicals Calcs'!R$2:R56)-'Chem - ODS'!M$15*10^6,'Chemicals Calcs'!R56))</f>
        <v>3699973063374.3848</v>
      </c>
      <c r="S56" s="210">
        <f ca="1">IF(SUM('Chemicals Calcs'!S$2:S56)-'Chem - ODS'!N$15*10^6&lt;0,0,IF(AND(SUM('Chemicals Calcs'!S$1:S55)-'Chem - ODS'!N$15*10^6&lt;0,SUM('Chemicals Calcs'!S$2:S56)-'Chem - ODS'!N$15*10^6&gt;0),SUM('Chemicals Calcs'!S$2:S56)-'Chem - ODS'!N$15*10^6,'Chemicals Calcs'!S56))</f>
        <v>3792501395749.9604</v>
      </c>
      <c r="T56" s="210">
        <f ca="1">IF(SUM('Chemicals Calcs'!T$2:T56)-'Chem - ODS'!O$15*10^6&lt;0,0,IF(AND(SUM('Chemicals Calcs'!T$1:T55)-'Chem - ODS'!O$15*10^6&lt;0,SUM('Chemicals Calcs'!T$2:T56)-'Chem - ODS'!O$15*10^6&gt;0),SUM('Chemicals Calcs'!T$2:T56)-'Chem - ODS'!O$15*10^6,'Chemicals Calcs'!T56))</f>
        <v>3885029728125.5371</v>
      </c>
      <c r="U56" s="210">
        <f ca="1">IF(SUM('Chemicals Calcs'!U$2:U56)-'Chem - ODS'!P$15*10^6&lt;0,0,IF(AND(SUM('Chemicals Calcs'!U$1:U55)-'Chem - ODS'!P$15*10^6&lt;0,SUM('Chemicals Calcs'!U$2:U56)-'Chem - ODS'!P$15*10^6&gt;0),SUM('Chemicals Calcs'!U$2:U56)-'Chem - ODS'!P$15*10^6,'Chemicals Calcs'!U56))</f>
        <v>3977558060501.1138</v>
      </c>
      <c r="V56" s="210">
        <f ca="1">IF(SUM('Chemicals Calcs'!V$2:V56)-'Chem - ODS'!Q$15*10^6&lt;0,0,IF(AND(SUM('Chemicals Calcs'!V$1:V55)-'Chem - ODS'!Q$15*10^6&lt;0,SUM('Chemicals Calcs'!V$2:V56)-'Chem - ODS'!Q$15*10^6&gt;0),SUM('Chemicals Calcs'!V$2:V56)-'Chem - ODS'!Q$15*10^6,'Chemicals Calcs'!V56))</f>
        <v>4070086392876.6899</v>
      </c>
      <c r="W56" s="210">
        <f ca="1">IF(SUM('Chemicals Calcs'!W$2:W56)-'Chem - ODS'!R$15*10^6&lt;0,0,IF(AND(SUM('Chemicals Calcs'!W$1:W55)-'Chem - ODS'!R$15*10^6&lt;0,SUM('Chemicals Calcs'!W$2:W56)-'Chem - ODS'!R$15*10^6&gt;0),SUM('Chemicals Calcs'!W$2:W56)-'Chem - ODS'!R$15*10^6,'Chemicals Calcs'!W56))</f>
        <v>4146828522568.7622</v>
      </c>
      <c r="X56" s="210">
        <f ca="1">IF(SUM('Chemicals Calcs'!X$2:X56)-'Chem - ODS'!S$15*10^6&lt;0,0,IF(AND(SUM('Chemicals Calcs'!X$1:X55)-'Chem - ODS'!S$15*10^6&lt;0,SUM('Chemicals Calcs'!X$2:X56)-'Chem - ODS'!S$15*10^6&gt;0),SUM('Chemicals Calcs'!X$2:X56)-'Chem - ODS'!S$15*10^6,'Chemicals Calcs'!X56))</f>
        <v>4223570652260.835</v>
      </c>
      <c r="Y56" s="210">
        <f ca="1">IF(SUM('Chemicals Calcs'!Y$2:Y56)-'Chem - ODS'!T$15*10^6&lt;0,0,IF(AND(SUM('Chemicals Calcs'!Y$1:Y55)-'Chem - ODS'!T$15*10^6&lt;0,SUM('Chemicals Calcs'!Y$2:Y56)-'Chem - ODS'!T$15*10^6&gt;0),SUM('Chemicals Calcs'!Y$2:Y56)-'Chem - ODS'!T$15*10^6,'Chemicals Calcs'!Y56))</f>
        <v>4300312781952.9072</v>
      </c>
      <c r="Z56" s="210">
        <f ca="1">IF(SUM('Chemicals Calcs'!Z$2:Z56)-'Chem - ODS'!U$15*10^6&lt;0,0,IF(AND(SUM('Chemicals Calcs'!Z$1:Z55)-'Chem - ODS'!U$15*10^6&lt;0,SUM('Chemicals Calcs'!Z$2:Z56)-'Chem - ODS'!U$15*10^6&gt;0),SUM('Chemicals Calcs'!Z$2:Z56)-'Chem - ODS'!U$15*10^6,'Chemicals Calcs'!Z56))</f>
        <v>4377054911644.9795</v>
      </c>
      <c r="AA56" s="210">
        <f ca="1">IF(SUM('Chemicals Calcs'!AA$2:AA56)-'Chem - ODS'!V$15*10^6&lt;0,0,IF(AND(SUM('Chemicals Calcs'!AA$1:AA55)-'Chem - ODS'!V$15*10^6&lt;0,SUM('Chemicals Calcs'!AA$2:AA56)-'Chem - ODS'!V$15*10^6&gt;0),SUM('Chemicals Calcs'!AA$2:AA56)-'Chem - ODS'!V$15*10^6,'Chemicals Calcs'!AA56))</f>
        <v>4453797041337.0518</v>
      </c>
      <c r="AB56" s="210">
        <f ca="1">IF(SUM('Chemicals Calcs'!AB$2:AB56)-'Chem - ODS'!W$15*10^6&lt;0,0,IF(AND(SUM('Chemicals Calcs'!AB$1:AB55)-'Chem - ODS'!W$15*10^6&lt;0,SUM('Chemicals Calcs'!AB$2:AB56)-'Chem - ODS'!W$15*10^6&gt;0),SUM('Chemicals Calcs'!AB$2:AB56)-'Chem - ODS'!W$15*10^6,'Chemicals Calcs'!AB56))</f>
        <v>4530539171029.123</v>
      </c>
      <c r="AC56" s="210">
        <f ca="1">IF(SUM('Chemicals Calcs'!AC$2:AC56)-'Chem - ODS'!X$15*10^6&lt;0,0,IF(AND(SUM('Chemicals Calcs'!AC$1:AC55)-'Chem - ODS'!X$15*10^6&lt;0,SUM('Chemicals Calcs'!AC$2:AC56)-'Chem - ODS'!X$15*10^6&gt;0),SUM('Chemicals Calcs'!AC$2:AC56)-'Chem - ODS'!X$15*10^6,'Chemicals Calcs'!AC56))</f>
        <v>4607281300721.1963</v>
      </c>
      <c r="AD56" s="210">
        <f ca="1">IF(SUM('Chemicals Calcs'!AD$2:AD56)-'Chem - ODS'!Y$15*10^6&lt;0,0,IF(AND(SUM('Chemicals Calcs'!AD$1:AD55)-'Chem - ODS'!Y$15*10^6&lt;0,SUM('Chemicals Calcs'!AD$2:AD56)-'Chem - ODS'!Y$15*10^6&gt;0),SUM('Chemicals Calcs'!AD$2:AD56)-'Chem - ODS'!Y$15*10^6,'Chemicals Calcs'!AD56))</f>
        <v>4684023430413.2695</v>
      </c>
      <c r="AE56" s="210">
        <f ca="1">IF(SUM('Chemicals Calcs'!AE$2:AE56)-'Chem - ODS'!Z$15*10^6&lt;0,0,IF(AND(SUM('Chemicals Calcs'!AE$1:AE55)-'Chem - ODS'!Z$15*10^6&lt;0,SUM('Chemicals Calcs'!AE$2:AE56)-'Chem - ODS'!Z$15*10^6&gt;0),SUM('Chemicals Calcs'!AE$2:AE56)-'Chem - ODS'!Z$15*10^6,'Chemicals Calcs'!AE56))</f>
        <v>4760765560105.3408</v>
      </c>
      <c r="AF56" s="210">
        <f ca="1">IF(SUM('Chemicals Calcs'!AF$2:AF56)-'Chem - ODS'!AA$15*10^6&lt;0,0,IF(AND(SUM('Chemicals Calcs'!AF$1:AF55)-'Chem - ODS'!AA$15*10^6&lt;0,SUM('Chemicals Calcs'!AF$2:AF56)-'Chem - ODS'!AA$15*10^6&gt;0),SUM('Chemicals Calcs'!AF$2:AF56)-'Chem - ODS'!AA$15*10^6,'Chemicals Calcs'!AF56))</f>
        <v>4837507689797.4131</v>
      </c>
      <c r="AG56" s="210">
        <f ca="1">IF(SUM('Chemicals Calcs'!AG$2:AG56)-'Chem - ODS'!AB$15*10^6&lt;0,0,IF(AND(SUM('Chemicals Calcs'!AG$1:AG55)-'Chem - ODS'!AB$15*10^6&lt;0,SUM('Chemicals Calcs'!AG$2:AG56)-'Chem - ODS'!AB$15*10^6&gt;0),SUM('Chemicals Calcs'!AG$2:AG56)-'Chem - ODS'!AB$15*10^6,'Chemicals Calcs'!AG56))</f>
        <v>4914249819489.4854</v>
      </c>
      <c r="AH56" s="210">
        <f ca="1">IF(SUM('Chemicals Calcs'!AH$2:AH56)-'Chem - ODS'!AC$15*10^6&lt;0,0,IF(AND(SUM('Chemicals Calcs'!AH$1:AH55)-'Chem - ODS'!AC$15*10^6&lt;0,SUM('Chemicals Calcs'!AH$2:AH56)-'Chem - ODS'!AC$15*10^6&gt;0),SUM('Chemicals Calcs'!AH$2:AH56)-'Chem - ODS'!AC$15*10^6,'Chemicals Calcs'!AH56))</f>
        <v>4990991949181.5576</v>
      </c>
      <c r="AI56" s="210">
        <f ca="1">IF(SUM('Chemicals Calcs'!AI$2:AI56)-'Chem - ODS'!AD$15*10^6&lt;0,0,IF(AND(SUM('Chemicals Calcs'!AI$1:AI55)-'Chem - ODS'!AD$15*10^6&lt;0,SUM('Chemicals Calcs'!AI$2:AI56)-'Chem - ODS'!AD$15*10^6&gt;0),SUM('Chemicals Calcs'!AI$2:AI56)-'Chem - ODS'!AD$15*10^6,'Chemicals Calcs'!AI56))</f>
        <v>5067734078873.6309</v>
      </c>
      <c r="AJ56" s="210">
        <f ca="1">IF(SUM('Chemicals Calcs'!AJ$2:AJ56)-'Chem - ODS'!AE$15*10^6&lt;0,0,IF(AND(SUM('Chemicals Calcs'!AJ$1:AJ55)-'Chem - ODS'!AE$15*10^6&lt;0,SUM('Chemicals Calcs'!AJ$2:AJ56)-'Chem - ODS'!AE$15*10^6&gt;0),SUM('Chemicals Calcs'!AJ$2:AJ56)-'Chem - ODS'!AE$15*10^6,'Chemicals Calcs'!AJ56))</f>
        <v>5144476208565.7021</v>
      </c>
      <c r="AK56" s="210">
        <f ca="1">IF(SUM('Chemicals Calcs'!AK$2:AK56)-'Chem - ODS'!AF$15*10^6&lt;0,0,IF(AND(SUM('Chemicals Calcs'!AK$1:AK55)-'Chem - ODS'!AF$15*10^6&lt;0,SUM('Chemicals Calcs'!AK$2:AK56)-'Chem - ODS'!AF$15*10^6&gt;0),SUM('Chemicals Calcs'!AK$2:AK56)-'Chem - ODS'!AF$15*10^6,'Chemicals Calcs'!AK56))</f>
        <v>5221218338257.7754</v>
      </c>
      <c r="AL56" s="210">
        <f ca="1">IF(SUM('Chemicals Calcs'!AL$2:AL56)-'Chem - ODS'!AG$15*10^6&lt;0,0,IF(AND(SUM('Chemicals Calcs'!AL$1:AL55)-'Chem - ODS'!AG$15*10^6&lt;0,SUM('Chemicals Calcs'!AL$2:AL56)-'Chem - ODS'!AG$15*10^6&gt;0),SUM('Chemicals Calcs'!AL$2:AL56)-'Chem - ODS'!AG$15*10^6,'Chemicals Calcs'!AL56))</f>
        <v>5297960467949.8477</v>
      </c>
      <c r="AM56" s="210">
        <f ca="1">IF(SUM('Chemicals Calcs'!AM$2:AM56)-'Chem - ODS'!AH$15*10^6&lt;0,0,IF(AND(SUM('Chemicals Calcs'!AM$1:AM55)-'Chem - ODS'!AH$15*10^6&lt;0,SUM('Chemicals Calcs'!AM$2:AM56)-'Chem - ODS'!AH$15*10^6&gt;0),SUM('Chemicals Calcs'!AM$2:AM56)-'Chem - ODS'!AH$15*10^6,'Chemicals Calcs'!AM56))</f>
        <v>5374702597641.9199</v>
      </c>
      <c r="AN56" s="210">
        <f ca="1">IF(SUM('Chemicals Calcs'!AN$2:AN56)-'Chem - ODS'!AI$15*10^6&lt;0,0,IF(AND(SUM('Chemicals Calcs'!AN$1:AN55)-'Chem - ODS'!AI$15*10^6&lt;0,SUM('Chemicals Calcs'!AN$2:AN56)-'Chem - ODS'!AI$15*10^6&gt;0),SUM('Chemicals Calcs'!AN$2:AN56)-'Chem - ODS'!AI$15*10^6,'Chemicals Calcs'!AN56))</f>
        <v>5451444727333.9922</v>
      </c>
      <c r="AO56" s="210">
        <f ca="1">IF(SUM('Chemicals Calcs'!AO$2:AO56)-'Chem - ODS'!AJ$15*10^6&lt;0,0,IF(AND(SUM('Chemicals Calcs'!AO$1:AO55)-'Chem - ODS'!AJ$15*10^6&lt;0,SUM('Chemicals Calcs'!AO$2:AO56)-'Chem - ODS'!AJ$15*10^6&gt;0),SUM('Chemicals Calcs'!AO$2:AO56)-'Chem - ODS'!AJ$15*10^6,'Chemicals Calcs'!AO56))</f>
        <v>5528186857026.0645</v>
      </c>
      <c r="AP56" s="210">
        <f ca="1">IF(SUM('Chemicals Calcs'!AP$2:AP56)-'Chem - ODS'!AK$15*10^6&lt;0,0,IF(AND(SUM('Chemicals Calcs'!AP$1:AP55)-'Chem - ODS'!AK$15*10^6&lt;0,SUM('Chemicals Calcs'!AP$2:AP56)-'Chem - ODS'!AK$15*10^6&gt;0),SUM('Chemicals Calcs'!AP$2:AP56)-'Chem - ODS'!AK$15*10^6,'Chemicals Calcs'!AP56))</f>
        <v>5604928986718.1367</v>
      </c>
    </row>
    <row r="57" spans="1:42">
      <c r="A57" s="74">
        <v>5</v>
      </c>
      <c r="B57">
        <f ca="1">IF('Chemicals 2010'!$A65="CP",INDIRECT("'Chemicals 2010'!"&amp;'Country Selector'!$B$3&amp;ROW($A65))*10^12,0)</f>
        <v>1278310775603.0496</v>
      </c>
      <c r="C57" s="90">
        <f t="shared" ca="1" si="2"/>
        <v>2583597184225.5508</v>
      </c>
      <c r="D57" s="90">
        <f t="shared" ca="1" si="2"/>
        <v>3888883592848.0518</v>
      </c>
      <c r="E57" s="90">
        <f t="shared" ca="1" si="2"/>
        <v>5194170001470.5527</v>
      </c>
      <c r="F57" s="90">
        <f t="shared" ca="1" si="2"/>
        <v>6499456410093.0547</v>
      </c>
      <c r="G57" s="210">
        <f ca="1">IF(SUM('Chemicals Calcs'!G$2:G57)-'Chem - ODS'!B$15*10^6&lt;0,0,IF(AND(SUM('Chemicals Calcs'!G$1:G56)-'Chem - ODS'!B$15*10^6&lt;0,SUM('Chemicals Calcs'!G$2:G57)-'Chem - ODS'!B$15*10^6&gt;0),SUM('Chemicals Calcs'!G$2:G57)-'Chem - ODS'!B$15*10^6,'Chemicals Calcs'!G57))</f>
        <v>7804742818715.5537</v>
      </c>
      <c r="H57" s="210">
        <f ca="1">IF(SUM('Chemicals Calcs'!H$2:H57)-'Chem - ODS'!C$15*10^6&lt;0,0,IF(AND(SUM('Chemicals Calcs'!H$1:H56)-'Chem - ODS'!C$15*10^6&lt;0,SUM('Chemicals Calcs'!H$2:H57)-'Chem - ODS'!C$15*10^6&gt;0),SUM('Chemicals Calcs'!H$2:H57)-'Chem - ODS'!C$15*10^6,'Chemicals Calcs'!H57))</f>
        <v>9110029227338.0566</v>
      </c>
      <c r="I57" s="210">
        <f ca="1">IF(SUM('Chemicals Calcs'!I$2:I57)-'Chem - ODS'!D$15*10^6&lt;0,0,IF(AND(SUM('Chemicals Calcs'!I$1:I56)-'Chem - ODS'!D$15*10^6&lt;0,SUM('Chemicals Calcs'!I$2:I57)-'Chem - ODS'!D$15*10^6&gt;0),SUM('Chemicals Calcs'!I$2:I57)-'Chem - ODS'!D$15*10^6,'Chemicals Calcs'!I57))</f>
        <v>10415315635960.557</v>
      </c>
      <c r="J57" s="210">
        <f ca="1">IF(SUM('Chemicals Calcs'!J$2:J57)-'Chem - ODS'!E$15*10^6&lt;0,0,IF(AND(SUM('Chemicals Calcs'!J$1:J56)-'Chem - ODS'!E$15*10^6&lt;0,SUM('Chemicals Calcs'!J$2:J57)-'Chem - ODS'!E$15*10^6&gt;0),SUM('Chemicals Calcs'!J$2:J57)-'Chem - ODS'!E$15*10^6,'Chemicals Calcs'!J57))</f>
        <v>11720602044583.059</v>
      </c>
      <c r="K57" s="210">
        <f ca="1">IF(SUM('Chemicals Calcs'!K$2:K57)-'Chem - ODS'!F$15*10^6&lt;0,0,IF(AND(SUM('Chemicals Calcs'!K$1:K56)-'Chem - ODS'!F$15*10^6&lt;0,SUM('Chemicals Calcs'!K$2:K57)-'Chem - ODS'!F$15*10^6&gt;0),SUM('Chemicals Calcs'!K$2:K57)-'Chem - ODS'!F$15*10^6,'Chemicals Calcs'!K57))</f>
        <v>13025888453205.559</v>
      </c>
      <c r="L57" s="210">
        <f ca="1">IF(SUM('Chemicals Calcs'!L$2:L57)-'Chem - ODS'!G$15*10^6&lt;0,0,IF(AND(SUM('Chemicals Calcs'!L$1:L56)-'Chem - ODS'!G$15*10^6&lt;0,SUM('Chemicals Calcs'!L$2:L57)-'Chem - ODS'!G$15*10^6&gt;0),SUM('Chemicals Calcs'!L$2:L57)-'Chem - ODS'!G$15*10^6,'Chemicals Calcs'!L57))</f>
        <v>14331174861828.061</v>
      </c>
      <c r="M57" s="210">
        <f ca="1">IF(SUM('Chemicals Calcs'!M$2:M57)-'Chem - ODS'!H$15*10^6&lt;0,0,IF(AND(SUM('Chemicals Calcs'!M$1:M56)-'Chem - ODS'!H$15*10^6&lt;0,SUM('Chemicals Calcs'!M$2:M57)-'Chem - ODS'!H$15*10^6&gt;0),SUM('Chemicals Calcs'!M$2:M57)-'Chem - ODS'!H$15*10^6,'Chemicals Calcs'!M57))</f>
        <v>16211884773864.121</v>
      </c>
      <c r="N57" s="210">
        <f ca="1">IF(SUM('Chemicals Calcs'!N$2:N57)-'Chem - ODS'!I$15*10^6&lt;0,0,IF(AND(SUM('Chemicals Calcs'!N$1:N56)-'Chem - ODS'!I$15*10^6&lt;0,SUM('Chemicals Calcs'!N$2:N57)-'Chem - ODS'!I$15*10^6&gt;0),SUM('Chemicals Calcs'!N$2:N57)-'Chem - ODS'!I$15*10^6,'Chemicals Calcs'!N57))</f>
        <v>18092594685900.188</v>
      </c>
      <c r="O57" s="210">
        <f ca="1">IF(SUM('Chemicals Calcs'!O$2:O57)-'Chem - ODS'!J$15*10^6&lt;0,0,IF(AND(SUM('Chemicals Calcs'!O$1:O56)-'Chem - ODS'!J$15*10^6&lt;0,SUM('Chemicals Calcs'!O$2:O57)-'Chem - ODS'!J$15*10^6&gt;0),SUM('Chemicals Calcs'!O$2:O57)-'Chem - ODS'!J$15*10^6,'Chemicals Calcs'!O57))</f>
        <v>19973304597936.246</v>
      </c>
      <c r="P57" s="210">
        <f ca="1">IF(SUM('Chemicals Calcs'!P$2:P57)-'Chem - ODS'!K$15*10^6&lt;0,0,IF(AND(SUM('Chemicals Calcs'!P$1:P56)-'Chem - ODS'!K$15*10^6&lt;0,SUM('Chemicals Calcs'!P$2:P57)-'Chem - ODS'!K$15*10^6&gt;0),SUM('Chemicals Calcs'!P$2:P57)-'Chem - ODS'!K$15*10^6,'Chemicals Calcs'!P57))</f>
        <v>21854014509972.309</v>
      </c>
      <c r="Q57" s="210">
        <f ca="1">IF(SUM('Chemicals Calcs'!Q$2:Q57)-'Chem - ODS'!L$15*10^6&lt;0,0,IF(AND(SUM('Chemicals Calcs'!Q$1:Q56)-'Chem - ODS'!L$15*10^6&lt;0,SUM('Chemicals Calcs'!Q$2:Q57)-'Chem - ODS'!L$15*10^6&gt;0),SUM('Chemicals Calcs'!Q$2:Q57)-'Chem - ODS'!L$15*10^6,'Chemicals Calcs'!Q57))</f>
        <v>23734724422008.367</v>
      </c>
      <c r="R57" s="210">
        <f ca="1">IF(SUM('Chemicals Calcs'!R$2:R57)-'Chem - ODS'!M$15*10^6&lt;0,0,IF(AND(SUM('Chemicals Calcs'!R$1:R56)-'Chem - ODS'!M$15*10^6&lt;0,SUM('Chemicals Calcs'!R$2:R57)-'Chem - ODS'!M$15*10^6&gt;0),SUM('Chemicals Calcs'!R$2:R57)-'Chem - ODS'!M$15*10^6,'Chemicals Calcs'!R57))</f>
        <v>25615434334044.43</v>
      </c>
      <c r="S57" s="210">
        <f ca="1">IF(SUM('Chemicals Calcs'!S$2:S57)-'Chem - ODS'!N$15*10^6&lt;0,0,IF(AND(SUM('Chemicals Calcs'!S$1:S56)-'Chem - ODS'!N$15*10^6&lt;0,SUM('Chemicals Calcs'!S$2:S57)-'Chem - ODS'!N$15*10^6&gt;0),SUM('Chemicals Calcs'!S$2:S57)-'Chem - ODS'!N$15*10^6,'Chemicals Calcs'!S57))</f>
        <v>27496144246080.492</v>
      </c>
      <c r="T57" s="210">
        <f ca="1">IF(SUM('Chemicals Calcs'!T$2:T57)-'Chem - ODS'!O$15*10^6&lt;0,0,IF(AND(SUM('Chemicals Calcs'!T$1:T56)-'Chem - ODS'!O$15*10^6&lt;0,SUM('Chemicals Calcs'!T$2:T57)-'Chem - ODS'!O$15*10^6&gt;0),SUM('Chemicals Calcs'!T$2:T57)-'Chem - ODS'!O$15*10^6,'Chemicals Calcs'!T57))</f>
        <v>29376854158116.559</v>
      </c>
      <c r="U57" s="210">
        <f ca="1">IF(SUM('Chemicals Calcs'!U$2:U57)-'Chem - ODS'!P$15*10^6&lt;0,0,IF(AND(SUM('Chemicals Calcs'!U$1:U56)-'Chem - ODS'!P$15*10^6&lt;0,SUM('Chemicals Calcs'!U$2:U57)-'Chem - ODS'!P$15*10^6&gt;0),SUM('Chemicals Calcs'!U$2:U57)-'Chem - ODS'!P$15*10^6,'Chemicals Calcs'!U57))</f>
        <v>31257564070152.617</v>
      </c>
      <c r="V57" s="210">
        <f ca="1">IF(SUM('Chemicals Calcs'!V$2:V57)-'Chem - ODS'!Q$15*10^6&lt;0,0,IF(AND(SUM('Chemicals Calcs'!V$1:V56)-'Chem - ODS'!Q$15*10^6&lt;0,SUM('Chemicals Calcs'!V$2:V57)-'Chem - ODS'!Q$15*10^6&gt;0),SUM('Chemicals Calcs'!V$2:V57)-'Chem - ODS'!Q$15*10^6,'Chemicals Calcs'!V57))</f>
        <v>33138273982188.68</v>
      </c>
      <c r="W57" s="210">
        <f ca="1">IF(SUM('Chemicals Calcs'!W$2:W57)-'Chem - ODS'!R$15*10^6&lt;0,0,IF(AND(SUM('Chemicals Calcs'!W$1:W56)-'Chem - ODS'!R$15*10^6&lt;0,SUM('Chemicals Calcs'!W$2:W57)-'Chem - ODS'!R$15*10^6&gt;0),SUM('Chemicals Calcs'!W$2:W57)-'Chem - ODS'!R$15*10^6,'Chemicals Calcs'!W57))</f>
        <v>33763101436505.957</v>
      </c>
      <c r="X57" s="210">
        <f ca="1">IF(SUM('Chemicals Calcs'!X$2:X57)-'Chem - ODS'!S$15*10^6&lt;0,0,IF(AND(SUM('Chemicals Calcs'!X$1:X56)-'Chem - ODS'!S$15*10^6&lt;0,SUM('Chemicals Calcs'!X$2:X57)-'Chem - ODS'!S$15*10^6&gt;0),SUM('Chemicals Calcs'!X$2:X57)-'Chem - ODS'!S$15*10^6,'Chemicals Calcs'!X57))</f>
        <v>34387928890823.242</v>
      </c>
      <c r="Y57" s="210">
        <f ca="1">IF(SUM('Chemicals Calcs'!Y$2:Y57)-'Chem - ODS'!T$15*10^6&lt;0,0,IF(AND(SUM('Chemicals Calcs'!Y$1:Y56)-'Chem - ODS'!T$15*10^6&lt;0,SUM('Chemicals Calcs'!Y$2:Y57)-'Chem - ODS'!T$15*10^6&gt;0),SUM('Chemicals Calcs'!Y$2:Y57)-'Chem - ODS'!T$15*10^6,'Chemicals Calcs'!Y57))</f>
        <v>35012756345140.523</v>
      </c>
      <c r="Z57" s="210">
        <f ca="1">IF(SUM('Chemicals Calcs'!Z$2:Z57)-'Chem - ODS'!U$15*10^6&lt;0,0,IF(AND(SUM('Chemicals Calcs'!Z$1:Z56)-'Chem - ODS'!U$15*10^6&lt;0,SUM('Chemicals Calcs'!Z$2:Z57)-'Chem - ODS'!U$15*10^6&gt;0),SUM('Chemicals Calcs'!Z$2:Z57)-'Chem - ODS'!U$15*10^6,'Chemicals Calcs'!Z57))</f>
        <v>35637583799457.813</v>
      </c>
      <c r="AA57" s="210">
        <f ca="1">IF(SUM('Chemicals Calcs'!AA$2:AA57)-'Chem - ODS'!V$15*10^6&lt;0,0,IF(AND(SUM('Chemicals Calcs'!AA$1:AA56)-'Chem - ODS'!V$15*10^6&lt;0,SUM('Chemicals Calcs'!AA$2:AA57)-'Chem - ODS'!V$15*10^6&gt;0),SUM('Chemicals Calcs'!AA$2:AA57)-'Chem - ODS'!V$15*10^6,'Chemicals Calcs'!AA57))</f>
        <v>36262411253775.086</v>
      </c>
      <c r="AB57" s="210">
        <f ca="1">IF(SUM('Chemicals Calcs'!AB$2:AB57)-'Chem - ODS'!W$15*10^6&lt;0,0,IF(AND(SUM('Chemicals Calcs'!AB$1:AB56)-'Chem - ODS'!W$15*10^6&lt;0,SUM('Chemicals Calcs'!AB$2:AB57)-'Chem - ODS'!W$15*10^6&gt;0),SUM('Chemicals Calcs'!AB$2:AB57)-'Chem - ODS'!W$15*10^6,'Chemicals Calcs'!AB57))</f>
        <v>36887238708092.367</v>
      </c>
      <c r="AC57" s="210">
        <f ca="1">IF(SUM('Chemicals Calcs'!AC$2:AC57)-'Chem - ODS'!X$15*10^6&lt;0,0,IF(AND(SUM('Chemicals Calcs'!AC$1:AC56)-'Chem - ODS'!X$15*10^6&lt;0,SUM('Chemicals Calcs'!AC$2:AC57)-'Chem - ODS'!X$15*10^6&gt;0),SUM('Chemicals Calcs'!AC$2:AC57)-'Chem - ODS'!X$15*10^6,'Chemicals Calcs'!AC57))</f>
        <v>37512066162409.648</v>
      </c>
      <c r="AD57" s="210">
        <f ca="1">IF(SUM('Chemicals Calcs'!AD$2:AD57)-'Chem - ODS'!Y$15*10^6&lt;0,0,IF(AND(SUM('Chemicals Calcs'!AD$1:AD56)-'Chem - ODS'!Y$15*10^6&lt;0,SUM('Chemicals Calcs'!AD$2:AD57)-'Chem - ODS'!Y$15*10^6&gt;0),SUM('Chemicals Calcs'!AD$2:AD57)-'Chem - ODS'!Y$15*10^6,'Chemicals Calcs'!AD57))</f>
        <v>38136893616726.938</v>
      </c>
      <c r="AE57" s="210">
        <f ca="1">IF(SUM('Chemicals Calcs'!AE$2:AE57)-'Chem - ODS'!Z$15*10^6&lt;0,0,IF(AND(SUM('Chemicals Calcs'!AE$1:AE56)-'Chem - ODS'!Z$15*10^6&lt;0,SUM('Chemicals Calcs'!AE$2:AE57)-'Chem - ODS'!Z$15*10^6&gt;0),SUM('Chemicals Calcs'!AE$2:AE57)-'Chem - ODS'!Z$15*10^6,'Chemicals Calcs'!AE57))</f>
        <v>38761721071044.219</v>
      </c>
      <c r="AF57" s="210">
        <f ca="1">IF(SUM('Chemicals Calcs'!AF$2:AF57)-'Chem - ODS'!AA$15*10^6&lt;0,0,IF(AND(SUM('Chemicals Calcs'!AF$1:AF56)-'Chem - ODS'!AA$15*10^6&lt;0,SUM('Chemicals Calcs'!AF$2:AF57)-'Chem - ODS'!AA$15*10^6&gt;0),SUM('Chemicals Calcs'!AF$2:AF57)-'Chem - ODS'!AA$15*10^6,'Chemicals Calcs'!AF57))</f>
        <v>39386548525361.5</v>
      </c>
      <c r="AG57" s="210">
        <f ca="1">IF(SUM('Chemicals Calcs'!AG$2:AG57)-'Chem - ODS'!AB$15*10^6&lt;0,0,IF(AND(SUM('Chemicals Calcs'!AG$1:AG56)-'Chem - ODS'!AB$15*10^6&lt;0,SUM('Chemicals Calcs'!AG$2:AG57)-'Chem - ODS'!AB$15*10^6&gt;0),SUM('Chemicals Calcs'!AG$2:AG57)-'Chem - ODS'!AB$15*10^6,'Chemicals Calcs'!AG57))</f>
        <v>40011375979678.781</v>
      </c>
      <c r="AH57" s="210">
        <f ca="1">IF(SUM('Chemicals Calcs'!AH$2:AH57)-'Chem - ODS'!AC$15*10^6&lt;0,0,IF(AND(SUM('Chemicals Calcs'!AH$1:AH56)-'Chem - ODS'!AC$15*10^6&lt;0,SUM('Chemicals Calcs'!AH$2:AH57)-'Chem - ODS'!AC$15*10^6&gt;0),SUM('Chemicals Calcs'!AH$2:AH57)-'Chem - ODS'!AC$15*10^6,'Chemicals Calcs'!AH57))</f>
        <v>40636203433996.063</v>
      </c>
      <c r="AI57" s="210">
        <f ca="1">IF(SUM('Chemicals Calcs'!AI$2:AI57)-'Chem - ODS'!AD$15*10^6&lt;0,0,IF(AND(SUM('Chemicals Calcs'!AI$1:AI56)-'Chem - ODS'!AD$15*10^6&lt;0,SUM('Chemicals Calcs'!AI$2:AI57)-'Chem - ODS'!AD$15*10^6&gt;0),SUM('Chemicals Calcs'!AI$2:AI57)-'Chem - ODS'!AD$15*10^6,'Chemicals Calcs'!AI57))</f>
        <v>41261030888313.336</v>
      </c>
      <c r="AJ57" s="210">
        <f ca="1">IF(SUM('Chemicals Calcs'!AJ$2:AJ57)-'Chem - ODS'!AE$15*10^6&lt;0,0,IF(AND(SUM('Chemicals Calcs'!AJ$1:AJ56)-'Chem - ODS'!AE$15*10^6&lt;0,SUM('Chemicals Calcs'!AJ$2:AJ57)-'Chem - ODS'!AE$15*10^6&gt;0),SUM('Chemicals Calcs'!AJ$2:AJ57)-'Chem - ODS'!AE$15*10^6,'Chemicals Calcs'!AJ57))</f>
        <v>41885858342630.625</v>
      </c>
      <c r="AK57" s="210">
        <f ca="1">IF(SUM('Chemicals Calcs'!AK$2:AK57)-'Chem - ODS'!AF$15*10^6&lt;0,0,IF(AND(SUM('Chemicals Calcs'!AK$1:AK56)-'Chem - ODS'!AF$15*10^6&lt;0,SUM('Chemicals Calcs'!AK$2:AK57)-'Chem - ODS'!AF$15*10^6&gt;0),SUM('Chemicals Calcs'!AK$2:AK57)-'Chem - ODS'!AF$15*10^6,'Chemicals Calcs'!AK57))</f>
        <v>42510685796947.906</v>
      </c>
      <c r="AL57" s="210">
        <f ca="1">IF(SUM('Chemicals Calcs'!AL$2:AL57)-'Chem - ODS'!AG$15*10^6&lt;0,0,IF(AND(SUM('Chemicals Calcs'!AL$1:AL56)-'Chem - ODS'!AG$15*10^6&lt;0,SUM('Chemicals Calcs'!AL$2:AL57)-'Chem - ODS'!AG$15*10^6&gt;0),SUM('Chemicals Calcs'!AL$2:AL57)-'Chem - ODS'!AG$15*10^6,'Chemicals Calcs'!AL57))</f>
        <v>43135513251265.188</v>
      </c>
      <c r="AM57" s="210">
        <f ca="1">IF(SUM('Chemicals Calcs'!AM$2:AM57)-'Chem - ODS'!AH$15*10^6&lt;0,0,IF(AND(SUM('Chemicals Calcs'!AM$1:AM56)-'Chem - ODS'!AH$15*10^6&lt;0,SUM('Chemicals Calcs'!AM$2:AM57)-'Chem - ODS'!AH$15*10^6&gt;0),SUM('Chemicals Calcs'!AM$2:AM57)-'Chem - ODS'!AH$15*10^6,'Chemicals Calcs'!AM57))</f>
        <v>43760340705582.469</v>
      </c>
      <c r="AN57" s="210">
        <f ca="1">IF(SUM('Chemicals Calcs'!AN$2:AN57)-'Chem - ODS'!AI$15*10^6&lt;0,0,IF(AND(SUM('Chemicals Calcs'!AN$1:AN56)-'Chem - ODS'!AI$15*10^6&lt;0,SUM('Chemicals Calcs'!AN$2:AN57)-'Chem - ODS'!AI$15*10^6&gt;0),SUM('Chemicals Calcs'!AN$2:AN57)-'Chem - ODS'!AI$15*10^6,'Chemicals Calcs'!AN57))</f>
        <v>44385168159899.75</v>
      </c>
      <c r="AO57" s="210">
        <f ca="1">IF(SUM('Chemicals Calcs'!AO$2:AO57)-'Chem - ODS'!AJ$15*10^6&lt;0,0,IF(AND(SUM('Chemicals Calcs'!AO$1:AO56)-'Chem - ODS'!AJ$15*10^6&lt;0,SUM('Chemicals Calcs'!AO$2:AO57)-'Chem - ODS'!AJ$15*10^6&gt;0),SUM('Chemicals Calcs'!AO$2:AO57)-'Chem - ODS'!AJ$15*10^6,'Chemicals Calcs'!AO57))</f>
        <v>45009995614217.039</v>
      </c>
      <c r="AP57" s="210">
        <f ca="1">IF(SUM('Chemicals Calcs'!AP$2:AP57)-'Chem - ODS'!AK$15*10^6&lt;0,0,IF(AND(SUM('Chemicals Calcs'!AP$1:AP56)-'Chem - ODS'!AK$15*10^6&lt;0,SUM('Chemicals Calcs'!AP$2:AP57)-'Chem - ODS'!AK$15*10^6&gt;0),SUM('Chemicals Calcs'!AP$2:AP57)-'Chem - ODS'!AK$15*10^6,'Chemicals Calcs'!AP57))</f>
        <v>45634823068534.313</v>
      </c>
    </row>
    <row r="58" spans="1:42">
      <c r="A58" s="74">
        <v>6</v>
      </c>
      <c r="B58">
        <f ca="1">IF('Chemicals 2010'!$A66="CP",INDIRECT("'Chemicals 2010'!"&amp;'Country Selector'!$B$3&amp;ROW($A66))*10^12,0)</f>
        <v>1552234513232.2749</v>
      </c>
      <c r="C58" s="90">
        <f t="shared" ca="1" si="2"/>
        <v>2819238686194.75</v>
      </c>
      <c r="D58" s="90">
        <f t="shared" ca="1" si="2"/>
        <v>4086242859157.2256</v>
      </c>
      <c r="E58" s="90">
        <f t="shared" ca="1" si="2"/>
        <v>5353247032119.7012</v>
      </c>
      <c r="F58" s="90">
        <f t="shared" ca="1" si="2"/>
        <v>6620251205082.1768</v>
      </c>
      <c r="G58" s="210">
        <f ca="1">IF(SUM('Chemicals Calcs'!G$2:G58)-'Chem - ODS'!B$15*10^6&lt;0,0,IF(AND(SUM('Chemicals Calcs'!G$1:G57)-'Chem - ODS'!B$15*10^6&lt;0,SUM('Chemicals Calcs'!G$2:G58)-'Chem - ODS'!B$15*10^6&gt;0),SUM('Chemicals Calcs'!G$2:G58)-'Chem - ODS'!B$15*10^6,'Chemicals Calcs'!G58))</f>
        <v>7887255378044.6514</v>
      </c>
      <c r="H58" s="210">
        <f ca="1">IF(SUM('Chemicals Calcs'!H$2:H58)-'Chem - ODS'!C$15*10^6&lt;0,0,IF(AND(SUM('Chemicals Calcs'!H$1:H57)-'Chem - ODS'!C$15*10^6&lt;0,SUM('Chemicals Calcs'!H$2:H58)-'Chem - ODS'!C$15*10^6&gt;0),SUM('Chemicals Calcs'!H$2:H58)-'Chem - ODS'!C$15*10^6,'Chemicals Calcs'!H58))</f>
        <v>9154259551007.127</v>
      </c>
      <c r="I58" s="210">
        <f ca="1">IF(SUM('Chemicals Calcs'!I$2:I58)-'Chem - ODS'!D$15*10^6&lt;0,0,IF(AND(SUM('Chemicals Calcs'!I$1:I57)-'Chem - ODS'!D$15*10^6&lt;0,SUM('Chemicals Calcs'!I$2:I58)-'Chem - ODS'!D$15*10^6&gt;0),SUM('Chemicals Calcs'!I$2:I58)-'Chem - ODS'!D$15*10^6,'Chemicals Calcs'!I58))</f>
        <v>10421263723969.602</v>
      </c>
      <c r="J58" s="210">
        <f ca="1">IF(SUM('Chemicals Calcs'!J$2:J58)-'Chem - ODS'!E$15*10^6&lt;0,0,IF(AND(SUM('Chemicals Calcs'!J$1:J57)-'Chem - ODS'!E$15*10^6&lt;0,SUM('Chemicals Calcs'!J$2:J58)-'Chem - ODS'!E$15*10^6&gt;0),SUM('Chemicals Calcs'!J$2:J58)-'Chem - ODS'!E$15*10^6,'Chemicals Calcs'!J58))</f>
        <v>11688267896932.078</v>
      </c>
      <c r="K58" s="210">
        <f ca="1">IF(SUM('Chemicals Calcs'!K$2:K58)-'Chem - ODS'!F$15*10^6&lt;0,0,IF(AND(SUM('Chemicals Calcs'!K$1:K57)-'Chem - ODS'!F$15*10^6&lt;0,SUM('Chemicals Calcs'!K$2:K58)-'Chem - ODS'!F$15*10^6&gt;0),SUM('Chemicals Calcs'!K$2:K58)-'Chem - ODS'!F$15*10^6,'Chemicals Calcs'!K58))</f>
        <v>12955272069894.553</v>
      </c>
      <c r="L58" s="210">
        <f ca="1">IF(SUM('Chemicals Calcs'!L$2:L58)-'Chem - ODS'!G$15*10^6&lt;0,0,IF(AND(SUM('Chemicals Calcs'!L$1:L57)-'Chem - ODS'!G$15*10^6&lt;0,SUM('Chemicals Calcs'!L$2:L58)-'Chem - ODS'!G$15*10^6&gt;0),SUM('Chemicals Calcs'!L$2:L58)-'Chem - ODS'!G$15*10^6,'Chemicals Calcs'!L58))</f>
        <v>14222276242857.029</v>
      </c>
      <c r="M58" s="210">
        <f ca="1">IF(SUM('Chemicals Calcs'!M$2:M58)-'Chem - ODS'!H$15*10^6&lt;0,0,IF(AND(SUM('Chemicals Calcs'!M$1:M57)-'Chem - ODS'!H$15*10^6&lt;0,SUM('Chemicals Calcs'!M$2:M58)-'Chem - ODS'!H$15*10^6&gt;0),SUM('Chemicals Calcs'!M$2:M58)-'Chem - ODS'!H$15*10^6,'Chemicals Calcs'!M58))</f>
        <v>15005845854346.008</v>
      </c>
      <c r="N58" s="210">
        <f ca="1">IF(SUM('Chemicals Calcs'!N$2:N58)-'Chem - ODS'!I$15*10^6&lt;0,0,IF(AND(SUM('Chemicals Calcs'!N$1:N57)-'Chem - ODS'!I$15*10^6&lt;0,SUM('Chemicals Calcs'!N$2:N58)-'Chem - ODS'!I$15*10^6&gt;0),SUM('Chemicals Calcs'!N$2:N58)-'Chem - ODS'!I$15*10^6,'Chemicals Calcs'!N58))</f>
        <v>15789415465834.988</v>
      </c>
      <c r="O58" s="210">
        <f ca="1">IF(SUM('Chemicals Calcs'!O$2:O58)-'Chem - ODS'!J$15*10^6&lt;0,0,IF(AND(SUM('Chemicals Calcs'!O$1:O57)-'Chem - ODS'!J$15*10^6&lt;0,SUM('Chemicals Calcs'!O$2:O58)-'Chem - ODS'!J$15*10^6&gt;0),SUM('Chemicals Calcs'!O$2:O58)-'Chem - ODS'!J$15*10^6,'Chemicals Calcs'!O58))</f>
        <v>16572985077323.965</v>
      </c>
      <c r="P58" s="210">
        <f ca="1">IF(SUM('Chemicals Calcs'!P$2:P58)-'Chem - ODS'!K$15*10^6&lt;0,0,IF(AND(SUM('Chemicals Calcs'!P$1:P57)-'Chem - ODS'!K$15*10^6&lt;0,SUM('Chemicals Calcs'!P$2:P58)-'Chem - ODS'!K$15*10^6&gt;0),SUM('Chemicals Calcs'!P$2:P58)-'Chem - ODS'!K$15*10^6,'Chemicals Calcs'!P58))</f>
        <v>17356554688812.945</v>
      </c>
      <c r="Q58" s="210">
        <f ca="1">IF(SUM('Chemicals Calcs'!Q$2:Q58)-'Chem - ODS'!L$15*10^6&lt;0,0,IF(AND(SUM('Chemicals Calcs'!Q$1:Q57)-'Chem - ODS'!L$15*10^6&lt;0,SUM('Chemicals Calcs'!Q$2:Q58)-'Chem - ODS'!L$15*10^6&gt;0),SUM('Chemicals Calcs'!Q$2:Q58)-'Chem - ODS'!L$15*10^6,'Chemicals Calcs'!Q58))</f>
        <v>18140124300301.922</v>
      </c>
      <c r="R58" s="210">
        <f ca="1">IF(SUM('Chemicals Calcs'!R$2:R58)-'Chem - ODS'!M$15*10^6&lt;0,0,IF(AND(SUM('Chemicals Calcs'!R$1:R57)-'Chem - ODS'!M$15*10^6&lt;0,SUM('Chemicals Calcs'!R$2:R58)-'Chem - ODS'!M$15*10^6&gt;0),SUM('Chemicals Calcs'!R$2:R58)-'Chem - ODS'!M$15*10^6,'Chemicals Calcs'!R58))</f>
        <v>18923693911790.902</v>
      </c>
      <c r="S58" s="210">
        <f ca="1">IF(SUM('Chemicals Calcs'!S$2:S58)-'Chem - ODS'!N$15*10^6&lt;0,0,IF(AND(SUM('Chemicals Calcs'!S$1:S57)-'Chem - ODS'!N$15*10^6&lt;0,SUM('Chemicals Calcs'!S$2:S58)-'Chem - ODS'!N$15*10^6&gt;0),SUM('Chemicals Calcs'!S$2:S58)-'Chem - ODS'!N$15*10^6,'Chemicals Calcs'!S58))</f>
        <v>19707263523279.883</v>
      </c>
      <c r="T58" s="210">
        <f ca="1">IF(SUM('Chemicals Calcs'!T$2:T58)-'Chem - ODS'!O$15*10^6&lt;0,0,IF(AND(SUM('Chemicals Calcs'!T$1:T57)-'Chem - ODS'!O$15*10^6&lt;0,SUM('Chemicals Calcs'!T$2:T58)-'Chem - ODS'!O$15*10^6&gt;0),SUM('Chemicals Calcs'!T$2:T58)-'Chem - ODS'!O$15*10^6,'Chemicals Calcs'!T58))</f>
        <v>20490833134768.863</v>
      </c>
      <c r="U58" s="210">
        <f ca="1">IF(SUM('Chemicals Calcs'!U$2:U58)-'Chem - ODS'!P$15*10^6&lt;0,0,IF(AND(SUM('Chemicals Calcs'!U$1:U57)-'Chem - ODS'!P$15*10^6&lt;0,SUM('Chemicals Calcs'!U$2:U58)-'Chem - ODS'!P$15*10^6&gt;0),SUM('Chemicals Calcs'!U$2:U58)-'Chem - ODS'!P$15*10^6,'Chemicals Calcs'!U58))</f>
        <v>21274402746257.84</v>
      </c>
      <c r="V58" s="210">
        <f ca="1">IF(SUM('Chemicals Calcs'!V$2:V58)-'Chem - ODS'!Q$15*10^6&lt;0,0,IF(AND(SUM('Chemicals Calcs'!V$1:V57)-'Chem - ODS'!Q$15*10^6&lt;0,SUM('Chemicals Calcs'!V$2:V58)-'Chem - ODS'!Q$15*10^6&gt;0),SUM('Chemicals Calcs'!V$2:V58)-'Chem - ODS'!Q$15*10^6,'Chemicals Calcs'!V58))</f>
        <v>22057972357746.82</v>
      </c>
      <c r="W58" s="210">
        <f ca="1">IF(SUM('Chemicals Calcs'!W$2:W58)-'Chem - ODS'!R$15*10^6&lt;0,0,IF(AND(SUM('Chemicals Calcs'!W$1:W57)-'Chem - ODS'!R$15*10^6&lt;0,SUM('Chemicals Calcs'!W$2:W58)-'Chem - ODS'!R$15*10^6&gt;0),SUM('Chemicals Calcs'!W$2:W58)-'Chem - ODS'!R$15*10^6,'Chemicals Calcs'!W58))</f>
        <v>22473878953337.758</v>
      </c>
      <c r="X58" s="210">
        <f ca="1">IF(SUM('Chemicals Calcs'!X$2:X58)-'Chem - ODS'!S$15*10^6&lt;0,0,IF(AND(SUM('Chemicals Calcs'!X$1:X57)-'Chem - ODS'!S$15*10^6&lt;0,SUM('Chemicals Calcs'!X$2:X58)-'Chem - ODS'!S$15*10^6&gt;0),SUM('Chemicals Calcs'!X$2:X58)-'Chem - ODS'!S$15*10^6,'Chemicals Calcs'!X58))</f>
        <v>22889785548928.699</v>
      </c>
      <c r="Y58" s="210">
        <f ca="1">IF(SUM('Chemicals Calcs'!Y$2:Y58)-'Chem - ODS'!T$15*10^6&lt;0,0,IF(AND(SUM('Chemicals Calcs'!Y$1:Y57)-'Chem - ODS'!T$15*10^6&lt;0,SUM('Chemicals Calcs'!Y$2:Y58)-'Chem - ODS'!T$15*10^6&gt;0),SUM('Chemicals Calcs'!Y$2:Y58)-'Chem - ODS'!T$15*10^6,'Chemicals Calcs'!Y58))</f>
        <v>23305692144519.641</v>
      </c>
      <c r="Z58" s="210">
        <f ca="1">IF(SUM('Chemicals Calcs'!Z$2:Z58)-'Chem - ODS'!U$15*10^6&lt;0,0,IF(AND(SUM('Chemicals Calcs'!Z$1:Z57)-'Chem - ODS'!U$15*10^6&lt;0,SUM('Chemicals Calcs'!Z$2:Z58)-'Chem - ODS'!U$15*10^6&gt;0),SUM('Chemicals Calcs'!Z$2:Z58)-'Chem - ODS'!U$15*10^6,'Chemicals Calcs'!Z58))</f>
        <v>23721598740110.578</v>
      </c>
      <c r="AA58" s="210">
        <f ca="1">IF(SUM('Chemicals Calcs'!AA$2:AA58)-'Chem - ODS'!V$15*10^6&lt;0,0,IF(AND(SUM('Chemicals Calcs'!AA$1:AA57)-'Chem - ODS'!V$15*10^6&lt;0,SUM('Chemicals Calcs'!AA$2:AA58)-'Chem - ODS'!V$15*10^6&gt;0),SUM('Chemicals Calcs'!AA$2:AA58)-'Chem - ODS'!V$15*10^6,'Chemicals Calcs'!AA58))</f>
        <v>24137505335701.52</v>
      </c>
      <c r="AB58" s="210">
        <f ca="1">IF(SUM('Chemicals Calcs'!AB$2:AB58)-'Chem - ODS'!W$15*10^6&lt;0,0,IF(AND(SUM('Chemicals Calcs'!AB$1:AB57)-'Chem - ODS'!W$15*10^6&lt;0,SUM('Chemicals Calcs'!AB$2:AB58)-'Chem - ODS'!W$15*10^6&gt;0),SUM('Chemicals Calcs'!AB$2:AB58)-'Chem - ODS'!W$15*10^6,'Chemicals Calcs'!AB58))</f>
        <v>24553411931292.461</v>
      </c>
      <c r="AC58" s="210">
        <f ca="1">IF(SUM('Chemicals Calcs'!AC$2:AC58)-'Chem - ODS'!X$15*10^6&lt;0,0,IF(AND(SUM('Chemicals Calcs'!AC$1:AC57)-'Chem - ODS'!X$15*10^6&lt;0,SUM('Chemicals Calcs'!AC$2:AC58)-'Chem - ODS'!X$15*10^6&gt;0),SUM('Chemicals Calcs'!AC$2:AC58)-'Chem - ODS'!X$15*10^6,'Chemicals Calcs'!AC58))</f>
        <v>24969318526883.398</v>
      </c>
      <c r="AD58" s="210">
        <f ca="1">IF(SUM('Chemicals Calcs'!AD$2:AD58)-'Chem - ODS'!Y$15*10^6&lt;0,0,IF(AND(SUM('Chemicals Calcs'!AD$1:AD57)-'Chem - ODS'!Y$15*10^6&lt;0,SUM('Chemicals Calcs'!AD$2:AD58)-'Chem - ODS'!Y$15*10^6&gt;0),SUM('Chemicals Calcs'!AD$2:AD58)-'Chem - ODS'!Y$15*10^6,'Chemicals Calcs'!AD58))</f>
        <v>25385225122474.336</v>
      </c>
      <c r="AE58" s="210">
        <f ca="1">IF(SUM('Chemicals Calcs'!AE$2:AE58)-'Chem - ODS'!Z$15*10^6&lt;0,0,IF(AND(SUM('Chemicals Calcs'!AE$1:AE57)-'Chem - ODS'!Z$15*10^6&lt;0,SUM('Chemicals Calcs'!AE$2:AE58)-'Chem - ODS'!Z$15*10^6&gt;0),SUM('Chemicals Calcs'!AE$2:AE58)-'Chem - ODS'!Z$15*10^6,'Chemicals Calcs'!AE58))</f>
        <v>25801131718065.281</v>
      </c>
      <c r="AF58" s="210">
        <f ca="1">IF(SUM('Chemicals Calcs'!AF$2:AF58)-'Chem - ODS'!AA$15*10^6&lt;0,0,IF(AND(SUM('Chemicals Calcs'!AF$1:AF57)-'Chem - ODS'!AA$15*10^6&lt;0,SUM('Chemicals Calcs'!AF$2:AF58)-'Chem - ODS'!AA$15*10^6&gt;0),SUM('Chemicals Calcs'!AF$2:AF58)-'Chem - ODS'!AA$15*10^6,'Chemicals Calcs'!AF58))</f>
        <v>26217038313656.219</v>
      </c>
      <c r="AG58" s="210">
        <f ca="1">IF(SUM('Chemicals Calcs'!AG$2:AG58)-'Chem - ODS'!AB$15*10^6&lt;0,0,IF(AND(SUM('Chemicals Calcs'!AG$1:AG57)-'Chem - ODS'!AB$15*10^6&lt;0,SUM('Chemicals Calcs'!AG$2:AG58)-'Chem - ODS'!AB$15*10^6&gt;0),SUM('Chemicals Calcs'!AG$2:AG58)-'Chem - ODS'!AB$15*10^6,'Chemicals Calcs'!AG58))</f>
        <v>26632944909247.156</v>
      </c>
      <c r="AH58" s="210">
        <f ca="1">IF(SUM('Chemicals Calcs'!AH$2:AH58)-'Chem - ODS'!AC$15*10^6&lt;0,0,IF(AND(SUM('Chemicals Calcs'!AH$1:AH57)-'Chem - ODS'!AC$15*10^6&lt;0,SUM('Chemicals Calcs'!AH$2:AH58)-'Chem - ODS'!AC$15*10^6&gt;0),SUM('Chemicals Calcs'!AH$2:AH58)-'Chem - ODS'!AC$15*10^6,'Chemicals Calcs'!AH58))</f>
        <v>27048851504838.094</v>
      </c>
      <c r="AI58" s="210">
        <f ca="1">IF(SUM('Chemicals Calcs'!AI$2:AI58)-'Chem - ODS'!AD$15*10^6&lt;0,0,IF(AND(SUM('Chemicals Calcs'!AI$1:AI57)-'Chem - ODS'!AD$15*10^6&lt;0,SUM('Chemicals Calcs'!AI$2:AI58)-'Chem - ODS'!AD$15*10^6&gt;0),SUM('Chemicals Calcs'!AI$2:AI58)-'Chem - ODS'!AD$15*10^6,'Chemicals Calcs'!AI58))</f>
        <v>27464758100429.035</v>
      </c>
      <c r="AJ58" s="210">
        <f ca="1">IF(SUM('Chemicals Calcs'!AJ$2:AJ58)-'Chem - ODS'!AE$15*10^6&lt;0,0,IF(AND(SUM('Chemicals Calcs'!AJ$1:AJ57)-'Chem - ODS'!AE$15*10^6&lt;0,SUM('Chemicals Calcs'!AJ$2:AJ58)-'Chem - ODS'!AE$15*10^6&gt;0),SUM('Chemicals Calcs'!AJ$2:AJ58)-'Chem - ODS'!AE$15*10^6,'Chemicals Calcs'!AJ58))</f>
        <v>27880664696019.977</v>
      </c>
      <c r="AK58" s="210">
        <f ca="1">IF(SUM('Chemicals Calcs'!AK$2:AK58)-'Chem - ODS'!AF$15*10^6&lt;0,0,IF(AND(SUM('Chemicals Calcs'!AK$1:AK57)-'Chem - ODS'!AF$15*10^6&lt;0,SUM('Chemicals Calcs'!AK$2:AK58)-'Chem - ODS'!AF$15*10^6&gt;0),SUM('Chemicals Calcs'!AK$2:AK58)-'Chem - ODS'!AF$15*10^6,'Chemicals Calcs'!AK58))</f>
        <v>28296571291610.914</v>
      </c>
      <c r="AL58" s="210">
        <f ca="1">IF(SUM('Chemicals Calcs'!AL$2:AL58)-'Chem - ODS'!AG$15*10^6&lt;0,0,IF(AND(SUM('Chemicals Calcs'!AL$1:AL57)-'Chem - ODS'!AG$15*10^6&lt;0,SUM('Chemicals Calcs'!AL$2:AL58)-'Chem - ODS'!AG$15*10^6&gt;0),SUM('Chemicals Calcs'!AL$2:AL58)-'Chem - ODS'!AG$15*10^6,'Chemicals Calcs'!AL58))</f>
        <v>28712477887201.855</v>
      </c>
      <c r="AM58" s="210">
        <f ca="1">IF(SUM('Chemicals Calcs'!AM$2:AM58)-'Chem - ODS'!AH$15*10^6&lt;0,0,IF(AND(SUM('Chemicals Calcs'!AM$1:AM57)-'Chem - ODS'!AH$15*10^6&lt;0,SUM('Chemicals Calcs'!AM$2:AM58)-'Chem - ODS'!AH$15*10^6&gt;0),SUM('Chemicals Calcs'!AM$2:AM58)-'Chem - ODS'!AH$15*10^6,'Chemicals Calcs'!AM58))</f>
        <v>29128384482792.797</v>
      </c>
      <c r="AN58" s="210">
        <f ca="1">IF(SUM('Chemicals Calcs'!AN$2:AN58)-'Chem - ODS'!AI$15*10^6&lt;0,0,IF(AND(SUM('Chemicals Calcs'!AN$1:AN57)-'Chem - ODS'!AI$15*10^6&lt;0,SUM('Chemicals Calcs'!AN$2:AN58)-'Chem - ODS'!AI$15*10^6&gt;0),SUM('Chemicals Calcs'!AN$2:AN58)-'Chem - ODS'!AI$15*10^6,'Chemicals Calcs'!AN58))</f>
        <v>29544291078383.738</v>
      </c>
      <c r="AO58" s="210">
        <f ca="1">IF(SUM('Chemicals Calcs'!AO$2:AO58)-'Chem - ODS'!AJ$15*10^6&lt;0,0,IF(AND(SUM('Chemicals Calcs'!AO$1:AO57)-'Chem - ODS'!AJ$15*10^6&lt;0,SUM('Chemicals Calcs'!AO$2:AO58)-'Chem - ODS'!AJ$15*10^6&gt;0),SUM('Chemicals Calcs'!AO$2:AO58)-'Chem - ODS'!AJ$15*10^6,'Chemicals Calcs'!AO58))</f>
        <v>29960197673974.676</v>
      </c>
      <c r="AP58" s="210">
        <f ca="1">IF(SUM('Chemicals Calcs'!AP$2:AP58)-'Chem - ODS'!AK$15*10^6&lt;0,0,IF(AND(SUM('Chemicals Calcs'!AP$1:AP57)-'Chem - ODS'!AK$15*10^6&lt;0,SUM('Chemicals Calcs'!AP$2:AP58)-'Chem - ODS'!AK$15*10^6&gt;0),SUM('Chemicals Calcs'!AP$2:AP58)-'Chem - ODS'!AK$15*10^6,'Chemicals Calcs'!AP58))</f>
        <v>30376104269565.617</v>
      </c>
    </row>
    <row r="59" spans="1:42">
      <c r="A59" s="74">
        <v>7</v>
      </c>
      <c r="B59">
        <f ca="1">IF('Chemicals 2010'!$A67="CP",INDIRECT("'Chemicals 2010'!"&amp;'Country Selector'!$B$3&amp;ROW($A67))*10^12,0)</f>
        <v>0</v>
      </c>
      <c r="C59" s="90">
        <f t="shared" ca="1" si="2"/>
        <v>0</v>
      </c>
      <c r="D59" s="90">
        <f t="shared" ca="1" si="2"/>
        <v>0</v>
      </c>
      <c r="E59" s="90">
        <f t="shared" ca="1" si="2"/>
        <v>0</v>
      </c>
      <c r="F59" s="90">
        <f t="shared" ca="1" si="2"/>
        <v>0</v>
      </c>
      <c r="G59" s="210">
        <f ca="1">IF(SUM('Chemicals Calcs'!G$2:G59)-'Chem - ODS'!B$15*10^6&lt;0,0,IF(AND(SUM('Chemicals Calcs'!G$1:G58)-'Chem - ODS'!B$15*10^6&lt;0,SUM('Chemicals Calcs'!G$2:G59)-'Chem - ODS'!B$15*10^6&gt;0),SUM('Chemicals Calcs'!G$2:G59)-'Chem - ODS'!B$15*10^6,'Chemicals Calcs'!G59))</f>
        <v>0</v>
      </c>
      <c r="H59" s="210">
        <f ca="1">IF(SUM('Chemicals Calcs'!H$2:H59)-'Chem - ODS'!C$15*10^6&lt;0,0,IF(AND(SUM('Chemicals Calcs'!H$1:H58)-'Chem - ODS'!C$15*10^6&lt;0,SUM('Chemicals Calcs'!H$2:H59)-'Chem - ODS'!C$15*10^6&gt;0),SUM('Chemicals Calcs'!H$2:H59)-'Chem - ODS'!C$15*10^6,'Chemicals Calcs'!H59))</f>
        <v>0</v>
      </c>
      <c r="I59" s="210">
        <f ca="1">IF(SUM('Chemicals Calcs'!I$2:I59)-'Chem - ODS'!D$15*10^6&lt;0,0,IF(AND(SUM('Chemicals Calcs'!I$1:I58)-'Chem - ODS'!D$15*10^6&lt;0,SUM('Chemicals Calcs'!I$2:I59)-'Chem - ODS'!D$15*10^6&gt;0),SUM('Chemicals Calcs'!I$2:I59)-'Chem - ODS'!D$15*10^6,'Chemicals Calcs'!I59))</f>
        <v>0</v>
      </c>
      <c r="J59" s="210">
        <f ca="1">IF(SUM('Chemicals Calcs'!J$2:J59)-'Chem - ODS'!E$15*10^6&lt;0,0,IF(AND(SUM('Chemicals Calcs'!J$1:J58)-'Chem - ODS'!E$15*10^6&lt;0,SUM('Chemicals Calcs'!J$2:J59)-'Chem - ODS'!E$15*10^6&gt;0),SUM('Chemicals Calcs'!J$2:J59)-'Chem - ODS'!E$15*10^6,'Chemicals Calcs'!J59))</f>
        <v>0</v>
      </c>
      <c r="K59" s="210">
        <f ca="1">IF(SUM('Chemicals Calcs'!K$2:K59)-'Chem - ODS'!F$15*10^6&lt;0,0,IF(AND(SUM('Chemicals Calcs'!K$1:K58)-'Chem - ODS'!F$15*10^6&lt;0,SUM('Chemicals Calcs'!K$2:K59)-'Chem - ODS'!F$15*10^6&gt;0),SUM('Chemicals Calcs'!K$2:K59)-'Chem - ODS'!F$15*10^6,'Chemicals Calcs'!K59))</f>
        <v>0</v>
      </c>
      <c r="L59" s="210">
        <f ca="1">IF(SUM('Chemicals Calcs'!L$2:L59)-'Chem - ODS'!G$15*10^6&lt;0,0,IF(AND(SUM('Chemicals Calcs'!L$1:L58)-'Chem - ODS'!G$15*10^6&lt;0,SUM('Chemicals Calcs'!L$2:L59)-'Chem - ODS'!G$15*10^6&gt;0),SUM('Chemicals Calcs'!L$2:L59)-'Chem - ODS'!G$15*10^6,'Chemicals Calcs'!L59))</f>
        <v>0</v>
      </c>
      <c r="M59" s="210">
        <f ca="1">IF(SUM('Chemicals Calcs'!M$2:M59)-'Chem - ODS'!H$15*10^6&lt;0,0,IF(AND(SUM('Chemicals Calcs'!M$1:M58)-'Chem - ODS'!H$15*10^6&lt;0,SUM('Chemicals Calcs'!M$2:M59)-'Chem - ODS'!H$15*10^6&gt;0),SUM('Chemicals Calcs'!M$2:M59)-'Chem - ODS'!H$15*10^6,'Chemicals Calcs'!M59))</f>
        <v>0</v>
      </c>
      <c r="N59" s="210">
        <f ca="1">IF(SUM('Chemicals Calcs'!N$2:N59)-'Chem - ODS'!I$15*10^6&lt;0,0,IF(AND(SUM('Chemicals Calcs'!N$1:N58)-'Chem - ODS'!I$15*10^6&lt;0,SUM('Chemicals Calcs'!N$2:N59)-'Chem - ODS'!I$15*10^6&gt;0),SUM('Chemicals Calcs'!N$2:N59)-'Chem - ODS'!I$15*10^6,'Chemicals Calcs'!N59))</f>
        <v>0</v>
      </c>
      <c r="O59" s="210">
        <f ca="1">IF(SUM('Chemicals Calcs'!O$2:O59)-'Chem - ODS'!J$15*10^6&lt;0,0,IF(AND(SUM('Chemicals Calcs'!O$1:O58)-'Chem - ODS'!J$15*10^6&lt;0,SUM('Chemicals Calcs'!O$2:O59)-'Chem - ODS'!J$15*10^6&gt;0),SUM('Chemicals Calcs'!O$2:O59)-'Chem - ODS'!J$15*10^6,'Chemicals Calcs'!O59))</f>
        <v>0</v>
      </c>
      <c r="P59" s="210">
        <f ca="1">IF(SUM('Chemicals Calcs'!P$2:P59)-'Chem - ODS'!K$15*10^6&lt;0,0,IF(AND(SUM('Chemicals Calcs'!P$1:P58)-'Chem - ODS'!K$15*10^6&lt;0,SUM('Chemicals Calcs'!P$2:P59)-'Chem - ODS'!K$15*10^6&gt;0),SUM('Chemicals Calcs'!P$2:P59)-'Chem - ODS'!K$15*10^6,'Chemicals Calcs'!P59))</f>
        <v>0</v>
      </c>
      <c r="Q59" s="210">
        <f ca="1">IF(SUM('Chemicals Calcs'!Q$2:Q59)-'Chem - ODS'!L$15*10^6&lt;0,0,IF(AND(SUM('Chemicals Calcs'!Q$1:Q58)-'Chem - ODS'!L$15*10^6&lt;0,SUM('Chemicals Calcs'!Q$2:Q59)-'Chem - ODS'!L$15*10^6&gt;0),SUM('Chemicals Calcs'!Q$2:Q59)-'Chem - ODS'!L$15*10^6,'Chemicals Calcs'!Q59))</f>
        <v>0</v>
      </c>
      <c r="R59" s="210">
        <f ca="1">IF(SUM('Chemicals Calcs'!R$2:R59)-'Chem - ODS'!M$15*10^6&lt;0,0,IF(AND(SUM('Chemicals Calcs'!R$1:R58)-'Chem - ODS'!M$15*10^6&lt;0,SUM('Chemicals Calcs'!R$2:R59)-'Chem - ODS'!M$15*10^6&gt;0),SUM('Chemicals Calcs'!R$2:R59)-'Chem - ODS'!M$15*10^6,'Chemicals Calcs'!R59))</f>
        <v>0</v>
      </c>
      <c r="S59" s="210">
        <f ca="1">IF(SUM('Chemicals Calcs'!S$2:S59)-'Chem - ODS'!N$15*10^6&lt;0,0,IF(AND(SUM('Chemicals Calcs'!S$1:S58)-'Chem - ODS'!N$15*10^6&lt;0,SUM('Chemicals Calcs'!S$2:S59)-'Chem - ODS'!N$15*10^6&gt;0),SUM('Chemicals Calcs'!S$2:S59)-'Chem - ODS'!N$15*10^6,'Chemicals Calcs'!S59))</f>
        <v>0</v>
      </c>
      <c r="T59" s="210">
        <f ca="1">IF(SUM('Chemicals Calcs'!T$2:T59)-'Chem - ODS'!O$15*10^6&lt;0,0,IF(AND(SUM('Chemicals Calcs'!T$1:T58)-'Chem - ODS'!O$15*10^6&lt;0,SUM('Chemicals Calcs'!T$2:T59)-'Chem - ODS'!O$15*10^6&gt;0),SUM('Chemicals Calcs'!T$2:T59)-'Chem - ODS'!O$15*10^6,'Chemicals Calcs'!T59))</f>
        <v>0</v>
      </c>
      <c r="U59" s="210">
        <f ca="1">IF(SUM('Chemicals Calcs'!U$2:U59)-'Chem - ODS'!P$15*10^6&lt;0,0,IF(AND(SUM('Chemicals Calcs'!U$1:U58)-'Chem - ODS'!P$15*10^6&lt;0,SUM('Chemicals Calcs'!U$2:U59)-'Chem - ODS'!P$15*10^6&gt;0),SUM('Chemicals Calcs'!U$2:U59)-'Chem - ODS'!P$15*10^6,'Chemicals Calcs'!U59))</f>
        <v>0</v>
      </c>
      <c r="V59" s="210">
        <f ca="1">IF(SUM('Chemicals Calcs'!V$2:V59)-'Chem - ODS'!Q$15*10^6&lt;0,0,IF(AND(SUM('Chemicals Calcs'!V$1:V58)-'Chem - ODS'!Q$15*10^6&lt;0,SUM('Chemicals Calcs'!V$2:V59)-'Chem - ODS'!Q$15*10^6&gt;0),SUM('Chemicals Calcs'!V$2:V59)-'Chem - ODS'!Q$15*10^6,'Chemicals Calcs'!V59))</f>
        <v>0</v>
      </c>
      <c r="W59" s="210">
        <f ca="1">IF(SUM('Chemicals Calcs'!W$2:W59)-'Chem - ODS'!R$15*10^6&lt;0,0,IF(AND(SUM('Chemicals Calcs'!W$1:W58)-'Chem - ODS'!R$15*10^6&lt;0,SUM('Chemicals Calcs'!W$2:W59)-'Chem - ODS'!R$15*10^6&gt;0),SUM('Chemicals Calcs'!W$2:W59)-'Chem - ODS'!R$15*10^6,'Chemicals Calcs'!W59))</f>
        <v>0</v>
      </c>
      <c r="X59" s="210">
        <f ca="1">IF(SUM('Chemicals Calcs'!X$2:X59)-'Chem - ODS'!S$15*10^6&lt;0,0,IF(AND(SUM('Chemicals Calcs'!X$1:X58)-'Chem - ODS'!S$15*10^6&lt;0,SUM('Chemicals Calcs'!X$2:X59)-'Chem - ODS'!S$15*10^6&gt;0),SUM('Chemicals Calcs'!X$2:X59)-'Chem - ODS'!S$15*10^6,'Chemicals Calcs'!X59))</f>
        <v>0</v>
      </c>
      <c r="Y59" s="210">
        <f ca="1">IF(SUM('Chemicals Calcs'!Y$2:Y59)-'Chem - ODS'!T$15*10^6&lt;0,0,IF(AND(SUM('Chemicals Calcs'!Y$1:Y58)-'Chem - ODS'!T$15*10^6&lt;0,SUM('Chemicals Calcs'!Y$2:Y59)-'Chem - ODS'!T$15*10^6&gt;0),SUM('Chemicals Calcs'!Y$2:Y59)-'Chem - ODS'!T$15*10^6,'Chemicals Calcs'!Y59))</f>
        <v>0</v>
      </c>
      <c r="Z59" s="210">
        <f ca="1">IF(SUM('Chemicals Calcs'!Z$2:Z59)-'Chem - ODS'!U$15*10^6&lt;0,0,IF(AND(SUM('Chemicals Calcs'!Z$1:Z58)-'Chem - ODS'!U$15*10^6&lt;0,SUM('Chemicals Calcs'!Z$2:Z59)-'Chem - ODS'!U$15*10^6&gt;0),SUM('Chemicals Calcs'!Z$2:Z59)-'Chem - ODS'!U$15*10^6,'Chemicals Calcs'!Z59))</f>
        <v>0</v>
      </c>
      <c r="AA59" s="210">
        <f ca="1">IF(SUM('Chemicals Calcs'!AA$2:AA59)-'Chem - ODS'!V$15*10^6&lt;0,0,IF(AND(SUM('Chemicals Calcs'!AA$1:AA58)-'Chem - ODS'!V$15*10^6&lt;0,SUM('Chemicals Calcs'!AA$2:AA59)-'Chem - ODS'!V$15*10^6&gt;0),SUM('Chemicals Calcs'!AA$2:AA59)-'Chem - ODS'!V$15*10^6,'Chemicals Calcs'!AA59))</f>
        <v>0</v>
      </c>
      <c r="AB59" s="210">
        <f ca="1">IF(SUM('Chemicals Calcs'!AB$2:AB59)-'Chem - ODS'!W$15*10^6&lt;0,0,IF(AND(SUM('Chemicals Calcs'!AB$1:AB58)-'Chem - ODS'!W$15*10^6&lt;0,SUM('Chemicals Calcs'!AB$2:AB59)-'Chem - ODS'!W$15*10^6&gt;0),SUM('Chemicals Calcs'!AB$2:AB59)-'Chem - ODS'!W$15*10^6,'Chemicals Calcs'!AB59))</f>
        <v>0</v>
      </c>
      <c r="AC59" s="210">
        <f ca="1">IF(SUM('Chemicals Calcs'!AC$2:AC59)-'Chem - ODS'!X$15*10^6&lt;0,0,IF(AND(SUM('Chemicals Calcs'!AC$1:AC58)-'Chem - ODS'!X$15*10^6&lt;0,SUM('Chemicals Calcs'!AC$2:AC59)-'Chem - ODS'!X$15*10^6&gt;0),SUM('Chemicals Calcs'!AC$2:AC59)-'Chem - ODS'!X$15*10^6,'Chemicals Calcs'!AC59))</f>
        <v>0</v>
      </c>
      <c r="AD59" s="210">
        <f ca="1">IF(SUM('Chemicals Calcs'!AD$2:AD59)-'Chem - ODS'!Y$15*10^6&lt;0,0,IF(AND(SUM('Chemicals Calcs'!AD$1:AD58)-'Chem - ODS'!Y$15*10^6&lt;0,SUM('Chemicals Calcs'!AD$2:AD59)-'Chem - ODS'!Y$15*10^6&gt;0),SUM('Chemicals Calcs'!AD$2:AD59)-'Chem - ODS'!Y$15*10^6,'Chemicals Calcs'!AD59))</f>
        <v>0</v>
      </c>
      <c r="AE59" s="210">
        <f ca="1">IF(SUM('Chemicals Calcs'!AE$2:AE59)-'Chem - ODS'!Z$15*10^6&lt;0,0,IF(AND(SUM('Chemicals Calcs'!AE$1:AE58)-'Chem - ODS'!Z$15*10^6&lt;0,SUM('Chemicals Calcs'!AE$2:AE59)-'Chem - ODS'!Z$15*10^6&gt;0),SUM('Chemicals Calcs'!AE$2:AE59)-'Chem - ODS'!Z$15*10^6,'Chemicals Calcs'!AE59))</f>
        <v>0</v>
      </c>
      <c r="AF59" s="210">
        <f ca="1">IF(SUM('Chemicals Calcs'!AF$2:AF59)-'Chem - ODS'!AA$15*10^6&lt;0,0,IF(AND(SUM('Chemicals Calcs'!AF$1:AF58)-'Chem - ODS'!AA$15*10^6&lt;0,SUM('Chemicals Calcs'!AF$2:AF59)-'Chem - ODS'!AA$15*10^6&gt;0),SUM('Chemicals Calcs'!AF$2:AF59)-'Chem - ODS'!AA$15*10^6,'Chemicals Calcs'!AF59))</f>
        <v>0</v>
      </c>
      <c r="AG59" s="210">
        <f ca="1">IF(SUM('Chemicals Calcs'!AG$2:AG59)-'Chem - ODS'!AB$15*10^6&lt;0,0,IF(AND(SUM('Chemicals Calcs'!AG$1:AG58)-'Chem - ODS'!AB$15*10^6&lt;0,SUM('Chemicals Calcs'!AG$2:AG59)-'Chem - ODS'!AB$15*10^6&gt;0),SUM('Chemicals Calcs'!AG$2:AG59)-'Chem - ODS'!AB$15*10^6,'Chemicals Calcs'!AG59))</f>
        <v>0</v>
      </c>
      <c r="AH59" s="210">
        <f ca="1">IF(SUM('Chemicals Calcs'!AH$2:AH59)-'Chem - ODS'!AC$15*10^6&lt;0,0,IF(AND(SUM('Chemicals Calcs'!AH$1:AH58)-'Chem - ODS'!AC$15*10^6&lt;0,SUM('Chemicals Calcs'!AH$2:AH59)-'Chem - ODS'!AC$15*10^6&gt;0),SUM('Chemicals Calcs'!AH$2:AH59)-'Chem - ODS'!AC$15*10^6,'Chemicals Calcs'!AH59))</f>
        <v>0</v>
      </c>
      <c r="AI59" s="210">
        <f ca="1">IF(SUM('Chemicals Calcs'!AI$2:AI59)-'Chem - ODS'!AD$15*10^6&lt;0,0,IF(AND(SUM('Chemicals Calcs'!AI$1:AI58)-'Chem - ODS'!AD$15*10^6&lt;0,SUM('Chemicals Calcs'!AI$2:AI59)-'Chem - ODS'!AD$15*10^6&gt;0),SUM('Chemicals Calcs'!AI$2:AI59)-'Chem - ODS'!AD$15*10^6,'Chemicals Calcs'!AI59))</f>
        <v>0</v>
      </c>
      <c r="AJ59" s="210">
        <f ca="1">IF(SUM('Chemicals Calcs'!AJ$2:AJ59)-'Chem - ODS'!AE$15*10^6&lt;0,0,IF(AND(SUM('Chemicals Calcs'!AJ$1:AJ58)-'Chem - ODS'!AE$15*10^6&lt;0,SUM('Chemicals Calcs'!AJ$2:AJ59)-'Chem - ODS'!AE$15*10^6&gt;0),SUM('Chemicals Calcs'!AJ$2:AJ59)-'Chem - ODS'!AE$15*10^6,'Chemicals Calcs'!AJ59))</f>
        <v>0</v>
      </c>
      <c r="AK59" s="210">
        <f ca="1">IF(SUM('Chemicals Calcs'!AK$2:AK59)-'Chem - ODS'!AF$15*10^6&lt;0,0,IF(AND(SUM('Chemicals Calcs'!AK$1:AK58)-'Chem - ODS'!AF$15*10^6&lt;0,SUM('Chemicals Calcs'!AK$2:AK59)-'Chem - ODS'!AF$15*10^6&gt;0),SUM('Chemicals Calcs'!AK$2:AK59)-'Chem - ODS'!AF$15*10^6,'Chemicals Calcs'!AK59))</f>
        <v>0</v>
      </c>
      <c r="AL59" s="210">
        <f ca="1">IF(SUM('Chemicals Calcs'!AL$2:AL59)-'Chem - ODS'!AG$15*10^6&lt;0,0,IF(AND(SUM('Chemicals Calcs'!AL$1:AL58)-'Chem - ODS'!AG$15*10^6&lt;0,SUM('Chemicals Calcs'!AL$2:AL59)-'Chem - ODS'!AG$15*10^6&gt;0),SUM('Chemicals Calcs'!AL$2:AL59)-'Chem - ODS'!AG$15*10^6,'Chemicals Calcs'!AL59))</f>
        <v>0</v>
      </c>
      <c r="AM59" s="210">
        <f ca="1">IF(SUM('Chemicals Calcs'!AM$2:AM59)-'Chem - ODS'!AH$15*10^6&lt;0,0,IF(AND(SUM('Chemicals Calcs'!AM$1:AM58)-'Chem - ODS'!AH$15*10^6&lt;0,SUM('Chemicals Calcs'!AM$2:AM59)-'Chem - ODS'!AH$15*10^6&gt;0),SUM('Chemicals Calcs'!AM$2:AM59)-'Chem - ODS'!AH$15*10^6,'Chemicals Calcs'!AM59))</f>
        <v>0</v>
      </c>
      <c r="AN59" s="210">
        <f ca="1">IF(SUM('Chemicals Calcs'!AN$2:AN59)-'Chem - ODS'!AI$15*10^6&lt;0,0,IF(AND(SUM('Chemicals Calcs'!AN$1:AN58)-'Chem - ODS'!AI$15*10^6&lt;0,SUM('Chemicals Calcs'!AN$2:AN59)-'Chem - ODS'!AI$15*10^6&gt;0),SUM('Chemicals Calcs'!AN$2:AN59)-'Chem - ODS'!AI$15*10^6,'Chemicals Calcs'!AN59))</f>
        <v>0</v>
      </c>
      <c r="AO59" s="210">
        <f ca="1">IF(SUM('Chemicals Calcs'!AO$2:AO59)-'Chem - ODS'!AJ$15*10^6&lt;0,0,IF(AND(SUM('Chemicals Calcs'!AO$1:AO58)-'Chem - ODS'!AJ$15*10^6&lt;0,SUM('Chemicals Calcs'!AO$2:AO59)-'Chem - ODS'!AJ$15*10^6&gt;0),SUM('Chemicals Calcs'!AO$2:AO59)-'Chem - ODS'!AJ$15*10^6,'Chemicals Calcs'!AO59))</f>
        <v>0</v>
      </c>
      <c r="AP59" s="210">
        <f ca="1">IF(SUM('Chemicals Calcs'!AP$2:AP59)-'Chem - ODS'!AK$15*10^6&lt;0,0,IF(AND(SUM('Chemicals Calcs'!AP$1:AP58)-'Chem - ODS'!AK$15*10^6&lt;0,SUM('Chemicals Calcs'!AP$2:AP59)-'Chem - ODS'!AK$15*10^6&gt;0),SUM('Chemicals Calcs'!AP$2:AP59)-'Chem - ODS'!AK$15*10^6,'Chemicals Calcs'!AP59))</f>
        <v>0</v>
      </c>
    </row>
    <row r="60" spans="1:42">
      <c r="A60" s="74">
        <v>8</v>
      </c>
      <c r="B60">
        <f ca="1">IF('Chemicals 2010'!$A68="CP",INDIRECT("'Chemicals 2010'!"&amp;'Country Selector'!$B$3&amp;ROW($A68))*10^12,0)</f>
        <v>0</v>
      </c>
      <c r="C60" s="90">
        <f t="shared" ca="1" si="2"/>
        <v>0</v>
      </c>
      <c r="D60" s="90">
        <f t="shared" ca="1" si="2"/>
        <v>0</v>
      </c>
      <c r="E60" s="90">
        <f t="shared" ca="1" si="2"/>
        <v>0</v>
      </c>
      <c r="F60" s="90">
        <f t="shared" ca="1" si="2"/>
        <v>0</v>
      </c>
      <c r="G60" s="210">
        <f ca="1">IF(SUM('Chemicals Calcs'!G$2:G60)-'Chem - ODS'!B$15*10^6&lt;0,0,IF(AND(SUM('Chemicals Calcs'!G$1:G59)-'Chem - ODS'!B$15*10^6&lt;0,SUM('Chemicals Calcs'!G$2:G60)-'Chem - ODS'!B$15*10^6&gt;0),SUM('Chemicals Calcs'!G$2:G60)-'Chem - ODS'!B$15*10^6,'Chemicals Calcs'!G60))</f>
        <v>0</v>
      </c>
      <c r="H60" s="210">
        <f ca="1">IF(SUM('Chemicals Calcs'!H$2:H60)-'Chem - ODS'!C$15*10^6&lt;0,0,IF(AND(SUM('Chemicals Calcs'!H$1:H59)-'Chem - ODS'!C$15*10^6&lt;0,SUM('Chemicals Calcs'!H$2:H60)-'Chem - ODS'!C$15*10^6&gt;0),SUM('Chemicals Calcs'!H$2:H60)-'Chem - ODS'!C$15*10^6,'Chemicals Calcs'!H60))</f>
        <v>0</v>
      </c>
      <c r="I60" s="210">
        <f ca="1">IF(SUM('Chemicals Calcs'!I$2:I60)-'Chem - ODS'!D$15*10^6&lt;0,0,IF(AND(SUM('Chemicals Calcs'!I$1:I59)-'Chem - ODS'!D$15*10^6&lt;0,SUM('Chemicals Calcs'!I$2:I60)-'Chem - ODS'!D$15*10^6&gt;0),SUM('Chemicals Calcs'!I$2:I60)-'Chem - ODS'!D$15*10^6,'Chemicals Calcs'!I60))</f>
        <v>0</v>
      </c>
      <c r="J60" s="210">
        <f ca="1">IF(SUM('Chemicals Calcs'!J$2:J60)-'Chem - ODS'!E$15*10^6&lt;0,0,IF(AND(SUM('Chemicals Calcs'!J$1:J59)-'Chem - ODS'!E$15*10^6&lt;0,SUM('Chemicals Calcs'!J$2:J60)-'Chem - ODS'!E$15*10^6&gt;0),SUM('Chemicals Calcs'!J$2:J60)-'Chem - ODS'!E$15*10^6,'Chemicals Calcs'!J60))</f>
        <v>0</v>
      </c>
      <c r="K60" s="210">
        <f ca="1">IF(SUM('Chemicals Calcs'!K$2:K60)-'Chem - ODS'!F$15*10^6&lt;0,0,IF(AND(SUM('Chemicals Calcs'!K$1:K59)-'Chem - ODS'!F$15*10^6&lt;0,SUM('Chemicals Calcs'!K$2:K60)-'Chem - ODS'!F$15*10^6&gt;0),SUM('Chemicals Calcs'!K$2:K60)-'Chem - ODS'!F$15*10^6,'Chemicals Calcs'!K60))</f>
        <v>0</v>
      </c>
      <c r="L60" s="210">
        <f ca="1">IF(SUM('Chemicals Calcs'!L$2:L60)-'Chem - ODS'!G$15*10^6&lt;0,0,IF(AND(SUM('Chemicals Calcs'!L$1:L59)-'Chem - ODS'!G$15*10^6&lt;0,SUM('Chemicals Calcs'!L$2:L60)-'Chem - ODS'!G$15*10^6&gt;0),SUM('Chemicals Calcs'!L$2:L60)-'Chem - ODS'!G$15*10^6,'Chemicals Calcs'!L60))</f>
        <v>0</v>
      </c>
      <c r="M60" s="210">
        <f ca="1">IF(SUM('Chemicals Calcs'!M$2:M60)-'Chem - ODS'!H$15*10^6&lt;0,0,IF(AND(SUM('Chemicals Calcs'!M$1:M59)-'Chem - ODS'!H$15*10^6&lt;0,SUM('Chemicals Calcs'!M$2:M60)-'Chem - ODS'!H$15*10^6&gt;0),SUM('Chemicals Calcs'!M$2:M60)-'Chem - ODS'!H$15*10^6,'Chemicals Calcs'!M60))</f>
        <v>0</v>
      </c>
      <c r="N60" s="210">
        <f ca="1">IF(SUM('Chemicals Calcs'!N$2:N60)-'Chem - ODS'!I$15*10^6&lt;0,0,IF(AND(SUM('Chemicals Calcs'!N$1:N59)-'Chem - ODS'!I$15*10^6&lt;0,SUM('Chemicals Calcs'!N$2:N60)-'Chem - ODS'!I$15*10^6&gt;0),SUM('Chemicals Calcs'!N$2:N60)-'Chem - ODS'!I$15*10^6,'Chemicals Calcs'!N60))</f>
        <v>0</v>
      </c>
      <c r="O60" s="210">
        <f ca="1">IF(SUM('Chemicals Calcs'!O$2:O60)-'Chem - ODS'!J$15*10^6&lt;0,0,IF(AND(SUM('Chemicals Calcs'!O$1:O59)-'Chem - ODS'!J$15*10^6&lt;0,SUM('Chemicals Calcs'!O$2:O60)-'Chem - ODS'!J$15*10^6&gt;0),SUM('Chemicals Calcs'!O$2:O60)-'Chem - ODS'!J$15*10^6,'Chemicals Calcs'!O60))</f>
        <v>0</v>
      </c>
      <c r="P60" s="210">
        <f ca="1">IF(SUM('Chemicals Calcs'!P$2:P60)-'Chem - ODS'!K$15*10^6&lt;0,0,IF(AND(SUM('Chemicals Calcs'!P$1:P59)-'Chem - ODS'!K$15*10^6&lt;0,SUM('Chemicals Calcs'!P$2:P60)-'Chem - ODS'!K$15*10^6&gt;0),SUM('Chemicals Calcs'!P$2:P60)-'Chem - ODS'!K$15*10^6,'Chemicals Calcs'!P60))</f>
        <v>0</v>
      </c>
      <c r="Q60" s="210">
        <f ca="1">IF(SUM('Chemicals Calcs'!Q$2:Q60)-'Chem - ODS'!L$15*10^6&lt;0,0,IF(AND(SUM('Chemicals Calcs'!Q$1:Q59)-'Chem - ODS'!L$15*10^6&lt;0,SUM('Chemicals Calcs'!Q$2:Q60)-'Chem - ODS'!L$15*10^6&gt;0),SUM('Chemicals Calcs'!Q$2:Q60)-'Chem - ODS'!L$15*10^6,'Chemicals Calcs'!Q60))</f>
        <v>0</v>
      </c>
      <c r="R60" s="210">
        <f ca="1">IF(SUM('Chemicals Calcs'!R$2:R60)-'Chem - ODS'!M$15*10^6&lt;0,0,IF(AND(SUM('Chemicals Calcs'!R$1:R59)-'Chem - ODS'!M$15*10^6&lt;0,SUM('Chemicals Calcs'!R$2:R60)-'Chem - ODS'!M$15*10^6&gt;0),SUM('Chemicals Calcs'!R$2:R60)-'Chem - ODS'!M$15*10^6,'Chemicals Calcs'!R60))</f>
        <v>0</v>
      </c>
      <c r="S60" s="210">
        <f ca="1">IF(SUM('Chemicals Calcs'!S$2:S60)-'Chem - ODS'!N$15*10^6&lt;0,0,IF(AND(SUM('Chemicals Calcs'!S$1:S59)-'Chem - ODS'!N$15*10^6&lt;0,SUM('Chemicals Calcs'!S$2:S60)-'Chem - ODS'!N$15*10^6&gt;0),SUM('Chemicals Calcs'!S$2:S60)-'Chem - ODS'!N$15*10^6,'Chemicals Calcs'!S60))</f>
        <v>0</v>
      </c>
      <c r="T60" s="210">
        <f ca="1">IF(SUM('Chemicals Calcs'!T$2:T60)-'Chem - ODS'!O$15*10^6&lt;0,0,IF(AND(SUM('Chemicals Calcs'!T$1:T59)-'Chem - ODS'!O$15*10^6&lt;0,SUM('Chemicals Calcs'!T$2:T60)-'Chem - ODS'!O$15*10^6&gt;0),SUM('Chemicals Calcs'!T$2:T60)-'Chem - ODS'!O$15*10^6,'Chemicals Calcs'!T60))</f>
        <v>0</v>
      </c>
      <c r="U60" s="210">
        <f ca="1">IF(SUM('Chemicals Calcs'!U$2:U60)-'Chem - ODS'!P$15*10^6&lt;0,0,IF(AND(SUM('Chemicals Calcs'!U$1:U59)-'Chem - ODS'!P$15*10^6&lt;0,SUM('Chemicals Calcs'!U$2:U60)-'Chem - ODS'!P$15*10^6&gt;0),SUM('Chemicals Calcs'!U$2:U60)-'Chem - ODS'!P$15*10^6,'Chemicals Calcs'!U60))</f>
        <v>0</v>
      </c>
      <c r="V60" s="210">
        <f ca="1">IF(SUM('Chemicals Calcs'!V$2:V60)-'Chem - ODS'!Q$15*10^6&lt;0,0,IF(AND(SUM('Chemicals Calcs'!V$1:V59)-'Chem - ODS'!Q$15*10^6&lt;0,SUM('Chemicals Calcs'!V$2:V60)-'Chem - ODS'!Q$15*10^6&gt;0),SUM('Chemicals Calcs'!V$2:V60)-'Chem - ODS'!Q$15*10^6,'Chemicals Calcs'!V60))</f>
        <v>0</v>
      </c>
      <c r="W60" s="210">
        <f ca="1">IF(SUM('Chemicals Calcs'!W$2:W60)-'Chem - ODS'!R$15*10^6&lt;0,0,IF(AND(SUM('Chemicals Calcs'!W$1:W59)-'Chem - ODS'!R$15*10^6&lt;0,SUM('Chemicals Calcs'!W$2:W60)-'Chem - ODS'!R$15*10^6&gt;0),SUM('Chemicals Calcs'!W$2:W60)-'Chem - ODS'!R$15*10^6,'Chemicals Calcs'!W60))</f>
        <v>0</v>
      </c>
      <c r="X60" s="210">
        <f ca="1">IF(SUM('Chemicals Calcs'!X$2:X60)-'Chem - ODS'!S$15*10^6&lt;0,0,IF(AND(SUM('Chemicals Calcs'!X$1:X59)-'Chem - ODS'!S$15*10^6&lt;0,SUM('Chemicals Calcs'!X$2:X60)-'Chem - ODS'!S$15*10^6&gt;0),SUM('Chemicals Calcs'!X$2:X60)-'Chem - ODS'!S$15*10^6,'Chemicals Calcs'!X60))</f>
        <v>0</v>
      </c>
      <c r="Y60" s="210">
        <f ca="1">IF(SUM('Chemicals Calcs'!Y$2:Y60)-'Chem - ODS'!T$15*10^6&lt;0,0,IF(AND(SUM('Chemicals Calcs'!Y$1:Y59)-'Chem - ODS'!T$15*10^6&lt;0,SUM('Chemicals Calcs'!Y$2:Y60)-'Chem - ODS'!T$15*10^6&gt;0),SUM('Chemicals Calcs'!Y$2:Y60)-'Chem - ODS'!T$15*10^6,'Chemicals Calcs'!Y60))</f>
        <v>0</v>
      </c>
      <c r="Z60" s="210">
        <f ca="1">IF(SUM('Chemicals Calcs'!Z$2:Z60)-'Chem - ODS'!U$15*10^6&lt;0,0,IF(AND(SUM('Chemicals Calcs'!Z$1:Z59)-'Chem - ODS'!U$15*10^6&lt;0,SUM('Chemicals Calcs'!Z$2:Z60)-'Chem - ODS'!U$15*10^6&gt;0),SUM('Chemicals Calcs'!Z$2:Z60)-'Chem - ODS'!U$15*10^6,'Chemicals Calcs'!Z60))</f>
        <v>0</v>
      </c>
      <c r="AA60" s="210">
        <f ca="1">IF(SUM('Chemicals Calcs'!AA$2:AA60)-'Chem - ODS'!V$15*10^6&lt;0,0,IF(AND(SUM('Chemicals Calcs'!AA$1:AA59)-'Chem - ODS'!V$15*10^6&lt;0,SUM('Chemicals Calcs'!AA$2:AA60)-'Chem - ODS'!V$15*10^6&gt;0),SUM('Chemicals Calcs'!AA$2:AA60)-'Chem - ODS'!V$15*10^6,'Chemicals Calcs'!AA60))</f>
        <v>0</v>
      </c>
      <c r="AB60" s="210">
        <f ca="1">IF(SUM('Chemicals Calcs'!AB$2:AB60)-'Chem - ODS'!W$15*10^6&lt;0,0,IF(AND(SUM('Chemicals Calcs'!AB$1:AB59)-'Chem - ODS'!W$15*10^6&lt;0,SUM('Chemicals Calcs'!AB$2:AB60)-'Chem - ODS'!W$15*10^6&gt;0),SUM('Chemicals Calcs'!AB$2:AB60)-'Chem - ODS'!W$15*10^6,'Chemicals Calcs'!AB60))</f>
        <v>0</v>
      </c>
      <c r="AC60" s="210">
        <f ca="1">IF(SUM('Chemicals Calcs'!AC$2:AC60)-'Chem - ODS'!X$15*10^6&lt;0,0,IF(AND(SUM('Chemicals Calcs'!AC$1:AC59)-'Chem - ODS'!X$15*10^6&lt;0,SUM('Chemicals Calcs'!AC$2:AC60)-'Chem - ODS'!X$15*10^6&gt;0),SUM('Chemicals Calcs'!AC$2:AC60)-'Chem - ODS'!X$15*10^6,'Chemicals Calcs'!AC60))</f>
        <v>0</v>
      </c>
      <c r="AD60" s="210">
        <f ca="1">IF(SUM('Chemicals Calcs'!AD$2:AD60)-'Chem - ODS'!Y$15*10^6&lt;0,0,IF(AND(SUM('Chemicals Calcs'!AD$1:AD59)-'Chem - ODS'!Y$15*10^6&lt;0,SUM('Chemicals Calcs'!AD$2:AD60)-'Chem - ODS'!Y$15*10^6&gt;0),SUM('Chemicals Calcs'!AD$2:AD60)-'Chem - ODS'!Y$15*10^6,'Chemicals Calcs'!AD60))</f>
        <v>0</v>
      </c>
      <c r="AE60" s="210">
        <f ca="1">IF(SUM('Chemicals Calcs'!AE$2:AE60)-'Chem - ODS'!Z$15*10^6&lt;0,0,IF(AND(SUM('Chemicals Calcs'!AE$1:AE59)-'Chem - ODS'!Z$15*10^6&lt;0,SUM('Chemicals Calcs'!AE$2:AE60)-'Chem - ODS'!Z$15*10^6&gt;0),SUM('Chemicals Calcs'!AE$2:AE60)-'Chem - ODS'!Z$15*10^6,'Chemicals Calcs'!AE60))</f>
        <v>0</v>
      </c>
      <c r="AF60" s="210">
        <f ca="1">IF(SUM('Chemicals Calcs'!AF$2:AF60)-'Chem - ODS'!AA$15*10^6&lt;0,0,IF(AND(SUM('Chemicals Calcs'!AF$1:AF59)-'Chem - ODS'!AA$15*10^6&lt;0,SUM('Chemicals Calcs'!AF$2:AF60)-'Chem - ODS'!AA$15*10^6&gt;0),SUM('Chemicals Calcs'!AF$2:AF60)-'Chem - ODS'!AA$15*10^6,'Chemicals Calcs'!AF60))</f>
        <v>0</v>
      </c>
      <c r="AG60" s="210">
        <f ca="1">IF(SUM('Chemicals Calcs'!AG$2:AG60)-'Chem - ODS'!AB$15*10^6&lt;0,0,IF(AND(SUM('Chemicals Calcs'!AG$1:AG59)-'Chem - ODS'!AB$15*10^6&lt;0,SUM('Chemicals Calcs'!AG$2:AG60)-'Chem - ODS'!AB$15*10^6&gt;0),SUM('Chemicals Calcs'!AG$2:AG60)-'Chem - ODS'!AB$15*10^6,'Chemicals Calcs'!AG60))</f>
        <v>0</v>
      </c>
      <c r="AH60" s="210">
        <f ca="1">IF(SUM('Chemicals Calcs'!AH$2:AH60)-'Chem - ODS'!AC$15*10^6&lt;0,0,IF(AND(SUM('Chemicals Calcs'!AH$1:AH59)-'Chem - ODS'!AC$15*10^6&lt;0,SUM('Chemicals Calcs'!AH$2:AH60)-'Chem - ODS'!AC$15*10^6&gt;0),SUM('Chemicals Calcs'!AH$2:AH60)-'Chem - ODS'!AC$15*10^6,'Chemicals Calcs'!AH60))</f>
        <v>0</v>
      </c>
      <c r="AI60" s="210">
        <f ca="1">IF(SUM('Chemicals Calcs'!AI$2:AI60)-'Chem - ODS'!AD$15*10^6&lt;0,0,IF(AND(SUM('Chemicals Calcs'!AI$1:AI59)-'Chem - ODS'!AD$15*10^6&lt;0,SUM('Chemicals Calcs'!AI$2:AI60)-'Chem - ODS'!AD$15*10^6&gt;0),SUM('Chemicals Calcs'!AI$2:AI60)-'Chem - ODS'!AD$15*10^6,'Chemicals Calcs'!AI60))</f>
        <v>0</v>
      </c>
      <c r="AJ60" s="210">
        <f ca="1">IF(SUM('Chemicals Calcs'!AJ$2:AJ60)-'Chem - ODS'!AE$15*10^6&lt;0,0,IF(AND(SUM('Chemicals Calcs'!AJ$1:AJ59)-'Chem - ODS'!AE$15*10^6&lt;0,SUM('Chemicals Calcs'!AJ$2:AJ60)-'Chem - ODS'!AE$15*10^6&gt;0),SUM('Chemicals Calcs'!AJ$2:AJ60)-'Chem - ODS'!AE$15*10^6,'Chemicals Calcs'!AJ60))</f>
        <v>0</v>
      </c>
      <c r="AK60" s="210">
        <f ca="1">IF(SUM('Chemicals Calcs'!AK$2:AK60)-'Chem - ODS'!AF$15*10^6&lt;0,0,IF(AND(SUM('Chemicals Calcs'!AK$1:AK59)-'Chem - ODS'!AF$15*10^6&lt;0,SUM('Chemicals Calcs'!AK$2:AK60)-'Chem - ODS'!AF$15*10^6&gt;0),SUM('Chemicals Calcs'!AK$2:AK60)-'Chem - ODS'!AF$15*10^6,'Chemicals Calcs'!AK60))</f>
        <v>0</v>
      </c>
      <c r="AL60" s="210">
        <f ca="1">IF(SUM('Chemicals Calcs'!AL$2:AL60)-'Chem - ODS'!AG$15*10^6&lt;0,0,IF(AND(SUM('Chemicals Calcs'!AL$1:AL59)-'Chem - ODS'!AG$15*10^6&lt;0,SUM('Chemicals Calcs'!AL$2:AL60)-'Chem - ODS'!AG$15*10^6&gt;0),SUM('Chemicals Calcs'!AL$2:AL60)-'Chem - ODS'!AG$15*10^6,'Chemicals Calcs'!AL60))</f>
        <v>0</v>
      </c>
      <c r="AM60" s="210">
        <f ca="1">IF(SUM('Chemicals Calcs'!AM$2:AM60)-'Chem - ODS'!AH$15*10^6&lt;0,0,IF(AND(SUM('Chemicals Calcs'!AM$1:AM59)-'Chem - ODS'!AH$15*10^6&lt;0,SUM('Chemicals Calcs'!AM$2:AM60)-'Chem - ODS'!AH$15*10^6&gt;0),SUM('Chemicals Calcs'!AM$2:AM60)-'Chem - ODS'!AH$15*10^6,'Chemicals Calcs'!AM60))</f>
        <v>0</v>
      </c>
      <c r="AN60" s="210">
        <f ca="1">IF(SUM('Chemicals Calcs'!AN$2:AN60)-'Chem - ODS'!AI$15*10^6&lt;0,0,IF(AND(SUM('Chemicals Calcs'!AN$1:AN59)-'Chem - ODS'!AI$15*10^6&lt;0,SUM('Chemicals Calcs'!AN$2:AN60)-'Chem - ODS'!AI$15*10^6&gt;0),SUM('Chemicals Calcs'!AN$2:AN60)-'Chem - ODS'!AI$15*10^6,'Chemicals Calcs'!AN60))</f>
        <v>0</v>
      </c>
      <c r="AO60" s="210">
        <f ca="1">IF(SUM('Chemicals Calcs'!AO$2:AO60)-'Chem - ODS'!AJ$15*10^6&lt;0,0,IF(AND(SUM('Chemicals Calcs'!AO$1:AO59)-'Chem - ODS'!AJ$15*10^6&lt;0,SUM('Chemicals Calcs'!AO$2:AO60)-'Chem - ODS'!AJ$15*10^6&gt;0),SUM('Chemicals Calcs'!AO$2:AO60)-'Chem - ODS'!AJ$15*10^6,'Chemicals Calcs'!AO60))</f>
        <v>0</v>
      </c>
      <c r="AP60" s="210">
        <f ca="1">IF(SUM('Chemicals Calcs'!AP$2:AP60)-'Chem - ODS'!AK$15*10^6&lt;0,0,IF(AND(SUM('Chemicals Calcs'!AP$1:AP59)-'Chem - ODS'!AK$15*10^6&lt;0,SUM('Chemicals Calcs'!AP$2:AP60)-'Chem - ODS'!AK$15*10^6&gt;0),SUM('Chemicals Calcs'!AP$2:AP60)-'Chem - ODS'!AK$15*10^6,'Chemicals Calcs'!AP60))</f>
        <v>0</v>
      </c>
    </row>
    <row r="61" spans="1:42">
      <c r="A61" s="74">
        <v>9</v>
      </c>
      <c r="B61">
        <f ca="1">IF('Chemicals 2010'!$A69="CP",INDIRECT("'Chemicals 2010'!"&amp;'Country Selector'!$B$3&amp;ROW($A69))*10^12,0)</f>
        <v>1445708615265.3691</v>
      </c>
      <c r="C61" s="90">
        <f t="shared" ca="1" si="2"/>
        <v>1493883748297.8564</v>
      </c>
      <c r="D61" s="90">
        <f t="shared" ca="1" si="2"/>
        <v>1542058881330.3438</v>
      </c>
      <c r="E61" s="90">
        <f t="shared" ca="1" si="2"/>
        <v>1590234014362.8306</v>
      </c>
      <c r="F61" s="90">
        <f t="shared" ca="1" si="2"/>
        <v>1638409147395.3179</v>
      </c>
      <c r="G61" s="210">
        <f ca="1">IF(SUM('Chemicals Calcs'!G$2:G61)-'Chem - ODS'!B$15*10^6&lt;0,0,IF(AND(SUM('Chemicals Calcs'!G$1:G60)-'Chem - ODS'!B$15*10^6&lt;0,SUM('Chemicals Calcs'!G$2:G61)-'Chem - ODS'!B$15*10^6&gt;0),SUM('Chemicals Calcs'!G$2:G61)-'Chem - ODS'!B$15*10^6,'Chemicals Calcs'!G61))</f>
        <v>1686584280427.8052</v>
      </c>
      <c r="H61" s="210">
        <f ca="1">IF(SUM('Chemicals Calcs'!H$2:H61)-'Chem - ODS'!C$15*10^6&lt;0,0,IF(AND(SUM('Chemicals Calcs'!H$1:H60)-'Chem - ODS'!C$15*10^6&lt;0,SUM('Chemicals Calcs'!H$2:H61)-'Chem - ODS'!C$15*10^6&gt;0),SUM('Chemicals Calcs'!H$2:H61)-'Chem - ODS'!C$15*10^6,'Chemicals Calcs'!H61))</f>
        <v>1734759413460.2922</v>
      </c>
      <c r="I61" s="210">
        <f ca="1">IF(SUM('Chemicals Calcs'!I$2:I61)-'Chem - ODS'!D$15*10^6&lt;0,0,IF(AND(SUM('Chemicals Calcs'!I$1:I60)-'Chem - ODS'!D$15*10^6&lt;0,SUM('Chemicals Calcs'!I$2:I61)-'Chem - ODS'!D$15*10^6&gt;0),SUM('Chemicals Calcs'!I$2:I61)-'Chem - ODS'!D$15*10^6,'Chemicals Calcs'!I61))</f>
        <v>1782934546492.7793</v>
      </c>
      <c r="J61" s="210">
        <f ca="1">IF(SUM('Chemicals Calcs'!J$2:J61)-'Chem - ODS'!E$15*10^6&lt;0,0,IF(AND(SUM('Chemicals Calcs'!J$1:J60)-'Chem - ODS'!E$15*10^6&lt;0,SUM('Chemicals Calcs'!J$2:J61)-'Chem - ODS'!E$15*10^6&gt;0),SUM('Chemicals Calcs'!J$2:J61)-'Chem - ODS'!E$15*10^6,'Chemicals Calcs'!J61))</f>
        <v>1831109679525.2666</v>
      </c>
      <c r="K61" s="210">
        <f ca="1">IF(SUM('Chemicals Calcs'!K$2:K61)-'Chem - ODS'!F$15*10^6&lt;0,0,IF(AND(SUM('Chemicals Calcs'!K$1:K60)-'Chem - ODS'!F$15*10^6&lt;0,SUM('Chemicals Calcs'!K$2:K61)-'Chem - ODS'!F$15*10^6&gt;0),SUM('Chemicals Calcs'!K$2:K61)-'Chem - ODS'!F$15*10^6,'Chemicals Calcs'!K61))</f>
        <v>1879284812557.7537</v>
      </c>
      <c r="L61" s="210">
        <f ca="1">IF(SUM('Chemicals Calcs'!L$2:L61)-'Chem - ODS'!G$15*10^6&lt;0,0,IF(AND(SUM('Chemicals Calcs'!L$1:L60)-'Chem - ODS'!G$15*10^6&lt;0,SUM('Chemicals Calcs'!L$2:L61)-'Chem - ODS'!G$15*10^6&gt;0),SUM('Chemicals Calcs'!L$2:L61)-'Chem - ODS'!G$15*10^6,'Chemicals Calcs'!L61))</f>
        <v>1927459945590.241</v>
      </c>
      <c r="M61" s="210">
        <f ca="1">IF(SUM('Chemicals Calcs'!M$2:M61)-'Chem - ODS'!H$15*10^6&lt;0,0,IF(AND(SUM('Chemicals Calcs'!M$1:M60)-'Chem - ODS'!H$15*10^6&lt;0,SUM('Chemicals Calcs'!M$2:M61)-'Chem - ODS'!H$15*10^6&gt;0),SUM('Chemicals Calcs'!M$2:M61)-'Chem - ODS'!H$15*10^6,'Chemicals Calcs'!M61))</f>
        <v>1984170858981.7253</v>
      </c>
      <c r="N61" s="210">
        <f ca="1">IF(SUM('Chemicals Calcs'!N$2:N61)-'Chem - ODS'!I$15*10^6&lt;0,0,IF(AND(SUM('Chemicals Calcs'!N$1:N60)-'Chem - ODS'!I$15*10^6&lt;0,SUM('Chemicals Calcs'!N$2:N61)-'Chem - ODS'!I$15*10^6&gt;0),SUM('Chemicals Calcs'!N$2:N61)-'Chem - ODS'!I$15*10^6,'Chemicals Calcs'!N61))</f>
        <v>2040881772373.21</v>
      </c>
      <c r="O61" s="210">
        <f ca="1">IF(SUM('Chemicals Calcs'!O$2:O61)-'Chem - ODS'!J$15*10^6&lt;0,0,IF(AND(SUM('Chemicals Calcs'!O$1:O60)-'Chem - ODS'!J$15*10^6&lt;0,SUM('Chemicals Calcs'!O$2:O61)-'Chem - ODS'!J$15*10^6&gt;0),SUM('Chemicals Calcs'!O$2:O61)-'Chem - ODS'!J$15*10^6,'Chemicals Calcs'!O61))</f>
        <v>2097592685764.6943</v>
      </c>
      <c r="P61" s="210">
        <f ca="1">IF(SUM('Chemicals Calcs'!P$2:P61)-'Chem - ODS'!K$15*10^6&lt;0,0,IF(AND(SUM('Chemicals Calcs'!P$1:P60)-'Chem - ODS'!K$15*10^6&lt;0,SUM('Chemicals Calcs'!P$2:P61)-'Chem - ODS'!K$15*10^6&gt;0),SUM('Chemicals Calcs'!P$2:P61)-'Chem - ODS'!K$15*10^6,'Chemicals Calcs'!P61))</f>
        <v>2154303599156.1785</v>
      </c>
      <c r="Q61" s="210">
        <f ca="1">IF(SUM('Chemicals Calcs'!Q$2:Q61)-'Chem - ODS'!L$15*10^6&lt;0,0,IF(AND(SUM('Chemicals Calcs'!Q$1:Q60)-'Chem - ODS'!L$15*10^6&lt;0,SUM('Chemicals Calcs'!Q$2:Q61)-'Chem - ODS'!L$15*10^6&gt;0),SUM('Chemicals Calcs'!Q$2:Q61)-'Chem - ODS'!L$15*10^6,'Chemicals Calcs'!Q61))</f>
        <v>2211014512547.6631</v>
      </c>
      <c r="R61" s="210">
        <f ca="1">IF(SUM('Chemicals Calcs'!R$2:R61)-'Chem - ODS'!M$15*10^6&lt;0,0,IF(AND(SUM('Chemicals Calcs'!R$1:R60)-'Chem - ODS'!M$15*10^6&lt;0,SUM('Chemicals Calcs'!R$2:R61)-'Chem - ODS'!M$15*10^6&gt;0),SUM('Chemicals Calcs'!R$2:R61)-'Chem - ODS'!M$15*10^6,'Chemicals Calcs'!R61))</f>
        <v>2267725425939.1475</v>
      </c>
      <c r="S61" s="210">
        <f ca="1">IF(SUM('Chemicals Calcs'!S$2:S61)-'Chem - ODS'!N$15*10^6&lt;0,0,IF(AND(SUM('Chemicals Calcs'!S$1:S60)-'Chem - ODS'!N$15*10^6&lt;0,SUM('Chemicals Calcs'!S$2:S61)-'Chem - ODS'!N$15*10^6&gt;0),SUM('Chemicals Calcs'!S$2:S61)-'Chem - ODS'!N$15*10^6,'Chemicals Calcs'!S61))</f>
        <v>2324436339330.6318</v>
      </c>
      <c r="T61" s="210">
        <f ca="1">IF(SUM('Chemicals Calcs'!T$2:T61)-'Chem - ODS'!O$15*10^6&lt;0,0,IF(AND(SUM('Chemicals Calcs'!T$1:T60)-'Chem - ODS'!O$15*10^6&lt;0,SUM('Chemicals Calcs'!T$2:T61)-'Chem - ODS'!O$15*10^6&gt;0),SUM('Chemicals Calcs'!T$2:T61)-'Chem - ODS'!O$15*10^6,'Chemicals Calcs'!T61))</f>
        <v>2381147252722.1162</v>
      </c>
      <c r="U61" s="210">
        <f ca="1">IF(SUM('Chemicals Calcs'!U$2:U61)-'Chem - ODS'!P$15*10^6&lt;0,0,IF(AND(SUM('Chemicals Calcs'!U$1:U60)-'Chem - ODS'!P$15*10^6&lt;0,SUM('Chemicals Calcs'!U$2:U61)-'Chem - ODS'!P$15*10^6&gt;0),SUM('Chemicals Calcs'!U$2:U61)-'Chem - ODS'!P$15*10^6,'Chemicals Calcs'!U61))</f>
        <v>2437858166113.6006</v>
      </c>
      <c r="V61" s="210">
        <f ca="1">IF(SUM('Chemicals Calcs'!V$2:V61)-'Chem - ODS'!Q$15*10^6&lt;0,0,IF(AND(SUM('Chemicals Calcs'!V$1:V60)-'Chem - ODS'!Q$15*10^6&lt;0,SUM('Chemicals Calcs'!V$2:V61)-'Chem - ODS'!Q$15*10^6&gt;0),SUM('Chemicals Calcs'!V$2:V61)-'Chem - ODS'!Q$15*10^6,'Chemicals Calcs'!V61))</f>
        <v>2494569079505.085</v>
      </c>
      <c r="W61" s="210">
        <f ca="1">IF(SUM('Chemicals Calcs'!W$2:W61)-'Chem - ODS'!R$15*10^6&lt;0,0,IF(AND(SUM('Chemicals Calcs'!W$1:W60)-'Chem - ODS'!R$15*10^6&lt;0,SUM('Chemicals Calcs'!W$2:W61)-'Chem - ODS'!R$15*10^6&gt;0),SUM('Chemicals Calcs'!W$2:W61)-'Chem - ODS'!R$15*10^6,'Chemicals Calcs'!W61))</f>
        <v>2541604578348.6138</v>
      </c>
      <c r="X61" s="210">
        <f ca="1">IF(SUM('Chemicals Calcs'!X$2:X61)-'Chem - ODS'!S$15*10^6&lt;0,0,IF(AND(SUM('Chemicals Calcs'!X$1:X60)-'Chem - ODS'!S$15*10^6&lt;0,SUM('Chemicals Calcs'!X$2:X61)-'Chem - ODS'!S$15*10^6&gt;0),SUM('Chemicals Calcs'!X$2:X61)-'Chem - ODS'!S$15*10^6,'Chemicals Calcs'!X61))</f>
        <v>2588640077192.1421</v>
      </c>
      <c r="Y61" s="210">
        <f ca="1">IF(SUM('Chemicals Calcs'!Y$2:Y61)-'Chem - ODS'!T$15*10^6&lt;0,0,IF(AND(SUM('Chemicals Calcs'!Y$1:Y60)-'Chem - ODS'!T$15*10^6&lt;0,SUM('Chemicals Calcs'!Y$2:Y61)-'Chem - ODS'!T$15*10^6&gt;0),SUM('Chemicals Calcs'!Y$2:Y61)-'Chem - ODS'!T$15*10^6,'Chemicals Calcs'!Y61))</f>
        <v>2635675576035.6704</v>
      </c>
      <c r="Z61" s="210">
        <f ca="1">IF(SUM('Chemicals Calcs'!Z$2:Z61)-'Chem - ODS'!U$15*10^6&lt;0,0,IF(AND(SUM('Chemicals Calcs'!Z$1:Z60)-'Chem - ODS'!U$15*10^6&lt;0,SUM('Chemicals Calcs'!Z$2:Z61)-'Chem - ODS'!U$15*10^6&gt;0),SUM('Chemicals Calcs'!Z$2:Z61)-'Chem - ODS'!U$15*10^6,'Chemicals Calcs'!Z61))</f>
        <v>2682711074879.1992</v>
      </c>
      <c r="AA61" s="210">
        <f ca="1">IF(SUM('Chemicals Calcs'!AA$2:AA61)-'Chem - ODS'!V$15*10^6&lt;0,0,IF(AND(SUM('Chemicals Calcs'!AA$1:AA60)-'Chem - ODS'!V$15*10^6&lt;0,SUM('Chemicals Calcs'!AA$2:AA61)-'Chem - ODS'!V$15*10^6&gt;0),SUM('Chemicals Calcs'!AA$2:AA61)-'Chem - ODS'!V$15*10^6,'Chemicals Calcs'!AA61))</f>
        <v>2729746573722.7275</v>
      </c>
      <c r="AB61" s="210">
        <f ca="1">IF(SUM('Chemicals Calcs'!AB$2:AB61)-'Chem - ODS'!W$15*10^6&lt;0,0,IF(AND(SUM('Chemicals Calcs'!AB$1:AB60)-'Chem - ODS'!W$15*10^6&lt;0,SUM('Chemicals Calcs'!AB$2:AB61)-'Chem - ODS'!W$15*10^6&gt;0),SUM('Chemicals Calcs'!AB$2:AB61)-'Chem - ODS'!W$15*10^6,'Chemicals Calcs'!AB61))</f>
        <v>2776782072566.2559</v>
      </c>
      <c r="AC61" s="210">
        <f ca="1">IF(SUM('Chemicals Calcs'!AC$2:AC61)-'Chem - ODS'!X$15*10^6&lt;0,0,IF(AND(SUM('Chemicals Calcs'!AC$1:AC60)-'Chem - ODS'!X$15*10^6&lt;0,SUM('Chemicals Calcs'!AC$2:AC61)-'Chem - ODS'!X$15*10^6&gt;0),SUM('Chemicals Calcs'!AC$2:AC61)-'Chem - ODS'!X$15*10^6,'Chemicals Calcs'!AC61))</f>
        <v>2823817571409.7842</v>
      </c>
      <c r="AD61" s="210">
        <f ca="1">IF(SUM('Chemicals Calcs'!AD$2:AD61)-'Chem - ODS'!Y$15*10^6&lt;0,0,IF(AND(SUM('Chemicals Calcs'!AD$1:AD60)-'Chem - ODS'!Y$15*10^6&lt;0,SUM('Chemicals Calcs'!AD$2:AD61)-'Chem - ODS'!Y$15*10^6&gt;0),SUM('Chemicals Calcs'!AD$2:AD61)-'Chem - ODS'!Y$15*10^6,'Chemicals Calcs'!AD61))</f>
        <v>2870853070253.3135</v>
      </c>
      <c r="AE61" s="210">
        <f ca="1">IF(SUM('Chemicals Calcs'!AE$2:AE61)-'Chem - ODS'!Z$15*10^6&lt;0,0,IF(AND(SUM('Chemicals Calcs'!AE$1:AE60)-'Chem - ODS'!Z$15*10^6&lt;0,SUM('Chemicals Calcs'!AE$2:AE61)-'Chem - ODS'!Z$15*10^6&gt;0),SUM('Chemicals Calcs'!AE$2:AE61)-'Chem - ODS'!Z$15*10^6,'Chemicals Calcs'!AE61))</f>
        <v>2917888569096.8418</v>
      </c>
      <c r="AF61" s="210">
        <f ca="1">IF(SUM('Chemicals Calcs'!AF$2:AF61)-'Chem - ODS'!AA$15*10^6&lt;0,0,IF(AND(SUM('Chemicals Calcs'!AF$1:AF60)-'Chem - ODS'!AA$15*10^6&lt;0,SUM('Chemicals Calcs'!AF$2:AF61)-'Chem - ODS'!AA$15*10^6&gt;0),SUM('Chemicals Calcs'!AF$2:AF61)-'Chem - ODS'!AA$15*10^6,'Chemicals Calcs'!AF61))</f>
        <v>2964924067940.3701</v>
      </c>
      <c r="AG61" s="210">
        <f ca="1">IF(SUM('Chemicals Calcs'!AG$2:AG61)-'Chem - ODS'!AB$15*10^6&lt;0,0,IF(AND(SUM('Chemicals Calcs'!AG$1:AG60)-'Chem - ODS'!AB$15*10^6&lt;0,SUM('Chemicals Calcs'!AG$2:AG61)-'Chem - ODS'!AB$15*10^6&gt;0),SUM('Chemicals Calcs'!AG$2:AG61)-'Chem - ODS'!AB$15*10^6,'Chemicals Calcs'!AG61))</f>
        <v>3011959566783.8989</v>
      </c>
      <c r="AH61" s="210">
        <f ca="1">IF(SUM('Chemicals Calcs'!AH$2:AH61)-'Chem - ODS'!AC$15*10^6&lt;0,0,IF(AND(SUM('Chemicals Calcs'!AH$1:AH60)-'Chem - ODS'!AC$15*10^6&lt;0,SUM('Chemicals Calcs'!AH$2:AH61)-'Chem - ODS'!AC$15*10^6&gt;0),SUM('Chemicals Calcs'!AH$2:AH61)-'Chem - ODS'!AC$15*10^6,'Chemicals Calcs'!AH61))</f>
        <v>3058995065627.4268</v>
      </c>
      <c r="AI61" s="210">
        <f ca="1">IF(SUM('Chemicals Calcs'!AI$2:AI61)-'Chem - ODS'!AD$15*10^6&lt;0,0,IF(AND(SUM('Chemicals Calcs'!AI$1:AI60)-'Chem - ODS'!AD$15*10^6&lt;0,SUM('Chemicals Calcs'!AI$2:AI61)-'Chem - ODS'!AD$15*10^6&gt;0),SUM('Chemicals Calcs'!AI$2:AI61)-'Chem - ODS'!AD$15*10^6,'Chemicals Calcs'!AI61))</f>
        <v>3106030564470.9556</v>
      </c>
      <c r="AJ61" s="210">
        <f ca="1">IF(SUM('Chemicals Calcs'!AJ$2:AJ61)-'Chem - ODS'!AE$15*10^6&lt;0,0,IF(AND(SUM('Chemicals Calcs'!AJ$1:AJ60)-'Chem - ODS'!AE$15*10^6&lt;0,SUM('Chemicals Calcs'!AJ$2:AJ61)-'Chem - ODS'!AE$15*10^6&gt;0),SUM('Chemicals Calcs'!AJ$2:AJ61)-'Chem - ODS'!AE$15*10^6,'Chemicals Calcs'!AJ61))</f>
        <v>3153066063314.4839</v>
      </c>
      <c r="AK61" s="210">
        <f ca="1">IF(SUM('Chemicals Calcs'!AK$2:AK61)-'Chem - ODS'!AF$15*10^6&lt;0,0,IF(AND(SUM('Chemicals Calcs'!AK$1:AK60)-'Chem - ODS'!AF$15*10^6&lt;0,SUM('Chemicals Calcs'!AK$2:AK61)-'Chem - ODS'!AF$15*10^6&gt;0),SUM('Chemicals Calcs'!AK$2:AK61)-'Chem - ODS'!AF$15*10^6,'Chemicals Calcs'!AK61))</f>
        <v>3200101562158.0127</v>
      </c>
      <c r="AL61" s="210">
        <f ca="1">IF(SUM('Chemicals Calcs'!AL$2:AL61)-'Chem - ODS'!AG$15*10^6&lt;0,0,IF(AND(SUM('Chemicals Calcs'!AL$1:AL60)-'Chem - ODS'!AG$15*10^6&lt;0,SUM('Chemicals Calcs'!AL$2:AL61)-'Chem - ODS'!AG$15*10^6&gt;0),SUM('Chemicals Calcs'!AL$2:AL61)-'Chem - ODS'!AG$15*10^6,'Chemicals Calcs'!AL61))</f>
        <v>3247137061001.5415</v>
      </c>
      <c r="AM61" s="210">
        <f ca="1">IF(SUM('Chemicals Calcs'!AM$2:AM61)-'Chem - ODS'!AH$15*10^6&lt;0,0,IF(AND(SUM('Chemicals Calcs'!AM$1:AM60)-'Chem - ODS'!AH$15*10^6&lt;0,SUM('Chemicals Calcs'!AM$2:AM61)-'Chem - ODS'!AH$15*10^6&gt;0),SUM('Chemicals Calcs'!AM$2:AM61)-'Chem - ODS'!AH$15*10^6,'Chemicals Calcs'!AM61))</f>
        <v>3294172559845.0698</v>
      </c>
      <c r="AN61" s="210">
        <f ca="1">IF(SUM('Chemicals Calcs'!AN$2:AN61)-'Chem - ODS'!AI$15*10^6&lt;0,0,IF(AND(SUM('Chemicals Calcs'!AN$1:AN60)-'Chem - ODS'!AI$15*10^6&lt;0,SUM('Chemicals Calcs'!AN$2:AN61)-'Chem - ODS'!AI$15*10^6&gt;0),SUM('Chemicals Calcs'!AN$2:AN61)-'Chem - ODS'!AI$15*10^6,'Chemicals Calcs'!AN61))</f>
        <v>3341208058688.5981</v>
      </c>
      <c r="AO61" s="210">
        <f ca="1">IF(SUM('Chemicals Calcs'!AO$2:AO61)-'Chem - ODS'!AJ$15*10^6&lt;0,0,IF(AND(SUM('Chemicals Calcs'!AO$1:AO60)-'Chem - ODS'!AJ$15*10^6&lt;0,SUM('Chemicals Calcs'!AO$2:AO61)-'Chem - ODS'!AJ$15*10^6&gt;0),SUM('Chemicals Calcs'!AO$2:AO61)-'Chem - ODS'!AJ$15*10^6,'Chemicals Calcs'!AO61))</f>
        <v>3388243557532.127</v>
      </c>
      <c r="AP61" s="210">
        <f ca="1">IF(SUM('Chemicals Calcs'!AP$2:AP61)-'Chem - ODS'!AK$15*10^6&lt;0,0,IF(AND(SUM('Chemicals Calcs'!AP$1:AP60)-'Chem - ODS'!AK$15*10^6&lt;0,SUM('Chemicals Calcs'!AP$2:AP61)-'Chem - ODS'!AK$15*10^6&gt;0),SUM('Chemicals Calcs'!AP$2:AP61)-'Chem - ODS'!AK$15*10^6,'Chemicals Calcs'!AP61))</f>
        <v>3435279056375.6553</v>
      </c>
    </row>
    <row r="62" spans="1:42">
      <c r="A62" s="74">
        <v>10</v>
      </c>
      <c r="B62">
        <f ca="1">IF('Chemicals 2010'!$A70="CP",INDIRECT("'Chemicals 2010'!"&amp;'Country Selector'!$B$3&amp;ROW($A70))*10^12,0)</f>
        <v>1369618688146.1418</v>
      </c>
      <c r="C62" s="90">
        <f t="shared" ca="1" si="2"/>
        <v>1415258287861.1306</v>
      </c>
      <c r="D62" s="90">
        <f t="shared" ca="1" si="2"/>
        <v>1460897887576.1191</v>
      </c>
      <c r="E62" s="90">
        <f t="shared" ca="1" si="2"/>
        <v>1506537487291.1077</v>
      </c>
      <c r="F62" s="90">
        <f t="shared" ca="1" si="2"/>
        <v>1552177087006.0967</v>
      </c>
      <c r="G62" s="210">
        <f ca="1">IF(SUM('Chemicals Calcs'!G$2:G62)-'Chem - ODS'!B$15*10^6&lt;0,0,IF(AND(SUM('Chemicals Calcs'!G$1:G61)-'Chem - ODS'!B$15*10^6&lt;0,SUM('Chemicals Calcs'!G$2:G62)-'Chem - ODS'!B$15*10^6&gt;0),SUM('Chemicals Calcs'!G$2:G62)-'Chem - ODS'!B$15*10^6,'Chemicals Calcs'!G62))</f>
        <v>1597816686721.085</v>
      </c>
      <c r="H62" s="210">
        <f ca="1">IF(SUM('Chemicals Calcs'!H$2:H62)-'Chem - ODS'!C$15*10^6&lt;0,0,IF(AND(SUM('Chemicals Calcs'!H$1:H61)-'Chem - ODS'!C$15*10^6&lt;0,SUM('Chemicals Calcs'!H$2:H62)-'Chem - ODS'!C$15*10^6&gt;0),SUM('Chemicals Calcs'!H$2:H62)-'Chem - ODS'!C$15*10^6,'Chemicals Calcs'!H62))</f>
        <v>1643456286436.0737</v>
      </c>
      <c r="I62" s="210">
        <f ca="1">IF(SUM('Chemicals Calcs'!I$2:I62)-'Chem - ODS'!D$15*10^6&lt;0,0,IF(AND(SUM('Chemicals Calcs'!I$1:I61)-'Chem - ODS'!D$15*10^6&lt;0,SUM('Chemicals Calcs'!I$2:I62)-'Chem - ODS'!D$15*10^6&gt;0),SUM('Chemicals Calcs'!I$2:I62)-'Chem - ODS'!D$15*10^6,'Chemicals Calcs'!I62))</f>
        <v>1689095886151.0625</v>
      </c>
      <c r="J62" s="210">
        <f ca="1">IF(SUM('Chemicals Calcs'!J$2:J62)-'Chem - ODS'!E$15*10^6&lt;0,0,IF(AND(SUM('Chemicals Calcs'!J$1:J61)-'Chem - ODS'!E$15*10^6&lt;0,SUM('Chemicals Calcs'!J$2:J62)-'Chem - ODS'!E$15*10^6&gt;0),SUM('Chemicals Calcs'!J$2:J62)-'Chem - ODS'!E$15*10^6,'Chemicals Calcs'!J62))</f>
        <v>1734735485866.051</v>
      </c>
      <c r="K62" s="210">
        <f ca="1">IF(SUM('Chemicals Calcs'!K$2:K62)-'Chem - ODS'!F$15*10^6&lt;0,0,IF(AND(SUM('Chemicals Calcs'!K$1:K61)-'Chem - ODS'!F$15*10^6&lt;0,SUM('Chemicals Calcs'!K$2:K62)-'Chem - ODS'!F$15*10^6&gt;0),SUM('Chemicals Calcs'!K$2:K62)-'Chem - ODS'!F$15*10^6,'Chemicals Calcs'!K62))</f>
        <v>1780375085581.0396</v>
      </c>
      <c r="L62" s="210">
        <f ca="1">IF(SUM('Chemicals Calcs'!L$2:L62)-'Chem - ODS'!G$15*10^6&lt;0,0,IF(AND(SUM('Chemicals Calcs'!L$1:L61)-'Chem - ODS'!G$15*10^6&lt;0,SUM('Chemicals Calcs'!L$2:L62)-'Chem - ODS'!G$15*10^6&gt;0),SUM('Chemicals Calcs'!L$2:L62)-'Chem - ODS'!G$15*10^6,'Chemicals Calcs'!L62))</f>
        <v>1826014685296.0283</v>
      </c>
      <c r="M62" s="210">
        <f ca="1">IF(SUM('Chemicals Calcs'!M$2:M62)-'Chem - ODS'!H$15*10^6&lt;0,0,IF(AND(SUM('Chemicals Calcs'!M$1:M61)-'Chem - ODS'!H$15*10^6&lt;0,SUM('Chemicals Calcs'!M$2:M62)-'Chem - ODS'!H$15*10^6&gt;0),SUM('Chemicals Calcs'!M$2:M62)-'Chem - ODS'!H$15*10^6,'Chemicals Calcs'!M62))</f>
        <v>1879740813772.1699</v>
      </c>
      <c r="N62" s="210">
        <f ca="1">IF(SUM('Chemicals Calcs'!N$2:N62)-'Chem - ODS'!I$15*10^6&lt;0,0,IF(AND(SUM('Chemicals Calcs'!N$1:N61)-'Chem - ODS'!I$15*10^6&lt;0,SUM('Chemicals Calcs'!N$2:N62)-'Chem - ODS'!I$15*10^6&gt;0),SUM('Chemicals Calcs'!N$2:N62)-'Chem - ODS'!I$15*10^6,'Chemicals Calcs'!N62))</f>
        <v>1933466942248.3118</v>
      </c>
      <c r="O62" s="210">
        <f ca="1">IF(SUM('Chemicals Calcs'!O$2:O62)-'Chem - ODS'!J$15*10^6&lt;0,0,IF(AND(SUM('Chemicals Calcs'!O$1:O61)-'Chem - ODS'!J$15*10^6&lt;0,SUM('Chemicals Calcs'!O$2:O62)-'Chem - ODS'!J$15*10^6&gt;0),SUM('Chemicals Calcs'!O$2:O62)-'Chem - ODS'!J$15*10^6,'Chemicals Calcs'!O62))</f>
        <v>1987193070724.4536</v>
      </c>
      <c r="P62" s="210">
        <f ca="1">IF(SUM('Chemicals Calcs'!P$2:P62)-'Chem - ODS'!K$15*10^6&lt;0,0,IF(AND(SUM('Chemicals Calcs'!P$1:P61)-'Chem - ODS'!K$15*10^6&lt;0,SUM('Chemicals Calcs'!P$2:P62)-'Chem - ODS'!K$15*10^6&gt;0),SUM('Chemicals Calcs'!P$2:P62)-'Chem - ODS'!K$15*10^6,'Chemicals Calcs'!P62))</f>
        <v>2040919199200.5952</v>
      </c>
      <c r="Q62" s="210">
        <f ca="1">IF(SUM('Chemicals Calcs'!Q$2:Q62)-'Chem - ODS'!L$15*10^6&lt;0,0,IF(AND(SUM('Chemicals Calcs'!Q$1:Q61)-'Chem - ODS'!L$15*10^6&lt;0,SUM('Chemicals Calcs'!Q$2:Q62)-'Chem - ODS'!L$15*10^6&gt;0),SUM('Chemicals Calcs'!Q$2:Q62)-'Chem - ODS'!L$15*10^6,'Chemicals Calcs'!Q62))</f>
        <v>2094645327676.7368</v>
      </c>
      <c r="R62" s="210">
        <f ca="1">IF(SUM('Chemicals Calcs'!R$2:R62)-'Chem - ODS'!M$15*10^6&lt;0,0,IF(AND(SUM('Chemicals Calcs'!R$1:R61)-'Chem - ODS'!M$15*10^6&lt;0,SUM('Chemicals Calcs'!R$2:R62)-'Chem - ODS'!M$15*10^6&gt;0),SUM('Chemicals Calcs'!R$2:R62)-'Chem - ODS'!M$15*10^6,'Chemicals Calcs'!R62))</f>
        <v>2148371456152.8787</v>
      </c>
      <c r="S62" s="210">
        <f ca="1">IF(SUM('Chemicals Calcs'!S$2:S62)-'Chem - ODS'!N$15*10^6&lt;0,0,IF(AND(SUM('Chemicals Calcs'!S$1:S61)-'Chem - ODS'!N$15*10^6&lt;0,SUM('Chemicals Calcs'!S$2:S62)-'Chem - ODS'!N$15*10^6&gt;0),SUM('Chemicals Calcs'!S$2:S62)-'Chem - ODS'!N$15*10^6,'Chemicals Calcs'!S62))</f>
        <v>2202097584629.02</v>
      </c>
      <c r="T62" s="210">
        <f ca="1">IF(SUM('Chemicals Calcs'!T$2:T62)-'Chem - ODS'!O$15*10^6&lt;0,0,IF(AND(SUM('Chemicals Calcs'!T$1:T61)-'Chem - ODS'!O$15*10^6&lt;0,SUM('Chemicals Calcs'!T$2:T62)-'Chem - ODS'!O$15*10^6&gt;0),SUM('Chemicals Calcs'!T$2:T62)-'Chem - ODS'!O$15*10^6,'Chemicals Calcs'!T62))</f>
        <v>2255823713105.1621</v>
      </c>
      <c r="U62" s="210">
        <f ca="1">IF(SUM('Chemicals Calcs'!U$2:U62)-'Chem - ODS'!P$15*10^6&lt;0,0,IF(AND(SUM('Chemicals Calcs'!U$1:U61)-'Chem - ODS'!P$15*10^6&lt;0,SUM('Chemicals Calcs'!U$2:U62)-'Chem - ODS'!P$15*10^6&gt;0),SUM('Chemicals Calcs'!U$2:U62)-'Chem - ODS'!P$15*10^6,'Chemicals Calcs'!U62))</f>
        <v>2309549841581.3037</v>
      </c>
      <c r="V62" s="210">
        <f ca="1">IF(SUM('Chemicals Calcs'!V$2:V62)-'Chem - ODS'!Q$15*10^6&lt;0,0,IF(AND(SUM('Chemicals Calcs'!V$1:V61)-'Chem - ODS'!Q$15*10^6&lt;0,SUM('Chemicals Calcs'!V$2:V62)-'Chem - ODS'!Q$15*10^6&gt;0),SUM('Chemicals Calcs'!V$2:V62)-'Chem - ODS'!Q$15*10^6,'Chemicals Calcs'!V62))</f>
        <v>2363275970057.4453</v>
      </c>
      <c r="W62" s="210">
        <f ca="1">IF(SUM('Chemicals Calcs'!W$2:W62)-'Chem - ODS'!R$15*10^6&lt;0,0,IF(AND(SUM('Chemicals Calcs'!W$1:W61)-'Chem - ODS'!R$15*10^6&lt;0,SUM('Chemicals Calcs'!W$2:W62)-'Chem - ODS'!R$15*10^6&gt;0),SUM('Chemicals Calcs'!W$2:W62)-'Chem - ODS'!R$15*10^6,'Chemicals Calcs'!W62))</f>
        <v>2407835916330.2617</v>
      </c>
      <c r="X62" s="210">
        <f ca="1">IF(SUM('Chemicals Calcs'!X$2:X62)-'Chem - ODS'!S$15*10^6&lt;0,0,IF(AND(SUM('Chemicals Calcs'!X$1:X61)-'Chem - ODS'!S$15*10^6&lt;0,SUM('Chemicals Calcs'!X$2:X62)-'Chem - ODS'!S$15*10^6&gt;0),SUM('Chemicals Calcs'!X$2:X62)-'Chem - ODS'!S$15*10^6,'Chemicals Calcs'!X62))</f>
        <v>2452395862603.0781</v>
      </c>
      <c r="Y62" s="210">
        <f ca="1">IF(SUM('Chemicals Calcs'!Y$2:Y62)-'Chem - ODS'!T$15*10^6&lt;0,0,IF(AND(SUM('Chemicals Calcs'!Y$1:Y61)-'Chem - ODS'!T$15*10^6&lt;0,SUM('Chemicals Calcs'!Y$2:Y62)-'Chem - ODS'!T$15*10^6&gt;0),SUM('Chemicals Calcs'!Y$2:Y62)-'Chem - ODS'!T$15*10^6,'Chemicals Calcs'!Y62))</f>
        <v>2496955808875.8945</v>
      </c>
      <c r="Z62" s="210">
        <f ca="1">IF(SUM('Chemicals Calcs'!Z$2:Z62)-'Chem - ODS'!U$15*10^6&lt;0,0,IF(AND(SUM('Chemicals Calcs'!Z$1:Z61)-'Chem - ODS'!U$15*10^6&lt;0,SUM('Chemicals Calcs'!Z$2:Z62)-'Chem - ODS'!U$15*10^6&gt;0),SUM('Chemicals Calcs'!Z$2:Z62)-'Chem - ODS'!U$15*10^6,'Chemicals Calcs'!Z62))</f>
        <v>2541515755148.7109</v>
      </c>
      <c r="AA62" s="210">
        <f ca="1">IF(SUM('Chemicals Calcs'!AA$2:AA62)-'Chem - ODS'!V$15*10^6&lt;0,0,IF(AND(SUM('Chemicals Calcs'!AA$1:AA61)-'Chem - ODS'!V$15*10^6&lt;0,SUM('Chemicals Calcs'!AA$2:AA62)-'Chem - ODS'!V$15*10^6&gt;0),SUM('Chemicals Calcs'!AA$2:AA62)-'Chem - ODS'!V$15*10^6,'Chemicals Calcs'!AA62))</f>
        <v>2586075701421.5273</v>
      </c>
      <c r="AB62" s="210">
        <f ca="1">IF(SUM('Chemicals Calcs'!AB$2:AB62)-'Chem - ODS'!W$15*10^6&lt;0,0,IF(AND(SUM('Chemicals Calcs'!AB$1:AB61)-'Chem - ODS'!W$15*10^6&lt;0,SUM('Chemicals Calcs'!AB$2:AB62)-'Chem - ODS'!W$15*10^6&gt;0),SUM('Chemicals Calcs'!AB$2:AB62)-'Chem - ODS'!W$15*10^6,'Chemicals Calcs'!AB62))</f>
        <v>2630635647694.3438</v>
      </c>
      <c r="AC62" s="210">
        <f ca="1">IF(SUM('Chemicals Calcs'!AC$2:AC62)-'Chem - ODS'!X$15*10^6&lt;0,0,IF(AND(SUM('Chemicals Calcs'!AC$1:AC61)-'Chem - ODS'!X$15*10^6&lt;0,SUM('Chemicals Calcs'!AC$2:AC62)-'Chem - ODS'!X$15*10^6&gt;0),SUM('Chemicals Calcs'!AC$2:AC62)-'Chem - ODS'!X$15*10^6,'Chemicals Calcs'!AC62))</f>
        <v>2675195593967.1602</v>
      </c>
      <c r="AD62" s="210">
        <f ca="1">IF(SUM('Chemicals Calcs'!AD$2:AD62)-'Chem - ODS'!Y$15*10^6&lt;0,0,IF(AND(SUM('Chemicals Calcs'!AD$1:AD61)-'Chem - ODS'!Y$15*10^6&lt;0,SUM('Chemicals Calcs'!AD$2:AD62)-'Chem - ODS'!Y$15*10^6&gt;0),SUM('Chemicals Calcs'!AD$2:AD62)-'Chem - ODS'!Y$15*10^6,'Chemicals Calcs'!AD62))</f>
        <v>2719755540239.9766</v>
      </c>
      <c r="AE62" s="210">
        <f ca="1">IF(SUM('Chemicals Calcs'!AE$2:AE62)-'Chem - ODS'!Z$15*10^6&lt;0,0,IF(AND(SUM('Chemicals Calcs'!AE$1:AE61)-'Chem - ODS'!Z$15*10^6&lt;0,SUM('Chemicals Calcs'!AE$2:AE62)-'Chem - ODS'!Z$15*10^6&gt;0),SUM('Chemicals Calcs'!AE$2:AE62)-'Chem - ODS'!Z$15*10^6,'Chemicals Calcs'!AE62))</f>
        <v>2764315486512.793</v>
      </c>
      <c r="AF62" s="210">
        <f ca="1">IF(SUM('Chemicals Calcs'!AF$2:AF62)-'Chem - ODS'!AA$15*10^6&lt;0,0,IF(AND(SUM('Chemicals Calcs'!AF$1:AF61)-'Chem - ODS'!AA$15*10^6&lt;0,SUM('Chemicals Calcs'!AF$2:AF62)-'Chem - ODS'!AA$15*10^6&gt;0),SUM('Chemicals Calcs'!AF$2:AF62)-'Chem - ODS'!AA$15*10^6,'Chemicals Calcs'!AF62))</f>
        <v>2808875432785.6094</v>
      </c>
      <c r="AG62" s="210">
        <f ca="1">IF(SUM('Chemicals Calcs'!AG$2:AG62)-'Chem - ODS'!AB$15*10^6&lt;0,0,IF(AND(SUM('Chemicals Calcs'!AG$1:AG61)-'Chem - ODS'!AB$15*10^6&lt;0,SUM('Chemicals Calcs'!AG$2:AG62)-'Chem - ODS'!AB$15*10^6&gt;0),SUM('Chemicals Calcs'!AG$2:AG62)-'Chem - ODS'!AB$15*10^6,'Chemicals Calcs'!AG62))</f>
        <v>2853435379058.4258</v>
      </c>
      <c r="AH62" s="210">
        <f ca="1">IF(SUM('Chemicals Calcs'!AH$2:AH62)-'Chem - ODS'!AC$15*10^6&lt;0,0,IF(AND(SUM('Chemicals Calcs'!AH$1:AH61)-'Chem - ODS'!AC$15*10^6&lt;0,SUM('Chemicals Calcs'!AH$2:AH62)-'Chem - ODS'!AC$15*10^6&gt;0),SUM('Chemicals Calcs'!AH$2:AH62)-'Chem - ODS'!AC$15*10^6,'Chemicals Calcs'!AH62))</f>
        <v>2897995325331.2427</v>
      </c>
      <c r="AI62" s="210">
        <f ca="1">IF(SUM('Chemicals Calcs'!AI$2:AI62)-'Chem - ODS'!AD$15*10^6&lt;0,0,IF(AND(SUM('Chemicals Calcs'!AI$1:AI61)-'Chem - ODS'!AD$15*10^6&lt;0,SUM('Chemicals Calcs'!AI$2:AI62)-'Chem - ODS'!AD$15*10^6&gt;0),SUM('Chemicals Calcs'!AI$2:AI62)-'Chem - ODS'!AD$15*10^6,'Chemicals Calcs'!AI62))</f>
        <v>2942555271604.0591</v>
      </c>
      <c r="AJ62" s="210">
        <f ca="1">IF(SUM('Chemicals Calcs'!AJ$2:AJ62)-'Chem - ODS'!AE$15*10^6&lt;0,0,IF(AND(SUM('Chemicals Calcs'!AJ$1:AJ61)-'Chem - ODS'!AE$15*10^6&lt;0,SUM('Chemicals Calcs'!AJ$2:AJ62)-'Chem - ODS'!AE$15*10^6&gt;0),SUM('Chemicals Calcs'!AJ$2:AJ62)-'Chem - ODS'!AE$15*10^6,'Chemicals Calcs'!AJ62))</f>
        <v>2987115217876.875</v>
      </c>
      <c r="AK62" s="210">
        <f ca="1">IF(SUM('Chemicals Calcs'!AK$2:AK62)-'Chem - ODS'!AF$15*10^6&lt;0,0,IF(AND(SUM('Chemicals Calcs'!AK$1:AK61)-'Chem - ODS'!AF$15*10^6&lt;0,SUM('Chemicals Calcs'!AK$2:AK62)-'Chem - ODS'!AF$15*10^6&gt;0),SUM('Chemicals Calcs'!AK$2:AK62)-'Chem - ODS'!AF$15*10^6,'Chemicals Calcs'!AK62))</f>
        <v>3031675164149.6919</v>
      </c>
      <c r="AL62" s="210">
        <f ca="1">IF(SUM('Chemicals Calcs'!AL$2:AL62)-'Chem - ODS'!AG$15*10^6&lt;0,0,IF(AND(SUM('Chemicals Calcs'!AL$1:AL61)-'Chem - ODS'!AG$15*10^6&lt;0,SUM('Chemicals Calcs'!AL$2:AL62)-'Chem - ODS'!AG$15*10^6&gt;0),SUM('Chemicals Calcs'!AL$2:AL62)-'Chem - ODS'!AG$15*10^6,'Chemicals Calcs'!AL62))</f>
        <v>3076235110422.5083</v>
      </c>
      <c r="AM62" s="210">
        <f ca="1">IF(SUM('Chemicals Calcs'!AM$2:AM62)-'Chem - ODS'!AH$15*10^6&lt;0,0,IF(AND(SUM('Chemicals Calcs'!AM$1:AM61)-'Chem - ODS'!AH$15*10^6&lt;0,SUM('Chemicals Calcs'!AM$2:AM62)-'Chem - ODS'!AH$15*10^6&gt;0),SUM('Chemicals Calcs'!AM$2:AM62)-'Chem - ODS'!AH$15*10^6,'Chemicals Calcs'!AM62))</f>
        <v>3120795056695.3247</v>
      </c>
      <c r="AN62" s="210">
        <f ca="1">IF(SUM('Chemicals Calcs'!AN$2:AN62)-'Chem - ODS'!AI$15*10^6&lt;0,0,IF(AND(SUM('Chemicals Calcs'!AN$1:AN61)-'Chem - ODS'!AI$15*10^6&lt;0,SUM('Chemicals Calcs'!AN$2:AN62)-'Chem - ODS'!AI$15*10^6&gt;0),SUM('Chemicals Calcs'!AN$2:AN62)-'Chem - ODS'!AI$15*10^6,'Chemicals Calcs'!AN62))</f>
        <v>3165355002968.1411</v>
      </c>
      <c r="AO62" s="210">
        <f ca="1">IF(SUM('Chemicals Calcs'!AO$2:AO62)-'Chem - ODS'!AJ$15*10^6&lt;0,0,IF(AND(SUM('Chemicals Calcs'!AO$1:AO61)-'Chem - ODS'!AJ$15*10^6&lt;0,SUM('Chemicals Calcs'!AO$2:AO62)-'Chem - ODS'!AJ$15*10^6&gt;0),SUM('Chemicals Calcs'!AO$2:AO62)-'Chem - ODS'!AJ$15*10^6,'Chemicals Calcs'!AO62))</f>
        <v>3209914949240.957</v>
      </c>
      <c r="AP62" s="210">
        <f ca="1">IF(SUM('Chemicals Calcs'!AP$2:AP62)-'Chem - ODS'!AK$15*10^6&lt;0,0,IF(AND(SUM('Chemicals Calcs'!AP$1:AP61)-'Chem - ODS'!AK$15*10^6&lt;0,SUM('Chemicals Calcs'!AP$2:AP62)-'Chem - ODS'!AK$15*10^6&gt;0),SUM('Chemicals Calcs'!AP$2:AP62)-'Chem - ODS'!AK$15*10^6,'Chemicals Calcs'!AP62))</f>
        <v>3254474895513.7739</v>
      </c>
    </row>
    <row r="63" spans="1:42">
      <c r="A63" s="74">
        <v>11</v>
      </c>
      <c r="B63">
        <f ca="1">IF('Chemicals 2010'!$A71="CP",INDIRECT("'Chemicals 2010'!"&amp;'Country Selector'!$B$3&amp;ROW($A71))*10^12,0)</f>
        <v>852207183735.3717</v>
      </c>
      <c r="C63" s="90">
        <f t="shared" ca="1" si="2"/>
        <v>880605156891.3634</v>
      </c>
      <c r="D63" s="90">
        <f t="shared" ca="1" si="2"/>
        <v>909003130047.3551</v>
      </c>
      <c r="E63" s="90">
        <f t="shared" ca="1" si="2"/>
        <v>937401103203.34668</v>
      </c>
      <c r="F63" s="90">
        <f t="shared" ref="D63:F95" ca="1" si="3">$B63*($L$1-F$1)/($L$1-$B$1)+$L63*(F$1-$B$1)/($L$1-$B$1)</f>
        <v>965799076359.33838</v>
      </c>
      <c r="G63" s="210">
        <f ca="1">IF(SUM('Chemicals Calcs'!G$2:G63)-'Chem - ODS'!B$15*10^6&lt;0,0,IF(AND(SUM('Chemicals Calcs'!G$1:G62)-'Chem - ODS'!B$15*10^6&lt;0,SUM('Chemicals Calcs'!G$2:G63)-'Chem - ODS'!B$15*10^6&gt;0),SUM('Chemicals Calcs'!G$2:G63)-'Chem - ODS'!B$15*10^6,'Chemicals Calcs'!G63))</f>
        <v>994197049515.33008</v>
      </c>
      <c r="H63" s="210">
        <f ca="1">IF(SUM('Chemicals Calcs'!H$2:H63)-'Chem - ODS'!C$15*10^6&lt;0,0,IF(AND(SUM('Chemicals Calcs'!H$1:H62)-'Chem - ODS'!C$15*10^6&lt;0,SUM('Chemicals Calcs'!H$2:H63)-'Chem - ODS'!C$15*10^6&gt;0),SUM('Chemicals Calcs'!H$2:H63)-'Chem - ODS'!C$15*10^6,'Chemicals Calcs'!H63))</f>
        <v>1022595022671.3218</v>
      </c>
      <c r="I63" s="210">
        <f ca="1">IF(SUM('Chemicals Calcs'!I$2:I63)-'Chem - ODS'!D$15*10^6&lt;0,0,IF(AND(SUM('Chemicals Calcs'!I$1:I62)-'Chem - ODS'!D$15*10^6&lt;0,SUM('Chemicals Calcs'!I$2:I63)-'Chem - ODS'!D$15*10^6&gt;0),SUM('Chemicals Calcs'!I$2:I63)-'Chem - ODS'!D$15*10^6,'Chemicals Calcs'!I63))</f>
        <v>1050992995827.3135</v>
      </c>
      <c r="J63" s="210">
        <f ca="1">IF(SUM('Chemicals Calcs'!J$2:J63)-'Chem - ODS'!E$15*10^6&lt;0,0,IF(AND(SUM('Chemicals Calcs'!J$1:J62)-'Chem - ODS'!E$15*10^6&lt;0,SUM('Chemicals Calcs'!J$2:J63)-'Chem - ODS'!E$15*10^6&gt;0),SUM('Chemicals Calcs'!J$2:J63)-'Chem - ODS'!E$15*10^6,'Chemicals Calcs'!J63))</f>
        <v>1079390968983.3052</v>
      </c>
      <c r="K63" s="210">
        <f ca="1">IF(SUM('Chemicals Calcs'!K$2:K63)-'Chem - ODS'!F$15*10^6&lt;0,0,IF(AND(SUM('Chemicals Calcs'!K$1:K62)-'Chem - ODS'!F$15*10^6&lt;0,SUM('Chemicals Calcs'!K$2:K63)-'Chem - ODS'!F$15*10^6&gt;0),SUM('Chemicals Calcs'!K$2:K63)-'Chem - ODS'!F$15*10^6,'Chemicals Calcs'!K63))</f>
        <v>1107788942139.2969</v>
      </c>
      <c r="L63" s="210">
        <f ca="1">IF(SUM('Chemicals Calcs'!L$2:L63)-'Chem - ODS'!G$15*10^6&lt;0,0,IF(AND(SUM('Chemicals Calcs'!L$1:L62)-'Chem - ODS'!G$15*10^6&lt;0,SUM('Chemicals Calcs'!L$2:L63)-'Chem - ODS'!G$15*10^6&gt;0),SUM('Chemicals Calcs'!L$2:L63)-'Chem - ODS'!G$15*10^6,'Chemicals Calcs'!L63))</f>
        <v>1136186915295.2886</v>
      </c>
      <c r="M63" s="210">
        <f ca="1">IF(SUM('Chemicals Calcs'!M$2:M63)-'Chem - ODS'!H$15*10^6&lt;0,0,IF(AND(SUM('Chemicals Calcs'!M$1:M62)-'Chem - ODS'!H$15*10^6&lt;0,SUM('Chemicals Calcs'!M$2:M63)-'Chem - ODS'!H$15*10^6&gt;0),SUM('Chemicals Calcs'!M$2:M63)-'Chem - ODS'!H$15*10^6,'Chemicals Calcs'!M63))</f>
        <v>1169616506347.1106</v>
      </c>
      <c r="N63" s="210">
        <f ca="1">IF(SUM('Chemicals Calcs'!N$2:N63)-'Chem - ODS'!I$15*10^6&lt;0,0,IF(AND(SUM('Chemicals Calcs'!N$1:N62)-'Chem - ODS'!I$15*10^6&lt;0,SUM('Chemicals Calcs'!N$2:N63)-'Chem - ODS'!I$15*10^6&gt;0),SUM('Chemicals Calcs'!N$2:N63)-'Chem - ODS'!I$15*10^6,'Chemicals Calcs'!N63))</f>
        <v>1203046097398.9324</v>
      </c>
      <c r="O63" s="210">
        <f ca="1">IF(SUM('Chemicals Calcs'!O$2:O63)-'Chem - ODS'!J$15*10^6&lt;0,0,IF(AND(SUM('Chemicals Calcs'!O$1:O62)-'Chem - ODS'!J$15*10^6&lt;0,SUM('Chemicals Calcs'!O$2:O63)-'Chem - ODS'!J$15*10^6&gt;0),SUM('Chemicals Calcs'!O$2:O63)-'Chem - ODS'!J$15*10^6,'Chemicals Calcs'!O63))</f>
        <v>1236475688450.7544</v>
      </c>
      <c r="P63" s="210">
        <f ca="1">IF(SUM('Chemicals Calcs'!P$2:P63)-'Chem - ODS'!K$15*10^6&lt;0,0,IF(AND(SUM('Chemicals Calcs'!P$1:P62)-'Chem - ODS'!K$15*10^6&lt;0,SUM('Chemicals Calcs'!P$2:P63)-'Chem - ODS'!K$15*10^6&gt;0),SUM('Chemicals Calcs'!P$2:P63)-'Chem - ODS'!K$15*10^6,'Chemicals Calcs'!P63))</f>
        <v>1269905279502.5762</v>
      </c>
      <c r="Q63" s="210">
        <f ca="1">IF(SUM('Chemicals Calcs'!Q$2:Q63)-'Chem - ODS'!L$15*10^6&lt;0,0,IF(AND(SUM('Chemicals Calcs'!Q$1:Q62)-'Chem - ODS'!L$15*10^6&lt;0,SUM('Chemicals Calcs'!Q$2:Q63)-'Chem - ODS'!L$15*10^6&gt;0),SUM('Chemicals Calcs'!Q$2:Q63)-'Chem - ODS'!L$15*10^6,'Chemicals Calcs'!Q63))</f>
        <v>1303334870554.3982</v>
      </c>
      <c r="R63" s="210">
        <f ca="1">IF(SUM('Chemicals Calcs'!R$2:R63)-'Chem - ODS'!M$15*10^6&lt;0,0,IF(AND(SUM('Chemicals Calcs'!R$1:R62)-'Chem - ODS'!M$15*10^6&lt;0,SUM('Chemicals Calcs'!R$2:R63)-'Chem - ODS'!M$15*10^6&gt;0),SUM('Chemicals Calcs'!R$2:R63)-'Chem - ODS'!M$15*10^6,'Chemicals Calcs'!R63))</f>
        <v>1336764461606.2202</v>
      </c>
      <c r="S63" s="210">
        <f ca="1">IF(SUM('Chemicals Calcs'!S$2:S63)-'Chem - ODS'!N$15*10^6&lt;0,0,IF(AND(SUM('Chemicals Calcs'!S$1:S62)-'Chem - ODS'!N$15*10^6&lt;0,SUM('Chemicals Calcs'!S$2:S63)-'Chem - ODS'!N$15*10^6&gt;0),SUM('Chemicals Calcs'!S$2:S63)-'Chem - ODS'!N$15*10^6,'Chemicals Calcs'!S63))</f>
        <v>1370194052658.042</v>
      </c>
      <c r="T63" s="210">
        <f ca="1">IF(SUM('Chemicals Calcs'!T$2:T63)-'Chem - ODS'!O$15*10^6&lt;0,0,IF(AND(SUM('Chemicals Calcs'!T$1:T62)-'Chem - ODS'!O$15*10^6&lt;0,SUM('Chemicals Calcs'!T$2:T63)-'Chem - ODS'!O$15*10^6&gt;0),SUM('Chemicals Calcs'!T$2:T63)-'Chem - ODS'!O$15*10^6,'Chemicals Calcs'!T63))</f>
        <v>1403623643709.8638</v>
      </c>
      <c r="U63" s="210">
        <f ca="1">IF(SUM('Chemicals Calcs'!U$2:U63)-'Chem - ODS'!P$15*10^6&lt;0,0,IF(AND(SUM('Chemicals Calcs'!U$1:U62)-'Chem - ODS'!P$15*10^6&lt;0,SUM('Chemicals Calcs'!U$2:U63)-'Chem - ODS'!P$15*10^6&gt;0),SUM('Chemicals Calcs'!U$2:U63)-'Chem - ODS'!P$15*10^6,'Chemicals Calcs'!U63))</f>
        <v>1437053234761.6858</v>
      </c>
      <c r="V63" s="210">
        <f ca="1">IF(SUM('Chemicals Calcs'!V$2:V63)-'Chem - ODS'!Q$15*10^6&lt;0,0,IF(AND(SUM('Chemicals Calcs'!V$1:V62)-'Chem - ODS'!Q$15*10^6&lt;0,SUM('Chemicals Calcs'!V$2:V63)-'Chem - ODS'!Q$15*10^6&gt;0),SUM('Chemicals Calcs'!V$2:V63)-'Chem - ODS'!Q$15*10^6,'Chemicals Calcs'!V63))</f>
        <v>1470482825813.5078</v>
      </c>
      <c r="W63" s="210">
        <f ca="1">IF(SUM('Chemicals Calcs'!W$2:W63)-'Chem - ODS'!R$15*10^6&lt;0,0,IF(AND(SUM('Chemicals Calcs'!W$1:W62)-'Chem - ODS'!R$15*10^6&lt;0,SUM('Chemicals Calcs'!W$2:W63)-'Chem - ODS'!R$15*10^6&gt;0),SUM('Chemicals Calcs'!W$2:W63)-'Chem - ODS'!R$15*10^6,'Chemicals Calcs'!W63))</f>
        <v>1498209014605.4824</v>
      </c>
      <c r="X63" s="210">
        <f ca="1">IF(SUM('Chemicals Calcs'!X$2:X63)-'Chem - ODS'!S$15*10^6&lt;0,0,IF(AND(SUM('Chemicals Calcs'!X$1:X62)-'Chem - ODS'!S$15*10^6&lt;0,SUM('Chemicals Calcs'!X$2:X63)-'Chem - ODS'!S$15*10^6&gt;0),SUM('Chemicals Calcs'!X$2:X63)-'Chem - ODS'!S$15*10^6,'Chemicals Calcs'!X63))</f>
        <v>1525935203397.4565</v>
      </c>
      <c r="Y63" s="210">
        <f ca="1">IF(SUM('Chemicals Calcs'!Y$2:Y63)-'Chem - ODS'!T$15*10^6&lt;0,0,IF(AND(SUM('Chemicals Calcs'!Y$1:Y62)-'Chem - ODS'!T$15*10^6&lt;0,SUM('Chemicals Calcs'!Y$2:Y63)-'Chem - ODS'!T$15*10^6&gt;0),SUM('Chemicals Calcs'!Y$2:Y63)-'Chem - ODS'!T$15*10^6,'Chemicals Calcs'!Y63))</f>
        <v>1553661392189.4312</v>
      </c>
      <c r="Z63" s="210">
        <f ca="1">IF(SUM('Chemicals Calcs'!Z$2:Z63)-'Chem - ODS'!U$15*10^6&lt;0,0,IF(AND(SUM('Chemicals Calcs'!Z$1:Z62)-'Chem - ODS'!U$15*10^6&lt;0,SUM('Chemicals Calcs'!Z$2:Z63)-'Chem - ODS'!U$15*10^6&gt;0),SUM('Chemicals Calcs'!Z$2:Z63)-'Chem - ODS'!U$15*10^6,'Chemicals Calcs'!Z63))</f>
        <v>1581387580981.4053</v>
      </c>
      <c r="AA63" s="210">
        <f ca="1">IF(SUM('Chemicals Calcs'!AA$2:AA63)-'Chem - ODS'!V$15*10^6&lt;0,0,IF(AND(SUM('Chemicals Calcs'!AA$1:AA62)-'Chem - ODS'!V$15*10^6&lt;0,SUM('Chemicals Calcs'!AA$2:AA63)-'Chem - ODS'!V$15*10^6&gt;0),SUM('Chemicals Calcs'!AA$2:AA63)-'Chem - ODS'!V$15*10^6,'Chemicals Calcs'!AA63))</f>
        <v>1609113769773.3799</v>
      </c>
      <c r="AB63" s="210">
        <f ca="1">IF(SUM('Chemicals Calcs'!AB$2:AB63)-'Chem - ODS'!W$15*10^6&lt;0,0,IF(AND(SUM('Chemicals Calcs'!AB$1:AB62)-'Chem - ODS'!W$15*10^6&lt;0,SUM('Chemicals Calcs'!AB$2:AB63)-'Chem - ODS'!W$15*10^6&gt;0),SUM('Chemicals Calcs'!AB$2:AB63)-'Chem - ODS'!W$15*10^6,'Chemicals Calcs'!AB63))</f>
        <v>1636839958565.354</v>
      </c>
      <c r="AC63" s="210">
        <f ca="1">IF(SUM('Chemicals Calcs'!AC$2:AC63)-'Chem - ODS'!X$15*10^6&lt;0,0,IF(AND(SUM('Chemicals Calcs'!AC$1:AC62)-'Chem - ODS'!X$15*10^6&lt;0,SUM('Chemicals Calcs'!AC$2:AC63)-'Chem - ODS'!X$15*10^6&gt;0),SUM('Chemicals Calcs'!AC$2:AC63)-'Chem - ODS'!X$15*10^6,'Chemicals Calcs'!AC63))</f>
        <v>1664566147357.3286</v>
      </c>
      <c r="AD63" s="210">
        <f ca="1">IF(SUM('Chemicals Calcs'!AD$2:AD63)-'Chem - ODS'!Y$15*10^6&lt;0,0,IF(AND(SUM('Chemicals Calcs'!AD$1:AD62)-'Chem - ODS'!Y$15*10^6&lt;0,SUM('Chemicals Calcs'!AD$2:AD63)-'Chem - ODS'!Y$15*10^6&gt;0),SUM('Chemicals Calcs'!AD$2:AD63)-'Chem - ODS'!Y$15*10^6,'Chemicals Calcs'!AD63))</f>
        <v>1692292336149.3032</v>
      </c>
      <c r="AE63" s="210">
        <f ca="1">IF(SUM('Chemicals Calcs'!AE$2:AE63)-'Chem - ODS'!Z$15*10^6&lt;0,0,IF(AND(SUM('Chemicals Calcs'!AE$1:AE62)-'Chem - ODS'!Z$15*10^6&lt;0,SUM('Chemicals Calcs'!AE$2:AE63)-'Chem - ODS'!Z$15*10^6&gt;0),SUM('Chemicals Calcs'!AE$2:AE63)-'Chem - ODS'!Z$15*10^6,'Chemicals Calcs'!AE63))</f>
        <v>1720018524941.2773</v>
      </c>
      <c r="AF63" s="210">
        <f ca="1">IF(SUM('Chemicals Calcs'!AF$2:AF63)-'Chem - ODS'!AA$15*10^6&lt;0,0,IF(AND(SUM('Chemicals Calcs'!AF$1:AF62)-'Chem - ODS'!AA$15*10^6&lt;0,SUM('Chemicals Calcs'!AF$2:AF63)-'Chem - ODS'!AA$15*10^6&gt;0),SUM('Chemicals Calcs'!AF$2:AF63)-'Chem - ODS'!AA$15*10^6,'Chemicals Calcs'!AF63))</f>
        <v>1747744713733.2517</v>
      </c>
      <c r="AG63" s="210">
        <f ca="1">IF(SUM('Chemicals Calcs'!AG$2:AG63)-'Chem - ODS'!AB$15*10^6&lt;0,0,IF(AND(SUM('Chemicals Calcs'!AG$1:AG62)-'Chem - ODS'!AB$15*10^6&lt;0,SUM('Chemicals Calcs'!AG$2:AG63)-'Chem - ODS'!AB$15*10^6&gt;0),SUM('Chemicals Calcs'!AG$2:AG63)-'Chem - ODS'!AB$15*10^6,'Chemicals Calcs'!AG63))</f>
        <v>1775470902525.2261</v>
      </c>
      <c r="AH63" s="210">
        <f ca="1">IF(SUM('Chemicals Calcs'!AH$2:AH63)-'Chem - ODS'!AC$15*10^6&lt;0,0,IF(AND(SUM('Chemicals Calcs'!AH$1:AH62)-'Chem - ODS'!AC$15*10^6&lt;0,SUM('Chemicals Calcs'!AH$2:AH63)-'Chem - ODS'!AC$15*10^6&gt;0),SUM('Chemicals Calcs'!AH$2:AH63)-'Chem - ODS'!AC$15*10^6,'Chemicals Calcs'!AH63))</f>
        <v>1803197091317.2004</v>
      </c>
      <c r="AI63" s="210">
        <f ca="1">IF(SUM('Chemicals Calcs'!AI$2:AI63)-'Chem - ODS'!AD$15*10^6&lt;0,0,IF(AND(SUM('Chemicals Calcs'!AI$1:AI62)-'Chem - ODS'!AD$15*10^6&lt;0,SUM('Chemicals Calcs'!AI$2:AI63)-'Chem - ODS'!AD$15*10^6&gt;0),SUM('Chemicals Calcs'!AI$2:AI63)-'Chem - ODS'!AD$15*10^6,'Chemicals Calcs'!AI63))</f>
        <v>1830923280109.175</v>
      </c>
      <c r="AJ63" s="210">
        <f ca="1">IF(SUM('Chemicals Calcs'!AJ$2:AJ63)-'Chem - ODS'!AE$15*10^6&lt;0,0,IF(AND(SUM('Chemicals Calcs'!AJ$1:AJ62)-'Chem - ODS'!AE$15*10^6&lt;0,SUM('Chemicals Calcs'!AJ$2:AJ63)-'Chem - ODS'!AE$15*10^6&gt;0),SUM('Chemicals Calcs'!AJ$2:AJ63)-'Chem - ODS'!AE$15*10^6,'Chemicals Calcs'!AJ63))</f>
        <v>1858649468901.1494</v>
      </c>
      <c r="AK63" s="210">
        <f ca="1">IF(SUM('Chemicals Calcs'!AK$2:AK63)-'Chem - ODS'!AF$15*10^6&lt;0,0,IF(AND(SUM('Chemicals Calcs'!AK$1:AK62)-'Chem - ODS'!AF$15*10^6&lt;0,SUM('Chemicals Calcs'!AK$2:AK63)-'Chem - ODS'!AF$15*10^6&gt;0),SUM('Chemicals Calcs'!AK$2:AK63)-'Chem - ODS'!AF$15*10^6,'Chemicals Calcs'!AK63))</f>
        <v>1886375657693.1238</v>
      </c>
      <c r="AL63" s="210">
        <f ca="1">IF(SUM('Chemicals Calcs'!AL$2:AL63)-'Chem - ODS'!AG$15*10^6&lt;0,0,IF(AND(SUM('Chemicals Calcs'!AL$1:AL62)-'Chem - ODS'!AG$15*10^6&lt;0,SUM('Chemicals Calcs'!AL$2:AL63)-'Chem - ODS'!AG$15*10^6&gt;0),SUM('Chemicals Calcs'!AL$2:AL63)-'Chem - ODS'!AG$15*10^6,'Chemicals Calcs'!AL63))</f>
        <v>1914101846485.0981</v>
      </c>
      <c r="AM63" s="210">
        <f ca="1">IF(SUM('Chemicals Calcs'!AM$2:AM63)-'Chem - ODS'!AH$15*10^6&lt;0,0,IF(AND(SUM('Chemicals Calcs'!AM$1:AM62)-'Chem - ODS'!AH$15*10^6&lt;0,SUM('Chemicals Calcs'!AM$2:AM63)-'Chem - ODS'!AH$15*10^6&gt;0),SUM('Chemicals Calcs'!AM$2:AM63)-'Chem - ODS'!AH$15*10^6,'Chemicals Calcs'!AM63))</f>
        <v>1941828035277.0725</v>
      </c>
      <c r="AN63" s="210">
        <f ca="1">IF(SUM('Chemicals Calcs'!AN$2:AN63)-'Chem - ODS'!AI$15*10^6&lt;0,0,IF(AND(SUM('Chemicals Calcs'!AN$1:AN62)-'Chem - ODS'!AI$15*10^6&lt;0,SUM('Chemicals Calcs'!AN$2:AN63)-'Chem - ODS'!AI$15*10^6&gt;0),SUM('Chemicals Calcs'!AN$2:AN63)-'Chem - ODS'!AI$15*10^6,'Chemicals Calcs'!AN63))</f>
        <v>1969554224069.0469</v>
      </c>
      <c r="AO63" s="210">
        <f ca="1">IF(SUM('Chemicals Calcs'!AO$2:AO63)-'Chem - ODS'!AJ$15*10^6&lt;0,0,IF(AND(SUM('Chemicals Calcs'!AO$1:AO62)-'Chem - ODS'!AJ$15*10^6&lt;0,SUM('Chemicals Calcs'!AO$2:AO63)-'Chem - ODS'!AJ$15*10^6&gt;0),SUM('Chemicals Calcs'!AO$2:AO63)-'Chem - ODS'!AJ$15*10^6,'Chemicals Calcs'!AO63))</f>
        <v>1997280412861.0215</v>
      </c>
      <c r="AP63" s="210">
        <f ca="1">IF(SUM('Chemicals Calcs'!AP$2:AP63)-'Chem - ODS'!AK$15*10^6&lt;0,0,IF(AND(SUM('Chemicals Calcs'!AP$1:AP62)-'Chem - ODS'!AK$15*10^6&lt;0,SUM('Chemicals Calcs'!AP$2:AP63)-'Chem - ODS'!AK$15*10^6&gt;0),SUM('Chemicals Calcs'!AP$2:AP63)-'Chem - ODS'!AK$15*10^6,'Chemicals Calcs'!AP63))</f>
        <v>2025006601652.9958</v>
      </c>
    </row>
    <row r="64" spans="1:42">
      <c r="A64" s="74">
        <v>12</v>
      </c>
      <c r="B64">
        <f ca="1">IF('Chemicals 2010'!$A72="CP",INDIRECT("'Chemicals 2010'!"&amp;'Country Selector'!$B$3&amp;ROW($A72))*10^12,0)</f>
        <v>1065258979669.2205</v>
      </c>
      <c r="C64" s="90">
        <f t="shared" ref="C64:F127" ca="1" si="4">$B64*($L$1-C$1)/($L$1-$B$1)+$L64*(C$1-$B$1)/($L$1-$B$1)</f>
        <v>1100756446114.2129</v>
      </c>
      <c r="D64" s="90">
        <f t="shared" ca="1" si="3"/>
        <v>1136253912559.2051</v>
      </c>
      <c r="E64" s="90">
        <f t="shared" ca="1" si="3"/>
        <v>1171751379004.1978</v>
      </c>
      <c r="F64" s="90">
        <f t="shared" ca="1" si="3"/>
        <v>1207248845449.1899</v>
      </c>
      <c r="G64" s="210">
        <f ca="1">IF(SUM('Chemicals Calcs'!G$2:G64)-'Chem - ODS'!B$15*10^6&lt;0,0,IF(AND(SUM('Chemicals Calcs'!G$1:G63)-'Chem - ODS'!B$15*10^6&lt;0,SUM('Chemicals Calcs'!G$2:G64)-'Chem - ODS'!B$15*10^6&gt;0),SUM('Chemicals Calcs'!G$2:G64)-'Chem - ODS'!B$15*10^6,'Chemicals Calcs'!G64))</f>
        <v>1242746311894.1824</v>
      </c>
      <c r="H64" s="210">
        <f ca="1">IF(SUM('Chemicals Calcs'!H$2:H64)-'Chem - ODS'!C$15*10^6&lt;0,0,IF(AND(SUM('Chemicals Calcs'!H$1:H63)-'Chem - ODS'!C$15*10^6&lt;0,SUM('Chemicals Calcs'!H$2:H64)-'Chem - ODS'!C$15*10^6&gt;0),SUM('Chemicals Calcs'!H$2:H64)-'Chem - ODS'!C$15*10^6,'Chemicals Calcs'!H64))</f>
        <v>1278243778339.1748</v>
      </c>
      <c r="I64" s="210">
        <f ca="1">IF(SUM('Chemicals Calcs'!I$2:I64)-'Chem - ODS'!D$15*10^6&lt;0,0,IF(AND(SUM('Chemicals Calcs'!I$1:I63)-'Chem - ODS'!D$15*10^6&lt;0,SUM('Chemicals Calcs'!I$2:I64)-'Chem - ODS'!D$15*10^6&gt;0),SUM('Chemicals Calcs'!I$2:I64)-'Chem - ODS'!D$15*10^6,'Chemicals Calcs'!I64))</f>
        <v>1313741244784.167</v>
      </c>
      <c r="J64" s="210">
        <f ca="1">IF(SUM('Chemicals Calcs'!J$2:J64)-'Chem - ODS'!E$15*10^6&lt;0,0,IF(AND(SUM('Chemicals Calcs'!J$1:J63)-'Chem - ODS'!E$15*10^6&lt;0,SUM('Chemicals Calcs'!J$2:J64)-'Chem - ODS'!E$15*10^6&gt;0),SUM('Chemicals Calcs'!J$2:J64)-'Chem - ODS'!E$15*10^6,'Chemicals Calcs'!J64))</f>
        <v>1349238711229.1594</v>
      </c>
      <c r="K64" s="210">
        <f ca="1">IF(SUM('Chemicals Calcs'!K$2:K64)-'Chem - ODS'!F$15*10^6&lt;0,0,IF(AND(SUM('Chemicals Calcs'!K$1:K63)-'Chem - ODS'!F$15*10^6&lt;0,SUM('Chemicals Calcs'!K$2:K64)-'Chem - ODS'!F$15*10^6&gt;0),SUM('Chemicals Calcs'!K$2:K64)-'Chem - ODS'!F$15*10^6,'Chemicals Calcs'!K64))</f>
        <v>1384736177674.1521</v>
      </c>
      <c r="L64" s="210">
        <f ca="1">IF(SUM('Chemicals Calcs'!L$2:L64)-'Chem - ODS'!G$15*10^6&lt;0,0,IF(AND(SUM('Chemicals Calcs'!L$1:L63)-'Chem - ODS'!G$15*10^6&lt;0,SUM('Chemicals Calcs'!L$2:L64)-'Chem - ODS'!G$15*10^6&gt;0),SUM('Chemicals Calcs'!L$2:L64)-'Chem - ODS'!G$15*10^6,'Chemicals Calcs'!L64))</f>
        <v>1420233644119.1443</v>
      </c>
      <c r="M64" s="210">
        <f ca="1">IF(SUM('Chemicals Calcs'!M$2:M64)-'Chem - ODS'!H$15*10^6&lt;0,0,IF(AND(SUM('Chemicals Calcs'!M$1:M63)-'Chem - ODS'!H$15*10^6&lt;0,SUM('Chemicals Calcs'!M$2:M64)-'Chem - ODS'!H$15*10^6&gt;0),SUM('Chemicals Calcs'!M$2:M64)-'Chem - ODS'!H$15*10^6,'Chemicals Calcs'!M64))</f>
        <v>1462020632933.9185</v>
      </c>
      <c r="N64" s="210">
        <f ca="1">IF(SUM('Chemicals Calcs'!N$2:N64)-'Chem - ODS'!I$15*10^6&lt;0,0,IF(AND(SUM('Chemicals Calcs'!N$1:N63)-'Chem - ODS'!I$15*10^6&lt;0,SUM('Chemicals Calcs'!N$2:N64)-'Chem - ODS'!I$15*10^6&gt;0),SUM('Chemicals Calcs'!N$2:N64)-'Chem - ODS'!I$15*10^6,'Chemicals Calcs'!N64))</f>
        <v>1503807621748.6924</v>
      </c>
      <c r="O64" s="210">
        <f ca="1">IF(SUM('Chemicals Calcs'!O$2:O64)-'Chem - ODS'!J$15*10^6&lt;0,0,IF(AND(SUM('Chemicals Calcs'!O$1:O63)-'Chem - ODS'!J$15*10^6&lt;0,SUM('Chemicals Calcs'!O$2:O64)-'Chem - ODS'!J$15*10^6&gt;0),SUM('Chemicals Calcs'!O$2:O64)-'Chem - ODS'!J$15*10^6,'Chemicals Calcs'!O64))</f>
        <v>1545594610563.4663</v>
      </c>
      <c r="P64" s="210">
        <f ca="1">IF(SUM('Chemicals Calcs'!P$2:P64)-'Chem - ODS'!K$15*10^6&lt;0,0,IF(AND(SUM('Chemicals Calcs'!P$1:P63)-'Chem - ODS'!K$15*10^6&lt;0,SUM('Chemicals Calcs'!P$2:P64)-'Chem - ODS'!K$15*10^6&gt;0),SUM('Chemicals Calcs'!P$2:P64)-'Chem - ODS'!K$15*10^6,'Chemicals Calcs'!P64))</f>
        <v>1587381599378.2402</v>
      </c>
      <c r="Q64" s="210">
        <f ca="1">IF(SUM('Chemicals Calcs'!Q$2:Q64)-'Chem - ODS'!L$15*10^6&lt;0,0,IF(AND(SUM('Chemicals Calcs'!Q$1:Q63)-'Chem - ODS'!L$15*10^6&lt;0,SUM('Chemicals Calcs'!Q$2:Q64)-'Chem - ODS'!L$15*10^6&gt;0),SUM('Chemicals Calcs'!Q$2:Q64)-'Chem - ODS'!L$15*10^6,'Chemicals Calcs'!Q64))</f>
        <v>1629168588193.0142</v>
      </c>
      <c r="R64" s="210">
        <f ca="1">IF(SUM('Chemicals Calcs'!R$2:R64)-'Chem - ODS'!M$15*10^6&lt;0,0,IF(AND(SUM('Chemicals Calcs'!R$1:R63)-'Chem - ODS'!M$15*10^6&lt;0,SUM('Chemicals Calcs'!R$2:R64)-'Chem - ODS'!M$15*10^6&gt;0),SUM('Chemicals Calcs'!R$2:R64)-'Chem - ODS'!M$15*10^6,'Chemicals Calcs'!R64))</f>
        <v>1670955577007.7883</v>
      </c>
      <c r="S64" s="210">
        <f ca="1">IF(SUM('Chemicals Calcs'!S$2:S64)-'Chem - ODS'!N$15*10^6&lt;0,0,IF(AND(SUM('Chemicals Calcs'!S$1:S63)-'Chem - ODS'!N$15*10^6&lt;0,SUM('Chemicals Calcs'!S$2:S64)-'Chem - ODS'!N$15*10^6&gt;0),SUM('Chemicals Calcs'!S$2:S64)-'Chem - ODS'!N$15*10^6,'Chemicals Calcs'!S64))</f>
        <v>1712742565822.5625</v>
      </c>
      <c r="T64" s="210">
        <f ca="1">IF(SUM('Chemicals Calcs'!T$2:T64)-'Chem - ODS'!O$15*10^6&lt;0,0,IF(AND(SUM('Chemicals Calcs'!T$1:T63)-'Chem - ODS'!O$15*10^6&lt;0,SUM('Chemicals Calcs'!T$2:T64)-'Chem - ODS'!O$15*10^6&gt;0),SUM('Chemicals Calcs'!T$2:T64)-'Chem - ODS'!O$15*10^6,'Chemicals Calcs'!T64))</f>
        <v>1754529554637.3364</v>
      </c>
      <c r="U64" s="210">
        <f ca="1">IF(SUM('Chemicals Calcs'!U$2:U64)-'Chem - ODS'!P$15*10^6&lt;0,0,IF(AND(SUM('Chemicals Calcs'!U$1:U63)-'Chem - ODS'!P$15*10^6&lt;0,SUM('Chemicals Calcs'!U$2:U64)-'Chem - ODS'!P$15*10^6&gt;0),SUM('Chemicals Calcs'!U$2:U64)-'Chem - ODS'!P$15*10^6,'Chemicals Calcs'!U64))</f>
        <v>1796316543452.1104</v>
      </c>
      <c r="V64" s="210">
        <f ca="1">IF(SUM('Chemicals Calcs'!V$2:V64)-'Chem - ODS'!Q$15*10^6&lt;0,0,IF(AND(SUM('Chemicals Calcs'!V$1:V63)-'Chem - ODS'!Q$15*10^6&lt;0,SUM('Chemicals Calcs'!V$2:V64)-'Chem - ODS'!Q$15*10^6&gt;0),SUM('Chemicals Calcs'!V$2:V64)-'Chem - ODS'!Q$15*10^6,'Chemicals Calcs'!V64))</f>
        <v>1838103532266.8845</v>
      </c>
      <c r="W64" s="210">
        <f ca="1">IF(SUM('Chemicals Calcs'!W$2:W64)-'Chem - ODS'!R$15*10^6&lt;0,0,IF(AND(SUM('Chemicals Calcs'!W$1:W63)-'Chem - ODS'!R$15*10^6&lt;0,SUM('Chemicals Calcs'!W$2:W64)-'Chem - ODS'!R$15*10^6&gt;0),SUM('Chemicals Calcs'!W$2:W64)-'Chem - ODS'!R$15*10^6,'Chemicals Calcs'!W64))</f>
        <v>1872761268256.8525</v>
      </c>
      <c r="X64" s="210">
        <f ca="1">IF(SUM('Chemicals Calcs'!X$2:X64)-'Chem - ODS'!S$15*10^6&lt;0,0,IF(AND(SUM('Chemicals Calcs'!X$1:X63)-'Chem - ODS'!S$15*10^6&lt;0,SUM('Chemicals Calcs'!X$2:X64)-'Chem - ODS'!S$15*10^6&gt;0),SUM('Chemicals Calcs'!X$2:X64)-'Chem - ODS'!S$15*10^6,'Chemicals Calcs'!X64))</f>
        <v>1907419004246.8206</v>
      </c>
      <c r="Y64" s="210">
        <f ca="1">IF(SUM('Chemicals Calcs'!Y$2:Y64)-'Chem - ODS'!T$15*10^6&lt;0,0,IF(AND(SUM('Chemicals Calcs'!Y$1:Y63)-'Chem - ODS'!T$15*10^6&lt;0,SUM('Chemicals Calcs'!Y$2:Y64)-'Chem - ODS'!T$15*10^6&gt;0),SUM('Chemicals Calcs'!Y$2:Y64)-'Chem - ODS'!T$15*10^6,'Chemicals Calcs'!Y64))</f>
        <v>1942076740236.7886</v>
      </c>
      <c r="Z64" s="210">
        <f ca="1">IF(SUM('Chemicals Calcs'!Z$2:Z64)-'Chem - ODS'!U$15*10^6&lt;0,0,IF(AND(SUM('Chemicals Calcs'!Z$1:Z63)-'Chem - ODS'!U$15*10^6&lt;0,SUM('Chemicals Calcs'!Z$2:Z64)-'Chem - ODS'!U$15*10^6&gt;0),SUM('Chemicals Calcs'!Z$2:Z64)-'Chem - ODS'!U$15*10^6,'Chemicals Calcs'!Z64))</f>
        <v>1976734476226.7563</v>
      </c>
      <c r="AA64" s="210">
        <f ca="1">IF(SUM('Chemicals Calcs'!AA$2:AA64)-'Chem - ODS'!V$15*10^6&lt;0,0,IF(AND(SUM('Chemicals Calcs'!AA$1:AA63)-'Chem - ODS'!V$15*10^6&lt;0,SUM('Chemicals Calcs'!AA$2:AA64)-'Chem - ODS'!V$15*10^6&gt;0),SUM('Chemicals Calcs'!AA$2:AA64)-'Chem - ODS'!V$15*10^6,'Chemicals Calcs'!AA64))</f>
        <v>2011392212216.7246</v>
      </c>
      <c r="AB64" s="210">
        <f ca="1">IF(SUM('Chemicals Calcs'!AB$2:AB64)-'Chem - ODS'!W$15*10^6&lt;0,0,IF(AND(SUM('Chemicals Calcs'!AB$1:AB63)-'Chem - ODS'!W$15*10^6&lt;0,SUM('Chemicals Calcs'!AB$2:AB64)-'Chem - ODS'!W$15*10^6&gt;0),SUM('Chemicals Calcs'!AB$2:AB64)-'Chem - ODS'!W$15*10^6,'Chemicals Calcs'!AB64))</f>
        <v>2046049948206.6924</v>
      </c>
      <c r="AC64" s="210">
        <f ca="1">IF(SUM('Chemicals Calcs'!AC$2:AC64)-'Chem - ODS'!X$15*10^6&lt;0,0,IF(AND(SUM('Chemicals Calcs'!AC$1:AC63)-'Chem - ODS'!X$15*10^6&lt;0,SUM('Chemicals Calcs'!AC$2:AC64)-'Chem - ODS'!X$15*10^6&gt;0),SUM('Chemicals Calcs'!AC$2:AC64)-'Chem - ODS'!X$15*10^6,'Chemicals Calcs'!AC64))</f>
        <v>2080707684196.6606</v>
      </c>
      <c r="AD64" s="210">
        <f ca="1">IF(SUM('Chemicals Calcs'!AD$2:AD64)-'Chem - ODS'!Y$15*10^6&lt;0,0,IF(AND(SUM('Chemicals Calcs'!AD$1:AD63)-'Chem - ODS'!Y$15*10^6&lt;0,SUM('Chemicals Calcs'!AD$2:AD64)-'Chem - ODS'!Y$15*10^6&gt;0),SUM('Chemicals Calcs'!AD$2:AD64)-'Chem - ODS'!Y$15*10^6,'Chemicals Calcs'!AD64))</f>
        <v>2115365420186.6284</v>
      </c>
      <c r="AE64" s="210">
        <f ca="1">IF(SUM('Chemicals Calcs'!AE$2:AE64)-'Chem - ODS'!Z$15*10^6&lt;0,0,IF(AND(SUM('Chemicals Calcs'!AE$1:AE63)-'Chem - ODS'!Z$15*10^6&lt;0,SUM('Chemicals Calcs'!AE$2:AE64)-'Chem - ODS'!Z$15*10^6&gt;0),SUM('Chemicals Calcs'!AE$2:AE64)-'Chem - ODS'!Z$15*10^6,'Chemicals Calcs'!AE64))</f>
        <v>2150023156176.5967</v>
      </c>
      <c r="AF64" s="210">
        <f ca="1">IF(SUM('Chemicals Calcs'!AF$2:AF64)-'Chem - ODS'!AA$15*10^6&lt;0,0,IF(AND(SUM('Chemicals Calcs'!AF$1:AF63)-'Chem - ODS'!AA$15*10^6&lt;0,SUM('Chemicals Calcs'!AF$2:AF64)-'Chem - ODS'!AA$15*10^6&gt;0),SUM('Chemicals Calcs'!AF$2:AF64)-'Chem - ODS'!AA$15*10^6,'Chemicals Calcs'!AF64))</f>
        <v>2184680892166.5645</v>
      </c>
      <c r="AG64" s="210">
        <f ca="1">IF(SUM('Chemicals Calcs'!AG$2:AG64)-'Chem - ODS'!AB$15*10^6&lt;0,0,IF(AND(SUM('Chemicals Calcs'!AG$1:AG63)-'Chem - ODS'!AB$15*10^6&lt;0,SUM('Chemicals Calcs'!AG$2:AG64)-'Chem - ODS'!AB$15*10^6&gt;0),SUM('Chemicals Calcs'!AG$2:AG64)-'Chem - ODS'!AB$15*10^6,'Chemicals Calcs'!AG64))</f>
        <v>2219338628156.5327</v>
      </c>
      <c r="AH64" s="210">
        <f ca="1">IF(SUM('Chemicals Calcs'!AH$2:AH64)-'Chem - ODS'!AC$15*10^6&lt;0,0,IF(AND(SUM('Chemicals Calcs'!AH$1:AH63)-'Chem - ODS'!AC$15*10^6&lt;0,SUM('Chemicals Calcs'!AH$2:AH64)-'Chem - ODS'!AC$15*10^6&gt;0),SUM('Chemicals Calcs'!AH$2:AH64)-'Chem - ODS'!AC$15*10^6,'Chemicals Calcs'!AH64))</f>
        <v>2253996364146.5005</v>
      </c>
      <c r="AI64" s="210">
        <f ca="1">IF(SUM('Chemicals Calcs'!AI$2:AI64)-'Chem - ODS'!AD$15*10^6&lt;0,0,IF(AND(SUM('Chemicals Calcs'!AI$1:AI63)-'Chem - ODS'!AD$15*10^6&lt;0,SUM('Chemicals Calcs'!AI$2:AI64)-'Chem - ODS'!AD$15*10^6&gt;0),SUM('Chemicals Calcs'!AI$2:AI64)-'Chem - ODS'!AD$15*10^6,'Chemicals Calcs'!AI64))</f>
        <v>2288654100136.4688</v>
      </c>
      <c r="AJ64" s="210">
        <f ca="1">IF(SUM('Chemicals Calcs'!AJ$2:AJ64)-'Chem - ODS'!AE$15*10^6&lt;0,0,IF(AND(SUM('Chemicals Calcs'!AJ$1:AJ63)-'Chem - ODS'!AE$15*10^6&lt;0,SUM('Chemicals Calcs'!AJ$2:AJ64)-'Chem - ODS'!AE$15*10^6&gt;0),SUM('Chemicals Calcs'!AJ$2:AJ64)-'Chem - ODS'!AE$15*10^6,'Chemicals Calcs'!AJ64))</f>
        <v>2323311836126.4365</v>
      </c>
      <c r="AK64" s="210">
        <f ca="1">IF(SUM('Chemicals Calcs'!AK$2:AK64)-'Chem - ODS'!AF$15*10^6&lt;0,0,IF(AND(SUM('Chemicals Calcs'!AK$1:AK63)-'Chem - ODS'!AF$15*10^6&lt;0,SUM('Chemicals Calcs'!AK$2:AK64)-'Chem - ODS'!AF$15*10^6&gt;0),SUM('Chemicals Calcs'!AK$2:AK64)-'Chem - ODS'!AF$15*10^6,'Chemicals Calcs'!AK64))</f>
        <v>2357969572116.4048</v>
      </c>
      <c r="AL64" s="210">
        <f ca="1">IF(SUM('Chemicals Calcs'!AL$2:AL64)-'Chem - ODS'!AG$15*10^6&lt;0,0,IF(AND(SUM('Chemicals Calcs'!AL$1:AL63)-'Chem - ODS'!AG$15*10^6&lt;0,SUM('Chemicals Calcs'!AL$2:AL64)-'Chem - ODS'!AG$15*10^6&gt;0),SUM('Chemicals Calcs'!AL$2:AL64)-'Chem - ODS'!AG$15*10^6,'Chemicals Calcs'!AL64))</f>
        <v>2392627308106.3726</v>
      </c>
      <c r="AM64" s="210">
        <f ca="1">IF(SUM('Chemicals Calcs'!AM$2:AM64)-'Chem - ODS'!AH$15*10^6&lt;0,0,IF(AND(SUM('Chemicals Calcs'!AM$1:AM63)-'Chem - ODS'!AH$15*10^6&lt;0,SUM('Chemicals Calcs'!AM$2:AM64)-'Chem - ODS'!AH$15*10^6&gt;0),SUM('Chemicals Calcs'!AM$2:AM64)-'Chem - ODS'!AH$15*10^6,'Chemicals Calcs'!AM64))</f>
        <v>2427285044096.3403</v>
      </c>
      <c r="AN64" s="210">
        <f ca="1">IF(SUM('Chemicals Calcs'!AN$2:AN64)-'Chem - ODS'!AI$15*10^6&lt;0,0,IF(AND(SUM('Chemicals Calcs'!AN$1:AN63)-'Chem - ODS'!AI$15*10^6&lt;0,SUM('Chemicals Calcs'!AN$2:AN64)-'Chem - ODS'!AI$15*10^6&gt;0),SUM('Chemicals Calcs'!AN$2:AN64)-'Chem - ODS'!AI$15*10^6,'Chemicals Calcs'!AN64))</f>
        <v>2461942780086.3086</v>
      </c>
      <c r="AO64" s="210">
        <f ca="1">IF(SUM('Chemicals Calcs'!AO$2:AO64)-'Chem - ODS'!AJ$15*10^6&lt;0,0,IF(AND(SUM('Chemicals Calcs'!AO$1:AO63)-'Chem - ODS'!AJ$15*10^6&lt;0,SUM('Chemicals Calcs'!AO$2:AO64)-'Chem - ODS'!AJ$15*10^6&gt;0),SUM('Chemicals Calcs'!AO$2:AO64)-'Chem - ODS'!AJ$15*10^6,'Chemicals Calcs'!AO64))</f>
        <v>2496600516076.2769</v>
      </c>
      <c r="AP64" s="210">
        <f ca="1">IF(SUM('Chemicals Calcs'!AP$2:AP64)-'Chem - ODS'!AK$15*10^6&lt;0,0,IF(AND(SUM('Chemicals Calcs'!AP$1:AP63)-'Chem - ODS'!AK$15*10^6&lt;0,SUM('Chemicals Calcs'!AP$2:AP64)-'Chem - ODS'!AK$15*10^6&gt;0),SUM('Chemicals Calcs'!AP$2:AP64)-'Chem - ODS'!AK$15*10^6,'Chemicals Calcs'!AP64))</f>
        <v>2531258252066.2446</v>
      </c>
    </row>
    <row r="65" spans="1:42">
      <c r="A65" s="74">
        <v>13</v>
      </c>
      <c r="B65">
        <f ca="1">IF('Chemicals 2010'!$A73="CP",INDIRECT("'Chemicals 2010'!"&amp;'Country Selector'!$B$3&amp;ROW($A73))*10^12,0)</f>
        <v>4063202108166.8574</v>
      </c>
      <c r="C65" s="90">
        <f t="shared" ca="1" si="4"/>
        <v>4198599587321.3208</v>
      </c>
      <c r="D65" s="90">
        <f t="shared" ca="1" si="3"/>
        <v>4333997066475.7832</v>
      </c>
      <c r="E65" s="90">
        <f t="shared" ca="1" si="3"/>
        <v>4469394545630.2461</v>
      </c>
      <c r="F65" s="90">
        <f t="shared" ca="1" si="3"/>
        <v>4604792024784.709</v>
      </c>
      <c r="G65" s="210">
        <f ca="1">IF(SUM('Chemicals Calcs'!G$2:G65)-'Chem - ODS'!B$15*10^6&lt;0,0,IF(AND(SUM('Chemicals Calcs'!G$1:G64)-'Chem - ODS'!B$15*10^6&lt;0,SUM('Chemicals Calcs'!G$2:G65)-'Chem - ODS'!B$15*10^6&gt;0),SUM('Chemicals Calcs'!G$2:G65)-'Chem - ODS'!B$15*10^6,'Chemicals Calcs'!G65))</f>
        <v>4740189503939.1729</v>
      </c>
      <c r="H65" s="210">
        <f ca="1">IF(SUM('Chemicals Calcs'!H$2:H65)-'Chem - ODS'!C$15*10^6&lt;0,0,IF(AND(SUM('Chemicals Calcs'!H$1:H64)-'Chem - ODS'!C$15*10^6&lt;0,SUM('Chemicals Calcs'!H$2:H65)-'Chem - ODS'!C$15*10^6&gt;0),SUM('Chemicals Calcs'!H$2:H65)-'Chem - ODS'!C$15*10^6,'Chemicals Calcs'!H65))</f>
        <v>4875586983093.6348</v>
      </c>
      <c r="I65" s="210">
        <f ca="1">IF(SUM('Chemicals Calcs'!I$2:I65)-'Chem - ODS'!D$15*10^6&lt;0,0,IF(AND(SUM('Chemicals Calcs'!I$1:I64)-'Chem - ODS'!D$15*10^6&lt;0,SUM('Chemicals Calcs'!I$2:I65)-'Chem - ODS'!D$15*10^6&gt;0),SUM('Chemicals Calcs'!I$2:I65)-'Chem - ODS'!D$15*10^6,'Chemicals Calcs'!I65))</f>
        <v>5010984462248.0986</v>
      </c>
      <c r="J65" s="210">
        <f ca="1">IF(SUM('Chemicals Calcs'!J$2:J65)-'Chem - ODS'!E$15*10^6&lt;0,0,IF(AND(SUM('Chemicals Calcs'!J$1:J64)-'Chem - ODS'!E$15*10^6&lt;0,SUM('Chemicals Calcs'!J$2:J65)-'Chem - ODS'!E$15*10^6&gt;0),SUM('Chemicals Calcs'!J$2:J65)-'Chem - ODS'!E$15*10^6,'Chemicals Calcs'!J65))</f>
        <v>5146381941402.5615</v>
      </c>
      <c r="K65" s="210">
        <f ca="1">IF(SUM('Chemicals Calcs'!K$2:K65)-'Chem - ODS'!F$15*10^6&lt;0,0,IF(AND(SUM('Chemicals Calcs'!K$1:K64)-'Chem - ODS'!F$15*10^6&lt;0,SUM('Chemicals Calcs'!K$2:K65)-'Chem - ODS'!F$15*10^6&gt;0),SUM('Chemicals Calcs'!K$2:K65)-'Chem - ODS'!F$15*10^6,'Chemicals Calcs'!K65))</f>
        <v>5281779420557.0234</v>
      </c>
      <c r="L65" s="210">
        <f ca="1">IF(SUM('Chemicals Calcs'!L$2:L65)-'Chem - ODS'!G$15*10^6&lt;0,0,IF(AND(SUM('Chemicals Calcs'!L$1:L64)-'Chem - ODS'!G$15*10^6&lt;0,SUM('Chemicals Calcs'!L$2:L65)-'Chem - ODS'!G$15*10^6&gt;0),SUM('Chemicals Calcs'!L$2:L65)-'Chem - ODS'!G$15*10^6,'Chemicals Calcs'!L65))</f>
        <v>5417176899711.4873</v>
      </c>
      <c r="M65" s="210">
        <f ca="1">IF(SUM('Chemicals Calcs'!M$2:M65)-'Chem - ODS'!H$15*10^6&lt;0,0,IF(AND(SUM('Chemicals Calcs'!M$1:M64)-'Chem - ODS'!H$15*10^6&lt;0,SUM('Chemicals Calcs'!M$2:M65)-'Chem - ODS'!H$15*10^6&gt;0),SUM('Chemicals Calcs'!M$2:M65)-'Chem - ODS'!H$15*10^6,'Chemicals Calcs'!M65))</f>
        <v>5576564414190.7051</v>
      </c>
      <c r="N65" s="210">
        <f ca="1">IF(SUM('Chemicals Calcs'!N$2:N65)-'Chem - ODS'!I$15*10^6&lt;0,0,IF(AND(SUM('Chemicals Calcs'!N$1:N64)-'Chem - ODS'!I$15*10^6&lt;0,SUM('Chemicals Calcs'!N$2:N65)-'Chem - ODS'!I$15*10^6&gt;0),SUM('Chemicals Calcs'!N$2:N65)-'Chem - ODS'!I$15*10^6,'Chemicals Calcs'!N65))</f>
        <v>5735951928669.9238</v>
      </c>
      <c r="O65" s="210">
        <f ca="1">IF(SUM('Chemicals Calcs'!O$2:O65)-'Chem - ODS'!J$15*10^6&lt;0,0,IF(AND(SUM('Chemicals Calcs'!O$1:O64)-'Chem - ODS'!J$15*10^6&lt;0,SUM('Chemicals Calcs'!O$2:O65)-'Chem - ODS'!J$15*10^6&gt;0),SUM('Chemicals Calcs'!O$2:O65)-'Chem - ODS'!J$15*10^6,'Chemicals Calcs'!O65))</f>
        <v>5895339443149.1416</v>
      </c>
      <c r="P65" s="210">
        <f ca="1">IF(SUM('Chemicals Calcs'!P$2:P65)-'Chem - ODS'!K$15*10^6&lt;0,0,IF(AND(SUM('Chemicals Calcs'!P$1:P64)-'Chem - ODS'!K$15*10^6&lt;0,SUM('Chemicals Calcs'!P$2:P65)-'Chem - ODS'!K$15*10^6&gt;0),SUM('Chemicals Calcs'!P$2:P65)-'Chem - ODS'!K$15*10^6,'Chemicals Calcs'!P65))</f>
        <v>6054726957628.3594</v>
      </c>
      <c r="Q65" s="210">
        <f ca="1">IF(SUM('Chemicals Calcs'!Q$2:Q65)-'Chem - ODS'!L$15*10^6&lt;0,0,IF(AND(SUM('Chemicals Calcs'!Q$1:Q64)-'Chem - ODS'!L$15*10^6&lt;0,SUM('Chemicals Calcs'!Q$2:Q65)-'Chem - ODS'!L$15*10^6&gt;0),SUM('Chemicals Calcs'!Q$2:Q65)-'Chem - ODS'!L$15*10^6,'Chemicals Calcs'!Q65))</f>
        <v>6214114472107.5771</v>
      </c>
      <c r="R65" s="210">
        <f ca="1">IF(SUM('Chemicals Calcs'!R$2:R65)-'Chem - ODS'!M$15*10^6&lt;0,0,IF(AND(SUM('Chemicals Calcs'!R$1:R64)-'Chem - ODS'!M$15*10^6&lt;0,SUM('Chemicals Calcs'!R$2:R65)-'Chem - ODS'!M$15*10^6&gt;0),SUM('Chemicals Calcs'!R$2:R65)-'Chem - ODS'!M$15*10^6,'Chemicals Calcs'!R65))</f>
        <v>6373501986586.7949</v>
      </c>
      <c r="S65" s="210">
        <f ca="1">IF(SUM('Chemicals Calcs'!S$2:S65)-'Chem - ODS'!N$15*10^6&lt;0,0,IF(AND(SUM('Chemicals Calcs'!S$1:S64)-'Chem - ODS'!N$15*10^6&lt;0,SUM('Chemicals Calcs'!S$2:S65)-'Chem - ODS'!N$15*10^6&gt;0),SUM('Chemicals Calcs'!S$2:S65)-'Chem - ODS'!N$15*10^6,'Chemicals Calcs'!S65))</f>
        <v>6532889501066.0137</v>
      </c>
      <c r="T65" s="210">
        <f ca="1">IF(SUM('Chemicals Calcs'!T$2:T65)-'Chem - ODS'!O$15*10^6&lt;0,0,IF(AND(SUM('Chemicals Calcs'!T$1:T64)-'Chem - ODS'!O$15*10^6&lt;0,SUM('Chemicals Calcs'!T$2:T65)-'Chem - ODS'!O$15*10^6&gt;0),SUM('Chemicals Calcs'!T$2:T65)-'Chem - ODS'!O$15*10^6,'Chemicals Calcs'!T65))</f>
        <v>6692277015545.2314</v>
      </c>
      <c r="U65" s="210">
        <f ca="1">IF(SUM('Chemicals Calcs'!U$2:U65)-'Chem - ODS'!P$15*10^6&lt;0,0,IF(AND(SUM('Chemicals Calcs'!U$1:U64)-'Chem - ODS'!P$15*10^6&lt;0,SUM('Chemicals Calcs'!U$2:U65)-'Chem - ODS'!P$15*10^6&gt;0),SUM('Chemicals Calcs'!U$2:U65)-'Chem - ODS'!P$15*10^6,'Chemicals Calcs'!U65))</f>
        <v>6851664530024.4482</v>
      </c>
      <c r="V65" s="210">
        <f ca="1">IF(SUM('Chemicals Calcs'!V$2:V65)-'Chem - ODS'!Q$15*10^6&lt;0,0,IF(AND(SUM('Chemicals Calcs'!V$1:V64)-'Chem - ODS'!Q$15*10^6&lt;0,SUM('Chemicals Calcs'!V$2:V65)-'Chem - ODS'!Q$15*10^6&gt;0),SUM('Chemicals Calcs'!V$2:V65)-'Chem - ODS'!Q$15*10^6,'Chemicals Calcs'!V65))</f>
        <v>7011052044503.667</v>
      </c>
      <c r="W65" s="210">
        <f ca="1">IF(SUM('Chemicals Calcs'!W$2:W65)-'Chem - ODS'!R$15*10^6&lt;0,0,IF(AND(SUM('Chemicals Calcs'!W$1:W64)-'Chem - ODS'!R$15*10^6&lt;0,SUM('Chemicals Calcs'!W$2:W65)-'Chem - ODS'!R$15*10^6&gt;0),SUM('Chemicals Calcs'!W$2:W65)-'Chem - ODS'!R$15*10^6,'Chemicals Calcs'!W65))</f>
        <v>7143246551779.6875</v>
      </c>
      <c r="X65" s="210">
        <f ca="1">IF(SUM('Chemicals Calcs'!X$2:X65)-'Chem - ODS'!S$15*10^6&lt;0,0,IF(AND(SUM('Chemicals Calcs'!X$1:X64)-'Chem - ODS'!S$15*10^6&lt;0,SUM('Chemicals Calcs'!X$2:X65)-'Chem - ODS'!S$15*10^6&gt;0),SUM('Chemicals Calcs'!X$2:X65)-'Chem - ODS'!S$15*10^6,'Chemicals Calcs'!X65))</f>
        <v>7275441059055.707</v>
      </c>
      <c r="Y65" s="210">
        <f ca="1">IF(SUM('Chemicals Calcs'!Y$2:Y65)-'Chem - ODS'!T$15*10^6&lt;0,0,IF(AND(SUM('Chemicals Calcs'!Y$1:Y64)-'Chem - ODS'!T$15*10^6&lt;0,SUM('Chemicals Calcs'!Y$2:Y65)-'Chem - ODS'!T$15*10^6&gt;0),SUM('Chemicals Calcs'!Y$2:Y65)-'Chem - ODS'!T$15*10^6,'Chemicals Calcs'!Y65))</f>
        <v>7407635566331.7285</v>
      </c>
      <c r="Z65" s="210">
        <f ca="1">IF(SUM('Chemicals Calcs'!Z$2:Z65)-'Chem - ODS'!U$15*10^6&lt;0,0,IF(AND(SUM('Chemicals Calcs'!Z$1:Z64)-'Chem - ODS'!U$15*10^6&lt;0,SUM('Chemicals Calcs'!Z$2:Z65)-'Chem - ODS'!U$15*10^6&gt;0),SUM('Chemicals Calcs'!Z$2:Z65)-'Chem - ODS'!U$15*10^6,'Chemicals Calcs'!Z65))</f>
        <v>7539830073607.748</v>
      </c>
      <c r="AA65" s="210">
        <f ca="1">IF(SUM('Chemicals Calcs'!AA$2:AA65)-'Chem - ODS'!V$15*10^6&lt;0,0,IF(AND(SUM('Chemicals Calcs'!AA$1:AA64)-'Chem - ODS'!V$15*10^6&lt;0,SUM('Chemicals Calcs'!AA$2:AA65)-'Chem - ODS'!V$15*10^6&gt;0),SUM('Chemicals Calcs'!AA$2:AA65)-'Chem - ODS'!V$15*10^6,'Chemicals Calcs'!AA65))</f>
        <v>7672024580883.7686</v>
      </c>
      <c r="AB65" s="210">
        <f ca="1">IF(SUM('Chemicals Calcs'!AB$2:AB65)-'Chem - ODS'!W$15*10^6&lt;0,0,IF(AND(SUM('Chemicals Calcs'!AB$1:AB64)-'Chem - ODS'!W$15*10^6&lt;0,SUM('Chemicals Calcs'!AB$2:AB65)-'Chem - ODS'!W$15*10^6&gt;0),SUM('Chemicals Calcs'!AB$2:AB65)-'Chem - ODS'!W$15*10^6,'Chemicals Calcs'!AB65))</f>
        <v>7804219088159.7891</v>
      </c>
      <c r="AC65" s="210">
        <f ca="1">IF(SUM('Chemicals Calcs'!AC$2:AC65)-'Chem - ODS'!X$15*10^6&lt;0,0,IF(AND(SUM('Chemicals Calcs'!AC$1:AC64)-'Chem - ODS'!X$15*10^6&lt;0,SUM('Chemicals Calcs'!AC$2:AC65)-'Chem - ODS'!X$15*10^6&gt;0),SUM('Chemicals Calcs'!AC$2:AC65)-'Chem - ODS'!X$15*10^6,'Chemicals Calcs'!AC65))</f>
        <v>7936413595435.8096</v>
      </c>
      <c r="AD65" s="210">
        <f ca="1">IF(SUM('Chemicals Calcs'!AD$2:AD65)-'Chem - ODS'!Y$15*10^6&lt;0,0,IF(AND(SUM('Chemicals Calcs'!AD$1:AD64)-'Chem - ODS'!Y$15*10^6&lt;0,SUM('Chemicals Calcs'!AD$2:AD65)-'Chem - ODS'!Y$15*10^6&gt;0),SUM('Chemicals Calcs'!AD$2:AD65)-'Chem - ODS'!Y$15*10^6,'Chemicals Calcs'!AD65))</f>
        <v>8068608102711.8301</v>
      </c>
      <c r="AE65" s="210">
        <f ca="1">IF(SUM('Chemicals Calcs'!AE$2:AE65)-'Chem - ODS'!Z$15*10^6&lt;0,0,IF(AND(SUM('Chemicals Calcs'!AE$1:AE64)-'Chem - ODS'!Z$15*10^6&lt;0,SUM('Chemicals Calcs'!AE$2:AE65)-'Chem - ODS'!Z$15*10^6&gt;0),SUM('Chemicals Calcs'!AE$2:AE65)-'Chem - ODS'!Z$15*10^6,'Chemicals Calcs'!AE65))</f>
        <v>8200802609987.8506</v>
      </c>
      <c r="AF65" s="210">
        <f ca="1">IF(SUM('Chemicals Calcs'!AF$2:AF65)-'Chem - ODS'!AA$15*10^6&lt;0,0,IF(AND(SUM('Chemicals Calcs'!AF$1:AF64)-'Chem - ODS'!AA$15*10^6&lt;0,SUM('Chemicals Calcs'!AF$2:AF65)-'Chem - ODS'!AA$15*10^6&gt;0),SUM('Chemicals Calcs'!AF$2:AF65)-'Chem - ODS'!AA$15*10^6,'Chemicals Calcs'!AF65))</f>
        <v>8332997117263.8711</v>
      </c>
      <c r="AG65" s="210">
        <f ca="1">IF(SUM('Chemicals Calcs'!AG$2:AG65)-'Chem - ODS'!AB$15*10^6&lt;0,0,IF(AND(SUM('Chemicals Calcs'!AG$1:AG64)-'Chem - ODS'!AB$15*10^6&lt;0,SUM('Chemicals Calcs'!AG$2:AG65)-'Chem - ODS'!AB$15*10^6&gt;0),SUM('Chemicals Calcs'!AG$2:AG65)-'Chem - ODS'!AB$15*10^6,'Chemicals Calcs'!AG65))</f>
        <v>8465191624539.8906</v>
      </c>
      <c r="AH65" s="210">
        <f ca="1">IF(SUM('Chemicals Calcs'!AH$2:AH65)-'Chem - ODS'!AC$15*10^6&lt;0,0,IF(AND(SUM('Chemicals Calcs'!AH$1:AH64)-'Chem - ODS'!AC$15*10^6&lt;0,SUM('Chemicals Calcs'!AH$2:AH65)-'Chem - ODS'!AC$15*10^6&gt;0),SUM('Chemicals Calcs'!AH$2:AH65)-'Chem - ODS'!AC$15*10^6,'Chemicals Calcs'!AH65))</f>
        <v>8597386131815.9111</v>
      </c>
      <c r="AI65" s="210">
        <f ca="1">IF(SUM('Chemicals Calcs'!AI$2:AI65)-'Chem - ODS'!AD$15*10^6&lt;0,0,IF(AND(SUM('Chemicals Calcs'!AI$1:AI64)-'Chem - ODS'!AD$15*10^6&lt;0,SUM('Chemicals Calcs'!AI$2:AI65)-'Chem - ODS'!AD$15*10^6&gt;0),SUM('Chemicals Calcs'!AI$2:AI65)-'Chem - ODS'!AD$15*10^6,'Chemicals Calcs'!AI65))</f>
        <v>8729580639091.9316</v>
      </c>
      <c r="AJ65" s="210">
        <f ca="1">IF(SUM('Chemicals Calcs'!AJ$2:AJ65)-'Chem - ODS'!AE$15*10^6&lt;0,0,IF(AND(SUM('Chemicals Calcs'!AJ$1:AJ64)-'Chem - ODS'!AE$15*10^6&lt;0,SUM('Chemicals Calcs'!AJ$2:AJ65)-'Chem - ODS'!AE$15*10^6&gt;0),SUM('Chemicals Calcs'!AJ$2:AJ65)-'Chem - ODS'!AE$15*10^6,'Chemicals Calcs'!AJ65))</f>
        <v>8861775146367.9512</v>
      </c>
      <c r="AK65" s="210">
        <f ca="1">IF(SUM('Chemicals Calcs'!AK$2:AK65)-'Chem - ODS'!AF$15*10^6&lt;0,0,IF(AND(SUM('Chemicals Calcs'!AK$1:AK64)-'Chem - ODS'!AF$15*10^6&lt;0,SUM('Chemicals Calcs'!AK$2:AK65)-'Chem - ODS'!AF$15*10^6&gt;0),SUM('Chemicals Calcs'!AK$2:AK65)-'Chem - ODS'!AF$15*10^6,'Chemicals Calcs'!AK65))</f>
        <v>8993969653643.9727</v>
      </c>
      <c r="AL65" s="210">
        <f ca="1">IF(SUM('Chemicals Calcs'!AL$2:AL65)-'Chem - ODS'!AG$15*10^6&lt;0,0,IF(AND(SUM('Chemicals Calcs'!AL$1:AL64)-'Chem - ODS'!AG$15*10^6&lt;0,SUM('Chemicals Calcs'!AL$2:AL65)-'Chem - ODS'!AG$15*10^6&gt;0),SUM('Chemicals Calcs'!AL$2:AL65)-'Chem - ODS'!AG$15*10^6,'Chemicals Calcs'!AL65))</f>
        <v>9126164160919.9922</v>
      </c>
      <c r="AM65" s="210">
        <f ca="1">IF(SUM('Chemicals Calcs'!AM$2:AM65)-'Chem - ODS'!AH$15*10^6&lt;0,0,IF(AND(SUM('Chemicals Calcs'!AM$1:AM64)-'Chem - ODS'!AH$15*10^6&lt;0,SUM('Chemicals Calcs'!AM$2:AM65)-'Chem - ODS'!AH$15*10^6&gt;0),SUM('Chemicals Calcs'!AM$2:AM65)-'Chem - ODS'!AH$15*10^6,'Chemicals Calcs'!AM65))</f>
        <v>9258358668196.0137</v>
      </c>
      <c r="AN65" s="210">
        <f ca="1">IF(SUM('Chemicals Calcs'!AN$2:AN65)-'Chem - ODS'!AI$15*10^6&lt;0,0,IF(AND(SUM('Chemicals Calcs'!AN$1:AN64)-'Chem - ODS'!AI$15*10^6&lt;0,SUM('Chemicals Calcs'!AN$2:AN65)-'Chem - ODS'!AI$15*10^6&gt;0),SUM('Chemicals Calcs'!AN$2:AN65)-'Chem - ODS'!AI$15*10^6,'Chemicals Calcs'!AN65))</f>
        <v>9390553175472.0332</v>
      </c>
      <c r="AO65" s="210">
        <f ca="1">IF(SUM('Chemicals Calcs'!AO$2:AO65)-'Chem - ODS'!AJ$15*10^6&lt;0,0,IF(AND(SUM('Chemicals Calcs'!AO$1:AO64)-'Chem - ODS'!AJ$15*10^6&lt;0,SUM('Chemicals Calcs'!AO$2:AO65)-'Chem - ODS'!AJ$15*10^6&gt;0),SUM('Chemicals Calcs'!AO$2:AO65)-'Chem - ODS'!AJ$15*10^6,'Chemicals Calcs'!AO65))</f>
        <v>9522747682748.0547</v>
      </c>
      <c r="AP65" s="210">
        <f ca="1">IF(SUM('Chemicals Calcs'!AP$2:AP65)-'Chem - ODS'!AK$15*10^6&lt;0,0,IF(AND(SUM('Chemicals Calcs'!AP$1:AP64)-'Chem - ODS'!AK$15*10^6&lt;0,SUM('Chemicals Calcs'!AP$2:AP65)-'Chem - ODS'!AK$15*10^6&gt;0),SUM('Chemicals Calcs'!AP$2:AP65)-'Chem - ODS'!AK$15*10^6,'Chemicals Calcs'!AP65))</f>
        <v>9654942190024.0742</v>
      </c>
    </row>
    <row r="66" spans="1:42">
      <c r="A66" s="74">
        <v>14</v>
      </c>
      <c r="B66">
        <f ca="1">IF('Chemicals 2010'!$A74="CP",INDIRECT("'Chemicals 2010'!"&amp;'Country Selector'!$B$3&amp;ROW($A74))*10^12,0)</f>
        <v>1643542425775.3511</v>
      </c>
      <c r="C66" s="90">
        <f t="shared" ca="1" si="4"/>
        <v>1698309945433.3374</v>
      </c>
      <c r="D66" s="90">
        <f t="shared" ca="1" si="3"/>
        <v>1753077465091.3237</v>
      </c>
      <c r="E66" s="90">
        <f t="shared" ca="1" si="3"/>
        <v>1807844984749.3098</v>
      </c>
      <c r="F66" s="90">
        <f t="shared" ca="1" si="3"/>
        <v>1862612504407.2964</v>
      </c>
      <c r="G66" s="210">
        <f ca="1">IF(SUM('Chemicals Calcs'!G$2:G66)-'Chem - ODS'!B$15*10^6&lt;0,0,IF(AND(SUM('Chemicals Calcs'!G$1:G65)-'Chem - ODS'!B$15*10^6&lt;0,SUM('Chemicals Calcs'!G$2:G66)-'Chem - ODS'!B$15*10^6&gt;0),SUM('Chemicals Calcs'!G$2:G66)-'Chem - ODS'!B$15*10^6,'Chemicals Calcs'!G66))</f>
        <v>1917380024065.2827</v>
      </c>
      <c r="H66" s="210">
        <f ca="1">IF(SUM('Chemicals Calcs'!H$2:H66)-'Chem - ODS'!C$15*10^6&lt;0,0,IF(AND(SUM('Chemicals Calcs'!H$1:H65)-'Chem - ODS'!C$15*10^6&lt;0,SUM('Chemicals Calcs'!H$2:H66)-'Chem - ODS'!C$15*10^6&gt;0),SUM('Chemicals Calcs'!H$2:H66)-'Chem - ODS'!C$15*10^6,'Chemicals Calcs'!H66))</f>
        <v>1972147543723.2688</v>
      </c>
      <c r="I66" s="210">
        <f ca="1">IF(SUM('Chemicals Calcs'!I$2:I66)-'Chem - ODS'!D$15*10^6&lt;0,0,IF(AND(SUM('Chemicals Calcs'!I$1:I65)-'Chem - ODS'!D$15*10^6&lt;0,SUM('Chemicals Calcs'!I$2:I66)-'Chem - ODS'!D$15*10^6&gt;0),SUM('Chemicals Calcs'!I$2:I66)-'Chem - ODS'!D$15*10^6,'Chemicals Calcs'!I66))</f>
        <v>2026915063381.2551</v>
      </c>
      <c r="J66" s="210">
        <f ca="1">IF(SUM('Chemicals Calcs'!J$2:J66)-'Chem - ODS'!E$15*10^6&lt;0,0,IF(AND(SUM('Chemicals Calcs'!J$1:J65)-'Chem - ODS'!E$15*10^6&lt;0,SUM('Chemicals Calcs'!J$2:J66)-'Chem - ODS'!E$15*10^6&gt;0),SUM('Chemicals Calcs'!J$2:J66)-'Chem - ODS'!E$15*10^6,'Chemicals Calcs'!J66))</f>
        <v>2081682583039.2417</v>
      </c>
      <c r="K66" s="210">
        <f ca="1">IF(SUM('Chemicals Calcs'!K$2:K66)-'Chem - ODS'!F$15*10^6&lt;0,0,IF(AND(SUM('Chemicals Calcs'!K$1:K65)-'Chem - ODS'!F$15*10^6&lt;0,SUM('Chemicals Calcs'!K$2:K66)-'Chem - ODS'!F$15*10^6&gt;0),SUM('Chemicals Calcs'!K$2:K66)-'Chem - ODS'!F$15*10^6,'Chemicals Calcs'!K66))</f>
        <v>2136450102697.2278</v>
      </c>
      <c r="L66" s="210">
        <f ca="1">IF(SUM('Chemicals Calcs'!L$2:L66)-'Chem - ODS'!G$15*10^6&lt;0,0,IF(AND(SUM('Chemicals Calcs'!L$1:L65)-'Chem - ODS'!G$15*10^6&lt;0,SUM('Chemicals Calcs'!L$2:L66)-'Chem - ODS'!G$15*10^6&gt;0),SUM('Chemicals Calcs'!L$2:L66)-'Chem - ODS'!G$15*10^6,'Chemicals Calcs'!L66))</f>
        <v>2191217622355.2141</v>
      </c>
      <c r="M66" s="210">
        <f ca="1">IF(SUM('Chemicals Calcs'!M$2:M66)-'Chem - ODS'!H$15*10^6&lt;0,0,IF(AND(SUM('Chemicals Calcs'!M$1:M65)-'Chem - ODS'!H$15*10^6&lt;0,SUM('Chemicals Calcs'!M$2:M66)-'Chem - ODS'!H$15*10^6&gt;0),SUM('Chemicals Calcs'!M$2:M66)-'Chem - ODS'!H$15*10^6,'Chemicals Calcs'!M66))</f>
        <v>2255688976526.5806</v>
      </c>
      <c r="N66" s="210">
        <f ca="1">IF(SUM('Chemicals Calcs'!N$2:N66)-'Chem - ODS'!I$15*10^6&lt;0,0,IF(AND(SUM('Chemicals Calcs'!N$1:N65)-'Chem - ODS'!I$15*10^6&lt;0,SUM('Chemicals Calcs'!N$2:N66)-'Chem - ODS'!I$15*10^6&gt;0),SUM('Chemicals Calcs'!N$2:N66)-'Chem - ODS'!I$15*10^6,'Chemicals Calcs'!N66))</f>
        <v>2320160330697.9473</v>
      </c>
      <c r="O66" s="210">
        <f ca="1">IF(SUM('Chemicals Calcs'!O$2:O66)-'Chem - ODS'!J$15*10^6&lt;0,0,IF(AND(SUM('Chemicals Calcs'!O$1:O65)-'Chem - ODS'!J$15*10^6&lt;0,SUM('Chemicals Calcs'!O$2:O66)-'Chem - ODS'!J$15*10^6&gt;0),SUM('Chemicals Calcs'!O$2:O66)-'Chem - ODS'!J$15*10^6,'Chemicals Calcs'!O66))</f>
        <v>2384631684869.314</v>
      </c>
      <c r="P66" s="210">
        <f ca="1">IF(SUM('Chemicals Calcs'!P$2:P66)-'Chem - ODS'!K$15*10^6&lt;0,0,IF(AND(SUM('Chemicals Calcs'!P$1:P65)-'Chem - ODS'!K$15*10^6&lt;0,SUM('Chemicals Calcs'!P$2:P66)-'Chem - ODS'!K$15*10^6&gt;0),SUM('Chemicals Calcs'!P$2:P66)-'Chem - ODS'!K$15*10^6,'Chemicals Calcs'!P66))</f>
        <v>2449103039040.6807</v>
      </c>
      <c r="Q66" s="210">
        <f ca="1">IF(SUM('Chemicals Calcs'!Q$2:Q66)-'Chem - ODS'!L$15*10^6&lt;0,0,IF(AND(SUM('Chemicals Calcs'!Q$1:Q65)-'Chem - ODS'!L$15*10^6&lt;0,SUM('Chemicals Calcs'!Q$2:Q66)-'Chem - ODS'!L$15*10^6&gt;0),SUM('Chemicals Calcs'!Q$2:Q66)-'Chem - ODS'!L$15*10^6,'Chemicals Calcs'!Q66))</f>
        <v>2513574393212.0474</v>
      </c>
      <c r="R66" s="210">
        <f ca="1">IF(SUM('Chemicals Calcs'!R$2:R66)-'Chem - ODS'!M$15*10^6&lt;0,0,IF(AND(SUM('Chemicals Calcs'!R$1:R65)-'Chem - ODS'!M$15*10^6&lt;0,SUM('Chemicals Calcs'!R$2:R66)-'Chem - ODS'!M$15*10^6&gt;0),SUM('Chemicals Calcs'!R$2:R66)-'Chem - ODS'!M$15*10^6,'Chemicals Calcs'!R66))</f>
        <v>2578045747383.4141</v>
      </c>
      <c r="S66" s="210">
        <f ca="1">IF(SUM('Chemicals Calcs'!S$2:S66)-'Chem - ODS'!N$15*10^6&lt;0,0,IF(AND(SUM('Chemicals Calcs'!S$1:S65)-'Chem - ODS'!N$15*10^6&lt;0,SUM('Chemicals Calcs'!S$2:S66)-'Chem - ODS'!N$15*10^6&gt;0),SUM('Chemicals Calcs'!S$2:S66)-'Chem - ODS'!N$15*10^6,'Chemicals Calcs'!S66))</f>
        <v>2642517101554.7803</v>
      </c>
      <c r="T66" s="210">
        <f ca="1">IF(SUM('Chemicals Calcs'!T$2:T66)-'Chem - ODS'!O$15*10^6&lt;0,0,IF(AND(SUM('Chemicals Calcs'!T$1:T65)-'Chem - ODS'!O$15*10^6&lt;0,SUM('Chemicals Calcs'!T$2:T66)-'Chem - ODS'!O$15*10^6&gt;0),SUM('Chemicals Calcs'!T$2:T66)-'Chem - ODS'!O$15*10^6,'Chemicals Calcs'!T66))</f>
        <v>2706988455726.1475</v>
      </c>
      <c r="U66" s="210">
        <f ca="1">IF(SUM('Chemicals Calcs'!U$2:U66)-'Chem - ODS'!P$15*10^6&lt;0,0,IF(AND(SUM('Chemicals Calcs'!U$1:U65)-'Chem - ODS'!P$15*10^6&lt;0,SUM('Chemicals Calcs'!U$2:U66)-'Chem - ODS'!P$15*10^6&gt;0),SUM('Chemicals Calcs'!U$2:U66)-'Chem - ODS'!P$15*10^6,'Chemicals Calcs'!U66))</f>
        <v>2771459809897.5137</v>
      </c>
      <c r="V66" s="210">
        <f ca="1">IF(SUM('Chemicals Calcs'!V$2:V66)-'Chem - ODS'!Q$15*10^6&lt;0,0,IF(AND(SUM('Chemicals Calcs'!V$1:V65)-'Chem - ODS'!Q$15*10^6&lt;0,SUM('Chemicals Calcs'!V$2:V66)-'Chem - ODS'!Q$15*10^6&gt;0),SUM('Chemicals Calcs'!V$2:V66)-'Chem - ODS'!Q$15*10^6,'Chemicals Calcs'!V66))</f>
        <v>2835931164068.8804</v>
      </c>
      <c r="W66" s="210">
        <f ca="1">IF(SUM('Chemicals Calcs'!W$2:W66)-'Chem - ODS'!R$15*10^6&lt;0,0,IF(AND(SUM('Chemicals Calcs'!W$1:W65)-'Chem - ODS'!R$15*10^6&lt;0,SUM('Chemicals Calcs'!W$2:W66)-'Chem - ODS'!R$15*10^6&gt;0),SUM('Chemicals Calcs'!W$2:W66)-'Chem - ODS'!R$15*10^6,'Chemicals Calcs'!W66))</f>
        <v>2889403099596.2593</v>
      </c>
      <c r="X66" s="210">
        <f ca="1">IF(SUM('Chemicals Calcs'!X$2:X66)-'Chem - ODS'!S$15*10^6&lt;0,0,IF(AND(SUM('Chemicals Calcs'!X$1:X65)-'Chem - ODS'!S$15*10^6&lt;0,SUM('Chemicals Calcs'!X$2:X66)-'Chem - ODS'!S$15*10^6&gt;0),SUM('Chemicals Calcs'!X$2:X66)-'Chem - ODS'!S$15*10^6,'Chemicals Calcs'!X66))</f>
        <v>2942875035123.6377</v>
      </c>
      <c r="Y66" s="210">
        <f ca="1">IF(SUM('Chemicals Calcs'!Y$2:Y66)-'Chem - ODS'!T$15*10^6&lt;0,0,IF(AND(SUM('Chemicals Calcs'!Y$1:Y65)-'Chem - ODS'!T$15*10^6&lt;0,SUM('Chemicals Calcs'!Y$2:Y66)-'Chem - ODS'!T$15*10^6&gt;0),SUM('Chemicals Calcs'!Y$2:Y66)-'Chem - ODS'!T$15*10^6,'Chemicals Calcs'!Y66))</f>
        <v>2996346970651.0166</v>
      </c>
      <c r="Z66" s="210">
        <f ca="1">IF(SUM('Chemicals Calcs'!Z$2:Z66)-'Chem - ODS'!U$15*10^6&lt;0,0,IF(AND(SUM('Chemicals Calcs'!Z$1:Z65)-'Chem - ODS'!U$15*10^6&lt;0,SUM('Chemicals Calcs'!Z$2:Z66)-'Chem - ODS'!U$15*10^6&gt;0),SUM('Chemicals Calcs'!Z$2:Z66)-'Chem - ODS'!U$15*10^6,'Chemicals Calcs'!Z66))</f>
        <v>3049818906178.3955</v>
      </c>
      <c r="AA66" s="210">
        <f ca="1">IF(SUM('Chemicals Calcs'!AA$2:AA66)-'Chem - ODS'!V$15*10^6&lt;0,0,IF(AND(SUM('Chemicals Calcs'!AA$1:AA65)-'Chem - ODS'!V$15*10^6&lt;0,SUM('Chemicals Calcs'!AA$2:AA66)-'Chem - ODS'!V$15*10^6&gt;0),SUM('Chemicals Calcs'!AA$2:AA66)-'Chem - ODS'!V$15*10^6,'Chemicals Calcs'!AA66))</f>
        <v>3103290841705.7734</v>
      </c>
      <c r="AB66" s="210">
        <f ca="1">IF(SUM('Chemicals Calcs'!AB$2:AB66)-'Chem - ODS'!W$15*10^6&lt;0,0,IF(AND(SUM('Chemicals Calcs'!AB$1:AB65)-'Chem - ODS'!W$15*10^6&lt;0,SUM('Chemicals Calcs'!AB$2:AB66)-'Chem - ODS'!W$15*10^6&gt;0),SUM('Chemicals Calcs'!AB$2:AB66)-'Chem - ODS'!W$15*10^6,'Chemicals Calcs'!AB66))</f>
        <v>3156762777233.1523</v>
      </c>
      <c r="AC66" s="210">
        <f ca="1">IF(SUM('Chemicals Calcs'!AC$2:AC66)-'Chem - ODS'!X$15*10^6&lt;0,0,IF(AND(SUM('Chemicals Calcs'!AC$1:AC65)-'Chem - ODS'!X$15*10^6&lt;0,SUM('Chemicals Calcs'!AC$2:AC66)-'Chem - ODS'!X$15*10^6&gt;0),SUM('Chemicals Calcs'!AC$2:AC66)-'Chem - ODS'!X$15*10^6,'Chemicals Calcs'!AC66))</f>
        <v>3210234712760.5313</v>
      </c>
      <c r="AD66" s="210">
        <f ca="1">IF(SUM('Chemicals Calcs'!AD$2:AD66)-'Chem - ODS'!Y$15*10^6&lt;0,0,IF(AND(SUM('Chemicals Calcs'!AD$1:AD65)-'Chem - ODS'!Y$15*10^6&lt;0,SUM('Chemicals Calcs'!AD$2:AD66)-'Chem - ODS'!Y$15*10^6&gt;0),SUM('Chemicals Calcs'!AD$2:AD66)-'Chem - ODS'!Y$15*10^6,'Chemicals Calcs'!AD66))</f>
        <v>3263706648287.9097</v>
      </c>
      <c r="AE66" s="210">
        <f ca="1">IF(SUM('Chemicals Calcs'!AE$2:AE66)-'Chem - ODS'!Z$15*10^6&lt;0,0,IF(AND(SUM('Chemicals Calcs'!AE$1:AE65)-'Chem - ODS'!Z$15*10^6&lt;0,SUM('Chemicals Calcs'!AE$2:AE66)-'Chem - ODS'!Z$15*10^6&gt;0),SUM('Chemicals Calcs'!AE$2:AE66)-'Chem - ODS'!Z$15*10^6,'Chemicals Calcs'!AE66))</f>
        <v>3317178583815.2886</v>
      </c>
      <c r="AF66" s="210">
        <f ca="1">IF(SUM('Chemicals Calcs'!AF$2:AF66)-'Chem - ODS'!AA$15*10^6&lt;0,0,IF(AND(SUM('Chemicals Calcs'!AF$1:AF65)-'Chem - ODS'!AA$15*10^6&lt;0,SUM('Chemicals Calcs'!AF$2:AF66)-'Chem - ODS'!AA$15*10^6&gt;0),SUM('Chemicals Calcs'!AF$2:AF66)-'Chem - ODS'!AA$15*10^6,'Chemicals Calcs'!AF66))</f>
        <v>3370650519342.667</v>
      </c>
      <c r="AG66" s="210">
        <f ca="1">IF(SUM('Chemicals Calcs'!AG$2:AG66)-'Chem - ODS'!AB$15*10^6&lt;0,0,IF(AND(SUM('Chemicals Calcs'!AG$1:AG65)-'Chem - ODS'!AB$15*10^6&lt;0,SUM('Chemicals Calcs'!AG$2:AG66)-'Chem - ODS'!AB$15*10^6&gt;0),SUM('Chemicals Calcs'!AG$2:AG66)-'Chem - ODS'!AB$15*10^6,'Chemicals Calcs'!AG66))</f>
        <v>3424122454870.0459</v>
      </c>
      <c r="AH66" s="210">
        <f ca="1">IF(SUM('Chemicals Calcs'!AH$2:AH66)-'Chem - ODS'!AC$15*10^6&lt;0,0,IF(AND(SUM('Chemicals Calcs'!AH$1:AH65)-'Chem - ODS'!AC$15*10^6&lt;0,SUM('Chemicals Calcs'!AH$2:AH66)-'Chem - ODS'!AC$15*10^6&gt;0),SUM('Chemicals Calcs'!AH$2:AH66)-'Chem - ODS'!AC$15*10^6,'Chemicals Calcs'!AH66))</f>
        <v>3477594390397.4248</v>
      </c>
      <c r="AI66" s="210">
        <f ca="1">IF(SUM('Chemicals Calcs'!AI$2:AI66)-'Chem - ODS'!AD$15*10^6&lt;0,0,IF(AND(SUM('Chemicals Calcs'!AI$1:AI65)-'Chem - ODS'!AD$15*10^6&lt;0,SUM('Chemicals Calcs'!AI$2:AI66)-'Chem - ODS'!AD$15*10^6&gt;0),SUM('Chemicals Calcs'!AI$2:AI66)-'Chem - ODS'!AD$15*10^6,'Chemicals Calcs'!AI66))</f>
        <v>3531066325924.8037</v>
      </c>
      <c r="AJ66" s="210">
        <f ca="1">IF(SUM('Chemicals Calcs'!AJ$2:AJ66)-'Chem - ODS'!AE$15*10^6&lt;0,0,IF(AND(SUM('Chemicals Calcs'!AJ$1:AJ65)-'Chem - ODS'!AE$15*10^6&lt;0,SUM('Chemicals Calcs'!AJ$2:AJ66)-'Chem - ODS'!AE$15*10^6&gt;0),SUM('Chemicals Calcs'!AJ$2:AJ66)-'Chem - ODS'!AE$15*10^6,'Chemicals Calcs'!AJ66))</f>
        <v>3584538261452.1821</v>
      </c>
      <c r="AK66" s="210">
        <f ca="1">IF(SUM('Chemicals Calcs'!AK$2:AK66)-'Chem - ODS'!AF$15*10^6&lt;0,0,IF(AND(SUM('Chemicals Calcs'!AK$1:AK65)-'Chem - ODS'!AF$15*10^6&lt;0,SUM('Chemicals Calcs'!AK$2:AK66)-'Chem - ODS'!AF$15*10^6&gt;0),SUM('Chemicals Calcs'!AK$2:AK66)-'Chem - ODS'!AF$15*10^6,'Chemicals Calcs'!AK66))</f>
        <v>3638010196979.561</v>
      </c>
      <c r="AL66" s="210">
        <f ca="1">IF(SUM('Chemicals Calcs'!AL$2:AL66)-'Chem - ODS'!AG$15*10^6&lt;0,0,IF(AND(SUM('Chemicals Calcs'!AL$1:AL65)-'Chem - ODS'!AG$15*10^6&lt;0,SUM('Chemicals Calcs'!AL$2:AL66)-'Chem - ODS'!AG$15*10^6&gt;0),SUM('Chemicals Calcs'!AL$2:AL66)-'Chem - ODS'!AG$15*10^6,'Chemicals Calcs'!AL66))</f>
        <v>3691482132506.9395</v>
      </c>
      <c r="AM66" s="210">
        <f ca="1">IF(SUM('Chemicals Calcs'!AM$2:AM66)-'Chem - ODS'!AH$15*10^6&lt;0,0,IF(AND(SUM('Chemicals Calcs'!AM$1:AM65)-'Chem - ODS'!AH$15*10^6&lt;0,SUM('Chemicals Calcs'!AM$2:AM66)-'Chem - ODS'!AH$15*10^6&gt;0),SUM('Chemicals Calcs'!AM$2:AM66)-'Chem - ODS'!AH$15*10^6,'Chemicals Calcs'!AM66))</f>
        <v>3744954068034.3179</v>
      </c>
      <c r="AN66" s="210">
        <f ca="1">IF(SUM('Chemicals Calcs'!AN$2:AN66)-'Chem - ODS'!AI$15*10^6&lt;0,0,IF(AND(SUM('Chemicals Calcs'!AN$1:AN65)-'Chem - ODS'!AI$15*10^6&lt;0,SUM('Chemicals Calcs'!AN$2:AN66)-'Chem - ODS'!AI$15*10^6&gt;0),SUM('Chemicals Calcs'!AN$2:AN66)-'Chem - ODS'!AI$15*10^6,'Chemicals Calcs'!AN66))</f>
        <v>3798426003561.6968</v>
      </c>
      <c r="AO66" s="210">
        <f ca="1">IF(SUM('Chemicals Calcs'!AO$2:AO66)-'Chem - ODS'!AJ$15*10^6&lt;0,0,IF(AND(SUM('Chemicals Calcs'!AO$1:AO65)-'Chem - ODS'!AJ$15*10^6&lt;0,SUM('Chemicals Calcs'!AO$2:AO66)-'Chem - ODS'!AJ$15*10^6&gt;0),SUM('Chemicals Calcs'!AO$2:AO66)-'Chem - ODS'!AJ$15*10^6,'Chemicals Calcs'!AO66))</f>
        <v>3851897939089.0752</v>
      </c>
      <c r="AP66" s="210">
        <f ca="1">IF(SUM('Chemicals Calcs'!AP$2:AP66)-'Chem - ODS'!AK$15*10^6&lt;0,0,IF(AND(SUM('Chemicals Calcs'!AP$1:AP65)-'Chem - ODS'!AK$15*10^6&lt;0,SUM('Chemicals Calcs'!AP$2:AP66)-'Chem - ODS'!AK$15*10^6&gt;0),SUM('Chemicals Calcs'!AP$2:AP66)-'Chem - ODS'!AK$15*10^6,'Chemicals Calcs'!AP66))</f>
        <v>3905369874616.4541</v>
      </c>
    </row>
    <row r="67" spans="1:42">
      <c r="A67" s="74">
        <v>15</v>
      </c>
      <c r="B67">
        <f ca="1">IF('Chemicals 2010'!$A75="CP",INDIRECT("'Chemicals 2010'!"&amp;'Country Selector'!$B$3&amp;ROW($A75))*10^12,0)</f>
        <v>0</v>
      </c>
      <c r="C67" s="90">
        <f t="shared" ca="1" si="4"/>
        <v>0</v>
      </c>
      <c r="D67" s="90">
        <f t="shared" ca="1" si="3"/>
        <v>0</v>
      </c>
      <c r="E67" s="90">
        <f t="shared" ca="1" si="3"/>
        <v>0</v>
      </c>
      <c r="F67" s="90">
        <f t="shared" ca="1" si="3"/>
        <v>0</v>
      </c>
      <c r="G67" s="210">
        <f ca="1">IF(SUM('Chemicals Calcs'!G$2:G67)-'Chem - ODS'!B$15*10^6&lt;0,0,IF(AND(SUM('Chemicals Calcs'!G$1:G66)-'Chem - ODS'!B$15*10^6&lt;0,SUM('Chemicals Calcs'!G$2:G67)-'Chem - ODS'!B$15*10^6&gt;0),SUM('Chemicals Calcs'!G$2:G67)-'Chem - ODS'!B$15*10^6,'Chemicals Calcs'!G67))</f>
        <v>0</v>
      </c>
      <c r="H67" s="210">
        <f ca="1">IF(SUM('Chemicals Calcs'!H$2:H67)-'Chem - ODS'!C$15*10^6&lt;0,0,IF(AND(SUM('Chemicals Calcs'!H$1:H66)-'Chem - ODS'!C$15*10^6&lt;0,SUM('Chemicals Calcs'!H$2:H67)-'Chem - ODS'!C$15*10^6&gt;0),SUM('Chemicals Calcs'!H$2:H67)-'Chem - ODS'!C$15*10^6,'Chemicals Calcs'!H67))</f>
        <v>0</v>
      </c>
      <c r="I67" s="210">
        <f ca="1">IF(SUM('Chemicals Calcs'!I$2:I67)-'Chem - ODS'!D$15*10^6&lt;0,0,IF(AND(SUM('Chemicals Calcs'!I$1:I66)-'Chem - ODS'!D$15*10^6&lt;0,SUM('Chemicals Calcs'!I$2:I67)-'Chem - ODS'!D$15*10^6&gt;0),SUM('Chemicals Calcs'!I$2:I67)-'Chem - ODS'!D$15*10^6,'Chemicals Calcs'!I67))</f>
        <v>0</v>
      </c>
      <c r="J67" s="210">
        <f ca="1">IF(SUM('Chemicals Calcs'!J$2:J67)-'Chem - ODS'!E$15*10^6&lt;0,0,IF(AND(SUM('Chemicals Calcs'!J$1:J66)-'Chem - ODS'!E$15*10^6&lt;0,SUM('Chemicals Calcs'!J$2:J67)-'Chem - ODS'!E$15*10^6&gt;0),SUM('Chemicals Calcs'!J$2:J67)-'Chem - ODS'!E$15*10^6,'Chemicals Calcs'!J67))</f>
        <v>0</v>
      </c>
      <c r="K67" s="210">
        <f ca="1">IF(SUM('Chemicals Calcs'!K$2:K67)-'Chem - ODS'!F$15*10^6&lt;0,0,IF(AND(SUM('Chemicals Calcs'!K$1:K66)-'Chem - ODS'!F$15*10^6&lt;0,SUM('Chemicals Calcs'!K$2:K67)-'Chem - ODS'!F$15*10^6&gt;0),SUM('Chemicals Calcs'!K$2:K67)-'Chem - ODS'!F$15*10^6,'Chemicals Calcs'!K67))</f>
        <v>0</v>
      </c>
      <c r="L67" s="210">
        <f ca="1">IF(SUM('Chemicals Calcs'!L$2:L67)-'Chem - ODS'!G$15*10^6&lt;0,0,IF(AND(SUM('Chemicals Calcs'!L$1:L66)-'Chem - ODS'!G$15*10^6&lt;0,SUM('Chemicals Calcs'!L$2:L67)-'Chem - ODS'!G$15*10^6&gt;0),SUM('Chemicals Calcs'!L$2:L67)-'Chem - ODS'!G$15*10^6,'Chemicals Calcs'!L67))</f>
        <v>0</v>
      </c>
      <c r="M67" s="210">
        <f ca="1">IF(SUM('Chemicals Calcs'!M$2:M67)-'Chem - ODS'!H$15*10^6&lt;0,0,IF(AND(SUM('Chemicals Calcs'!M$1:M66)-'Chem - ODS'!H$15*10^6&lt;0,SUM('Chemicals Calcs'!M$2:M67)-'Chem - ODS'!H$15*10^6&gt;0),SUM('Chemicals Calcs'!M$2:M67)-'Chem - ODS'!H$15*10^6,'Chemicals Calcs'!M67))</f>
        <v>0</v>
      </c>
      <c r="N67" s="210">
        <f ca="1">IF(SUM('Chemicals Calcs'!N$2:N67)-'Chem - ODS'!I$15*10^6&lt;0,0,IF(AND(SUM('Chemicals Calcs'!N$1:N66)-'Chem - ODS'!I$15*10^6&lt;0,SUM('Chemicals Calcs'!N$2:N67)-'Chem - ODS'!I$15*10^6&gt;0),SUM('Chemicals Calcs'!N$2:N67)-'Chem - ODS'!I$15*10^6,'Chemicals Calcs'!N67))</f>
        <v>0</v>
      </c>
      <c r="O67" s="210">
        <f ca="1">IF(SUM('Chemicals Calcs'!O$2:O67)-'Chem - ODS'!J$15*10^6&lt;0,0,IF(AND(SUM('Chemicals Calcs'!O$1:O66)-'Chem - ODS'!J$15*10^6&lt;0,SUM('Chemicals Calcs'!O$2:O67)-'Chem - ODS'!J$15*10^6&gt;0),SUM('Chemicals Calcs'!O$2:O67)-'Chem - ODS'!J$15*10^6,'Chemicals Calcs'!O67))</f>
        <v>0</v>
      </c>
      <c r="P67" s="210">
        <f ca="1">IF(SUM('Chemicals Calcs'!P$2:P67)-'Chem - ODS'!K$15*10^6&lt;0,0,IF(AND(SUM('Chemicals Calcs'!P$1:P66)-'Chem - ODS'!K$15*10^6&lt;0,SUM('Chemicals Calcs'!P$2:P67)-'Chem - ODS'!K$15*10^6&gt;0),SUM('Chemicals Calcs'!P$2:P67)-'Chem - ODS'!K$15*10^6,'Chemicals Calcs'!P67))</f>
        <v>0</v>
      </c>
      <c r="Q67" s="210">
        <f ca="1">IF(SUM('Chemicals Calcs'!Q$2:Q67)-'Chem - ODS'!L$15*10^6&lt;0,0,IF(AND(SUM('Chemicals Calcs'!Q$1:Q66)-'Chem - ODS'!L$15*10^6&lt;0,SUM('Chemicals Calcs'!Q$2:Q67)-'Chem - ODS'!L$15*10^6&gt;0),SUM('Chemicals Calcs'!Q$2:Q67)-'Chem - ODS'!L$15*10^6,'Chemicals Calcs'!Q67))</f>
        <v>0</v>
      </c>
      <c r="R67" s="210">
        <f ca="1">IF(SUM('Chemicals Calcs'!R$2:R67)-'Chem - ODS'!M$15*10^6&lt;0,0,IF(AND(SUM('Chemicals Calcs'!R$1:R66)-'Chem - ODS'!M$15*10^6&lt;0,SUM('Chemicals Calcs'!R$2:R67)-'Chem - ODS'!M$15*10^6&gt;0),SUM('Chemicals Calcs'!R$2:R67)-'Chem - ODS'!M$15*10^6,'Chemicals Calcs'!R67))</f>
        <v>0</v>
      </c>
      <c r="S67" s="210">
        <f ca="1">IF(SUM('Chemicals Calcs'!S$2:S67)-'Chem - ODS'!N$15*10^6&lt;0,0,IF(AND(SUM('Chemicals Calcs'!S$1:S66)-'Chem - ODS'!N$15*10^6&lt;0,SUM('Chemicals Calcs'!S$2:S67)-'Chem - ODS'!N$15*10^6&gt;0),SUM('Chemicals Calcs'!S$2:S67)-'Chem - ODS'!N$15*10^6,'Chemicals Calcs'!S67))</f>
        <v>0</v>
      </c>
      <c r="T67" s="210">
        <f ca="1">IF(SUM('Chemicals Calcs'!T$2:T67)-'Chem - ODS'!O$15*10^6&lt;0,0,IF(AND(SUM('Chemicals Calcs'!T$1:T66)-'Chem - ODS'!O$15*10^6&lt;0,SUM('Chemicals Calcs'!T$2:T67)-'Chem - ODS'!O$15*10^6&gt;0),SUM('Chemicals Calcs'!T$2:T67)-'Chem - ODS'!O$15*10^6,'Chemicals Calcs'!T67))</f>
        <v>0</v>
      </c>
      <c r="U67" s="210">
        <f ca="1">IF(SUM('Chemicals Calcs'!U$2:U67)-'Chem - ODS'!P$15*10^6&lt;0,0,IF(AND(SUM('Chemicals Calcs'!U$1:U66)-'Chem - ODS'!P$15*10^6&lt;0,SUM('Chemicals Calcs'!U$2:U67)-'Chem - ODS'!P$15*10^6&gt;0),SUM('Chemicals Calcs'!U$2:U67)-'Chem - ODS'!P$15*10^6,'Chemicals Calcs'!U67))</f>
        <v>0</v>
      </c>
      <c r="V67" s="210">
        <f ca="1">IF(SUM('Chemicals Calcs'!V$2:V67)-'Chem - ODS'!Q$15*10^6&lt;0,0,IF(AND(SUM('Chemicals Calcs'!V$1:V66)-'Chem - ODS'!Q$15*10^6&lt;0,SUM('Chemicals Calcs'!V$2:V67)-'Chem - ODS'!Q$15*10^6&gt;0),SUM('Chemicals Calcs'!V$2:V67)-'Chem - ODS'!Q$15*10^6,'Chemicals Calcs'!V67))</f>
        <v>0</v>
      </c>
      <c r="W67" s="210">
        <f ca="1">IF(SUM('Chemicals Calcs'!W$2:W67)-'Chem - ODS'!R$15*10^6&lt;0,0,IF(AND(SUM('Chemicals Calcs'!W$1:W66)-'Chem - ODS'!R$15*10^6&lt;0,SUM('Chemicals Calcs'!W$2:W67)-'Chem - ODS'!R$15*10^6&gt;0),SUM('Chemicals Calcs'!W$2:W67)-'Chem - ODS'!R$15*10^6,'Chemicals Calcs'!W67))</f>
        <v>0</v>
      </c>
      <c r="X67" s="210">
        <f ca="1">IF(SUM('Chemicals Calcs'!X$2:X67)-'Chem - ODS'!S$15*10^6&lt;0,0,IF(AND(SUM('Chemicals Calcs'!X$1:X66)-'Chem - ODS'!S$15*10^6&lt;0,SUM('Chemicals Calcs'!X$2:X67)-'Chem - ODS'!S$15*10^6&gt;0),SUM('Chemicals Calcs'!X$2:X67)-'Chem - ODS'!S$15*10^6,'Chemicals Calcs'!X67))</f>
        <v>0</v>
      </c>
      <c r="Y67" s="210">
        <f ca="1">IF(SUM('Chemicals Calcs'!Y$2:Y67)-'Chem - ODS'!T$15*10^6&lt;0,0,IF(AND(SUM('Chemicals Calcs'!Y$1:Y66)-'Chem - ODS'!T$15*10^6&lt;0,SUM('Chemicals Calcs'!Y$2:Y67)-'Chem - ODS'!T$15*10^6&gt;0),SUM('Chemicals Calcs'!Y$2:Y67)-'Chem - ODS'!T$15*10^6,'Chemicals Calcs'!Y67))</f>
        <v>0</v>
      </c>
      <c r="Z67" s="210">
        <f ca="1">IF(SUM('Chemicals Calcs'!Z$2:Z67)-'Chem - ODS'!U$15*10^6&lt;0,0,IF(AND(SUM('Chemicals Calcs'!Z$1:Z66)-'Chem - ODS'!U$15*10^6&lt;0,SUM('Chemicals Calcs'!Z$2:Z67)-'Chem - ODS'!U$15*10^6&gt;0),SUM('Chemicals Calcs'!Z$2:Z67)-'Chem - ODS'!U$15*10^6,'Chemicals Calcs'!Z67))</f>
        <v>0</v>
      </c>
      <c r="AA67" s="210">
        <f ca="1">IF(SUM('Chemicals Calcs'!AA$2:AA67)-'Chem - ODS'!V$15*10^6&lt;0,0,IF(AND(SUM('Chemicals Calcs'!AA$1:AA66)-'Chem - ODS'!V$15*10^6&lt;0,SUM('Chemicals Calcs'!AA$2:AA67)-'Chem - ODS'!V$15*10^6&gt;0),SUM('Chemicals Calcs'!AA$2:AA67)-'Chem - ODS'!V$15*10^6,'Chemicals Calcs'!AA67))</f>
        <v>0</v>
      </c>
      <c r="AB67" s="210">
        <f ca="1">IF(SUM('Chemicals Calcs'!AB$2:AB67)-'Chem - ODS'!W$15*10^6&lt;0,0,IF(AND(SUM('Chemicals Calcs'!AB$1:AB66)-'Chem - ODS'!W$15*10^6&lt;0,SUM('Chemicals Calcs'!AB$2:AB67)-'Chem - ODS'!W$15*10^6&gt;0),SUM('Chemicals Calcs'!AB$2:AB67)-'Chem - ODS'!W$15*10^6,'Chemicals Calcs'!AB67))</f>
        <v>0</v>
      </c>
      <c r="AC67" s="210">
        <f ca="1">IF(SUM('Chemicals Calcs'!AC$2:AC67)-'Chem - ODS'!X$15*10^6&lt;0,0,IF(AND(SUM('Chemicals Calcs'!AC$1:AC66)-'Chem - ODS'!X$15*10^6&lt;0,SUM('Chemicals Calcs'!AC$2:AC67)-'Chem - ODS'!X$15*10^6&gt;0),SUM('Chemicals Calcs'!AC$2:AC67)-'Chem - ODS'!X$15*10^6,'Chemicals Calcs'!AC67))</f>
        <v>0</v>
      </c>
      <c r="AD67" s="210">
        <f ca="1">IF(SUM('Chemicals Calcs'!AD$2:AD67)-'Chem - ODS'!Y$15*10^6&lt;0,0,IF(AND(SUM('Chemicals Calcs'!AD$1:AD66)-'Chem - ODS'!Y$15*10^6&lt;0,SUM('Chemicals Calcs'!AD$2:AD67)-'Chem - ODS'!Y$15*10^6&gt;0),SUM('Chemicals Calcs'!AD$2:AD67)-'Chem - ODS'!Y$15*10^6,'Chemicals Calcs'!AD67))</f>
        <v>0</v>
      </c>
      <c r="AE67" s="210">
        <f ca="1">IF(SUM('Chemicals Calcs'!AE$2:AE67)-'Chem - ODS'!Z$15*10^6&lt;0,0,IF(AND(SUM('Chemicals Calcs'!AE$1:AE66)-'Chem - ODS'!Z$15*10^6&lt;0,SUM('Chemicals Calcs'!AE$2:AE67)-'Chem - ODS'!Z$15*10^6&gt;0),SUM('Chemicals Calcs'!AE$2:AE67)-'Chem - ODS'!Z$15*10^6,'Chemicals Calcs'!AE67))</f>
        <v>0</v>
      </c>
      <c r="AF67" s="210">
        <f ca="1">IF(SUM('Chemicals Calcs'!AF$2:AF67)-'Chem - ODS'!AA$15*10^6&lt;0,0,IF(AND(SUM('Chemicals Calcs'!AF$1:AF66)-'Chem - ODS'!AA$15*10^6&lt;0,SUM('Chemicals Calcs'!AF$2:AF67)-'Chem - ODS'!AA$15*10^6&gt;0),SUM('Chemicals Calcs'!AF$2:AF67)-'Chem - ODS'!AA$15*10^6,'Chemicals Calcs'!AF67))</f>
        <v>0</v>
      </c>
      <c r="AG67" s="210">
        <f ca="1">IF(SUM('Chemicals Calcs'!AG$2:AG67)-'Chem - ODS'!AB$15*10^6&lt;0,0,IF(AND(SUM('Chemicals Calcs'!AG$1:AG66)-'Chem - ODS'!AB$15*10^6&lt;0,SUM('Chemicals Calcs'!AG$2:AG67)-'Chem - ODS'!AB$15*10^6&gt;0),SUM('Chemicals Calcs'!AG$2:AG67)-'Chem - ODS'!AB$15*10^6,'Chemicals Calcs'!AG67))</f>
        <v>0</v>
      </c>
      <c r="AH67" s="210">
        <f ca="1">IF(SUM('Chemicals Calcs'!AH$2:AH67)-'Chem - ODS'!AC$15*10^6&lt;0,0,IF(AND(SUM('Chemicals Calcs'!AH$1:AH66)-'Chem - ODS'!AC$15*10^6&lt;0,SUM('Chemicals Calcs'!AH$2:AH67)-'Chem - ODS'!AC$15*10^6&gt;0),SUM('Chemicals Calcs'!AH$2:AH67)-'Chem - ODS'!AC$15*10^6,'Chemicals Calcs'!AH67))</f>
        <v>0</v>
      </c>
      <c r="AI67" s="210">
        <f ca="1">IF(SUM('Chemicals Calcs'!AI$2:AI67)-'Chem - ODS'!AD$15*10^6&lt;0,0,IF(AND(SUM('Chemicals Calcs'!AI$1:AI66)-'Chem - ODS'!AD$15*10^6&lt;0,SUM('Chemicals Calcs'!AI$2:AI67)-'Chem - ODS'!AD$15*10^6&gt;0),SUM('Chemicals Calcs'!AI$2:AI67)-'Chem - ODS'!AD$15*10^6,'Chemicals Calcs'!AI67))</f>
        <v>0</v>
      </c>
      <c r="AJ67" s="210">
        <f ca="1">IF(SUM('Chemicals Calcs'!AJ$2:AJ67)-'Chem - ODS'!AE$15*10^6&lt;0,0,IF(AND(SUM('Chemicals Calcs'!AJ$1:AJ66)-'Chem - ODS'!AE$15*10^6&lt;0,SUM('Chemicals Calcs'!AJ$2:AJ67)-'Chem - ODS'!AE$15*10^6&gt;0),SUM('Chemicals Calcs'!AJ$2:AJ67)-'Chem - ODS'!AE$15*10^6,'Chemicals Calcs'!AJ67))</f>
        <v>0</v>
      </c>
      <c r="AK67" s="210">
        <f ca="1">IF(SUM('Chemicals Calcs'!AK$2:AK67)-'Chem - ODS'!AF$15*10^6&lt;0,0,IF(AND(SUM('Chemicals Calcs'!AK$1:AK66)-'Chem - ODS'!AF$15*10^6&lt;0,SUM('Chemicals Calcs'!AK$2:AK67)-'Chem - ODS'!AF$15*10^6&gt;0),SUM('Chemicals Calcs'!AK$2:AK67)-'Chem - ODS'!AF$15*10^6,'Chemicals Calcs'!AK67))</f>
        <v>0</v>
      </c>
      <c r="AL67" s="210">
        <f ca="1">IF(SUM('Chemicals Calcs'!AL$2:AL67)-'Chem - ODS'!AG$15*10^6&lt;0,0,IF(AND(SUM('Chemicals Calcs'!AL$1:AL66)-'Chem - ODS'!AG$15*10^6&lt;0,SUM('Chemicals Calcs'!AL$2:AL67)-'Chem - ODS'!AG$15*10^6&gt;0),SUM('Chemicals Calcs'!AL$2:AL67)-'Chem - ODS'!AG$15*10^6,'Chemicals Calcs'!AL67))</f>
        <v>0</v>
      </c>
      <c r="AM67" s="210">
        <f ca="1">IF(SUM('Chemicals Calcs'!AM$2:AM67)-'Chem - ODS'!AH$15*10^6&lt;0,0,IF(AND(SUM('Chemicals Calcs'!AM$1:AM66)-'Chem - ODS'!AH$15*10^6&lt;0,SUM('Chemicals Calcs'!AM$2:AM67)-'Chem - ODS'!AH$15*10^6&gt;0),SUM('Chemicals Calcs'!AM$2:AM67)-'Chem - ODS'!AH$15*10^6,'Chemicals Calcs'!AM67))</f>
        <v>0</v>
      </c>
      <c r="AN67" s="210">
        <f ca="1">IF(SUM('Chemicals Calcs'!AN$2:AN67)-'Chem - ODS'!AI$15*10^6&lt;0,0,IF(AND(SUM('Chemicals Calcs'!AN$1:AN66)-'Chem - ODS'!AI$15*10^6&lt;0,SUM('Chemicals Calcs'!AN$2:AN67)-'Chem - ODS'!AI$15*10^6&gt;0),SUM('Chemicals Calcs'!AN$2:AN67)-'Chem - ODS'!AI$15*10^6,'Chemicals Calcs'!AN67))</f>
        <v>0</v>
      </c>
      <c r="AO67" s="210">
        <f ca="1">IF(SUM('Chemicals Calcs'!AO$2:AO67)-'Chem - ODS'!AJ$15*10^6&lt;0,0,IF(AND(SUM('Chemicals Calcs'!AO$1:AO66)-'Chem - ODS'!AJ$15*10^6&lt;0,SUM('Chemicals Calcs'!AO$2:AO67)-'Chem - ODS'!AJ$15*10^6&gt;0),SUM('Chemicals Calcs'!AO$2:AO67)-'Chem - ODS'!AJ$15*10^6,'Chemicals Calcs'!AO67))</f>
        <v>0</v>
      </c>
      <c r="AP67" s="210">
        <f ca="1">IF(SUM('Chemicals Calcs'!AP$2:AP67)-'Chem - ODS'!AK$15*10^6&lt;0,0,IF(AND(SUM('Chemicals Calcs'!AP$1:AP66)-'Chem - ODS'!AK$15*10^6&lt;0,SUM('Chemicals Calcs'!AP$2:AP67)-'Chem - ODS'!AK$15*10^6&gt;0),SUM('Chemicals Calcs'!AP$2:AP67)-'Chem - ODS'!AK$15*10^6,'Chemicals Calcs'!AP67))</f>
        <v>0</v>
      </c>
    </row>
    <row r="68" spans="1:42">
      <c r="A68" s="74">
        <v>16</v>
      </c>
      <c r="B68">
        <f ca="1">IF('Chemicals 2010'!$A76="CP",INDIRECT("'Chemicals 2010'!"&amp;'Country Selector'!$B$3&amp;ROW($A76))*10^12,0)</f>
        <v>0</v>
      </c>
      <c r="C68" s="90">
        <f t="shared" ca="1" si="4"/>
        <v>1283511465043.3662</v>
      </c>
      <c r="D68" s="90">
        <f t="shared" ca="1" si="3"/>
        <v>2567022930086.7324</v>
      </c>
      <c r="E68" s="90">
        <f t="shared" ca="1" si="3"/>
        <v>3850534395130.0986</v>
      </c>
      <c r="F68" s="90">
        <f t="shared" ca="1" si="3"/>
        <v>5134045860173.4648</v>
      </c>
      <c r="G68" s="210">
        <f ca="1">IF(SUM('Chemicals Calcs'!G$2:G68)-'Chem - ODS'!B$15*10^6&lt;0,0,IF(AND(SUM('Chemicals Calcs'!G$1:G67)-'Chem - ODS'!B$15*10^6&lt;0,SUM('Chemicals Calcs'!G$2:G68)-'Chem - ODS'!B$15*10^6&gt;0),SUM('Chemicals Calcs'!G$2:G68)-'Chem - ODS'!B$15*10^6,'Chemicals Calcs'!G68))</f>
        <v>6417557325216.8311</v>
      </c>
      <c r="H68" s="210">
        <f ca="1">IF(SUM('Chemicals Calcs'!H$2:H68)-'Chem - ODS'!C$15*10^6&lt;0,0,IF(AND(SUM('Chemicals Calcs'!H$1:H67)-'Chem - ODS'!C$15*10^6&lt;0,SUM('Chemicals Calcs'!H$2:H68)-'Chem - ODS'!C$15*10^6&gt;0),SUM('Chemicals Calcs'!H$2:H68)-'Chem - ODS'!C$15*10^6,'Chemicals Calcs'!H68))</f>
        <v>7701068790260.1973</v>
      </c>
      <c r="I68" s="210">
        <f ca="1">IF(SUM('Chemicals Calcs'!I$2:I68)-'Chem - ODS'!D$15*10^6&lt;0,0,IF(AND(SUM('Chemicals Calcs'!I$1:I67)-'Chem - ODS'!D$15*10^6&lt;0,SUM('Chemicals Calcs'!I$2:I68)-'Chem - ODS'!D$15*10^6&gt;0),SUM('Chemicals Calcs'!I$2:I68)-'Chem - ODS'!D$15*10^6,'Chemicals Calcs'!I68))</f>
        <v>8984580255303.5645</v>
      </c>
      <c r="J68" s="210">
        <f ca="1">IF(SUM('Chemicals Calcs'!J$2:J68)-'Chem - ODS'!E$15*10^6&lt;0,0,IF(AND(SUM('Chemicals Calcs'!J$1:J67)-'Chem - ODS'!E$15*10^6&lt;0,SUM('Chemicals Calcs'!J$2:J68)-'Chem - ODS'!E$15*10^6&gt;0),SUM('Chemicals Calcs'!J$2:J68)-'Chem - ODS'!E$15*10^6,'Chemicals Calcs'!J68))</f>
        <v>10268091720346.93</v>
      </c>
      <c r="K68" s="210">
        <f ca="1">IF(SUM('Chemicals Calcs'!K$2:K68)-'Chem - ODS'!F$15*10^6&lt;0,0,IF(AND(SUM('Chemicals Calcs'!K$1:K67)-'Chem - ODS'!F$15*10^6&lt;0,SUM('Chemicals Calcs'!K$2:K68)-'Chem - ODS'!F$15*10^6&gt;0),SUM('Chemicals Calcs'!K$2:K68)-'Chem - ODS'!F$15*10^6,'Chemicals Calcs'!K68))</f>
        <v>11551603185390.295</v>
      </c>
      <c r="L68" s="210">
        <f ca="1">IF(SUM('Chemicals Calcs'!L$2:L68)-'Chem - ODS'!G$15*10^6&lt;0,0,IF(AND(SUM('Chemicals Calcs'!L$1:L67)-'Chem - ODS'!G$15*10^6&lt;0,SUM('Chemicals Calcs'!L$2:L68)-'Chem - ODS'!G$15*10^6&gt;0),SUM('Chemicals Calcs'!L$2:L68)-'Chem - ODS'!G$15*10^6,'Chemicals Calcs'!L68))</f>
        <v>12835114650433.662</v>
      </c>
      <c r="M68" s="210">
        <f ca="1">IF(SUM('Chemicals Calcs'!M$2:M68)-'Chem - ODS'!H$15*10^6&lt;0,0,IF(AND(SUM('Chemicals Calcs'!M$1:M67)-'Chem - ODS'!H$15*10^6&lt;0,SUM('Chemicals Calcs'!M$2:M68)-'Chem - ODS'!H$15*10^6&gt;0),SUM('Chemicals Calcs'!M$2:M68)-'Chem - ODS'!H$15*10^6,'Chemicals Calcs'!M68))</f>
        <v>15562561505409.34</v>
      </c>
      <c r="N68" s="210">
        <f ca="1">IF(SUM('Chemicals Calcs'!N$2:N68)-'Chem - ODS'!I$15*10^6&lt;0,0,IF(AND(SUM('Chemicals Calcs'!N$1:N67)-'Chem - ODS'!I$15*10^6&lt;0,SUM('Chemicals Calcs'!N$2:N68)-'Chem - ODS'!I$15*10^6&gt;0),SUM('Chemicals Calcs'!N$2:N68)-'Chem - ODS'!I$15*10^6,'Chemicals Calcs'!N68))</f>
        <v>18290008360385.016</v>
      </c>
      <c r="O68" s="210">
        <f ca="1">IF(SUM('Chemicals Calcs'!O$2:O68)-'Chem - ODS'!J$15*10^6&lt;0,0,IF(AND(SUM('Chemicals Calcs'!O$1:O67)-'Chem - ODS'!J$15*10^6&lt;0,SUM('Chemicals Calcs'!O$2:O68)-'Chem - ODS'!J$15*10^6&gt;0),SUM('Chemicals Calcs'!O$2:O68)-'Chem - ODS'!J$15*10^6,'Chemicals Calcs'!O68))</f>
        <v>21017455215360.695</v>
      </c>
      <c r="P68" s="210">
        <f ca="1">IF(SUM('Chemicals Calcs'!P$2:P68)-'Chem - ODS'!K$15*10^6&lt;0,0,IF(AND(SUM('Chemicals Calcs'!P$1:P67)-'Chem - ODS'!K$15*10^6&lt;0,SUM('Chemicals Calcs'!P$2:P68)-'Chem - ODS'!K$15*10^6&gt;0),SUM('Chemicals Calcs'!P$2:P68)-'Chem - ODS'!K$15*10^6,'Chemicals Calcs'!P68))</f>
        <v>23744902070336.375</v>
      </c>
      <c r="Q68" s="210">
        <f ca="1">IF(SUM('Chemicals Calcs'!Q$2:Q68)-'Chem - ODS'!L$15*10^6&lt;0,0,IF(AND(SUM('Chemicals Calcs'!Q$1:Q67)-'Chem - ODS'!L$15*10^6&lt;0,SUM('Chemicals Calcs'!Q$2:Q68)-'Chem - ODS'!L$15*10^6&gt;0),SUM('Chemicals Calcs'!Q$2:Q68)-'Chem - ODS'!L$15*10^6,'Chemicals Calcs'!Q68))</f>
        <v>26472348925312.051</v>
      </c>
      <c r="R68" s="210">
        <f ca="1">IF(SUM('Chemicals Calcs'!R$2:R68)-'Chem - ODS'!M$15*10^6&lt;0,0,IF(AND(SUM('Chemicals Calcs'!R$1:R67)-'Chem - ODS'!M$15*10^6&lt;0,SUM('Chemicals Calcs'!R$2:R68)-'Chem - ODS'!M$15*10^6&gt;0),SUM('Chemicals Calcs'!R$2:R68)-'Chem - ODS'!M$15*10^6,'Chemicals Calcs'!R68))</f>
        <v>29199795780287.727</v>
      </c>
      <c r="S68" s="210">
        <f ca="1">IF(SUM('Chemicals Calcs'!S$2:S68)-'Chem - ODS'!N$15*10^6&lt;0,0,IF(AND(SUM('Chemicals Calcs'!S$1:S67)-'Chem - ODS'!N$15*10^6&lt;0,SUM('Chemicals Calcs'!S$2:S68)-'Chem - ODS'!N$15*10^6&gt;0),SUM('Chemicals Calcs'!S$2:S68)-'Chem - ODS'!N$15*10^6,'Chemicals Calcs'!S68))</f>
        <v>31927242635263.402</v>
      </c>
      <c r="T68" s="210">
        <f ca="1">IF(SUM('Chemicals Calcs'!T$2:T68)-'Chem - ODS'!O$15*10^6&lt;0,0,IF(AND(SUM('Chemicals Calcs'!T$1:T67)-'Chem - ODS'!O$15*10^6&lt;0,SUM('Chemicals Calcs'!T$2:T68)-'Chem - ODS'!O$15*10^6&gt;0),SUM('Chemicals Calcs'!T$2:T68)-'Chem - ODS'!O$15*10^6,'Chemicals Calcs'!T68))</f>
        <v>34654689490239.086</v>
      </c>
      <c r="U68" s="210">
        <f ca="1">IF(SUM('Chemicals Calcs'!U$2:U68)-'Chem - ODS'!P$15*10^6&lt;0,0,IF(AND(SUM('Chemicals Calcs'!U$1:U67)-'Chem - ODS'!P$15*10^6&lt;0,SUM('Chemicals Calcs'!U$2:U68)-'Chem - ODS'!P$15*10^6&gt;0),SUM('Chemicals Calcs'!U$2:U68)-'Chem - ODS'!P$15*10^6,'Chemicals Calcs'!U68))</f>
        <v>37382136345214.758</v>
      </c>
      <c r="V68" s="210">
        <f ca="1">IF(SUM('Chemicals Calcs'!V$2:V68)-'Chem - ODS'!Q$15*10^6&lt;0,0,IF(AND(SUM('Chemicals Calcs'!V$1:V67)-'Chem - ODS'!Q$15*10^6&lt;0,SUM('Chemicals Calcs'!V$2:V68)-'Chem - ODS'!Q$15*10^6&gt;0),SUM('Chemicals Calcs'!V$2:V68)-'Chem - ODS'!Q$15*10^6,'Chemicals Calcs'!V68))</f>
        <v>40109583200190.438</v>
      </c>
      <c r="W68" s="210">
        <f ca="1">IF(SUM('Chemicals Calcs'!W$2:W68)-'Chem - ODS'!R$15*10^6&lt;0,0,IF(AND(SUM('Chemicals Calcs'!W$1:W67)-'Chem - ODS'!R$15*10^6&lt;0,SUM('Chemicals Calcs'!W$2:W68)-'Chem - ODS'!R$15*10^6&gt;0),SUM('Chemicals Calcs'!W$2:W68)-'Chem - ODS'!R$15*10^6,'Chemicals Calcs'!W68))</f>
        <v>40865855804435.68</v>
      </c>
      <c r="X68" s="210">
        <f ca="1">IF(SUM('Chemicals Calcs'!X$2:X68)-'Chem - ODS'!S$15*10^6&lt;0,0,IF(AND(SUM('Chemicals Calcs'!X$1:X67)-'Chem - ODS'!S$15*10^6&lt;0,SUM('Chemicals Calcs'!X$2:X68)-'Chem - ODS'!S$15*10^6&gt;0),SUM('Chemicals Calcs'!X$2:X68)-'Chem - ODS'!S$15*10^6,'Chemicals Calcs'!X68))</f>
        <v>41622128408680.922</v>
      </c>
      <c r="Y68" s="210">
        <f ca="1">IF(SUM('Chemicals Calcs'!Y$2:Y68)-'Chem - ODS'!T$15*10^6&lt;0,0,IF(AND(SUM('Chemicals Calcs'!Y$1:Y67)-'Chem - ODS'!T$15*10^6&lt;0,SUM('Chemicals Calcs'!Y$2:Y68)-'Chem - ODS'!T$15*10^6&gt;0),SUM('Chemicals Calcs'!Y$2:Y68)-'Chem - ODS'!T$15*10^6,'Chemicals Calcs'!Y68))</f>
        <v>42378401012926.172</v>
      </c>
      <c r="Z68" s="210">
        <f ca="1">IF(SUM('Chemicals Calcs'!Z$2:Z68)-'Chem - ODS'!U$15*10^6&lt;0,0,IF(AND(SUM('Chemicals Calcs'!Z$1:Z67)-'Chem - ODS'!U$15*10^6&lt;0,SUM('Chemicals Calcs'!Z$2:Z68)-'Chem - ODS'!U$15*10^6&gt;0),SUM('Chemicals Calcs'!Z$2:Z68)-'Chem - ODS'!U$15*10^6,'Chemicals Calcs'!Z68))</f>
        <v>43134673617171.406</v>
      </c>
      <c r="AA68" s="210">
        <f ca="1">IF(SUM('Chemicals Calcs'!AA$2:AA68)-'Chem - ODS'!V$15*10^6&lt;0,0,IF(AND(SUM('Chemicals Calcs'!AA$1:AA67)-'Chem - ODS'!V$15*10^6&lt;0,SUM('Chemicals Calcs'!AA$2:AA68)-'Chem - ODS'!V$15*10^6&gt;0),SUM('Chemicals Calcs'!AA$2:AA68)-'Chem - ODS'!V$15*10^6,'Chemicals Calcs'!AA68))</f>
        <v>43890946221416.648</v>
      </c>
      <c r="AB68" s="210">
        <f ca="1">IF(SUM('Chemicals Calcs'!AB$2:AB68)-'Chem - ODS'!W$15*10^6&lt;0,0,IF(AND(SUM('Chemicals Calcs'!AB$1:AB67)-'Chem - ODS'!W$15*10^6&lt;0,SUM('Chemicals Calcs'!AB$2:AB68)-'Chem - ODS'!W$15*10^6&gt;0),SUM('Chemicals Calcs'!AB$2:AB68)-'Chem - ODS'!W$15*10^6,'Chemicals Calcs'!AB68))</f>
        <v>44647218825661.891</v>
      </c>
      <c r="AC68" s="210">
        <f ca="1">IF(SUM('Chemicals Calcs'!AC$2:AC68)-'Chem - ODS'!X$15*10^6&lt;0,0,IF(AND(SUM('Chemicals Calcs'!AC$1:AC67)-'Chem - ODS'!X$15*10^6&lt;0,SUM('Chemicals Calcs'!AC$2:AC68)-'Chem - ODS'!X$15*10^6&gt;0),SUM('Chemicals Calcs'!AC$2:AC68)-'Chem - ODS'!X$15*10^6,'Chemicals Calcs'!AC68))</f>
        <v>45403491429907.141</v>
      </c>
      <c r="AD68" s="210">
        <f ca="1">IF(SUM('Chemicals Calcs'!AD$2:AD68)-'Chem - ODS'!Y$15*10^6&lt;0,0,IF(AND(SUM('Chemicals Calcs'!AD$1:AD67)-'Chem - ODS'!Y$15*10^6&lt;0,SUM('Chemicals Calcs'!AD$2:AD68)-'Chem - ODS'!Y$15*10^6&gt;0),SUM('Chemicals Calcs'!AD$2:AD68)-'Chem - ODS'!Y$15*10^6,'Chemicals Calcs'!AD68))</f>
        <v>46159764034152.375</v>
      </c>
      <c r="AE68" s="210">
        <f ca="1">IF(SUM('Chemicals Calcs'!AE$2:AE68)-'Chem - ODS'!Z$15*10^6&lt;0,0,IF(AND(SUM('Chemicals Calcs'!AE$1:AE67)-'Chem - ODS'!Z$15*10^6&lt;0,SUM('Chemicals Calcs'!AE$2:AE68)-'Chem - ODS'!Z$15*10^6&gt;0),SUM('Chemicals Calcs'!AE$2:AE68)-'Chem - ODS'!Z$15*10^6,'Chemicals Calcs'!AE68))</f>
        <v>46916036638397.625</v>
      </c>
      <c r="AF68" s="210">
        <f ca="1">IF(SUM('Chemicals Calcs'!AF$2:AF68)-'Chem - ODS'!AA$15*10^6&lt;0,0,IF(AND(SUM('Chemicals Calcs'!AF$1:AF67)-'Chem - ODS'!AA$15*10^6&lt;0,SUM('Chemicals Calcs'!AF$2:AF68)-'Chem - ODS'!AA$15*10^6&gt;0),SUM('Chemicals Calcs'!AF$2:AF68)-'Chem - ODS'!AA$15*10^6,'Chemicals Calcs'!AF68))</f>
        <v>47672309242642.859</v>
      </c>
      <c r="AG68" s="210">
        <f ca="1">IF(SUM('Chemicals Calcs'!AG$2:AG68)-'Chem - ODS'!AB$15*10^6&lt;0,0,IF(AND(SUM('Chemicals Calcs'!AG$1:AG67)-'Chem - ODS'!AB$15*10^6&lt;0,SUM('Chemicals Calcs'!AG$2:AG68)-'Chem - ODS'!AB$15*10^6&gt;0),SUM('Chemicals Calcs'!AG$2:AG68)-'Chem - ODS'!AB$15*10^6,'Chemicals Calcs'!AG68))</f>
        <v>48428581846888.102</v>
      </c>
      <c r="AH68" s="210">
        <f ca="1">IF(SUM('Chemicals Calcs'!AH$2:AH68)-'Chem - ODS'!AC$15*10^6&lt;0,0,IF(AND(SUM('Chemicals Calcs'!AH$1:AH67)-'Chem - ODS'!AC$15*10^6&lt;0,SUM('Chemicals Calcs'!AH$2:AH68)-'Chem - ODS'!AC$15*10^6&gt;0),SUM('Chemicals Calcs'!AH$2:AH68)-'Chem - ODS'!AC$15*10^6,'Chemicals Calcs'!AH68))</f>
        <v>49184854451133.352</v>
      </c>
      <c r="AI68" s="210">
        <f ca="1">IF(SUM('Chemicals Calcs'!AI$2:AI68)-'Chem - ODS'!AD$15*10^6&lt;0,0,IF(AND(SUM('Chemicals Calcs'!AI$1:AI67)-'Chem - ODS'!AD$15*10^6&lt;0,SUM('Chemicals Calcs'!AI$2:AI68)-'Chem - ODS'!AD$15*10^6&gt;0),SUM('Chemicals Calcs'!AI$2:AI68)-'Chem - ODS'!AD$15*10^6,'Chemicals Calcs'!AI68))</f>
        <v>49941127055378.594</v>
      </c>
      <c r="AJ68" s="210">
        <f ca="1">IF(SUM('Chemicals Calcs'!AJ$2:AJ68)-'Chem - ODS'!AE$15*10^6&lt;0,0,IF(AND(SUM('Chemicals Calcs'!AJ$1:AJ67)-'Chem - ODS'!AE$15*10^6&lt;0,SUM('Chemicals Calcs'!AJ$2:AJ68)-'Chem - ODS'!AE$15*10^6&gt;0),SUM('Chemicals Calcs'!AJ$2:AJ68)-'Chem - ODS'!AE$15*10^6,'Chemicals Calcs'!AJ68))</f>
        <v>50697399659623.836</v>
      </c>
      <c r="AK68" s="210">
        <f ca="1">IF(SUM('Chemicals Calcs'!AK$2:AK68)-'Chem - ODS'!AF$15*10^6&lt;0,0,IF(AND(SUM('Chemicals Calcs'!AK$1:AK67)-'Chem - ODS'!AF$15*10^6&lt;0,SUM('Chemicals Calcs'!AK$2:AK68)-'Chem - ODS'!AF$15*10^6&gt;0),SUM('Chemicals Calcs'!AK$2:AK68)-'Chem - ODS'!AF$15*10^6,'Chemicals Calcs'!AK68))</f>
        <v>51453672263869.078</v>
      </c>
      <c r="AL68" s="210">
        <f ca="1">IF(SUM('Chemicals Calcs'!AL$2:AL68)-'Chem - ODS'!AG$15*10^6&lt;0,0,IF(AND(SUM('Chemicals Calcs'!AL$1:AL67)-'Chem - ODS'!AG$15*10^6&lt;0,SUM('Chemicals Calcs'!AL$2:AL68)-'Chem - ODS'!AG$15*10^6&gt;0),SUM('Chemicals Calcs'!AL$2:AL68)-'Chem - ODS'!AG$15*10^6,'Chemicals Calcs'!AL68))</f>
        <v>52209944868114.32</v>
      </c>
      <c r="AM68" s="210">
        <f ca="1">IF(SUM('Chemicals Calcs'!AM$2:AM68)-'Chem - ODS'!AH$15*10^6&lt;0,0,IF(AND(SUM('Chemicals Calcs'!AM$1:AM67)-'Chem - ODS'!AH$15*10^6&lt;0,SUM('Chemicals Calcs'!AM$2:AM68)-'Chem - ODS'!AH$15*10^6&gt;0),SUM('Chemicals Calcs'!AM$2:AM68)-'Chem - ODS'!AH$15*10^6,'Chemicals Calcs'!AM68))</f>
        <v>52966217472359.555</v>
      </c>
      <c r="AN68" s="210">
        <f ca="1">IF(SUM('Chemicals Calcs'!AN$2:AN68)-'Chem - ODS'!AI$15*10^6&lt;0,0,IF(AND(SUM('Chemicals Calcs'!AN$1:AN67)-'Chem - ODS'!AI$15*10^6&lt;0,SUM('Chemicals Calcs'!AN$2:AN68)-'Chem - ODS'!AI$15*10^6&gt;0),SUM('Chemicals Calcs'!AN$2:AN68)-'Chem - ODS'!AI$15*10^6,'Chemicals Calcs'!AN68))</f>
        <v>53722490076604.813</v>
      </c>
      <c r="AO68" s="210">
        <f ca="1">IF(SUM('Chemicals Calcs'!AO$2:AO68)-'Chem - ODS'!AJ$15*10^6&lt;0,0,IF(AND(SUM('Chemicals Calcs'!AO$1:AO67)-'Chem - ODS'!AJ$15*10^6&lt;0,SUM('Chemicals Calcs'!AO$2:AO68)-'Chem - ODS'!AJ$15*10^6&gt;0),SUM('Chemicals Calcs'!AO$2:AO68)-'Chem - ODS'!AJ$15*10^6,'Chemicals Calcs'!AO68))</f>
        <v>54478762680850.047</v>
      </c>
      <c r="AP68" s="210">
        <f ca="1">IF(SUM('Chemicals Calcs'!AP$2:AP68)-'Chem - ODS'!AK$15*10^6&lt;0,0,IF(AND(SUM('Chemicals Calcs'!AP$1:AP67)-'Chem - ODS'!AK$15*10^6&lt;0,SUM('Chemicals Calcs'!AP$2:AP68)-'Chem - ODS'!AK$15*10^6&gt;0),SUM('Chemicals Calcs'!AP$2:AP68)-'Chem - ODS'!AK$15*10^6,'Chemicals Calcs'!AP68))</f>
        <v>55235035285095.289</v>
      </c>
    </row>
    <row r="69" spans="1:42">
      <c r="A69" s="74">
        <v>17</v>
      </c>
      <c r="B69">
        <f ca="1">IF('Chemicals 2010'!$A77="CP",INDIRECT("'Chemicals 2010'!"&amp;'Country Selector'!$B$3&amp;ROW($A77))*10^12,0)</f>
        <v>0</v>
      </c>
      <c r="C69" s="90">
        <f t="shared" ca="1" si="4"/>
        <v>0</v>
      </c>
      <c r="D69" s="90">
        <f t="shared" ca="1" si="3"/>
        <v>0</v>
      </c>
      <c r="E69" s="90">
        <f t="shared" ca="1" si="3"/>
        <v>0</v>
      </c>
      <c r="F69" s="90">
        <f t="shared" ca="1" si="3"/>
        <v>0</v>
      </c>
      <c r="G69" s="210">
        <f ca="1">IF(SUM('Chemicals Calcs'!G$2:G69)-'Chem - ODS'!B$15*10^6&lt;0,0,IF(AND(SUM('Chemicals Calcs'!G$1:G68)-'Chem - ODS'!B$15*10^6&lt;0,SUM('Chemicals Calcs'!G$2:G69)-'Chem - ODS'!B$15*10^6&gt;0),SUM('Chemicals Calcs'!G$2:G69)-'Chem - ODS'!B$15*10^6,'Chemicals Calcs'!G69))</f>
        <v>0</v>
      </c>
      <c r="H69" s="210">
        <f ca="1">IF(SUM('Chemicals Calcs'!H$2:H69)-'Chem - ODS'!C$15*10^6&lt;0,0,IF(AND(SUM('Chemicals Calcs'!H$1:H68)-'Chem - ODS'!C$15*10^6&lt;0,SUM('Chemicals Calcs'!H$2:H69)-'Chem - ODS'!C$15*10^6&gt;0),SUM('Chemicals Calcs'!H$2:H69)-'Chem - ODS'!C$15*10^6,'Chemicals Calcs'!H69))</f>
        <v>0</v>
      </c>
      <c r="I69" s="210">
        <f ca="1">IF(SUM('Chemicals Calcs'!I$2:I69)-'Chem - ODS'!D$15*10^6&lt;0,0,IF(AND(SUM('Chemicals Calcs'!I$1:I68)-'Chem - ODS'!D$15*10^6&lt;0,SUM('Chemicals Calcs'!I$2:I69)-'Chem - ODS'!D$15*10^6&gt;0),SUM('Chemicals Calcs'!I$2:I69)-'Chem - ODS'!D$15*10^6,'Chemicals Calcs'!I69))</f>
        <v>0</v>
      </c>
      <c r="J69" s="210">
        <f ca="1">IF(SUM('Chemicals Calcs'!J$2:J69)-'Chem - ODS'!E$15*10^6&lt;0,0,IF(AND(SUM('Chemicals Calcs'!J$1:J68)-'Chem - ODS'!E$15*10^6&lt;0,SUM('Chemicals Calcs'!J$2:J69)-'Chem - ODS'!E$15*10^6&gt;0),SUM('Chemicals Calcs'!J$2:J69)-'Chem - ODS'!E$15*10^6,'Chemicals Calcs'!J69))</f>
        <v>0</v>
      </c>
      <c r="K69" s="210">
        <f ca="1">IF(SUM('Chemicals Calcs'!K$2:K69)-'Chem - ODS'!F$15*10^6&lt;0,0,IF(AND(SUM('Chemicals Calcs'!K$1:K68)-'Chem - ODS'!F$15*10^6&lt;0,SUM('Chemicals Calcs'!K$2:K69)-'Chem - ODS'!F$15*10^6&gt;0),SUM('Chemicals Calcs'!K$2:K69)-'Chem - ODS'!F$15*10^6,'Chemicals Calcs'!K69))</f>
        <v>0</v>
      </c>
      <c r="L69" s="210">
        <f ca="1">IF(SUM('Chemicals Calcs'!L$2:L69)-'Chem - ODS'!G$15*10^6&lt;0,0,IF(AND(SUM('Chemicals Calcs'!L$1:L68)-'Chem - ODS'!G$15*10^6&lt;0,SUM('Chemicals Calcs'!L$2:L69)-'Chem - ODS'!G$15*10^6&gt;0),SUM('Chemicals Calcs'!L$2:L69)-'Chem - ODS'!G$15*10^6,'Chemicals Calcs'!L69))</f>
        <v>0</v>
      </c>
      <c r="M69" s="210">
        <f ca="1">IF(SUM('Chemicals Calcs'!M$2:M69)-'Chem - ODS'!H$15*10^6&lt;0,0,IF(AND(SUM('Chemicals Calcs'!M$1:M68)-'Chem - ODS'!H$15*10^6&lt;0,SUM('Chemicals Calcs'!M$2:M69)-'Chem - ODS'!H$15*10^6&gt;0),SUM('Chemicals Calcs'!M$2:M69)-'Chem - ODS'!H$15*10^6,'Chemicals Calcs'!M69))</f>
        <v>0</v>
      </c>
      <c r="N69" s="210">
        <f ca="1">IF(SUM('Chemicals Calcs'!N$2:N69)-'Chem - ODS'!I$15*10^6&lt;0,0,IF(AND(SUM('Chemicals Calcs'!N$1:N68)-'Chem - ODS'!I$15*10^6&lt;0,SUM('Chemicals Calcs'!N$2:N69)-'Chem - ODS'!I$15*10^6&gt;0),SUM('Chemicals Calcs'!N$2:N69)-'Chem - ODS'!I$15*10^6,'Chemicals Calcs'!N69))</f>
        <v>0</v>
      </c>
      <c r="O69" s="210">
        <f ca="1">IF(SUM('Chemicals Calcs'!O$2:O69)-'Chem - ODS'!J$15*10^6&lt;0,0,IF(AND(SUM('Chemicals Calcs'!O$1:O68)-'Chem - ODS'!J$15*10^6&lt;0,SUM('Chemicals Calcs'!O$2:O69)-'Chem - ODS'!J$15*10^6&gt;0),SUM('Chemicals Calcs'!O$2:O69)-'Chem - ODS'!J$15*10^6,'Chemicals Calcs'!O69))</f>
        <v>0</v>
      </c>
      <c r="P69" s="210">
        <f ca="1">IF(SUM('Chemicals Calcs'!P$2:P69)-'Chem - ODS'!K$15*10^6&lt;0,0,IF(AND(SUM('Chemicals Calcs'!P$1:P68)-'Chem - ODS'!K$15*10^6&lt;0,SUM('Chemicals Calcs'!P$2:P69)-'Chem - ODS'!K$15*10^6&gt;0),SUM('Chemicals Calcs'!P$2:P69)-'Chem - ODS'!K$15*10^6,'Chemicals Calcs'!P69))</f>
        <v>0</v>
      </c>
      <c r="Q69" s="210">
        <f ca="1">IF(SUM('Chemicals Calcs'!Q$2:Q69)-'Chem - ODS'!L$15*10^6&lt;0,0,IF(AND(SUM('Chemicals Calcs'!Q$1:Q68)-'Chem - ODS'!L$15*10^6&lt;0,SUM('Chemicals Calcs'!Q$2:Q69)-'Chem - ODS'!L$15*10^6&gt;0),SUM('Chemicals Calcs'!Q$2:Q69)-'Chem - ODS'!L$15*10^6,'Chemicals Calcs'!Q69))</f>
        <v>0</v>
      </c>
      <c r="R69" s="210">
        <f ca="1">IF(SUM('Chemicals Calcs'!R$2:R69)-'Chem - ODS'!M$15*10^6&lt;0,0,IF(AND(SUM('Chemicals Calcs'!R$1:R68)-'Chem - ODS'!M$15*10^6&lt;0,SUM('Chemicals Calcs'!R$2:R69)-'Chem - ODS'!M$15*10^6&gt;0),SUM('Chemicals Calcs'!R$2:R69)-'Chem - ODS'!M$15*10^6,'Chemicals Calcs'!R69))</f>
        <v>0</v>
      </c>
      <c r="S69" s="210">
        <f ca="1">IF(SUM('Chemicals Calcs'!S$2:S69)-'Chem - ODS'!N$15*10^6&lt;0,0,IF(AND(SUM('Chemicals Calcs'!S$1:S68)-'Chem - ODS'!N$15*10^6&lt;0,SUM('Chemicals Calcs'!S$2:S69)-'Chem - ODS'!N$15*10^6&gt;0),SUM('Chemicals Calcs'!S$2:S69)-'Chem - ODS'!N$15*10^6,'Chemicals Calcs'!S69))</f>
        <v>0</v>
      </c>
      <c r="T69" s="210">
        <f ca="1">IF(SUM('Chemicals Calcs'!T$2:T69)-'Chem - ODS'!O$15*10^6&lt;0,0,IF(AND(SUM('Chemicals Calcs'!T$1:T68)-'Chem - ODS'!O$15*10^6&lt;0,SUM('Chemicals Calcs'!T$2:T69)-'Chem - ODS'!O$15*10^6&gt;0),SUM('Chemicals Calcs'!T$2:T69)-'Chem - ODS'!O$15*10^6,'Chemicals Calcs'!T69))</f>
        <v>0</v>
      </c>
      <c r="U69" s="210">
        <f ca="1">IF(SUM('Chemicals Calcs'!U$2:U69)-'Chem - ODS'!P$15*10^6&lt;0,0,IF(AND(SUM('Chemicals Calcs'!U$1:U68)-'Chem - ODS'!P$15*10^6&lt;0,SUM('Chemicals Calcs'!U$2:U69)-'Chem - ODS'!P$15*10^6&gt;0),SUM('Chemicals Calcs'!U$2:U69)-'Chem - ODS'!P$15*10^6,'Chemicals Calcs'!U69))</f>
        <v>0</v>
      </c>
      <c r="V69" s="210">
        <f ca="1">IF(SUM('Chemicals Calcs'!V$2:V69)-'Chem - ODS'!Q$15*10^6&lt;0,0,IF(AND(SUM('Chemicals Calcs'!V$1:V68)-'Chem - ODS'!Q$15*10^6&lt;0,SUM('Chemicals Calcs'!V$2:V69)-'Chem - ODS'!Q$15*10^6&gt;0),SUM('Chemicals Calcs'!V$2:V69)-'Chem - ODS'!Q$15*10^6,'Chemicals Calcs'!V69))</f>
        <v>0</v>
      </c>
      <c r="W69" s="210">
        <f ca="1">IF(SUM('Chemicals Calcs'!W$2:W69)-'Chem - ODS'!R$15*10^6&lt;0,0,IF(AND(SUM('Chemicals Calcs'!W$1:W68)-'Chem - ODS'!R$15*10^6&lt;0,SUM('Chemicals Calcs'!W$2:W69)-'Chem - ODS'!R$15*10^6&gt;0),SUM('Chemicals Calcs'!W$2:W69)-'Chem - ODS'!R$15*10^6,'Chemicals Calcs'!W69))</f>
        <v>0</v>
      </c>
      <c r="X69" s="210">
        <f ca="1">IF(SUM('Chemicals Calcs'!X$2:X69)-'Chem - ODS'!S$15*10^6&lt;0,0,IF(AND(SUM('Chemicals Calcs'!X$1:X68)-'Chem - ODS'!S$15*10^6&lt;0,SUM('Chemicals Calcs'!X$2:X69)-'Chem - ODS'!S$15*10^6&gt;0),SUM('Chemicals Calcs'!X$2:X69)-'Chem - ODS'!S$15*10^6,'Chemicals Calcs'!X69))</f>
        <v>0</v>
      </c>
      <c r="Y69" s="210">
        <f ca="1">IF(SUM('Chemicals Calcs'!Y$2:Y69)-'Chem - ODS'!T$15*10^6&lt;0,0,IF(AND(SUM('Chemicals Calcs'!Y$1:Y68)-'Chem - ODS'!T$15*10^6&lt;0,SUM('Chemicals Calcs'!Y$2:Y69)-'Chem - ODS'!T$15*10^6&gt;0),SUM('Chemicals Calcs'!Y$2:Y69)-'Chem - ODS'!T$15*10^6,'Chemicals Calcs'!Y69))</f>
        <v>0</v>
      </c>
      <c r="Z69" s="210">
        <f ca="1">IF(SUM('Chemicals Calcs'!Z$2:Z69)-'Chem - ODS'!U$15*10^6&lt;0,0,IF(AND(SUM('Chemicals Calcs'!Z$1:Z68)-'Chem - ODS'!U$15*10^6&lt;0,SUM('Chemicals Calcs'!Z$2:Z69)-'Chem - ODS'!U$15*10^6&gt;0),SUM('Chemicals Calcs'!Z$2:Z69)-'Chem - ODS'!U$15*10^6,'Chemicals Calcs'!Z69))</f>
        <v>0</v>
      </c>
      <c r="AA69" s="210">
        <f ca="1">IF(SUM('Chemicals Calcs'!AA$2:AA69)-'Chem - ODS'!V$15*10^6&lt;0,0,IF(AND(SUM('Chemicals Calcs'!AA$1:AA68)-'Chem - ODS'!V$15*10^6&lt;0,SUM('Chemicals Calcs'!AA$2:AA69)-'Chem - ODS'!V$15*10^6&gt;0),SUM('Chemicals Calcs'!AA$2:AA69)-'Chem - ODS'!V$15*10^6,'Chemicals Calcs'!AA69))</f>
        <v>0</v>
      </c>
      <c r="AB69" s="210">
        <f ca="1">IF(SUM('Chemicals Calcs'!AB$2:AB69)-'Chem - ODS'!W$15*10^6&lt;0,0,IF(AND(SUM('Chemicals Calcs'!AB$1:AB68)-'Chem - ODS'!W$15*10^6&lt;0,SUM('Chemicals Calcs'!AB$2:AB69)-'Chem - ODS'!W$15*10^6&gt;0),SUM('Chemicals Calcs'!AB$2:AB69)-'Chem - ODS'!W$15*10^6,'Chemicals Calcs'!AB69))</f>
        <v>0</v>
      </c>
      <c r="AC69" s="210">
        <f ca="1">IF(SUM('Chemicals Calcs'!AC$2:AC69)-'Chem - ODS'!X$15*10^6&lt;0,0,IF(AND(SUM('Chemicals Calcs'!AC$1:AC68)-'Chem - ODS'!X$15*10^6&lt;0,SUM('Chemicals Calcs'!AC$2:AC69)-'Chem - ODS'!X$15*10^6&gt;0),SUM('Chemicals Calcs'!AC$2:AC69)-'Chem - ODS'!X$15*10^6,'Chemicals Calcs'!AC69))</f>
        <v>0</v>
      </c>
      <c r="AD69" s="210">
        <f ca="1">IF(SUM('Chemicals Calcs'!AD$2:AD69)-'Chem - ODS'!Y$15*10^6&lt;0,0,IF(AND(SUM('Chemicals Calcs'!AD$1:AD68)-'Chem - ODS'!Y$15*10^6&lt;0,SUM('Chemicals Calcs'!AD$2:AD69)-'Chem - ODS'!Y$15*10^6&gt;0),SUM('Chemicals Calcs'!AD$2:AD69)-'Chem - ODS'!Y$15*10^6,'Chemicals Calcs'!AD69))</f>
        <v>0</v>
      </c>
      <c r="AE69" s="210">
        <f ca="1">IF(SUM('Chemicals Calcs'!AE$2:AE69)-'Chem - ODS'!Z$15*10^6&lt;0,0,IF(AND(SUM('Chemicals Calcs'!AE$1:AE68)-'Chem - ODS'!Z$15*10^6&lt;0,SUM('Chemicals Calcs'!AE$2:AE69)-'Chem - ODS'!Z$15*10^6&gt;0),SUM('Chemicals Calcs'!AE$2:AE69)-'Chem - ODS'!Z$15*10^6,'Chemicals Calcs'!AE69))</f>
        <v>0</v>
      </c>
      <c r="AF69" s="210">
        <f ca="1">IF(SUM('Chemicals Calcs'!AF$2:AF69)-'Chem - ODS'!AA$15*10^6&lt;0,0,IF(AND(SUM('Chemicals Calcs'!AF$1:AF68)-'Chem - ODS'!AA$15*10^6&lt;0,SUM('Chemicals Calcs'!AF$2:AF69)-'Chem - ODS'!AA$15*10^6&gt;0),SUM('Chemicals Calcs'!AF$2:AF69)-'Chem - ODS'!AA$15*10^6,'Chemicals Calcs'!AF69))</f>
        <v>0</v>
      </c>
      <c r="AG69" s="210">
        <f ca="1">IF(SUM('Chemicals Calcs'!AG$2:AG69)-'Chem - ODS'!AB$15*10^6&lt;0,0,IF(AND(SUM('Chemicals Calcs'!AG$1:AG68)-'Chem - ODS'!AB$15*10^6&lt;0,SUM('Chemicals Calcs'!AG$2:AG69)-'Chem - ODS'!AB$15*10^6&gt;0),SUM('Chemicals Calcs'!AG$2:AG69)-'Chem - ODS'!AB$15*10^6,'Chemicals Calcs'!AG69))</f>
        <v>0</v>
      </c>
      <c r="AH69" s="210">
        <f ca="1">IF(SUM('Chemicals Calcs'!AH$2:AH69)-'Chem - ODS'!AC$15*10^6&lt;0,0,IF(AND(SUM('Chemicals Calcs'!AH$1:AH68)-'Chem - ODS'!AC$15*10^6&lt;0,SUM('Chemicals Calcs'!AH$2:AH69)-'Chem - ODS'!AC$15*10^6&gt;0),SUM('Chemicals Calcs'!AH$2:AH69)-'Chem - ODS'!AC$15*10^6,'Chemicals Calcs'!AH69))</f>
        <v>0</v>
      </c>
      <c r="AI69" s="210">
        <f ca="1">IF(SUM('Chemicals Calcs'!AI$2:AI69)-'Chem - ODS'!AD$15*10^6&lt;0,0,IF(AND(SUM('Chemicals Calcs'!AI$1:AI68)-'Chem - ODS'!AD$15*10^6&lt;0,SUM('Chemicals Calcs'!AI$2:AI69)-'Chem - ODS'!AD$15*10^6&gt;0),SUM('Chemicals Calcs'!AI$2:AI69)-'Chem - ODS'!AD$15*10^6,'Chemicals Calcs'!AI69))</f>
        <v>0</v>
      </c>
      <c r="AJ69" s="210">
        <f ca="1">IF(SUM('Chemicals Calcs'!AJ$2:AJ69)-'Chem - ODS'!AE$15*10^6&lt;0,0,IF(AND(SUM('Chemicals Calcs'!AJ$1:AJ68)-'Chem - ODS'!AE$15*10^6&lt;0,SUM('Chemicals Calcs'!AJ$2:AJ69)-'Chem - ODS'!AE$15*10^6&gt;0),SUM('Chemicals Calcs'!AJ$2:AJ69)-'Chem - ODS'!AE$15*10^6,'Chemicals Calcs'!AJ69))</f>
        <v>0</v>
      </c>
      <c r="AK69" s="210">
        <f ca="1">IF(SUM('Chemicals Calcs'!AK$2:AK69)-'Chem - ODS'!AF$15*10^6&lt;0,0,IF(AND(SUM('Chemicals Calcs'!AK$1:AK68)-'Chem - ODS'!AF$15*10^6&lt;0,SUM('Chemicals Calcs'!AK$2:AK69)-'Chem - ODS'!AF$15*10^6&gt;0),SUM('Chemicals Calcs'!AK$2:AK69)-'Chem - ODS'!AF$15*10^6,'Chemicals Calcs'!AK69))</f>
        <v>0</v>
      </c>
      <c r="AL69" s="210">
        <f ca="1">IF(SUM('Chemicals Calcs'!AL$2:AL69)-'Chem - ODS'!AG$15*10^6&lt;0,0,IF(AND(SUM('Chemicals Calcs'!AL$1:AL68)-'Chem - ODS'!AG$15*10^6&lt;0,SUM('Chemicals Calcs'!AL$2:AL69)-'Chem - ODS'!AG$15*10^6&gt;0),SUM('Chemicals Calcs'!AL$2:AL69)-'Chem - ODS'!AG$15*10^6,'Chemicals Calcs'!AL69))</f>
        <v>0</v>
      </c>
      <c r="AM69" s="210">
        <f ca="1">IF(SUM('Chemicals Calcs'!AM$2:AM69)-'Chem - ODS'!AH$15*10^6&lt;0,0,IF(AND(SUM('Chemicals Calcs'!AM$1:AM68)-'Chem - ODS'!AH$15*10^6&lt;0,SUM('Chemicals Calcs'!AM$2:AM69)-'Chem - ODS'!AH$15*10^6&gt;0),SUM('Chemicals Calcs'!AM$2:AM69)-'Chem - ODS'!AH$15*10^6,'Chemicals Calcs'!AM69))</f>
        <v>0</v>
      </c>
      <c r="AN69" s="210">
        <f ca="1">IF(SUM('Chemicals Calcs'!AN$2:AN69)-'Chem - ODS'!AI$15*10^6&lt;0,0,IF(AND(SUM('Chemicals Calcs'!AN$1:AN68)-'Chem - ODS'!AI$15*10^6&lt;0,SUM('Chemicals Calcs'!AN$2:AN69)-'Chem - ODS'!AI$15*10^6&gt;0),SUM('Chemicals Calcs'!AN$2:AN69)-'Chem - ODS'!AI$15*10^6,'Chemicals Calcs'!AN69))</f>
        <v>0</v>
      </c>
      <c r="AO69" s="210">
        <f ca="1">IF(SUM('Chemicals Calcs'!AO$2:AO69)-'Chem - ODS'!AJ$15*10^6&lt;0,0,IF(AND(SUM('Chemicals Calcs'!AO$1:AO68)-'Chem - ODS'!AJ$15*10^6&lt;0,SUM('Chemicals Calcs'!AO$2:AO69)-'Chem - ODS'!AJ$15*10^6&gt;0),SUM('Chemicals Calcs'!AO$2:AO69)-'Chem - ODS'!AJ$15*10^6,'Chemicals Calcs'!AO69))</f>
        <v>0</v>
      </c>
      <c r="AP69" s="210">
        <f ca="1">IF(SUM('Chemicals Calcs'!AP$2:AP69)-'Chem - ODS'!AK$15*10^6&lt;0,0,IF(AND(SUM('Chemicals Calcs'!AP$1:AP68)-'Chem - ODS'!AK$15*10^6&lt;0,SUM('Chemicals Calcs'!AP$2:AP69)-'Chem - ODS'!AK$15*10^6&gt;0),SUM('Chemicals Calcs'!AP$2:AP69)-'Chem - ODS'!AK$15*10^6,'Chemicals Calcs'!AP69))</f>
        <v>0</v>
      </c>
    </row>
    <row r="70" spans="1:42">
      <c r="A70" s="74">
        <v>18</v>
      </c>
      <c r="B70">
        <f ca="1">IF('Chemicals 2010'!$A78="CP",INDIRECT("'Chemicals 2010'!"&amp;'Country Selector'!$B$3&amp;ROW($A78))*10^12,0)</f>
        <v>0</v>
      </c>
      <c r="C70" s="90">
        <f t="shared" ca="1" si="4"/>
        <v>0</v>
      </c>
      <c r="D70" s="90">
        <f t="shared" ca="1" si="3"/>
        <v>0</v>
      </c>
      <c r="E70" s="90">
        <f t="shared" ca="1" si="3"/>
        <v>0</v>
      </c>
      <c r="F70" s="90">
        <f t="shared" ca="1" si="3"/>
        <v>0</v>
      </c>
      <c r="G70" s="210">
        <f ca="1">IF(SUM('Chemicals Calcs'!G$2:G70)-'Chem - ODS'!B$15*10^6&lt;0,0,IF(AND(SUM('Chemicals Calcs'!G$1:G69)-'Chem - ODS'!B$15*10^6&lt;0,SUM('Chemicals Calcs'!G$2:G70)-'Chem - ODS'!B$15*10^6&gt;0),SUM('Chemicals Calcs'!G$2:G70)-'Chem - ODS'!B$15*10^6,'Chemicals Calcs'!G70))</f>
        <v>0</v>
      </c>
      <c r="H70" s="210">
        <f ca="1">IF(SUM('Chemicals Calcs'!H$2:H70)-'Chem - ODS'!C$15*10^6&lt;0,0,IF(AND(SUM('Chemicals Calcs'!H$1:H69)-'Chem - ODS'!C$15*10^6&lt;0,SUM('Chemicals Calcs'!H$2:H70)-'Chem - ODS'!C$15*10^6&gt;0),SUM('Chemicals Calcs'!H$2:H70)-'Chem - ODS'!C$15*10^6,'Chemicals Calcs'!H70))</f>
        <v>0</v>
      </c>
      <c r="I70" s="210">
        <f ca="1">IF(SUM('Chemicals Calcs'!I$2:I70)-'Chem - ODS'!D$15*10^6&lt;0,0,IF(AND(SUM('Chemicals Calcs'!I$1:I69)-'Chem - ODS'!D$15*10^6&lt;0,SUM('Chemicals Calcs'!I$2:I70)-'Chem - ODS'!D$15*10^6&gt;0),SUM('Chemicals Calcs'!I$2:I70)-'Chem - ODS'!D$15*10^6,'Chemicals Calcs'!I70))</f>
        <v>0</v>
      </c>
      <c r="J70" s="210">
        <f ca="1">IF(SUM('Chemicals Calcs'!J$2:J70)-'Chem - ODS'!E$15*10^6&lt;0,0,IF(AND(SUM('Chemicals Calcs'!J$1:J69)-'Chem - ODS'!E$15*10^6&lt;0,SUM('Chemicals Calcs'!J$2:J70)-'Chem - ODS'!E$15*10^6&gt;0),SUM('Chemicals Calcs'!J$2:J70)-'Chem - ODS'!E$15*10^6,'Chemicals Calcs'!J70))</f>
        <v>0</v>
      </c>
      <c r="K70" s="210">
        <f ca="1">IF(SUM('Chemicals Calcs'!K$2:K70)-'Chem - ODS'!F$15*10^6&lt;0,0,IF(AND(SUM('Chemicals Calcs'!K$1:K69)-'Chem - ODS'!F$15*10^6&lt;0,SUM('Chemicals Calcs'!K$2:K70)-'Chem - ODS'!F$15*10^6&gt;0),SUM('Chemicals Calcs'!K$2:K70)-'Chem - ODS'!F$15*10^6,'Chemicals Calcs'!K70))</f>
        <v>0</v>
      </c>
      <c r="L70" s="210">
        <f ca="1">IF(SUM('Chemicals Calcs'!L$2:L70)-'Chem - ODS'!G$15*10^6&lt;0,0,IF(AND(SUM('Chemicals Calcs'!L$1:L69)-'Chem - ODS'!G$15*10^6&lt;0,SUM('Chemicals Calcs'!L$2:L70)-'Chem - ODS'!G$15*10^6&gt;0),SUM('Chemicals Calcs'!L$2:L70)-'Chem - ODS'!G$15*10^6,'Chemicals Calcs'!L70))</f>
        <v>0</v>
      </c>
      <c r="M70" s="210">
        <f ca="1">IF(SUM('Chemicals Calcs'!M$2:M70)-'Chem - ODS'!H$15*10^6&lt;0,0,IF(AND(SUM('Chemicals Calcs'!M$1:M69)-'Chem - ODS'!H$15*10^6&lt;0,SUM('Chemicals Calcs'!M$2:M70)-'Chem - ODS'!H$15*10^6&gt;0),SUM('Chemicals Calcs'!M$2:M70)-'Chem - ODS'!H$15*10^6,'Chemicals Calcs'!M70))</f>
        <v>0</v>
      </c>
      <c r="N70" s="210">
        <f ca="1">IF(SUM('Chemicals Calcs'!N$2:N70)-'Chem - ODS'!I$15*10^6&lt;0,0,IF(AND(SUM('Chemicals Calcs'!N$1:N69)-'Chem - ODS'!I$15*10^6&lt;0,SUM('Chemicals Calcs'!N$2:N70)-'Chem - ODS'!I$15*10^6&gt;0),SUM('Chemicals Calcs'!N$2:N70)-'Chem - ODS'!I$15*10^6,'Chemicals Calcs'!N70))</f>
        <v>0</v>
      </c>
      <c r="O70" s="210">
        <f ca="1">IF(SUM('Chemicals Calcs'!O$2:O70)-'Chem - ODS'!J$15*10^6&lt;0,0,IF(AND(SUM('Chemicals Calcs'!O$1:O69)-'Chem - ODS'!J$15*10^6&lt;0,SUM('Chemicals Calcs'!O$2:O70)-'Chem - ODS'!J$15*10^6&gt;0),SUM('Chemicals Calcs'!O$2:O70)-'Chem - ODS'!J$15*10^6,'Chemicals Calcs'!O70))</f>
        <v>0</v>
      </c>
      <c r="P70" s="210">
        <f ca="1">IF(SUM('Chemicals Calcs'!P$2:P70)-'Chem - ODS'!K$15*10^6&lt;0,0,IF(AND(SUM('Chemicals Calcs'!P$1:P69)-'Chem - ODS'!K$15*10^6&lt;0,SUM('Chemicals Calcs'!P$2:P70)-'Chem - ODS'!K$15*10^6&gt;0),SUM('Chemicals Calcs'!P$2:P70)-'Chem - ODS'!K$15*10^6,'Chemicals Calcs'!P70))</f>
        <v>0</v>
      </c>
      <c r="Q70" s="210">
        <f ca="1">IF(SUM('Chemicals Calcs'!Q$2:Q70)-'Chem - ODS'!L$15*10^6&lt;0,0,IF(AND(SUM('Chemicals Calcs'!Q$1:Q69)-'Chem - ODS'!L$15*10^6&lt;0,SUM('Chemicals Calcs'!Q$2:Q70)-'Chem - ODS'!L$15*10^6&gt;0),SUM('Chemicals Calcs'!Q$2:Q70)-'Chem - ODS'!L$15*10^6,'Chemicals Calcs'!Q70))</f>
        <v>0</v>
      </c>
      <c r="R70" s="210">
        <f ca="1">IF(SUM('Chemicals Calcs'!R$2:R70)-'Chem - ODS'!M$15*10^6&lt;0,0,IF(AND(SUM('Chemicals Calcs'!R$1:R69)-'Chem - ODS'!M$15*10^6&lt;0,SUM('Chemicals Calcs'!R$2:R70)-'Chem - ODS'!M$15*10^6&gt;0),SUM('Chemicals Calcs'!R$2:R70)-'Chem - ODS'!M$15*10^6,'Chemicals Calcs'!R70))</f>
        <v>0</v>
      </c>
      <c r="S70" s="210">
        <f ca="1">IF(SUM('Chemicals Calcs'!S$2:S70)-'Chem - ODS'!N$15*10^6&lt;0,0,IF(AND(SUM('Chemicals Calcs'!S$1:S69)-'Chem - ODS'!N$15*10^6&lt;0,SUM('Chemicals Calcs'!S$2:S70)-'Chem - ODS'!N$15*10^6&gt;0),SUM('Chemicals Calcs'!S$2:S70)-'Chem - ODS'!N$15*10^6,'Chemicals Calcs'!S70))</f>
        <v>0</v>
      </c>
      <c r="T70" s="210">
        <f ca="1">IF(SUM('Chemicals Calcs'!T$2:T70)-'Chem - ODS'!O$15*10^6&lt;0,0,IF(AND(SUM('Chemicals Calcs'!T$1:T69)-'Chem - ODS'!O$15*10^6&lt;0,SUM('Chemicals Calcs'!T$2:T70)-'Chem - ODS'!O$15*10^6&gt;0),SUM('Chemicals Calcs'!T$2:T70)-'Chem - ODS'!O$15*10^6,'Chemicals Calcs'!T70))</f>
        <v>0</v>
      </c>
      <c r="U70" s="210">
        <f ca="1">IF(SUM('Chemicals Calcs'!U$2:U70)-'Chem - ODS'!P$15*10^6&lt;0,0,IF(AND(SUM('Chemicals Calcs'!U$1:U69)-'Chem - ODS'!P$15*10^6&lt;0,SUM('Chemicals Calcs'!U$2:U70)-'Chem - ODS'!P$15*10^6&gt;0),SUM('Chemicals Calcs'!U$2:U70)-'Chem - ODS'!P$15*10^6,'Chemicals Calcs'!U70))</f>
        <v>0</v>
      </c>
      <c r="V70" s="210">
        <f ca="1">IF(SUM('Chemicals Calcs'!V$2:V70)-'Chem - ODS'!Q$15*10^6&lt;0,0,IF(AND(SUM('Chemicals Calcs'!V$1:V69)-'Chem - ODS'!Q$15*10^6&lt;0,SUM('Chemicals Calcs'!V$2:V70)-'Chem - ODS'!Q$15*10^6&gt;0),SUM('Chemicals Calcs'!V$2:V70)-'Chem - ODS'!Q$15*10^6,'Chemicals Calcs'!V70))</f>
        <v>0</v>
      </c>
      <c r="W70" s="210">
        <f ca="1">IF(SUM('Chemicals Calcs'!W$2:W70)-'Chem - ODS'!R$15*10^6&lt;0,0,IF(AND(SUM('Chemicals Calcs'!W$1:W69)-'Chem - ODS'!R$15*10^6&lt;0,SUM('Chemicals Calcs'!W$2:W70)-'Chem - ODS'!R$15*10^6&gt;0),SUM('Chemicals Calcs'!W$2:W70)-'Chem - ODS'!R$15*10^6,'Chemicals Calcs'!W70))</f>
        <v>0</v>
      </c>
      <c r="X70" s="210">
        <f ca="1">IF(SUM('Chemicals Calcs'!X$2:X70)-'Chem - ODS'!S$15*10^6&lt;0,0,IF(AND(SUM('Chemicals Calcs'!X$1:X69)-'Chem - ODS'!S$15*10^6&lt;0,SUM('Chemicals Calcs'!X$2:X70)-'Chem - ODS'!S$15*10^6&gt;0),SUM('Chemicals Calcs'!X$2:X70)-'Chem - ODS'!S$15*10^6,'Chemicals Calcs'!X70))</f>
        <v>0</v>
      </c>
      <c r="Y70" s="210">
        <f ca="1">IF(SUM('Chemicals Calcs'!Y$2:Y70)-'Chem - ODS'!T$15*10^6&lt;0,0,IF(AND(SUM('Chemicals Calcs'!Y$1:Y69)-'Chem - ODS'!T$15*10^6&lt;0,SUM('Chemicals Calcs'!Y$2:Y70)-'Chem - ODS'!T$15*10^6&gt;0),SUM('Chemicals Calcs'!Y$2:Y70)-'Chem - ODS'!T$15*10^6,'Chemicals Calcs'!Y70))</f>
        <v>0</v>
      </c>
      <c r="Z70" s="210">
        <f ca="1">IF(SUM('Chemicals Calcs'!Z$2:Z70)-'Chem - ODS'!U$15*10^6&lt;0,0,IF(AND(SUM('Chemicals Calcs'!Z$1:Z69)-'Chem - ODS'!U$15*10^6&lt;0,SUM('Chemicals Calcs'!Z$2:Z70)-'Chem - ODS'!U$15*10^6&gt;0),SUM('Chemicals Calcs'!Z$2:Z70)-'Chem - ODS'!U$15*10^6,'Chemicals Calcs'!Z70))</f>
        <v>0</v>
      </c>
      <c r="AA70" s="210">
        <f ca="1">IF(SUM('Chemicals Calcs'!AA$2:AA70)-'Chem - ODS'!V$15*10^6&lt;0,0,IF(AND(SUM('Chemicals Calcs'!AA$1:AA69)-'Chem - ODS'!V$15*10^6&lt;0,SUM('Chemicals Calcs'!AA$2:AA70)-'Chem - ODS'!V$15*10^6&gt;0),SUM('Chemicals Calcs'!AA$2:AA70)-'Chem - ODS'!V$15*10^6,'Chemicals Calcs'!AA70))</f>
        <v>0</v>
      </c>
      <c r="AB70" s="210">
        <f ca="1">IF(SUM('Chemicals Calcs'!AB$2:AB70)-'Chem - ODS'!W$15*10^6&lt;0,0,IF(AND(SUM('Chemicals Calcs'!AB$1:AB69)-'Chem - ODS'!W$15*10^6&lt;0,SUM('Chemicals Calcs'!AB$2:AB70)-'Chem - ODS'!W$15*10^6&gt;0),SUM('Chemicals Calcs'!AB$2:AB70)-'Chem - ODS'!W$15*10^6,'Chemicals Calcs'!AB70))</f>
        <v>0</v>
      </c>
      <c r="AC70" s="210">
        <f ca="1">IF(SUM('Chemicals Calcs'!AC$2:AC70)-'Chem - ODS'!X$15*10^6&lt;0,0,IF(AND(SUM('Chemicals Calcs'!AC$1:AC69)-'Chem - ODS'!X$15*10^6&lt;0,SUM('Chemicals Calcs'!AC$2:AC70)-'Chem - ODS'!X$15*10^6&gt;0),SUM('Chemicals Calcs'!AC$2:AC70)-'Chem - ODS'!X$15*10^6,'Chemicals Calcs'!AC70))</f>
        <v>0</v>
      </c>
      <c r="AD70" s="210">
        <f ca="1">IF(SUM('Chemicals Calcs'!AD$2:AD70)-'Chem - ODS'!Y$15*10^6&lt;0,0,IF(AND(SUM('Chemicals Calcs'!AD$1:AD69)-'Chem - ODS'!Y$15*10^6&lt;0,SUM('Chemicals Calcs'!AD$2:AD70)-'Chem - ODS'!Y$15*10^6&gt;0),SUM('Chemicals Calcs'!AD$2:AD70)-'Chem - ODS'!Y$15*10^6,'Chemicals Calcs'!AD70))</f>
        <v>0</v>
      </c>
      <c r="AE70" s="210">
        <f ca="1">IF(SUM('Chemicals Calcs'!AE$2:AE70)-'Chem - ODS'!Z$15*10^6&lt;0,0,IF(AND(SUM('Chemicals Calcs'!AE$1:AE69)-'Chem - ODS'!Z$15*10^6&lt;0,SUM('Chemicals Calcs'!AE$2:AE70)-'Chem - ODS'!Z$15*10^6&gt;0),SUM('Chemicals Calcs'!AE$2:AE70)-'Chem - ODS'!Z$15*10^6,'Chemicals Calcs'!AE70))</f>
        <v>0</v>
      </c>
      <c r="AF70" s="210">
        <f ca="1">IF(SUM('Chemicals Calcs'!AF$2:AF70)-'Chem - ODS'!AA$15*10^6&lt;0,0,IF(AND(SUM('Chemicals Calcs'!AF$1:AF69)-'Chem - ODS'!AA$15*10^6&lt;0,SUM('Chemicals Calcs'!AF$2:AF70)-'Chem - ODS'!AA$15*10^6&gt;0),SUM('Chemicals Calcs'!AF$2:AF70)-'Chem - ODS'!AA$15*10^6,'Chemicals Calcs'!AF70))</f>
        <v>0</v>
      </c>
      <c r="AG70" s="210">
        <f ca="1">IF(SUM('Chemicals Calcs'!AG$2:AG70)-'Chem - ODS'!AB$15*10^6&lt;0,0,IF(AND(SUM('Chemicals Calcs'!AG$1:AG69)-'Chem - ODS'!AB$15*10^6&lt;0,SUM('Chemicals Calcs'!AG$2:AG70)-'Chem - ODS'!AB$15*10^6&gt;0),SUM('Chemicals Calcs'!AG$2:AG70)-'Chem - ODS'!AB$15*10^6,'Chemicals Calcs'!AG70))</f>
        <v>0</v>
      </c>
      <c r="AH70" s="210">
        <f ca="1">IF(SUM('Chemicals Calcs'!AH$2:AH70)-'Chem - ODS'!AC$15*10^6&lt;0,0,IF(AND(SUM('Chemicals Calcs'!AH$1:AH69)-'Chem - ODS'!AC$15*10^6&lt;0,SUM('Chemicals Calcs'!AH$2:AH70)-'Chem - ODS'!AC$15*10^6&gt;0),SUM('Chemicals Calcs'!AH$2:AH70)-'Chem - ODS'!AC$15*10^6,'Chemicals Calcs'!AH70))</f>
        <v>0</v>
      </c>
      <c r="AI70" s="210">
        <f ca="1">IF(SUM('Chemicals Calcs'!AI$2:AI70)-'Chem - ODS'!AD$15*10^6&lt;0,0,IF(AND(SUM('Chemicals Calcs'!AI$1:AI69)-'Chem - ODS'!AD$15*10^6&lt;0,SUM('Chemicals Calcs'!AI$2:AI70)-'Chem - ODS'!AD$15*10^6&gt;0),SUM('Chemicals Calcs'!AI$2:AI70)-'Chem - ODS'!AD$15*10^6,'Chemicals Calcs'!AI70))</f>
        <v>0</v>
      </c>
      <c r="AJ70" s="210">
        <f ca="1">IF(SUM('Chemicals Calcs'!AJ$2:AJ70)-'Chem - ODS'!AE$15*10^6&lt;0,0,IF(AND(SUM('Chemicals Calcs'!AJ$1:AJ69)-'Chem - ODS'!AE$15*10^6&lt;0,SUM('Chemicals Calcs'!AJ$2:AJ70)-'Chem - ODS'!AE$15*10^6&gt;0),SUM('Chemicals Calcs'!AJ$2:AJ70)-'Chem - ODS'!AE$15*10^6,'Chemicals Calcs'!AJ70))</f>
        <v>0</v>
      </c>
      <c r="AK70" s="210">
        <f ca="1">IF(SUM('Chemicals Calcs'!AK$2:AK70)-'Chem - ODS'!AF$15*10^6&lt;0,0,IF(AND(SUM('Chemicals Calcs'!AK$1:AK69)-'Chem - ODS'!AF$15*10^6&lt;0,SUM('Chemicals Calcs'!AK$2:AK70)-'Chem - ODS'!AF$15*10^6&gt;0),SUM('Chemicals Calcs'!AK$2:AK70)-'Chem - ODS'!AF$15*10^6,'Chemicals Calcs'!AK70))</f>
        <v>0</v>
      </c>
      <c r="AL70" s="210">
        <f ca="1">IF(SUM('Chemicals Calcs'!AL$2:AL70)-'Chem - ODS'!AG$15*10^6&lt;0,0,IF(AND(SUM('Chemicals Calcs'!AL$1:AL69)-'Chem - ODS'!AG$15*10^6&lt;0,SUM('Chemicals Calcs'!AL$2:AL70)-'Chem - ODS'!AG$15*10^6&gt;0),SUM('Chemicals Calcs'!AL$2:AL70)-'Chem - ODS'!AG$15*10^6,'Chemicals Calcs'!AL70))</f>
        <v>0</v>
      </c>
      <c r="AM70" s="210">
        <f ca="1">IF(SUM('Chemicals Calcs'!AM$2:AM70)-'Chem - ODS'!AH$15*10^6&lt;0,0,IF(AND(SUM('Chemicals Calcs'!AM$1:AM69)-'Chem - ODS'!AH$15*10^6&lt;0,SUM('Chemicals Calcs'!AM$2:AM70)-'Chem - ODS'!AH$15*10^6&gt;0),SUM('Chemicals Calcs'!AM$2:AM70)-'Chem - ODS'!AH$15*10^6,'Chemicals Calcs'!AM70))</f>
        <v>0</v>
      </c>
      <c r="AN70" s="210">
        <f ca="1">IF(SUM('Chemicals Calcs'!AN$2:AN70)-'Chem - ODS'!AI$15*10^6&lt;0,0,IF(AND(SUM('Chemicals Calcs'!AN$1:AN69)-'Chem - ODS'!AI$15*10^6&lt;0,SUM('Chemicals Calcs'!AN$2:AN70)-'Chem - ODS'!AI$15*10^6&gt;0),SUM('Chemicals Calcs'!AN$2:AN70)-'Chem - ODS'!AI$15*10^6,'Chemicals Calcs'!AN70))</f>
        <v>0</v>
      </c>
      <c r="AO70" s="210">
        <f ca="1">IF(SUM('Chemicals Calcs'!AO$2:AO70)-'Chem - ODS'!AJ$15*10^6&lt;0,0,IF(AND(SUM('Chemicals Calcs'!AO$1:AO69)-'Chem - ODS'!AJ$15*10^6&lt;0,SUM('Chemicals Calcs'!AO$2:AO70)-'Chem - ODS'!AJ$15*10^6&gt;0),SUM('Chemicals Calcs'!AO$2:AO70)-'Chem - ODS'!AJ$15*10^6,'Chemicals Calcs'!AO70))</f>
        <v>0</v>
      </c>
      <c r="AP70" s="210">
        <f ca="1">IF(SUM('Chemicals Calcs'!AP$2:AP70)-'Chem - ODS'!AK$15*10^6&lt;0,0,IF(AND(SUM('Chemicals Calcs'!AP$1:AP69)-'Chem - ODS'!AK$15*10^6&lt;0,SUM('Chemicals Calcs'!AP$2:AP70)-'Chem - ODS'!AK$15*10^6&gt;0),SUM('Chemicals Calcs'!AP$2:AP70)-'Chem - ODS'!AK$15*10^6,'Chemicals Calcs'!AP70))</f>
        <v>0</v>
      </c>
    </row>
    <row r="71" spans="1:42">
      <c r="A71" s="74">
        <v>19</v>
      </c>
      <c r="B71">
        <f ca="1">IF('Chemicals 2010'!$A79="CP",INDIRECT("'Chemicals 2010'!"&amp;'Country Selector'!$B$3&amp;ROW($A79))*10^12,0)</f>
        <v>0</v>
      </c>
      <c r="C71" s="90">
        <f t="shared" ca="1" si="4"/>
        <v>0</v>
      </c>
      <c r="D71" s="90">
        <f t="shared" ca="1" si="3"/>
        <v>0</v>
      </c>
      <c r="E71" s="90">
        <f t="shared" ca="1" si="3"/>
        <v>0</v>
      </c>
      <c r="F71" s="90">
        <f t="shared" ca="1" si="3"/>
        <v>0</v>
      </c>
      <c r="G71" s="210">
        <f ca="1">IF(SUM('Chemicals Calcs'!G$2:G71)-'Chem - ODS'!B$15*10^6&lt;0,0,IF(AND(SUM('Chemicals Calcs'!G$1:G70)-'Chem - ODS'!B$15*10^6&lt;0,SUM('Chemicals Calcs'!G$2:G71)-'Chem - ODS'!B$15*10^6&gt;0),SUM('Chemicals Calcs'!G$2:G71)-'Chem - ODS'!B$15*10^6,'Chemicals Calcs'!G71))</f>
        <v>0</v>
      </c>
      <c r="H71" s="210">
        <f ca="1">IF(SUM('Chemicals Calcs'!H$2:H71)-'Chem - ODS'!C$15*10^6&lt;0,0,IF(AND(SUM('Chemicals Calcs'!H$1:H70)-'Chem - ODS'!C$15*10^6&lt;0,SUM('Chemicals Calcs'!H$2:H71)-'Chem - ODS'!C$15*10^6&gt;0),SUM('Chemicals Calcs'!H$2:H71)-'Chem - ODS'!C$15*10^6,'Chemicals Calcs'!H71))</f>
        <v>0</v>
      </c>
      <c r="I71" s="210">
        <f ca="1">IF(SUM('Chemicals Calcs'!I$2:I71)-'Chem - ODS'!D$15*10^6&lt;0,0,IF(AND(SUM('Chemicals Calcs'!I$1:I70)-'Chem - ODS'!D$15*10^6&lt;0,SUM('Chemicals Calcs'!I$2:I71)-'Chem - ODS'!D$15*10^6&gt;0),SUM('Chemicals Calcs'!I$2:I71)-'Chem - ODS'!D$15*10^6,'Chemicals Calcs'!I71))</f>
        <v>0</v>
      </c>
      <c r="J71" s="210">
        <f ca="1">IF(SUM('Chemicals Calcs'!J$2:J71)-'Chem - ODS'!E$15*10^6&lt;0,0,IF(AND(SUM('Chemicals Calcs'!J$1:J70)-'Chem - ODS'!E$15*10^6&lt;0,SUM('Chemicals Calcs'!J$2:J71)-'Chem - ODS'!E$15*10^6&gt;0),SUM('Chemicals Calcs'!J$2:J71)-'Chem - ODS'!E$15*10^6,'Chemicals Calcs'!J71))</f>
        <v>0</v>
      </c>
      <c r="K71" s="210">
        <f ca="1">IF(SUM('Chemicals Calcs'!K$2:K71)-'Chem - ODS'!F$15*10^6&lt;0,0,IF(AND(SUM('Chemicals Calcs'!K$1:K70)-'Chem - ODS'!F$15*10^6&lt;0,SUM('Chemicals Calcs'!K$2:K71)-'Chem - ODS'!F$15*10^6&gt;0),SUM('Chemicals Calcs'!K$2:K71)-'Chem - ODS'!F$15*10^6,'Chemicals Calcs'!K71))</f>
        <v>0</v>
      </c>
      <c r="L71" s="210">
        <f ca="1">IF(SUM('Chemicals Calcs'!L$2:L71)-'Chem - ODS'!G$15*10^6&lt;0,0,IF(AND(SUM('Chemicals Calcs'!L$1:L70)-'Chem - ODS'!G$15*10^6&lt;0,SUM('Chemicals Calcs'!L$2:L71)-'Chem - ODS'!G$15*10^6&gt;0),SUM('Chemicals Calcs'!L$2:L71)-'Chem - ODS'!G$15*10^6,'Chemicals Calcs'!L71))</f>
        <v>0</v>
      </c>
      <c r="M71" s="210">
        <f ca="1">IF(SUM('Chemicals Calcs'!M$2:M71)-'Chem - ODS'!H$15*10^6&lt;0,0,IF(AND(SUM('Chemicals Calcs'!M$1:M70)-'Chem - ODS'!H$15*10^6&lt;0,SUM('Chemicals Calcs'!M$2:M71)-'Chem - ODS'!H$15*10^6&gt;0),SUM('Chemicals Calcs'!M$2:M71)-'Chem - ODS'!H$15*10^6,'Chemicals Calcs'!M71))</f>
        <v>0</v>
      </c>
      <c r="N71" s="210">
        <f ca="1">IF(SUM('Chemicals Calcs'!N$2:N71)-'Chem - ODS'!I$15*10^6&lt;0,0,IF(AND(SUM('Chemicals Calcs'!N$1:N70)-'Chem - ODS'!I$15*10^6&lt;0,SUM('Chemicals Calcs'!N$2:N71)-'Chem - ODS'!I$15*10^6&gt;0),SUM('Chemicals Calcs'!N$2:N71)-'Chem - ODS'!I$15*10^6,'Chemicals Calcs'!N71))</f>
        <v>0</v>
      </c>
      <c r="O71" s="210">
        <f ca="1">IF(SUM('Chemicals Calcs'!O$2:O71)-'Chem - ODS'!J$15*10^6&lt;0,0,IF(AND(SUM('Chemicals Calcs'!O$1:O70)-'Chem - ODS'!J$15*10^6&lt;0,SUM('Chemicals Calcs'!O$2:O71)-'Chem - ODS'!J$15*10^6&gt;0),SUM('Chemicals Calcs'!O$2:O71)-'Chem - ODS'!J$15*10^6,'Chemicals Calcs'!O71))</f>
        <v>0</v>
      </c>
      <c r="P71" s="210">
        <f ca="1">IF(SUM('Chemicals Calcs'!P$2:P71)-'Chem - ODS'!K$15*10^6&lt;0,0,IF(AND(SUM('Chemicals Calcs'!P$1:P70)-'Chem - ODS'!K$15*10^6&lt;0,SUM('Chemicals Calcs'!P$2:P71)-'Chem - ODS'!K$15*10^6&gt;0),SUM('Chemicals Calcs'!P$2:P71)-'Chem - ODS'!K$15*10^6,'Chemicals Calcs'!P71))</f>
        <v>0</v>
      </c>
      <c r="Q71" s="210">
        <f ca="1">IF(SUM('Chemicals Calcs'!Q$2:Q71)-'Chem - ODS'!L$15*10^6&lt;0,0,IF(AND(SUM('Chemicals Calcs'!Q$1:Q70)-'Chem - ODS'!L$15*10^6&lt;0,SUM('Chemicals Calcs'!Q$2:Q71)-'Chem - ODS'!L$15*10^6&gt;0),SUM('Chemicals Calcs'!Q$2:Q71)-'Chem - ODS'!L$15*10^6,'Chemicals Calcs'!Q71))</f>
        <v>0</v>
      </c>
      <c r="R71" s="210">
        <f ca="1">IF(SUM('Chemicals Calcs'!R$2:R71)-'Chem - ODS'!M$15*10^6&lt;0,0,IF(AND(SUM('Chemicals Calcs'!R$1:R70)-'Chem - ODS'!M$15*10^6&lt;0,SUM('Chemicals Calcs'!R$2:R71)-'Chem - ODS'!M$15*10^6&gt;0),SUM('Chemicals Calcs'!R$2:R71)-'Chem - ODS'!M$15*10^6,'Chemicals Calcs'!R71))</f>
        <v>0</v>
      </c>
      <c r="S71" s="210">
        <f ca="1">IF(SUM('Chemicals Calcs'!S$2:S71)-'Chem - ODS'!N$15*10^6&lt;0,0,IF(AND(SUM('Chemicals Calcs'!S$1:S70)-'Chem - ODS'!N$15*10^6&lt;0,SUM('Chemicals Calcs'!S$2:S71)-'Chem - ODS'!N$15*10^6&gt;0),SUM('Chemicals Calcs'!S$2:S71)-'Chem - ODS'!N$15*10^6,'Chemicals Calcs'!S71))</f>
        <v>0</v>
      </c>
      <c r="T71" s="210">
        <f ca="1">IF(SUM('Chemicals Calcs'!T$2:T71)-'Chem - ODS'!O$15*10^6&lt;0,0,IF(AND(SUM('Chemicals Calcs'!T$1:T70)-'Chem - ODS'!O$15*10^6&lt;0,SUM('Chemicals Calcs'!T$2:T71)-'Chem - ODS'!O$15*10^6&gt;0),SUM('Chemicals Calcs'!T$2:T71)-'Chem - ODS'!O$15*10^6,'Chemicals Calcs'!T71))</f>
        <v>0</v>
      </c>
      <c r="U71" s="210">
        <f ca="1">IF(SUM('Chemicals Calcs'!U$2:U71)-'Chem - ODS'!P$15*10^6&lt;0,0,IF(AND(SUM('Chemicals Calcs'!U$1:U70)-'Chem - ODS'!P$15*10^6&lt;0,SUM('Chemicals Calcs'!U$2:U71)-'Chem - ODS'!P$15*10^6&gt;0),SUM('Chemicals Calcs'!U$2:U71)-'Chem - ODS'!P$15*10^6,'Chemicals Calcs'!U71))</f>
        <v>0</v>
      </c>
      <c r="V71" s="210">
        <f ca="1">IF(SUM('Chemicals Calcs'!V$2:V71)-'Chem - ODS'!Q$15*10^6&lt;0,0,IF(AND(SUM('Chemicals Calcs'!V$1:V70)-'Chem - ODS'!Q$15*10^6&lt;0,SUM('Chemicals Calcs'!V$2:V71)-'Chem - ODS'!Q$15*10^6&gt;0),SUM('Chemicals Calcs'!V$2:V71)-'Chem - ODS'!Q$15*10^6,'Chemicals Calcs'!V71))</f>
        <v>0</v>
      </c>
      <c r="W71" s="210">
        <f ca="1">IF(SUM('Chemicals Calcs'!W$2:W71)-'Chem - ODS'!R$15*10^6&lt;0,0,IF(AND(SUM('Chemicals Calcs'!W$1:W70)-'Chem - ODS'!R$15*10^6&lt;0,SUM('Chemicals Calcs'!W$2:W71)-'Chem - ODS'!R$15*10^6&gt;0),SUM('Chemicals Calcs'!W$2:W71)-'Chem - ODS'!R$15*10^6,'Chemicals Calcs'!W71))</f>
        <v>0</v>
      </c>
      <c r="X71" s="210">
        <f ca="1">IF(SUM('Chemicals Calcs'!X$2:X71)-'Chem - ODS'!S$15*10^6&lt;0,0,IF(AND(SUM('Chemicals Calcs'!X$1:X70)-'Chem - ODS'!S$15*10^6&lt;0,SUM('Chemicals Calcs'!X$2:X71)-'Chem - ODS'!S$15*10^6&gt;0),SUM('Chemicals Calcs'!X$2:X71)-'Chem - ODS'!S$15*10^6,'Chemicals Calcs'!X71))</f>
        <v>0</v>
      </c>
      <c r="Y71" s="210">
        <f ca="1">IF(SUM('Chemicals Calcs'!Y$2:Y71)-'Chem - ODS'!T$15*10^6&lt;0,0,IF(AND(SUM('Chemicals Calcs'!Y$1:Y70)-'Chem - ODS'!T$15*10^6&lt;0,SUM('Chemicals Calcs'!Y$2:Y71)-'Chem - ODS'!T$15*10^6&gt;0),SUM('Chemicals Calcs'!Y$2:Y71)-'Chem - ODS'!T$15*10^6,'Chemicals Calcs'!Y71))</f>
        <v>0</v>
      </c>
      <c r="Z71" s="210">
        <f ca="1">IF(SUM('Chemicals Calcs'!Z$2:Z71)-'Chem - ODS'!U$15*10^6&lt;0,0,IF(AND(SUM('Chemicals Calcs'!Z$1:Z70)-'Chem - ODS'!U$15*10^6&lt;0,SUM('Chemicals Calcs'!Z$2:Z71)-'Chem - ODS'!U$15*10^6&gt;0),SUM('Chemicals Calcs'!Z$2:Z71)-'Chem - ODS'!U$15*10^6,'Chemicals Calcs'!Z71))</f>
        <v>0</v>
      </c>
      <c r="AA71" s="210">
        <f ca="1">IF(SUM('Chemicals Calcs'!AA$2:AA71)-'Chem - ODS'!V$15*10^6&lt;0,0,IF(AND(SUM('Chemicals Calcs'!AA$1:AA70)-'Chem - ODS'!V$15*10^6&lt;0,SUM('Chemicals Calcs'!AA$2:AA71)-'Chem - ODS'!V$15*10^6&gt;0),SUM('Chemicals Calcs'!AA$2:AA71)-'Chem - ODS'!V$15*10^6,'Chemicals Calcs'!AA71))</f>
        <v>0</v>
      </c>
      <c r="AB71" s="210">
        <f ca="1">IF(SUM('Chemicals Calcs'!AB$2:AB71)-'Chem - ODS'!W$15*10^6&lt;0,0,IF(AND(SUM('Chemicals Calcs'!AB$1:AB70)-'Chem - ODS'!W$15*10^6&lt;0,SUM('Chemicals Calcs'!AB$2:AB71)-'Chem - ODS'!W$15*10^6&gt;0),SUM('Chemicals Calcs'!AB$2:AB71)-'Chem - ODS'!W$15*10^6,'Chemicals Calcs'!AB71))</f>
        <v>0</v>
      </c>
      <c r="AC71" s="210">
        <f ca="1">IF(SUM('Chemicals Calcs'!AC$2:AC71)-'Chem - ODS'!X$15*10^6&lt;0,0,IF(AND(SUM('Chemicals Calcs'!AC$1:AC70)-'Chem - ODS'!X$15*10^6&lt;0,SUM('Chemicals Calcs'!AC$2:AC71)-'Chem - ODS'!X$15*10^6&gt;0),SUM('Chemicals Calcs'!AC$2:AC71)-'Chem - ODS'!X$15*10^6,'Chemicals Calcs'!AC71))</f>
        <v>0</v>
      </c>
      <c r="AD71" s="210">
        <f ca="1">IF(SUM('Chemicals Calcs'!AD$2:AD71)-'Chem - ODS'!Y$15*10^6&lt;0,0,IF(AND(SUM('Chemicals Calcs'!AD$1:AD70)-'Chem - ODS'!Y$15*10^6&lt;0,SUM('Chemicals Calcs'!AD$2:AD71)-'Chem - ODS'!Y$15*10^6&gt;0),SUM('Chemicals Calcs'!AD$2:AD71)-'Chem - ODS'!Y$15*10^6,'Chemicals Calcs'!AD71))</f>
        <v>0</v>
      </c>
      <c r="AE71" s="210">
        <f ca="1">IF(SUM('Chemicals Calcs'!AE$2:AE71)-'Chem - ODS'!Z$15*10^6&lt;0,0,IF(AND(SUM('Chemicals Calcs'!AE$1:AE70)-'Chem - ODS'!Z$15*10^6&lt;0,SUM('Chemicals Calcs'!AE$2:AE71)-'Chem - ODS'!Z$15*10^6&gt;0),SUM('Chemicals Calcs'!AE$2:AE71)-'Chem - ODS'!Z$15*10^6,'Chemicals Calcs'!AE71))</f>
        <v>0</v>
      </c>
      <c r="AF71" s="210">
        <f ca="1">IF(SUM('Chemicals Calcs'!AF$2:AF71)-'Chem - ODS'!AA$15*10^6&lt;0,0,IF(AND(SUM('Chemicals Calcs'!AF$1:AF70)-'Chem - ODS'!AA$15*10^6&lt;0,SUM('Chemicals Calcs'!AF$2:AF71)-'Chem - ODS'!AA$15*10^6&gt;0),SUM('Chemicals Calcs'!AF$2:AF71)-'Chem - ODS'!AA$15*10^6,'Chemicals Calcs'!AF71))</f>
        <v>0</v>
      </c>
      <c r="AG71" s="210">
        <f ca="1">IF(SUM('Chemicals Calcs'!AG$2:AG71)-'Chem - ODS'!AB$15*10^6&lt;0,0,IF(AND(SUM('Chemicals Calcs'!AG$1:AG70)-'Chem - ODS'!AB$15*10^6&lt;0,SUM('Chemicals Calcs'!AG$2:AG71)-'Chem - ODS'!AB$15*10^6&gt;0),SUM('Chemicals Calcs'!AG$2:AG71)-'Chem - ODS'!AB$15*10^6,'Chemicals Calcs'!AG71))</f>
        <v>0</v>
      </c>
      <c r="AH71" s="210">
        <f ca="1">IF(SUM('Chemicals Calcs'!AH$2:AH71)-'Chem - ODS'!AC$15*10^6&lt;0,0,IF(AND(SUM('Chemicals Calcs'!AH$1:AH70)-'Chem - ODS'!AC$15*10^6&lt;0,SUM('Chemicals Calcs'!AH$2:AH71)-'Chem - ODS'!AC$15*10^6&gt;0),SUM('Chemicals Calcs'!AH$2:AH71)-'Chem - ODS'!AC$15*10^6,'Chemicals Calcs'!AH71))</f>
        <v>0</v>
      </c>
      <c r="AI71" s="210">
        <f ca="1">IF(SUM('Chemicals Calcs'!AI$2:AI71)-'Chem - ODS'!AD$15*10^6&lt;0,0,IF(AND(SUM('Chemicals Calcs'!AI$1:AI70)-'Chem - ODS'!AD$15*10^6&lt;0,SUM('Chemicals Calcs'!AI$2:AI71)-'Chem - ODS'!AD$15*10^6&gt;0),SUM('Chemicals Calcs'!AI$2:AI71)-'Chem - ODS'!AD$15*10^6,'Chemicals Calcs'!AI71))</f>
        <v>0</v>
      </c>
      <c r="AJ71" s="210">
        <f ca="1">IF(SUM('Chemicals Calcs'!AJ$2:AJ71)-'Chem - ODS'!AE$15*10^6&lt;0,0,IF(AND(SUM('Chemicals Calcs'!AJ$1:AJ70)-'Chem - ODS'!AE$15*10^6&lt;0,SUM('Chemicals Calcs'!AJ$2:AJ71)-'Chem - ODS'!AE$15*10^6&gt;0),SUM('Chemicals Calcs'!AJ$2:AJ71)-'Chem - ODS'!AE$15*10^6,'Chemicals Calcs'!AJ71))</f>
        <v>0</v>
      </c>
      <c r="AK71" s="210">
        <f ca="1">IF(SUM('Chemicals Calcs'!AK$2:AK71)-'Chem - ODS'!AF$15*10^6&lt;0,0,IF(AND(SUM('Chemicals Calcs'!AK$1:AK70)-'Chem - ODS'!AF$15*10^6&lt;0,SUM('Chemicals Calcs'!AK$2:AK71)-'Chem - ODS'!AF$15*10^6&gt;0),SUM('Chemicals Calcs'!AK$2:AK71)-'Chem - ODS'!AF$15*10^6,'Chemicals Calcs'!AK71))</f>
        <v>0</v>
      </c>
      <c r="AL71" s="210">
        <f ca="1">IF(SUM('Chemicals Calcs'!AL$2:AL71)-'Chem - ODS'!AG$15*10^6&lt;0,0,IF(AND(SUM('Chemicals Calcs'!AL$1:AL70)-'Chem - ODS'!AG$15*10^6&lt;0,SUM('Chemicals Calcs'!AL$2:AL71)-'Chem - ODS'!AG$15*10^6&gt;0),SUM('Chemicals Calcs'!AL$2:AL71)-'Chem - ODS'!AG$15*10^6,'Chemicals Calcs'!AL71))</f>
        <v>0</v>
      </c>
      <c r="AM71" s="210">
        <f ca="1">IF(SUM('Chemicals Calcs'!AM$2:AM71)-'Chem - ODS'!AH$15*10^6&lt;0,0,IF(AND(SUM('Chemicals Calcs'!AM$1:AM70)-'Chem - ODS'!AH$15*10^6&lt;0,SUM('Chemicals Calcs'!AM$2:AM71)-'Chem - ODS'!AH$15*10^6&gt;0),SUM('Chemicals Calcs'!AM$2:AM71)-'Chem - ODS'!AH$15*10^6,'Chemicals Calcs'!AM71))</f>
        <v>0</v>
      </c>
      <c r="AN71" s="210">
        <f ca="1">IF(SUM('Chemicals Calcs'!AN$2:AN71)-'Chem - ODS'!AI$15*10^6&lt;0,0,IF(AND(SUM('Chemicals Calcs'!AN$1:AN70)-'Chem - ODS'!AI$15*10^6&lt;0,SUM('Chemicals Calcs'!AN$2:AN71)-'Chem - ODS'!AI$15*10^6&gt;0),SUM('Chemicals Calcs'!AN$2:AN71)-'Chem - ODS'!AI$15*10^6,'Chemicals Calcs'!AN71))</f>
        <v>0</v>
      </c>
      <c r="AO71" s="210">
        <f ca="1">IF(SUM('Chemicals Calcs'!AO$2:AO71)-'Chem - ODS'!AJ$15*10^6&lt;0,0,IF(AND(SUM('Chemicals Calcs'!AO$1:AO70)-'Chem - ODS'!AJ$15*10^6&lt;0,SUM('Chemicals Calcs'!AO$2:AO71)-'Chem - ODS'!AJ$15*10^6&gt;0),SUM('Chemicals Calcs'!AO$2:AO71)-'Chem - ODS'!AJ$15*10^6,'Chemicals Calcs'!AO71))</f>
        <v>0</v>
      </c>
      <c r="AP71" s="210">
        <f ca="1">IF(SUM('Chemicals Calcs'!AP$2:AP71)-'Chem - ODS'!AK$15*10^6&lt;0,0,IF(AND(SUM('Chemicals Calcs'!AP$1:AP70)-'Chem - ODS'!AK$15*10^6&lt;0,SUM('Chemicals Calcs'!AP$2:AP71)-'Chem - ODS'!AK$15*10^6&gt;0),SUM('Chemicals Calcs'!AP$2:AP71)-'Chem - ODS'!AK$15*10^6,'Chemicals Calcs'!AP71))</f>
        <v>0</v>
      </c>
    </row>
    <row r="72" spans="1:42">
      <c r="A72" s="74">
        <v>20</v>
      </c>
      <c r="B72">
        <f ca="1">IF('Chemicals 2010'!$A80="CP",INDIRECT("'Chemicals 2010'!"&amp;'Country Selector'!$B$3&amp;ROW($A80))*10^12,0)</f>
        <v>0</v>
      </c>
      <c r="C72" s="90">
        <f t="shared" ca="1" si="4"/>
        <v>0</v>
      </c>
      <c r="D72" s="90">
        <f t="shared" ca="1" si="3"/>
        <v>0</v>
      </c>
      <c r="E72" s="90">
        <f t="shared" ca="1" si="3"/>
        <v>0</v>
      </c>
      <c r="F72" s="90">
        <f t="shared" ca="1" si="3"/>
        <v>0</v>
      </c>
      <c r="G72" s="210">
        <f ca="1">IF(SUM('Chemicals Calcs'!G$2:G72)-'Chem - ODS'!B$15*10^6&lt;0,0,IF(AND(SUM('Chemicals Calcs'!G$1:G71)-'Chem - ODS'!B$15*10^6&lt;0,SUM('Chemicals Calcs'!G$2:G72)-'Chem - ODS'!B$15*10^6&gt;0),SUM('Chemicals Calcs'!G$2:G72)-'Chem - ODS'!B$15*10^6,'Chemicals Calcs'!G72))</f>
        <v>0</v>
      </c>
      <c r="H72" s="210">
        <f ca="1">IF(SUM('Chemicals Calcs'!H$2:H72)-'Chem - ODS'!C$15*10^6&lt;0,0,IF(AND(SUM('Chemicals Calcs'!H$1:H71)-'Chem - ODS'!C$15*10^6&lt;0,SUM('Chemicals Calcs'!H$2:H72)-'Chem - ODS'!C$15*10^6&gt;0),SUM('Chemicals Calcs'!H$2:H72)-'Chem - ODS'!C$15*10^6,'Chemicals Calcs'!H72))</f>
        <v>0</v>
      </c>
      <c r="I72" s="210">
        <f ca="1">IF(SUM('Chemicals Calcs'!I$2:I72)-'Chem - ODS'!D$15*10^6&lt;0,0,IF(AND(SUM('Chemicals Calcs'!I$1:I71)-'Chem - ODS'!D$15*10^6&lt;0,SUM('Chemicals Calcs'!I$2:I72)-'Chem - ODS'!D$15*10^6&gt;0),SUM('Chemicals Calcs'!I$2:I72)-'Chem - ODS'!D$15*10^6,'Chemicals Calcs'!I72))</f>
        <v>0</v>
      </c>
      <c r="J72" s="210">
        <f ca="1">IF(SUM('Chemicals Calcs'!J$2:J72)-'Chem - ODS'!E$15*10^6&lt;0,0,IF(AND(SUM('Chemicals Calcs'!J$1:J71)-'Chem - ODS'!E$15*10^6&lt;0,SUM('Chemicals Calcs'!J$2:J72)-'Chem - ODS'!E$15*10^6&gt;0),SUM('Chemicals Calcs'!J$2:J72)-'Chem - ODS'!E$15*10^6,'Chemicals Calcs'!J72))</f>
        <v>0</v>
      </c>
      <c r="K72" s="210">
        <f ca="1">IF(SUM('Chemicals Calcs'!K$2:K72)-'Chem - ODS'!F$15*10^6&lt;0,0,IF(AND(SUM('Chemicals Calcs'!K$1:K71)-'Chem - ODS'!F$15*10^6&lt;0,SUM('Chemicals Calcs'!K$2:K72)-'Chem - ODS'!F$15*10^6&gt;0),SUM('Chemicals Calcs'!K$2:K72)-'Chem - ODS'!F$15*10^6,'Chemicals Calcs'!K72))</f>
        <v>0</v>
      </c>
      <c r="L72" s="210">
        <f ca="1">IF(SUM('Chemicals Calcs'!L$2:L72)-'Chem - ODS'!G$15*10^6&lt;0,0,IF(AND(SUM('Chemicals Calcs'!L$1:L71)-'Chem - ODS'!G$15*10^6&lt;0,SUM('Chemicals Calcs'!L$2:L72)-'Chem - ODS'!G$15*10^6&gt;0),SUM('Chemicals Calcs'!L$2:L72)-'Chem - ODS'!G$15*10^6,'Chemicals Calcs'!L72))</f>
        <v>0</v>
      </c>
      <c r="M72" s="210">
        <f ca="1">IF(SUM('Chemicals Calcs'!M$2:M72)-'Chem - ODS'!H$15*10^6&lt;0,0,IF(AND(SUM('Chemicals Calcs'!M$1:M71)-'Chem - ODS'!H$15*10^6&lt;0,SUM('Chemicals Calcs'!M$2:M72)-'Chem - ODS'!H$15*10^6&gt;0),SUM('Chemicals Calcs'!M$2:M72)-'Chem - ODS'!H$15*10^6,'Chemicals Calcs'!M72))</f>
        <v>0</v>
      </c>
      <c r="N72" s="210">
        <f ca="1">IF(SUM('Chemicals Calcs'!N$2:N72)-'Chem - ODS'!I$15*10^6&lt;0,0,IF(AND(SUM('Chemicals Calcs'!N$1:N71)-'Chem - ODS'!I$15*10^6&lt;0,SUM('Chemicals Calcs'!N$2:N72)-'Chem - ODS'!I$15*10^6&gt;0),SUM('Chemicals Calcs'!N$2:N72)-'Chem - ODS'!I$15*10^6,'Chemicals Calcs'!N72))</f>
        <v>0</v>
      </c>
      <c r="O72" s="210">
        <f ca="1">IF(SUM('Chemicals Calcs'!O$2:O72)-'Chem - ODS'!J$15*10^6&lt;0,0,IF(AND(SUM('Chemicals Calcs'!O$1:O71)-'Chem - ODS'!J$15*10^6&lt;0,SUM('Chemicals Calcs'!O$2:O72)-'Chem - ODS'!J$15*10^6&gt;0),SUM('Chemicals Calcs'!O$2:O72)-'Chem - ODS'!J$15*10^6,'Chemicals Calcs'!O72))</f>
        <v>0</v>
      </c>
      <c r="P72" s="210">
        <f ca="1">IF(SUM('Chemicals Calcs'!P$2:P72)-'Chem - ODS'!K$15*10^6&lt;0,0,IF(AND(SUM('Chemicals Calcs'!P$1:P71)-'Chem - ODS'!K$15*10^6&lt;0,SUM('Chemicals Calcs'!P$2:P72)-'Chem - ODS'!K$15*10^6&gt;0),SUM('Chemicals Calcs'!P$2:P72)-'Chem - ODS'!K$15*10^6,'Chemicals Calcs'!P72))</f>
        <v>0</v>
      </c>
      <c r="Q72" s="210">
        <f ca="1">IF(SUM('Chemicals Calcs'!Q$2:Q72)-'Chem - ODS'!L$15*10^6&lt;0,0,IF(AND(SUM('Chemicals Calcs'!Q$1:Q71)-'Chem - ODS'!L$15*10^6&lt;0,SUM('Chemicals Calcs'!Q$2:Q72)-'Chem - ODS'!L$15*10^6&gt;0),SUM('Chemicals Calcs'!Q$2:Q72)-'Chem - ODS'!L$15*10^6,'Chemicals Calcs'!Q72))</f>
        <v>0</v>
      </c>
      <c r="R72" s="210">
        <f ca="1">IF(SUM('Chemicals Calcs'!R$2:R72)-'Chem - ODS'!M$15*10^6&lt;0,0,IF(AND(SUM('Chemicals Calcs'!R$1:R71)-'Chem - ODS'!M$15*10^6&lt;0,SUM('Chemicals Calcs'!R$2:R72)-'Chem - ODS'!M$15*10^6&gt;0),SUM('Chemicals Calcs'!R$2:R72)-'Chem - ODS'!M$15*10^6,'Chemicals Calcs'!R72))</f>
        <v>0</v>
      </c>
      <c r="S72" s="210">
        <f ca="1">IF(SUM('Chemicals Calcs'!S$2:S72)-'Chem - ODS'!N$15*10^6&lt;0,0,IF(AND(SUM('Chemicals Calcs'!S$1:S71)-'Chem - ODS'!N$15*10^6&lt;0,SUM('Chemicals Calcs'!S$2:S72)-'Chem - ODS'!N$15*10^6&gt;0),SUM('Chemicals Calcs'!S$2:S72)-'Chem - ODS'!N$15*10^6,'Chemicals Calcs'!S72))</f>
        <v>0</v>
      </c>
      <c r="T72" s="210">
        <f ca="1">IF(SUM('Chemicals Calcs'!T$2:T72)-'Chem - ODS'!O$15*10^6&lt;0,0,IF(AND(SUM('Chemicals Calcs'!T$1:T71)-'Chem - ODS'!O$15*10^6&lt;0,SUM('Chemicals Calcs'!T$2:T72)-'Chem - ODS'!O$15*10^6&gt;0),SUM('Chemicals Calcs'!T$2:T72)-'Chem - ODS'!O$15*10^6,'Chemicals Calcs'!T72))</f>
        <v>0</v>
      </c>
      <c r="U72" s="210">
        <f ca="1">IF(SUM('Chemicals Calcs'!U$2:U72)-'Chem - ODS'!P$15*10^6&lt;0,0,IF(AND(SUM('Chemicals Calcs'!U$1:U71)-'Chem - ODS'!P$15*10^6&lt;0,SUM('Chemicals Calcs'!U$2:U72)-'Chem - ODS'!P$15*10^6&gt;0),SUM('Chemicals Calcs'!U$2:U72)-'Chem - ODS'!P$15*10^6,'Chemicals Calcs'!U72))</f>
        <v>0</v>
      </c>
      <c r="V72" s="210">
        <f ca="1">IF(SUM('Chemicals Calcs'!V$2:V72)-'Chem - ODS'!Q$15*10^6&lt;0,0,IF(AND(SUM('Chemicals Calcs'!V$1:V71)-'Chem - ODS'!Q$15*10^6&lt;0,SUM('Chemicals Calcs'!V$2:V72)-'Chem - ODS'!Q$15*10^6&gt;0),SUM('Chemicals Calcs'!V$2:V72)-'Chem - ODS'!Q$15*10^6,'Chemicals Calcs'!V72))</f>
        <v>0</v>
      </c>
      <c r="W72" s="210">
        <f ca="1">IF(SUM('Chemicals Calcs'!W$2:W72)-'Chem - ODS'!R$15*10^6&lt;0,0,IF(AND(SUM('Chemicals Calcs'!W$1:W71)-'Chem - ODS'!R$15*10^6&lt;0,SUM('Chemicals Calcs'!W$2:W72)-'Chem - ODS'!R$15*10^6&gt;0),SUM('Chemicals Calcs'!W$2:W72)-'Chem - ODS'!R$15*10^6,'Chemicals Calcs'!W72))</f>
        <v>0</v>
      </c>
      <c r="X72" s="210">
        <f ca="1">IF(SUM('Chemicals Calcs'!X$2:X72)-'Chem - ODS'!S$15*10^6&lt;0,0,IF(AND(SUM('Chemicals Calcs'!X$1:X71)-'Chem - ODS'!S$15*10^6&lt;0,SUM('Chemicals Calcs'!X$2:X72)-'Chem - ODS'!S$15*10^6&gt;0),SUM('Chemicals Calcs'!X$2:X72)-'Chem - ODS'!S$15*10^6,'Chemicals Calcs'!X72))</f>
        <v>0</v>
      </c>
      <c r="Y72" s="210">
        <f ca="1">IF(SUM('Chemicals Calcs'!Y$2:Y72)-'Chem - ODS'!T$15*10^6&lt;0,0,IF(AND(SUM('Chemicals Calcs'!Y$1:Y71)-'Chem - ODS'!T$15*10^6&lt;0,SUM('Chemicals Calcs'!Y$2:Y72)-'Chem - ODS'!T$15*10^6&gt;0),SUM('Chemicals Calcs'!Y$2:Y72)-'Chem - ODS'!T$15*10^6,'Chemicals Calcs'!Y72))</f>
        <v>0</v>
      </c>
      <c r="Z72" s="210">
        <f ca="1">IF(SUM('Chemicals Calcs'!Z$2:Z72)-'Chem - ODS'!U$15*10^6&lt;0,0,IF(AND(SUM('Chemicals Calcs'!Z$1:Z71)-'Chem - ODS'!U$15*10^6&lt;0,SUM('Chemicals Calcs'!Z$2:Z72)-'Chem - ODS'!U$15*10^6&gt;0),SUM('Chemicals Calcs'!Z$2:Z72)-'Chem - ODS'!U$15*10^6,'Chemicals Calcs'!Z72))</f>
        <v>0</v>
      </c>
      <c r="AA72" s="210">
        <f ca="1">IF(SUM('Chemicals Calcs'!AA$2:AA72)-'Chem - ODS'!V$15*10^6&lt;0,0,IF(AND(SUM('Chemicals Calcs'!AA$1:AA71)-'Chem - ODS'!V$15*10^6&lt;0,SUM('Chemicals Calcs'!AA$2:AA72)-'Chem - ODS'!V$15*10^6&gt;0),SUM('Chemicals Calcs'!AA$2:AA72)-'Chem - ODS'!V$15*10^6,'Chemicals Calcs'!AA72))</f>
        <v>0</v>
      </c>
      <c r="AB72" s="210">
        <f ca="1">IF(SUM('Chemicals Calcs'!AB$2:AB72)-'Chem - ODS'!W$15*10^6&lt;0,0,IF(AND(SUM('Chemicals Calcs'!AB$1:AB71)-'Chem - ODS'!W$15*10^6&lt;0,SUM('Chemicals Calcs'!AB$2:AB72)-'Chem - ODS'!W$15*10^6&gt;0),SUM('Chemicals Calcs'!AB$2:AB72)-'Chem - ODS'!W$15*10^6,'Chemicals Calcs'!AB72))</f>
        <v>0</v>
      </c>
      <c r="AC72" s="210">
        <f ca="1">IF(SUM('Chemicals Calcs'!AC$2:AC72)-'Chem - ODS'!X$15*10^6&lt;0,0,IF(AND(SUM('Chemicals Calcs'!AC$1:AC71)-'Chem - ODS'!X$15*10^6&lt;0,SUM('Chemicals Calcs'!AC$2:AC72)-'Chem - ODS'!X$15*10^6&gt;0),SUM('Chemicals Calcs'!AC$2:AC72)-'Chem - ODS'!X$15*10^6,'Chemicals Calcs'!AC72))</f>
        <v>0</v>
      </c>
      <c r="AD72" s="210">
        <f ca="1">IF(SUM('Chemicals Calcs'!AD$2:AD72)-'Chem - ODS'!Y$15*10^6&lt;0,0,IF(AND(SUM('Chemicals Calcs'!AD$1:AD71)-'Chem - ODS'!Y$15*10^6&lt;0,SUM('Chemicals Calcs'!AD$2:AD72)-'Chem - ODS'!Y$15*10^6&gt;0),SUM('Chemicals Calcs'!AD$2:AD72)-'Chem - ODS'!Y$15*10^6,'Chemicals Calcs'!AD72))</f>
        <v>0</v>
      </c>
      <c r="AE72" s="210">
        <f ca="1">IF(SUM('Chemicals Calcs'!AE$2:AE72)-'Chem - ODS'!Z$15*10^6&lt;0,0,IF(AND(SUM('Chemicals Calcs'!AE$1:AE71)-'Chem - ODS'!Z$15*10^6&lt;0,SUM('Chemicals Calcs'!AE$2:AE72)-'Chem - ODS'!Z$15*10^6&gt;0),SUM('Chemicals Calcs'!AE$2:AE72)-'Chem - ODS'!Z$15*10^6,'Chemicals Calcs'!AE72))</f>
        <v>0</v>
      </c>
      <c r="AF72" s="210">
        <f ca="1">IF(SUM('Chemicals Calcs'!AF$2:AF72)-'Chem - ODS'!AA$15*10^6&lt;0,0,IF(AND(SUM('Chemicals Calcs'!AF$1:AF71)-'Chem - ODS'!AA$15*10^6&lt;0,SUM('Chemicals Calcs'!AF$2:AF72)-'Chem - ODS'!AA$15*10^6&gt;0),SUM('Chemicals Calcs'!AF$2:AF72)-'Chem - ODS'!AA$15*10^6,'Chemicals Calcs'!AF72))</f>
        <v>0</v>
      </c>
      <c r="AG72" s="210">
        <f ca="1">IF(SUM('Chemicals Calcs'!AG$2:AG72)-'Chem - ODS'!AB$15*10^6&lt;0,0,IF(AND(SUM('Chemicals Calcs'!AG$1:AG71)-'Chem - ODS'!AB$15*10^6&lt;0,SUM('Chemicals Calcs'!AG$2:AG72)-'Chem - ODS'!AB$15*10^6&gt;0),SUM('Chemicals Calcs'!AG$2:AG72)-'Chem - ODS'!AB$15*10^6,'Chemicals Calcs'!AG72))</f>
        <v>0</v>
      </c>
      <c r="AH72" s="210">
        <f ca="1">IF(SUM('Chemicals Calcs'!AH$2:AH72)-'Chem - ODS'!AC$15*10^6&lt;0,0,IF(AND(SUM('Chemicals Calcs'!AH$1:AH71)-'Chem - ODS'!AC$15*10^6&lt;0,SUM('Chemicals Calcs'!AH$2:AH72)-'Chem - ODS'!AC$15*10^6&gt;0),SUM('Chemicals Calcs'!AH$2:AH72)-'Chem - ODS'!AC$15*10^6,'Chemicals Calcs'!AH72))</f>
        <v>0</v>
      </c>
      <c r="AI72" s="210">
        <f ca="1">IF(SUM('Chemicals Calcs'!AI$2:AI72)-'Chem - ODS'!AD$15*10^6&lt;0,0,IF(AND(SUM('Chemicals Calcs'!AI$1:AI71)-'Chem - ODS'!AD$15*10^6&lt;0,SUM('Chemicals Calcs'!AI$2:AI72)-'Chem - ODS'!AD$15*10^6&gt;0),SUM('Chemicals Calcs'!AI$2:AI72)-'Chem - ODS'!AD$15*10^6,'Chemicals Calcs'!AI72))</f>
        <v>0</v>
      </c>
      <c r="AJ72" s="210">
        <f ca="1">IF(SUM('Chemicals Calcs'!AJ$2:AJ72)-'Chem - ODS'!AE$15*10^6&lt;0,0,IF(AND(SUM('Chemicals Calcs'!AJ$1:AJ71)-'Chem - ODS'!AE$15*10^6&lt;0,SUM('Chemicals Calcs'!AJ$2:AJ72)-'Chem - ODS'!AE$15*10^6&gt;0),SUM('Chemicals Calcs'!AJ$2:AJ72)-'Chem - ODS'!AE$15*10^6,'Chemicals Calcs'!AJ72))</f>
        <v>0</v>
      </c>
      <c r="AK72" s="210">
        <f ca="1">IF(SUM('Chemicals Calcs'!AK$2:AK72)-'Chem - ODS'!AF$15*10^6&lt;0,0,IF(AND(SUM('Chemicals Calcs'!AK$1:AK71)-'Chem - ODS'!AF$15*10^6&lt;0,SUM('Chemicals Calcs'!AK$2:AK72)-'Chem - ODS'!AF$15*10^6&gt;0),SUM('Chemicals Calcs'!AK$2:AK72)-'Chem - ODS'!AF$15*10^6,'Chemicals Calcs'!AK72))</f>
        <v>0</v>
      </c>
      <c r="AL72" s="210">
        <f ca="1">IF(SUM('Chemicals Calcs'!AL$2:AL72)-'Chem - ODS'!AG$15*10^6&lt;0,0,IF(AND(SUM('Chemicals Calcs'!AL$1:AL71)-'Chem - ODS'!AG$15*10^6&lt;0,SUM('Chemicals Calcs'!AL$2:AL72)-'Chem - ODS'!AG$15*10^6&gt;0),SUM('Chemicals Calcs'!AL$2:AL72)-'Chem - ODS'!AG$15*10^6,'Chemicals Calcs'!AL72))</f>
        <v>0</v>
      </c>
      <c r="AM72" s="210">
        <f ca="1">IF(SUM('Chemicals Calcs'!AM$2:AM72)-'Chem - ODS'!AH$15*10^6&lt;0,0,IF(AND(SUM('Chemicals Calcs'!AM$1:AM71)-'Chem - ODS'!AH$15*10^6&lt;0,SUM('Chemicals Calcs'!AM$2:AM72)-'Chem - ODS'!AH$15*10^6&gt;0),SUM('Chemicals Calcs'!AM$2:AM72)-'Chem - ODS'!AH$15*10^6,'Chemicals Calcs'!AM72))</f>
        <v>0</v>
      </c>
      <c r="AN72" s="210">
        <f ca="1">IF(SUM('Chemicals Calcs'!AN$2:AN72)-'Chem - ODS'!AI$15*10^6&lt;0,0,IF(AND(SUM('Chemicals Calcs'!AN$1:AN71)-'Chem - ODS'!AI$15*10^6&lt;0,SUM('Chemicals Calcs'!AN$2:AN72)-'Chem - ODS'!AI$15*10^6&gt;0),SUM('Chemicals Calcs'!AN$2:AN72)-'Chem - ODS'!AI$15*10^6,'Chemicals Calcs'!AN72))</f>
        <v>0</v>
      </c>
      <c r="AO72" s="210">
        <f ca="1">IF(SUM('Chemicals Calcs'!AO$2:AO72)-'Chem - ODS'!AJ$15*10^6&lt;0,0,IF(AND(SUM('Chemicals Calcs'!AO$1:AO71)-'Chem - ODS'!AJ$15*10^6&lt;0,SUM('Chemicals Calcs'!AO$2:AO72)-'Chem - ODS'!AJ$15*10^6&gt;0),SUM('Chemicals Calcs'!AO$2:AO72)-'Chem - ODS'!AJ$15*10^6,'Chemicals Calcs'!AO72))</f>
        <v>0</v>
      </c>
      <c r="AP72" s="210">
        <f ca="1">IF(SUM('Chemicals Calcs'!AP$2:AP72)-'Chem - ODS'!AK$15*10^6&lt;0,0,IF(AND(SUM('Chemicals Calcs'!AP$1:AP71)-'Chem - ODS'!AK$15*10^6&lt;0,SUM('Chemicals Calcs'!AP$2:AP72)-'Chem - ODS'!AK$15*10^6&gt;0),SUM('Chemicals Calcs'!AP$2:AP72)-'Chem - ODS'!AK$15*10^6,'Chemicals Calcs'!AP72))</f>
        <v>0</v>
      </c>
    </row>
    <row r="73" spans="1:42">
      <c r="A73" s="74">
        <v>21</v>
      </c>
      <c r="B73">
        <f ca="1">IF('Chemicals 2010'!$A81="CP",INDIRECT("'Chemicals 2010'!"&amp;'Country Selector'!$B$3&amp;ROW($A81))*10^12,0)</f>
        <v>0</v>
      </c>
      <c r="C73" s="90">
        <f t="shared" ca="1" si="4"/>
        <v>0</v>
      </c>
      <c r="D73" s="90">
        <f t="shared" ca="1" si="3"/>
        <v>0</v>
      </c>
      <c r="E73" s="90">
        <f t="shared" ca="1" si="3"/>
        <v>0</v>
      </c>
      <c r="F73" s="90">
        <f t="shared" ca="1" si="3"/>
        <v>0</v>
      </c>
      <c r="G73" s="210">
        <f ca="1">IF(SUM('Chemicals Calcs'!G$2:G73)-'Chem - ODS'!B$15*10^6&lt;0,0,IF(AND(SUM('Chemicals Calcs'!G$1:G72)-'Chem - ODS'!B$15*10^6&lt;0,SUM('Chemicals Calcs'!G$2:G73)-'Chem - ODS'!B$15*10^6&gt;0),SUM('Chemicals Calcs'!G$2:G73)-'Chem - ODS'!B$15*10^6,'Chemicals Calcs'!G73))</f>
        <v>0</v>
      </c>
      <c r="H73" s="210">
        <f ca="1">IF(SUM('Chemicals Calcs'!H$2:H73)-'Chem - ODS'!C$15*10^6&lt;0,0,IF(AND(SUM('Chemicals Calcs'!H$1:H72)-'Chem - ODS'!C$15*10^6&lt;0,SUM('Chemicals Calcs'!H$2:H73)-'Chem - ODS'!C$15*10^6&gt;0),SUM('Chemicals Calcs'!H$2:H73)-'Chem - ODS'!C$15*10^6,'Chemicals Calcs'!H73))</f>
        <v>0</v>
      </c>
      <c r="I73" s="210">
        <f ca="1">IF(SUM('Chemicals Calcs'!I$2:I73)-'Chem - ODS'!D$15*10^6&lt;0,0,IF(AND(SUM('Chemicals Calcs'!I$1:I72)-'Chem - ODS'!D$15*10^6&lt;0,SUM('Chemicals Calcs'!I$2:I73)-'Chem - ODS'!D$15*10^6&gt;0),SUM('Chemicals Calcs'!I$2:I73)-'Chem - ODS'!D$15*10^6,'Chemicals Calcs'!I73))</f>
        <v>0</v>
      </c>
      <c r="J73" s="210">
        <f ca="1">IF(SUM('Chemicals Calcs'!J$2:J73)-'Chem - ODS'!E$15*10^6&lt;0,0,IF(AND(SUM('Chemicals Calcs'!J$1:J72)-'Chem - ODS'!E$15*10^6&lt;0,SUM('Chemicals Calcs'!J$2:J73)-'Chem - ODS'!E$15*10^6&gt;0),SUM('Chemicals Calcs'!J$2:J73)-'Chem - ODS'!E$15*10^6,'Chemicals Calcs'!J73))</f>
        <v>0</v>
      </c>
      <c r="K73" s="210">
        <f ca="1">IF(SUM('Chemicals Calcs'!K$2:K73)-'Chem - ODS'!F$15*10^6&lt;0,0,IF(AND(SUM('Chemicals Calcs'!K$1:K72)-'Chem - ODS'!F$15*10^6&lt;0,SUM('Chemicals Calcs'!K$2:K73)-'Chem - ODS'!F$15*10^6&gt;0),SUM('Chemicals Calcs'!K$2:K73)-'Chem - ODS'!F$15*10^6,'Chemicals Calcs'!K73))</f>
        <v>0</v>
      </c>
      <c r="L73" s="210">
        <f ca="1">IF(SUM('Chemicals Calcs'!L$2:L73)-'Chem - ODS'!G$15*10^6&lt;0,0,IF(AND(SUM('Chemicals Calcs'!L$1:L72)-'Chem - ODS'!G$15*10^6&lt;0,SUM('Chemicals Calcs'!L$2:L73)-'Chem - ODS'!G$15*10^6&gt;0),SUM('Chemicals Calcs'!L$2:L73)-'Chem - ODS'!G$15*10^6,'Chemicals Calcs'!L73))</f>
        <v>0</v>
      </c>
      <c r="M73" s="210">
        <f ca="1">IF(SUM('Chemicals Calcs'!M$2:M73)-'Chem - ODS'!H$15*10^6&lt;0,0,IF(AND(SUM('Chemicals Calcs'!M$1:M72)-'Chem - ODS'!H$15*10^6&lt;0,SUM('Chemicals Calcs'!M$2:M73)-'Chem - ODS'!H$15*10^6&gt;0),SUM('Chemicals Calcs'!M$2:M73)-'Chem - ODS'!H$15*10^6,'Chemicals Calcs'!M73))</f>
        <v>0</v>
      </c>
      <c r="N73" s="210">
        <f ca="1">IF(SUM('Chemicals Calcs'!N$2:N73)-'Chem - ODS'!I$15*10^6&lt;0,0,IF(AND(SUM('Chemicals Calcs'!N$1:N72)-'Chem - ODS'!I$15*10^6&lt;0,SUM('Chemicals Calcs'!N$2:N73)-'Chem - ODS'!I$15*10^6&gt;0),SUM('Chemicals Calcs'!N$2:N73)-'Chem - ODS'!I$15*10^6,'Chemicals Calcs'!N73))</f>
        <v>0</v>
      </c>
      <c r="O73" s="210">
        <f ca="1">IF(SUM('Chemicals Calcs'!O$2:O73)-'Chem - ODS'!J$15*10^6&lt;0,0,IF(AND(SUM('Chemicals Calcs'!O$1:O72)-'Chem - ODS'!J$15*10^6&lt;0,SUM('Chemicals Calcs'!O$2:O73)-'Chem - ODS'!J$15*10^6&gt;0),SUM('Chemicals Calcs'!O$2:O73)-'Chem - ODS'!J$15*10^6,'Chemicals Calcs'!O73))</f>
        <v>0</v>
      </c>
      <c r="P73" s="210">
        <f ca="1">IF(SUM('Chemicals Calcs'!P$2:P73)-'Chem - ODS'!K$15*10^6&lt;0,0,IF(AND(SUM('Chemicals Calcs'!P$1:P72)-'Chem - ODS'!K$15*10^6&lt;0,SUM('Chemicals Calcs'!P$2:P73)-'Chem - ODS'!K$15*10^6&gt;0),SUM('Chemicals Calcs'!P$2:P73)-'Chem - ODS'!K$15*10^6,'Chemicals Calcs'!P73))</f>
        <v>0</v>
      </c>
      <c r="Q73" s="210">
        <f ca="1">IF(SUM('Chemicals Calcs'!Q$2:Q73)-'Chem - ODS'!L$15*10^6&lt;0,0,IF(AND(SUM('Chemicals Calcs'!Q$1:Q72)-'Chem - ODS'!L$15*10^6&lt;0,SUM('Chemicals Calcs'!Q$2:Q73)-'Chem - ODS'!L$15*10^6&gt;0),SUM('Chemicals Calcs'!Q$2:Q73)-'Chem - ODS'!L$15*10^6,'Chemicals Calcs'!Q73))</f>
        <v>0</v>
      </c>
      <c r="R73" s="210">
        <f ca="1">IF(SUM('Chemicals Calcs'!R$2:R73)-'Chem - ODS'!M$15*10^6&lt;0,0,IF(AND(SUM('Chemicals Calcs'!R$1:R72)-'Chem - ODS'!M$15*10^6&lt;0,SUM('Chemicals Calcs'!R$2:R73)-'Chem - ODS'!M$15*10^6&gt;0),SUM('Chemicals Calcs'!R$2:R73)-'Chem - ODS'!M$15*10^6,'Chemicals Calcs'!R73))</f>
        <v>0</v>
      </c>
      <c r="S73" s="210">
        <f ca="1">IF(SUM('Chemicals Calcs'!S$2:S73)-'Chem - ODS'!N$15*10^6&lt;0,0,IF(AND(SUM('Chemicals Calcs'!S$1:S72)-'Chem - ODS'!N$15*10^6&lt;0,SUM('Chemicals Calcs'!S$2:S73)-'Chem - ODS'!N$15*10^6&gt;0),SUM('Chemicals Calcs'!S$2:S73)-'Chem - ODS'!N$15*10^6,'Chemicals Calcs'!S73))</f>
        <v>0</v>
      </c>
      <c r="T73" s="210">
        <f ca="1">IF(SUM('Chemicals Calcs'!T$2:T73)-'Chem - ODS'!O$15*10^6&lt;0,0,IF(AND(SUM('Chemicals Calcs'!T$1:T72)-'Chem - ODS'!O$15*10^6&lt;0,SUM('Chemicals Calcs'!T$2:T73)-'Chem - ODS'!O$15*10^6&gt;0),SUM('Chemicals Calcs'!T$2:T73)-'Chem - ODS'!O$15*10^6,'Chemicals Calcs'!T73))</f>
        <v>0</v>
      </c>
      <c r="U73" s="210">
        <f ca="1">IF(SUM('Chemicals Calcs'!U$2:U73)-'Chem - ODS'!P$15*10^6&lt;0,0,IF(AND(SUM('Chemicals Calcs'!U$1:U72)-'Chem - ODS'!P$15*10^6&lt;0,SUM('Chemicals Calcs'!U$2:U73)-'Chem - ODS'!P$15*10^6&gt;0),SUM('Chemicals Calcs'!U$2:U73)-'Chem - ODS'!P$15*10^6,'Chemicals Calcs'!U73))</f>
        <v>0</v>
      </c>
      <c r="V73" s="210">
        <f ca="1">IF(SUM('Chemicals Calcs'!V$2:V73)-'Chem - ODS'!Q$15*10^6&lt;0,0,IF(AND(SUM('Chemicals Calcs'!V$1:V72)-'Chem - ODS'!Q$15*10^6&lt;0,SUM('Chemicals Calcs'!V$2:V73)-'Chem - ODS'!Q$15*10^6&gt;0),SUM('Chemicals Calcs'!V$2:V73)-'Chem - ODS'!Q$15*10^6,'Chemicals Calcs'!V73))</f>
        <v>0</v>
      </c>
      <c r="W73" s="210">
        <f ca="1">IF(SUM('Chemicals Calcs'!W$2:W73)-'Chem - ODS'!R$15*10^6&lt;0,0,IF(AND(SUM('Chemicals Calcs'!W$1:W72)-'Chem - ODS'!R$15*10^6&lt;0,SUM('Chemicals Calcs'!W$2:W73)-'Chem - ODS'!R$15*10^6&gt;0),SUM('Chemicals Calcs'!W$2:W73)-'Chem - ODS'!R$15*10^6,'Chemicals Calcs'!W73))</f>
        <v>0</v>
      </c>
      <c r="X73" s="210">
        <f ca="1">IF(SUM('Chemicals Calcs'!X$2:X73)-'Chem - ODS'!S$15*10^6&lt;0,0,IF(AND(SUM('Chemicals Calcs'!X$1:X72)-'Chem - ODS'!S$15*10^6&lt;0,SUM('Chemicals Calcs'!X$2:X73)-'Chem - ODS'!S$15*10^6&gt;0),SUM('Chemicals Calcs'!X$2:X73)-'Chem - ODS'!S$15*10^6,'Chemicals Calcs'!X73))</f>
        <v>0</v>
      </c>
      <c r="Y73" s="210">
        <f ca="1">IF(SUM('Chemicals Calcs'!Y$2:Y73)-'Chem - ODS'!T$15*10^6&lt;0,0,IF(AND(SUM('Chemicals Calcs'!Y$1:Y72)-'Chem - ODS'!T$15*10^6&lt;0,SUM('Chemicals Calcs'!Y$2:Y73)-'Chem - ODS'!T$15*10^6&gt;0),SUM('Chemicals Calcs'!Y$2:Y73)-'Chem - ODS'!T$15*10^6,'Chemicals Calcs'!Y73))</f>
        <v>0</v>
      </c>
      <c r="Z73" s="210">
        <f ca="1">IF(SUM('Chemicals Calcs'!Z$2:Z73)-'Chem - ODS'!U$15*10^6&lt;0,0,IF(AND(SUM('Chemicals Calcs'!Z$1:Z72)-'Chem - ODS'!U$15*10^6&lt;0,SUM('Chemicals Calcs'!Z$2:Z73)-'Chem - ODS'!U$15*10^6&gt;0),SUM('Chemicals Calcs'!Z$2:Z73)-'Chem - ODS'!U$15*10^6,'Chemicals Calcs'!Z73))</f>
        <v>0</v>
      </c>
      <c r="AA73" s="210">
        <f ca="1">IF(SUM('Chemicals Calcs'!AA$2:AA73)-'Chem - ODS'!V$15*10^6&lt;0,0,IF(AND(SUM('Chemicals Calcs'!AA$1:AA72)-'Chem - ODS'!V$15*10^6&lt;0,SUM('Chemicals Calcs'!AA$2:AA73)-'Chem - ODS'!V$15*10^6&gt;0),SUM('Chemicals Calcs'!AA$2:AA73)-'Chem - ODS'!V$15*10^6,'Chemicals Calcs'!AA73))</f>
        <v>0</v>
      </c>
      <c r="AB73" s="210">
        <f ca="1">IF(SUM('Chemicals Calcs'!AB$2:AB73)-'Chem - ODS'!W$15*10^6&lt;0,0,IF(AND(SUM('Chemicals Calcs'!AB$1:AB72)-'Chem - ODS'!W$15*10^6&lt;0,SUM('Chemicals Calcs'!AB$2:AB73)-'Chem - ODS'!W$15*10^6&gt;0),SUM('Chemicals Calcs'!AB$2:AB73)-'Chem - ODS'!W$15*10^6,'Chemicals Calcs'!AB73))</f>
        <v>0</v>
      </c>
      <c r="AC73" s="210">
        <f ca="1">IF(SUM('Chemicals Calcs'!AC$2:AC73)-'Chem - ODS'!X$15*10^6&lt;0,0,IF(AND(SUM('Chemicals Calcs'!AC$1:AC72)-'Chem - ODS'!X$15*10^6&lt;0,SUM('Chemicals Calcs'!AC$2:AC73)-'Chem - ODS'!X$15*10^6&gt;0),SUM('Chemicals Calcs'!AC$2:AC73)-'Chem - ODS'!X$15*10^6,'Chemicals Calcs'!AC73))</f>
        <v>0</v>
      </c>
      <c r="AD73" s="210">
        <f ca="1">IF(SUM('Chemicals Calcs'!AD$2:AD73)-'Chem - ODS'!Y$15*10^6&lt;0,0,IF(AND(SUM('Chemicals Calcs'!AD$1:AD72)-'Chem - ODS'!Y$15*10^6&lt;0,SUM('Chemicals Calcs'!AD$2:AD73)-'Chem - ODS'!Y$15*10^6&gt;0),SUM('Chemicals Calcs'!AD$2:AD73)-'Chem - ODS'!Y$15*10^6,'Chemicals Calcs'!AD73))</f>
        <v>0</v>
      </c>
      <c r="AE73" s="210">
        <f ca="1">IF(SUM('Chemicals Calcs'!AE$2:AE73)-'Chem - ODS'!Z$15*10^6&lt;0,0,IF(AND(SUM('Chemicals Calcs'!AE$1:AE72)-'Chem - ODS'!Z$15*10^6&lt;0,SUM('Chemicals Calcs'!AE$2:AE73)-'Chem - ODS'!Z$15*10^6&gt;0),SUM('Chemicals Calcs'!AE$2:AE73)-'Chem - ODS'!Z$15*10^6,'Chemicals Calcs'!AE73))</f>
        <v>0</v>
      </c>
      <c r="AF73" s="210">
        <f ca="1">IF(SUM('Chemicals Calcs'!AF$2:AF73)-'Chem - ODS'!AA$15*10^6&lt;0,0,IF(AND(SUM('Chemicals Calcs'!AF$1:AF72)-'Chem - ODS'!AA$15*10^6&lt;0,SUM('Chemicals Calcs'!AF$2:AF73)-'Chem - ODS'!AA$15*10^6&gt;0),SUM('Chemicals Calcs'!AF$2:AF73)-'Chem - ODS'!AA$15*10^6,'Chemicals Calcs'!AF73))</f>
        <v>0</v>
      </c>
      <c r="AG73" s="210">
        <f ca="1">IF(SUM('Chemicals Calcs'!AG$2:AG73)-'Chem - ODS'!AB$15*10^6&lt;0,0,IF(AND(SUM('Chemicals Calcs'!AG$1:AG72)-'Chem - ODS'!AB$15*10^6&lt;0,SUM('Chemicals Calcs'!AG$2:AG73)-'Chem - ODS'!AB$15*10^6&gt;0),SUM('Chemicals Calcs'!AG$2:AG73)-'Chem - ODS'!AB$15*10^6,'Chemicals Calcs'!AG73))</f>
        <v>0</v>
      </c>
      <c r="AH73" s="210">
        <f ca="1">IF(SUM('Chemicals Calcs'!AH$2:AH73)-'Chem - ODS'!AC$15*10^6&lt;0,0,IF(AND(SUM('Chemicals Calcs'!AH$1:AH72)-'Chem - ODS'!AC$15*10^6&lt;0,SUM('Chemicals Calcs'!AH$2:AH73)-'Chem - ODS'!AC$15*10^6&gt;0),SUM('Chemicals Calcs'!AH$2:AH73)-'Chem - ODS'!AC$15*10^6,'Chemicals Calcs'!AH73))</f>
        <v>0</v>
      </c>
      <c r="AI73" s="210">
        <f ca="1">IF(SUM('Chemicals Calcs'!AI$2:AI73)-'Chem - ODS'!AD$15*10^6&lt;0,0,IF(AND(SUM('Chemicals Calcs'!AI$1:AI72)-'Chem - ODS'!AD$15*10^6&lt;0,SUM('Chemicals Calcs'!AI$2:AI73)-'Chem - ODS'!AD$15*10^6&gt;0),SUM('Chemicals Calcs'!AI$2:AI73)-'Chem - ODS'!AD$15*10^6,'Chemicals Calcs'!AI73))</f>
        <v>0</v>
      </c>
      <c r="AJ73" s="210">
        <f ca="1">IF(SUM('Chemicals Calcs'!AJ$2:AJ73)-'Chem - ODS'!AE$15*10^6&lt;0,0,IF(AND(SUM('Chemicals Calcs'!AJ$1:AJ72)-'Chem - ODS'!AE$15*10^6&lt;0,SUM('Chemicals Calcs'!AJ$2:AJ73)-'Chem - ODS'!AE$15*10^6&gt;0),SUM('Chemicals Calcs'!AJ$2:AJ73)-'Chem - ODS'!AE$15*10^6,'Chemicals Calcs'!AJ73))</f>
        <v>0</v>
      </c>
      <c r="AK73" s="210">
        <f ca="1">IF(SUM('Chemicals Calcs'!AK$2:AK73)-'Chem - ODS'!AF$15*10^6&lt;0,0,IF(AND(SUM('Chemicals Calcs'!AK$1:AK72)-'Chem - ODS'!AF$15*10^6&lt;0,SUM('Chemicals Calcs'!AK$2:AK73)-'Chem - ODS'!AF$15*10^6&gt;0),SUM('Chemicals Calcs'!AK$2:AK73)-'Chem - ODS'!AF$15*10^6,'Chemicals Calcs'!AK73))</f>
        <v>0</v>
      </c>
      <c r="AL73" s="210">
        <f ca="1">IF(SUM('Chemicals Calcs'!AL$2:AL73)-'Chem - ODS'!AG$15*10^6&lt;0,0,IF(AND(SUM('Chemicals Calcs'!AL$1:AL72)-'Chem - ODS'!AG$15*10^6&lt;0,SUM('Chemicals Calcs'!AL$2:AL73)-'Chem - ODS'!AG$15*10^6&gt;0),SUM('Chemicals Calcs'!AL$2:AL73)-'Chem - ODS'!AG$15*10^6,'Chemicals Calcs'!AL73))</f>
        <v>0</v>
      </c>
      <c r="AM73" s="210">
        <f ca="1">IF(SUM('Chemicals Calcs'!AM$2:AM73)-'Chem - ODS'!AH$15*10^6&lt;0,0,IF(AND(SUM('Chemicals Calcs'!AM$1:AM72)-'Chem - ODS'!AH$15*10^6&lt;0,SUM('Chemicals Calcs'!AM$2:AM73)-'Chem - ODS'!AH$15*10^6&gt;0),SUM('Chemicals Calcs'!AM$2:AM73)-'Chem - ODS'!AH$15*10^6,'Chemicals Calcs'!AM73))</f>
        <v>0</v>
      </c>
      <c r="AN73" s="210">
        <f ca="1">IF(SUM('Chemicals Calcs'!AN$2:AN73)-'Chem - ODS'!AI$15*10^6&lt;0,0,IF(AND(SUM('Chemicals Calcs'!AN$1:AN72)-'Chem - ODS'!AI$15*10^6&lt;0,SUM('Chemicals Calcs'!AN$2:AN73)-'Chem - ODS'!AI$15*10^6&gt;0),SUM('Chemicals Calcs'!AN$2:AN73)-'Chem - ODS'!AI$15*10^6,'Chemicals Calcs'!AN73))</f>
        <v>0</v>
      </c>
      <c r="AO73" s="210">
        <f ca="1">IF(SUM('Chemicals Calcs'!AO$2:AO73)-'Chem - ODS'!AJ$15*10^6&lt;0,0,IF(AND(SUM('Chemicals Calcs'!AO$1:AO72)-'Chem - ODS'!AJ$15*10^6&lt;0,SUM('Chemicals Calcs'!AO$2:AO73)-'Chem - ODS'!AJ$15*10^6&gt;0),SUM('Chemicals Calcs'!AO$2:AO73)-'Chem - ODS'!AJ$15*10^6,'Chemicals Calcs'!AO73))</f>
        <v>0</v>
      </c>
      <c r="AP73" s="210">
        <f ca="1">IF(SUM('Chemicals Calcs'!AP$2:AP73)-'Chem - ODS'!AK$15*10^6&lt;0,0,IF(AND(SUM('Chemicals Calcs'!AP$1:AP72)-'Chem - ODS'!AK$15*10^6&lt;0,SUM('Chemicals Calcs'!AP$2:AP73)-'Chem - ODS'!AK$15*10^6&gt;0),SUM('Chemicals Calcs'!AP$2:AP73)-'Chem - ODS'!AK$15*10^6,'Chemicals Calcs'!AP73))</f>
        <v>0</v>
      </c>
    </row>
    <row r="74" spans="1:42">
      <c r="A74" s="74">
        <v>22</v>
      </c>
      <c r="B74">
        <f ca="1">IF('Chemicals 2010'!$A82="CP",INDIRECT("'Chemicals 2010'!"&amp;'Country Selector'!$B$3&amp;ROW($A82))*10^12,0)</f>
        <v>0</v>
      </c>
      <c r="C74" s="90">
        <f t="shared" ca="1" si="4"/>
        <v>0</v>
      </c>
      <c r="D74" s="90">
        <f t="shared" ca="1" si="3"/>
        <v>0</v>
      </c>
      <c r="E74" s="90">
        <f t="shared" ca="1" si="3"/>
        <v>0</v>
      </c>
      <c r="F74" s="90">
        <f t="shared" ca="1" si="3"/>
        <v>0</v>
      </c>
      <c r="G74" s="210">
        <f ca="1">IF(SUM('Chemicals Calcs'!G$2:G74)-'Chem - ODS'!B$15*10^6&lt;0,0,IF(AND(SUM('Chemicals Calcs'!G$1:G73)-'Chem - ODS'!B$15*10^6&lt;0,SUM('Chemicals Calcs'!G$2:G74)-'Chem - ODS'!B$15*10^6&gt;0),SUM('Chemicals Calcs'!G$2:G74)-'Chem - ODS'!B$15*10^6,'Chemicals Calcs'!G74))</f>
        <v>0</v>
      </c>
      <c r="H74" s="210">
        <f ca="1">IF(SUM('Chemicals Calcs'!H$2:H74)-'Chem - ODS'!C$15*10^6&lt;0,0,IF(AND(SUM('Chemicals Calcs'!H$1:H73)-'Chem - ODS'!C$15*10^6&lt;0,SUM('Chemicals Calcs'!H$2:H74)-'Chem - ODS'!C$15*10^6&gt;0),SUM('Chemicals Calcs'!H$2:H74)-'Chem - ODS'!C$15*10^6,'Chemicals Calcs'!H74))</f>
        <v>0</v>
      </c>
      <c r="I74" s="210">
        <f ca="1">IF(SUM('Chemicals Calcs'!I$2:I74)-'Chem - ODS'!D$15*10^6&lt;0,0,IF(AND(SUM('Chemicals Calcs'!I$1:I73)-'Chem - ODS'!D$15*10^6&lt;0,SUM('Chemicals Calcs'!I$2:I74)-'Chem - ODS'!D$15*10^6&gt;0),SUM('Chemicals Calcs'!I$2:I74)-'Chem - ODS'!D$15*10^6,'Chemicals Calcs'!I74))</f>
        <v>0</v>
      </c>
      <c r="J74" s="210">
        <f ca="1">IF(SUM('Chemicals Calcs'!J$2:J74)-'Chem - ODS'!E$15*10^6&lt;0,0,IF(AND(SUM('Chemicals Calcs'!J$1:J73)-'Chem - ODS'!E$15*10^6&lt;0,SUM('Chemicals Calcs'!J$2:J74)-'Chem - ODS'!E$15*10^6&gt;0),SUM('Chemicals Calcs'!J$2:J74)-'Chem - ODS'!E$15*10^6,'Chemicals Calcs'!J74))</f>
        <v>0</v>
      </c>
      <c r="K74" s="210">
        <f ca="1">IF(SUM('Chemicals Calcs'!K$2:K74)-'Chem - ODS'!F$15*10^6&lt;0,0,IF(AND(SUM('Chemicals Calcs'!K$1:K73)-'Chem - ODS'!F$15*10^6&lt;0,SUM('Chemicals Calcs'!K$2:K74)-'Chem - ODS'!F$15*10^6&gt;0),SUM('Chemicals Calcs'!K$2:K74)-'Chem - ODS'!F$15*10^6,'Chemicals Calcs'!K74))</f>
        <v>0</v>
      </c>
      <c r="L74" s="210">
        <f ca="1">IF(SUM('Chemicals Calcs'!L$2:L74)-'Chem - ODS'!G$15*10^6&lt;0,0,IF(AND(SUM('Chemicals Calcs'!L$1:L73)-'Chem - ODS'!G$15*10^6&lt;0,SUM('Chemicals Calcs'!L$2:L74)-'Chem - ODS'!G$15*10^6&gt;0),SUM('Chemicals Calcs'!L$2:L74)-'Chem - ODS'!G$15*10^6,'Chemicals Calcs'!L74))</f>
        <v>0</v>
      </c>
      <c r="M74" s="210">
        <f ca="1">IF(SUM('Chemicals Calcs'!M$2:M74)-'Chem - ODS'!H$15*10^6&lt;0,0,IF(AND(SUM('Chemicals Calcs'!M$1:M73)-'Chem - ODS'!H$15*10^6&lt;0,SUM('Chemicals Calcs'!M$2:M74)-'Chem - ODS'!H$15*10^6&gt;0),SUM('Chemicals Calcs'!M$2:M74)-'Chem - ODS'!H$15*10^6,'Chemicals Calcs'!M74))</f>
        <v>0</v>
      </c>
      <c r="N74" s="210">
        <f ca="1">IF(SUM('Chemicals Calcs'!N$2:N74)-'Chem - ODS'!I$15*10^6&lt;0,0,IF(AND(SUM('Chemicals Calcs'!N$1:N73)-'Chem - ODS'!I$15*10^6&lt;0,SUM('Chemicals Calcs'!N$2:N74)-'Chem - ODS'!I$15*10^6&gt;0),SUM('Chemicals Calcs'!N$2:N74)-'Chem - ODS'!I$15*10^6,'Chemicals Calcs'!N74))</f>
        <v>0</v>
      </c>
      <c r="O74" s="210">
        <f ca="1">IF(SUM('Chemicals Calcs'!O$2:O74)-'Chem - ODS'!J$15*10^6&lt;0,0,IF(AND(SUM('Chemicals Calcs'!O$1:O73)-'Chem - ODS'!J$15*10^6&lt;0,SUM('Chemicals Calcs'!O$2:O74)-'Chem - ODS'!J$15*10^6&gt;0),SUM('Chemicals Calcs'!O$2:O74)-'Chem - ODS'!J$15*10^6,'Chemicals Calcs'!O74))</f>
        <v>0</v>
      </c>
      <c r="P74" s="210">
        <f ca="1">IF(SUM('Chemicals Calcs'!P$2:P74)-'Chem - ODS'!K$15*10^6&lt;0,0,IF(AND(SUM('Chemicals Calcs'!P$1:P73)-'Chem - ODS'!K$15*10^6&lt;0,SUM('Chemicals Calcs'!P$2:P74)-'Chem - ODS'!K$15*10^6&gt;0),SUM('Chemicals Calcs'!P$2:P74)-'Chem - ODS'!K$15*10^6,'Chemicals Calcs'!P74))</f>
        <v>0</v>
      </c>
      <c r="Q74" s="210">
        <f ca="1">IF(SUM('Chemicals Calcs'!Q$2:Q74)-'Chem - ODS'!L$15*10^6&lt;0,0,IF(AND(SUM('Chemicals Calcs'!Q$1:Q73)-'Chem - ODS'!L$15*10^6&lt;0,SUM('Chemicals Calcs'!Q$2:Q74)-'Chem - ODS'!L$15*10^6&gt;0),SUM('Chemicals Calcs'!Q$2:Q74)-'Chem - ODS'!L$15*10^6,'Chemicals Calcs'!Q74))</f>
        <v>0</v>
      </c>
      <c r="R74" s="210">
        <f ca="1">IF(SUM('Chemicals Calcs'!R$2:R74)-'Chem - ODS'!M$15*10^6&lt;0,0,IF(AND(SUM('Chemicals Calcs'!R$1:R73)-'Chem - ODS'!M$15*10^6&lt;0,SUM('Chemicals Calcs'!R$2:R74)-'Chem - ODS'!M$15*10^6&gt;0),SUM('Chemicals Calcs'!R$2:R74)-'Chem - ODS'!M$15*10^6,'Chemicals Calcs'!R74))</f>
        <v>0</v>
      </c>
      <c r="S74" s="210">
        <f ca="1">IF(SUM('Chemicals Calcs'!S$2:S74)-'Chem - ODS'!N$15*10^6&lt;0,0,IF(AND(SUM('Chemicals Calcs'!S$1:S73)-'Chem - ODS'!N$15*10^6&lt;0,SUM('Chemicals Calcs'!S$2:S74)-'Chem - ODS'!N$15*10^6&gt;0),SUM('Chemicals Calcs'!S$2:S74)-'Chem - ODS'!N$15*10^6,'Chemicals Calcs'!S74))</f>
        <v>0</v>
      </c>
      <c r="T74" s="210">
        <f ca="1">IF(SUM('Chemicals Calcs'!T$2:T74)-'Chem - ODS'!O$15*10^6&lt;0,0,IF(AND(SUM('Chemicals Calcs'!T$1:T73)-'Chem - ODS'!O$15*10^6&lt;0,SUM('Chemicals Calcs'!T$2:T74)-'Chem - ODS'!O$15*10^6&gt;0),SUM('Chemicals Calcs'!T$2:T74)-'Chem - ODS'!O$15*10^6,'Chemicals Calcs'!T74))</f>
        <v>0</v>
      </c>
      <c r="U74" s="210">
        <f ca="1">IF(SUM('Chemicals Calcs'!U$2:U74)-'Chem - ODS'!P$15*10^6&lt;0,0,IF(AND(SUM('Chemicals Calcs'!U$1:U73)-'Chem - ODS'!P$15*10^6&lt;0,SUM('Chemicals Calcs'!U$2:U74)-'Chem - ODS'!P$15*10^6&gt;0),SUM('Chemicals Calcs'!U$2:U74)-'Chem - ODS'!P$15*10^6,'Chemicals Calcs'!U74))</f>
        <v>0</v>
      </c>
      <c r="V74" s="210">
        <f ca="1">IF(SUM('Chemicals Calcs'!V$2:V74)-'Chem - ODS'!Q$15*10^6&lt;0,0,IF(AND(SUM('Chemicals Calcs'!V$1:V73)-'Chem - ODS'!Q$15*10^6&lt;0,SUM('Chemicals Calcs'!V$2:V74)-'Chem - ODS'!Q$15*10^6&gt;0),SUM('Chemicals Calcs'!V$2:V74)-'Chem - ODS'!Q$15*10^6,'Chemicals Calcs'!V74))</f>
        <v>0</v>
      </c>
      <c r="W74" s="210">
        <f ca="1">IF(SUM('Chemicals Calcs'!W$2:W74)-'Chem - ODS'!R$15*10^6&lt;0,0,IF(AND(SUM('Chemicals Calcs'!W$1:W73)-'Chem - ODS'!R$15*10^6&lt;0,SUM('Chemicals Calcs'!W$2:W74)-'Chem - ODS'!R$15*10^6&gt;0),SUM('Chemicals Calcs'!W$2:W74)-'Chem - ODS'!R$15*10^6,'Chemicals Calcs'!W74))</f>
        <v>0</v>
      </c>
      <c r="X74" s="210">
        <f ca="1">IF(SUM('Chemicals Calcs'!X$2:X74)-'Chem - ODS'!S$15*10^6&lt;0,0,IF(AND(SUM('Chemicals Calcs'!X$1:X73)-'Chem - ODS'!S$15*10^6&lt;0,SUM('Chemicals Calcs'!X$2:X74)-'Chem - ODS'!S$15*10^6&gt;0),SUM('Chemicals Calcs'!X$2:X74)-'Chem - ODS'!S$15*10^6,'Chemicals Calcs'!X74))</f>
        <v>0</v>
      </c>
      <c r="Y74" s="210">
        <f ca="1">IF(SUM('Chemicals Calcs'!Y$2:Y74)-'Chem - ODS'!T$15*10^6&lt;0,0,IF(AND(SUM('Chemicals Calcs'!Y$1:Y73)-'Chem - ODS'!T$15*10^6&lt;0,SUM('Chemicals Calcs'!Y$2:Y74)-'Chem - ODS'!T$15*10^6&gt;0),SUM('Chemicals Calcs'!Y$2:Y74)-'Chem - ODS'!T$15*10^6,'Chemicals Calcs'!Y74))</f>
        <v>0</v>
      </c>
      <c r="Z74" s="210">
        <f ca="1">IF(SUM('Chemicals Calcs'!Z$2:Z74)-'Chem - ODS'!U$15*10^6&lt;0,0,IF(AND(SUM('Chemicals Calcs'!Z$1:Z73)-'Chem - ODS'!U$15*10^6&lt;0,SUM('Chemicals Calcs'!Z$2:Z74)-'Chem - ODS'!U$15*10^6&gt;0),SUM('Chemicals Calcs'!Z$2:Z74)-'Chem - ODS'!U$15*10^6,'Chemicals Calcs'!Z74))</f>
        <v>0</v>
      </c>
      <c r="AA74" s="210">
        <f ca="1">IF(SUM('Chemicals Calcs'!AA$2:AA74)-'Chem - ODS'!V$15*10^6&lt;0,0,IF(AND(SUM('Chemicals Calcs'!AA$1:AA73)-'Chem - ODS'!V$15*10^6&lt;0,SUM('Chemicals Calcs'!AA$2:AA74)-'Chem - ODS'!V$15*10^6&gt;0),SUM('Chemicals Calcs'!AA$2:AA74)-'Chem - ODS'!V$15*10^6,'Chemicals Calcs'!AA74))</f>
        <v>0</v>
      </c>
      <c r="AB74" s="210">
        <f ca="1">IF(SUM('Chemicals Calcs'!AB$2:AB74)-'Chem - ODS'!W$15*10^6&lt;0,0,IF(AND(SUM('Chemicals Calcs'!AB$1:AB73)-'Chem - ODS'!W$15*10^6&lt;0,SUM('Chemicals Calcs'!AB$2:AB74)-'Chem - ODS'!W$15*10^6&gt;0),SUM('Chemicals Calcs'!AB$2:AB74)-'Chem - ODS'!W$15*10^6,'Chemicals Calcs'!AB74))</f>
        <v>0</v>
      </c>
      <c r="AC74" s="210">
        <f ca="1">IF(SUM('Chemicals Calcs'!AC$2:AC74)-'Chem - ODS'!X$15*10^6&lt;0,0,IF(AND(SUM('Chemicals Calcs'!AC$1:AC73)-'Chem - ODS'!X$15*10^6&lt;0,SUM('Chemicals Calcs'!AC$2:AC74)-'Chem - ODS'!X$15*10^6&gt;0),SUM('Chemicals Calcs'!AC$2:AC74)-'Chem - ODS'!X$15*10^6,'Chemicals Calcs'!AC74))</f>
        <v>0</v>
      </c>
      <c r="AD74" s="210">
        <f ca="1">IF(SUM('Chemicals Calcs'!AD$2:AD74)-'Chem - ODS'!Y$15*10^6&lt;0,0,IF(AND(SUM('Chemicals Calcs'!AD$1:AD73)-'Chem - ODS'!Y$15*10^6&lt;0,SUM('Chemicals Calcs'!AD$2:AD74)-'Chem - ODS'!Y$15*10^6&gt;0),SUM('Chemicals Calcs'!AD$2:AD74)-'Chem - ODS'!Y$15*10^6,'Chemicals Calcs'!AD74))</f>
        <v>0</v>
      </c>
      <c r="AE74" s="210">
        <f ca="1">IF(SUM('Chemicals Calcs'!AE$2:AE74)-'Chem - ODS'!Z$15*10^6&lt;0,0,IF(AND(SUM('Chemicals Calcs'!AE$1:AE73)-'Chem - ODS'!Z$15*10^6&lt;0,SUM('Chemicals Calcs'!AE$2:AE74)-'Chem - ODS'!Z$15*10^6&gt;0),SUM('Chemicals Calcs'!AE$2:AE74)-'Chem - ODS'!Z$15*10^6,'Chemicals Calcs'!AE74))</f>
        <v>0</v>
      </c>
      <c r="AF74" s="210">
        <f ca="1">IF(SUM('Chemicals Calcs'!AF$2:AF74)-'Chem - ODS'!AA$15*10^6&lt;0,0,IF(AND(SUM('Chemicals Calcs'!AF$1:AF73)-'Chem - ODS'!AA$15*10^6&lt;0,SUM('Chemicals Calcs'!AF$2:AF74)-'Chem - ODS'!AA$15*10^6&gt;0),SUM('Chemicals Calcs'!AF$2:AF74)-'Chem - ODS'!AA$15*10^6,'Chemicals Calcs'!AF74))</f>
        <v>0</v>
      </c>
      <c r="AG74" s="210">
        <f ca="1">IF(SUM('Chemicals Calcs'!AG$2:AG74)-'Chem - ODS'!AB$15*10^6&lt;0,0,IF(AND(SUM('Chemicals Calcs'!AG$1:AG73)-'Chem - ODS'!AB$15*10^6&lt;0,SUM('Chemicals Calcs'!AG$2:AG74)-'Chem - ODS'!AB$15*10^6&gt;0),SUM('Chemicals Calcs'!AG$2:AG74)-'Chem - ODS'!AB$15*10^6,'Chemicals Calcs'!AG74))</f>
        <v>0</v>
      </c>
      <c r="AH74" s="210">
        <f ca="1">IF(SUM('Chemicals Calcs'!AH$2:AH74)-'Chem - ODS'!AC$15*10^6&lt;0,0,IF(AND(SUM('Chemicals Calcs'!AH$1:AH73)-'Chem - ODS'!AC$15*10^6&lt;0,SUM('Chemicals Calcs'!AH$2:AH74)-'Chem - ODS'!AC$15*10^6&gt;0),SUM('Chemicals Calcs'!AH$2:AH74)-'Chem - ODS'!AC$15*10^6,'Chemicals Calcs'!AH74))</f>
        <v>0</v>
      </c>
      <c r="AI74" s="210">
        <f ca="1">IF(SUM('Chemicals Calcs'!AI$2:AI74)-'Chem - ODS'!AD$15*10^6&lt;0,0,IF(AND(SUM('Chemicals Calcs'!AI$1:AI73)-'Chem - ODS'!AD$15*10^6&lt;0,SUM('Chemicals Calcs'!AI$2:AI74)-'Chem - ODS'!AD$15*10^6&gt;0),SUM('Chemicals Calcs'!AI$2:AI74)-'Chem - ODS'!AD$15*10^6,'Chemicals Calcs'!AI74))</f>
        <v>0</v>
      </c>
      <c r="AJ74" s="210">
        <f ca="1">IF(SUM('Chemicals Calcs'!AJ$2:AJ74)-'Chem - ODS'!AE$15*10^6&lt;0,0,IF(AND(SUM('Chemicals Calcs'!AJ$1:AJ73)-'Chem - ODS'!AE$15*10^6&lt;0,SUM('Chemicals Calcs'!AJ$2:AJ74)-'Chem - ODS'!AE$15*10^6&gt;0),SUM('Chemicals Calcs'!AJ$2:AJ74)-'Chem - ODS'!AE$15*10^6,'Chemicals Calcs'!AJ74))</f>
        <v>0</v>
      </c>
      <c r="AK74" s="210">
        <f ca="1">IF(SUM('Chemicals Calcs'!AK$2:AK74)-'Chem - ODS'!AF$15*10^6&lt;0,0,IF(AND(SUM('Chemicals Calcs'!AK$1:AK73)-'Chem - ODS'!AF$15*10^6&lt;0,SUM('Chemicals Calcs'!AK$2:AK74)-'Chem - ODS'!AF$15*10^6&gt;0),SUM('Chemicals Calcs'!AK$2:AK74)-'Chem - ODS'!AF$15*10^6,'Chemicals Calcs'!AK74))</f>
        <v>0</v>
      </c>
      <c r="AL74" s="210">
        <f ca="1">IF(SUM('Chemicals Calcs'!AL$2:AL74)-'Chem - ODS'!AG$15*10^6&lt;0,0,IF(AND(SUM('Chemicals Calcs'!AL$1:AL73)-'Chem - ODS'!AG$15*10^6&lt;0,SUM('Chemicals Calcs'!AL$2:AL74)-'Chem - ODS'!AG$15*10^6&gt;0),SUM('Chemicals Calcs'!AL$2:AL74)-'Chem - ODS'!AG$15*10^6,'Chemicals Calcs'!AL74))</f>
        <v>0</v>
      </c>
      <c r="AM74" s="210">
        <f ca="1">IF(SUM('Chemicals Calcs'!AM$2:AM74)-'Chem - ODS'!AH$15*10^6&lt;0,0,IF(AND(SUM('Chemicals Calcs'!AM$1:AM73)-'Chem - ODS'!AH$15*10^6&lt;0,SUM('Chemicals Calcs'!AM$2:AM74)-'Chem - ODS'!AH$15*10^6&gt;0),SUM('Chemicals Calcs'!AM$2:AM74)-'Chem - ODS'!AH$15*10^6,'Chemicals Calcs'!AM74))</f>
        <v>0</v>
      </c>
      <c r="AN74" s="210">
        <f ca="1">IF(SUM('Chemicals Calcs'!AN$2:AN74)-'Chem - ODS'!AI$15*10^6&lt;0,0,IF(AND(SUM('Chemicals Calcs'!AN$1:AN73)-'Chem - ODS'!AI$15*10^6&lt;0,SUM('Chemicals Calcs'!AN$2:AN74)-'Chem - ODS'!AI$15*10^6&gt;0),SUM('Chemicals Calcs'!AN$2:AN74)-'Chem - ODS'!AI$15*10^6,'Chemicals Calcs'!AN74))</f>
        <v>0</v>
      </c>
      <c r="AO74" s="210">
        <f ca="1">IF(SUM('Chemicals Calcs'!AO$2:AO74)-'Chem - ODS'!AJ$15*10^6&lt;0,0,IF(AND(SUM('Chemicals Calcs'!AO$1:AO73)-'Chem - ODS'!AJ$15*10^6&lt;0,SUM('Chemicals Calcs'!AO$2:AO74)-'Chem - ODS'!AJ$15*10^6&gt;0),SUM('Chemicals Calcs'!AO$2:AO74)-'Chem - ODS'!AJ$15*10^6,'Chemicals Calcs'!AO74))</f>
        <v>0</v>
      </c>
      <c r="AP74" s="210">
        <f ca="1">IF(SUM('Chemicals Calcs'!AP$2:AP74)-'Chem - ODS'!AK$15*10^6&lt;0,0,IF(AND(SUM('Chemicals Calcs'!AP$1:AP73)-'Chem - ODS'!AK$15*10^6&lt;0,SUM('Chemicals Calcs'!AP$2:AP74)-'Chem - ODS'!AK$15*10^6&gt;0),SUM('Chemicals Calcs'!AP$2:AP74)-'Chem - ODS'!AK$15*10^6,'Chemicals Calcs'!AP74))</f>
        <v>0</v>
      </c>
    </row>
    <row r="75" spans="1:42">
      <c r="A75" s="74">
        <v>23</v>
      </c>
      <c r="B75">
        <f ca="1">IF('Chemicals 2010'!$A83="CP",INDIRECT("'Chemicals 2010'!"&amp;'Country Selector'!$B$3&amp;ROW($A83))*10^12,0)</f>
        <v>0</v>
      </c>
      <c r="C75" s="90">
        <f t="shared" ca="1" si="4"/>
        <v>0</v>
      </c>
      <c r="D75" s="90">
        <f t="shared" ca="1" si="3"/>
        <v>0</v>
      </c>
      <c r="E75" s="90">
        <f t="shared" ca="1" si="3"/>
        <v>0</v>
      </c>
      <c r="F75" s="90">
        <f t="shared" ca="1" si="3"/>
        <v>0</v>
      </c>
      <c r="G75" s="210">
        <f ca="1">IF(SUM('Chemicals Calcs'!G$2:G75)-'Chem - ODS'!B$15*10^6&lt;0,0,IF(AND(SUM('Chemicals Calcs'!G$1:G74)-'Chem - ODS'!B$15*10^6&lt;0,SUM('Chemicals Calcs'!G$2:G75)-'Chem - ODS'!B$15*10^6&gt;0),SUM('Chemicals Calcs'!G$2:G75)-'Chem - ODS'!B$15*10^6,'Chemicals Calcs'!G75))</f>
        <v>0</v>
      </c>
      <c r="H75" s="210">
        <f ca="1">IF(SUM('Chemicals Calcs'!H$2:H75)-'Chem - ODS'!C$15*10^6&lt;0,0,IF(AND(SUM('Chemicals Calcs'!H$1:H74)-'Chem - ODS'!C$15*10^6&lt;0,SUM('Chemicals Calcs'!H$2:H75)-'Chem - ODS'!C$15*10^6&gt;0),SUM('Chemicals Calcs'!H$2:H75)-'Chem - ODS'!C$15*10^6,'Chemicals Calcs'!H75))</f>
        <v>0</v>
      </c>
      <c r="I75" s="210">
        <f ca="1">IF(SUM('Chemicals Calcs'!I$2:I75)-'Chem - ODS'!D$15*10^6&lt;0,0,IF(AND(SUM('Chemicals Calcs'!I$1:I74)-'Chem - ODS'!D$15*10^6&lt;0,SUM('Chemicals Calcs'!I$2:I75)-'Chem - ODS'!D$15*10^6&gt;0),SUM('Chemicals Calcs'!I$2:I75)-'Chem - ODS'!D$15*10^6,'Chemicals Calcs'!I75))</f>
        <v>0</v>
      </c>
      <c r="J75" s="210">
        <f ca="1">IF(SUM('Chemicals Calcs'!J$2:J75)-'Chem - ODS'!E$15*10^6&lt;0,0,IF(AND(SUM('Chemicals Calcs'!J$1:J74)-'Chem - ODS'!E$15*10^6&lt;0,SUM('Chemicals Calcs'!J$2:J75)-'Chem - ODS'!E$15*10^6&gt;0),SUM('Chemicals Calcs'!J$2:J75)-'Chem - ODS'!E$15*10^6,'Chemicals Calcs'!J75))</f>
        <v>0</v>
      </c>
      <c r="K75" s="210">
        <f ca="1">IF(SUM('Chemicals Calcs'!K$2:K75)-'Chem - ODS'!F$15*10^6&lt;0,0,IF(AND(SUM('Chemicals Calcs'!K$1:K74)-'Chem - ODS'!F$15*10^6&lt;0,SUM('Chemicals Calcs'!K$2:K75)-'Chem - ODS'!F$15*10^6&gt;0),SUM('Chemicals Calcs'!K$2:K75)-'Chem - ODS'!F$15*10^6,'Chemicals Calcs'!K75))</f>
        <v>0</v>
      </c>
      <c r="L75" s="210">
        <f ca="1">IF(SUM('Chemicals Calcs'!L$2:L75)-'Chem - ODS'!G$15*10^6&lt;0,0,IF(AND(SUM('Chemicals Calcs'!L$1:L74)-'Chem - ODS'!G$15*10^6&lt;0,SUM('Chemicals Calcs'!L$2:L75)-'Chem - ODS'!G$15*10^6&gt;0),SUM('Chemicals Calcs'!L$2:L75)-'Chem - ODS'!G$15*10^6,'Chemicals Calcs'!L75))</f>
        <v>0</v>
      </c>
      <c r="M75" s="210">
        <f ca="1">IF(SUM('Chemicals Calcs'!M$2:M75)-'Chem - ODS'!H$15*10^6&lt;0,0,IF(AND(SUM('Chemicals Calcs'!M$1:M74)-'Chem - ODS'!H$15*10^6&lt;0,SUM('Chemicals Calcs'!M$2:M75)-'Chem - ODS'!H$15*10^6&gt;0),SUM('Chemicals Calcs'!M$2:M75)-'Chem - ODS'!H$15*10^6,'Chemicals Calcs'!M75))</f>
        <v>0</v>
      </c>
      <c r="N75" s="210">
        <f ca="1">IF(SUM('Chemicals Calcs'!N$2:N75)-'Chem - ODS'!I$15*10^6&lt;0,0,IF(AND(SUM('Chemicals Calcs'!N$1:N74)-'Chem - ODS'!I$15*10^6&lt;0,SUM('Chemicals Calcs'!N$2:N75)-'Chem - ODS'!I$15*10^6&gt;0),SUM('Chemicals Calcs'!N$2:N75)-'Chem - ODS'!I$15*10^6,'Chemicals Calcs'!N75))</f>
        <v>0</v>
      </c>
      <c r="O75" s="210">
        <f ca="1">IF(SUM('Chemicals Calcs'!O$2:O75)-'Chem - ODS'!J$15*10^6&lt;0,0,IF(AND(SUM('Chemicals Calcs'!O$1:O74)-'Chem - ODS'!J$15*10^6&lt;0,SUM('Chemicals Calcs'!O$2:O75)-'Chem - ODS'!J$15*10^6&gt;0),SUM('Chemicals Calcs'!O$2:O75)-'Chem - ODS'!J$15*10^6,'Chemicals Calcs'!O75))</f>
        <v>0</v>
      </c>
      <c r="P75" s="210">
        <f ca="1">IF(SUM('Chemicals Calcs'!P$2:P75)-'Chem - ODS'!K$15*10^6&lt;0,0,IF(AND(SUM('Chemicals Calcs'!P$1:P74)-'Chem - ODS'!K$15*10^6&lt;0,SUM('Chemicals Calcs'!P$2:P75)-'Chem - ODS'!K$15*10^6&gt;0),SUM('Chemicals Calcs'!P$2:P75)-'Chem - ODS'!K$15*10^6,'Chemicals Calcs'!P75))</f>
        <v>0</v>
      </c>
      <c r="Q75" s="210">
        <f ca="1">IF(SUM('Chemicals Calcs'!Q$2:Q75)-'Chem - ODS'!L$15*10^6&lt;0,0,IF(AND(SUM('Chemicals Calcs'!Q$1:Q74)-'Chem - ODS'!L$15*10^6&lt;0,SUM('Chemicals Calcs'!Q$2:Q75)-'Chem - ODS'!L$15*10^6&gt;0),SUM('Chemicals Calcs'!Q$2:Q75)-'Chem - ODS'!L$15*10^6,'Chemicals Calcs'!Q75))</f>
        <v>0</v>
      </c>
      <c r="R75" s="210">
        <f ca="1">IF(SUM('Chemicals Calcs'!R$2:R75)-'Chem - ODS'!M$15*10^6&lt;0,0,IF(AND(SUM('Chemicals Calcs'!R$1:R74)-'Chem - ODS'!M$15*10^6&lt;0,SUM('Chemicals Calcs'!R$2:R75)-'Chem - ODS'!M$15*10^6&gt;0),SUM('Chemicals Calcs'!R$2:R75)-'Chem - ODS'!M$15*10^6,'Chemicals Calcs'!R75))</f>
        <v>0</v>
      </c>
      <c r="S75" s="210">
        <f ca="1">IF(SUM('Chemicals Calcs'!S$2:S75)-'Chem - ODS'!N$15*10^6&lt;0,0,IF(AND(SUM('Chemicals Calcs'!S$1:S74)-'Chem - ODS'!N$15*10^6&lt;0,SUM('Chemicals Calcs'!S$2:S75)-'Chem - ODS'!N$15*10^6&gt;0),SUM('Chemicals Calcs'!S$2:S75)-'Chem - ODS'!N$15*10^6,'Chemicals Calcs'!S75))</f>
        <v>0</v>
      </c>
      <c r="T75" s="210">
        <f ca="1">IF(SUM('Chemicals Calcs'!T$2:T75)-'Chem - ODS'!O$15*10^6&lt;0,0,IF(AND(SUM('Chemicals Calcs'!T$1:T74)-'Chem - ODS'!O$15*10^6&lt;0,SUM('Chemicals Calcs'!T$2:T75)-'Chem - ODS'!O$15*10^6&gt;0),SUM('Chemicals Calcs'!T$2:T75)-'Chem - ODS'!O$15*10^6,'Chemicals Calcs'!T75))</f>
        <v>0</v>
      </c>
      <c r="U75" s="210">
        <f ca="1">IF(SUM('Chemicals Calcs'!U$2:U75)-'Chem - ODS'!P$15*10^6&lt;0,0,IF(AND(SUM('Chemicals Calcs'!U$1:U74)-'Chem - ODS'!P$15*10^6&lt;0,SUM('Chemicals Calcs'!U$2:U75)-'Chem - ODS'!P$15*10^6&gt;0),SUM('Chemicals Calcs'!U$2:U75)-'Chem - ODS'!P$15*10^6,'Chemicals Calcs'!U75))</f>
        <v>0</v>
      </c>
      <c r="V75" s="210">
        <f ca="1">IF(SUM('Chemicals Calcs'!V$2:V75)-'Chem - ODS'!Q$15*10^6&lt;0,0,IF(AND(SUM('Chemicals Calcs'!V$1:V74)-'Chem - ODS'!Q$15*10^6&lt;0,SUM('Chemicals Calcs'!V$2:V75)-'Chem - ODS'!Q$15*10^6&gt;0),SUM('Chemicals Calcs'!V$2:V75)-'Chem - ODS'!Q$15*10^6,'Chemicals Calcs'!V75))</f>
        <v>0</v>
      </c>
      <c r="W75" s="210">
        <f ca="1">IF(SUM('Chemicals Calcs'!W$2:W75)-'Chem - ODS'!R$15*10^6&lt;0,0,IF(AND(SUM('Chemicals Calcs'!W$1:W74)-'Chem - ODS'!R$15*10^6&lt;0,SUM('Chemicals Calcs'!W$2:W75)-'Chem - ODS'!R$15*10^6&gt;0),SUM('Chemicals Calcs'!W$2:W75)-'Chem - ODS'!R$15*10^6,'Chemicals Calcs'!W75))</f>
        <v>0</v>
      </c>
      <c r="X75" s="210">
        <f ca="1">IF(SUM('Chemicals Calcs'!X$2:X75)-'Chem - ODS'!S$15*10^6&lt;0,0,IF(AND(SUM('Chemicals Calcs'!X$1:X74)-'Chem - ODS'!S$15*10^6&lt;0,SUM('Chemicals Calcs'!X$2:X75)-'Chem - ODS'!S$15*10^6&gt;0),SUM('Chemicals Calcs'!X$2:X75)-'Chem - ODS'!S$15*10^6,'Chemicals Calcs'!X75))</f>
        <v>0</v>
      </c>
      <c r="Y75" s="210">
        <f ca="1">IF(SUM('Chemicals Calcs'!Y$2:Y75)-'Chem - ODS'!T$15*10^6&lt;0,0,IF(AND(SUM('Chemicals Calcs'!Y$1:Y74)-'Chem - ODS'!T$15*10^6&lt;0,SUM('Chemicals Calcs'!Y$2:Y75)-'Chem - ODS'!T$15*10^6&gt;0),SUM('Chemicals Calcs'!Y$2:Y75)-'Chem - ODS'!T$15*10^6,'Chemicals Calcs'!Y75))</f>
        <v>0</v>
      </c>
      <c r="Z75" s="210">
        <f ca="1">IF(SUM('Chemicals Calcs'!Z$2:Z75)-'Chem - ODS'!U$15*10^6&lt;0,0,IF(AND(SUM('Chemicals Calcs'!Z$1:Z74)-'Chem - ODS'!U$15*10^6&lt;0,SUM('Chemicals Calcs'!Z$2:Z75)-'Chem - ODS'!U$15*10^6&gt;0),SUM('Chemicals Calcs'!Z$2:Z75)-'Chem - ODS'!U$15*10^6,'Chemicals Calcs'!Z75))</f>
        <v>0</v>
      </c>
      <c r="AA75" s="210">
        <f ca="1">IF(SUM('Chemicals Calcs'!AA$2:AA75)-'Chem - ODS'!V$15*10^6&lt;0,0,IF(AND(SUM('Chemicals Calcs'!AA$1:AA74)-'Chem - ODS'!V$15*10^6&lt;0,SUM('Chemicals Calcs'!AA$2:AA75)-'Chem - ODS'!V$15*10^6&gt;0),SUM('Chemicals Calcs'!AA$2:AA75)-'Chem - ODS'!V$15*10^6,'Chemicals Calcs'!AA75))</f>
        <v>0</v>
      </c>
      <c r="AB75" s="210">
        <f ca="1">IF(SUM('Chemicals Calcs'!AB$2:AB75)-'Chem - ODS'!W$15*10^6&lt;0,0,IF(AND(SUM('Chemicals Calcs'!AB$1:AB74)-'Chem - ODS'!W$15*10^6&lt;0,SUM('Chemicals Calcs'!AB$2:AB75)-'Chem - ODS'!W$15*10^6&gt;0),SUM('Chemicals Calcs'!AB$2:AB75)-'Chem - ODS'!W$15*10^6,'Chemicals Calcs'!AB75))</f>
        <v>0</v>
      </c>
      <c r="AC75" s="210">
        <f ca="1">IF(SUM('Chemicals Calcs'!AC$2:AC75)-'Chem - ODS'!X$15*10^6&lt;0,0,IF(AND(SUM('Chemicals Calcs'!AC$1:AC74)-'Chem - ODS'!X$15*10^6&lt;0,SUM('Chemicals Calcs'!AC$2:AC75)-'Chem - ODS'!X$15*10^6&gt;0),SUM('Chemicals Calcs'!AC$2:AC75)-'Chem - ODS'!X$15*10^6,'Chemicals Calcs'!AC75))</f>
        <v>0</v>
      </c>
      <c r="AD75" s="210">
        <f ca="1">IF(SUM('Chemicals Calcs'!AD$2:AD75)-'Chem - ODS'!Y$15*10^6&lt;0,0,IF(AND(SUM('Chemicals Calcs'!AD$1:AD74)-'Chem - ODS'!Y$15*10^6&lt;0,SUM('Chemicals Calcs'!AD$2:AD75)-'Chem - ODS'!Y$15*10^6&gt;0),SUM('Chemicals Calcs'!AD$2:AD75)-'Chem - ODS'!Y$15*10^6,'Chemicals Calcs'!AD75))</f>
        <v>0</v>
      </c>
      <c r="AE75" s="210">
        <f ca="1">IF(SUM('Chemicals Calcs'!AE$2:AE75)-'Chem - ODS'!Z$15*10^6&lt;0,0,IF(AND(SUM('Chemicals Calcs'!AE$1:AE74)-'Chem - ODS'!Z$15*10^6&lt;0,SUM('Chemicals Calcs'!AE$2:AE75)-'Chem - ODS'!Z$15*10^6&gt;0),SUM('Chemicals Calcs'!AE$2:AE75)-'Chem - ODS'!Z$15*10^6,'Chemicals Calcs'!AE75))</f>
        <v>0</v>
      </c>
      <c r="AF75" s="210">
        <f ca="1">IF(SUM('Chemicals Calcs'!AF$2:AF75)-'Chem - ODS'!AA$15*10^6&lt;0,0,IF(AND(SUM('Chemicals Calcs'!AF$1:AF74)-'Chem - ODS'!AA$15*10^6&lt;0,SUM('Chemicals Calcs'!AF$2:AF75)-'Chem - ODS'!AA$15*10^6&gt;0),SUM('Chemicals Calcs'!AF$2:AF75)-'Chem - ODS'!AA$15*10^6,'Chemicals Calcs'!AF75))</f>
        <v>0</v>
      </c>
      <c r="AG75" s="210">
        <f ca="1">IF(SUM('Chemicals Calcs'!AG$2:AG75)-'Chem - ODS'!AB$15*10^6&lt;0,0,IF(AND(SUM('Chemicals Calcs'!AG$1:AG74)-'Chem - ODS'!AB$15*10^6&lt;0,SUM('Chemicals Calcs'!AG$2:AG75)-'Chem - ODS'!AB$15*10^6&gt;0),SUM('Chemicals Calcs'!AG$2:AG75)-'Chem - ODS'!AB$15*10^6,'Chemicals Calcs'!AG75))</f>
        <v>0</v>
      </c>
      <c r="AH75" s="210">
        <f ca="1">IF(SUM('Chemicals Calcs'!AH$2:AH75)-'Chem - ODS'!AC$15*10^6&lt;0,0,IF(AND(SUM('Chemicals Calcs'!AH$1:AH74)-'Chem - ODS'!AC$15*10^6&lt;0,SUM('Chemicals Calcs'!AH$2:AH75)-'Chem - ODS'!AC$15*10^6&gt;0),SUM('Chemicals Calcs'!AH$2:AH75)-'Chem - ODS'!AC$15*10^6,'Chemicals Calcs'!AH75))</f>
        <v>0</v>
      </c>
      <c r="AI75" s="210">
        <f ca="1">IF(SUM('Chemicals Calcs'!AI$2:AI75)-'Chem - ODS'!AD$15*10^6&lt;0,0,IF(AND(SUM('Chemicals Calcs'!AI$1:AI74)-'Chem - ODS'!AD$15*10^6&lt;0,SUM('Chemicals Calcs'!AI$2:AI75)-'Chem - ODS'!AD$15*10^6&gt;0),SUM('Chemicals Calcs'!AI$2:AI75)-'Chem - ODS'!AD$15*10^6,'Chemicals Calcs'!AI75))</f>
        <v>0</v>
      </c>
      <c r="AJ75" s="210">
        <f ca="1">IF(SUM('Chemicals Calcs'!AJ$2:AJ75)-'Chem - ODS'!AE$15*10^6&lt;0,0,IF(AND(SUM('Chemicals Calcs'!AJ$1:AJ74)-'Chem - ODS'!AE$15*10^6&lt;0,SUM('Chemicals Calcs'!AJ$2:AJ75)-'Chem - ODS'!AE$15*10^6&gt;0),SUM('Chemicals Calcs'!AJ$2:AJ75)-'Chem - ODS'!AE$15*10^6,'Chemicals Calcs'!AJ75))</f>
        <v>0</v>
      </c>
      <c r="AK75" s="210">
        <f ca="1">IF(SUM('Chemicals Calcs'!AK$2:AK75)-'Chem - ODS'!AF$15*10^6&lt;0,0,IF(AND(SUM('Chemicals Calcs'!AK$1:AK74)-'Chem - ODS'!AF$15*10^6&lt;0,SUM('Chemicals Calcs'!AK$2:AK75)-'Chem - ODS'!AF$15*10^6&gt;0),SUM('Chemicals Calcs'!AK$2:AK75)-'Chem - ODS'!AF$15*10^6,'Chemicals Calcs'!AK75))</f>
        <v>0</v>
      </c>
      <c r="AL75" s="210">
        <f ca="1">IF(SUM('Chemicals Calcs'!AL$2:AL75)-'Chem - ODS'!AG$15*10^6&lt;0,0,IF(AND(SUM('Chemicals Calcs'!AL$1:AL74)-'Chem - ODS'!AG$15*10^6&lt;0,SUM('Chemicals Calcs'!AL$2:AL75)-'Chem - ODS'!AG$15*10^6&gt;0),SUM('Chemicals Calcs'!AL$2:AL75)-'Chem - ODS'!AG$15*10^6,'Chemicals Calcs'!AL75))</f>
        <v>0</v>
      </c>
      <c r="AM75" s="210">
        <f ca="1">IF(SUM('Chemicals Calcs'!AM$2:AM75)-'Chem - ODS'!AH$15*10^6&lt;0,0,IF(AND(SUM('Chemicals Calcs'!AM$1:AM74)-'Chem - ODS'!AH$15*10^6&lt;0,SUM('Chemicals Calcs'!AM$2:AM75)-'Chem - ODS'!AH$15*10^6&gt;0),SUM('Chemicals Calcs'!AM$2:AM75)-'Chem - ODS'!AH$15*10^6,'Chemicals Calcs'!AM75))</f>
        <v>0</v>
      </c>
      <c r="AN75" s="210">
        <f ca="1">IF(SUM('Chemicals Calcs'!AN$2:AN75)-'Chem - ODS'!AI$15*10^6&lt;0,0,IF(AND(SUM('Chemicals Calcs'!AN$1:AN74)-'Chem - ODS'!AI$15*10^6&lt;0,SUM('Chemicals Calcs'!AN$2:AN75)-'Chem - ODS'!AI$15*10^6&gt;0),SUM('Chemicals Calcs'!AN$2:AN75)-'Chem - ODS'!AI$15*10^6,'Chemicals Calcs'!AN75))</f>
        <v>0</v>
      </c>
      <c r="AO75" s="210">
        <f ca="1">IF(SUM('Chemicals Calcs'!AO$2:AO75)-'Chem - ODS'!AJ$15*10^6&lt;0,0,IF(AND(SUM('Chemicals Calcs'!AO$1:AO74)-'Chem - ODS'!AJ$15*10^6&lt;0,SUM('Chemicals Calcs'!AO$2:AO75)-'Chem - ODS'!AJ$15*10^6&gt;0),SUM('Chemicals Calcs'!AO$2:AO75)-'Chem - ODS'!AJ$15*10^6,'Chemicals Calcs'!AO75))</f>
        <v>0</v>
      </c>
      <c r="AP75" s="210">
        <f ca="1">IF(SUM('Chemicals Calcs'!AP$2:AP75)-'Chem - ODS'!AK$15*10^6&lt;0,0,IF(AND(SUM('Chemicals Calcs'!AP$1:AP74)-'Chem - ODS'!AK$15*10^6&lt;0,SUM('Chemicals Calcs'!AP$2:AP75)-'Chem - ODS'!AK$15*10^6&gt;0),SUM('Chemicals Calcs'!AP$2:AP75)-'Chem - ODS'!AK$15*10^6,'Chemicals Calcs'!AP75))</f>
        <v>0</v>
      </c>
    </row>
    <row r="76" spans="1:42">
      <c r="A76" s="74">
        <v>24</v>
      </c>
      <c r="B76">
        <f ca="1">IF('Chemicals 2010'!$A84="CP",INDIRECT("'Chemicals 2010'!"&amp;'Country Selector'!$B$3&amp;ROW($A84))*10^12,0)</f>
        <v>0</v>
      </c>
      <c r="C76" s="90">
        <f t="shared" ca="1" si="4"/>
        <v>0</v>
      </c>
      <c r="D76" s="90">
        <f t="shared" ca="1" si="3"/>
        <v>0</v>
      </c>
      <c r="E76" s="90">
        <f t="shared" ca="1" si="3"/>
        <v>0</v>
      </c>
      <c r="F76" s="90">
        <f t="shared" ca="1" si="3"/>
        <v>0</v>
      </c>
      <c r="G76" s="210">
        <f ca="1">IF(SUM('Chemicals Calcs'!G$2:G76)-'Chem - ODS'!B$15*10^6&lt;0,0,IF(AND(SUM('Chemicals Calcs'!G$1:G75)-'Chem - ODS'!B$15*10^6&lt;0,SUM('Chemicals Calcs'!G$2:G76)-'Chem - ODS'!B$15*10^6&gt;0),SUM('Chemicals Calcs'!G$2:G76)-'Chem - ODS'!B$15*10^6,'Chemicals Calcs'!G76))</f>
        <v>0</v>
      </c>
      <c r="H76" s="210">
        <f ca="1">IF(SUM('Chemicals Calcs'!H$2:H76)-'Chem - ODS'!C$15*10^6&lt;0,0,IF(AND(SUM('Chemicals Calcs'!H$1:H75)-'Chem - ODS'!C$15*10^6&lt;0,SUM('Chemicals Calcs'!H$2:H76)-'Chem - ODS'!C$15*10^6&gt;0),SUM('Chemicals Calcs'!H$2:H76)-'Chem - ODS'!C$15*10^6,'Chemicals Calcs'!H76))</f>
        <v>0</v>
      </c>
      <c r="I76" s="210">
        <f ca="1">IF(SUM('Chemicals Calcs'!I$2:I76)-'Chem - ODS'!D$15*10^6&lt;0,0,IF(AND(SUM('Chemicals Calcs'!I$1:I75)-'Chem - ODS'!D$15*10^6&lt;0,SUM('Chemicals Calcs'!I$2:I76)-'Chem - ODS'!D$15*10^6&gt;0),SUM('Chemicals Calcs'!I$2:I76)-'Chem - ODS'!D$15*10^6,'Chemicals Calcs'!I76))</f>
        <v>0</v>
      </c>
      <c r="J76" s="210">
        <f ca="1">IF(SUM('Chemicals Calcs'!J$2:J76)-'Chem - ODS'!E$15*10^6&lt;0,0,IF(AND(SUM('Chemicals Calcs'!J$1:J75)-'Chem - ODS'!E$15*10^6&lt;0,SUM('Chemicals Calcs'!J$2:J76)-'Chem - ODS'!E$15*10^6&gt;0),SUM('Chemicals Calcs'!J$2:J76)-'Chem - ODS'!E$15*10^6,'Chemicals Calcs'!J76))</f>
        <v>0</v>
      </c>
      <c r="K76" s="210">
        <f ca="1">IF(SUM('Chemicals Calcs'!K$2:K76)-'Chem - ODS'!F$15*10^6&lt;0,0,IF(AND(SUM('Chemicals Calcs'!K$1:K75)-'Chem - ODS'!F$15*10^6&lt;0,SUM('Chemicals Calcs'!K$2:K76)-'Chem - ODS'!F$15*10^6&gt;0),SUM('Chemicals Calcs'!K$2:K76)-'Chem - ODS'!F$15*10^6,'Chemicals Calcs'!K76))</f>
        <v>0</v>
      </c>
      <c r="L76" s="210">
        <f ca="1">IF(SUM('Chemicals Calcs'!L$2:L76)-'Chem - ODS'!G$15*10^6&lt;0,0,IF(AND(SUM('Chemicals Calcs'!L$1:L75)-'Chem - ODS'!G$15*10^6&lt;0,SUM('Chemicals Calcs'!L$2:L76)-'Chem - ODS'!G$15*10^6&gt;0),SUM('Chemicals Calcs'!L$2:L76)-'Chem - ODS'!G$15*10^6,'Chemicals Calcs'!L76))</f>
        <v>0</v>
      </c>
      <c r="M76" s="210">
        <f ca="1">IF(SUM('Chemicals Calcs'!M$2:M76)-'Chem - ODS'!H$15*10^6&lt;0,0,IF(AND(SUM('Chemicals Calcs'!M$1:M75)-'Chem - ODS'!H$15*10^6&lt;0,SUM('Chemicals Calcs'!M$2:M76)-'Chem - ODS'!H$15*10^6&gt;0),SUM('Chemicals Calcs'!M$2:M76)-'Chem - ODS'!H$15*10^6,'Chemicals Calcs'!M76))</f>
        <v>0</v>
      </c>
      <c r="N76" s="210">
        <f ca="1">IF(SUM('Chemicals Calcs'!N$2:N76)-'Chem - ODS'!I$15*10^6&lt;0,0,IF(AND(SUM('Chemicals Calcs'!N$1:N75)-'Chem - ODS'!I$15*10^6&lt;0,SUM('Chemicals Calcs'!N$2:N76)-'Chem - ODS'!I$15*10^6&gt;0),SUM('Chemicals Calcs'!N$2:N76)-'Chem - ODS'!I$15*10^6,'Chemicals Calcs'!N76))</f>
        <v>0</v>
      </c>
      <c r="O76" s="210">
        <f ca="1">IF(SUM('Chemicals Calcs'!O$2:O76)-'Chem - ODS'!J$15*10^6&lt;0,0,IF(AND(SUM('Chemicals Calcs'!O$1:O75)-'Chem - ODS'!J$15*10^6&lt;0,SUM('Chemicals Calcs'!O$2:O76)-'Chem - ODS'!J$15*10^6&gt;0),SUM('Chemicals Calcs'!O$2:O76)-'Chem - ODS'!J$15*10^6,'Chemicals Calcs'!O76))</f>
        <v>0</v>
      </c>
      <c r="P76" s="210">
        <f ca="1">IF(SUM('Chemicals Calcs'!P$2:P76)-'Chem - ODS'!K$15*10^6&lt;0,0,IF(AND(SUM('Chemicals Calcs'!P$1:P75)-'Chem - ODS'!K$15*10^6&lt;0,SUM('Chemicals Calcs'!P$2:P76)-'Chem - ODS'!K$15*10^6&gt;0),SUM('Chemicals Calcs'!P$2:P76)-'Chem - ODS'!K$15*10^6,'Chemicals Calcs'!P76))</f>
        <v>0</v>
      </c>
      <c r="Q76" s="210">
        <f ca="1">IF(SUM('Chemicals Calcs'!Q$2:Q76)-'Chem - ODS'!L$15*10^6&lt;0,0,IF(AND(SUM('Chemicals Calcs'!Q$1:Q75)-'Chem - ODS'!L$15*10^6&lt;0,SUM('Chemicals Calcs'!Q$2:Q76)-'Chem - ODS'!L$15*10^6&gt;0),SUM('Chemicals Calcs'!Q$2:Q76)-'Chem - ODS'!L$15*10^6,'Chemicals Calcs'!Q76))</f>
        <v>0</v>
      </c>
      <c r="R76" s="210">
        <f ca="1">IF(SUM('Chemicals Calcs'!R$2:R76)-'Chem - ODS'!M$15*10^6&lt;0,0,IF(AND(SUM('Chemicals Calcs'!R$1:R75)-'Chem - ODS'!M$15*10^6&lt;0,SUM('Chemicals Calcs'!R$2:R76)-'Chem - ODS'!M$15*10^6&gt;0),SUM('Chemicals Calcs'!R$2:R76)-'Chem - ODS'!M$15*10^6,'Chemicals Calcs'!R76))</f>
        <v>0</v>
      </c>
      <c r="S76" s="210">
        <f ca="1">IF(SUM('Chemicals Calcs'!S$2:S76)-'Chem - ODS'!N$15*10^6&lt;0,0,IF(AND(SUM('Chemicals Calcs'!S$1:S75)-'Chem - ODS'!N$15*10^6&lt;0,SUM('Chemicals Calcs'!S$2:S76)-'Chem - ODS'!N$15*10^6&gt;0),SUM('Chemicals Calcs'!S$2:S76)-'Chem - ODS'!N$15*10^6,'Chemicals Calcs'!S76))</f>
        <v>0</v>
      </c>
      <c r="T76" s="210">
        <f ca="1">IF(SUM('Chemicals Calcs'!T$2:T76)-'Chem - ODS'!O$15*10^6&lt;0,0,IF(AND(SUM('Chemicals Calcs'!T$1:T75)-'Chem - ODS'!O$15*10^6&lt;0,SUM('Chemicals Calcs'!T$2:T76)-'Chem - ODS'!O$15*10^6&gt;0),SUM('Chemicals Calcs'!T$2:T76)-'Chem - ODS'!O$15*10^6,'Chemicals Calcs'!T76))</f>
        <v>0</v>
      </c>
      <c r="U76" s="210">
        <f ca="1">IF(SUM('Chemicals Calcs'!U$2:U76)-'Chem - ODS'!P$15*10^6&lt;0,0,IF(AND(SUM('Chemicals Calcs'!U$1:U75)-'Chem - ODS'!P$15*10^6&lt;0,SUM('Chemicals Calcs'!U$2:U76)-'Chem - ODS'!P$15*10^6&gt;0),SUM('Chemicals Calcs'!U$2:U76)-'Chem - ODS'!P$15*10^6,'Chemicals Calcs'!U76))</f>
        <v>0</v>
      </c>
      <c r="V76" s="210">
        <f ca="1">IF(SUM('Chemicals Calcs'!V$2:V76)-'Chem - ODS'!Q$15*10^6&lt;0,0,IF(AND(SUM('Chemicals Calcs'!V$1:V75)-'Chem - ODS'!Q$15*10^6&lt;0,SUM('Chemicals Calcs'!V$2:V76)-'Chem - ODS'!Q$15*10^6&gt;0),SUM('Chemicals Calcs'!V$2:V76)-'Chem - ODS'!Q$15*10^6,'Chemicals Calcs'!V76))</f>
        <v>0</v>
      </c>
      <c r="W76" s="210">
        <f ca="1">IF(SUM('Chemicals Calcs'!W$2:W76)-'Chem - ODS'!R$15*10^6&lt;0,0,IF(AND(SUM('Chemicals Calcs'!W$1:W75)-'Chem - ODS'!R$15*10^6&lt;0,SUM('Chemicals Calcs'!W$2:W76)-'Chem - ODS'!R$15*10^6&gt;0),SUM('Chemicals Calcs'!W$2:W76)-'Chem - ODS'!R$15*10^6,'Chemicals Calcs'!W76))</f>
        <v>0</v>
      </c>
      <c r="X76" s="210">
        <f ca="1">IF(SUM('Chemicals Calcs'!X$2:X76)-'Chem - ODS'!S$15*10^6&lt;0,0,IF(AND(SUM('Chemicals Calcs'!X$1:X75)-'Chem - ODS'!S$15*10^6&lt;0,SUM('Chemicals Calcs'!X$2:X76)-'Chem - ODS'!S$15*10^6&gt;0),SUM('Chemicals Calcs'!X$2:X76)-'Chem - ODS'!S$15*10^6,'Chemicals Calcs'!X76))</f>
        <v>0</v>
      </c>
      <c r="Y76" s="210">
        <f ca="1">IF(SUM('Chemicals Calcs'!Y$2:Y76)-'Chem - ODS'!T$15*10^6&lt;0,0,IF(AND(SUM('Chemicals Calcs'!Y$1:Y75)-'Chem - ODS'!T$15*10^6&lt;0,SUM('Chemicals Calcs'!Y$2:Y76)-'Chem - ODS'!T$15*10^6&gt;0),SUM('Chemicals Calcs'!Y$2:Y76)-'Chem - ODS'!T$15*10^6,'Chemicals Calcs'!Y76))</f>
        <v>0</v>
      </c>
      <c r="Z76" s="210">
        <f ca="1">IF(SUM('Chemicals Calcs'!Z$2:Z76)-'Chem - ODS'!U$15*10^6&lt;0,0,IF(AND(SUM('Chemicals Calcs'!Z$1:Z75)-'Chem - ODS'!U$15*10^6&lt;0,SUM('Chemicals Calcs'!Z$2:Z76)-'Chem - ODS'!U$15*10^6&gt;0),SUM('Chemicals Calcs'!Z$2:Z76)-'Chem - ODS'!U$15*10^6,'Chemicals Calcs'!Z76))</f>
        <v>0</v>
      </c>
      <c r="AA76" s="210">
        <f ca="1">IF(SUM('Chemicals Calcs'!AA$2:AA76)-'Chem - ODS'!V$15*10^6&lt;0,0,IF(AND(SUM('Chemicals Calcs'!AA$1:AA75)-'Chem - ODS'!V$15*10^6&lt;0,SUM('Chemicals Calcs'!AA$2:AA76)-'Chem - ODS'!V$15*10^6&gt;0),SUM('Chemicals Calcs'!AA$2:AA76)-'Chem - ODS'!V$15*10^6,'Chemicals Calcs'!AA76))</f>
        <v>0</v>
      </c>
      <c r="AB76" s="210">
        <f ca="1">IF(SUM('Chemicals Calcs'!AB$2:AB76)-'Chem - ODS'!W$15*10^6&lt;0,0,IF(AND(SUM('Chemicals Calcs'!AB$1:AB75)-'Chem - ODS'!W$15*10^6&lt;0,SUM('Chemicals Calcs'!AB$2:AB76)-'Chem - ODS'!W$15*10^6&gt;0),SUM('Chemicals Calcs'!AB$2:AB76)-'Chem - ODS'!W$15*10^6,'Chemicals Calcs'!AB76))</f>
        <v>0</v>
      </c>
      <c r="AC76" s="210">
        <f ca="1">IF(SUM('Chemicals Calcs'!AC$2:AC76)-'Chem - ODS'!X$15*10^6&lt;0,0,IF(AND(SUM('Chemicals Calcs'!AC$1:AC75)-'Chem - ODS'!X$15*10^6&lt;0,SUM('Chemicals Calcs'!AC$2:AC76)-'Chem - ODS'!X$15*10^6&gt;0),SUM('Chemicals Calcs'!AC$2:AC76)-'Chem - ODS'!X$15*10^6,'Chemicals Calcs'!AC76))</f>
        <v>0</v>
      </c>
      <c r="AD76" s="210">
        <f ca="1">IF(SUM('Chemicals Calcs'!AD$2:AD76)-'Chem - ODS'!Y$15*10^6&lt;0,0,IF(AND(SUM('Chemicals Calcs'!AD$1:AD75)-'Chem - ODS'!Y$15*10^6&lt;0,SUM('Chemicals Calcs'!AD$2:AD76)-'Chem - ODS'!Y$15*10^6&gt;0),SUM('Chemicals Calcs'!AD$2:AD76)-'Chem - ODS'!Y$15*10^6,'Chemicals Calcs'!AD76))</f>
        <v>0</v>
      </c>
      <c r="AE76" s="210">
        <f ca="1">IF(SUM('Chemicals Calcs'!AE$2:AE76)-'Chem - ODS'!Z$15*10^6&lt;0,0,IF(AND(SUM('Chemicals Calcs'!AE$1:AE75)-'Chem - ODS'!Z$15*10^6&lt;0,SUM('Chemicals Calcs'!AE$2:AE76)-'Chem - ODS'!Z$15*10^6&gt;0),SUM('Chemicals Calcs'!AE$2:AE76)-'Chem - ODS'!Z$15*10^6,'Chemicals Calcs'!AE76))</f>
        <v>0</v>
      </c>
      <c r="AF76" s="210">
        <f ca="1">IF(SUM('Chemicals Calcs'!AF$2:AF76)-'Chem - ODS'!AA$15*10^6&lt;0,0,IF(AND(SUM('Chemicals Calcs'!AF$1:AF75)-'Chem - ODS'!AA$15*10^6&lt;0,SUM('Chemicals Calcs'!AF$2:AF76)-'Chem - ODS'!AA$15*10^6&gt;0),SUM('Chemicals Calcs'!AF$2:AF76)-'Chem - ODS'!AA$15*10^6,'Chemicals Calcs'!AF76))</f>
        <v>0</v>
      </c>
      <c r="AG76" s="210">
        <f ca="1">IF(SUM('Chemicals Calcs'!AG$2:AG76)-'Chem - ODS'!AB$15*10^6&lt;0,0,IF(AND(SUM('Chemicals Calcs'!AG$1:AG75)-'Chem - ODS'!AB$15*10^6&lt;0,SUM('Chemicals Calcs'!AG$2:AG76)-'Chem - ODS'!AB$15*10^6&gt;0),SUM('Chemicals Calcs'!AG$2:AG76)-'Chem - ODS'!AB$15*10^6,'Chemicals Calcs'!AG76))</f>
        <v>0</v>
      </c>
      <c r="AH76" s="210">
        <f ca="1">IF(SUM('Chemicals Calcs'!AH$2:AH76)-'Chem - ODS'!AC$15*10^6&lt;0,0,IF(AND(SUM('Chemicals Calcs'!AH$1:AH75)-'Chem - ODS'!AC$15*10^6&lt;0,SUM('Chemicals Calcs'!AH$2:AH76)-'Chem - ODS'!AC$15*10^6&gt;0),SUM('Chemicals Calcs'!AH$2:AH76)-'Chem - ODS'!AC$15*10^6,'Chemicals Calcs'!AH76))</f>
        <v>0</v>
      </c>
      <c r="AI76" s="210">
        <f ca="1">IF(SUM('Chemicals Calcs'!AI$2:AI76)-'Chem - ODS'!AD$15*10^6&lt;0,0,IF(AND(SUM('Chemicals Calcs'!AI$1:AI75)-'Chem - ODS'!AD$15*10^6&lt;0,SUM('Chemicals Calcs'!AI$2:AI76)-'Chem - ODS'!AD$15*10^6&gt;0),SUM('Chemicals Calcs'!AI$2:AI76)-'Chem - ODS'!AD$15*10^6,'Chemicals Calcs'!AI76))</f>
        <v>0</v>
      </c>
      <c r="AJ76" s="210">
        <f ca="1">IF(SUM('Chemicals Calcs'!AJ$2:AJ76)-'Chem - ODS'!AE$15*10^6&lt;0,0,IF(AND(SUM('Chemicals Calcs'!AJ$1:AJ75)-'Chem - ODS'!AE$15*10^6&lt;0,SUM('Chemicals Calcs'!AJ$2:AJ76)-'Chem - ODS'!AE$15*10^6&gt;0),SUM('Chemicals Calcs'!AJ$2:AJ76)-'Chem - ODS'!AE$15*10^6,'Chemicals Calcs'!AJ76))</f>
        <v>0</v>
      </c>
      <c r="AK76" s="210">
        <f ca="1">IF(SUM('Chemicals Calcs'!AK$2:AK76)-'Chem - ODS'!AF$15*10^6&lt;0,0,IF(AND(SUM('Chemicals Calcs'!AK$1:AK75)-'Chem - ODS'!AF$15*10^6&lt;0,SUM('Chemicals Calcs'!AK$2:AK76)-'Chem - ODS'!AF$15*10^6&gt;0),SUM('Chemicals Calcs'!AK$2:AK76)-'Chem - ODS'!AF$15*10^6,'Chemicals Calcs'!AK76))</f>
        <v>0</v>
      </c>
      <c r="AL76" s="210">
        <f ca="1">IF(SUM('Chemicals Calcs'!AL$2:AL76)-'Chem - ODS'!AG$15*10^6&lt;0,0,IF(AND(SUM('Chemicals Calcs'!AL$1:AL75)-'Chem - ODS'!AG$15*10^6&lt;0,SUM('Chemicals Calcs'!AL$2:AL76)-'Chem - ODS'!AG$15*10^6&gt;0),SUM('Chemicals Calcs'!AL$2:AL76)-'Chem - ODS'!AG$15*10^6,'Chemicals Calcs'!AL76))</f>
        <v>0</v>
      </c>
      <c r="AM76" s="210">
        <f ca="1">IF(SUM('Chemicals Calcs'!AM$2:AM76)-'Chem - ODS'!AH$15*10^6&lt;0,0,IF(AND(SUM('Chemicals Calcs'!AM$1:AM75)-'Chem - ODS'!AH$15*10^6&lt;0,SUM('Chemicals Calcs'!AM$2:AM76)-'Chem - ODS'!AH$15*10^6&gt;0),SUM('Chemicals Calcs'!AM$2:AM76)-'Chem - ODS'!AH$15*10^6,'Chemicals Calcs'!AM76))</f>
        <v>0</v>
      </c>
      <c r="AN76" s="210">
        <f ca="1">IF(SUM('Chemicals Calcs'!AN$2:AN76)-'Chem - ODS'!AI$15*10^6&lt;0,0,IF(AND(SUM('Chemicals Calcs'!AN$1:AN75)-'Chem - ODS'!AI$15*10^6&lt;0,SUM('Chemicals Calcs'!AN$2:AN76)-'Chem - ODS'!AI$15*10^6&gt;0),SUM('Chemicals Calcs'!AN$2:AN76)-'Chem - ODS'!AI$15*10^6,'Chemicals Calcs'!AN76))</f>
        <v>0</v>
      </c>
      <c r="AO76" s="210">
        <f ca="1">IF(SUM('Chemicals Calcs'!AO$2:AO76)-'Chem - ODS'!AJ$15*10^6&lt;0,0,IF(AND(SUM('Chemicals Calcs'!AO$1:AO75)-'Chem - ODS'!AJ$15*10^6&lt;0,SUM('Chemicals Calcs'!AO$2:AO76)-'Chem - ODS'!AJ$15*10^6&gt;0),SUM('Chemicals Calcs'!AO$2:AO76)-'Chem - ODS'!AJ$15*10^6,'Chemicals Calcs'!AO76))</f>
        <v>0</v>
      </c>
      <c r="AP76" s="210">
        <f ca="1">IF(SUM('Chemicals Calcs'!AP$2:AP76)-'Chem - ODS'!AK$15*10^6&lt;0,0,IF(AND(SUM('Chemicals Calcs'!AP$1:AP75)-'Chem - ODS'!AK$15*10^6&lt;0,SUM('Chemicals Calcs'!AP$2:AP76)-'Chem - ODS'!AK$15*10^6&gt;0),SUM('Chemicals Calcs'!AP$2:AP76)-'Chem - ODS'!AK$15*10^6,'Chemicals Calcs'!AP76))</f>
        <v>0</v>
      </c>
    </row>
    <row r="77" spans="1:42">
      <c r="A77" s="74">
        <v>25</v>
      </c>
      <c r="B77">
        <f ca="1">IF('Chemicals 2010'!$A85="CP",INDIRECT("'Chemicals 2010'!"&amp;'Country Selector'!$B$3&amp;ROW($A85))*10^12,0)</f>
        <v>0</v>
      </c>
      <c r="C77" s="90">
        <f t="shared" ca="1" si="4"/>
        <v>0</v>
      </c>
      <c r="D77" s="90">
        <f t="shared" ca="1" si="3"/>
        <v>0</v>
      </c>
      <c r="E77" s="90">
        <f t="shared" ca="1" si="3"/>
        <v>0</v>
      </c>
      <c r="F77" s="90">
        <f t="shared" ca="1" si="3"/>
        <v>0</v>
      </c>
      <c r="G77" s="210">
        <f ca="1">IF(SUM('Chemicals Calcs'!G$2:G77)-'Chem - ODS'!B$15*10^6&lt;0,0,IF(AND(SUM('Chemicals Calcs'!G$1:G76)-'Chem - ODS'!B$15*10^6&lt;0,SUM('Chemicals Calcs'!G$2:G77)-'Chem - ODS'!B$15*10^6&gt;0),SUM('Chemicals Calcs'!G$2:G77)-'Chem - ODS'!B$15*10^6,'Chemicals Calcs'!G77))</f>
        <v>0</v>
      </c>
      <c r="H77" s="210">
        <f ca="1">IF(SUM('Chemicals Calcs'!H$2:H77)-'Chem - ODS'!C$15*10^6&lt;0,0,IF(AND(SUM('Chemicals Calcs'!H$1:H76)-'Chem - ODS'!C$15*10^6&lt;0,SUM('Chemicals Calcs'!H$2:H77)-'Chem - ODS'!C$15*10^6&gt;0),SUM('Chemicals Calcs'!H$2:H77)-'Chem - ODS'!C$15*10^6,'Chemicals Calcs'!H77))</f>
        <v>0</v>
      </c>
      <c r="I77" s="210">
        <f ca="1">IF(SUM('Chemicals Calcs'!I$2:I77)-'Chem - ODS'!D$15*10^6&lt;0,0,IF(AND(SUM('Chemicals Calcs'!I$1:I76)-'Chem - ODS'!D$15*10^6&lt;0,SUM('Chemicals Calcs'!I$2:I77)-'Chem - ODS'!D$15*10^6&gt;0),SUM('Chemicals Calcs'!I$2:I77)-'Chem - ODS'!D$15*10^6,'Chemicals Calcs'!I77))</f>
        <v>0</v>
      </c>
      <c r="J77" s="210">
        <f ca="1">IF(SUM('Chemicals Calcs'!J$2:J77)-'Chem - ODS'!E$15*10^6&lt;0,0,IF(AND(SUM('Chemicals Calcs'!J$1:J76)-'Chem - ODS'!E$15*10^6&lt;0,SUM('Chemicals Calcs'!J$2:J77)-'Chem - ODS'!E$15*10^6&gt;0),SUM('Chemicals Calcs'!J$2:J77)-'Chem - ODS'!E$15*10^6,'Chemicals Calcs'!J77))</f>
        <v>0</v>
      </c>
      <c r="K77" s="210">
        <f ca="1">IF(SUM('Chemicals Calcs'!K$2:K77)-'Chem - ODS'!F$15*10^6&lt;0,0,IF(AND(SUM('Chemicals Calcs'!K$1:K76)-'Chem - ODS'!F$15*10^6&lt;0,SUM('Chemicals Calcs'!K$2:K77)-'Chem - ODS'!F$15*10^6&gt;0),SUM('Chemicals Calcs'!K$2:K77)-'Chem - ODS'!F$15*10^6,'Chemicals Calcs'!K77))</f>
        <v>0</v>
      </c>
      <c r="L77" s="210">
        <f ca="1">IF(SUM('Chemicals Calcs'!L$2:L77)-'Chem - ODS'!G$15*10^6&lt;0,0,IF(AND(SUM('Chemicals Calcs'!L$1:L76)-'Chem - ODS'!G$15*10^6&lt;0,SUM('Chemicals Calcs'!L$2:L77)-'Chem - ODS'!G$15*10^6&gt;0),SUM('Chemicals Calcs'!L$2:L77)-'Chem - ODS'!G$15*10^6,'Chemicals Calcs'!L77))</f>
        <v>0</v>
      </c>
      <c r="M77" s="210">
        <f ca="1">IF(SUM('Chemicals Calcs'!M$2:M77)-'Chem - ODS'!H$15*10^6&lt;0,0,IF(AND(SUM('Chemicals Calcs'!M$1:M76)-'Chem - ODS'!H$15*10^6&lt;0,SUM('Chemicals Calcs'!M$2:M77)-'Chem - ODS'!H$15*10^6&gt;0),SUM('Chemicals Calcs'!M$2:M77)-'Chem - ODS'!H$15*10^6,'Chemicals Calcs'!M77))</f>
        <v>0</v>
      </c>
      <c r="N77" s="210">
        <f ca="1">IF(SUM('Chemicals Calcs'!N$2:N77)-'Chem - ODS'!I$15*10^6&lt;0,0,IF(AND(SUM('Chemicals Calcs'!N$1:N76)-'Chem - ODS'!I$15*10^6&lt;0,SUM('Chemicals Calcs'!N$2:N77)-'Chem - ODS'!I$15*10^6&gt;0),SUM('Chemicals Calcs'!N$2:N77)-'Chem - ODS'!I$15*10^6,'Chemicals Calcs'!N77))</f>
        <v>0</v>
      </c>
      <c r="O77" s="210">
        <f ca="1">IF(SUM('Chemicals Calcs'!O$2:O77)-'Chem - ODS'!J$15*10^6&lt;0,0,IF(AND(SUM('Chemicals Calcs'!O$1:O76)-'Chem - ODS'!J$15*10^6&lt;0,SUM('Chemicals Calcs'!O$2:O77)-'Chem - ODS'!J$15*10^6&gt;0),SUM('Chemicals Calcs'!O$2:O77)-'Chem - ODS'!J$15*10^6,'Chemicals Calcs'!O77))</f>
        <v>0</v>
      </c>
      <c r="P77" s="210">
        <f ca="1">IF(SUM('Chemicals Calcs'!P$2:P77)-'Chem - ODS'!K$15*10^6&lt;0,0,IF(AND(SUM('Chemicals Calcs'!P$1:P76)-'Chem - ODS'!K$15*10^6&lt;0,SUM('Chemicals Calcs'!P$2:P77)-'Chem - ODS'!K$15*10^6&gt;0),SUM('Chemicals Calcs'!P$2:P77)-'Chem - ODS'!K$15*10^6,'Chemicals Calcs'!P77))</f>
        <v>0</v>
      </c>
      <c r="Q77" s="210">
        <f ca="1">IF(SUM('Chemicals Calcs'!Q$2:Q77)-'Chem - ODS'!L$15*10^6&lt;0,0,IF(AND(SUM('Chemicals Calcs'!Q$1:Q76)-'Chem - ODS'!L$15*10^6&lt;0,SUM('Chemicals Calcs'!Q$2:Q77)-'Chem - ODS'!L$15*10^6&gt;0),SUM('Chemicals Calcs'!Q$2:Q77)-'Chem - ODS'!L$15*10^6,'Chemicals Calcs'!Q77))</f>
        <v>0</v>
      </c>
      <c r="R77" s="210">
        <f ca="1">IF(SUM('Chemicals Calcs'!R$2:R77)-'Chem - ODS'!M$15*10^6&lt;0,0,IF(AND(SUM('Chemicals Calcs'!R$1:R76)-'Chem - ODS'!M$15*10^6&lt;0,SUM('Chemicals Calcs'!R$2:R77)-'Chem - ODS'!M$15*10^6&gt;0),SUM('Chemicals Calcs'!R$2:R77)-'Chem - ODS'!M$15*10^6,'Chemicals Calcs'!R77))</f>
        <v>0</v>
      </c>
      <c r="S77" s="210">
        <f ca="1">IF(SUM('Chemicals Calcs'!S$2:S77)-'Chem - ODS'!N$15*10^6&lt;0,0,IF(AND(SUM('Chemicals Calcs'!S$1:S76)-'Chem - ODS'!N$15*10^6&lt;0,SUM('Chemicals Calcs'!S$2:S77)-'Chem - ODS'!N$15*10^6&gt;0),SUM('Chemicals Calcs'!S$2:S77)-'Chem - ODS'!N$15*10^6,'Chemicals Calcs'!S77))</f>
        <v>0</v>
      </c>
      <c r="T77" s="210">
        <f ca="1">IF(SUM('Chemicals Calcs'!T$2:T77)-'Chem - ODS'!O$15*10^6&lt;0,0,IF(AND(SUM('Chemicals Calcs'!T$1:T76)-'Chem - ODS'!O$15*10^6&lt;0,SUM('Chemicals Calcs'!T$2:T77)-'Chem - ODS'!O$15*10^6&gt;0),SUM('Chemicals Calcs'!T$2:T77)-'Chem - ODS'!O$15*10^6,'Chemicals Calcs'!T77))</f>
        <v>0</v>
      </c>
      <c r="U77" s="210">
        <f ca="1">IF(SUM('Chemicals Calcs'!U$2:U77)-'Chem - ODS'!P$15*10^6&lt;0,0,IF(AND(SUM('Chemicals Calcs'!U$1:U76)-'Chem - ODS'!P$15*10^6&lt;0,SUM('Chemicals Calcs'!U$2:U77)-'Chem - ODS'!P$15*10^6&gt;0),SUM('Chemicals Calcs'!U$2:U77)-'Chem - ODS'!P$15*10^6,'Chemicals Calcs'!U77))</f>
        <v>0</v>
      </c>
      <c r="V77" s="210">
        <f ca="1">IF(SUM('Chemicals Calcs'!V$2:V77)-'Chem - ODS'!Q$15*10^6&lt;0,0,IF(AND(SUM('Chemicals Calcs'!V$1:V76)-'Chem - ODS'!Q$15*10^6&lt;0,SUM('Chemicals Calcs'!V$2:V77)-'Chem - ODS'!Q$15*10^6&gt;0),SUM('Chemicals Calcs'!V$2:V77)-'Chem - ODS'!Q$15*10^6,'Chemicals Calcs'!V77))</f>
        <v>0</v>
      </c>
      <c r="W77" s="210">
        <f ca="1">IF(SUM('Chemicals Calcs'!W$2:W77)-'Chem - ODS'!R$15*10^6&lt;0,0,IF(AND(SUM('Chemicals Calcs'!W$1:W76)-'Chem - ODS'!R$15*10^6&lt;0,SUM('Chemicals Calcs'!W$2:W77)-'Chem - ODS'!R$15*10^6&gt;0),SUM('Chemicals Calcs'!W$2:W77)-'Chem - ODS'!R$15*10^6,'Chemicals Calcs'!W77))</f>
        <v>0</v>
      </c>
      <c r="X77" s="210">
        <f ca="1">IF(SUM('Chemicals Calcs'!X$2:X77)-'Chem - ODS'!S$15*10^6&lt;0,0,IF(AND(SUM('Chemicals Calcs'!X$1:X76)-'Chem - ODS'!S$15*10^6&lt;0,SUM('Chemicals Calcs'!X$2:X77)-'Chem - ODS'!S$15*10^6&gt;0),SUM('Chemicals Calcs'!X$2:X77)-'Chem - ODS'!S$15*10^6,'Chemicals Calcs'!X77))</f>
        <v>0</v>
      </c>
      <c r="Y77" s="210">
        <f ca="1">IF(SUM('Chemicals Calcs'!Y$2:Y77)-'Chem - ODS'!T$15*10^6&lt;0,0,IF(AND(SUM('Chemicals Calcs'!Y$1:Y76)-'Chem - ODS'!T$15*10^6&lt;0,SUM('Chemicals Calcs'!Y$2:Y77)-'Chem - ODS'!T$15*10^6&gt;0),SUM('Chemicals Calcs'!Y$2:Y77)-'Chem - ODS'!T$15*10^6,'Chemicals Calcs'!Y77))</f>
        <v>0</v>
      </c>
      <c r="Z77" s="210">
        <f ca="1">IF(SUM('Chemicals Calcs'!Z$2:Z77)-'Chem - ODS'!U$15*10^6&lt;0,0,IF(AND(SUM('Chemicals Calcs'!Z$1:Z76)-'Chem - ODS'!U$15*10^6&lt;0,SUM('Chemicals Calcs'!Z$2:Z77)-'Chem - ODS'!U$15*10^6&gt;0),SUM('Chemicals Calcs'!Z$2:Z77)-'Chem - ODS'!U$15*10^6,'Chemicals Calcs'!Z77))</f>
        <v>0</v>
      </c>
      <c r="AA77" s="210">
        <f ca="1">IF(SUM('Chemicals Calcs'!AA$2:AA77)-'Chem - ODS'!V$15*10^6&lt;0,0,IF(AND(SUM('Chemicals Calcs'!AA$1:AA76)-'Chem - ODS'!V$15*10^6&lt;0,SUM('Chemicals Calcs'!AA$2:AA77)-'Chem - ODS'!V$15*10^6&gt;0),SUM('Chemicals Calcs'!AA$2:AA77)-'Chem - ODS'!V$15*10^6,'Chemicals Calcs'!AA77))</f>
        <v>0</v>
      </c>
      <c r="AB77" s="210">
        <f ca="1">IF(SUM('Chemicals Calcs'!AB$2:AB77)-'Chem - ODS'!W$15*10^6&lt;0,0,IF(AND(SUM('Chemicals Calcs'!AB$1:AB76)-'Chem - ODS'!W$15*10^6&lt;0,SUM('Chemicals Calcs'!AB$2:AB77)-'Chem - ODS'!W$15*10^6&gt;0),SUM('Chemicals Calcs'!AB$2:AB77)-'Chem - ODS'!W$15*10^6,'Chemicals Calcs'!AB77))</f>
        <v>0</v>
      </c>
      <c r="AC77" s="210">
        <f ca="1">IF(SUM('Chemicals Calcs'!AC$2:AC77)-'Chem - ODS'!X$15*10^6&lt;0,0,IF(AND(SUM('Chemicals Calcs'!AC$1:AC76)-'Chem - ODS'!X$15*10^6&lt;0,SUM('Chemicals Calcs'!AC$2:AC77)-'Chem - ODS'!X$15*10^6&gt;0),SUM('Chemicals Calcs'!AC$2:AC77)-'Chem - ODS'!X$15*10^6,'Chemicals Calcs'!AC77))</f>
        <v>0</v>
      </c>
      <c r="AD77" s="210">
        <f ca="1">IF(SUM('Chemicals Calcs'!AD$2:AD77)-'Chem - ODS'!Y$15*10^6&lt;0,0,IF(AND(SUM('Chemicals Calcs'!AD$1:AD76)-'Chem - ODS'!Y$15*10^6&lt;0,SUM('Chemicals Calcs'!AD$2:AD77)-'Chem - ODS'!Y$15*10^6&gt;0),SUM('Chemicals Calcs'!AD$2:AD77)-'Chem - ODS'!Y$15*10^6,'Chemicals Calcs'!AD77))</f>
        <v>0</v>
      </c>
      <c r="AE77" s="210">
        <f ca="1">IF(SUM('Chemicals Calcs'!AE$2:AE77)-'Chem - ODS'!Z$15*10^6&lt;0,0,IF(AND(SUM('Chemicals Calcs'!AE$1:AE76)-'Chem - ODS'!Z$15*10^6&lt;0,SUM('Chemicals Calcs'!AE$2:AE77)-'Chem - ODS'!Z$15*10^6&gt;0),SUM('Chemicals Calcs'!AE$2:AE77)-'Chem - ODS'!Z$15*10^6,'Chemicals Calcs'!AE77))</f>
        <v>0</v>
      </c>
      <c r="AF77" s="210">
        <f ca="1">IF(SUM('Chemicals Calcs'!AF$2:AF77)-'Chem - ODS'!AA$15*10^6&lt;0,0,IF(AND(SUM('Chemicals Calcs'!AF$1:AF76)-'Chem - ODS'!AA$15*10^6&lt;0,SUM('Chemicals Calcs'!AF$2:AF77)-'Chem - ODS'!AA$15*10^6&gt;0),SUM('Chemicals Calcs'!AF$2:AF77)-'Chem - ODS'!AA$15*10^6,'Chemicals Calcs'!AF77))</f>
        <v>0</v>
      </c>
      <c r="AG77" s="210">
        <f ca="1">IF(SUM('Chemicals Calcs'!AG$2:AG77)-'Chem - ODS'!AB$15*10^6&lt;0,0,IF(AND(SUM('Chemicals Calcs'!AG$1:AG76)-'Chem - ODS'!AB$15*10^6&lt;0,SUM('Chemicals Calcs'!AG$2:AG77)-'Chem - ODS'!AB$15*10^6&gt;0),SUM('Chemicals Calcs'!AG$2:AG77)-'Chem - ODS'!AB$15*10^6,'Chemicals Calcs'!AG77))</f>
        <v>0</v>
      </c>
      <c r="AH77" s="210">
        <f ca="1">IF(SUM('Chemicals Calcs'!AH$2:AH77)-'Chem - ODS'!AC$15*10^6&lt;0,0,IF(AND(SUM('Chemicals Calcs'!AH$1:AH76)-'Chem - ODS'!AC$15*10^6&lt;0,SUM('Chemicals Calcs'!AH$2:AH77)-'Chem - ODS'!AC$15*10^6&gt;0),SUM('Chemicals Calcs'!AH$2:AH77)-'Chem - ODS'!AC$15*10^6,'Chemicals Calcs'!AH77))</f>
        <v>0</v>
      </c>
      <c r="AI77" s="210">
        <f ca="1">IF(SUM('Chemicals Calcs'!AI$2:AI77)-'Chem - ODS'!AD$15*10^6&lt;0,0,IF(AND(SUM('Chemicals Calcs'!AI$1:AI76)-'Chem - ODS'!AD$15*10^6&lt;0,SUM('Chemicals Calcs'!AI$2:AI77)-'Chem - ODS'!AD$15*10^6&gt;0),SUM('Chemicals Calcs'!AI$2:AI77)-'Chem - ODS'!AD$15*10^6,'Chemicals Calcs'!AI77))</f>
        <v>0</v>
      </c>
      <c r="AJ77" s="210">
        <f ca="1">IF(SUM('Chemicals Calcs'!AJ$2:AJ77)-'Chem - ODS'!AE$15*10^6&lt;0,0,IF(AND(SUM('Chemicals Calcs'!AJ$1:AJ76)-'Chem - ODS'!AE$15*10^6&lt;0,SUM('Chemicals Calcs'!AJ$2:AJ77)-'Chem - ODS'!AE$15*10^6&gt;0),SUM('Chemicals Calcs'!AJ$2:AJ77)-'Chem - ODS'!AE$15*10^6,'Chemicals Calcs'!AJ77))</f>
        <v>0</v>
      </c>
      <c r="AK77" s="210">
        <f ca="1">IF(SUM('Chemicals Calcs'!AK$2:AK77)-'Chem - ODS'!AF$15*10^6&lt;0,0,IF(AND(SUM('Chemicals Calcs'!AK$1:AK76)-'Chem - ODS'!AF$15*10^6&lt;0,SUM('Chemicals Calcs'!AK$2:AK77)-'Chem - ODS'!AF$15*10^6&gt;0),SUM('Chemicals Calcs'!AK$2:AK77)-'Chem - ODS'!AF$15*10^6,'Chemicals Calcs'!AK77))</f>
        <v>0</v>
      </c>
      <c r="AL77" s="210">
        <f ca="1">IF(SUM('Chemicals Calcs'!AL$2:AL77)-'Chem - ODS'!AG$15*10^6&lt;0,0,IF(AND(SUM('Chemicals Calcs'!AL$1:AL76)-'Chem - ODS'!AG$15*10^6&lt;0,SUM('Chemicals Calcs'!AL$2:AL77)-'Chem - ODS'!AG$15*10^6&gt;0),SUM('Chemicals Calcs'!AL$2:AL77)-'Chem - ODS'!AG$15*10^6,'Chemicals Calcs'!AL77))</f>
        <v>0</v>
      </c>
      <c r="AM77" s="210">
        <f ca="1">IF(SUM('Chemicals Calcs'!AM$2:AM77)-'Chem - ODS'!AH$15*10^6&lt;0,0,IF(AND(SUM('Chemicals Calcs'!AM$1:AM76)-'Chem - ODS'!AH$15*10^6&lt;0,SUM('Chemicals Calcs'!AM$2:AM77)-'Chem - ODS'!AH$15*10^6&gt;0),SUM('Chemicals Calcs'!AM$2:AM77)-'Chem - ODS'!AH$15*10^6,'Chemicals Calcs'!AM77))</f>
        <v>0</v>
      </c>
      <c r="AN77" s="210">
        <f ca="1">IF(SUM('Chemicals Calcs'!AN$2:AN77)-'Chem - ODS'!AI$15*10^6&lt;0,0,IF(AND(SUM('Chemicals Calcs'!AN$1:AN76)-'Chem - ODS'!AI$15*10^6&lt;0,SUM('Chemicals Calcs'!AN$2:AN77)-'Chem - ODS'!AI$15*10^6&gt;0),SUM('Chemicals Calcs'!AN$2:AN77)-'Chem - ODS'!AI$15*10^6,'Chemicals Calcs'!AN77))</f>
        <v>0</v>
      </c>
      <c r="AO77" s="210">
        <f ca="1">IF(SUM('Chemicals Calcs'!AO$2:AO77)-'Chem - ODS'!AJ$15*10^6&lt;0,0,IF(AND(SUM('Chemicals Calcs'!AO$1:AO76)-'Chem - ODS'!AJ$15*10^6&lt;0,SUM('Chemicals Calcs'!AO$2:AO77)-'Chem - ODS'!AJ$15*10^6&gt;0),SUM('Chemicals Calcs'!AO$2:AO77)-'Chem - ODS'!AJ$15*10^6,'Chemicals Calcs'!AO77))</f>
        <v>0</v>
      </c>
      <c r="AP77" s="210">
        <f ca="1">IF(SUM('Chemicals Calcs'!AP$2:AP77)-'Chem - ODS'!AK$15*10^6&lt;0,0,IF(AND(SUM('Chemicals Calcs'!AP$1:AP76)-'Chem - ODS'!AK$15*10^6&lt;0,SUM('Chemicals Calcs'!AP$2:AP77)-'Chem - ODS'!AK$15*10^6&gt;0),SUM('Chemicals Calcs'!AP$2:AP77)-'Chem - ODS'!AK$15*10^6,'Chemicals Calcs'!AP77))</f>
        <v>0</v>
      </c>
    </row>
    <row r="78" spans="1:42">
      <c r="A78" s="74">
        <v>26</v>
      </c>
      <c r="B78">
        <f ca="1">IF('Chemicals 2010'!$A86="CP",INDIRECT("'Chemicals 2010'!"&amp;'Country Selector'!$B$3&amp;ROW($A86))*10^12,0)</f>
        <v>0</v>
      </c>
      <c r="C78" s="90">
        <f t="shared" ca="1" si="4"/>
        <v>0</v>
      </c>
      <c r="D78" s="90">
        <f t="shared" ca="1" si="3"/>
        <v>0</v>
      </c>
      <c r="E78" s="90">
        <f t="shared" ca="1" si="3"/>
        <v>0</v>
      </c>
      <c r="F78" s="90">
        <f t="shared" ca="1" si="3"/>
        <v>0</v>
      </c>
      <c r="G78" s="210">
        <f ca="1">IF(SUM('Chemicals Calcs'!G$2:G78)-'Chem - ODS'!B$15*10^6&lt;0,0,IF(AND(SUM('Chemicals Calcs'!G$1:G77)-'Chem - ODS'!B$15*10^6&lt;0,SUM('Chemicals Calcs'!G$2:G78)-'Chem - ODS'!B$15*10^6&gt;0),SUM('Chemicals Calcs'!G$2:G78)-'Chem - ODS'!B$15*10^6,'Chemicals Calcs'!G78))</f>
        <v>0</v>
      </c>
      <c r="H78" s="210">
        <f ca="1">IF(SUM('Chemicals Calcs'!H$2:H78)-'Chem - ODS'!C$15*10^6&lt;0,0,IF(AND(SUM('Chemicals Calcs'!H$1:H77)-'Chem - ODS'!C$15*10^6&lt;0,SUM('Chemicals Calcs'!H$2:H78)-'Chem - ODS'!C$15*10^6&gt;0),SUM('Chemicals Calcs'!H$2:H78)-'Chem - ODS'!C$15*10^6,'Chemicals Calcs'!H78))</f>
        <v>0</v>
      </c>
      <c r="I78" s="210">
        <f ca="1">IF(SUM('Chemicals Calcs'!I$2:I78)-'Chem - ODS'!D$15*10^6&lt;0,0,IF(AND(SUM('Chemicals Calcs'!I$1:I77)-'Chem - ODS'!D$15*10^6&lt;0,SUM('Chemicals Calcs'!I$2:I78)-'Chem - ODS'!D$15*10^6&gt;0),SUM('Chemicals Calcs'!I$2:I78)-'Chem - ODS'!D$15*10^6,'Chemicals Calcs'!I78))</f>
        <v>0</v>
      </c>
      <c r="J78" s="210">
        <f ca="1">IF(SUM('Chemicals Calcs'!J$2:J78)-'Chem - ODS'!E$15*10^6&lt;0,0,IF(AND(SUM('Chemicals Calcs'!J$1:J77)-'Chem - ODS'!E$15*10^6&lt;0,SUM('Chemicals Calcs'!J$2:J78)-'Chem - ODS'!E$15*10^6&gt;0),SUM('Chemicals Calcs'!J$2:J78)-'Chem - ODS'!E$15*10^6,'Chemicals Calcs'!J78))</f>
        <v>0</v>
      </c>
      <c r="K78" s="210">
        <f ca="1">IF(SUM('Chemicals Calcs'!K$2:K78)-'Chem - ODS'!F$15*10^6&lt;0,0,IF(AND(SUM('Chemicals Calcs'!K$1:K77)-'Chem - ODS'!F$15*10^6&lt;0,SUM('Chemicals Calcs'!K$2:K78)-'Chem - ODS'!F$15*10^6&gt;0),SUM('Chemicals Calcs'!K$2:K78)-'Chem - ODS'!F$15*10^6,'Chemicals Calcs'!K78))</f>
        <v>0</v>
      </c>
      <c r="L78" s="210">
        <f ca="1">IF(SUM('Chemicals Calcs'!L$2:L78)-'Chem - ODS'!G$15*10^6&lt;0,0,IF(AND(SUM('Chemicals Calcs'!L$1:L77)-'Chem - ODS'!G$15*10^6&lt;0,SUM('Chemicals Calcs'!L$2:L78)-'Chem - ODS'!G$15*10^6&gt;0),SUM('Chemicals Calcs'!L$2:L78)-'Chem - ODS'!G$15*10^6,'Chemicals Calcs'!L78))</f>
        <v>0</v>
      </c>
      <c r="M78" s="210">
        <f ca="1">IF(SUM('Chemicals Calcs'!M$2:M78)-'Chem - ODS'!H$15*10^6&lt;0,0,IF(AND(SUM('Chemicals Calcs'!M$1:M77)-'Chem - ODS'!H$15*10^6&lt;0,SUM('Chemicals Calcs'!M$2:M78)-'Chem - ODS'!H$15*10^6&gt;0),SUM('Chemicals Calcs'!M$2:M78)-'Chem - ODS'!H$15*10^6,'Chemicals Calcs'!M78))</f>
        <v>0</v>
      </c>
      <c r="N78" s="210">
        <f ca="1">IF(SUM('Chemicals Calcs'!N$2:N78)-'Chem - ODS'!I$15*10^6&lt;0,0,IF(AND(SUM('Chemicals Calcs'!N$1:N77)-'Chem - ODS'!I$15*10^6&lt;0,SUM('Chemicals Calcs'!N$2:N78)-'Chem - ODS'!I$15*10^6&gt;0),SUM('Chemicals Calcs'!N$2:N78)-'Chem - ODS'!I$15*10^6,'Chemicals Calcs'!N78))</f>
        <v>0</v>
      </c>
      <c r="O78" s="210">
        <f ca="1">IF(SUM('Chemicals Calcs'!O$2:O78)-'Chem - ODS'!J$15*10^6&lt;0,0,IF(AND(SUM('Chemicals Calcs'!O$1:O77)-'Chem - ODS'!J$15*10^6&lt;0,SUM('Chemicals Calcs'!O$2:O78)-'Chem - ODS'!J$15*10^6&gt;0),SUM('Chemicals Calcs'!O$2:O78)-'Chem - ODS'!J$15*10^6,'Chemicals Calcs'!O78))</f>
        <v>0</v>
      </c>
      <c r="P78" s="210">
        <f ca="1">IF(SUM('Chemicals Calcs'!P$2:P78)-'Chem - ODS'!K$15*10^6&lt;0,0,IF(AND(SUM('Chemicals Calcs'!P$1:P77)-'Chem - ODS'!K$15*10^6&lt;0,SUM('Chemicals Calcs'!P$2:P78)-'Chem - ODS'!K$15*10^6&gt;0),SUM('Chemicals Calcs'!P$2:P78)-'Chem - ODS'!K$15*10^6,'Chemicals Calcs'!P78))</f>
        <v>0</v>
      </c>
      <c r="Q78" s="210">
        <f ca="1">IF(SUM('Chemicals Calcs'!Q$2:Q78)-'Chem - ODS'!L$15*10^6&lt;0,0,IF(AND(SUM('Chemicals Calcs'!Q$1:Q77)-'Chem - ODS'!L$15*10^6&lt;0,SUM('Chemicals Calcs'!Q$2:Q78)-'Chem - ODS'!L$15*10^6&gt;0),SUM('Chemicals Calcs'!Q$2:Q78)-'Chem - ODS'!L$15*10^6,'Chemicals Calcs'!Q78))</f>
        <v>0</v>
      </c>
      <c r="R78" s="210">
        <f ca="1">IF(SUM('Chemicals Calcs'!R$2:R78)-'Chem - ODS'!M$15*10^6&lt;0,0,IF(AND(SUM('Chemicals Calcs'!R$1:R77)-'Chem - ODS'!M$15*10^6&lt;0,SUM('Chemicals Calcs'!R$2:R78)-'Chem - ODS'!M$15*10^6&gt;0),SUM('Chemicals Calcs'!R$2:R78)-'Chem - ODS'!M$15*10^6,'Chemicals Calcs'!R78))</f>
        <v>0</v>
      </c>
      <c r="S78" s="210">
        <f ca="1">IF(SUM('Chemicals Calcs'!S$2:S78)-'Chem - ODS'!N$15*10^6&lt;0,0,IF(AND(SUM('Chemicals Calcs'!S$1:S77)-'Chem - ODS'!N$15*10^6&lt;0,SUM('Chemicals Calcs'!S$2:S78)-'Chem - ODS'!N$15*10^6&gt;0),SUM('Chemicals Calcs'!S$2:S78)-'Chem - ODS'!N$15*10^6,'Chemicals Calcs'!S78))</f>
        <v>0</v>
      </c>
      <c r="T78" s="210">
        <f ca="1">IF(SUM('Chemicals Calcs'!T$2:T78)-'Chem - ODS'!O$15*10^6&lt;0,0,IF(AND(SUM('Chemicals Calcs'!T$1:T77)-'Chem - ODS'!O$15*10^6&lt;0,SUM('Chemicals Calcs'!T$2:T78)-'Chem - ODS'!O$15*10^6&gt;0),SUM('Chemicals Calcs'!T$2:T78)-'Chem - ODS'!O$15*10^6,'Chemicals Calcs'!T78))</f>
        <v>0</v>
      </c>
      <c r="U78" s="210">
        <f ca="1">IF(SUM('Chemicals Calcs'!U$2:U78)-'Chem - ODS'!P$15*10^6&lt;0,0,IF(AND(SUM('Chemicals Calcs'!U$1:U77)-'Chem - ODS'!P$15*10^6&lt;0,SUM('Chemicals Calcs'!U$2:U78)-'Chem - ODS'!P$15*10^6&gt;0),SUM('Chemicals Calcs'!U$2:U78)-'Chem - ODS'!P$15*10^6,'Chemicals Calcs'!U78))</f>
        <v>0</v>
      </c>
      <c r="V78" s="210">
        <f ca="1">IF(SUM('Chemicals Calcs'!V$2:V78)-'Chem - ODS'!Q$15*10^6&lt;0,0,IF(AND(SUM('Chemicals Calcs'!V$1:V77)-'Chem - ODS'!Q$15*10^6&lt;0,SUM('Chemicals Calcs'!V$2:V78)-'Chem - ODS'!Q$15*10^6&gt;0),SUM('Chemicals Calcs'!V$2:V78)-'Chem - ODS'!Q$15*10^6,'Chemicals Calcs'!V78))</f>
        <v>0</v>
      </c>
      <c r="W78" s="210">
        <f ca="1">IF(SUM('Chemicals Calcs'!W$2:W78)-'Chem - ODS'!R$15*10^6&lt;0,0,IF(AND(SUM('Chemicals Calcs'!W$1:W77)-'Chem - ODS'!R$15*10^6&lt;0,SUM('Chemicals Calcs'!W$2:W78)-'Chem - ODS'!R$15*10^6&gt;0),SUM('Chemicals Calcs'!W$2:W78)-'Chem - ODS'!R$15*10^6,'Chemicals Calcs'!W78))</f>
        <v>0</v>
      </c>
      <c r="X78" s="210">
        <f ca="1">IF(SUM('Chemicals Calcs'!X$2:X78)-'Chem - ODS'!S$15*10^6&lt;0,0,IF(AND(SUM('Chemicals Calcs'!X$1:X77)-'Chem - ODS'!S$15*10^6&lt;0,SUM('Chemicals Calcs'!X$2:X78)-'Chem - ODS'!S$15*10^6&gt;0),SUM('Chemicals Calcs'!X$2:X78)-'Chem - ODS'!S$15*10^6,'Chemicals Calcs'!X78))</f>
        <v>0</v>
      </c>
      <c r="Y78" s="210">
        <f ca="1">IF(SUM('Chemicals Calcs'!Y$2:Y78)-'Chem - ODS'!T$15*10^6&lt;0,0,IF(AND(SUM('Chemicals Calcs'!Y$1:Y77)-'Chem - ODS'!T$15*10^6&lt;0,SUM('Chemicals Calcs'!Y$2:Y78)-'Chem - ODS'!T$15*10^6&gt;0),SUM('Chemicals Calcs'!Y$2:Y78)-'Chem - ODS'!T$15*10^6,'Chemicals Calcs'!Y78))</f>
        <v>0</v>
      </c>
      <c r="Z78" s="210">
        <f ca="1">IF(SUM('Chemicals Calcs'!Z$2:Z78)-'Chem - ODS'!U$15*10^6&lt;0,0,IF(AND(SUM('Chemicals Calcs'!Z$1:Z77)-'Chem - ODS'!U$15*10^6&lt;0,SUM('Chemicals Calcs'!Z$2:Z78)-'Chem - ODS'!U$15*10^6&gt;0),SUM('Chemicals Calcs'!Z$2:Z78)-'Chem - ODS'!U$15*10^6,'Chemicals Calcs'!Z78))</f>
        <v>0</v>
      </c>
      <c r="AA78" s="210">
        <f ca="1">IF(SUM('Chemicals Calcs'!AA$2:AA78)-'Chem - ODS'!V$15*10^6&lt;0,0,IF(AND(SUM('Chemicals Calcs'!AA$1:AA77)-'Chem - ODS'!V$15*10^6&lt;0,SUM('Chemicals Calcs'!AA$2:AA78)-'Chem - ODS'!V$15*10^6&gt;0),SUM('Chemicals Calcs'!AA$2:AA78)-'Chem - ODS'!V$15*10^6,'Chemicals Calcs'!AA78))</f>
        <v>0</v>
      </c>
      <c r="AB78" s="210">
        <f ca="1">IF(SUM('Chemicals Calcs'!AB$2:AB78)-'Chem - ODS'!W$15*10^6&lt;0,0,IF(AND(SUM('Chemicals Calcs'!AB$1:AB77)-'Chem - ODS'!W$15*10^6&lt;0,SUM('Chemicals Calcs'!AB$2:AB78)-'Chem - ODS'!W$15*10^6&gt;0),SUM('Chemicals Calcs'!AB$2:AB78)-'Chem - ODS'!W$15*10^6,'Chemicals Calcs'!AB78))</f>
        <v>0</v>
      </c>
      <c r="AC78" s="210">
        <f ca="1">IF(SUM('Chemicals Calcs'!AC$2:AC78)-'Chem - ODS'!X$15*10^6&lt;0,0,IF(AND(SUM('Chemicals Calcs'!AC$1:AC77)-'Chem - ODS'!X$15*10^6&lt;0,SUM('Chemicals Calcs'!AC$2:AC78)-'Chem - ODS'!X$15*10^6&gt;0),SUM('Chemicals Calcs'!AC$2:AC78)-'Chem - ODS'!X$15*10^6,'Chemicals Calcs'!AC78))</f>
        <v>0</v>
      </c>
      <c r="AD78" s="210">
        <f ca="1">IF(SUM('Chemicals Calcs'!AD$2:AD78)-'Chem - ODS'!Y$15*10^6&lt;0,0,IF(AND(SUM('Chemicals Calcs'!AD$1:AD77)-'Chem - ODS'!Y$15*10^6&lt;0,SUM('Chemicals Calcs'!AD$2:AD78)-'Chem - ODS'!Y$15*10^6&gt;0),SUM('Chemicals Calcs'!AD$2:AD78)-'Chem - ODS'!Y$15*10^6,'Chemicals Calcs'!AD78))</f>
        <v>0</v>
      </c>
      <c r="AE78" s="210">
        <f ca="1">IF(SUM('Chemicals Calcs'!AE$2:AE78)-'Chem - ODS'!Z$15*10^6&lt;0,0,IF(AND(SUM('Chemicals Calcs'!AE$1:AE77)-'Chem - ODS'!Z$15*10^6&lt;0,SUM('Chemicals Calcs'!AE$2:AE78)-'Chem - ODS'!Z$15*10^6&gt;0),SUM('Chemicals Calcs'!AE$2:AE78)-'Chem - ODS'!Z$15*10^6,'Chemicals Calcs'!AE78))</f>
        <v>0</v>
      </c>
      <c r="AF78" s="210">
        <f ca="1">IF(SUM('Chemicals Calcs'!AF$2:AF78)-'Chem - ODS'!AA$15*10^6&lt;0,0,IF(AND(SUM('Chemicals Calcs'!AF$1:AF77)-'Chem - ODS'!AA$15*10^6&lt;0,SUM('Chemicals Calcs'!AF$2:AF78)-'Chem - ODS'!AA$15*10^6&gt;0),SUM('Chemicals Calcs'!AF$2:AF78)-'Chem - ODS'!AA$15*10^6,'Chemicals Calcs'!AF78))</f>
        <v>0</v>
      </c>
      <c r="AG78" s="210">
        <f ca="1">IF(SUM('Chemicals Calcs'!AG$2:AG78)-'Chem - ODS'!AB$15*10^6&lt;0,0,IF(AND(SUM('Chemicals Calcs'!AG$1:AG77)-'Chem - ODS'!AB$15*10^6&lt;0,SUM('Chemicals Calcs'!AG$2:AG78)-'Chem - ODS'!AB$15*10^6&gt;0),SUM('Chemicals Calcs'!AG$2:AG78)-'Chem - ODS'!AB$15*10^6,'Chemicals Calcs'!AG78))</f>
        <v>0</v>
      </c>
      <c r="AH78" s="210">
        <f ca="1">IF(SUM('Chemicals Calcs'!AH$2:AH78)-'Chem - ODS'!AC$15*10^6&lt;0,0,IF(AND(SUM('Chemicals Calcs'!AH$1:AH77)-'Chem - ODS'!AC$15*10^6&lt;0,SUM('Chemicals Calcs'!AH$2:AH78)-'Chem - ODS'!AC$15*10^6&gt;0),SUM('Chemicals Calcs'!AH$2:AH78)-'Chem - ODS'!AC$15*10^6,'Chemicals Calcs'!AH78))</f>
        <v>0</v>
      </c>
      <c r="AI78" s="210">
        <f ca="1">IF(SUM('Chemicals Calcs'!AI$2:AI78)-'Chem - ODS'!AD$15*10^6&lt;0,0,IF(AND(SUM('Chemicals Calcs'!AI$1:AI77)-'Chem - ODS'!AD$15*10^6&lt;0,SUM('Chemicals Calcs'!AI$2:AI78)-'Chem - ODS'!AD$15*10^6&gt;0),SUM('Chemicals Calcs'!AI$2:AI78)-'Chem - ODS'!AD$15*10^6,'Chemicals Calcs'!AI78))</f>
        <v>0</v>
      </c>
      <c r="AJ78" s="210">
        <f ca="1">IF(SUM('Chemicals Calcs'!AJ$2:AJ78)-'Chem - ODS'!AE$15*10^6&lt;0,0,IF(AND(SUM('Chemicals Calcs'!AJ$1:AJ77)-'Chem - ODS'!AE$15*10^6&lt;0,SUM('Chemicals Calcs'!AJ$2:AJ78)-'Chem - ODS'!AE$15*10^6&gt;0),SUM('Chemicals Calcs'!AJ$2:AJ78)-'Chem - ODS'!AE$15*10^6,'Chemicals Calcs'!AJ78))</f>
        <v>0</v>
      </c>
      <c r="AK78" s="210">
        <f ca="1">IF(SUM('Chemicals Calcs'!AK$2:AK78)-'Chem - ODS'!AF$15*10^6&lt;0,0,IF(AND(SUM('Chemicals Calcs'!AK$1:AK77)-'Chem - ODS'!AF$15*10^6&lt;0,SUM('Chemicals Calcs'!AK$2:AK78)-'Chem - ODS'!AF$15*10^6&gt;0),SUM('Chemicals Calcs'!AK$2:AK78)-'Chem - ODS'!AF$15*10^6,'Chemicals Calcs'!AK78))</f>
        <v>0</v>
      </c>
      <c r="AL78" s="210">
        <f ca="1">IF(SUM('Chemicals Calcs'!AL$2:AL78)-'Chem - ODS'!AG$15*10^6&lt;0,0,IF(AND(SUM('Chemicals Calcs'!AL$1:AL77)-'Chem - ODS'!AG$15*10^6&lt;0,SUM('Chemicals Calcs'!AL$2:AL78)-'Chem - ODS'!AG$15*10^6&gt;0),SUM('Chemicals Calcs'!AL$2:AL78)-'Chem - ODS'!AG$15*10^6,'Chemicals Calcs'!AL78))</f>
        <v>0</v>
      </c>
      <c r="AM78" s="210">
        <f ca="1">IF(SUM('Chemicals Calcs'!AM$2:AM78)-'Chem - ODS'!AH$15*10^6&lt;0,0,IF(AND(SUM('Chemicals Calcs'!AM$1:AM77)-'Chem - ODS'!AH$15*10^6&lt;0,SUM('Chemicals Calcs'!AM$2:AM78)-'Chem - ODS'!AH$15*10^6&gt;0),SUM('Chemicals Calcs'!AM$2:AM78)-'Chem - ODS'!AH$15*10^6,'Chemicals Calcs'!AM78))</f>
        <v>0</v>
      </c>
      <c r="AN78" s="210">
        <f ca="1">IF(SUM('Chemicals Calcs'!AN$2:AN78)-'Chem - ODS'!AI$15*10^6&lt;0,0,IF(AND(SUM('Chemicals Calcs'!AN$1:AN77)-'Chem - ODS'!AI$15*10^6&lt;0,SUM('Chemicals Calcs'!AN$2:AN78)-'Chem - ODS'!AI$15*10^6&gt;0),SUM('Chemicals Calcs'!AN$2:AN78)-'Chem - ODS'!AI$15*10^6,'Chemicals Calcs'!AN78))</f>
        <v>0</v>
      </c>
      <c r="AO78" s="210">
        <f ca="1">IF(SUM('Chemicals Calcs'!AO$2:AO78)-'Chem - ODS'!AJ$15*10^6&lt;0,0,IF(AND(SUM('Chemicals Calcs'!AO$1:AO77)-'Chem - ODS'!AJ$15*10^6&lt;0,SUM('Chemicals Calcs'!AO$2:AO78)-'Chem - ODS'!AJ$15*10^6&gt;0),SUM('Chemicals Calcs'!AO$2:AO78)-'Chem - ODS'!AJ$15*10^6,'Chemicals Calcs'!AO78))</f>
        <v>0</v>
      </c>
      <c r="AP78" s="210">
        <f ca="1">IF(SUM('Chemicals Calcs'!AP$2:AP78)-'Chem - ODS'!AK$15*10^6&lt;0,0,IF(AND(SUM('Chemicals Calcs'!AP$1:AP77)-'Chem - ODS'!AK$15*10^6&lt;0,SUM('Chemicals Calcs'!AP$2:AP78)-'Chem - ODS'!AK$15*10^6&gt;0),SUM('Chemicals Calcs'!AP$2:AP78)-'Chem - ODS'!AK$15*10^6,'Chemicals Calcs'!AP78))</f>
        <v>0</v>
      </c>
    </row>
    <row r="79" spans="1:42">
      <c r="A79" s="74">
        <v>27</v>
      </c>
      <c r="B79">
        <f ca="1">IF('Chemicals 2010'!$A87="CP",INDIRECT("'Chemicals 2010'!"&amp;'Country Selector'!$B$3&amp;ROW($A87))*10^12,0)</f>
        <v>0</v>
      </c>
      <c r="C79" s="90">
        <f t="shared" ca="1" si="4"/>
        <v>2202436825967.248</v>
      </c>
      <c r="D79" s="90">
        <f t="shared" ca="1" si="3"/>
        <v>4404873651934.4961</v>
      </c>
      <c r="E79" s="90">
        <f t="shared" ca="1" si="3"/>
        <v>6607310477901.7441</v>
      </c>
      <c r="F79" s="90">
        <f t="shared" ca="1" si="3"/>
        <v>8809747303868.9922</v>
      </c>
      <c r="G79" s="210">
        <f ca="1">IF(SUM('Chemicals Calcs'!G$2:G79)-'Chem - ODS'!B$15*10^6&lt;0,0,IF(AND(SUM('Chemicals Calcs'!G$1:G78)-'Chem - ODS'!B$15*10^6&lt;0,SUM('Chemicals Calcs'!G$2:G79)-'Chem - ODS'!B$15*10^6&gt;0),SUM('Chemicals Calcs'!G$2:G79)-'Chem - ODS'!B$15*10^6,'Chemicals Calcs'!G79))</f>
        <v>11012184129836.24</v>
      </c>
      <c r="H79" s="210">
        <f ca="1">IF(SUM('Chemicals Calcs'!H$2:H79)-'Chem - ODS'!C$15*10^6&lt;0,0,IF(AND(SUM('Chemicals Calcs'!H$1:H78)-'Chem - ODS'!C$15*10^6&lt;0,SUM('Chemicals Calcs'!H$2:H79)-'Chem - ODS'!C$15*10^6&gt;0),SUM('Chemicals Calcs'!H$2:H79)-'Chem - ODS'!C$15*10^6,'Chemicals Calcs'!H79))</f>
        <v>13214620955803.488</v>
      </c>
      <c r="I79" s="210">
        <f ca="1">IF(SUM('Chemicals Calcs'!I$2:I79)-'Chem - ODS'!D$15*10^6&lt;0,0,IF(AND(SUM('Chemicals Calcs'!I$1:I78)-'Chem - ODS'!D$15*10^6&lt;0,SUM('Chemicals Calcs'!I$2:I79)-'Chem - ODS'!D$15*10^6&gt;0),SUM('Chemicals Calcs'!I$2:I79)-'Chem - ODS'!D$15*10^6,'Chemicals Calcs'!I79))</f>
        <v>15417057781770.738</v>
      </c>
      <c r="J79" s="210">
        <f ca="1">IF(SUM('Chemicals Calcs'!J$2:J79)-'Chem - ODS'!E$15*10^6&lt;0,0,IF(AND(SUM('Chemicals Calcs'!J$1:J78)-'Chem - ODS'!E$15*10^6&lt;0,SUM('Chemicals Calcs'!J$2:J79)-'Chem - ODS'!E$15*10^6&gt;0),SUM('Chemicals Calcs'!J$2:J79)-'Chem - ODS'!E$15*10^6,'Chemicals Calcs'!J79))</f>
        <v>17619494607737.984</v>
      </c>
      <c r="K79" s="210">
        <f ca="1">IF(SUM('Chemicals Calcs'!K$2:K79)-'Chem - ODS'!F$15*10^6&lt;0,0,IF(AND(SUM('Chemicals Calcs'!K$1:K78)-'Chem - ODS'!F$15*10^6&lt;0,SUM('Chemicals Calcs'!K$2:K79)-'Chem - ODS'!F$15*10^6&gt;0),SUM('Chemicals Calcs'!K$2:K79)-'Chem - ODS'!F$15*10^6,'Chemicals Calcs'!K79))</f>
        <v>19821931433705.23</v>
      </c>
      <c r="L79" s="210">
        <f ca="1">IF(SUM('Chemicals Calcs'!L$2:L79)-'Chem - ODS'!G$15*10^6&lt;0,0,IF(AND(SUM('Chemicals Calcs'!L$1:L78)-'Chem - ODS'!G$15*10^6&lt;0,SUM('Chemicals Calcs'!L$2:L79)-'Chem - ODS'!G$15*10^6&gt;0),SUM('Chemicals Calcs'!L$2:L79)-'Chem - ODS'!G$15*10^6,'Chemicals Calcs'!L79))</f>
        <v>22024368259672.48</v>
      </c>
      <c r="M79" s="210">
        <f ca="1">IF(SUM('Chemicals Calcs'!M$2:M79)-'Chem - ODS'!H$15*10^6&lt;0,0,IF(AND(SUM('Chemicals Calcs'!M$1:M78)-'Chem - ODS'!H$15*10^6&lt;0,SUM('Chemicals Calcs'!M$2:M79)-'Chem - ODS'!H$15*10^6&gt;0),SUM('Chemicals Calcs'!M$2:M79)-'Chem - ODS'!H$15*10^6,'Chemicals Calcs'!M79))</f>
        <v>21476161774176.246</v>
      </c>
      <c r="N79" s="210">
        <f ca="1">IF(SUM('Chemicals Calcs'!N$2:N79)-'Chem - ODS'!I$15*10^6&lt;0,0,IF(AND(SUM('Chemicals Calcs'!N$1:N78)-'Chem - ODS'!I$15*10^6&lt;0,SUM('Chemicals Calcs'!N$2:N79)-'Chem - ODS'!I$15*10^6&gt;0),SUM('Chemicals Calcs'!N$2:N79)-'Chem - ODS'!I$15*10^6,'Chemicals Calcs'!N79))</f>
        <v>20927955288680.016</v>
      </c>
      <c r="O79" s="210">
        <f ca="1">IF(SUM('Chemicals Calcs'!O$2:O79)-'Chem - ODS'!J$15*10^6&lt;0,0,IF(AND(SUM('Chemicals Calcs'!O$1:O78)-'Chem - ODS'!J$15*10^6&lt;0,SUM('Chemicals Calcs'!O$2:O79)-'Chem - ODS'!J$15*10^6&gt;0),SUM('Chemicals Calcs'!O$2:O79)-'Chem - ODS'!J$15*10^6,'Chemicals Calcs'!O79))</f>
        <v>20379748803183.789</v>
      </c>
      <c r="P79" s="210">
        <f ca="1">IF(SUM('Chemicals Calcs'!P$2:P79)-'Chem - ODS'!K$15*10^6&lt;0,0,IF(AND(SUM('Chemicals Calcs'!P$1:P78)-'Chem - ODS'!K$15*10^6&lt;0,SUM('Chemicals Calcs'!P$2:P79)-'Chem - ODS'!K$15*10^6&gt;0),SUM('Chemicals Calcs'!P$2:P79)-'Chem - ODS'!K$15*10^6,'Chemicals Calcs'!P79))</f>
        <v>19831542317687.555</v>
      </c>
      <c r="Q79" s="210">
        <f ca="1">IF(SUM('Chemicals Calcs'!Q$2:Q79)-'Chem - ODS'!L$15*10^6&lt;0,0,IF(AND(SUM('Chemicals Calcs'!Q$1:Q78)-'Chem - ODS'!L$15*10^6&lt;0,SUM('Chemicals Calcs'!Q$2:Q79)-'Chem - ODS'!L$15*10^6&gt;0),SUM('Chemicals Calcs'!Q$2:Q79)-'Chem - ODS'!L$15*10^6,'Chemicals Calcs'!Q79))</f>
        <v>19283335832191.32</v>
      </c>
      <c r="R79" s="210">
        <f ca="1">IF(SUM('Chemicals Calcs'!R$2:R79)-'Chem - ODS'!M$15*10^6&lt;0,0,IF(AND(SUM('Chemicals Calcs'!R$1:R78)-'Chem - ODS'!M$15*10^6&lt;0,SUM('Chemicals Calcs'!R$2:R79)-'Chem - ODS'!M$15*10^6&gt;0),SUM('Chemicals Calcs'!R$2:R79)-'Chem - ODS'!M$15*10^6,'Chemicals Calcs'!R79))</f>
        <v>18735129346695.09</v>
      </c>
      <c r="S79" s="210">
        <f ca="1">IF(SUM('Chemicals Calcs'!S$2:S79)-'Chem - ODS'!N$15*10^6&lt;0,0,IF(AND(SUM('Chemicals Calcs'!S$1:S78)-'Chem - ODS'!N$15*10^6&lt;0,SUM('Chemicals Calcs'!S$2:S79)-'Chem - ODS'!N$15*10^6&gt;0),SUM('Chemicals Calcs'!S$2:S79)-'Chem - ODS'!N$15*10^6,'Chemicals Calcs'!S79))</f>
        <v>18186922861198.859</v>
      </c>
      <c r="T79" s="210">
        <f ca="1">IF(SUM('Chemicals Calcs'!T$2:T79)-'Chem - ODS'!O$15*10^6&lt;0,0,IF(AND(SUM('Chemicals Calcs'!T$1:T78)-'Chem - ODS'!O$15*10^6&lt;0,SUM('Chemicals Calcs'!T$2:T79)-'Chem - ODS'!O$15*10^6&gt;0),SUM('Chemicals Calcs'!T$2:T79)-'Chem - ODS'!O$15*10^6,'Chemicals Calcs'!T79))</f>
        <v>17638716375702.625</v>
      </c>
      <c r="U79" s="210">
        <f ca="1">IF(SUM('Chemicals Calcs'!U$2:U79)-'Chem - ODS'!P$15*10^6&lt;0,0,IF(AND(SUM('Chemicals Calcs'!U$1:U78)-'Chem - ODS'!P$15*10^6&lt;0,SUM('Chemicals Calcs'!U$2:U79)-'Chem - ODS'!P$15*10^6&gt;0),SUM('Chemicals Calcs'!U$2:U79)-'Chem - ODS'!P$15*10^6,'Chemicals Calcs'!U79))</f>
        <v>17090509890206.395</v>
      </c>
      <c r="V79" s="210">
        <f ca="1">IF(SUM('Chemicals Calcs'!V$2:V79)-'Chem - ODS'!Q$15*10^6&lt;0,0,IF(AND(SUM('Chemicals Calcs'!V$1:V78)-'Chem - ODS'!Q$15*10^6&lt;0,SUM('Chemicals Calcs'!V$2:V79)-'Chem - ODS'!Q$15*10^6&gt;0),SUM('Chemicals Calcs'!V$2:V79)-'Chem - ODS'!Q$15*10^6,'Chemicals Calcs'!V79))</f>
        <v>16542303404710.162</v>
      </c>
      <c r="W79" s="210">
        <f ca="1">IF(SUM('Chemicals Calcs'!W$2:W79)-'Chem - ODS'!R$15*10^6&lt;0,0,IF(AND(SUM('Chemicals Calcs'!W$1:W78)-'Chem - ODS'!R$15*10^6&lt;0,SUM('Chemicals Calcs'!W$2:W79)-'Chem - ODS'!R$15*10^6&gt;0),SUM('Chemicals Calcs'!W$2:W79)-'Chem - ODS'!R$15*10^6,'Chemicals Calcs'!W79))</f>
        <v>16854211180307.184</v>
      </c>
      <c r="X79" s="210">
        <f ca="1">IF(SUM('Chemicals Calcs'!X$2:X79)-'Chem - ODS'!S$15*10^6&lt;0,0,IF(AND(SUM('Chemicals Calcs'!X$1:X78)-'Chem - ODS'!S$15*10^6&lt;0,SUM('Chemicals Calcs'!X$2:X79)-'Chem - ODS'!S$15*10^6&gt;0),SUM('Chemicals Calcs'!X$2:X79)-'Chem - ODS'!S$15*10^6,'Chemicals Calcs'!X79))</f>
        <v>17166118955904.207</v>
      </c>
      <c r="Y79" s="210">
        <f ca="1">IF(SUM('Chemicals Calcs'!Y$2:Y79)-'Chem - ODS'!T$15*10^6&lt;0,0,IF(AND(SUM('Chemicals Calcs'!Y$1:Y78)-'Chem - ODS'!T$15*10^6&lt;0,SUM('Chemicals Calcs'!Y$2:Y79)-'Chem - ODS'!T$15*10^6&gt;0),SUM('Chemicals Calcs'!Y$2:Y79)-'Chem - ODS'!T$15*10^6,'Chemicals Calcs'!Y79))</f>
        <v>17478026731501.229</v>
      </c>
      <c r="Z79" s="210">
        <f ca="1">IF(SUM('Chemicals Calcs'!Z$2:Z79)-'Chem - ODS'!U$15*10^6&lt;0,0,IF(AND(SUM('Chemicals Calcs'!Z$1:Z78)-'Chem - ODS'!U$15*10^6&lt;0,SUM('Chemicals Calcs'!Z$2:Z79)-'Chem - ODS'!U$15*10^6&gt;0),SUM('Chemicals Calcs'!Z$2:Z79)-'Chem - ODS'!U$15*10^6,'Chemicals Calcs'!Z79))</f>
        <v>17789934507098.25</v>
      </c>
      <c r="AA79" s="210">
        <f ca="1">IF(SUM('Chemicals Calcs'!AA$2:AA79)-'Chem - ODS'!V$15*10^6&lt;0,0,IF(AND(SUM('Chemicals Calcs'!AA$1:AA78)-'Chem - ODS'!V$15*10^6&lt;0,SUM('Chemicals Calcs'!AA$2:AA79)-'Chem - ODS'!V$15*10^6&gt;0),SUM('Chemicals Calcs'!AA$2:AA79)-'Chem - ODS'!V$15*10^6,'Chemicals Calcs'!AA79))</f>
        <v>18101842282695.273</v>
      </c>
      <c r="AB79" s="210">
        <f ca="1">IF(SUM('Chemicals Calcs'!AB$2:AB79)-'Chem - ODS'!W$15*10^6&lt;0,0,IF(AND(SUM('Chemicals Calcs'!AB$1:AB78)-'Chem - ODS'!W$15*10^6&lt;0,SUM('Chemicals Calcs'!AB$2:AB79)-'Chem - ODS'!W$15*10^6&gt;0),SUM('Chemicals Calcs'!AB$2:AB79)-'Chem - ODS'!W$15*10^6,'Chemicals Calcs'!AB79))</f>
        <v>18413750058292.297</v>
      </c>
      <c r="AC79" s="210">
        <f ca="1">IF(SUM('Chemicals Calcs'!AC$2:AC79)-'Chem - ODS'!X$15*10^6&lt;0,0,IF(AND(SUM('Chemicals Calcs'!AC$1:AC78)-'Chem - ODS'!X$15*10^6&lt;0,SUM('Chemicals Calcs'!AC$2:AC79)-'Chem - ODS'!X$15*10^6&gt;0),SUM('Chemicals Calcs'!AC$2:AC79)-'Chem - ODS'!X$15*10^6,'Chemicals Calcs'!AC79))</f>
        <v>18725657833889.32</v>
      </c>
      <c r="AD79" s="210">
        <f ca="1">IF(SUM('Chemicals Calcs'!AD$2:AD79)-'Chem - ODS'!Y$15*10^6&lt;0,0,IF(AND(SUM('Chemicals Calcs'!AD$1:AD78)-'Chem - ODS'!Y$15*10^6&lt;0,SUM('Chemicals Calcs'!AD$2:AD79)-'Chem - ODS'!Y$15*10^6&gt;0),SUM('Chemicals Calcs'!AD$2:AD79)-'Chem - ODS'!Y$15*10^6,'Chemicals Calcs'!AD79))</f>
        <v>19037565609486.344</v>
      </c>
      <c r="AE79" s="210">
        <f ca="1">IF(SUM('Chemicals Calcs'!AE$2:AE79)-'Chem - ODS'!Z$15*10^6&lt;0,0,IF(AND(SUM('Chemicals Calcs'!AE$1:AE78)-'Chem - ODS'!Z$15*10^6&lt;0,SUM('Chemicals Calcs'!AE$2:AE79)-'Chem - ODS'!Z$15*10^6&gt;0),SUM('Chemicals Calcs'!AE$2:AE79)-'Chem - ODS'!Z$15*10^6,'Chemicals Calcs'!AE79))</f>
        <v>19349473385083.367</v>
      </c>
      <c r="AF79" s="210">
        <f ca="1">IF(SUM('Chemicals Calcs'!AF$2:AF79)-'Chem - ODS'!AA$15*10^6&lt;0,0,IF(AND(SUM('Chemicals Calcs'!AF$1:AF78)-'Chem - ODS'!AA$15*10^6&lt;0,SUM('Chemicals Calcs'!AF$2:AF79)-'Chem - ODS'!AA$15*10^6&gt;0),SUM('Chemicals Calcs'!AF$2:AF79)-'Chem - ODS'!AA$15*10^6,'Chemicals Calcs'!AF79))</f>
        <v>19661381160680.387</v>
      </c>
      <c r="AG79" s="210">
        <f ca="1">IF(SUM('Chemicals Calcs'!AG$2:AG79)-'Chem - ODS'!AB$15*10^6&lt;0,0,IF(AND(SUM('Chemicals Calcs'!AG$1:AG78)-'Chem - ODS'!AB$15*10^6&lt;0,SUM('Chemicals Calcs'!AG$2:AG79)-'Chem - ODS'!AB$15*10^6&gt;0),SUM('Chemicals Calcs'!AG$2:AG79)-'Chem - ODS'!AB$15*10^6,'Chemicals Calcs'!AG79))</f>
        <v>19973288936277.406</v>
      </c>
      <c r="AH79" s="210">
        <f ca="1">IF(SUM('Chemicals Calcs'!AH$2:AH79)-'Chem - ODS'!AC$15*10^6&lt;0,0,IF(AND(SUM('Chemicals Calcs'!AH$1:AH78)-'Chem - ODS'!AC$15*10^6&lt;0,SUM('Chemicals Calcs'!AH$2:AH79)-'Chem - ODS'!AC$15*10^6&gt;0),SUM('Chemicals Calcs'!AH$2:AH79)-'Chem - ODS'!AC$15*10^6,'Chemicals Calcs'!AH79))</f>
        <v>20285196711874.43</v>
      </c>
      <c r="AI79" s="210">
        <f ca="1">IF(SUM('Chemicals Calcs'!AI$2:AI79)-'Chem - ODS'!AD$15*10^6&lt;0,0,IF(AND(SUM('Chemicals Calcs'!AI$1:AI78)-'Chem - ODS'!AD$15*10^6&lt;0,SUM('Chemicals Calcs'!AI$2:AI79)-'Chem - ODS'!AD$15*10^6&gt;0),SUM('Chemicals Calcs'!AI$2:AI79)-'Chem - ODS'!AD$15*10^6,'Chemicals Calcs'!AI79))</f>
        <v>20597104487471.453</v>
      </c>
      <c r="AJ79" s="210">
        <f ca="1">IF(SUM('Chemicals Calcs'!AJ$2:AJ79)-'Chem - ODS'!AE$15*10^6&lt;0,0,IF(AND(SUM('Chemicals Calcs'!AJ$1:AJ78)-'Chem - ODS'!AE$15*10^6&lt;0,SUM('Chemicals Calcs'!AJ$2:AJ79)-'Chem - ODS'!AE$15*10^6&gt;0),SUM('Chemicals Calcs'!AJ$2:AJ79)-'Chem - ODS'!AE$15*10^6,'Chemicals Calcs'!AJ79))</f>
        <v>20909012263068.477</v>
      </c>
      <c r="AK79" s="210">
        <f ca="1">IF(SUM('Chemicals Calcs'!AK$2:AK79)-'Chem - ODS'!AF$15*10^6&lt;0,0,IF(AND(SUM('Chemicals Calcs'!AK$1:AK78)-'Chem - ODS'!AF$15*10^6&lt;0,SUM('Chemicals Calcs'!AK$2:AK79)-'Chem - ODS'!AF$15*10^6&gt;0),SUM('Chemicals Calcs'!AK$2:AK79)-'Chem - ODS'!AF$15*10^6,'Chemicals Calcs'!AK79))</f>
        <v>21220920038665.496</v>
      </c>
      <c r="AL79" s="210">
        <f ca="1">IF(SUM('Chemicals Calcs'!AL$2:AL79)-'Chem - ODS'!AG$15*10^6&lt;0,0,IF(AND(SUM('Chemicals Calcs'!AL$1:AL78)-'Chem - ODS'!AG$15*10^6&lt;0,SUM('Chemicals Calcs'!AL$2:AL79)-'Chem - ODS'!AG$15*10^6&gt;0),SUM('Chemicals Calcs'!AL$2:AL79)-'Chem - ODS'!AG$15*10^6,'Chemicals Calcs'!AL79))</f>
        <v>21532827814262.52</v>
      </c>
      <c r="AM79" s="210">
        <f ca="1">IF(SUM('Chemicals Calcs'!AM$2:AM79)-'Chem - ODS'!AH$15*10^6&lt;0,0,IF(AND(SUM('Chemicals Calcs'!AM$1:AM78)-'Chem - ODS'!AH$15*10^6&lt;0,SUM('Chemicals Calcs'!AM$2:AM79)-'Chem - ODS'!AH$15*10^6&gt;0),SUM('Chemicals Calcs'!AM$2:AM79)-'Chem - ODS'!AH$15*10^6,'Chemicals Calcs'!AM79))</f>
        <v>21844735589859.543</v>
      </c>
      <c r="AN79" s="210">
        <f ca="1">IF(SUM('Chemicals Calcs'!AN$2:AN79)-'Chem - ODS'!AI$15*10^6&lt;0,0,IF(AND(SUM('Chemicals Calcs'!AN$1:AN78)-'Chem - ODS'!AI$15*10^6&lt;0,SUM('Chemicals Calcs'!AN$2:AN79)-'Chem - ODS'!AI$15*10^6&gt;0),SUM('Chemicals Calcs'!AN$2:AN79)-'Chem - ODS'!AI$15*10^6,'Chemicals Calcs'!AN79))</f>
        <v>22156643365456.566</v>
      </c>
      <c r="AO79" s="210">
        <f ca="1">IF(SUM('Chemicals Calcs'!AO$2:AO79)-'Chem - ODS'!AJ$15*10^6&lt;0,0,IF(AND(SUM('Chemicals Calcs'!AO$1:AO78)-'Chem - ODS'!AJ$15*10^6&lt;0,SUM('Chemicals Calcs'!AO$2:AO79)-'Chem - ODS'!AJ$15*10^6&gt;0),SUM('Chemicals Calcs'!AO$2:AO79)-'Chem - ODS'!AJ$15*10^6,'Chemicals Calcs'!AO79))</f>
        <v>22468551141053.586</v>
      </c>
      <c r="AP79" s="210">
        <f ca="1">IF(SUM('Chemicals Calcs'!AP$2:AP79)-'Chem - ODS'!AK$15*10^6&lt;0,0,IF(AND(SUM('Chemicals Calcs'!AP$1:AP78)-'Chem - ODS'!AK$15*10^6&lt;0,SUM('Chemicals Calcs'!AP$2:AP79)-'Chem - ODS'!AK$15*10^6&gt;0),SUM('Chemicals Calcs'!AP$2:AP79)-'Chem - ODS'!AK$15*10^6,'Chemicals Calcs'!AP79))</f>
        <v>22780458916650.609</v>
      </c>
    </row>
    <row r="80" spans="1:42">
      <c r="A80" s="74">
        <v>28</v>
      </c>
      <c r="B80">
        <f ca="1">IF('Chemicals 2010'!$A88="CP",INDIRECT("'Chemicals 2010'!"&amp;'Country Selector'!$B$3&amp;ROW($A88))*10^12,0)</f>
        <v>1156566892212.2896</v>
      </c>
      <c r="C80" s="90">
        <f t="shared" ca="1" si="4"/>
        <v>1195106998638.2813</v>
      </c>
      <c r="D80" s="90">
        <f t="shared" ca="1" si="3"/>
        <v>1233647105064.2729</v>
      </c>
      <c r="E80" s="90">
        <f t="shared" ca="1" si="3"/>
        <v>1272187211490.2646</v>
      </c>
      <c r="F80" s="90">
        <f t="shared" ca="1" si="3"/>
        <v>1310727317916.2563</v>
      </c>
      <c r="G80" s="210">
        <f ca="1">IF(SUM('Chemicals Calcs'!G$2:G80)-'Chem - ODS'!B$15*10^6&lt;0,0,IF(AND(SUM('Chemicals Calcs'!G$1:G79)-'Chem - ODS'!B$15*10^6&lt;0,SUM('Chemicals Calcs'!G$2:G80)-'Chem - ODS'!B$15*10^6&gt;0),SUM('Chemicals Calcs'!G$2:G80)-'Chem - ODS'!B$15*10^6,'Chemicals Calcs'!G80))</f>
        <v>1349267424342.248</v>
      </c>
      <c r="H80" s="210">
        <f ca="1">IF(SUM('Chemicals Calcs'!H$2:H80)-'Chem - ODS'!C$15*10^6&lt;0,0,IF(AND(SUM('Chemicals Calcs'!H$1:H79)-'Chem - ODS'!C$15*10^6&lt;0,SUM('Chemicals Calcs'!H$2:H80)-'Chem - ODS'!C$15*10^6&gt;0),SUM('Chemicals Calcs'!H$2:H80)-'Chem - ODS'!C$15*10^6,'Chemicals Calcs'!H80))</f>
        <v>1387807530768.2397</v>
      </c>
      <c r="I80" s="210">
        <f ca="1">IF(SUM('Chemicals Calcs'!I$2:I80)-'Chem - ODS'!D$15*10^6&lt;0,0,IF(AND(SUM('Chemicals Calcs'!I$1:I79)-'Chem - ODS'!D$15*10^6&lt;0,SUM('Chemicals Calcs'!I$2:I80)-'Chem - ODS'!D$15*10^6&gt;0),SUM('Chemicals Calcs'!I$2:I80)-'Chem - ODS'!D$15*10^6,'Chemicals Calcs'!I80))</f>
        <v>1426347637194.2312</v>
      </c>
      <c r="J80" s="210">
        <f ca="1">IF(SUM('Chemicals Calcs'!J$2:J80)-'Chem - ODS'!E$15*10^6&lt;0,0,IF(AND(SUM('Chemicals Calcs'!J$1:J79)-'Chem - ODS'!E$15*10^6&lt;0,SUM('Chemicals Calcs'!J$2:J80)-'Chem - ODS'!E$15*10^6&gt;0),SUM('Chemicals Calcs'!J$2:J80)-'Chem - ODS'!E$15*10^6,'Chemicals Calcs'!J80))</f>
        <v>1464887743620.2231</v>
      </c>
      <c r="K80" s="210">
        <f ca="1">IF(SUM('Chemicals Calcs'!K$2:K80)-'Chem - ODS'!F$15*10^6&lt;0,0,IF(AND(SUM('Chemicals Calcs'!K$1:K79)-'Chem - ODS'!F$15*10^6&lt;0,SUM('Chemicals Calcs'!K$2:K80)-'Chem - ODS'!F$15*10^6&gt;0),SUM('Chemicals Calcs'!K$2:K80)-'Chem - ODS'!F$15*10^6,'Chemicals Calcs'!K80))</f>
        <v>1503427850046.2148</v>
      </c>
      <c r="L80" s="210">
        <f ca="1">IF(SUM('Chemicals Calcs'!L$2:L80)-'Chem - ODS'!G$15*10^6&lt;0,0,IF(AND(SUM('Chemicals Calcs'!L$1:L79)-'Chem - ODS'!G$15*10^6&lt;0,SUM('Chemicals Calcs'!L$2:L80)-'Chem - ODS'!G$15*10^6&gt;0),SUM('Chemicals Calcs'!L$2:L80)-'Chem - ODS'!G$15*10^6,'Chemicals Calcs'!L80))</f>
        <v>1541967956472.2063</v>
      </c>
      <c r="M80" s="210">
        <f ca="1">IF(SUM('Chemicals Calcs'!M$2:M80)-'Chem - ODS'!H$15*10^6&lt;0,0,IF(AND(SUM('Chemicals Calcs'!M$1:M79)-'Chem - ODS'!H$15*10^6&lt;0,SUM('Chemicals Calcs'!M$2:M80)-'Chem - ODS'!H$15*10^6&gt;0),SUM('Chemicals Calcs'!M$2:M80)-'Chem - ODS'!H$15*10^6,'Chemicals Calcs'!M80))</f>
        <v>1587336687185.385</v>
      </c>
      <c r="N80" s="210">
        <f ca="1">IF(SUM('Chemicals Calcs'!N$2:N80)-'Chem - ODS'!I$15*10^6&lt;0,0,IF(AND(SUM('Chemicals Calcs'!N$1:N79)-'Chem - ODS'!I$15*10^6&lt;0,SUM('Chemicals Calcs'!N$2:N80)-'Chem - ODS'!I$15*10^6&gt;0),SUM('Chemicals Calcs'!N$2:N80)-'Chem - ODS'!I$15*10^6,'Chemicals Calcs'!N80))</f>
        <v>1632705417898.5635</v>
      </c>
      <c r="O80" s="210">
        <f ca="1">IF(SUM('Chemicals Calcs'!O$2:O80)-'Chem - ODS'!J$15*10^6&lt;0,0,IF(AND(SUM('Chemicals Calcs'!O$1:O79)-'Chem - ODS'!J$15*10^6&lt;0,SUM('Chemicals Calcs'!O$2:O80)-'Chem - ODS'!J$15*10^6&gt;0),SUM('Chemicals Calcs'!O$2:O80)-'Chem - ODS'!J$15*10^6,'Chemicals Calcs'!O80))</f>
        <v>1678074148611.7417</v>
      </c>
      <c r="P80" s="210">
        <f ca="1">IF(SUM('Chemicals Calcs'!P$2:P80)-'Chem - ODS'!K$15*10^6&lt;0,0,IF(AND(SUM('Chemicals Calcs'!P$1:P79)-'Chem - ODS'!K$15*10^6&lt;0,SUM('Chemicals Calcs'!P$2:P80)-'Chem - ODS'!K$15*10^6&gt;0),SUM('Chemicals Calcs'!P$2:P80)-'Chem - ODS'!K$15*10^6,'Chemicals Calcs'!P80))</f>
        <v>1723442879324.9204</v>
      </c>
      <c r="Q80" s="210">
        <f ca="1">IF(SUM('Chemicals Calcs'!Q$2:Q80)-'Chem - ODS'!L$15*10^6&lt;0,0,IF(AND(SUM('Chemicals Calcs'!Q$1:Q79)-'Chem - ODS'!L$15*10^6&lt;0,SUM('Chemicals Calcs'!Q$2:Q80)-'Chem - ODS'!L$15*10^6&gt;0),SUM('Chemicals Calcs'!Q$2:Q80)-'Chem - ODS'!L$15*10^6,'Chemicals Calcs'!Q80))</f>
        <v>1768811610038.0991</v>
      </c>
      <c r="R80" s="210">
        <f ca="1">IF(SUM('Chemicals Calcs'!R$2:R80)-'Chem - ODS'!M$15*10^6&lt;0,0,IF(AND(SUM('Chemicals Calcs'!R$1:R79)-'Chem - ODS'!M$15*10^6&lt;0,SUM('Chemicals Calcs'!R$2:R80)-'Chem - ODS'!M$15*10^6&gt;0),SUM('Chemicals Calcs'!R$2:R80)-'Chem - ODS'!M$15*10^6,'Chemicals Calcs'!R80))</f>
        <v>1814180340751.2776</v>
      </c>
      <c r="S80" s="210">
        <f ca="1">IF(SUM('Chemicals Calcs'!S$2:S80)-'Chem - ODS'!N$15*10^6&lt;0,0,IF(AND(SUM('Chemicals Calcs'!S$1:S79)-'Chem - ODS'!N$15*10^6&lt;0,SUM('Chemicals Calcs'!S$2:S80)-'Chem - ODS'!N$15*10^6&gt;0),SUM('Chemicals Calcs'!S$2:S80)-'Chem - ODS'!N$15*10^6,'Chemicals Calcs'!S80))</f>
        <v>1859549071464.4561</v>
      </c>
      <c r="T80" s="210">
        <f ca="1">IF(SUM('Chemicals Calcs'!T$2:T80)-'Chem - ODS'!O$15*10^6&lt;0,0,IF(AND(SUM('Chemicals Calcs'!T$1:T79)-'Chem - ODS'!O$15*10^6&lt;0,SUM('Chemicals Calcs'!T$2:T80)-'Chem - ODS'!O$15*10^6&gt;0),SUM('Chemicals Calcs'!T$2:T80)-'Chem - ODS'!O$15*10^6,'Chemicals Calcs'!T80))</f>
        <v>1904917802177.6348</v>
      </c>
      <c r="U80" s="210">
        <f ca="1">IF(SUM('Chemicals Calcs'!U$2:U80)-'Chem - ODS'!P$15*10^6&lt;0,0,IF(AND(SUM('Chemicals Calcs'!U$1:U79)-'Chem - ODS'!P$15*10^6&lt;0,SUM('Chemicals Calcs'!U$2:U80)-'Chem - ODS'!P$15*10^6&gt;0),SUM('Chemicals Calcs'!U$2:U80)-'Chem - ODS'!P$15*10^6,'Chemicals Calcs'!U80))</f>
        <v>1950286532890.8132</v>
      </c>
      <c r="V80" s="210">
        <f ca="1">IF(SUM('Chemicals Calcs'!V$2:V80)-'Chem - ODS'!Q$15*10^6&lt;0,0,IF(AND(SUM('Chemicals Calcs'!V$1:V79)-'Chem - ODS'!Q$15*10^6&lt;0,SUM('Chemicals Calcs'!V$2:V80)-'Chem - ODS'!Q$15*10^6&gt;0),SUM('Chemicals Calcs'!V$2:V80)-'Chem - ODS'!Q$15*10^6,'Chemicals Calcs'!V80))</f>
        <v>1995655263603.9917</v>
      </c>
      <c r="W80" s="210">
        <f ca="1">IF(SUM('Chemicals Calcs'!W$2:W80)-'Chem - ODS'!R$15*10^6&lt;0,0,IF(AND(SUM('Chemicals Calcs'!W$1:W79)-'Chem - ODS'!R$15*10^6&lt;0,SUM('Chemicals Calcs'!W$2:W80)-'Chem - ODS'!R$15*10^6&gt;0),SUM('Chemicals Calcs'!W$2:W80)-'Chem - ODS'!R$15*10^6,'Chemicals Calcs'!W80))</f>
        <v>2033283662678.8132</v>
      </c>
      <c r="X80" s="210">
        <f ca="1">IF(SUM('Chemicals Calcs'!X$2:X80)-'Chem - ODS'!S$15*10^6&lt;0,0,IF(AND(SUM('Chemicals Calcs'!X$1:X79)-'Chem - ODS'!S$15*10^6&lt;0,SUM('Chemicals Calcs'!X$2:X80)-'Chem - ODS'!S$15*10^6&gt;0),SUM('Chemicals Calcs'!X$2:X80)-'Chem - ODS'!S$15*10^6,'Chemicals Calcs'!X80))</f>
        <v>2070912061753.6345</v>
      </c>
      <c r="Y80" s="210">
        <f ca="1">IF(SUM('Chemicals Calcs'!Y$2:Y80)-'Chem - ODS'!T$15*10^6&lt;0,0,IF(AND(SUM('Chemicals Calcs'!Y$1:Y79)-'Chem - ODS'!T$15*10^6&lt;0,SUM('Chemicals Calcs'!Y$2:Y80)-'Chem - ODS'!T$15*10^6&gt;0),SUM('Chemicals Calcs'!Y$2:Y80)-'Chem - ODS'!T$15*10^6,'Chemicals Calcs'!Y80))</f>
        <v>2108540460828.4561</v>
      </c>
      <c r="Z80" s="210">
        <f ca="1">IF(SUM('Chemicals Calcs'!Z$2:Z80)-'Chem - ODS'!U$15*10^6&lt;0,0,IF(AND(SUM('Chemicals Calcs'!Z$1:Z79)-'Chem - ODS'!U$15*10^6&lt;0,SUM('Chemicals Calcs'!Z$2:Z80)-'Chem - ODS'!U$15*10^6&gt;0),SUM('Chemicals Calcs'!Z$2:Z80)-'Chem - ODS'!U$15*10^6,'Chemicals Calcs'!Z80))</f>
        <v>2146168859903.2771</v>
      </c>
      <c r="AA80" s="210">
        <f ca="1">IF(SUM('Chemicals Calcs'!AA$2:AA80)-'Chem - ODS'!V$15*10^6&lt;0,0,IF(AND(SUM('Chemicals Calcs'!AA$1:AA79)-'Chem - ODS'!V$15*10^6&lt;0,SUM('Chemicals Calcs'!AA$2:AA80)-'Chem - ODS'!V$15*10^6&gt;0),SUM('Chemicals Calcs'!AA$2:AA80)-'Chem - ODS'!V$15*10^6,'Chemicals Calcs'!AA80))</f>
        <v>2183797258978.0984</v>
      </c>
      <c r="AB80" s="210">
        <f ca="1">IF(SUM('Chemicals Calcs'!AB$2:AB80)-'Chem - ODS'!W$15*10^6&lt;0,0,IF(AND(SUM('Chemicals Calcs'!AB$1:AB79)-'Chem - ODS'!W$15*10^6&lt;0,SUM('Chemicals Calcs'!AB$2:AB80)-'Chem - ODS'!W$15*10^6&gt;0),SUM('Chemicals Calcs'!AB$2:AB80)-'Chem - ODS'!W$15*10^6,'Chemicals Calcs'!AB80))</f>
        <v>2221425658052.9199</v>
      </c>
      <c r="AC80" s="210">
        <f ca="1">IF(SUM('Chemicals Calcs'!AC$2:AC80)-'Chem - ODS'!X$15*10^6&lt;0,0,IF(AND(SUM('Chemicals Calcs'!AC$1:AC79)-'Chem - ODS'!X$15*10^6&lt;0,SUM('Chemicals Calcs'!AC$2:AC80)-'Chem - ODS'!X$15*10^6&gt;0),SUM('Chemicals Calcs'!AC$2:AC80)-'Chem - ODS'!X$15*10^6,'Chemicals Calcs'!AC80))</f>
        <v>2259054057127.7412</v>
      </c>
      <c r="AD80" s="210">
        <f ca="1">IF(SUM('Chemicals Calcs'!AD$2:AD80)-'Chem - ODS'!Y$15*10^6&lt;0,0,IF(AND(SUM('Chemicals Calcs'!AD$1:AD79)-'Chem - ODS'!Y$15*10^6&lt;0,SUM('Chemicals Calcs'!AD$2:AD80)-'Chem - ODS'!Y$15*10^6&gt;0),SUM('Chemicals Calcs'!AD$2:AD80)-'Chem - ODS'!Y$15*10^6,'Chemicals Calcs'!AD80))</f>
        <v>2296682456202.5625</v>
      </c>
      <c r="AE80" s="210">
        <f ca="1">IF(SUM('Chemicals Calcs'!AE$2:AE80)-'Chem - ODS'!Z$15*10^6&lt;0,0,IF(AND(SUM('Chemicals Calcs'!AE$1:AE79)-'Chem - ODS'!Z$15*10^6&lt;0,SUM('Chemicals Calcs'!AE$2:AE80)-'Chem - ODS'!Z$15*10^6&gt;0),SUM('Chemicals Calcs'!AE$2:AE80)-'Chem - ODS'!Z$15*10^6,'Chemicals Calcs'!AE80))</f>
        <v>2334310855277.3838</v>
      </c>
      <c r="AF80" s="210">
        <f ca="1">IF(SUM('Chemicals Calcs'!AF$2:AF80)-'Chem - ODS'!AA$15*10^6&lt;0,0,IF(AND(SUM('Chemicals Calcs'!AF$1:AF79)-'Chem - ODS'!AA$15*10^6&lt;0,SUM('Chemicals Calcs'!AF$2:AF80)-'Chem - ODS'!AA$15*10^6&gt;0),SUM('Chemicals Calcs'!AF$2:AF80)-'Chem - ODS'!AA$15*10^6,'Chemicals Calcs'!AF80))</f>
        <v>2371939254352.2051</v>
      </c>
      <c r="AG80" s="210">
        <f ca="1">IF(SUM('Chemicals Calcs'!AG$2:AG80)-'Chem - ODS'!AB$15*10^6&lt;0,0,IF(AND(SUM('Chemicals Calcs'!AG$1:AG79)-'Chem - ODS'!AB$15*10^6&lt;0,SUM('Chemicals Calcs'!AG$2:AG80)-'Chem - ODS'!AB$15*10^6&gt;0),SUM('Chemicals Calcs'!AG$2:AG80)-'Chem - ODS'!AB$15*10^6,'Chemicals Calcs'!AG80))</f>
        <v>2409567653427.0269</v>
      </c>
      <c r="AH80" s="210">
        <f ca="1">IF(SUM('Chemicals Calcs'!AH$2:AH80)-'Chem - ODS'!AC$15*10^6&lt;0,0,IF(AND(SUM('Chemicals Calcs'!AH$1:AH79)-'Chem - ODS'!AC$15*10^6&lt;0,SUM('Chemicals Calcs'!AH$2:AH80)-'Chem - ODS'!AC$15*10^6&gt;0),SUM('Chemicals Calcs'!AH$2:AH80)-'Chem - ODS'!AC$15*10^6,'Chemicals Calcs'!AH80))</f>
        <v>2447196052501.8481</v>
      </c>
      <c r="AI80" s="210">
        <f ca="1">IF(SUM('Chemicals Calcs'!AI$2:AI80)-'Chem - ODS'!AD$15*10^6&lt;0,0,IF(AND(SUM('Chemicals Calcs'!AI$1:AI79)-'Chem - ODS'!AD$15*10^6&lt;0,SUM('Chemicals Calcs'!AI$2:AI80)-'Chem - ODS'!AD$15*10^6&gt;0),SUM('Chemicals Calcs'!AI$2:AI80)-'Chem - ODS'!AD$15*10^6,'Chemicals Calcs'!AI80))</f>
        <v>2484824451576.6694</v>
      </c>
      <c r="AJ80" s="210">
        <f ca="1">IF(SUM('Chemicals Calcs'!AJ$2:AJ80)-'Chem - ODS'!AE$15*10^6&lt;0,0,IF(AND(SUM('Chemicals Calcs'!AJ$1:AJ79)-'Chem - ODS'!AE$15*10^6&lt;0,SUM('Chemicals Calcs'!AJ$2:AJ80)-'Chem - ODS'!AE$15*10^6&gt;0),SUM('Chemicals Calcs'!AJ$2:AJ80)-'Chem - ODS'!AE$15*10^6,'Chemicals Calcs'!AJ80))</f>
        <v>2522452850651.4912</v>
      </c>
      <c r="AK80" s="210">
        <f ca="1">IF(SUM('Chemicals Calcs'!AK$2:AK80)-'Chem - ODS'!AF$15*10^6&lt;0,0,IF(AND(SUM('Chemicals Calcs'!AK$1:AK79)-'Chem - ODS'!AF$15*10^6&lt;0,SUM('Chemicals Calcs'!AK$2:AK80)-'Chem - ODS'!AF$15*10^6&gt;0),SUM('Chemicals Calcs'!AK$2:AK80)-'Chem - ODS'!AF$15*10^6,'Chemicals Calcs'!AK80))</f>
        <v>2560081249726.312</v>
      </c>
      <c r="AL80" s="210">
        <f ca="1">IF(SUM('Chemicals Calcs'!AL$2:AL80)-'Chem - ODS'!AG$15*10^6&lt;0,0,IF(AND(SUM('Chemicals Calcs'!AL$1:AL79)-'Chem - ODS'!AG$15*10^6&lt;0,SUM('Chemicals Calcs'!AL$2:AL80)-'Chem - ODS'!AG$15*10^6&gt;0),SUM('Chemicals Calcs'!AL$2:AL80)-'Chem - ODS'!AG$15*10^6,'Chemicals Calcs'!AL80))</f>
        <v>2597709648801.1338</v>
      </c>
      <c r="AM80" s="210">
        <f ca="1">IF(SUM('Chemicals Calcs'!AM$2:AM80)-'Chem - ODS'!AH$15*10^6&lt;0,0,IF(AND(SUM('Chemicals Calcs'!AM$1:AM79)-'Chem - ODS'!AH$15*10^6&lt;0,SUM('Chemicals Calcs'!AM$2:AM80)-'Chem - ODS'!AH$15*10^6&gt;0),SUM('Chemicals Calcs'!AM$2:AM80)-'Chem - ODS'!AH$15*10^6,'Chemicals Calcs'!AM80))</f>
        <v>2635338047875.9551</v>
      </c>
      <c r="AN80" s="210">
        <f ca="1">IF(SUM('Chemicals Calcs'!AN$2:AN80)-'Chem - ODS'!AI$15*10^6&lt;0,0,IF(AND(SUM('Chemicals Calcs'!AN$1:AN79)-'Chem - ODS'!AI$15*10^6&lt;0,SUM('Chemicals Calcs'!AN$2:AN80)-'Chem - ODS'!AI$15*10^6&gt;0),SUM('Chemicals Calcs'!AN$2:AN80)-'Chem - ODS'!AI$15*10^6,'Chemicals Calcs'!AN80))</f>
        <v>2672966446950.7764</v>
      </c>
      <c r="AO80" s="210">
        <f ca="1">IF(SUM('Chemicals Calcs'!AO$2:AO80)-'Chem - ODS'!AJ$15*10^6&lt;0,0,IF(AND(SUM('Chemicals Calcs'!AO$1:AO79)-'Chem - ODS'!AJ$15*10^6&lt;0,SUM('Chemicals Calcs'!AO$2:AO80)-'Chem - ODS'!AJ$15*10^6&gt;0),SUM('Chemicals Calcs'!AO$2:AO80)-'Chem - ODS'!AJ$15*10^6,'Chemicals Calcs'!AO80))</f>
        <v>2710594846025.5977</v>
      </c>
      <c r="AP80" s="210">
        <f ca="1">IF(SUM('Chemicals Calcs'!AP$2:AP80)-'Chem - ODS'!AK$15*10^6&lt;0,0,IF(AND(SUM('Chemicals Calcs'!AP$1:AP79)-'Chem - ODS'!AK$15*10^6&lt;0,SUM('Chemicals Calcs'!AP$2:AP80)-'Chem - ODS'!AK$15*10^6&gt;0),SUM('Chemicals Calcs'!AP$2:AP80)-'Chem - ODS'!AK$15*10^6,'Chemicals Calcs'!AP80))</f>
        <v>2748223245100.4189</v>
      </c>
    </row>
    <row r="81" spans="1:42">
      <c r="A81" s="74">
        <v>29</v>
      </c>
      <c r="B81">
        <f ca="1">IF('Chemicals 2010'!$A89="CP",INDIRECT("'Chemicals 2010'!"&amp;'Country Selector'!$B$3&amp;ROW($A89))*10^12,0)</f>
        <v>1445708615265.3745</v>
      </c>
      <c r="C81" s="90">
        <f t="shared" ca="1" si="4"/>
        <v>1493883748297.8613</v>
      </c>
      <c r="D81" s="90">
        <f t="shared" ca="1" si="3"/>
        <v>1542058881330.3477</v>
      </c>
      <c r="E81" s="90">
        <f t="shared" ca="1" si="3"/>
        <v>1590234014362.8345</v>
      </c>
      <c r="F81" s="90">
        <f t="shared" ca="1" si="3"/>
        <v>1638409147395.3213</v>
      </c>
      <c r="G81" s="210">
        <f ca="1">IF(SUM('Chemicals Calcs'!G$2:G81)-'Chem - ODS'!B$15*10^6&lt;0,0,IF(AND(SUM('Chemicals Calcs'!G$1:G80)-'Chem - ODS'!B$15*10^6&lt;0,SUM('Chemicals Calcs'!G$2:G81)-'Chem - ODS'!B$15*10^6&gt;0),SUM('Chemicals Calcs'!G$2:G81)-'Chem - ODS'!B$15*10^6,'Chemicals Calcs'!G81))</f>
        <v>1686584280427.8076</v>
      </c>
      <c r="H81" s="210">
        <f ca="1">IF(SUM('Chemicals Calcs'!H$2:H81)-'Chem - ODS'!C$15*10^6&lt;0,0,IF(AND(SUM('Chemicals Calcs'!H$1:H80)-'Chem - ODS'!C$15*10^6&lt;0,SUM('Chemicals Calcs'!H$2:H81)-'Chem - ODS'!C$15*10^6&gt;0),SUM('Chemicals Calcs'!H$2:H81)-'Chem - ODS'!C$15*10^6,'Chemicals Calcs'!H81))</f>
        <v>1734759413460.2944</v>
      </c>
      <c r="I81" s="210">
        <f ca="1">IF(SUM('Chemicals Calcs'!I$2:I81)-'Chem - ODS'!D$15*10^6&lt;0,0,IF(AND(SUM('Chemicals Calcs'!I$1:I80)-'Chem - ODS'!D$15*10^6&lt;0,SUM('Chemicals Calcs'!I$2:I81)-'Chem - ODS'!D$15*10^6&gt;0),SUM('Chemicals Calcs'!I$2:I81)-'Chem - ODS'!D$15*10^6,'Chemicals Calcs'!I81))</f>
        <v>1782934546492.781</v>
      </c>
      <c r="J81" s="210">
        <f ca="1">IF(SUM('Chemicals Calcs'!J$2:J81)-'Chem - ODS'!E$15*10^6&lt;0,0,IF(AND(SUM('Chemicals Calcs'!J$1:J80)-'Chem - ODS'!E$15*10^6&lt;0,SUM('Chemicals Calcs'!J$2:J81)-'Chem - ODS'!E$15*10^6&gt;0),SUM('Chemicals Calcs'!J$2:J81)-'Chem - ODS'!E$15*10^6,'Chemicals Calcs'!J81))</f>
        <v>1831109679525.2678</v>
      </c>
      <c r="K81" s="210">
        <f ca="1">IF(SUM('Chemicals Calcs'!K$2:K81)-'Chem - ODS'!F$15*10^6&lt;0,0,IF(AND(SUM('Chemicals Calcs'!K$1:K80)-'Chem - ODS'!F$15*10^6&lt;0,SUM('Chemicals Calcs'!K$2:K81)-'Chem - ODS'!F$15*10^6&gt;0),SUM('Chemicals Calcs'!K$2:K81)-'Chem - ODS'!F$15*10^6,'Chemicals Calcs'!K81))</f>
        <v>1879284812557.7542</v>
      </c>
      <c r="L81" s="210">
        <f ca="1">IF(SUM('Chemicals Calcs'!L$2:L81)-'Chem - ODS'!G$15*10^6&lt;0,0,IF(AND(SUM('Chemicals Calcs'!L$1:L80)-'Chem - ODS'!G$15*10^6&lt;0,SUM('Chemicals Calcs'!L$2:L81)-'Chem - ODS'!G$15*10^6&gt;0),SUM('Chemicals Calcs'!L$2:L81)-'Chem - ODS'!G$15*10^6,'Chemicals Calcs'!L81))</f>
        <v>1927459945590.241</v>
      </c>
      <c r="M81" s="210">
        <f ca="1">IF(SUM('Chemicals Calcs'!M$2:M81)-'Chem - ODS'!H$15*10^6&lt;0,0,IF(AND(SUM('Chemicals Calcs'!M$1:M80)-'Chem - ODS'!H$15*10^6&lt;0,SUM('Chemicals Calcs'!M$2:M81)-'Chem - ODS'!H$15*10^6&gt;0),SUM('Chemicals Calcs'!M$2:M81)-'Chem - ODS'!H$15*10^6,'Chemicals Calcs'!M81))</f>
        <v>1984170858981.7253</v>
      </c>
      <c r="N81" s="210">
        <f ca="1">IF(SUM('Chemicals Calcs'!N$2:N81)-'Chem - ODS'!I$15*10^6&lt;0,0,IF(AND(SUM('Chemicals Calcs'!N$1:N80)-'Chem - ODS'!I$15*10^6&lt;0,SUM('Chemicals Calcs'!N$2:N81)-'Chem - ODS'!I$15*10^6&gt;0),SUM('Chemicals Calcs'!N$2:N81)-'Chem - ODS'!I$15*10^6,'Chemicals Calcs'!N81))</f>
        <v>2040881772373.21</v>
      </c>
      <c r="O81" s="210">
        <f ca="1">IF(SUM('Chemicals Calcs'!O$2:O81)-'Chem - ODS'!J$15*10^6&lt;0,0,IF(AND(SUM('Chemicals Calcs'!O$1:O80)-'Chem - ODS'!J$15*10^6&lt;0,SUM('Chemicals Calcs'!O$2:O81)-'Chem - ODS'!J$15*10^6&gt;0),SUM('Chemicals Calcs'!O$2:O81)-'Chem - ODS'!J$15*10^6,'Chemicals Calcs'!O81))</f>
        <v>2097592685764.6943</v>
      </c>
      <c r="P81" s="210">
        <f ca="1">IF(SUM('Chemicals Calcs'!P$2:P81)-'Chem - ODS'!K$15*10^6&lt;0,0,IF(AND(SUM('Chemicals Calcs'!P$1:P80)-'Chem - ODS'!K$15*10^6&lt;0,SUM('Chemicals Calcs'!P$2:P81)-'Chem - ODS'!K$15*10^6&gt;0),SUM('Chemicals Calcs'!P$2:P81)-'Chem - ODS'!K$15*10^6,'Chemicals Calcs'!P81))</f>
        <v>2154303599156.1785</v>
      </c>
      <c r="Q81" s="210">
        <f ca="1">IF(SUM('Chemicals Calcs'!Q$2:Q81)-'Chem - ODS'!L$15*10^6&lt;0,0,IF(AND(SUM('Chemicals Calcs'!Q$1:Q80)-'Chem - ODS'!L$15*10^6&lt;0,SUM('Chemicals Calcs'!Q$2:Q81)-'Chem - ODS'!L$15*10^6&gt;0),SUM('Chemicals Calcs'!Q$2:Q81)-'Chem - ODS'!L$15*10^6,'Chemicals Calcs'!Q81))</f>
        <v>2211014512547.6631</v>
      </c>
      <c r="R81" s="210">
        <f ca="1">IF(SUM('Chemicals Calcs'!R$2:R81)-'Chem - ODS'!M$15*10^6&lt;0,0,IF(AND(SUM('Chemicals Calcs'!R$1:R80)-'Chem - ODS'!M$15*10^6&lt;0,SUM('Chemicals Calcs'!R$2:R81)-'Chem - ODS'!M$15*10^6&gt;0),SUM('Chemicals Calcs'!R$2:R81)-'Chem - ODS'!M$15*10^6,'Chemicals Calcs'!R81))</f>
        <v>2267725425939.1475</v>
      </c>
      <c r="S81" s="210">
        <f ca="1">IF(SUM('Chemicals Calcs'!S$2:S81)-'Chem - ODS'!N$15*10^6&lt;0,0,IF(AND(SUM('Chemicals Calcs'!S$1:S80)-'Chem - ODS'!N$15*10^6&lt;0,SUM('Chemicals Calcs'!S$2:S81)-'Chem - ODS'!N$15*10^6&gt;0),SUM('Chemicals Calcs'!S$2:S81)-'Chem - ODS'!N$15*10^6,'Chemicals Calcs'!S81))</f>
        <v>2324436339330.6318</v>
      </c>
      <c r="T81" s="210">
        <f ca="1">IF(SUM('Chemicals Calcs'!T$2:T81)-'Chem - ODS'!O$15*10^6&lt;0,0,IF(AND(SUM('Chemicals Calcs'!T$1:T80)-'Chem - ODS'!O$15*10^6&lt;0,SUM('Chemicals Calcs'!T$2:T81)-'Chem - ODS'!O$15*10^6&gt;0),SUM('Chemicals Calcs'!T$2:T81)-'Chem - ODS'!O$15*10^6,'Chemicals Calcs'!T81))</f>
        <v>2381147252722.1162</v>
      </c>
      <c r="U81" s="210">
        <f ca="1">IF(SUM('Chemicals Calcs'!U$2:U81)-'Chem - ODS'!P$15*10^6&lt;0,0,IF(AND(SUM('Chemicals Calcs'!U$1:U80)-'Chem - ODS'!P$15*10^6&lt;0,SUM('Chemicals Calcs'!U$2:U81)-'Chem - ODS'!P$15*10^6&gt;0),SUM('Chemicals Calcs'!U$2:U81)-'Chem - ODS'!P$15*10^6,'Chemicals Calcs'!U81))</f>
        <v>2437858166113.6006</v>
      </c>
      <c r="V81" s="210">
        <f ca="1">IF(SUM('Chemicals Calcs'!V$2:V81)-'Chem - ODS'!Q$15*10^6&lt;0,0,IF(AND(SUM('Chemicals Calcs'!V$1:V80)-'Chem - ODS'!Q$15*10^6&lt;0,SUM('Chemicals Calcs'!V$2:V81)-'Chem - ODS'!Q$15*10^6&gt;0),SUM('Chemicals Calcs'!V$2:V81)-'Chem - ODS'!Q$15*10^6,'Chemicals Calcs'!V81))</f>
        <v>2494569079505.085</v>
      </c>
      <c r="W81" s="210">
        <f ca="1">IF(SUM('Chemicals Calcs'!W$2:W81)-'Chem - ODS'!R$15*10^6&lt;0,0,IF(AND(SUM('Chemicals Calcs'!W$1:W80)-'Chem - ODS'!R$15*10^6&lt;0,SUM('Chemicals Calcs'!W$2:W81)-'Chem - ODS'!R$15*10^6&gt;0),SUM('Chemicals Calcs'!W$2:W81)-'Chem - ODS'!R$15*10^6,'Chemicals Calcs'!W81))</f>
        <v>2541604578348.6138</v>
      </c>
      <c r="X81" s="210">
        <f ca="1">IF(SUM('Chemicals Calcs'!X$2:X81)-'Chem - ODS'!S$15*10^6&lt;0,0,IF(AND(SUM('Chemicals Calcs'!X$1:X80)-'Chem - ODS'!S$15*10^6&lt;0,SUM('Chemicals Calcs'!X$2:X81)-'Chem - ODS'!S$15*10^6&gt;0),SUM('Chemicals Calcs'!X$2:X81)-'Chem - ODS'!S$15*10^6,'Chemicals Calcs'!X81))</f>
        <v>2588640077192.1421</v>
      </c>
      <c r="Y81" s="210">
        <f ca="1">IF(SUM('Chemicals Calcs'!Y$2:Y81)-'Chem - ODS'!T$15*10^6&lt;0,0,IF(AND(SUM('Chemicals Calcs'!Y$1:Y80)-'Chem - ODS'!T$15*10^6&lt;0,SUM('Chemicals Calcs'!Y$2:Y81)-'Chem - ODS'!T$15*10^6&gt;0),SUM('Chemicals Calcs'!Y$2:Y81)-'Chem - ODS'!T$15*10^6,'Chemicals Calcs'!Y81))</f>
        <v>2635675576035.6704</v>
      </c>
      <c r="Z81" s="210">
        <f ca="1">IF(SUM('Chemicals Calcs'!Z$2:Z81)-'Chem - ODS'!U$15*10^6&lt;0,0,IF(AND(SUM('Chemicals Calcs'!Z$1:Z80)-'Chem - ODS'!U$15*10^6&lt;0,SUM('Chemicals Calcs'!Z$2:Z81)-'Chem - ODS'!U$15*10^6&gt;0),SUM('Chemicals Calcs'!Z$2:Z81)-'Chem - ODS'!U$15*10^6,'Chemicals Calcs'!Z81))</f>
        <v>2682711074879.1992</v>
      </c>
      <c r="AA81" s="210">
        <f ca="1">IF(SUM('Chemicals Calcs'!AA$2:AA81)-'Chem - ODS'!V$15*10^6&lt;0,0,IF(AND(SUM('Chemicals Calcs'!AA$1:AA80)-'Chem - ODS'!V$15*10^6&lt;0,SUM('Chemicals Calcs'!AA$2:AA81)-'Chem - ODS'!V$15*10^6&gt;0),SUM('Chemicals Calcs'!AA$2:AA81)-'Chem - ODS'!V$15*10^6,'Chemicals Calcs'!AA81))</f>
        <v>2729746573722.7275</v>
      </c>
      <c r="AB81" s="210">
        <f ca="1">IF(SUM('Chemicals Calcs'!AB$2:AB81)-'Chem - ODS'!W$15*10^6&lt;0,0,IF(AND(SUM('Chemicals Calcs'!AB$1:AB80)-'Chem - ODS'!W$15*10^6&lt;0,SUM('Chemicals Calcs'!AB$2:AB81)-'Chem - ODS'!W$15*10^6&gt;0),SUM('Chemicals Calcs'!AB$2:AB81)-'Chem - ODS'!W$15*10^6,'Chemicals Calcs'!AB81))</f>
        <v>2776782072566.2559</v>
      </c>
      <c r="AC81" s="210">
        <f ca="1">IF(SUM('Chemicals Calcs'!AC$2:AC81)-'Chem - ODS'!X$15*10^6&lt;0,0,IF(AND(SUM('Chemicals Calcs'!AC$1:AC80)-'Chem - ODS'!X$15*10^6&lt;0,SUM('Chemicals Calcs'!AC$2:AC81)-'Chem - ODS'!X$15*10^6&gt;0),SUM('Chemicals Calcs'!AC$2:AC81)-'Chem - ODS'!X$15*10^6,'Chemicals Calcs'!AC81))</f>
        <v>2823817571409.7842</v>
      </c>
      <c r="AD81" s="210">
        <f ca="1">IF(SUM('Chemicals Calcs'!AD$2:AD81)-'Chem - ODS'!Y$15*10^6&lt;0,0,IF(AND(SUM('Chemicals Calcs'!AD$1:AD80)-'Chem - ODS'!Y$15*10^6&lt;0,SUM('Chemicals Calcs'!AD$2:AD81)-'Chem - ODS'!Y$15*10^6&gt;0),SUM('Chemicals Calcs'!AD$2:AD81)-'Chem - ODS'!Y$15*10^6,'Chemicals Calcs'!AD81))</f>
        <v>2870853070253.3135</v>
      </c>
      <c r="AE81" s="210">
        <f ca="1">IF(SUM('Chemicals Calcs'!AE$2:AE81)-'Chem - ODS'!Z$15*10^6&lt;0,0,IF(AND(SUM('Chemicals Calcs'!AE$1:AE80)-'Chem - ODS'!Z$15*10^6&lt;0,SUM('Chemicals Calcs'!AE$2:AE81)-'Chem - ODS'!Z$15*10^6&gt;0),SUM('Chemicals Calcs'!AE$2:AE81)-'Chem - ODS'!Z$15*10^6,'Chemicals Calcs'!AE81))</f>
        <v>2917888569096.8418</v>
      </c>
      <c r="AF81" s="210">
        <f ca="1">IF(SUM('Chemicals Calcs'!AF$2:AF81)-'Chem - ODS'!AA$15*10^6&lt;0,0,IF(AND(SUM('Chemicals Calcs'!AF$1:AF80)-'Chem - ODS'!AA$15*10^6&lt;0,SUM('Chemicals Calcs'!AF$2:AF81)-'Chem - ODS'!AA$15*10^6&gt;0),SUM('Chemicals Calcs'!AF$2:AF81)-'Chem - ODS'!AA$15*10^6,'Chemicals Calcs'!AF81))</f>
        <v>2964924067940.3701</v>
      </c>
      <c r="AG81" s="210">
        <f ca="1">IF(SUM('Chemicals Calcs'!AG$2:AG81)-'Chem - ODS'!AB$15*10^6&lt;0,0,IF(AND(SUM('Chemicals Calcs'!AG$1:AG80)-'Chem - ODS'!AB$15*10^6&lt;0,SUM('Chemicals Calcs'!AG$2:AG81)-'Chem - ODS'!AB$15*10^6&gt;0),SUM('Chemicals Calcs'!AG$2:AG81)-'Chem - ODS'!AB$15*10^6,'Chemicals Calcs'!AG81))</f>
        <v>3011959566783.8989</v>
      </c>
      <c r="AH81" s="210">
        <f ca="1">IF(SUM('Chemicals Calcs'!AH$2:AH81)-'Chem - ODS'!AC$15*10^6&lt;0,0,IF(AND(SUM('Chemicals Calcs'!AH$1:AH80)-'Chem - ODS'!AC$15*10^6&lt;0,SUM('Chemicals Calcs'!AH$2:AH81)-'Chem - ODS'!AC$15*10^6&gt;0),SUM('Chemicals Calcs'!AH$2:AH81)-'Chem - ODS'!AC$15*10^6,'Chemicals Calcs'!AH81))</f>
        <v>3058995065627.4268</v>
      </c>
      <c r="AI81" s="210">
        <f ca="1">IF(SUM('Chemicals Calcs'!AI$2:AI81)-'Chem - ODS'!AD$15*10^6&lt;0,0,IF(AND(SUM('Chemicals Calcs'!AI$1:AI80)-'Chem - ODS'!AD$15*10^6&lt;0,SUM('Chemicals Calcs'!AI$2:AI81)-'Chem - ODS'!AD$15*10^6&gt;0),SUM('Chemicals Calcs'!AI$2:AI81)-'Chem - ODS'!AD$15*10^6,'Chemicals Calcs'!AI81))</f>
        <v>3106030564470.9556</v>
      </c>
      <c r="AJ81" s="210">
        <f ca="1">IF(SUM('Chemicals Calcs'!AJ$2:AJ81)-'Chem - ODS'!AE$15*10^6&lt;0,0,IF(AND(SUM('Chemicals Calcs'!AJ$1:AJ80)-'Chem - ODS'!AE$15*10^6&lt;0,SUM('Chemicals Calcs'!AJ$2:AJ81)-'Chem - ODS'!AE$15*10^6&gt;0),SUM('Chemicals Calcs'!AJ$2:AJ81)-'Chem - ODS'!AE$15*10^6,'Chemicals Calcs'!AJ81))</f>
        <v>3153066063314.4839</v>
      </c>
      <c r="AK81" s="210">
        <f ca="1">IF(SUM('Chemicals Calcs'!AK$2:AK81)-'Chem - ODS'!AF$15*10^6&lt;0,0,IF(AND(SUM('Chemicals Calcs'!AK$1:AK80)-'Chem - ODS'!AF$15*10^6&lt;0,SUM('Chemicals Calcs'!AK$2:AK81)-'Chem - ODS'!AF$15*10^6&gt;0),SUM('Chemicals Calcs'!AK$2:AK81)-'Chem - ODS'!AF$15*10^6,'Chemicals Calcs'!AK81))</f>
        <v>3200101562158.0127</v>
      </c>
      <c r="AL81" s="210">
        <f ca="1">IF(SUM('Chemicals Calcs'!AL$2:AL81)-'Chem - ODS'!AG$15*10^6&lt;0,0,IF(AND(SUM('Chemicals Calcs'!AL$1:AL80)-'Chem - ODS'!AG$15*10^6&lt;0,SUM('Chemicals Calcs'!AL$2:AL81)-'Chem - ODS'!AG$15*10^6&gt;0),SUM('Chemicals Calcs'!AL$2:AL81)-'Chem - ODS'!AG$15*10^6,'Chemicals Calcs'!AL81))</f>
        <v>3247137061001.5415</v>
      </c>
      <c r="AM81" s="210">
        <f ca="1">IF(SUM('Chemicals Calcs'!AM$2:AM81)-'Chem - ODS'!AH$15*10^6&lt;0,0,IF(AND(SUM('Chemicals Calcs'!AM$1:AM80)-'Chem - ODS'!AH$15*10^6&lt;0,SUM('Chemicals Calcs'!AM$2:AM81)-'Chem - ODS'!AH$15*10^6&gt;0),SUM('Chemicals Calcs'!AM$2:AM81)-'Chem - ODS'!AH$15*10^6,'Chemicals Calcs'!AM81))</f>
        <v>3294172559845.0698</v>
      </c>
      <c r="AN81" s="210">
        <f ca="1">IF(SUM('Chemicals Calcs'!AN$2:AN81)-'Chem - ODS'!AI$15*10^6&lt;0,0,IF(AND(SUM('Chemicals Calcs'!AN$1:AN80)-'Chem - ODS'!AI$15*10^6&lt;0,SUM('Chemicals Calcs'!AN$2:AN81)-'Chem - ODS'!AI$15*10^6&gt;0),SUM('Chemicals Calcs'!AN$2:AN81)-'Chem - ODS'!AI$15*10^6,'Chemicals Calcs'!AN81))</f>
        <v>3341208058688.5981</v>
      </c>
      <c r="AO81" s="210">
        <f ca="1">IF(SUM('Chemicals Calcs'!AO$2:AO81)-'Chem - ODS'!AJ$15*10^6&lt;0,0,IF(AND(SUM('Chemicals Calcs'!AO$1:AO80)-'Chem - ODS'!AJ$15*10^6&lt;0,SUM('Chemicals Calcs'!AO$2:AO81)-'Chem - ODS'!AJ$15*10^6&gt;0),SUM('Chemicals Calcs'!AO$2:AO81)-'Chem - ODS'!AJ$15*10^6,'Chemicals Calcs'!AO81))</f>
        <v>3388243557532.127</v>
      </c>
      <c r="AP81" s="210">
        <f ca="1">IF(SUM('Chemicals Calcs'!AP$2:AP81)-'Chem - ODS'!AK$15*10^6&lt;0,0,IF(AND(SUM('Chemicals Calcs'!AP$1:AP80)-'Chem - ODS'!AK$15*10^6&lt;0,SUM('Chemicals Calcs'!AP$2:AP81)-'Chem - ODS'!AK$15*10^6&gt;0),SUM('Chemicals Calcs'!AP$2:AP81)-'Chem - ODS'!AK$15*10^6,'Chemicals Calcs'!AP81))</f>
        <v>3435279056375.6553</v>
      </c>
    </row>
    <row r="82" spans="1:42">
      <c r="A82" s="74">
        <v>30</v>
      </c>
      <c r="B82">
        <f ca="1">IF('Chemicals 2010'!$A90="CP",INDIRECT("'Chemicals 2010'!"&amp;'Country Selector'!$B$3&amp;ROW($A90))*10^12,0)</f>
        <v>0</v>
      </c>
      <c r="C82" s="90">
        <f t="shared" ca="1" si="4"/>
        <v>0</v>
      </c>
      <c r="D82" s="90">
        <f t="shared" ca="1" si="3"/>
        <v>0</v>
      </c>
      <c r="E82" s="90">
        <f t="shared" ca="1" si="3"/>
        <v>0</v>
      </c>
      <c r="F82" s="90">
        <f t="shared" ca="1" si="3"/>
        <v>0</v>
      </c>
      <c r="G82" s="210">
        <f ca="1">IF(SUM('Chemicals Calcs'!G$2:G82)-'Chem - ODS'!B$15*10^6&lt;0,0,IF(AND(SUM('Chemicals Calcs'!G$1:G81)-'Chem - ODS'!B$15*10^6&lt;0,SUM('Chemicals Calcs'!G$2:G82)-'Chem - ODS'!B$15*10^6&gt;0),SUM('Chemicals Calcs'!G$2:G82)-'Chem - ODS'!B$15*10^6,'Chemicals Calcs'!G82))</f>
        <v>0</v>
      </c>
      <c r="H82" s="210">
        <f ca="1">IF(SUM('Chemicals Calcs'!H$2:H82)-'Chem - ODS'!C$15*10^6&lt;0,0,IF(AND(SUM('Chemicals Calcs'!H$1:H81)-'Chem - ODS'!C$15*10^6&lt;0,SUM('Chemicals Calcs'!H$2:H82)-'Chem - ODS'!C$15*10^6&gt;0),SUM('Chemicals Calcs'!H$2:H82)-'Chem - ODS'!C$15*10^6,'Chemicals Calcs'!H82))</f>
        <v>0</v>
      </c>
      <c r="I82" s="210">
        <f ca="1">IF(SUM('Chemicals Calcs'!I$2:I82)-'Chem - ODS'!D$15*10^6&lt;0,0,IF(AND(SUM('Chemicals Calcs'!I$1:I81)-'Chem - ODS'!D$15*10^6&lt;0,SUM('Chemicals Calcs'!I$2:I82)-'Chem - ODS'!D$15*10^6&gt;0),SUM('Chemicals Calcs'!I$2:I82)-'Chem - ODS'!D$15*10^6,'Chemicals Calcs'!I82))</f>
        <v>0</v>
      </c>
      <c r="J82" s="210">
        <f ca="1">IF(SUM('Chemicals Calcs'!J$2:J82)-'Chem - ODS'!E$15*10^6&lt;0,0,IF(AND(SUM('Chemicals Calcs'!J$1:J81)-'Chem - ODS'!E$15*10^6&lt;0,SUM('Chemicals Calcs'!J$2:J82)-'Chem - ODS'!E$15*10^6&gt;0),SUM('Chemicals Calcs'!J$2:J82)-'Chem - ODS'!E$15*10^6,'Chemicals Calcs'!J82))</f>
        <v>0</v>
      </c>
      <c r="K82" s="210">
        <f ca="1">IF(SUM('Chemicals Calcs'!K$2:K82)-'Chem - ODS'!F$15*10^6&lt;0,0,IF(AND(SUM('Chemicals Calcs'!K$1:K81)-'Chem - ODS'!F$15*10^6&lt;0,SUM('Chemicals Calcs'!K$2:K82)-'Chem - ODS'!F$15*10^6&gt;0),SUM('Chemicals Calcs'!K$2:K82)-'Chem - ODS'!F$15*10^6,'Chemicals Calcs'!K82))</f>
        <v>0</v>
      </c>
      <c r="L82" s="210">
        <f ca="1">IF(SUM('Chemicals Calcs'!L$2:L82)-'Chem - ODS'!G$15*10^6&lt;0,0,IF(AND(SUM('Chemicals Calcs'!L$1:L81)-'Chem - ODS'!G$15*10^6&lt;0,SUM('Chemicals Calcs'!L$2:L82)-'Chem - ODS'!G$15*10^6&gt;0),SUM('Chemicals Calcs'!L$2:L82)-'Chem - ODS'!G$15*10^6,'Chemicals Calcs'!L82))</f>
        <v>0</v>
      </c>
      <c r="M82" s="210">
        <f ca="1">IF(SUM('Chemicals Calcs'!M$2:M82)-'Chem - ODS'!H$15*10^6&lt;0,0,IF(AND(SUM('Chemicals Calcs'!M$1:M81)-'Chem - ODS'!H$15*10^6&lt;0,SUM('Chemicals Calcs'!M$2:M82)-'Chem - ODS'!H$15*10^6&gt;0),SUM('Chemicals Calcs'!M$2:M82)-'Chem - ODS'!H$15*10^6,'Chemicals Calcs'!M82))</f>
        <v>0</v>
      </c>
      <c r="N82" s="210">
        <f ca="1">IF(SUM('Chemicals Calcs'!N$2:N82)-'Chem - ODS'!I$15*10^6&lt;0,0,IF(AND(SUM('Chemicals Calcs'!N$1:N81)-'Chem - ODS'!I$15*10^6&lt;0,SUM('Chemicals Calcs'!N$2:N82)-'Chem - ODS'!I$15*10^6&gt;0),SUM('Chemicals Calcs'!N$2:N82)-'Chem - ODS'!I$15*10^6,'Chemicals Calcs'!N82))</f>
        <v>0</v>
      </c>
      <c r="O82" s="210">
        <f ca="1">IF(SUM('Chemicals Calcs'!O$2:O82)-'Chem - ODS'!J$15*10^6&lt;0,0,IF(AND(SUM('Chemicals Calcs'!O$1:O81)-'Chem - ODS'!J$15*10^6&lt;0,SUM('Chemicals Calcs'!O$2:O82)-'Chem - ODS'!J$15*10^6&gt;0),SUM('Chemicals Calcs'!O$2:O82)-'Chem - ODS'!J$15*10^6,'Chemicals Calcs'!O82))</f>
        <v>0</v>
      </c>
      <c r="P82" s="210">
        <f ca="1">IF(SUM('Chemicals Calcs'!P$2:P82)-'Chem - ODS'!K$15*10^6&lt;0,0,IF(AND(SUM('Chemicals Calcs'!P$1:P81)-'Chem - ODS'!K$15*10^6&lt;0,SUM('Chemicals Calcs'!P$2:P82)-'Chem - ODS'!K$15*10^6&gt;0),SUM('Chemicals Calcs'!P$2:P82)-'Chem - ODS'!K$15*10^6,'Chemicals Calcs'!P82))</f>
        <v>0</v>
      </c>
      <c r="Q82" s="210">
        <f ca="1">IF(SUM('Chemicals Calcs'!Q$2:Q82)-'Chem - ODS'!L$15*10^6&lt;0,0,IF(AND(SUM('Chemicals Calcs'!Q$1:Q81)-'Chem - ODS'!L$15*10^6&lt;0,SUM('Chemicals Calcs'!Q$2:Q82)-'Chem - ODS'!L$15*10^6&gt;0),SUM('Chemicals Calcs'!Q$2:Q82)-'Chem - ODS'!L$15*10^6,'Chemicals Calcs'!Q82))</f>
        <v>0</v>
      </c>
      <c r="R82" s="210">
        <f ca="1">IF(SUM('Chemicals Calcs'!R$2:R82)-'Chem - ODS'!M$15*10^6&lt;0,0,IF(AND(SUM('Chemicals Calcs'!R$1:R81)-'Chem - ODS'!M$15*10^6&lt;0,SUM('Chemicals Calcs'!R$2:R82)-'Chem - ODS'!M$15*10^6&gt;0),SUM('Chemicals Calcs'!R$2:R82)-'Chem - ODS'!M$15*10^6,'Chemicals Calcs'!R82))</f>
        <v>0</v>
      </c>
      <c r="S82" s="210">
        <f ca="1">IF(SUM('Chemicals Calcs'!S$2:S82)-'Chem - ODS'!N$15*10^6&lt;0,0,IF(AND(SUM('Chemicals Calcs'!S$1:S81)-'Chem - ODS'!N$15*10^6&lt;0,SUM('Chemicals Calcs'!S$2:S82)-'Chem - ODS'!N$15*10^6&gt;0),SUM('Chemicals Calcs'!S$2:S82)-'Chem - ODS'!N$15*10^6,'Chemicals Calcs'!S82))</f>
        <v>0</v>
      </c>
      <c r="T82" s="210">
        <f ca="1">IF(SUM('Chemicals Calcs'!T$2:T82)-'Chem - ODS'!O$15*10^6&lt;0,0,IF(AND(SUM('Chemicals Calcs'!T$1:T81)-'Chem - ODS'!O$15*10^6&lt;0,SUM('Chemicals Calcs'!T$2:T82)-'Chem - ODS'!O$15*10^6&gt;0),SUM('Chemicals Calcs'!T$2:T82)-'Chem - ODS'!O$15*10^6,'Chemicals Calcs'!T82))</f>
        <v>0</v>
      </c>
      <c r="U82" s="210">
        <f ca="1">IF(SUM('Chemicals Calcs'!U$2:U82)-'Chem - ODS'!P$15*10^6&lt;0,0,IF(AND(SUM('Chemicals Calcs'!U$1:U81)-'Chem - ODS'!P$15*10^6&lt;0,SUM('Chemicals Calcs'!U$2:U82)-'Chem - ODS'!P$15*10^6&gt;0),SUM('Chemicals Calcs'!U$2:U82)-'Chem - ODS'!P$15*10^6,'Chemicals Calcs'!U82))</f>
        <v>0</v>
      </c>
      <c r="V82" s="210">
        <f ca="1">IF(SUM('Chemicals Calcs'!V$2:V82)-'Chem - ODS'!Q$15*10^6&lt;0,0,IF(AND(SUM('Chemicals Calcs'!V$1:V81)-'Chem - ODS'!Q$15*10^6&lt;0,SUM('Chemicals Calcs'!V$2:V82)-'Chem - ODS'!Q$15*10^6&gt;0),SUM('Chemicals Calcs'!V$2:V82)-'Chem - ODS'!Q$15*10^6,'Chemicals Calcs'!V82))</f>
        <v>0</v>
      </c>
      <c r="W82" s="210">
        <f ca="1">IF(SUM('Chemicals Calcs'!W$2:W82)-'Chem - ODS'!R$15*10^6&lt;0,0,IF(AND(SUM('Chemicals Calcs'!W$1:W81)-'Chem - ODS'!R$15*10^6&lt;0,SUM('Chemicals Calcs'!W$2:W82)-'Chem - ODS'!R$15*10^6&gt;0),SUM('Chemicals Calcs'!W$2:W82)-'Chem - ODS'!R$15*10^6,'Chemicals Calcs'!W82))</f>
        <v>0</v>
      </c>
      <c r="X82" s="210">
        <f ca="1">IF(SUM('Chemicals Calcs'!X$2:X82)-'Chem - ODS'!S$15*10^6&lt;0,0,IF(AND(SUM('Chemicals Calcs'!X$1:X81)-'Chem - ODS'!S$15*10^6&lt;0,SUM('Chemicals Calcs'!X$2:X82)-'Chem - ODS'!S$15*10^6&gt;0),SUM('Chemicals Calcs'!X$2:X82)-'Chem - ODS'!S$15*10^6,'Chemicals Calcs'!X82))</f>
        <v>0</v>
      </c>
      <c r="Y82" s="210">
        <f ca="1">IF(SUM('Chemicals Calcs'!Y$2:Y82)-'Chem - ODS'!T$15*10^6&lt;0,0,IF(AND(SUM('Chemicals Calcs'!Y$1:Y81)-'Chem - ODS'!T$15*10^6&lt;0,SUM('Chemicals Calcs'!Y$2:Y82)-'Chem - ODS'!T$15*10^6&gt;0),SUM('Chemicals Calcs'!Y$2:Y82)-'Chem - ODS'!T$15*10^6,'Chemicals Calcs'!Y82))</f>
        <v>0</v>
      </c>
      <c r="Z82" s="210">
        <f ca="1">IF(SUM('Chemicals Calcs'!Z$2:Z82)-'Chem - ODS'!U$15*10^6&lt;0,0,IF(AND(SUM('Chemicals Calcs'!Z$1:Z81)-'Chem - ODS'!U$15*10^6&lt;0,SUM('Chemicals Calcs'!Z$2:Z82)-'Chem - ODS'!U$15*10^6&gt;0),SUM('Chemicals Calcs'!Z$2:Z82)-'Chem - ODS'!U$15*10^6,'Chemicals Calcs'!Z82))</f>
        <v>0</v>
      </c>
      <c r="AA82" s="210">
        <f ca="1">IF(SUM('Chemicals Calcs'!AA$2:AA82)-'Chem - ODS'!V$15*10^6&lt;0,0,IF(AND(SUM('Chemicals Calcs'!AA$1:AA81)-'Chem - ODS'!V$15*10^6&lt;0,SUM('Chemicals Calcs'!AA$2:AA82)-'Chem - ODS'!V$15*10^6&gt;0),SUM('Chemicals Calcs'!AA$2:AA82)-'Chem - ODS'!V$15*10^6,'Chemicals Calcs'!AA82))</f>
        <v>0</v>
      </c>
      <c r="AB82" s="210">
        <f ca="1">IF(SUM('Chemicals Calcs'!AB$2:AB82)-'Chem - ODS'!W$15*10^6&lt;0,0,IF(AND(SUM('Chemicals Calcs'!AB$1:AB81)-'Chem - ODS'!W$15*10^6&lt;0,SUM('Chemicals Calcs'!AB$2:AB82)-'Chem - ODS'!W$15*10^6&gt;0),SUM('Chemicals Calcs'!AB$2:AB82)-'Chem - ODS'!W$15*10^6,'Chemicals Calcs'!AB82))</f>
        <v>0</v>
      </c>
      <c r="AC82" s="210">
        <f ca="1">IF(SUM('Chemicals Calcs'!AC$2:AC82)-'Chem - ODS'!X$15*10^6&lt;0,0,IF(AND(SUM('Chemicals Calcs'!AC$1:AC81)-'Chem - ODS'!X$15*10^6&lt;0,SUM('Chemicals Calcs'!AC$2:AC82)-'Chem - ODS'!X$15*10^6&gt;0),SUM('Chemicals Calcs'!AC$2:AC82)-'Chem - ODS'!X$15*10^6,'Chemicals Calcs'!AC82))</f>
        <v>0</v>
      </c>
      <c r="AD82" s="210">
        <f ca="1">IF(SUM('Chemicals Calcs'!AD$2:AD82)-'Chem - ODS'!Y$15*10^6&lt;0,0,IF(AND(SUM('Chemicals Calcs'!AD$1:AD81)-'Chem - ODS'!Y$15*10^6&lt;0,SUM('Chemicals Calcs'!AD$2:AD82)-'Chem - ODS'!Y$15*10^6&gt;0),SUM('Chemicals Calcs'!AD$2:AD82)-'Chem - ODS'!Y$15*10^6,'Chemicals Calcs'!AD82))</f>
        <v>0</v>
      </c>
      <c r="AE82" s="210">
        <f ca="1">IF(SUM('Chemicals Calcs'!AE$2:AE82)-'Chem - ODS'!Z$15*10^6&lt;0,0,IF(AND(SUM('Chemicals Calcs'!AE$1:AE81)-'Chem - ODS'!Z$15*10^6&lt;0,SUM('Chemicals Calcs'!AE$2:AE82)-'Chem - ODS'!Z$15*10^6&gt;0),SUM('Chemicals Calcs'!AE$2:AE82)-'Chem - ODS'!Z$15*10^6,'Chemicals Calcs'!AE82))</f>
        <v>0</v>
      </c>
      <c r="AF82" s="210">
        <f ca="1">IF(SUM('Chemicals Calcs'!AF$2:AF82)-'Chem - ODS'!AA$15*10^6&lt;0,0,IF(AND(SUM('Chemicals Calcs'!AF$1:AF81)-'Chem - ODS'!AA$15*10^6&lt;0,SUM('Chemicals Calcs'!AF$2:AF82)-'Chem - ODS'!AA$15*10^6&gt;0),SUM('Chemicals Calcs'!AF$2:AF82)-'Chem - ODS'!AA$15*10^6,'Chemicals Calcs'!AF82))</f>
        <v>0</v>
      </c>
      <c r="AG82" s="210">
        <f ca="1">IF(SUM('Chemicals Calcs'!AG$2:AG82)-'Chem - ODS'!AB$15*10^6&lt;0,0,IF(AND(SUM('Chemicals Calcs'!AG$1:AG81)-'Chem - ODS'!AB$15*10^6&lt;0,SUM('Chemicals Calcs'!AG$2:AG82)-'Chem - ODS'!AB$15*10^6&gt;0),SUM('Chemicals Calcs'!AG$2:AG82)-'Chem - ODS'!AB$15*10^6,'Chemicals Calcs'!AG82))</f>
        <v>0</v>
      </c>
      <c r="AH82" s="210">
        <f ca="1">IF(SUM('Chemicals Calcs'!AH$2:AH82)-'Chem - ODS'!AC$15*10^6&lt;0,0,IF(AND(SUM('Chemicals Calcs'!AH$1:AH81)-'Chem - ODS'!AC$15*10^6&lt;0,SUM('Chemicals Calcs'!AH$2:AH82)-'Chem - ODS'!AC$15*10^6&gt;0),SUM('Chemicals Calcs'!AH$2:AH82)-'Chem - ODS'!AC$15*10^6,'Chemicals Calcs'!AH82))</f>
        <v>0</v>
      </c>
      <c r="AI82" s="210">
        <f ca="1">IF(SUM('Chemicals Calcs'!AI$2:AI82)-'Chem - ODS'!AD$15*10^6&lt;0,0,IF(AND(SUM('Chemicals Calcs'!AI$1:AI81)-'Chem - ODS'!AD$15*10^6&lt;0,SUM('Chemicals Calcs'!AI$2:AI82)-'Chem - ODS'!AD$15*10^6&gt;0),SUM('Chemicals Calcs'!AI$2:AI82)-'Chem - ODS'!AD$15*10^6,'Chemicals Calcs'!AI82))</f>
        <v>0</v>
      </c>
      <c r="AJ82" s="210">
        <f ca="1">IF(SUM('Chemicals Calcs'!AJ$2:AJ82)-'Chem - ODS'!AE$15*10^6&lt;0,0,IF(AND(SUM('Chemicals Calcs'!AJ$1:AJ81)-'Chem - ODS'!AE$15*10^6&lt;0,SUM('Chemicals Calcs'!AJ$2:AJ82)-'Chem - ODS'!AE$15*10^6&gt;0),SUM('Chemicals Calcs'!AJ$2:AJ82)-'Chem - ODS'!AE$15*10^6,'Chemicals Calcs'!AJ82))</f>
        <v>0</v>
      </c>
      <c r="AK82" s="210">
        <f ca="1">IF(SUM('Chemicals Calcs'!AK$2:AK82)-'Chem - ODS'!AF$15*10^6&lt;0,0,IF(AND(SUM('Chemicals Calcs'!AK$1:AK81)-'Chem - ODS'!AF$15*10^6&lt;0,SUM('Chemicals Calcs'!AK$2:AK82)-'Chem - ODS'!AF$15*10^6&gt;0),SUM('Chemicals Calcs'!AK$2:AK82)-'Chem - ODS'!AF$15*10^6,'Chemicals Calcs'!AK82))</f>
        <v>0</v>
      </c>
      <c r="AL82" s="210">
        <f ca="1">IF(SUM('Chemicals Calcs'!AL$2:AL82)-'Chem - ODS'!AG$15*10^6&lt;0,0,IF(AND(SUM('Chemicals Calcs'!AL$1:AL81)-'Chem - ODS'!AG$15*10^6&lt;0,SUM('Chemicals Calcs'!AL$2:AL82)-'Chem - ODS'!AG$15*10^6&gt;0),SUM('Chemicals Calcs'!AL$2:AL82)-'Chem - ODS'!AG$15*10^6,'Chemicals Calcs'!AL82))</f>
        <v>0</v>
      </c>
      <c r="AM82" s="210">
        <f ca="1">IF(SUM('Chemicals Calcs'!AM$2:AM82)-'Chem - ODS'!AH$15*10^6&lt;0,0,IF(AND(SUM('Chemicals Calcs'!AM$1:AM81)-'Chem - ODS'!AH$15*10^6&lt;0,SUM('Chemicals Calcs'!AM$2:AM82)-'Chem - ODS'!AH$15*10^6&gt;0),SUM('Chemicals Calcs'!AM$2:AM82)-'Chem - ODS'!AH$15*10^6,'Chemicals Calcs'!AM82))</f>
        <v>0</v>
      </c>
      <c r="AN82" s="210">
        <f ca="1">IF(SUM('Chemicals Calcs'!AN$2:AN82)-'Chem - ODS'!AI$15*10^6&lt;0,0,IF(AND(SUM('Chemicals Calcs'!AN$1:AN81)-'Chem - ODS'!AI$15*10^6&lt;0,SUM('Chemicals Calcs'!AN$2:AN82)-'Chem - ODS'!AI$15*10^6&gt;0),SUM('Chemicals Calcs'!AN$2:AN82)-'Chem - ODS'!AI$15*10^6,'Chemicals Calcs'!AN82))</f>
        <v>0</v>
      </c>
      <c r="AO82" s="210">
        <f ca="1">IF(SUM('Chemicals Calcs'!AO$2:AO82)-'Chem - ODS'!AJ$15*10^6&lt;0,0,IF(AND(SUM('Chemicals Calcs'!AO$1:AO81)-'Chem - ODS'!AJ$15*10^6&lt;0,SUM('Chemicals Calcs'!AO$2:AO82)-'Chem - ODS'!AJ$15*10^6&gt;0),SUM('Chemicals Calcs'!AO$2:AO82)-'Chem - ODS'!AJ$15*10^6,'Chemicals Calcs'!AO82))</f>
        <v>0</v>
      </c>
      <c r="AP82" s="210">
        <f ca="1">IF(SUM('Chemicals Calcs'!AP$2:AP82)-'Chem - ODS'!AK$15*10^6&lt;0,0,IF(AND(SUM('Chemicals Calcs'!AP$1:AP81)-'Chem - ODS'!AK$15*10^6&lt;0,SUM('Chemicals Calcs'!AP$2:AP82)-'Chem - ODS'!AK$15*10^6&gt;0),SUM('Chemicals Calcs'!AP$2:AP82)-'Chem - ODS'!AK$15*10^6,'Chemicals Calcs'!AP82))</f>
        <v>0</v>
      </c>
    </row>
    <row r="83" spans="1:42">
      <c r="A83" s="74">
        <v>31</v>
      </c>
      <c r="B83">
        <f ca="1">IF('Chemicals 2010'!$A91="CP",INDIRECT("'Chemicals 2010'!"&amp;'Country Selector'!$B$3&amp;ROW($A91))*10^12,0)</f>
        <v>0</v>
      </c>
      <c r="C83" s="90">
        <f t="shared" ca="1" si="4"/>
        <v>0</v>
      </c>
      <c r="D83" s="90">
        <f t="shared" ca="1" si="3"/>
        <v>0</v>
      </c>
      <c r="E83" s="90">
        <f t="shared" ca="1" si="3"/>
        <v>0</v>
      </c>
      <c r="F83" s="90">
        <f t="shared" ca="1" si="3"/>
        <v>0</v>
      </c>
      <c r="G83" s="210">
        <f ca="1">IF(SUM('Chemicals Calcs'!G$2:G83)-'Chem - ODS'!B$15*10^6&lt;0,0,IF(AND(SUM('Chemicals Calcs'!G$1:G82)-'Chem - ODS'!B$15*10^6&lt;0,SUM('Chemicals Calcs'!G$2:G83)-'Chem - ODS'!B$15*10^6&gt;0),SUM('Chemicals Calcs'!G$2:G83)-'Chem - ODS'!B$15*10^6,'Chemicals Calcs'!G83))</f>
        <v>0</v>
      </c>
      <c r="H83" s="210">
        <f ca="1">IF(SUM('Chemicals Calcs'!H$2:H83)-'Chem - ODS'!C$15*10^6&lt;0,0,IF(AND(SUM('Chemicals Calcs'!H$1:H82)-'Chem - ODS'!C$15*10^6&lt;0,SUM('Chemicals Calcs'!H$2:H83)-'Chem - ODS'!C$15*10^6&gt;0),SUM('Chemicals Calcs'!H$2:H83)-'Chem - ODS'!C$15*10^6,'Chemicals Calcs'!H83))</f>
        <v>0</v>
      </c>
      <c r="I83" s="210">
        <f ca="1">IF(SUM('Chemicals Calcs'!I$2:I83)-'Chem - ODS'!D$15*10^6&lt;0,0,IF(AND(SUM('Chemicals Calcs'!I$1:I82)-'Chem - ODS'!D$15*10^6&lt;0,SUM('Chemicals Calcs'!I$2:I83)-'Chem - ODS'!D$15*10^6&gt;0),SUM('Chemicals Calcs'!I$2:I83)-'Chem - ODS'!D$15*10^6,'Chemicals Calcs'!I83))</f>
        <v>0</v>
      </c>
      <c r="J83" s="210">
        <f ca="1">IF(SUM('Chemicals Calcs'!J$2:J83)-'Chem - ODS'!E$15*10^6&lt;0,0,IF(AND(SUM('Chemicals Calcs'!J$1:J82)-'Chem - ODS'!E$15*10^6&lt;0,SUM('Chemicals Calcs'!J$2:J83)-'Chem - ODS'!E$15*10^6&gt;0),SUM('Chemicals Calcs'!J$2:J83)-'Chem - ODS'!E$15*10^6,'Chemicals Calcs'!J83))</f>
        <v>0</v>
      </c>
      <c r="K83" s="210">
        <f ca="1">IF(SUM('Chemicals Calcs'!K$2:K83)-'Chem - ODS'!F$15*10^6&lt;0,0,IF(AND(SUM('Chemicals Calcs'!K$1:K82)-'Chem - ODS'!F$15*10^6&lt;0,SUM('Chemicals Calcs'!K$2:K83)-'Chem - ODS'!F$15*10^6&gt;0),SUM('Chemicals Calcs'!K$2:K83)-'Chem - ODS'!F$15*10^6,'Chemicals Calcs'!K83))</f>
        <v>0</v>
      </c>
      <c r="L83" s="210">
        <f ca="1">IF(SUM('Chemicals Calcs'!L$2:L83)-'Chem - ODS'!G$15*10^6&lt;0,0,IF(AND(SUM('Chemicals Calcs'!L$1:L82)-'Chem - ODS'!G$15*10^6&lt;0,SUM('Chemicals Calcs'!L$2:L83)-'Chem - ODS'!G$15*10^6&gt;0),SUM('Chemicals Calcs'!L$2:L83)-'Chem - ODS'!G$15*10^6,'Chemicals Calcs'!L83))</f>
        <v>0</v>
      </c>
      <c r="M83" s="210">
        <f ca="1">IF(SUM('Chemicals Calcs'!M$2:M83)-'Chem - ODS'!H$15*10^6&lt;0,0,IF(AND(SUM('Chemicals Calcs'!M$1:M82)-'Chem - ODS'!H$15*10^6&lt;0,SUM('Chemicals Calcs'!M$2:M83)-'Chem - ODS'!H$15*10^6&gt;0),SUM('Chemicals Calcs'!M$2:M83)-'Chem - ODS'!H$15*10^6,'Chemicals Calcs'!M83))</f>
        <v>0</v>
      </c>
      <c r="N83" s="210">
        <f ca="1">IF(SUM('Chemicals Calcs'!N$2:N83)-'Chem - ODS'!I$15*10^6&lt;0,0,IF(AND(SUM('Chemicals Calcs'!N$1:N82)-'Chem - ODS'!I$15*10^6&lt;0,SUM('Chemicals Calcs'!N$2:N83)-'Chem - ODS'!I$15*10^6&gt;0),SUM('Chemicals Calcs'!N$2:N83)-'Chem - ODS'!I$15*10^6,'Chemicals Calcs'!N83))</f>
        <v>0</v>
      </c>
      <c r="O83" s="210">
        <f ca="1">IF(SUM('Chemicals Calcs'!O$2:O83)-'Chem - ODS'!J$15*10^6&lt;0,0,IF(AND(SUM('Chemicals Calcs'!O$1:O82)-'Chem - ODS'!J$15*10^6&lt;0,SUM('Chemicals Calcs'!O$2:O83)-'Chem - ODS'!J$15*10^6&gt;0),SUM('Chemicals Calcs'!O$2:O83)-'Chem - ODS'!J$15*10^6,'Chemicals Calcs'!O83))</f>
        <v>0</v>
      </c>
      <c r="P83" s="210">
        <f ca="1">IF(SUM('Chemicals Calcs'!P$2:P83)-'Chem - ODS'!K$15*10^6&lt;0,0,IF(AND(SUM('Chemicals Calcs'!P$1:P82)-'Chem - ODS'!K$15*10^6&lt;0,SUM('Chemicals Calcs'!P$2:P83)-'Chem - ODS'!K$15*10^6&gt;0),SUM('Chemicals Calcs'!P$2:P83)-'Chem - ODS'!K$15*10^6,'Chemicals Calcs'!P83))</f>
        <v>0</v>
      </c>
      <c r="Q83" s="210">
        <f ca="1">IF(SUM('Chemicals Calcs'!Q$2:Q83)-'Chem - ODS'!L$15*10^6&lt;0,0,IF(AND(SUM('Chemicals Calcs'!Q$1:Q82)-'Chem - ODS'!L$15*10^6&lt;0,SUM('Chemicals Calcs'!Q$2:Q83)-'Chem - ODS'!L$15*10^6&gt;0),SUM('Chemicals Calcs'!Q$2:Q83)-'Chem - ODS'!L$15*10^6,'Chemicals Calcs'!Q83))</f>
        <v>0</v>
      </c>
      <c r="R83" s="210">
        <f ca="1">IF(SUM('Chemicals Calcs'!R$2:R83)-'Chem - ODS'!M$15*10^6&lt;0,0,IF(AND(SUM('Chemicals Calcs'!R$1:R82)-'Chem - ODS'!M$15*10^6&lt;0,SUM('Chemicals Calcs'!R$2:R83)-'Chem - ODS'!M$15*10^6&gt;0),SUM('Chemicals Calcs'!R$2:R83)-'Chem - ODS'!M$15*10^6,'Chemicals Calcs'!R83))</f>
        <v>0</v>
      </c>
      <c r="S83" s="210">
        <f ca="1">IF(SUM('Chemicals Calcs'!S$2:S83)-'Chem - ODS'!N$15*10^6&lt;0,0,IF(AND(SUM('Chemicals Calcs'!S$1:S82)-'Chem - ODS'!N$15*10^6&lt;0,SUM('Chemicals Calcs'!S$2:S83)-'Chem - ODS'!N$15*10^6&gt;0),SUM('Chemicals Calcs'!S$2:S83)-'Chem - ODS'!N$15*10^6,'Chemicals Calcs'!S83))</f>
        <v>0</v>
      </c>
      <c r="T83" s="210">
        <f ca="1">IF(SUM('Chemicals Calcs'!T$2:T83)-'Chem - ODS'!O$15*10^6&lt;0,0,IF(AND(SUM('Chemicals Calcs'!T$1:T82)-'Chem - ODS'!O$15*10^6&lt;0,SUM('Chemicals Calcs'!T$2:T83)-'Chem - ODS'!O$15*10^6&gt;0),SUM('Chemicals Calcs'!T$2:T83)-'Chem - ODS'!O$15*10^6,'Chemicals Calcs'!T83))</f>
        <v>0</v>
      </c>
      <c r="U83" s="210">
        <f ca="1">IF(SUM('Chemicals Calcs'!U$2:U83)-'Chem - ODS'!P$15*10^6&lt;0,0,IF(AND(SUM('Chemicals Calcs'!U$1:U82)-'Chem - ODS'!P$15*10^6&lt;0,SUM('Chemicals Calcs'!U$2:U83)-'Chem - ODS'!P$15*10^6&gt;0),SUM('Chemicals Calcs'!U$2:U83)-'Chem - ODS'!P$15*10^6,'Chemicals Calcs'!U83))</f>
        <v>0</v>
      </c>
      <c r="V83" s="210">
        <f ca="1">IF(SUM('Chemicals Calcs'!V$2:V83)-'Chem - ODS'!Q$15*10^6&lt;0,0,IF(AND(SUM('Chemicals Calcs'!V$1:V82)-'Chem - ODS'!Q$15*10^6&lt;0,SUM('Chemicals Calcs'!V$2:V83)-'Chem - ODS'!Q$15*10^6&gt;0),SUM('Chemicals Calcs'!V$2:V83)-'Chem - ODS'!Q$15*10^6,'Chemicals Calcs'!V83))</f>
        <v>0</v>
      </c>
      <c r="W83" s="210">
        <f ca="1">IF(SUM('Chemicals Calcs'!W$2:W83)-'Chem - ODS'!R$15*10^6&lt;0,0,IF(AND(SUM('Chemicals Calcs'!W$1:W82)-'Chem - ODS'!R$15*10^6&lt;0,SUM('Chemicals Calcs'!W$2:W83)-'Chem - ODS'!R$15*10^6&gt;0),SUM('Chemicals Calcs'!W$2:W83)-'Chem - ODS'!R$15*10^6,'Chemicals Calcs'!W83))</f>
        <v>0</v>
      </c>
      <c r="X83" s="210">
        <f ca="1">IF(SUM('Chemicals Calcs'!X$2:X83)-'Chem - ODS'!S$15*10^6&lt;0,0,IF(AND(SUM('Chemicals Calcs'!X$1:X82)-'Chem - ODS'!S$15*10^6&lt;0,SUM('Chemicals Calcs'!X$2:X83)-'Chem - ODS'!S$15*10^6&gt;0),SUM('Chemicals Calcs'!X$2:X83)-'Chem - ODS'!S$15*10^6,'Chemicals Calcs'!X83))</f>
        <v>0</v>
      </c>
      <c r="Y83" s="210">
        <f ca="1">IF(SUM('Chemicals Calcs'!Y$2:Y83)-'Chem - ODS'!T$15*10^6&lt;0,0,IF(AND(SUM('Chemicals Calcs'!Y$1:Y82)-'Chem - ODS'!T$15*10^6&lt;0,SUM('Chemicals Calcs'!Y$2:Y83)-'Chem - ODS'!T$15*10^6&gt;0),SUM('Chemicals Calcs'!Y$2:Y83)-'Chem - ODS'!T$15*10^6,'Chemicals Calcs'!Y83))</f>
        <v>0</v>
      </c>
      <c r="Z83" s="210">
        <f ca="1">IF(SUM('Chemicals Calcs'!Z$2:Z83)-'Chem - ODS'!U$15*10^6&lt;0,0,IF(AND(SUM('Chemicals Calcs'!Z$1:Z82)-'Chem - ODS'!U$15*10^6&lt;0,SUM('Chemicals Calcs'!Z$2:Z83)-'Chem - ODS'!U$15*10^6&gt;0),SUM('Chemicals Calcs'!Z$2:Z83)-'Chem - ODS'!U$15*10^6,'Chemicals Calcs'!Z83))</f>
        <v>0</v>
      </c>
      <c r="AA83" s="210">
        <f ca="1">IF(SUM('Chemicals Calcs'!AA$2:AA83)-'Chem - ODS'!V$15*10^6&lt;0,0,IF(AND(SUM('Chemicals Calcs'!AA$1:AA82)-'Chem - ODS'!V$15*10^6&lt;0,SUM('Chemicals Calcs'!AA$2:AA83)-'Chem - ODS'!V$15*10^6&gt;0),SUM('Chemicals Calcs'!AA$2:AA83)-'Chem - ODS'!V$15*10^6,'Chemicals Calcs'!AA83))</f>
        <v>0</v>
      </c>
      <c r="AB83" s="210">
        <f ca="1">IF(SUM('Chemicals Calcs'!AB$2:AB83)-'Chem - ODS'!W$15*10^6&lt;0,0,IF(AND(SUM('Chemicals Calcs'!AB$1:AB82)-'Chem - ODS'!W$15*10^6&lt;0,SUM('Chemicals Calcs'!AB$2:AB83)-'Chem - ODS'!W$15*10^6&gt;0),SUM('Chemicals Calcs'!AB$2:AB83)-'Chem - ODS'!W$15*10^6,'Chemicals Calcs'!AB83))</f>
        <v>0</v>
      </c>
      <c r="AC83" s="210">
        <f ca="1">IF(SUM('Chemicals Calcs'!AC$2:AC83)-'Chem - ODS'!X$15*10^6&lt;0,0,IF(AND(SUM('Chemicals Calcs'!AC$1:AC82)-'Chem - ODS'!X$15*10^6&lt;0,SUM('Chemicals Calcs'!AC$2:AC83)-'Chem - ODS'!X$15*10^6&gt;0),SUM('Chemicals Calcs'!AC$2:AC83)-'Chem - ODS'!X$15*10^6,'Chemicals Calcs'!AC83))</f>
        <v>0</v>
      </c>
      <c r="AD83" s="210">
        <f ca="1">IF(SUM('Chemicals Calcs'!AD$2:AD83)-'Chem - ODS'!Y$15*10^6&lt;0,0,IF(AND(SUM('Chemicals Calcs'!AD$1:AD82)-'Chem - ODS'!Y$15*10^6&lt;0,SUM('Chemicals Calcs'!AD$2:AD83)-'Chem - ODS'!Y$15*10^6&gt;0),SUM('Chemicals Calcs'!AD$2:AD83)-'Chem - ODS'!Y$15*10^6,'Chemicals Calcs'!AD83))</f>
        <v>0</v>
      </c>
      <c r="AE83" s="210">
        <f ca="1">IF(SUM('Chemicals Calcs'!AE$2:AE83)-'Chem - ODS'!Z$15*10^6&lt;0,0,IF(AND(SUM('Chemicals Calcs'!AE$1:AE82)-'Chem - ODS'!Z$15*10^6&lt;0,SUM('Chemicals Calcs'!AE$2:AE83)-'Chem - ODS'!Z$15*10^6&gt;0),SUM('Chemicals Calcs'!AE$2:AE83)-'Chem - ODS'!Z$15*10^6,'Chemicals Calcs'!AE83))</f>
        <v>0</v>
      </c>
      <c r="AF83" s="210">
        <f ca="1">IF(SUM('Chemicals Calcs'!AF$2:AF83)-'Chem - ODS'!AA$15*10^6&lt;0,0,IF(AND(SUM('Chemicals Calcs'!AF$1:AF82)-'Chem - ODS'!AA$15*10^6&lt;0,SUM('Chemicals Calcs'!AF$2:AF83)-'Chem - ODS'!AA$15*10^6&gt;0),SUM('Chemicals Calcs'!AF$2:AF83)-'Chem - ODS'!AA$15*10^6,'Chemicals Calcs'!AF83))</f>
        <v>0</v>
      </c>
      <c r="AG83" s="210">
        <f ca="1">IF(SUM('Chemicals Calcs'!AG$2:AG83)-'Chem - ODS'!AB$15*10^6&lt;0,0,IF(AND(SUM('Chemicals Calcs'!AG$1:AG82)-'Chem - ODS'!AB$15*10^6&lt;0,SUM('Chemicals Calcs'!AG$2:AG83)-'Chem - ODS'!AB$15*10^6&gt;0),SUM('Chemicals Calcs'!AG$2:AG83)-'Chem - ODS'!AB$15*10^6,'Chemicals Calcs'!AG83))</f>
        <v>0</v>
      </c>
      <c r="AH83" s="210">
        <f ca="1">IF(SUM('Chemicals Calcs'!AH$2:AH83)-'Chem - ODS'!AC$15*10^6&lt;0,0,IF(AND(SUM('Chemicals Calcs'!AH$1:AH82)-'Chem - ODS'!AC$15*10^6&lt;0,SUM('Chemicals Calcs'!AH$2:AH83)-'Chem - ODS'!AC$15*10^6&gt;0),SUM('Chemicals Calcs'!AH$2:AH83)-'Chem - ODS'!AC$15*10^6,'Chemicals Calcs'!AH83))</f>
        <v>0</v>
      </c>
      <c r="AI83" s="210">
        <f ca="1">IF(SUM('Chemicals Calcs'!AI$2:AI83)-'Chem - ODS'!AD$15*10^6&lt;0,0,IF(AND(SUM('Chemicals Calcs'!AI$1:AI82)-'Chem - ODS'!AD$15*10^6&lt;0,SUM('Chemicals Calcs'!AI$2:AI83)-'Chem - ODS'!AD$15*10^6&gt;0),SUM('Chemicals Calcs'!AI$2:AI83)-'Chem - ODS'!AD$15*10^6,'Chemicals Calcs'!AI83))</f>
        <v>0</v>
      </c>
      <c r="AJ83" s="210">
        <f ca="1">IF(SUM('Chemicals Calcs'!AJ$2:AJ83)-'Chem - ODS'!AE$15*10^6&lt;0,0,IF(AND(SUM('Chemicals Calcs'!AJ$1:AJ82)-'Chem - ODS'!AE$15*10^6&lt;0,SUM('Chemicals Calcs'!AJ$2:AJ83)-'Chem - ODS'!AE$15*10^6&gt;0),SUM('Chemicals Calcs'!AJ$2:AJ83)-'Chem - ODS'!AE$15*10^6,'Chemicals Calcs'!AJ83))</f>
        <v>0</v>
      </c>
      <c r="AK83" s="210">
        <f ca="1">IF(SUM('Chemicals Calcs'!AK$2:AK83)-'Chem - ODS'!AF$15*10^6&lt;0,0,IF(AND(SUM('Chemicals Calcs'!AK$1:AK82)-'Chem - ODS'!AF$15*10^6&lt;0,SUM('Chemicals Calcs'!AK$2:AK83)-'Chem - ODS'!AF$15*10^6&gt;0),SUM('Chemicals Calcs'!AK$2:AK83)-'Chem - ODS'!AF$15*10^6,'Chemicals Calcs'!AK83))</f>
        <v>0</v>
      </c>
      <c r="AL83" s="210">
        <f ca="1">IF(SUM('Chemicals Calcs'!AL$2:AL83)-'Chem - ODS'!AG$15*10^6&lt;0,0,IF(AND(SUM('Chemicals Calcs'!AL$1:AL82)-'Chem - ODS'!AG$15*10^6&lt;0,SUM('Chemicals Calcs'!AL$2:AL83)-'Chem - ODS'!AG$15*10^6&gt;0),SUM('Chemicals Calcs'!AL$2:AL83)-'Chem - ODS'!AG$15*10^6,'Chemicals Calcs'!AL83))</f>
        <v>0</v>
      </c>
      <c r="AM83" s="210">
        <f ca="1">IF(SUM('Chemicals Calcs'!AM$2:AM83)-'Chem - ODS'!AH$15*10^6&lt;0,0,IF(AND(SUM('Chemicals Calcs'!AM$1:AM82)-'Chem - ODS'!AH$15*10^6&lt;0,SUM('Chemicals Calcs'!AM$2:AM83)-'Chem - ODS'!AH$15*10^6&gt;0),SUM('Chemicals Calcs'!AM$2:AM83)-'Chem - ODS'!AH$15*10^6,'Chemicals Calcs'!AM83))</f>
        <v>0</v>
      </c>
      <c r="AN83" s="210">
        <f ca="1">IF(SUM('Chemicals Calcs'!AN$2:AN83)-'Chem - ODS'!AI$15*10^6&lt;0,0,IF(AND(SUM('Chemicals Calcs'!AN$1:AN82)-'Chem - ODS'!AI$15*10^6&lt;0,SUM('Chemicals Calcs'!AN$2:AN83)-'Chem - ODS'!AI$15*10^6&gt;0),SUM('Chemicals Calcs'!AN$2:AN83)-'Chem - ODS'!AI$15*10^6,'Chemicals Calcs'!AN83))</f>
        <v>0</v>
      </c>
      <c r="AO83" s="210">
        <f ca="1">IF(SUM('Chemicals Calcs'!AO$2:AO83)-'Chem - ODS'!AJ$15*10^6&lt;0,0,IF(AND(SUM('Chemicals Calcs'!AO$1:AO82)-'Chem - ODS'!AJ$15*10^6&lt;0,SUM('Chemicals Calcs'!AO$2:AO83)-'Chem - ODS'!AJ$15*10^6&gt;0),SUM('Chemicals Calcs'!AO$2:AO83)-'Chem - ODS'!AJ$15*10^6,'Chemicals Calcs'!AO83))</f>
        <v>0</v>
      </c>
      <c r="AP83" s="210">
        <f ca="1">IF(SUM('Chemicals Calcs'!AP$2:AP83)-'Chem - ODS'!AK$15*10^6&lt;0,0,IF(AND(SUM('Chemicals Calcs'!AP$1:AP82)-'Chem - ODS'!AK$15*10^6&lt;0,SUM('Chemicals Calcs'!AP$2:AP83)-'Chem - ODS'!AK$15*10^6&gt;0),SUM('Chemicals Calcs'!AP$2:AP83)-'Chem - ODS'!AK$15*10^6,'Chemicals Calcs'!AP83))</f>
        <v>0</v>
      </c>
    </row>
    <row r="84" spans="1:42">
      <c r="A84" s="74">
        <v>32</v>
      </c>
      <c r="B84">
        <f ca="1">IF('Chemicals 2010'!$A92="CP",INDIRECT("'Chemicals 2010'!"&amp;'Country Selector'!$B$3&amp;ROW($A92))*10^12,0)</f>
        <v>1095694950516.9006</v>
      </c>
      <c r="C84" s="90">
        <f t="shared" ca="1" si="4"/>
        <v>1132206630288.8916</v>
      </c>
      <c r="D84" s="90">
        <f t="shared" ca="1" si="3"/>
        <v>1168718310060.8823</v>
      </c>
      <c r="E84" s="90">
        <f t="shared" ca="1" si="3"/>
        <v>1205229989832.8733</v>
      </c>
      <c r="F84" s="90">
        <f t="shared" ca="1" si="3"/>
        <v>1241741669604.8643</v>
      </c>
      <c r="G84" s="210">
        <f ca="1">IF(SUM('Chemicals Calcs'!G$2:G84)-'Chem - ODS'!B$15*10^6&lt;0,0,IF(AND(SUM('Chemicals Calcs'!G$1:G83)-'Chem - ODS'!B$15*10^6&lt;0,SUM('Chemicals Calcs'!G$2:G84)-'Chem - ODS'!B$15*10^6&gt;0),SUM('Chemicals Calcs'!G$2:G84)-'Chem - ODS'!B$15*10^6,'Chemicals Calcs'!G84))</f>
        <v>1278253349376.855</v>
      </c>
      <c r="H84" s="210">
        <f ca="1">IF(SUM('Chemicals Calcs'!H$2:H84)-'Chem - ODS'!C$15*10^6&lt;0,0,IF(AND(SUM('Chemicals Calcs'!H$1:H83)-'Chem - ODS'!C$15*10^6&lt;0,SUM('Chemicals Calcs'!H$2:H84)-'Chem - ODS'!C$15*10^6&gt;0),SUM('Chemicals Calcs'!H$2:H84)-'Chem - ODS'!C$15*10^6,'Chemicals Calcs'!H84))</f>
        <v>1314765029148.8457</v>
      </c>
      <c r="I84" s="210">
        <f ca="1">IF(SUM('Chemicals Calcs'!I$2:I84)-'Chem - ODS'!D$15*10^6&lt;0,0,IF(AND(SUM('Chemicals Calcs'!I$1:I83)-'Chem - ODS'!D$15*10^6&lt;0,SUM('Chemicals Calcs'!I$2:I84)-'Chem - ODS'!D$15*10^6&gt;0),SUM('Chemicals Calcs'!I$2:I84)-'Chem - ODS'!D$15*10^6,'Chemicals Calcs'!I84))</f>
        <v>1351276708920.8369</v>
      </c>
      <c r="J84" s="210">
        <f ca="1">IF(SUM('Chemicals Calcs'!J$2:J84)-'Chem - ODS'!E$15*10^6&lt;0,0,IF(AND(SUM('Chemicals Calcs'!J$1:J83)-'Chem - ODS'!E$15*10^6&lt;0,SUM('Chemicals Calcs'!J$2:J84)-'Chem - ODS'!E$15*10^6&gt;0),SUM('Chemicals Calcs'!J$2:J84)-'Chem - ODS'!E$15*10^6,'Chemicals Calcs'!J84))</f>
        <v>1387788388692.8276</v>
      </c>
      <c r="K84" s="210">
        <f ca="1">IF(SUM('Chemicals Calcs'!K$2:K84)-'Chem - ODS'!F$15*10^6&lt;0,0,IF(AND(SUM('Chemicals Calcs'!K$1:K83)-'Chem - ODS'!F$15*10^6&lt;0,SUM('Chemicals Calcs'!K$2:K84)-'Chem - ODS'!F$15*10^6&gt;0),SUM('Chemicals Calcs'!K$2:K84)-'Chem - ODS'!F$15*10^6,'Chemicals Calcs'!K84))</f>
        <v>1424300068464.8184</v>
      </c>
      <c r="L84" s="210">
        <f ca="1">IF(SUM('Chemicals Calcs'!L$2:L84)-'Chem - ODS'!G$15*10^6&lt;0,0,IF(AND(SUM('Chemicals Calcs'!L$1:L83)-'Chem - ODS'!G$15*10^6&lt;0,SUM('Chemicals Calcs'!L$2:L84)-'Chem - ODS'!G$15*10^6&gt;0),SUM('Chemicals Calcs'!L$2:L84)-'Chem - ODS'!G$15*10^6,'Chemicals Calcs'!L84))</f>
        <v>1460811748236.8093</v>
      </c>
      <c r="M84" s="210">
        <f ca="1">IF(SUM('Chemicals Calcs'!M$2:M84)-'Chem - ODS'!H$15*10^6&lt;0,0,IF(AND(SUM('Chemicals Calcs'!M$1:M83)-'Chem - ODS'!H$15*10^6&lt;0,SUM('Chemicals Calcs'!M$2:M84)-'Chem - ODS'!H$15*10^6&gt;0),SUM('Chemicals Calcs'!M$2:M84)-'Chem - ODS'!H$15*10^6,'Chemicals Calcs'!M84))</f>
        <v>1503792651017.7256</v>
      </c>
      <c r="N84" s="210">
        <f ca="1">IF(SUM('Chemicals Calcs'!N$2:N84)-'Chem - ODS'!I$15*10^6&lt;0,0,IF(AND(SUM('Chemicals Calcs'!N$1:N83)-'Chem - ODS'!I$15*10^6&lt;0,SUM('Chemicals Calcs'!N$2:N84)-'Chem - ODS'!I$15*10^6&gt;0),SUM('Chemicals Calcs'!N$2:N84)-'Chem - ODS'!I$15*10^6,'Chemicals Calcs'!N84))</f>
        <v>1546773553798.6416</v>
      </c>
      <c r="O84" s="210">
        <f ca="1">IF(SUM('Chemicals Calcs'!O$2:O84)-'Chem - ODS'!J$15*10^6&lt;0,0,IF(AND(SUM('Chemicals Calcs'!O$1:O83)-'Chem - ODS'!J$15*10^6&lt;0,SUM('Chemicals Calcs'!O$2:O84)-'Chem - ODS'!J$15*10^6&gt;0),SUM('Chemicals Calcs'!O$2:O84)-'Chem - ODS'!J$15*10^6,'Chemicals Calcs'!O84))</f>
        <v>1589754456579.5581</v>
      </c>
      <c r="P84" s="210">
        <f ca="1">IF(SUM('Chemicals Calcs'!P$2:P84)-'Chem - ODS'!K$15*10^6&lt;0,0,IF(AND(SUM('Chemicals Calcs'!P$1:P83)-'Chem - ODS'!K$15*10^6&lt;0,SUM('Chemicals Calcs'!P$2:P84)-'Chem - ODS'!K$15*10^6&gt;0),SUM('Chemicals Calcs'!P$2:P84)-'Chem - ODS'!K$15*10^6,'Chemicals Calcs'!P84))</f>
        <v>1632735359360.4741</v>
      </c>
      <c r="Q84" s="210">
        <f ca="1">IF(SUM('Chemicals Calcs'!Q$2:Q84)-'Chem - ODS'!L$15*10^6&lt;0,0,IF(AND(SUM('Chemicals Calcs'!Q$1:Q83)-'Chem - ODS'!L$15*10^6&lt;0,SUM('Chemicals Calcs'!Q$2:Q84)-'Chem - ODS'!L$15*10^6&gt;0),SUM('Chemicals Calcs'!Q$2:Q84)-'Chem - ODS'!L$15*10^6,'Chemicals Calcs'!Q84))</f>
        <v>1675716262141.3901</v>
      </c>
      <c r="R84" s="210">
        <f ca="1">IF(SUM('Chemicals Calcs'!R$2:R84)-'Chem - ODS'!M$15*10^6&lt;0,0,IF(AND(SUM('Chemicals Calcs'!R$1:R83)-'Chem - ODS'!M$15*10^6&lt;0,SUM('Chemicals Calcs'!R$2:R84)-'Chem - ODS'!M$15*10^6&gt;0),SUM('Chemicals Calcs'!R$2:R84)-'Chem - ODS'!M$15*10^6,'Chemicals Calcs'!R84))</f>
        <v>1718697164922.3066</v>
      </c>
      <c r="S84" s="210">
        <f ca="1">IF(SUM('Chemicals Calcs'!S$2:S84)-'Chem - ODS'!N$15*10^6&lt;0,0,IF(AND(SUM('Chemicals Calcs'!S$1:S83)-'Chem - ODS'!N$15*10^6&lt;0,SUM('Chemicals Calcs'!S$2:S84)-'Chem - ODS'!N$15*10^6&gt;0),SUM('Chemicals Calcs'!S$2:S84)-'Chem - ODS'!N$15*10^6,'Chemicals Calcs'!S84))</f>
        <v>1761678067703.2227</v>
      </c>
      <c r="T84" s="210">
        <f ca="1">IF(SUM('Chemicals Calcs'!T$2:T84)-'Chem - ODS'!O$15*10^6&lt;0,0,IF(AND(SUM('Chemicals Calcs'!T$1:T83)-'Chem - ODS'!O$15*10^6&lt;0,SUM('Chemicals Calcs'!T$2:T84)-'Chem - ODS'!O$15*10^6&gt;0),SUM('Chemicals Calcs'!T$2:T84)-'Chem - ODS'!O$15*10^6,'Chemicals Calcs'!T84))</f>
        <v>1804658970484.1387</v>
      </c>
      <c r="U84" s="210">
        <f ca="1">IF(SUM('Chemicals Calcs'!U$2:U84)-'Chem - ODS'!P$15*10^6&lt;0,0,IF(AND(SUM('Chemicals Calcs'!U$1:U83)-'Chem - ODS'!P$15*10^6&lt;0,SUM('Chemicals Calcs'!U$2:U84)-'Chem - ODS'!P$15*10^6&gt;0),SUM('Chemicals Calcs'!U$2:U84)-'Chem - ODS'!P$15*10^6,'Chemicals Calcs'!U84))</f>
        <v>1847639873265.0549</v>
      </c>
      <c r="V84" s="210">
        <f ca="1">IF(SUM('Chemicals Calcs'!V$2:V84)-'Chem - ODS'!Q$15*10^6&lt;0,0,IF(AND(SUM('Chemicals Calcs'!V$1:V83)-'Chem - ODS'!Q$15*10^6&lt;0,SUM('Chemicals Calcs'!V$2:V84)-'Chem - ODS'!Q$15*10^6&gt;0),SUM('Chemicals Calcs'!V$2:V84)-'Chem - ODS'!Q$15*10^6,'Chemicals Calcs'!V84))</f>
        <v>1890620776045.9712</v>
      </c>
      <c r="W84" s="210">
        <f ca="1">IF(SUM('Chemicals Calcs'!W$2:W84)-'Chem - ODS'!R$15*10^6&lt;0,0,IF(AND(SUM('Chemicals Calcs'!W$1:W83)-'Chem - ODS'!R$15*10^6&lt;0,SUM('Chemicals Calcs'!W$2:W84)-'Chem - ODS'!R$15*10^6&gt;0),SUM('Chemicals Calcs'!W$2:W84)-'Chem - ODS'!R$15*10^6,'Chemicals Calcs'!W84))</f>
        <v>1926268733064.2246</v>
      </c>
      <c r="X84" s="210">
        <f ca="1">IF(SUM('Chemicals Calcs'!X$2:X84)-'Chem - ODS'!S$15*10^6&lt;0,0,IF(AND(SUM('Chemicals Calcs'!X$1:X83)-'Chem - ODS'!S$15*10^6&lt;0,SUM('Chemicals Calcs'!X$2:X84)-'Chem - ODS'!S$15*10^6&gt;0),SUM('Chemicals Calcs'!X$2:X84)-'Chem - ODS'!S$15*10^6,'Chemicals Calcs'!X84))</f>
        <v>1961916690082.478</v>
      </c>
      <c r="Y84" s="210">
        <f ca="1">IF(SUM('Chemicals Calcs'!Y$2:Y84)-'Chem - ODS'!T$15*10^6&lt;0,0,IF(AND(SUM('Chemicals Calcs'!Y$1:Y83)-'Chem - ODS'!T$15*10^6&lt;0,SUM('Chemicals Calcs'!Y$2:Y84)-'Chem - ODS'!T$15*10^6&gt;0),SUM('Chemicals Calcs'!Y$2:Y84)-'Chem - ODS'!T$15*10^6,'Chemicals Calcs'!Y84))</f>
        <v>1997564647100.7317</v>
      </c>
      <c r="Z84" s="210">
        <f ca="1">IF(SUM('Chemicals Calcs'!Z$2:Z84)-'Chem - ODS'!U$15*10^6&lt;0,0,IF(AND(SUM('Chemicals Calcs'!Z$1:Z83)-'Chem - ODS'!U$15*10^6&lt;0,SUM('Chemicals Calcs'!Z$2:Z84)-'Chem - ODS'!U$15*10^6&gt;0),SUM('Chemicals Calcs'!Z$2:Z84)-'Chem - ODS'!U$15*10^6,'Chemicals Calcs'!Z84))</f>
        <v>2033212604118.9849</v>
      </c>
      <c r="AA84" s="210">
        <f ca="1">IF(SUM('Chemicals Calcs'!AA$2:AA84)-'Chem - ODS'!V$15*10^6&lt;0,0,IF(AND(SUM('Chemicals Calcs'!AA$1:AA83)-'Chem - ODS'!V$15*10^6&lt;0,SUM('Chemicals Calcs'!AA$2:AA84)-'Chem - ODS'!V$15*10^6&gt;0),SUM('Chemicals Calcs'!AA$2:AA84)-'Chem - ODS'!V$15*10^6,'Chemicals Calcs'!AA84))</f>
        <v>2068860561137.2383</v>
      </c>
      <c r="AB84" s="210">
        <f ca="1">IF(SUM('Chemicals Calcs'!AB$2:AB84)-'Chem - ODS'!W$15*10^6&lt;0,0,IF(AND(SUM('Chemicals Calcs'!AB$1:AB83)-'Chem - ODS'!W$15*10^6&lt;0,SUM('Chemicals Calcs'!AB$2:AB84)-'Chem - ODS'!W$15*10^6&gt;0),SUM('Chemicals Calcs'!AB$2:AB84)-'Chem - ODS'!W$15*10^6,'Chemicals Calcs'!AB84))</f>
        <v>2104508518155.4917</v>
      </c>
      <c r="AC84" s="210">
        <f ca="1">IF(SUM('Chemicals Calcs'!AC$2:AC84)-'Chem - ODS'!X$15*10^6&lt;0,0,IF(AND(SUM('Chemicals Calcs'!AC$1:AC83)-'Chem - ODS'!X$15*10^6&lt;0,SUM('Chemicals Calcs'!AC$2:AC84)-'Chem - ODS'!X$15*10^6&gt;0),SUM('Chemicals Calcs'!AC$2:AC84)-'Chem - ODS'!X$15*10^6,'Chemicals Calcs'!AC84))</f>
        <v>2140156475173.7451</v>
      </c>
      <c r="AD84" s="210">
        <f ca="1">IF(SUM('Chemicals Calcs'!AD$2:AD84)-'Chem - ODS'!Y$15*10^6&lt;0,0,IF(AND(SUM('Chemicals Calcs'!AD$1:AD83)-'Chem - ODS'!Y$15*10^6&lt;0,SUM('Chemicals Calcs'!AD$2:AD84)-'Chem - ODS'!Y$15*10^6&gt;0),SUM('Chemicals Calcs'!AD$2:AD84)-'Chem - ODS'!Y$15*10^6,'Chemicals Calcs'!AD84))</f>
        <v>2175804432191.9985</v>
      </c>
      <c r="AE84" s="210">
        <f ca="1">IF(SUM('Chemicals Calcs'!AE$2:AE84)-'Chem - ODS'!Z$15*10^6&lt;0,0,IF(AND(SUM('Chemicals Calcs'!AE$1:AE83)-'Chem - ODS'!Z$15*10^6&lt;0,SUM('Chemicals Calcs'!AE$2:AE84)-'Chem - ODS'!Z$15*10^6&gt;0),SUM('Chemicals Calcs'!AE$2:AE84)-'Chem - ODS'!Z$15*10^6,'Chemicals Calcs'!AE84))</f>
        <v>2211452389210.252</v>
      </c>
      <c r="AF84" s="210">
        <f ca="1">IF(SUM('Chemicals Calcs'!AF$2:AF84)-'Chem - ODS'!AA$15*10^6&lt;0,0,IF(AND(SUM('Chemicals Calcs'!AF$1:AF83)-'Chem - ODS'!AA$15*10^6&lt;0,SUM('Chemicals Calcs'!AF$2:AF84)-'Chem - ODS'!AA$15*10^6&gt;0),SUM('Chemicals Calcs'!AF$2:AF84)-'Chem - ODS'!AA$15*10^6,'Chemicals Calcs'!AF84))</f>
        <v>2247100346228.5054</v>
      </c>
      <c r="AG84" s="210">
        <f ca="1">IF(SUM('Chemicals Calcs'!AG$2:AG84)-'Chem - ODS'!AB$15*10^6&lt;0,0,IF(AND(SUM('Chemicals Calcs'!AG$1:AG83)-'Chem - ODS'!AB$15*10^6&lt;0,SUM('Chemicals Calcs'!AG$2:AG84)-'Chem - ODS'!AB$15*10^6&gt;0),SUM('Chemicals Calcs'!AG$2:AG84)-'Chem - ODS'!AB$15*10^6,'Chemicals Calcs'!AG84))</f>
        <v>2282748303246.7588</v>
      </c>
      <c r="AH84" s="210">
        <f ca="1">IF(SUM('Chemicals Calcs'!AH$2:AH84)-'Chem - ODS'!AC$15*10^6&lt;0,0,IF(AND(SUM('Chemicals Calcs'!AH$1:AH83)-'Chem - ODS'!AC$15*10^6&lt;0,SUM('Chemicals Calcs'!AH$2:AH84)-'Chem - ODS'!AC$15*10^6&gt;0),SUM('Chemicals Calcs'!AH$2:AH84)-'Chem - ODS'!AC$15*10^6,'Chemicals Calcs'!AH84))</f>
        <v>2318396260265.0122</v>
      </c>
      <c r="AI84" s="210">
        <f ca="1">IF(SUM('Chemicals Calcs'!AI$2:AI84)-'Chem - ODS'!AD$15*10^6&lt;0,0,IF(AND(SUM('Chemicals Calcs'!AI$1:AI83)-'Chem - ODS'!AD$15*10^6&lt;0,SUM('Chemicals Calcs'!AI$2:AI84)-'Chem - ODS'!AD$15*10^6&gt;0),SUM('Chemicals Calcs'!AI$2:AI84)-'Chem - ODS'!AD$15*10^6,'Chemicals Calcs'!AI84))</f>
        <v>2354044217283.2656</v>
      </c>
      <c r="AJ84" s="210">
        <f ca="1">IF(SUM('Chemicals Calcs'!AJ$2:AJ84)-'Chem - ODS'!AE$15*10^6&lt;0,0,IF(AND(SUM('Chemicals Calcs'!AJ$1:AJ83)-'Chem - ODS'!AE$15*10^6&lt;0,SUM('Chemicals Calcs'!AJ$2:AJ84)-'Chem - ODS'!AE$15*10^6&gt;0),SUM('Chemicals Calcs'!AJ$2:AJ84)-'Chem - ODS'!AE$15*10^6,'Chemicals Calcs'!AJ84))</f>
        <v>2389692174301.519</v>
      </c>
      <c r="AK84" s="210">
        <f ca="1">IF(SUM('Chemicals Calcs'!AK$2:AK84)-'Chem - ODS'!AF$15*10^6&lt;0,0,IF(AND(SUM('Chemicals Calcs'!AK$1:AK83)-'Chem - ODS'!AF$15*10^6&lt;0,SUM('Chemicals Calcs'!AK$2:AK84)-'Chem - ODS'!AF$15*10^6&gt;0),SUM('Chemicals Calcs'!AK$2:AK84)-'Chem - ODS'!AF$15*10^6,'Chemicals Calcs'!AK84))</f>
        <v>2425340131319.7725</v>
      </c>
      <c r="AL84" s="210">
        <f ca="1">IF(SUM('Chemicals Calcs'!AL$2:AL84)-'Chem - ODS'!AG$15*10^6&lt;0,0,IF(AND(SUM('Chemicals Calcs'!AL$1:AL83)-'Chem - ODS'!AG$15*10^6&lt;0,SUM('Chemicals Calcs'!AL$2:AL84)-'Chem - ODS'!AG$15*10^6&gt;0),SUM('Chemicals Calcs'!AL$2:AL84)-'Chem - ODS'!AG$15*10^6,'Chemicals Calcs'!AL84))</f>
        <v>2460988088338.0259</v>
      </c>
      <c r="AM84" s="210">
        <f ca="1">IF(SUM('Chemicals Calcs'!AM$2:AM84)-'Chem - ODS'!AH$15*10^6&lt;0,0,IF(AND(SUM('Chemicals Calcs'!AM$1:AM83)-'Chem - ODS'!AH$15*10^6&lt;0,SUM('Chemicals Calcs'!AM$2:AM84)-'Chem - ODS'!AH$15*10^6&gt;0),SUM('Chemicals Calcs'!AM$2:AM84)-'Chem - ODS'!AH$15*10^6,'Chemicals Calcs'!AM84))</f>
        <v>2496636045356.2793</v>
      </c>
      <c r="AN84" s="210">
        <f ca="1">IF(SUM('Chemicals Calcs'!AN$2:AN84)-'Chem - ODS'!AI$15*10^6&lt;0,0,IF(AND(SUM('Chemicals Calcs'!AN$1:AN83)-'Chem - ODS'!AI$15*10^6&lt;0,SUM('Chemicals Calcs'!AN$2:AN84)-'Chem - ODS'!AI$15*10^6&gt;0),SUM('Chemicals Calcs'!AN$2:AN84)-'Chem - ODS'!AI$15*10^6,'Chemicals Calcs'!AN84))</f>
        <v>2532284002374.5327</v>
      </c>
      <c r="AO84" s="210">
        <f ca="1">IF(SUM('Chemicals Calcs'!AO$2:AO84)-'Chem - ODS'!AJ$15*10^6&lt;0,0,IF(AND(SUM('Chemicals Calcs'!AO$1:AO83)-'Chem - ODS'!AJ$15*10^6&lt;0,SUM('Chemicals Calcs'!AO$2:AO84)-'Chem - ODS'!AJ$15*10^6&gt;0),SUM('Chemicals Calcs'!AO$2:AO84)-'Chem - ODS'!AJ$15*10^6,'Chemicals Calcs'!AO84))</f>
        <v>2567931959392.7856</v>
      </c>
      <c r="AP84" s="210">
        <f ca="1">IF(SUM('Chemicals Calcs'!AP$2:AP84)-'Chem - ODS'!AK$15*10^6&lt;0,0,IF(AND(SUM('Chemicals Calcs'!AP$1:AP83)-'Chem - ODS'!AK$15*10^6&lt;0,SUM('Chemicals Calcs'!AP$2:AP84)-'Chem - ODS'!AK$15*10^6&gt;0),SUM('Chemicals Calcs'!AP$2:AP84)-'Chem - ODS'!AK$15*10^6,'Chemicals Calcs'!AP84))</f>
        <v>2603579916411.0396</v>
      </c>
    </row>
    <row r="85" spans="1:42">
      <c r="A85" s="74">
        <v>33</v>
      </c>
      <c r="B85">
        <f ca="1">IF('Chemicals 2010'!$A93="CP",INDIRECT("'Chemicals 2010'!"&amp;'Country Selector'!$B$3&amp;ROW($A93))*10^12,0)</f>
        <v>1369618688146.1401</v>
      </c>
      <c r="C85" s="90">
        <f t="shared" ca="1" si="4"/>
        <v>1415258287861.1272</v>
      </c>
      <c r="D85" s="90">
        <f t="shared" ca="1" si="3"/>
        <v>1460897887576.1145</v>
      </c>
      <c r="E85" s="90">
        <f t="shared" ca="1" si="3"/>
        <v>1506537487291.1016</v>
      </c>
      <c r="F85" s="90">
        <f t="shared" ca="1" si="3"/>
        <v>1552177087006.0889</v>
      </c>
      <c r="G85" s="210">
        <f ca="1">IF(SUM('Chemicals Calcs'!G$2:G85)-'Chem - ODS'!B$15*10^6&lt;0,0,IF(AND(SUM('Chemicals Calcs'!G$1:G84)-'Chem - ODS'!B$15*10^6&lt;0,SUM('Chemicals Calcs'!G$2:G85)-'Chem - ODS'!B$15*10^6&gt;0),SUM('Chemicals Calcs'!G$2:G85)-'Chem - ODS'!B$15*10^6,'Chemicals Calcs'!G85))</f>
        <v>1597816686721.0759</v>
      </c>
      <c r="H85" s="210">
        <f ca="1">IF(SUM('Chemicals Calcs'!H$2:H85)-'Chem - ODS'!C$15*10^6&lt;0,0,IF(AND(SUM('Chemicals Calcs'!H$1:H84)-'Chem - ODS'!C$15*10^6&lt;0,SUM('Chemicals Calcs'!H$2:H85)-'Chem - ODS'!C$15*10^6&gt;0),SUM('Chemicals Calcs'!H$2:H85)-'Chem - ODS'!C$15*10^6,'Chemicals Calcs'!H85))</f>
        <v>1643456286436.063</v>
      </c>
      <c r="I85" s="210">
        <f ca="1">IF(SUM('Chemicals Calcs'!I$2:I85)-'Chem - ODS'!D$15*10^6&lt;0,0,IF(AND(SUM('Chemicals Calcs'!I$1:I84)-'Chem - ODS'!D$15*10^6&lt;0,SUM('Chemicals Calcs'!I$2:I85)-'Chem - ODS'!D$15*10^6&gt;0),SUM('Chemicals Calcs'!I$2:I85)-'Chem - ODS'!D$15*10^6,'Chemicals Calcs'!I85))</f>
        <v>1689095886151.0503</v>
      </c>
      <c r="J85" s="210">
        <f ca="1">IF(SUM('Chemicals Calcs'!J$2:J85)-'Chem - ODS'!E$15*10^6&lt;0,0,IF(AND(SUM('Chemicals Calcs'!J$1:J84)-'Chem - ODS'!E$15*10^6&lt;0,SUM('Chemicals Calcs'!J$2:J85)-'Chem - ODS'!E$15*10^6&gt;0),SUM('Chemicals Calcs'!J$2:J85)-'Chem - ODS'!E$15*10^6,'Chemicals Calcs'!J85))</f>
        <v>1734735485866.0374</v>
      </c>
      <c r="K85" s="210">
        <f ca="1">IF(SUM('Chemicals Calcs'!K$2:K85)-'Chem - ODS'!F$15*10^6&lt;0,0,IF(AND(SUM('Chemicals Calcs'!K$1:K84)-'Chem - ODS'!F$15*10^6&lt;0,SUM('Chemicals Calcs'!K$2:K85)-'Chem - ODS'!F$15*10^6&gt;0),SUM('Chemicals Calcs'!K$2:K85)-'Chem - ODS'!F$15*10^6,'Chemicals Calcs'!K85))</f>
        <v>1780375085581.0247</v>
      </c>
      <c r="L85" s="210">
        <f ca="1">IF(SUM('Chemicals Calcs'!L$2:L85)-'Chem - ODS'!G$15*10^6&lt;0,0,IF(AND(SUM('Chemicals Calcs'!L$1:L84)-'Chem - ODS'!G$15*10^6&lt;0,SUM('Chemicals Calcs'!L$2:L85)-'Chem - ODS'!G$15*10^6&gt;0),SUM('Chemicals Calcs'!L$2:L85)-'Chem - ODS'!G$15*10^6,'Chemicals Calcs'!L85))</f>
        <v>1826014685296.0117</v>
      </c>
      <c r="M85" s="210">
        <f ca="1">IF(SUM('Chemicals Calcs'!M$2:M85)-'Chem - ODS'!H$15*10^6&lt;0,0,IF(AND(SUM('Chemicals Calcs'!M$1:M84)-'Chem - ODS'!H$15*10^6&lt;0,SUM('Chemicals Calcs'!M$2:M85)-'Chem - ODS'!H$15*10^6&gt;0),SUM('Chemicals Calcs'!M$2:M85)-'Chem - ODS'!H$15*10^6,'Chemicals Calcs'!M85))</f>
        <v>1879740813772.1475</v>
      </c>
      <c r="N85" s="210">
        <f ca="1">IF(SUM('Chemicals Calcs'!N$2:N85)-'Chem - ODS'!I$15*10^6&lt;0,0,IF(AND(SUM('Chemicals Calcs'!N$1:N84)-'Chem - ODS'!I$15*10^6&lt;0,SUM('Chemicals Calcs'!N$2:N85)-'Chem - ODS'!I$15*10^6&gt;0),SUM('Chemicals Calcs'!N$2:N85)-'Chem - ODS'!I$15*10^6,'Chemicals Calcs'!N85))</f>
        <v>1933466942248.2832</v>
      </c>
      <c r="O85" s="210">
        <f ca="1">IF(SUM('Chemicals Calcs'!O$2:O85)-'Chem - ODS'!J$15*10^6&lt;0,0,IF(AND(SUM('Chemicals Calcs'!O$1:O84)-'Chem - ODS'!J$15*10^6&lt;0,SUM('Chemicals Calcs'!O$2:O85)-'Chem - ODS'!J$15*10^6&gt;0),SUM('Chemicals Calcs'!O$2:O85)-'Chem - ODS'!J$15*10^6,'Chemicals Calcs'!O85))</f>
        <v>1987193070724.4189</v>
      </c>
      <c r="P85" s="210">
        <f ca="1">IF(SUM('Chemicals Calcs'!P$2:P85)-'Chem - ODS'!K$15*10^6&lt;0,0,IF(AND(SUM('Chemicals Calcs'!P$1:P84)-'Chem - ODS'!K$15*10^6&lt;0,SUM('Chemicals Calcs'!P$2:P85)-'Chem - ODS'!K$15*10^6&gt;0),SUM('Chemicals Calcs'!P$2:P85)-'Chem - ODS'!K$15*10^6,'Chemicals Calcs'!P85))</f>
        <v>2040919199200.5547</v>
      </c>
      <c r="Q85" s="210">
        <f ca="1">IF(SUM('Chemicals Calcs'!Q$2:Q85)-'Chem - ODS'!L$15*10^6&lt;0,0,IF(AND(SUM('Chemicals Calcs'!Q$1:Q84)-'Chem - ODS'!L$15*10^6&lt;0,SUM('Chemicals Calcs'!Q$2:Q85)-'Chem - ODS'!L$15*10^6&gt;0),SUM('Chemicals Calcs'!Q$2:Q85)-'Chem - ODS'!L$15*10^6,'Chemicals Calcs'!Q85))</f>
        <v>2094645327676.6902</v>
      </c>
      <c r="R85" s="210">
        <f ca="1">IF(SUM('Chemicals Calcs'!R$2:R85)-'Chem - ODS'!M$15*10^6&lt;0,0,IF(AND(SUM('Chemicals Calcs'!R$1:R84)-'Chem - ODS'!M$15*10^6&lt;0,SUM('Chemicals Calcs'!R$2:R85)-'Chem - ODS'!M$15*10^6&gt;0),SUM('Chemicals Calcs'!R$2:R85)-'Chem - ODS'!M$15*10^6,'Chemicals Calcs'!R85))</f>
        <v>2148371456152.8257</v>
      </c>
      <c r="S85" s="210">
        <f ca="1">IF(SUM('Chemicals Calcs'!S$2:S85)-'Chem - ODS'!N$15*10^6&lt;0,0,IF(AND(SUM('Chemicals Calcs'!S$1:S84)-'Chem - ODS'!N$15*10^6&lt;0,SUM('Chemicals Calcs'!S$2:S85)-'Chem - ODS'!N$15*10^6&gt;0),SUM('Chemicals Calcs'!S$2:S85)-'Chem - ODS'!N$15*10^6,'Chemicals Calcs'!S85))</f>
        <v>2202097584628.9614</v>
      </c>
      <c r="T85" s="210">
        <f ca="1">IF(SUM('Chemicals Calcs'!T$2:T85)-'Chem - ODS'!O$15*10^6&lt;0,0,IF(AND(SUM('Chemicals Calcs'!T$1:T84)-'Chem - ODS'!O$15*10^6&lt;0,SUM('Chemicals Calcs'!T$2:T85)-'Chem - ODS'!O$15*10^6&gt;0),SUM('Chemicals Calcs'!T$2:T85)-'Chem - ODS'!O$15*10^6,'Chemicals Calcs'!T85))</f>
        <v>2255823713105.0972</v>
      </c>
      <c r="U85" s="210">
        <f ca="1">IF(SUM('Chemicals Calcs'!U$2:U85)-'Chem - ODS'!P$15*10^6&lt;0,0,IF(AND(SUM('Chemicals Calcs'!U$1:U84)-'Chem - ODS'!P$15*10^6&lt;0,SUM('Chemicals Calcs'!U$2:U85)-'Chem - ODS'!P$15*10^6&gt;0),SUM('Chemicals Calcs'!U$2:U85)-'Chem - ODS'!P$15*10^6,'Chemicals Calcs'!U85))</f>
        <v>2309549841581.2329</v>
      </c>
      <c r="V85" s="210">
        <f ca="1">IF(SUM('Chemicals Calcs'!V$2:V85)-'Chem - ODS'!Q$15*10^6&lt;0,0,IF(AND(SUM('Chemicals Calcs'!V$1:V84)-'Chem - ODS'!Q$15*10^6&lt;0,SUM('Chemicals Calcs'!V$2:V85)-'Chem - ODS'!Q$15*10^6&gt;0),SUM('Chemicals Calcs'!V$2:V85)-'Chem - ODS'!Q$15*10^6,'Chemicals Calcs'!V85))</f>
        <v>2363275970057.3687</v>
      </c>
      <c r="W85" s="210">
        <f ca="1">IF(SUM('Chemicals Calcs'!W$2:W85)-'Chem - ODS'!R$15*10^6&lt;0,0,IF(AND(SUM('Chemicals Calcs'!W$1:W84)-'Chem - ODS'!R$15*10^6&lt;0,SUM('Chemicals Calcs'!W$2:W85)-'Chem - ODS'!R$15*10^6&gt;0),SUM('Chemicals Calcs'!W$2:W85)-'Chem - ODS'!R$15*10^6,'Chemicals Calcs'!W85))</f>
        <v>2407835916330.1841</v>
      </c>
      <c r="X85" s="210">
        <f ca="1">IF(SUM('Chemicals Calcs'!X$2:X85)-'Chem - ODS'!S$15*10^6&lt;0,0,IF(AND(SUM('Chemicals Calcs'!X$1:X84)-'Chem - ODS'!S$15*10^6&lt;0,SUM('Chemicals Calcs'!X$2:X85)-'Chem - ODS'!S$15*10^6&gt;0),SUM('Chemicals Calcs'!X$2:X85)-'Chem - ODS'!S$15*10^6,'Chemicals Calcs'!X85))</f>
        <v>2452395862602.9985</v>
      </c>
      <c r="Y85" s="210">
        <f ca="1">IF(SUM('Chemicals Calcs'!Y$2:Y85)-'Chem - ODS'!T$15*10^6&lt;0,0,IF(AND(SUM('Chemicals Calcs'!Y$1:Y84)-'Chem - ODS'!T$15*10^6&lt;0,SUM('Chemicals Calcs'!Y$2:Y85)-'Chem - ODS'!T$15*10^6&gt;0),SUM('Chemicals Calcs'!Y$2:Y85)-'Chem - ODS'!T$15*10^6,'Chemicals Calcs'!Y85))</f>
        <v>2496955808875.8135</v>
      </c>
      <c r="Z85" s="210">
        <f ca="1">IF(SUM('Chemicals Calcs'!Z$2:Z85)-'Chem - ODS'!U$15*10^6&lt;0,0,IF(AND(SUM('Chemicals Calcs'!Z$1:Z84)-'Chem - ODS'!U$15*10^6&lt;0,SUM('Chemicals Calcs'!Z$2:Z85)-'Chem - ODS'!U$15*10^6&gt;0),SUM('Chemicals Calcs'!Z$2:Z85)-'Chem - ODS'!U$15*10^6,'Chemicals Calcs'!Z85))</f>
        <v>2541515755148.6289</v>
      </c>
      <c r="AA85" s="210">
        <f ca="1">IF(SUM('Chemicals Calcs'!AA$2:AA85)-'Chem - ODS'!V$15*10^6&lt;0,0,IF(AND(SUM('Chemicals Calcs'!AA$1:AA84)-'Chem - ODS'!V$15*10^6&lt;0,SUM('Chemicals Calcs'!AA$2:AA85)-'Chem - ODS'!V$15*10^6&gt;0),SUM('Chemicals Calcs'!AA$2:AA85)-'Chem - ODS'!V$15*10^6,'Chemicals Calcs'!AA85))</f>
        <v>2586075701421.4434</v>
      </c>
      <c r="AB85" s="210">
        <f ca="1">IF(SUM('Chemicals Calcs'!AB$2:AB85)-'Chem - ODS'!W$15*10^6&lt;0,0,IF(AND(SUM('Chemicals Calcs'!AB$1:AB84)-'Chem - ODS'!W$15*10^6&lt;0,SUM('Chemicals Calcs'!AB$2:AB85)-'Chem - ODS'!W$15*10^6&gt;0),SUM('Chemicals Calcs'!AB$2:AB85)-'Chem - ODS'!W$15*10^6,'Chemicals Calcs'!AB85))</f>
        <v>2630635647694.2583</v>
      </c>
      <c r="AC85" s="210">
        <f ca="1">IF(SUM('Chemicals Calcs'!AC$2:AC85)-'Chem - ODS'!X$15*10^6&lt;0,0,IF(AND(SUM('Chemicals Calcs'!AC$1:AC84)-'Chem - ODS'!X$15*10^6&lt;0,SUM('Chemicals Calcs'!AC$2:AC85)-'Chem - ODS'!X$15*10^6&gt;0),SUM('Chemicals Calcs'!AC$2:AC85)-'Chem - ODS'!X$15*10^6,'Chemicals Calcs'!AC85))</f>
        <v>2675195593967.0732</v>
      </c>
      <c r="AD85" s="210">
        <f ca="1">IF(SUM('Chemicals Calcs'!AD$2:AD85)-'Chem - ODS'!Y$15*10^6&lt;0,0,IF(AND(SUM('Chemicals Calcs'!AD$1:AD84)-'Chem - ODS'!Y$15*10^6&lt;0,SUM('Chemicals Calcs'!AD$2:AD85)-'Chem - ODS'!Y$15*10^6&gt;0),SUM('Chemicals Calcs'!AD$2:AD85)-'Chem - ODS'!Y$15*10^6,'Chemicals Calcs'!AD85))</f>
        <v>2719755540239.8887</v>
      </c>
      <c r="AE85" s="210">
        <f ca="1">IF(SUM('Chemicals Calcs'!AE$2:AE85)-'Chem - ODS'!Z$15*10^6&lt;0,0,IF(AND(SUM('Chemicals Calcs'!AE$1:AE84)-'Chem - ODS'!Z$15*10^6&lt;0,SUM('Chemicals Calcs'!AE$2:AE85)-'Chem - ODS'!Z$15*10^6&gt;0),SUM('Chemicals Calcs'!AE$2:AE85)-'Chem - ODS'!Z$15*10^6,'Chemicals Calcs'!AE85))</f>
        <v>2764315486512.7031</v>
      </c>
      <c r="AF85" s="210">
        <f ca="1">IF(SUM('Chemicals Calcs'!AF$2:AF85)-'Chem - ODS'!AA$15*10^6&lt;0,0,IF(AND(SUM('Chemicals Calcs'!AF$1:AF84)-'Chem - ODS'!AA$15*10^6&lt;0,SUM('Chemicals Calcs'!AF$2:AF85)-'Chem - ODS'!AA$15*10^6&gt;0),SUM('Chemicals Calcs'!AF$2:AF85)-'Chem - ODS'!AA$15*10^6,'Chemicals Calcs'!AF85))</f>
        <v>2808875432785.5186</v>
      </c>
      <c r="AG85" s="210">
        <f ca="1">IF(SUM('Chemicals Calcs'!AG$2:AG85)-'Chem - ODS'!AB$15*10^6&lt;0,0,IF(AND(SUM('Chemicals Calcs'!AG$1:AG84)-'Chem - ODS'!AB$15*10^6&lt;0,SUM('Chemicals Calcs'!AG$2:AG85)-'Chem - ODS'!AB$15*10^6&gt;0),SUM('Chemicals Calcs'!AG$2:AG85)-'Chem - ODS'!AB$15*10^6,'Chemicals Calcs'!AG85))</f>
        <v>2853435379058.333</v>
      </c>
      <c r="AH85" s="210">
        <f ca="1">IF(SUM('Chemicals Calcs'!AH$2:AH85)-'Chem - ODS'!AC$15*10^6&lt;0,0,IF(AND(SUM('Chemicals Calcs'!AH$1:AH84)-'Chem - ODS'!AC$15*10^6&lt;0,SUM('Chemicals Calcs'!AH$2:AH85)-'Chem - ODS'!AC$15*10^6&gt;0),SUM('Chemicals Calcs'!AH$2:AH85)-'Chem - ODS'!AC$15*10^6,'Chemicals Calcs'!AH85))</f>
        <v>2897995325331.1484</v>
      </c>
      <c r="AI85" s="210">
        <f ca="1">IF(SUM('Chemicals Calcs'!AI$2:AI85)-'Chem - ODS'!AD$15*10^6&lt;0,0,IF(AND(SUM('Chemicals Calcs'!AI$1:AI84)-'Chem - ODS'!AD$15*10^6&lt;0,SUM('Chemicals Calcs'!AI$2:AI85)-'Chem - ODS'!AD$15*10^6&gt;0),SUM('Chemicals Calcs'!AI$2:AI85)-'Chem - ODS'!AD$15*10^6,'Chemicals Calcs'!AI85))</f>
        <v>2942555271603.9634</v>
      </c>
      <c r="AJ85" s="210">
        <f ca="1">IF(SUM('Chemicals Calcs'!AJ$2:AJ85)-'Chem - ODS'!AE$15*10^6&lt;0,0,IF(AND(SUM('Chemicals Calcs'!AJ$1:AJ84)-'Chem - ODS'!AE$15*10^6&lt;0,SUM('Chemicals Calcs'!AJ$2:AJ85)-'Chem - ODS'!AE$15*10^6&gt;0),SUM('Chemicals Calcs'!AJ$2:AJ85)-'Chem - ODS'!AE$15*10^6,'Chemicals Calcs'!AJ85))</f>
        <v>2987115217876.7778</v>
      </c>
      <c r="AK85" s="210">
        <f ca="1">IF(SUM('Chemicals Calcs'!AK$2:AK85)-'Chem - ODS'!AF$15*10^6&lt;0,0,IF(AND(SUM('Chemicals Calcs'!AK$1:AK84)-'Chem - ODS'!AF$15*10^6&lt;0,SUM('Chemicals Calcs'!AK$2:AK85)-'Chem - ODS'!AF$15*10^6&gt;0),SUM('Chemicals Calcs'!AK$2:AK85)-'Chem - ODS'!AF$15*10^6,'Chemicals Calcs'!AK85))</f>
        <v>3031675164149.5933</v>
      </c>
      <c r="AL85" s="210">
        <f ca="1">IF(SUM('Chemicals Calcs'!AL$2:AL85)-'Chem - ODS'!AG$15*10^6&lt;0,0,IF(AND(SUM('Chemicals Calcs'!AL$1:AL84)-'Chem - ODS'!AG$15*10^6&lt;0,SUM('Chemicals Calcs'!AL$2:AL85)-'Chem - ODS'!AG$15*10^6&gt;0),SUM('Chemicals Calcs'!AL$2:AL85)-'Chem - ODS'!AG$15*10^6,'Chemicals Calcs'!AL85))</f>
        <v>3076235110422.4082</v>
      </c>
      <c r="AM85" s="210">
        <f ca="1">IF(SUM('Chemicals Calcs'!AM$2:AM85)-'Chem - ODS'!AH$15*10^6&lt;0,0,IF(AND(SUM('Chemicals Calcs'!AM$1:AM84)-'Chem - ODS'!AH$15*10^6&lt;0,SUM('Chemicals Calcs'!AM$2:AM85)-'Chem - ODS'!AH$15*10^6&gt;0),SUM('Chemicals Calcs'!AM$2:AM85)-'Chem - ODS'!AH$15*10^6,'Chemicals Calcs'!AM85))</f>
        <v>3120795056695.2236</v>
      </c>
      <c r="AN85" s="210">
        <f ca="1">IF(SUM('Chemicals Calcs'!AN$2:AN85)-'Chem - ODS'!AI$15*10^6&lt;0,0,IF(AND(SUM('Chemicals Calcs'!AN$1:AN84)-'Chem - ODS'!AI$15*10^6&lt;0,SUM('Chemicals Calcs'!AN$2:AN85)-'Chem - ODS'!AI$15*10^6&gt;0),SUM('Chemicals Calcs'!AN$2:AN85)-'Chem - ODS'!AI$15*10^6,'Chemicals Calcs'!AN85))</f>
        <v>3165355002968.0381</v>
      </c>
      <c r="AO85" s="210">
        <f ca="1">IF(SUM('Chemicals Calcs'!AO$2:AO85)-'Chem - ODS'!AJ$15*10^6&lt;0,0,IF(AND(SUM('Chemicals Calcs'!AO$1:AO84)-'Chem - ODS'!AJ$15*10^6&lt;0,SUM('Chemicals Calcs'!AO$2:AO85)-'Chem - ODS'!AJ$15*10^6&gt;0),SUM('Chemicals Calcs'!AO$2:AO85)-'Chem - ODS'!AJ$15*10^6,'Chemicals Calcs'!AO85))</f>
        <v>3209914949240.853</v>
      </c>
      <c r="AP85" s="210">
        <f ca="1">IF(SUM('Chemicals Calcs'!AP$2:AP85)-'Chem - ODS'!AK$15*10^6&lt;0,0,IF(AND(SUM('Chemicals Calcs'!AP$1:AP84)-'Chem - ODS'!AK$15*10^6&lt;0,SUM('Chemicals Calcs'!AP$2:AP85)-'Chem - ODS'!AK$15*10^6&gt;0),SUM('Chemicals Calcs'!AP$2:AP85)-'Chem - ODS'!AK$15*10^6,'Chemicals Calcs'!AP85))</f>
        <v>3254474895513.668</v>
      </c>
    </row>
    <row r="86" spans="1:42">
      <c r="A86" s="74">
        <v>34</v>
      </c>
      <c r="B86">
        <f ca="1">IF('Chemicals 2010'!$A94="CP",INDIRECT("'Chemicals 2010'!"&amp;'Country Selector'!$B$3&amp;ROW($A94))*10^12,0)</f>
        <v>0</v>
      </c>
      <c r="C86" s="90">
        <f t="shared" ca="1" si="4"/>
        <v>0</v>
      </c>
      <c r="D86" s="90">
        <f t="shared" ca="1" si="3"/>
        <v>0</v>
      </c>
      <c r="E86" s="90">
        <f t="shared" ca="1" si="3"/>
        <v>0</v>
      </c>
      <c r="F86" s="90">
        <f t="shared" ca="1" si="3"/>
        <v>0</v>
      </c>
      <c r="G86" s="210">
        <f ca="1">IF(SUM('Chemicals Calcs'!G$2:G86)-'Chem - ODS'!B$15*10^6&lt;0,0,IF(AND(SUM('Chemicals Calcs'!G$1:G85)-'Chem - ODS'!B$15*10^6&lt;0,SUM('Chemicals Calcs'!G$2:G86)-'Chem - ODS'!B$15*10^6&gt;0),SUM('Chemicals Calcs'!G$2:G86)-'Chem - ODS'!B$15*10^6,'Chemicals Calcs'!G86))</f>
        <v>0</v>
      </c>
      <c r="H86" s="210">
        <f ca="1">IF(SUM('Chemicals Calcs'!H$2:H86)-'Chem - ODS'!C$15*10^6&lt;0,0,IF(AND(SUM('Chemicals Calcs'!H$1:H85)-'Chem - ODS'!C$15*10^6&lt;0,SUM('Chemicals Calcs'!H$2:H86)-'Chem - ODS'!C$15*10^6&gt;0),SUM('Chemicals Calcs'!H$2:H86)-'Chem - ODS'!C$15*10^6,'Chemicals Calcs'!H86))</f>
        <v>0</v>
      </c>
      <c r="I86" s="210">
        <f ca="1">IF(SUM('Chemicals Calcs'!I$2:I86)-'Chem - ODS'!D$15*10^6&lt;0,0,IF(AND(SUM('Chemicals Calcs'!I$1:I85)-'Chem - ODS'!D$15*10^6&lt;0,SUM('Chemicals Calcs'!I$2:I86)-'Chem - ODS'!D$15*10^6&gt;0),SUM('Chemicals Calcs'!I$2:I86)-'Chem - ODS'!D$15*10^6,'Chemicals Calcs'!I86))</f>
        <v>0</v>
      </c>
      <c r="J86" s="210">
        <f ca="1">IF(SUM('Chemicals Calcs'!J$2:J86)-'Chem - ODS'!E$15*10^6&lt;0,0,IF(AND(SUM('Chemicals Calcs'!J$1:J85)-'Chem - ODS'!E$15*10^6&lt;0,SUM('Chemicals Calcs'!J$2:J86)-'Chem - ODS'!E$15*10^6&gt;0),SUM('Chemicals Calcs'!J$2:J86)-'Chem - ODS'!E$15*10^6,'Chemicals Calcs'!J86))</f>
        <v>0</v>
      </c>
      <c r="K86" s="210">
        <f ca="1">IF(SUM('Chemicals Calcs'!K$2:K86)-'Chem - ODS'!F$15*10^6&lt;0,0,IF(AND(SUM('Chemicals Calcs'!K$1:K85)-'Chem - ODS'!F$15*10^6&lt;0,SUM('Chemicals Calcs'!K$2:K86)-'Chem - ODS'!F$15*10^6&gt;0),SUM('Chemicals Calcs'!K$2:K86)-'Chem - ODS'!F$15*10^6,'Chemicals Calcs'!K86))</f>
        <v>0</v>
      </c>
      <c r="L86" s="210">
        <f ca="1">IF(SUM('Chemicals Calcs'!L$2:L86)-'Chem - ODS'!G$15*10^6&lt;0,0,IF(AND(SUM('Chemicals Calcs'!L$1:L85)-'Chem - ODS'!G$15*10^6&lt;0,SUM('Chemicals Calcs'!L$2:L86)-'Chem - ODS'!G$15*10^6&gt;0),SUM('Chemicals Calcs'!L$2:L86)-'Chem - ODS'!G$15*10^6,'Chemicals Calcs'!L86))</f>
        <v>0</v>
      </c>
      <c r="M86" s="210">
        <f ca="1">IF(SUM('Chemicals Calcs'!M$2:M86)-'Chem - ODS'!H$15*10^6&lt;0,0,IF(AND(SUM('Chemicals Calcs'!M$1:M85)-'Chem - ODS'!H$15*10^6&lt;0,SUM('Chemicals Calcs'!M$2:M86)-'Chem - ODS'!H$15*10^6&gt;0),SUM('Chemicals Calcs'!M$2:M86)-'Chem - ODS'!H$15*10^6,'Chemicals Calcs'!M86))</f>
        <v>0</v>
      </c>
      <c r="N86" s="210">
        <f ca="1">IF(SUM('Chemicals Calcs'!N$2:N86)-'Chem - ODS'!I$15*10^6&lt;0,0,IF(AND(SUM('Chemicals Calcs'!N$1:N85)-'Chem - ODS'!I$15*10^6&lt;0,SUM('Chemicals Calcs'!N$2:N86)-'Chem - ODS'!I$15*10^6&gt;0),SUM('Chemicals Calcs'!N$2:N86)-'Chem - ODS'!I$15*10^6,'Chemicals Calcs'!N86))</f>
        <v>0</v>
      </c>
      <c r="O86" s="210">
        <f ca="1">IF(SUM('Chemicals Calcs'!O$2:O86)-'Chem - ODS'!J$15*10^6&lt;0,0,IF(AND(SUM('Chemicals Calcs'!O$1:O85)-'Chem - ODS'!J$15*10^6&lt;0,SUM('Chemicals Calcs'!O$2:O86)-'Chem - ODS'!J$15*10^6&gt;0),SUM('Chemicals Calcs'!O$2:O86)-'Chem - ODS'!J$15*10^6,'Chemicals Calcs'!O86))</f>
        <v>0</v>
      </c>
      <c r="P86" s="210">
        <f ca="1">IF(SUM('Chemicals Calcs'!P$2:P86)-'Chem - ODS'!K$15*10^6&lt;0,0,IF(AND(SUM('Chemicals Calcs'!P$1:P85)-'Chem - ODS'!K$15*10^6&lt;0,SUM('Chemicals Calcs'!P$2:P86)-'Chem - ODS'!K$15*10^6&gt;0),SUM('Chemicals Calcs'!P$2:P86)-'Chem - ODS'!K$15*10^6,'Chemicals Calcs'!P86))</f>
        <v>0</v>
      </c>
      <c r="Q86" s="210">
        <f ca="1">IF(SUM('Chemicals Calcs'!Q$2:Q86)-'Chem - ODS'!L$15*10^6&lt;0,0,IF(AND(SUM('Chemicals Calcs'!Q$1:Q85)-'Chem - ODS'!L$15*10^6&lt;0,SUM('Chemicals Calcs'!Q$2:Q86)-'Chem - ODS'!L$15*10^6&gt;0),SUM('Chemicals Calcs'!Q$2:Q86)-'Chem - ODS'!L$15*10^6,'Chemicals Calcs'!Q86))</f>
        <v>0</v>
      </c>
      <c r="R86" s="210">
        <f ca="1">IF(SUM('Chemicals Calcs'!R$2:R86)-'Chem - ODS'!M$15*10^6&lt;0,0,IF(AND(SUM('Chemicals Calcs'!R$1:R85)-'Chem - ODS'!M$15*10^6&lt;0,SUM('Chemicals Calcs'!R$2:R86)-'Chem - ODS'!M$15*10^6&gt;0),SUM('Chemicals Calcs'!R$2:R86)-'Chem - ODS'!M$15*10^6,'Chemicals Calcs'!R86))</f>
        <v>0</v>
      </c>
      <c r="S86" s="210">
        <f ca="1">IF(SUM('Chemicals Calcs'!S$2:S86)-'Chem - ODS'!N$15*10^6&lt;0,0,IF(AND(SUM('Chemicals Calcs'!S$1:S85)-'Chem - ODS'!N$15*10^6&lt;0,SUM('Chemicals Calcs'!S$2:S86)-'Chem - ODS'!N$15*10^6&gt;0),SUM('Chemicals Calcs'!S$2:S86)-'Chem - ODS'!N$15*10^6,'Chemicals Calcs'!S86))</f>
        <v>0</v>
      </c>
      <c r="T86" s="210">
        <f ca="1">IF(SUM('Chemicals Calcs'!T$2:T86)-'Chem - ODS'!O$15*10^6&lt;0,0,IF(AND(SUM('Chemicals Calcs'!T$1:T85)-'Chem - ODS'!O$15*10^6&lt;0,SUM('Chemicals Calcs'!T$2:T86)-'Chem - ODS'!O$15*10^6&gt;0),SUM('Chemicals Calcs'!T$2:T86)-'Chem - ODS'!O$15*10^6,'Chemicals Calcs'!T86))</f>
        <v>0</v>
      </c>
      <c r="U86" s="210">
        <f ca="1">IF(SUM('Chemicals Calcs'!U$2:U86)-'Chem - ODS'!P$15*10^6&lt;0,0,IF(AND(SUM('Chemicals Calcs'!U$1:U85)-'Chem - ODS'!P$15*10^6&lt;0,SUM('Chemicals Calcs'!U$2:U86)-'Chem - ODS'!P$15*10^6&gt;0),SUM('Chemicals Calcs'!U$2:U86)-'Chem - ODS'!P$15*10^6,'Chemicals Calcs'!U86))</f>
        <v>0</v>
      </c>
      <c r="V86" s="210">
        <f ca="1">IF(SUM('Chemicals Calcs'!V$2:V86)-'Chem - ODS'!Q$15*10^6&lt;0,0,IF(AND(SUM('Chemicals Calcs'!V$1:V85)-'Chem - ODS'!Q$15*10^6&lt;0,SUM('Chemicals Calcs'!V$2:V86)-'Chem - ODS'!Q$15*10^6&gt;0),SUM('Chemicals Calcs'!V$2:V86)-'Chem - ODS'!Q$15*10^6,'Chemicals Calcs'!V86))</f>
        <v>0</v>
      </c>
      <c r="W86" s="210">
        <f ca="1">IF(SUM('Chemicals Calcs'!W$2:W86)-'Chem - ODS'!R$15*10^6&lt;0,0,IF(AND(SUM('Chemicals Calcs'!W$1:W85)-'Chem - ODS'!R$15*10^6&lt;0,SUM('Chemicals Calcs'!W$2:W86)-'Chem - ODS'!R$15*10^6&gt;0),SUM('Chemicals Calcs'!W$2:W86)-'Chem - ODS'!R$15*10^6,'Chemicals Calcs'!W86))</f>
        <v>0</v>
      </c>
      <c r="X86" s="210">
        <f ca="1">IF(SUM('Chemicals Calcs'!X$2:X86)-'Chem - ODS'!S$15*10^6&lt;0,0,IF(AND(SUM('Chemicals Calcs'!X$1:X85)-'Chem - ODS'!S$15*10^6&lt;0,SUM('Chemicals Calcs'!X$2:X86)-'Chem - ODS'!S$15*10^6&gt;0),SUM('Chemicals Calcs'!X$2:X86)-'Chem - ODS'!S$15*10^6,'Chemicals Calcs'!X86))</f>
        <v>0</v>
      </c>
      <c r="Y86" s="210">
        <f ca="1">IF(SUM('Chemicals Calcs'!Y$2:Y86)-'Chem - ODS'!T$15*10^6&lt;0,0,IF(AND(SUM('Chemicals Calcs'!Y$1:Y85)-'Chem - ODS'!T$15*10^6&lt;0,SUM('Chemicals Calcs'!Y$2:Y86)-'Chem - ODS'!T$15*10^6&gt;0),SUM('Chemicals Calcs'!Y$2:Y86)-'Chem - ODS'!T$15*10^6,'Chemicals Calcs'!Y86))</f>
        <v>0</v>
      </c>
      <c r="Z86" s="210">
        <f ca="1">IF(SUM('Chemicals Calcs'!Z$2:Z86)-'Chem - ODS'!U$15*10^6&lt;0,0,IF(AND(SUM('Chemicals Calcs'!Z$1:Z85)-'Chem - ODS'!U$15*10^6&lt;0,SUM('Chemicals Calcs'!Z$2:Z86)-'Chem - ODS'!U$15*10^6&gt;0),SUM('Chemicals Calcs'!Z$2:Z86)-'Chem - ODS'!U$15*10^6,'Chemicals Calcs'!Z86))</f>
        <v>0</v>
      </c>
      <c r="AA86" s="210">
        <f ca="1">IF(SUM('Chemicals Calcs'!AA$2:AA86)-'Chem - ODS'!V$15*10^6&lt;0,0,IF(AND(SUM('Chemicals Calcs'!AA$1:AA85)-'Chem - ODS'!V$15*10^6&lt;0,SUM('Chemicals Calcs'!AA$2:AA86)-'Chem - ODS'!V$15*10^6&gt;0),SUM('Chemicals Calcs'!AA$2:AA86)-'Chem - ODS'!V$15*10^6,'Chemicals Calcs'!AA86))</f>
        <v>0</v>
      </c>
      <c r="AB86" s="210">
        <f ca="1">IF(SUM('Chemicals Calcs'!AB$2:AB86)-'Chem - ODS'!W$15*10^6&lt;0,0,IF(AND(SUM('Chemicals Calcs'!AB$1:AB85)-'Chem - ODS'!W$15*10^6&lt;0,SUM('Chemicals Calcs'!AB$2:AB86)-'Chem - ODS'!W$15*10^6&gt;0),SUM('Chemicals Calcs'!AB$2:AB86)-'Chem - ODS'!W$15*10^6,'Chemicals Calcs'!AB86))</f>
        <v>0</v>
      </c>
      <c r="AC86" s="210">
        <f ca="1">IF(SUM('Chemicals Calcs'!AC$2:AC86)-'Chem - ODS'!X$15*10^6&lt;0,0,IF(AND(SUM('Chemicals Calcs'!AC$1:AC85)-'Chem - ODS'!X$15*10^6&lt;0,SUM('Chemicals Calcs'!AC$2:AC86)-'Chem - ODS'!X$15*10^6&gt;0),SUM('Chemicals Calcs'!AC$2:AC86)-'Chem - ODS'!X$15*10^6,'Chemicals Calcs'!AC86))</f>
        <v>0</v>
      </c>
      <c r="AD86" s="210">
        <f ca="1">IF(SUM('Chemicals Calcs'!AD$2:AD86)-'Chem - ODS'!Y$15*10^6&lt;0,0,IF(AND(SUM('Chemicals Calcs'!AD$1:AD85)-'Chem - ODS'!Y$15*10^6&lt;0,SUM('Chemicals Calcs'!AD$2:AD86)-'Chem - ODS'!Y$15*10^6&gt;0),SUM('Chemicals Calcs'!AD$2:AD86)-'Chem - ODS'!Y$15*10^6,'Chemicals Calcs'!AD86))</f>
        <v>0</v>
      </c>
      <c r="AE86" s="210">
        <f ca="1">IF(SUM('Chemicals Calcs'!AE$2:AE86)-'Chem - ODS'!Z$15*10^6&lt;0,0,IF(AND(SUM('Chemicals Calcs'!AE$1:AE85)-'Chem - ODS'!Z$15*10^6&lt;0,SUM('Chemicals Calcs'!AE$2:AE86)-'Chem - ODS'!Z$15*10^6&gt;0),SUM('Chemicals Calcs'!AE$2:AE86)-'Chem - ODS'!Z$15*10^6,'Chemicals Calcs'!AE86))</f>
        <v>0</v>
      </c>
      <c r="AF86" s="210">
        <f ca="1">IF(SUM('Chemicals Calcs'!AF$2:AF86)-'Chem - ODS'!AA$15*10^6&lt;0,0,IF(AND(SUM('Chemicals Calcs'!AF$1:AF85)-'Chem - ODS'!AA$15*10^6&lt;0,SUM('Chemicals Calcs'!AF$2:AF86)-'Chem - ODS'!AA$15*10^6&gt;0),SUM('Chemicals Calcs'!AF$2:AF86)-'Chem - ODS'!AA$15*10^6,'Chemicals Calcs'!AF86))</f>
        <v>0</v>
      </c>
      <c r="AG86" s="210">
        <f ca="1">IF(SUM('Chemicals Calcs'!AG$2:AG86)-'Chem - ODS'!AB$15*10^6&lt;0,0,IF(AND(SUM('Chemicals Calcs'!AG$1:AG85)-'Chem - ODS'!AB$15*10^6&lt;0,SUM('Chemicals Calcs'!AG$2:AG86)-'Chem - ODS'!AB$15*10^6&gt;0),SUM('Chemicals Calcs'!AG$2:AG86)-'Chem - ODS'!AB$15*10^6,'Chemicals Calcs'!AG86))</f>
        <v>0</v>
      </c>
      <c r="AH86" s="210">
        <f ca="1">IF(SUM('Chemicals Calcs'!AH$2:AH86)-'Chem - ODS'!AC$15*10^6&lt;0,0,IF(AND(SUM('Chemicals Calcs'!AH$1:AH85)-'Chem - ODS'!AC$15*10^6&lt;0,SUM('Chemicals Calcs'!AH$2:AH86)-'Chem - ODS'!AC$15*10^6&gt;0),SUM('Chemicals Calcs'!AH$2:AH86)-'Chem - ODS'!AC$15*10^6,'Chemicals Calcs'!AH86))</f>
        <v>0</v>
      </c>
      <c r="AI86" s="210">
        <f ca="1">IF(SUM('Chemicals Calcs'!AI$2:AI86)-'Chem - ODS'!AD$15*10^6&lt;0,0,IF(AND(SUM('Chemicals Calcs'!AI$1:AI85)-'Chem - ODS'!AD$15*10^6&lt;0,SUM('Chemicals Calcs'!AI$2:AI86)-'Chem - ODS'!AD$15*10^6&gt;0),SUM('Chemicals Calcs'!AI$2:AI86)-'Chem - ODS'!AD$15*10^6,'Chemicals Calcs'!AI86))</f>
        <v>0</v>
      </c>
      <c r="AJ86" s="210">
        <f ca="1">IF(SUM('Chemicals Calcs'!AJ$2:AJ86)-'Chem - ODS'!AE$15*10^6&lt;0,0,IF(AND(SUM('Chemicals Calcs'!AJ$1:AJ85)-'Chem - ODS'!AE$15*10^6&lt;0,SUM('Chemicals Calcs'!AJ$2:AJ86)-'Chem - ODS'!AE$15*10^6&gt;0),SUM('Chemicals Calcs'!AJ$2:AJ86)-'Chem - ODS'!AE$15*10^6,'Chemicals Calcs'!AJ86))</f>
        <v>0</v>
      </c>
      <c r="AK86" s="210">
        <f ca="1">IF(SUM('Chemicals Calcs'!AK$2:AK86)-'Chem - ODS'!AF$15*10^6&lt;0,0,IF(AND(SUM('Chemicals Calcs'!AK$1:AK85)-'Chem - ODS'!AF$15*10^6&lt;0,SUM('Chemicals Calcs'!AK$2:AK86)-'Chem - ODS'!AF$15*10^6&gt;0),SUM('Chemicals Calcs'!AK$2:AK86)-'Chem - ODS'!AF$15*10^6,'Chemicals Calcs'!AK86))</f>
        <v>0</v>
      </c>
      <c r="AL86" s="210">
        <f ca="1">IF(SUM('Chemicals Calcs'!AL$2:AL86)-'Chem - ODS'!AG$15*10^6&lt;0,0,IF(AND(SUM('Chemicals Calcs'!AL$1:AL85)-'Chem - ODS'!AG$15*10^6&lt;0,SUM('Chemicals Calcs'!AL$2:AL86)-'Chem - ODS'!AG$15*10^6&gt;0),SUM('Chemicals Calcs'!AL$2:AL86)-'Chem - ODS'!AG$15*10^6,'Chemicals Calcs'!AL86))</f>
        <v>0</v>
      </c>
      <c r="AM86" s="210">
        <f ca="1">IF(SUM('Chemicals Calcs'!AM$2:AM86)-'Chem - ODS'!AH$15*10^6&lt;0,0,IF(AND(SUM('Chemicals Calcs'!AM$1:AM85)-'Chem - ODS'!AH$15*10^6&lt;0,SUM('Chemicals Calcs'!AM$2:AM86)-'Chem - ODS'!AH$15*10^6&gt;0),SUM('Chemicals Calcs'!AM$2:AM86)-'Chem - ODS'!AH$15*10^6,'Chemicals Calcs'!AM86))</f>
        <v>0</v>
      </c>
      <c r="AN86" s="210">
        <f ca="1">IF(SUM('Chemicals Calcs'!AN$2:AN86)-'Chem - ODS'!AI$15*10^6&lt;0,0,IF(AND(SUM('Chemicals Calcs'!AN$1:AN85)-'Chem - ODS'!AI$15*10^6&lt;0,SUM('Chemicals Calcs'!AN$2:AN86)-'Chem - ODS'!AI$15*10^6&gt;0),SUM('Chemicals Calcs'!AN$2:AN86)-'Chem - ODS'!AI$15*10^6,'Chemicals Calcs'!AN86))</f>
        <v>0</v>
      </c>
      <c r="AO86" s="210">
        <f ca="1">IF(SUM('Chemicals Calcs'!AO$2:AO86)-'Chem - ODS'!AJ$15*10^6&lt;0,0,IF(AND(SUM('Chemicals Calcs'!AO$1:AO85)-'Chem - ODS'!AJ$15*10^6&lt;0,SUM('Chemicals Calcs'!AO$2:AO86)-'Chem - ODS'!AJ$15*10^6&gt;0),SUM('Chemicals Calcs'!AO$2:AO86)-'Chem - ODS'!AJ$15*10^6,'Chemicals Calcs'!AO86))</f>
        <v>0</v>
      </c>
      <c r="AP86" s="210">
        <f ca="1">IF(SUM('Chemicals Calcs'!AP$2:AP86)-'Chem - ODS'!AK$15*10^6&lt;0,0,IF(AND(SUM('Chemicals Calcs'!AP$1:AP85)-'Chem - ODS'!AK$15*10^6&lt;0,SUM('Chemicals Calcs'!AP$2:AP86)-'Chem - ODS'!AK$15*10^6&gt;0),SUM('Chemicals Calcs'!AP$2:AP86)-'Chem - ODS'!AK$15*10^6,'Chemicals Calcs'!AP86))</f>
        <v>0</v>
      </c>
    </row>
    <row r="87" spans="1:42">
      <c r="A87" s="74">
        <v>35</v>
      </c>
      <c r="B87">
        <f ca="1">IF('Chemicals 2010'!$A95="CP",INDIRECT("'Chemicals 2010'!"&amp;'Country Selector'!$B$3&amp;ROW($A95))*10^12,0)</f>
        <v>0</v>
      </c>
      <c r="C87" s="90">
        <f t="shared" ca="1" si="4"/>
        <v>0</v>
      </c>
      <c r="D87" s="90">
        <f t="shared" ca="1" si="3"/>
        <v>0</v>
      </c>
      <c r="E87" s="90">
        <f t="shared" ca="1" si="3"/>
        <v>0</v>
      </c>
      <c r="F87" s="90">
        <f t="shared" ca="1" si="3"/>
        <v>0</v>
      </c>
      <c r="G87" s="210">
        <f ca="1">IF(SUM('Chemicals Calcs'!G$2:G87)-'Chem - ODS'!B$15*10^6&lt;0,0,IF(AND(SUM('Chemicals Calcs'!G$1:G86)-'Chem - ODS'!B$15*10^6&lt;0,SUM('Chemicals Calcs'!G$2:G87)-'Chem - ODS'!B$15*10^6&gt;0),SUM('Chemicals Calcs'!G$2:G87)-'Chem - ODS'!B$15*10^6,'Chemicals Calcs'!G87))</f>
        <v>0</v>
      </c>
      <c r="H87" s="210">
        <f ca="1">IF(SUM('Chemicals Calcs'!H$2:H87)-'Chem - ODS'!C$15*10^6&lt;0,0,IF(AND(SUM('Chemicals Calcs'!H$1:H86)-'Chem - ODS'!C$15*10^6&lt;0,SUM('Chemicals Calcs'!H$2:H87)-'Chem - ODS'!C$15*10^6&gt;0),SUM('Chemicals Calcs'!H$2:H87)-'Chem - ODS'!C$15*10^6,'Chemicals Calcs'!H87))</f>
        <v>0</v>
      </c>
      <c r="I87" s="210">
        <f ca="1">IF(SUM('Chemicals Calcs'!I$2:I87)-'Chem - ODS'!D$15*10^6&lt;0,0,IF(AND(SUM('Chemicals Calcs'!I$1:I86)-'Chem - ODS'!D$15*10^6&lt;0,SUM('Chemicals Calcs'!I$2:I87)-'Chem - ODS'!D$15*10^6&gt;0),SUM('Chemicals Calcs'!I$2:I87)-'Chem - ODS'!D$15*10^6,'Chemicals Calcs'!I87))</f>
        <v>0</v>
      </c>
      <c r="J87" s="210">
        <f ca="1">IF(SUM('Chemicals Calcs'!J$2:J87)-'Chem - ODS'!E$15*10^6&lt;0,0,IF(AND(SUM('Chemicals Calcs'!J$1:J86)-'Chem - ODS'!E$15*10^6&lt;0,SUM('Chemicals Calcs'!J$2:J87)-'Chem - ODS'!E$15*10^6&gt;0),SUM('Chemicals Calcs'!J$2:J87)-'Chem - ODS'!E$15*10^6,'Chemicals Calcs'!J87))</f>
        <v>0</v>
      </c>
      <c r="K87" s="210">
        <f ca="1">IF(SUM('Chemicals Calcs'!K$2:K87)-'Chem - ODS'!F$15*10^6&lt;0,0,IF(AND(SUM('Chemicals Calcs'!K$1:K86)-'Chem - ODS'!F$15*10^6&lt;0,SUM('Chemicals Calcs'!K$2:K87)-'Chem - ODS'!F$15*10^6&gt;0),SUM('Chemicals Calcs'!K$2:K87)-'Chem - ODS'!F$15*10^6,'Chemicals Calcs'!K87))</f>
        <v>0</v>
      </c>
      <c r="L87" s="210">
        <f ca="1">IF(SUM('Chemicals Calcs'!L$2:L87)-'Chem - ODS'!G$15*10^6&lt;0,0,IF(AND(SUM('Chemicals Calcs'!L$1:L86)-'Chem - ODS'!G$15*10^6&lt;0,SUM('Chemicals Calcs'!L$2:L87)-'Chem - ODS'!G$15*10^6&gt;0),SUM('Chemicals Calcs'!L$2:L87)-'Chem - ODS'!G$15*10^6,'Chemicals Calcs'!L87))</f>
        <v>0</v>
      </c>
      <c r="M87" s="210">
        <f ca="1">IF(SUM('Chemicals Calcs'!M$2:M87)-'Chem - ODS'!H$15*10^6&lt;0,0,IF(AND(SUM('Chemicals Calcs'!M$1:M86)-'Chem - ODS'!H$15*10^6&lt;0,SUM('Chemicals Calcs'!M$2:M87)-'Chem - ODS'!H$15*10^6&gt;0),SUM('Chemicals Calcs'!M$2:M87)-'Chem - ODS'!H$15*10^6,'Chemicals Calcs'!M87))</f>
        <v>0</v>
      </c>
      <c r="N87" s="210">
        <f ca="1">IF(SUM('Chemicals Calcs'!N$2:N87)-'Chem - ODS'!I$15*10^6&lt;0,0,IF(AND(SUM('Chemicals Calcs'!N$1:N86)-'Chem - ODS'!I$15*10^6&lt;0,SUM('Chemicals Calcs'!N$2:N87)-'Chem - ODS'!I$15*10^6&gt;0),SUM('Chemicals Calcs'!N$2:N87)-'Chem - ODS'!I$15*10^6,'Chemicals Calcs'!N87))</f>
        <v>0</v>
      </c>
      <c r="O87" s="210">
        <f ca="1">IF(SUM('Chemicals Calcs'!O$2:O87)-'Chem - ODS'!J$15*10^6&lt;0,0,IF(AND(SUM('Chemicals Calcs'!O$1:O86)-'Chem - ODS'!J$15*10^6&lt;0,SUM('Chemicals Calcs'!O$2:O87)-'Chem - ODS'!J$15*10^6&gt;0),SUM('Chemicals Calcs'!O$2:O87)-'Chem - ODS'!J$15*10^6,'Chemicals Calcs'!O87))</f>
        <v>0</v>
      </c>
      <c r="P87" s="210">
        <f ca="1">IF(SUM('Chemicals Calcs'!P$2:P87)-'Chem - ODS'!K$15*10^6&lt;0,0,IF(AND(SUM('Chemicals Calcs'!P$1:P86)-'Chem - ODS'!K$15*10^6&lt;0,SUM('Chemicals Calcs'!P$2:P87)-'Chem - ODS'!K$15*10^6&gt;0),SUM('Chemicals Calcs'!P$2:P87)-'Chem - ODS'!K$15*10^6,'Chemicals Calcs'!P87))</f>
        <v>0</v>
      </c>
      <c r="Q87" s="210">
        <f ca="1">IF(SUM('Chemicals Calcs'!Q$2:Q87)-'Chem - ODS'!L$15*10^6&lt;0,0,IF(AND(SUM('Chemicals Calcs'!Q$1:Q86)-'Chem - ODS'!L$15*10^6&lt;0,SUM('Chemicals Calcs'!Q$2:Q87)-'Chem - ODS'!L$15*10^6&gt;0),SUM('Chemicals Calcs'!Q$2:Q87)-'Chem - ODS'!L$15*10^6,'Chemicals Calcs'!Q87))</f>
        <v>0</v>
      </c>
      <c r="R87" s="210">
        <f ca="1">IF(SUM('Chemicals Calcs'!R$2:R87)-'Chem - ODS'!M$15*10^6&lt;0,0,IF(AND(SUM('Chemicals Calcs'!R$1:R86)-'Chem - ODS'!M$15*10^6&lt;0,SUM('Chemicals Calcs'!R$2:R87)-'Chem - ODS'!M$15*10^6&gt;0),SUM('Chemicals Calcs'!R$2:R87)-'Chem - ODS'!M$15*10^6,'Chemicals Calcs'!R87))</f>
        <v>0</v>
      </c>
      <c r="S87" s="210">
        <f ca="1">IF(SUM('Chemicals Calcs'!S$2:S87)-'Chem - ODS'!N$15*10^6&lt;0,0,IF(AND(SUM('Chemicals Calcs'!S$1:S86)-'Chem - ODS'!N$15*10^6&lt;0,SUM('Chemicals Calcs'!S$2:S87)-'Chem - ODS'!N$15*10^6&gt;0),SUM('Chemicals Calcs'!S$2:S87)-'Chem - ODS'!N$15*10^6,'Chemicals Calcs'!S87))</f>
        <v>0</v>
      </c>
      <c r="T87" s="210">
        <f ca="1">IF(SUM('Chemicals Calcs'!T$2:T87)-'Chem - ODS'!O$15*10^6&lt;0,0,IF(AND(SUM('Chemicals Calcs'!T$1:T86)-'Chem - ODS'!O$15*10^6&lt;0,SUM('Chemicals Calcs'!T$2:T87)-'Chem - ODS'!O$15*10^6&gt;0),SUM('Chemicals Calcs'!T$2:T87)-'Chem - ODS'!O$15*10^6,'Chemicals Calcs'!T87))</f>
        <v>0</v>
      </c>
      <c r="U87" s="210">
        <f ca="1">IF(SUM('Chemicals Calcs'!U$2:U87)-'Chem - ODS'!P$15*10^6&lt;0,0,IF(AND(SUM('Chemicals Calcs'!U$1:U86)-'Chem - ODS'!P$15*10^6&lt;0,SUM('Chemicals Calcs'!U$2:U87)-'Chem - ODS'!P$15*10^6&gt;0),SUM('Chemicals Calcs'!U$2:U87)-'Chem - ODS'!P$15*10^6,'Chemicals Calcs'!U87))</f>
        <v>0</v>
      </c>
      <c r="V87" s="210">
        <f ca="1">IF(SUM('Chemicals Calcs'!V$2:V87)-'Chem - ODS'!Q$15*10^6&lt;0,0,IF(AND(SUM('Chemicals Calcs'!V$1:V86)-'Chem - ODS'!Q$15*10^6&lt;0,SUM('Chemicals Calcs'!V$2:V87)-'Chem - ODS'!Q$15*10^6&gt;0),SUM('Chemicals Calcs'!V$2:V87)-'Chem - ODS'!Q$15*10^6,'Chemicals Calcs'!V87))</f>
        <v>0</v>
      </c>
      <c r="W87" s="210">
        <f ca="1">IF(SUM('Chemicals Calcs'!W$2:W87)-'Chem - ODS'!R$15*10^6&lt;0,0,IF(AND(SUM('Chemicals Calcs'!W$1:W86)-'Chem - ODS'!R$15*10^6&lt;0,SUM('Chemicals Calcs'!W$2:W87)-'Chem - ODS'!R$15*10^6&gt;0),SUM('Chemicals Calcs'!W$2:W87)-'Chem - ODS'!R$15*10^6,'Chemicals Calcs'!W87))</f>
        <v>0</v>
      </c>
      <c r="X87" s="210">
        <f ca="1">IF(SUM('Chemicals Calcs'!X$2:X87)-'Chem - ODS'!S$15*10^6&lt;0,0,IF(AND(SUM('Chemicals Calcs'!X$1:X86)-'Chem - ODS'!S$15*10^6&lt;0,SUM('Chemicals Calcs'!X$2:X87)-'Chem - ODS'!S$15*10^6&gt;0),SUM('Chemicals Calcs'!X$2:X87)-'Chem - ODS'!S$15*10^6,'Chemicals Calcs'!X87))</f>
        <v>0</v>
      </c>
      <c r="Y87" s="210">
        <f ca="1">IF(SUM('Chemicals Calcs'!Y$2:Y87)-'Chem - ODS'!T$15*10^6&lt;0,0,IF(AND(SUM('Chemicals Calcs'!Y$1:Y86)-'Chem - ODS'!T$15*10^6&lt;0,SUM('Chemicals Calcs'!Y$2:Y87)-'Chem - ODS'!T$15*10^6&gt;0),SUM('Chemicals Calcs'!Y$2:Y87)-'Chem - ODS'!T$15*10^6,'Chemicals Calcs'!Y87))</f>
        <v>0</v>
      </c>
      <c r="Z87" s="210">
        <f ca="1">IF(SUM('Chemicals Calcs'!Z$2:Z87)-'Chem - ODS'!U$15*10^6&lt;0,0,IF(AND(SUM('Chemicals Calcs'!Z$1:Z86)-'Chem - ODS'!U$15*10^6&lt;0,SUM('Chemicals Calcs'!Z$2:Z87)-'Chem - ODS'!U$15*10^6&gt;0),SUM('Chemicals Calcs'!Z$2:Z87)-'Chem - ODS'!U$15*10^6,'Chemicals Calcs'!Z87))</f>
        <v>0</v>
      </c>
      <c r="AA87" s="210">
        <f ca="1">IF(SUM('Chemicals Calcs'!AA$2:AA87)-'Chem - ODS'!V$15*10^6&lt;0,0,IF(AND(SUM('Chemicals Calcs'!AA$1:AA86)-'Chem - ODS'!V$15*10^6&lt;0,SUM('Chemicals Calcs'!AA$2:AA87)-'Chem - ODS'!V$15*10^6&gt;0),SUM('Chemicals Calcs'!AA$2:AA87)-'Chem - ODS'!V$15*10^6,'Chemicals Calcs'!AA87))</f>
        <v>0</v>
      </c>
      <c r="AB87" s="210">
        <f ca="1">IF(SUM('Chemicals Calcs'!AB$2:AB87)-'Chem - ODS'!W$15*10^6&lt;0,0,IF(AND(SUM('Chemicals Calcs'!AB$1:AB86)-'Chem - ODS'!W$15*10^6&lt;0,SUM('Chemicals Calcs'!AB$2:AB87)-'Chem - ODS'!W$15*10^6&gt;0),SUM('Chemicals Calcs'!AB$2:AB87)-'Chem - ODS'!W$15*10^6,'Chemicals Calcs'!AB87))</f>
        <v>0</v>
      </c>
      <c r="AC87" s="210">
        <f ca="1">IF(SUM('Chemicals Calcs'!AC$2:AC87)-'Chem - ODS'!X$15*10^6&lt;0,0,IF(AND(SUM('Chemicals Calcs'!AC$1:AC86)-'Chem - ODS'!X$15*10^6&lt;0,SUM('Chemicals Calcs'!AC$2:AC87)-'Chem - ODS'!X$15*10^6&gt;0),SUM('Chemicals Calcs'!AC$2:AC87)-'Chem - ODS'!X$15*10^6,'Chemicals Calcs'!AC87))</f>
        <v>0</v>
      </c>
      <c r="AD87" s="210">
        <f ca="1">IF(SUM('Chemicals Calcs'!AD$2:AD87)-'Chem - ODS'!Y$15*10^6&lt;0,0,IF(AND(SUM('Chemicals Calcs'!AD$1:AD86)-'Chem - ODS'!Y$15*10^6&lt;0,SUM('Chemicals Calcs'!AD$2:AD87)-'Chem - ODS'!Y$15*10^6&gt;0),SUM('Chemicals Calcs'!AD$2:AD87)-'Chem - ODS'!Y$15*10^6,'Chemicals Calcs'!AD87))</f>
        <v>0</v>
      </c>
      <c r="AE87" s="210">
        <f ca="1">IF(SUM('Chemicals Calcs'!AE$2:AE87)-'Chem - ODS'!Z$15*10^6&lt;0,0,IF(AND(SUM('Chemicals Calcs'!AE$1:AE86)-'Chem - ODS'!Z$15*10^6&lt;0,SUM('Chemicals Calcs'!AE$2:AE87)-'Chem - ODS'!Z$15*10^6&gt;0),SUM('Chemicals Calcs'!AE$2:AE87)-'Chem - ODS'!Z$15*10^6,'Chemicals Calcs'!AE87))</f>
        <v>0</v>
      </c>
      <c r="AF87" s="210">
        <f ca="1">IF(SUM('Chemicals Calcs'!AF$2:AF87)-'Chem - ODS'!AA$15*10^6&lt;0,0,IF(AND(SUM('Chemicals Calcs'!AF$1:AF86)-'Chem - ODS'!AA$15*10^6&lt;0,SUM('Chemicals Calcs'!AF$2:AF87)-'Chem - ODS'!AA$15*10^6&gt;0),SUM('Chemicals Calcs'!AF$2:AF87)-'Chem - ODS'!AA$15*10^6,'Chemicals Calcs'!AF87))</f>
        <v>0</v>
      </c>
      <c r="AG87" s="210">
        <f ca="1">IF(SUM('Chemicals Calcs'!AG$2:AG87)-'Chem - ODS'!AB$15*10^6&lt;0,0,IF(AND(SUM('Chemicals Calcs'!AG$1:AG86)-'Chem - ODS'!AB$15*10^6&lt;0,SUM('Chemicals Calcs'!AG$2:AG87)-'Chem - ODS'!AB$15*10^6&gt;0),SUM('Chemicals Calcs'!AG$2:AG87)-'Chem - ODS'!AB$15*10^6,'Chemicals Calcs'!AG87))</f>
        <v>0</v>
      </c>
      <c r="AH87" s="210">
        <f ca="1">IF(SUM('Chemicals Calcs'!AH$2:AH87)-'Chem - ODS'!AC$15*10^6&lt;0,0,IF(AND(SUM('Chemicals Calcs'!AH$1:AH86)-'Chem - ODS'!AC$15*10^6&lt;0,SUM('Chemicals Calcs'!AH$2:AH87)-'Chem - ODS'!AC$15*10^6&gt;0),SUM('Chemicals Calcs'!AH$2:AH87)-'Chem - ODS'!AC$15*10^6,'Chemicals Calcs'!AH87))</f>
        <v>0</v>
      </c>
      <c r="AI87" s="210">
        <f ca="1">IF(SUM('Chemicals Calcs'!AI$2:AI87)-'Chem - ODS'!AD$15*10^6&lt;0,0,IF(AND(SUM('Chemicals Calcs'!AI$1:AI86)-'Chem - ODS'!AD$15*10^6&lt;0,SUM('Chemicals Calcs'!AI$2:AI87)-'Chem - ODS'!AD$15*10^6&gt;0),SUM('Chemicals Calcs'!AI$2:AI87)-'Chem - ODS'!AD$15*10^6,'Chemicals Calcs'!AI87))</f>
        <v>0</v>
      </c>
      <c r="AJ87" s="210">
        <f ca="1">IF(SUM('Chemicals Calcs'!AJ$2:AJ87)-'Chem - ODS'!AE$15*10^6&lt;0,0,IF(AND(SUM('Chemicals Calcs'!AJ$1:AJ86)-'Chem - ODS'!AE$15*10^6&lt;0,SUM('Chemicals Calcs'!AJ$2:AJ87)-'Chem - ODS'!AE$15*10^6&gt;0),SUM('Chemicals Calcs'!AJ$2:AJ87)-'Chem - ODS'!AE$15*10^6,'Chemicals Calcs'!AJ87))</f>
        <v>0</v>
      </c>
      <c r="AK87" s="210">
        <f ca="1">IF(SUM('Chemicals Calcs'!AK$2:AK87)-'Chem - ODS'!AF$15*10^6&lt;0,0,IF(AND(SUM('Chemicals Calcs'!AK$1:AK86)-'Chem - ODS'!AF$15*10^6&lt;0,SUM('Chemicals Calcs'!AK$2:AK87)-'Chem - ODS'!AF$15*10^6&gt;0),SUM('Chemicals Calcs'!AK$2:AK87)-'Chem - ODS'!AF$15*10^6,'Chemicals Calcs'!AK87))</f>
        <v>0</v>
      </c>
      <c r="AL87" s="210">
        <f ca="1">IF(SUM('Chemicals Calcs'!AL$2:AL87)-'Chem - ODS'!AG$15*10^6&lt;0,0,IF(AND(SUM('Chemicals Calcs'!AL$1:AL86)-'Chem - ODS'!AG$15*10^6&lt;0,SUM('Chemicals Calcs'!AL$2:AL87)-'Chem - ODS'!AG$15*10^6&gt;0),SUM('Chemicals Calcs'!AL$2:AL87)-'Chem - ODS'!AG$15*10^6,'Chemicals Calcs'!AL87))</f>
        <v>0</v>
      </c>
      <c r="AM87" s="210">
        <f ca="1">IF(SUM('Chemicals Calcs'!AM$2:AM87)-'Chem - ODS'!AH$15*10^6&lt;0,0,IF(AND(SUM('Chemicals Calcs'!AM$1:AM86)-'Chem - ODS'!AH$15*10^6&lt;0,SUM('Chemicals Calcs'!AM$2:AM87)-'Chem - ODS'!AH$15*10^6&gt;0),SUM('Chemicals Calcs'!AM$2:AM87)-'Chem - ODS'!AH$15*10^6,'Chemicals Calcs'!AM87))</f>
        <v>0</v>
      </c>
      <c r="AN87" s="210">
        <f ca="1">IF(SUM('Chemicals Calcs'!AN$2:AN87)-'Chem - ODS'!AI$15*10^6&lt;0,0,IF(AND(SUM('Chemicals Calcs'!AN$1:AN86)-'Chem - ODS'!AI$15*10^6&lt;0,SUM('Chemicals Calcs'!AN$2:AN87)-'Chem - ODS'!AI$15*10^6&gt;0),SUM('Chemicals Calcs'!AN$2:AN87)-'Chem - ODS'!AI$15*10^6,'Chemicals Calcs'!AN87))</f>
        <v>0</v>
      </c>
      <c r="AO87" s="210">
        <f ca="1">IF(SUM('Chemicals Calcs'!AO$2:AO87)-'Chem - ODS'!AJ$15*10^6&lt;0,0,IF(AND(SUM('Chemicals Calcs'!AO$1:AO86)-'Chem - ODS'!AJ$15*10^6&lt;0,SUM('Chemicals Calcs'!AO$2:AO87)-'Chem - ODS'!AJ$15*10^6&gt;0),SUM('Chemicals Calcs'!AO$2:AO87)-'Chem - ODS'!AJ$15*10^6,'Chemicals Calcs'!AO87))</f>
        <v>0</v>
      </c>
      <c r="AP87" s="210">
        <f ca="1">IF(SUM('Chemicals Calcs'!AP$2:AP87)-'Chem - ODS'!AK$15*10^6&lt;0,0,IF(AND(SUM('Chemicals Calcs'!AP$1:AP86)-'Chem - ODS'!AK$15*10^6&lt;0,SUM('Chemicals Calcs'!AP$2:AP87)-'Chem - ODS'!AK$15*10^6&gt;0),SUM('Chemicals Calcs'!AP$2:AP87)-'Chem - ODS'!AK$15*10^6,'Chemicals Calcs'!AP87))</f>
        <v>0</v>
      </c>
    </row>
    <row r="88" spans="1:42">
      <c r="A88" s="74">
        <v>36</v>
      </c>
      <c r="B88">
        <f ca="1">IF('Chemicals 2010'!$A96="CP",INDIRECT("'Chemicals 2010'!"&amp;'Country Selector'!$B$3&amp;ROW($A96))*10^12,0)</f>
        <v>0</v>
      </c>
      <c r="C88" s="90">
        <f t="shared" ca="1" si="4"/>
        <v>0</v>
      </c>
      <c r="D88" s="90">
        <f t="shared" ca="1" si="3"/>
        <v>0</v>
      </c>
      <c r="E88" s="90">
        <f t="shared" ca="1" si="3"/>
        <v>0</v>
      </c>
      <c r="F88" s="90">
        <f t="shared" ca="1" si="3"/>
        <v>0</v>
      </c>
      <c r="G88" s="210">
        <f ca="1">IF(SUM('Chemicals Calcs'!G$2:G88)-'Chem - ODS'!B$15*10^6&lt;0,0,IF(AND(SUM('Chemicals Calcs'!G$1:G87)-'Chem - ODS'!B$15*10^6&lt;0,SUM('Chemicals Calcs'!G$2:G88)-'Chem - ODS'!B$15*10^6&gt;0),SUM('Chemicals Calcs'!G$2:G88)-'Chem - ODS'!B$15*10^6,'Chemicals Calcs'!G88))</f>
        <v>0</v>
      </c>
      <c r="H88" s="210">
        <f ca="1">IF(SUM('Chemicals Calcs'!H$2:H88)-'Chem - ODS'!C$15*10^6&lt;0,0,IF(AND(SUM('Chemicals Calcs'!H$1:H87)-'Chem - ODS'!C$15*10^6&lt;0,SUM('Chemicals Calcs'!H$2:H88)-'Chem - ODS'!C$15*10^6&gt;0),SUM('Chemicals Calcs'!H$2:H88)-'Chem - ODS'!C$15*10^6,'Chemicals Calcs'!H88))</f>
        <v>0</v>
      </c>
      <c r="I88" s="210">
        <f ca="1">IF(SUM('Chemicals Calcs'!I$2:I88)-'Chem - ODS'!D$15*10^6&lt;0,0,IF(AND(SUM('Chemicals Calcs'!I$1:I87)-'Chem - ODS'!D$15*10^6&lt;0,SUM('Chemicals Calcs'!I$2:I88)-'Chem - ODS'!D$15*10^6&gt;0),SUM('Chemicals Calcs'!I$2:I88)-'Chem - ODS'!D$15*10^6,'Chemicals Calcs'!I88))</f>
        <v>0</v>
      </c>
      <c r="J88" s="210">
        <f ca="1">IF(SUM('Chemicals Calcs'!J$2:J88)-'Chem - ODS'!E$15*10^6&lt;0,0,IF(AND(SUM('Chemicals Calcs'!J$1:J87)-'Chem - ODS'!E$15*10^6&lt;0,SUM('Chemicals Calcs'!J$2:J88)-'Chem - ODS'!E$15*10^6&gt;0),SUM('Chemicals Calcs'!J$2:J88)-'Chem - ODS'!E$15*10^6,'Chemicals Calcs'!J88))</f>
        <v>0</v>
      </c>
      <c r="K88" s="210">
        <f ca="1">IF(SUM('Chemicals Calcs'!K$2:K88)-'Chem - ODS'!F$15*10^6&lt;0,0,IF(AND(SUM('Chemicals Calcs'!K$1:K87)-'Chem - ODS'!F$15*10^6&lt;0,SUM('Chemicals Calcs'!K$2:K88)-'Chem - ODS'!F$15*10^6&gt;0),SUM('Chemicals Calcs'!K$2:K88)-'Chem - ODS'!F$15*10^6,'Chemicals Calcs'!K88))</f>
        <v>0</v>
      </c>
      <c r="L88" s="210">
        <f ca="1">IF(SUM('Chemicals Calcs'!L$2:L88)-'Chem - ODS'!G$15*10^6&lt;0,0,IF(AND(SUM('Chemicals Calcs'!L$1:L87)-'Chem - ODS'!G$15*10^6&lt;0,SUM('Chemicals Calcs'!L$2:L88)-'Chem - ODS'!G$15*10^6&gt;0),SUM('Chemicals Calcs'!L$2:L88)-'Chem - ODS'!G$15*10^6,'Chemicals Calcs'!L88))</f>
        <v>0</v>
      </c>
      <c r="M88" s="210">
        <f ca="1">IF(SUM('Chemicals Calcs'!M$2:M88)-'Chem - ODS'!H$15*10^6&lt;0,0,IF(AND(SUM('Chemicals Calcs'!M$1:M87)-'Chem - ODS'!H$15*10^6&lt;0,SUM('Chemicals Calcs'!M$2:M88)-'Chem - ODS'!H$15*10^6&gt;0),SUM('Chemicals Calcs'!M$2:M88)-'Chem - ODS'!H$15*10^6,'Chemicals Calcs'!M88))</f>
        <v>0</v>
      </c>
      <c r="N88" s="210">
        <f ca="1">IF(SUM('Chemicals Calcs'!N$2:N88)-'Chem - ODS'!I$15*10^6&lt;0,0,IF(AND(SUM('Chemicals Calcs'!N$1:N87)-'Chem - ODS'!I$15*10^6&lt;0,SUM('Chemicals Calcs'!N$2:N88)-'Chem - ODS'!I$15*10^6&gt;0),SUM('Chemicals Calcs'!N$2:N88)-'Chem - ODS'!I$15*10^6,'Chemicals Calcs'!N88))</f>
        <v>0</v>
      </c>
      <c r="O88" s="210">
        <f ca="1">IF(SUM('Chemicals Calcs'!O$2:O88)-'Chem - ODS'!J$15*10^6&lt;0,0,IF(AND(SUM('Chemicals Calcs'!O$1:O87)-'Chem - ODS'!J$15*10^6&lt;0,SUM('Chemicals Calcs'!O$2:O88)-'Chem - ODS'!J$15*10^6&gt;0),SUM('Chemicals Calcs'!O$2:O88)-'Chem - ODS'!J$15*10^6,'Chemicals Calcs'!O88))</f>
        <v>0</v>
      </c>
      <c r="P88" s="210">
        <f ca="1">IF(SUM('Chemicals Calcs'!P$2:P88)-'Chem - ODS'!K$15*10^6&lt;0,0,IF(AND(SUM('Chemicals Calcs'!P$1:P87)-'Chem - ODS'!K$15*10^6&lt;0,SUM('Chemicals Calcs'!P$2:P88)-'Chem - ODS'!K$15*10^6&gt;0),SUM('Chemicals Calcs'!P$2:P88)-'Chem - ODS'!K$15*10^6,'Chemicals Calcs'!P88))</f>
        <v>0</v>
      </c>
      <c r="Q88" s="210">
        <f ca="1">IF(SUM('Chemicals Calcs'!Q$2:Q88)-'Chem - ODS'!L$15*10^6&lt;0,0,IF(AND(SUM('Chemicals Calcs'!Q$1:Q87)-'Chem - ODS'!L$15*10^6&lt;0,SUM('Chemicals Calcs'!Q$2:Q88)-'Chem - ODS'!L$15*10^6&gt;0),SUM('Chemicals Calcs'!Q$2:Q88)-'Chem - ODS'!L$15*10^6,'Chemicals Calcs'!Q88))</f>
        <v>0</v>
      </c>
      <c r="R88" s="210">
        <f ca="1">IF(SUM('Chemicals Calcs'!R$2:R88)-'Chem - ODS'!M$15*10^6&lt;0,0,IF(AND(SUM('Chemicals Calcs'!R$1:R87)-'Chem - ODS'!M$15*10^6&lt;0,SUM('Chemicals Calcs'!R$2:R88)-'Chem - ODS'!M$15*10^6&gt;0),SUM('Chemicals Calcs'!R$2:R88)-'Chem - ODS'!M$15*10^6,'Chemicals Calcs'!R88))</f>
        <v>0</v>
      </c>
      <c r="S88" s="210">
        <f ca="1">IF(SUM('Chemicals Calcs'!S$2:S88)-'Chem - ODS'!N$15*10^6&lt;0,0,IF(AND(SUM('Chemicals Calcs'!S$1:S87)-'Chem - ODS'!N$15*10^6&lt;0,SUM('Chemicals Calcs'!S$2:S88)-'Chem - ODS'!N$15*10^6&gt;0),SUM('Chemicals Calcs'!S$2:S88)-'Chem - ODS'!N$15*10^6,'Chemicals Calcs'!S88))</f>
        <v>0</v>
      </c>
      <c r="T88" s="210">
        <f ca="1">IF(SUM('Chemicals Calcs'!T$2:T88)-'Chem - ODS'!O$15*10^6&lt;0,0,IF(AND(SUM('Chemicals Calcs'!T$1:T87)-'Chem - ODS'!O$15*10^6&lt;0,SUM('Chemicals Calcs'!T$2:T88)-'Chem - ODS'!O$15*10^6&gt;0),SUM('Chemicals Calcs'!T$2:T88)-'Chem - ODS'!O$15*10^6,'Chemicals Calcs'!T88))</f>
        <v>0</v>
      </c>
      <c r="U88" s="210">
        <f ca="1">IF(SUM('Chemicals Calcs'!U$2:U88)-'Chem - ODS'!P$15*10^6&lt;0,0,IF(AND(SUM('Chemicals Calcs'!U$1:U87)-'Chem - ODS'!P$15*10^6&lt;0,SUM('Chemicals Calcs'!U$2:U88)-'Chem - ODS'!P$15*10^6&gt;0),SUM('Chemicals Calcs'!U$2:U88)-'Chem - ODS'!P$15*10^6,'Chemicals Calcs'!U88))</f>
        <v>0</v>
      </c>
      <c r="V88" s="210">
        <f ca="1">IF(SUM('Chemicals Calcs'!V$2:V88)-'Chem - ODS'!Q$15*10^6&lt;0,0,IF(AND(SUM('Chemicals Calcs'!V$1:V87)-'Chem - ODS'!Q$15*10^6&lt;0,SUM('Chemicals Calcs'!V$2:V88)-'Chem - ODS'!Q$15*10^6&gt;0),SUM('Chemicals Calcs'!V$2:V88)-'Chem - ODS'!Q$15*10^6,'Chemicals Calcs'!V88))</f>
        <v>0</v>
      </c>
      <c r="W88" s="210">
        <f ca="1">IF(SUM('Chemicals Calcs'!W$2:W88)-'Chem - ODS'!R$15*10^6&lt;0,0,IF(AND(SUM('Chemicals Calcs'!W$1:W87)-'Chem - ODS'!R$15*10^6&lt;0,SUM('Chemicals Calcs'!W$2:W88)-'Chem - ODS'!R$15*10^6&gt;0),SUM('Chemicals Calcs'!W$2:W88)-'Chem - ODS'!R$15*10^6,'Chemicals Calcs'!W88))</f>
        <v>0</v>
      </c>
      <c r="X88" s="210">
        <f ca="1">IF(SUM('Chemicals Calcs'!X$2:X88)-'Chem - ODS'!S$15*10^6&lt;0,0,IF(AND(SUM('Chemicals Calcs'!X$1:X87)-'Chem - ODS'!S$15*10^6&lt;0,SUM('Chemicals Calcs'!X$2:X88)-'Chem - ODS'!S$15*10^6&gt;0),SUM('Chemicals Calcs'!X$2:X88)-'Chem - ODS'!S$15*10^6,'Chemicals Calcs'!X88))</f>
        <v>0</v>
      </c>
      <c r="Y88" s="210">
        <f ca="1">IF(SUM('Chemicals Calcs'!Y$2:Y88)-'Chem - ODS'!T$15*10^6&lt;0,0,IF(AND(SUM('Chemicals Calcs'!Y$1:Y87)-'Chem - ODS'!T$15*10^6&lt;0,SUM('Chemicals Calcs'!Y$2:Y88)-'Chem - ODS'!T$15*10^6&gt;0),SUM('Chemicals Calcs'!Y$2:Y88)-'Chem - ODS'!T$15*10^6,'Chemicals Calcs'!Y88))</f>
        <v>0</v>
      </c>
      <c r="Z88" s="210">
        <f ca="1">IF(SUM('Chemicals Calcs'!Z$2:Z88)-'Chem - ODS'!U$15*10^6&lt;0,0,IF(AND(SUM('Chemicals Calcs'!Z$1:Z87)-'Chem - ODS'!U$15*10^6&lt;0,SUM('Chemicals Calcs'!Z$2:Z88)-'Chem - ODS'!U$15*10^6&gt;0),SUM('Chemicals Calcs'!Z$2:Z88)-'Chem - ODS'!U$15*10^6,'Chemicals Calcs'!Z88))</f>
        <v>0</v>
      </c>
      <c r="AA88" s="210">
        <f ca="1">IF(SUM('Chemicals Calcs'!AA$2:AA88)-'Chem - ODS'!V$15*10^6&lt;0,0,IF(AND(SUM('Chemicals Calcs'!AA$1:AA87)-'Chem - ODS'!V$15*10^6&lt;0,SUM('Chemicals Calcs'!AA$2:AA88)-'Chem - ODS'!V$15*10^6&gt;0),SUM('Chemicals Calcs'!AA$2:AA88)-'Chem - ODS'!V$15*10^6,'Chemicals Calcs'!AA88))</f>
        <v>0</v>
      </c>
      <c r="AB88" s="210">
        <f ca="1">IF(SUM('Chemicals Calcs'!AB$2:AB88)-'Chem - ODS'!W$15*10^6&lt;0,0,IF(AND(SUM('Chemicals Calcs'!AB$1:AB87)-'Chem - ODS'!W$15*10^6&lt;0,SUM('Chemicals Calcs'!AB$2:AB88)-'Chem - ODS'!W$15*10^6&gt;0),SUM('Chemicals Calcs'!AB$2:AB88)-'Chem - ODS'!W$15*10^6,'Chemicals Calcs'!AB88))</f>
        <v>0</v>
      </c>
      <c r="AC88" s="210">
        <f ca="1">IF(SUM('Chemicals Calcs'!AC$2:AC88)-'Chem - ODS'!X$15*10^6&lt;0,0,IF(AND(SUM('Chemicals Calcs'!AC$1:AC87)-'Chem - ODS'!X$15*10^6&lt;0,SUM('Chemicals Calcs'!AC$2:AC88)-'Chem - ODS'!X$15*10^6&gt;0),SUM('Chemicals Calcs'!AC$2:AC88)-'Chem - ODS'!X$15*10^6,'Chemicals Calcs'!AC88))</f>
        <v>0</v>
      </c>
      <c r="AD88" s="210">
        <f ca="1">IF(SUM('Chemicals Calcs'!AD$2:AD88)-'Chem - ODS'!Y$15*10^6&lt;0,0,IF(AND(SUM('Chemicals Calcs'!AD$1:AD87)-'Chem - ODS'!Y$15*10^6&lt;0,SUM('Chemicals Calcs'!AD$2:AD88)-'Chem - ODS'!Y$15*10^6&gt;0),SUM('Chemicals Calcs'!AD$2:AD88)-'Chem - ODS'!Y$15*10^6,'Chemicals Calcs'!AD88))</f>
        <v>0</v>
      </c>
      <c r="AE88" s="210">
        <f ca="1">IF(SUM('Chemicals Calcs'!AE$2:AE88)-'Chem - ODS'!Z$15*10^6&lt;0,0,IF(AND(SUM('Chemicals Calcs'!AE$1:AE87)-'Chem - ODS'!Z$15*10^6&lt;0,SUM('Chemicals Calcs'!AE$2:AE88)-'Chem - ODS'!Z$15*10^6&gt;0),SUM('Chemicals Calcs'!AE$2:AE88)-'Chem - ODS'!Z$15*10^6,'Chemicals Calcs'!AE88))</f>
        <v>0</v>
      </c>
      <c r="AF88" s="210">
        <f ca="1">IF(SUM('Chemicals Calcs'!AF$2:AF88)-'Chem - ODS'!AA$15*10^6&lt;0,0,IF(AND(SUM('Chemicals Calcs'!AF$1:AF87)-'Chem - ODS'!AA$15*10^6&lt;0,SUM('Chemicals Calcs'!AF$2:AF88)-'Chem - ODS'!AA$15*10^6&gt;0),SUM('Chemicals Calcs'!AF$2:AF88)-'Chem - ODS'!AA$15*10^6,'Chemicals Calcs'!AF88))</f>
        <v>0</v>
      </c>
      <c r="AG88" s="210">
        <f ca="1">IF(SUM('Chemicals Calcs'!AG$2:AG88)-'Chem - ODS'!AB$15*10^6&lt;0,0,IF(AND(SUM('Chemicals Calcs'!AG$1:AG87)-'Chem - ODS'!AB$15*10^6&lt;0,SUM('Chemicals Calcs'!AG$2:AG88)-'Chem - ODS'!AB$15*10^6&gt;0),SUM('Chemicals Calcs'!AG$2:AG88)-'Chem - ODS'!AB$15*10^6,'Chemicals Calcs'!AG88))</f>
        <v>0</v>
      </c>
      <c r="AH88" s="210">
        <f ca="1">IF(SUM('Chemicals Calcs'!AH$2:AH88)-'Chem - ODS'!AC$15*10^6&lt;0,0,IF(AND(SUM('Chemicals Calcs'!AH$1:AH87)-'Chem - ODS'!AC$15*10^6&lt;0,SUM('Chemicals Calcs'!AH$2:AH88)-'Chem - ODS'!AC$15*10^6&gt;0),SUM('Chemicals Calcs'!AH$2:AH88)-'Chem - ODS'!AC$15*10^6,'Chemicals Calcs'!AH88))</f>
        <v>0</v>
      </c>
      <c r="AI88" s="210">
        <f ca="1">IF(SUM('Chemicals Calcs'!AI$2:AI88)-'Chem - ODS'!AD$15*10^6&lt;0,0,IF(AND(SUM('Chemicals Calcs'!AI$1:AI87)-'Chem - ODS'!AD$15*10^6&lt;0,SUM('Chemicals Calcs'!AI$2:AI88)-'Chem - ODS'!AD$15*10^6&gt;0),SUM('Chemicals Calcs'!AI$2:AI88)-'Chem - ODS'!AD$15*10^6,'Chemicals Calcs'!AI88))</f>
        <v>0</v>
      </c>
      <c r="AJ88" s="210">
        <f ca="1">IF(SUM('Chemicals Calcs'!AJ$2:AJ88)-'Chem - ODS'!AE$15*10^6&lt;0,0,IF(AND(SUM('Chemicals Calcs'!AJ$1:AJ87)-'Chem - ODS'!AE$15*10^6&lt;0,SUM('Chemicals Calcs'!AJ$2:AJ88)-'Chem - ODS'!AE$15*10^6&gt;0),SUM('Chemicals Calcs'!AJ$2:AJ88)-'Chem - ODS'!AE$15*10^6,'Chemicals Calcs'!AJ88))</f>
        <v>0</v>
      </c>
      <c r="AK88" s="210">
        <f ca="1">IF(SUM('Chemicals Calcs'!AK$2:AK88)-'Chem - ODS'!AF$15*10^6&lt;0,0,IF(AND(SUM('Chemicals Calcs'!AK$1:AK87)-'Chem - ODS'!AF$15*10^6&lt;0,SUM('Chemicals Calcs'!AK$2:AK88)-'Chem - ODS'!AF$15*10^6&gt;0),SUM('Chemicals Calcs'!AK$2:AK88)-'Chem - ODS'!AF$15*10^6,'Chemicals Calcs'!AK88))</f>
        <v>0</v>
      </c>
      <c r="AL88" s="210">
        <f ca="1">IF(SUM('Chemicals Calcs'!AL$2:AL88)-'Chem - ODS'!AG$15*10^6&lt;0,0,IF(AND(SUM('Chemicals Calcs'!AL$1:AL87)-'Chem - ODS'!AG$15*10^6&lt;0,SUM('Chemicals Calcs'!AL$2:AL88)-'Chem - ODS'!AG$15*10^6&gt;0),SUM('Chemicals Calcs'!AL$2:AL88)-'Chem - ODS'!AG$15*10^6,'Chemicals Calcs'!AL88))</f>
        <v>0</v>
      </c>
      <c r="AM88" s="210">
        <f ca="1">IF(SUM('Chemicals Calcs'!AM$2:AM88)-'Chem - ODS'!AH$15*10^6&lt;0,0,IF(AND(SUM('Chemicals Calcs'!AM$1:AM87)-'Chem - ODS'!AH$15*10^6&lt;0,SUM('Chemicals Calcs'!AM$2:AM88)-'Chem - ODS'!AH$15*10^6&gt;0),SUM('Chemicals Calcs'!AM$2:AM88)-'Chem - ODS'!AH$15*10^6,'Chemicals Calcs'!AM88))</f>
        <v>0</v>
      </c>
      <c r="AN88" s="210">
        <f ca="1">IF(SUM('Chemicals Calcs'!AN$2:AN88)-'Chem - ODS'!AI$15*10^6&lt;0,0,IF(AND(SUM('Chemicals Calcs'!AN$1:AN87)-'Chem - ODS'!AI$15*10^6&lt;0,SUM('Chemicals Calcs'!AN$2:AN88)-'Chem - ODS'!AI$15*10^6&gt;0),SUM('Chemicals Calcs'!AN$2:AN88)-'Chem - ODS'!AI$15*10^6,'Chemicals Calcs'!AN88))</f>
        <v>0</v>
      </c>
      <c r="AO88" s="210">
        <f ca="1">IF(SUM('Chemicals Calcs'!AO$2:AO88)-'Chem - ODS'!AJ$15*10^6&lt;0,0,IF(AND(SUM('Chemicals Calcs'!AO$1:AO87)-'Chem - ODS'!AJ$15*10^6&lt;0,SUM('Chemicals Calcs'!AO$2:AO88)-'Chem - ODS'!AJ$15*10^6&gt;0),SUM('Chemicals Calcs'!AO$2:AO88)-'Chem - ODS'!AJ$15*10^6,'Chemicals Calcs'!AO88))</f>
        <v>0</v>
      </c>
      <c r="AP88" s="210">
        <f ca="1">IF(SUM('Chemicals Calcs'!AP$2:AP88)-'Chem - ODS'!AK$15*10^6&lt;0,0,IF(AND(SUM('Chemicals Calcs'!AP$1:AP87)-'Chem - ODS'!AK$15*10^6&lt;0,SUM('Chemicals Calcs'!AP$2:AP88)-'Chem - ODS'!AK$15*10^6&gt;0),SUM('Chemicals Calcs'!AP$2:AP88)-'Chem - ODS'!AK$15*10^6,'Chemicals Calcs'!AP88))</f>
        <v>0</v>
      </c>
    </row>
    <row r="89" spans="1:42">
      <c r="A89" s="74">
        <v>37</v>
      </c>
      <c r="B89">
        <f ca="1">IF('Chemicals 2010'!$A97="CP",INDIRECT("'Chemicals 2010'!"&amp;'Country Selector'!$B$3&amp;ROW($A97))*10^12,0)</f>
        <v>0</v>
      </c>
      <c r="C89" s="90">
        <f t="shared" ca="1" si="4"/>
        <v>0</v>
      </c>
      <c r="D89" s="90">
        <f t="shared" ca="1" si="3"/>
        <v>0</v>
      </c>
      <c r="E89" s="90">
        <f t="shared" ca="1" si="3"/>
        <v>0</v>
      </c>
      <c r="F89" s="90">
        <f t="shared" ca="1" si="3"/>
        <v>0</v>
      </c>
      <c r="G89" s="210">
        <f ca="1">IF(SUM('Chemicals Calcs'!G$2:G89)-'Chem - ODS'!B$15*10^6&lt;0,0,IF(AND(SUM('Chemicals Calcs'!G$1:G88)-'Chem - ODS'!B$15*10^6&lt;0,SUM('Chemicals Calcs'!G$2:G89)-'Chem - ODS'!B$15*10^6&gt;0),SUM('Chemicals Calcs'!G$2:G89)-'Chem - ODS'!B$15*10^6,'Chemicals Calcs'!G89))</f>
        <v>0</v>
      </c>
      <c r="H89" s="210">
        <f ca="1">IF(SUM('Chemicals Calcs'!H$2:H89)-'Chem - ODS'!C$15*10^6&lt;0,0,IF(AND(SUM('Chemicals Calcs'!H$1:H88)-'Chem - ODS'!C$15*10^6&lt;0,SUM('Chemicals Calcs'!H$2:H89)-'Chem - ODS'!C$15*10^6&gt;0),SUM('Chemicals Calcs'!H$2:H89)-'Chem - ODS'!C$15*10^6,'Chemicals Calcs'!H89))</f>
        <v>0</v>
      </c>
      <c r="I89" s="210">
        <f ca="1">IF(SUM('Chemicals Calcs'!I$2:I89)-'Chem - ODS'!D$15*10^6&lt;0,0,IF(AND(SUM('Chemicals Calcs'!I$1:I88)-'Chem - ODS'!D$15*10^6&lt;0,SUM('Chemicals Calcs'!I$2:I89)-'Chem - ODS'!D$15*10^6&gt;0),SUM('Chemicals Calcs'!I$2:I89)-'Chem - ODS'!D$15*10^6,'Chemicals Calcs'!I89))</f>
        <v>0</v>
      </c>
      <c r="J89" s="210">
        <f ca="1">IF(SUM('Chemicals Calcs'!J$2:J89)-'Chem - ODS'!E$15*10^6&lt;0,0,IF(AND(SUM('Chemicals Calcs'!J$1:J88)-'Chem - ODS'!E$15*10^6&lt;0,SUM('Chemicals Calcs'!J$2:J89)-'Chem - ODS'!E$15*10^6&gt;0),SUM('Chemicals Calcs'!J$2:J89)-'Chem - ODS'!E$15*10^6,'Chemicals Calcs'!J89))</f>
        <v>0</v>
      </c>
      <c r="K89" s="210">
        <f ca="1">IF(SUM('Chemicals Calcs'!K$2:K89)-'Chem - ODS'!F$15*10^6&lt;0,0,IF(AND(SUM('Chemicals Calcs'!K$1:K88)-'Chem - ODS'!F$15*10^6&lt;0,SUM('Chemicals Calcs'!K$2:K89)-'Chem - ODS'!F$15*10^6&gt;0),SUM('Chemicals Calcs'!K$2:K89)-'Chem - ODS'!F$15*10^6,'Chemicals Calcs'!K89))</f>
        <v>0</v>
      </c>
      <c r="L89" s="210">
        <f ca="1">IF(SUM('Chemicals Calcs'!L$2:L89)-'Chem - ODS'!G$15*10^6&lt;0,0,IF(AND(SUM('Chemicals Calcs'!L$1:L88)-'Chem - ODS'!G$15*10^6&lt;0,SUM('Chemicals Calcs'!L$2:L89)-'Chem - ODS'!G$15*10^6&gt;0),SUM('Chemicals Calcs'!L$2:L89)-'Chem - ODS'!G$15*10^6,'Chemicals Calcs'!L89))</f>
        <v>0</v>
      </c>
      <c r="M89" s="210">
        <f ca="1">IF(SUM('Chemicals Calcs'!M$2:M89)-'Chem - ODS'!H$15*10^6&lt;0,0,IF(AND(SUM('Chemicals Calcs'!M$1:M88)-'Chem - ODS'!H$15*10^6&lt;0,SUM('Chemicals Calcs'!M$2:M89)-'Chem - ODS'!H$15*10^6&gt;0),SUM('Chemicals Calcs'!M$2:M89)-'Chem - ODS'!H$15*10^6,'Chemicals Calcs'!M89))</f>
        <v>0</v>
      </c>
      <c r="N89" s="210">
        <f ca="1">IF(SUM('Chemicals Calcs'!N$2:N89)-'Chem - ODS'!I$15*10^6&lt;0,0,IF(AND(SUM('Chemicals Calcs'!N$1:N88)-'Chem - ODS'!I$15*10^6&lt;0,SUM('Chemicals Calcs'!N$2:N89)-'Chem - ODS'!I$15*10^6&gt;0),SUM('Chemicals Calcs'!N$2:N89)-'Chem - ODS'!I$15*10^6,'Chemicals Calcs'!N89))</f>
        <v>0</v>
      </c>
      <c r="O89" s="210">
        <f ca="1">IF(SUM('Chemicals Calcs'!O$2:O89)-'Chem - ODS'!J$15*10^6&lt;0,0,IF(AND(SUM('Chemicals Calcs'!O$1:O88)-'Chem - ODS'!J$15*10^6&lt;0,SUM('Chemicals Calcs'!O$2:O89)-'Chem - ODS'!J$15*10^6&gt;0),SUM('Chemicals Calcs'!O$2:O89)-'Chem - ODS'!J$15*10^6,'Chemicals Calcs'!O89))</f>
        <v>0</v>
      </c>
      <c r="P89" s="210">
        <f ca="1">IF(SUM('Chemicals Calcs'!P$2:P89)-'Chem - ODS'!K$15*10^6&lt;0,0,IF(AND(SUM('Chemicals Calcs'!P$1:P88)-'Chem - ODS'!K$15*10^6&lt;0,SUM('Chemicals Calcs'!P$2:P89)-'Chem - ODS'!K$15*10^6&gt;0),SUM('Chemicals Calcs'!P$2:P89)-'Chem - ODS'!K$15*10^6,'Chemicals Calcs'!P89))</f>
        <v>0</v>
      </c>
      <c r="Q89" s="210">
        <f ca="1">IF(SUM('Chemicals Calcs'!Q$2:Q89)-'Chem - ODS'!L$15*10^6&lt;0,0,IF(AND(SUM('Chemicals Calcs'!Q$1:Q88)-'Chem - ODS'!L$15*10^6&lt;0,SUM('Chemicals Calcs'!Q$2:Q89)-'Chem - ODS'!L$15*10^6&gt;0),SUM('Chemicals Calcs'!Q$2:Q89)-'Chem - ODS'!L$15*10^6,'Chemicals Calcs'!Q89))</f>
        <v>0</v>
      </c>
      <c r="R89" s="210">
        <f ca="1">IF(SUM('Chemicals Calcs'!R$2:R89)-'Chem - ODS'!M$15*10^6&lt;0,0,IF(AND(SUM('Chemicals Calcs'!R$1:R88)-'Chem - ODS'!M$15*10^6&lt;0,SUM('Chemicals Calcs'!R$2:R89)-'Chem - ODS'!M$15*10^6&gt;0),SUM('Chemicals Calcs'!R$2:R89)-'Chem - ODS'!M$15*10^6,'Chemicals Calcs'!R89))</f>
        <v>0</v>
      </c>
      <c r="S89" s="210">
        <f ca="1">IF(SUM('Chemicals Calcs'!S$2:S89)-'Chem - ODS'!N$15*10^6&lt;0,0,IF(AND(SUM('Chemicals Calcs'!S$1:S88)-'Chem - ODS'!N$15*10^6&lt;0,SUM('Chemicals Calcs'!S$2:S89)-'Chem - ODS'!N$15*10^6&gt;0),SUM('Chemicals Calcs'!S$2:S89)-'Chem - ODS'!N$15*10^6,'Chemicals Calcs'!S89))</f>
        <v>0</v>
      </c>
      <c r="T89" s="210">
        <f ca="1">IF(SUM('Chemicals Calcs'!T$2:T89)-'Chem - ODS'!O$15*10^6&lt;0,0,IF(AND(SUM('Chemicals Calcs'!T$1:T88)-'Chem - ODS'!O$15*10^6&lt;0,SUM('Chemicals Calcs'!T$2:T89)-'Chem - ODS'!O$15*10^6&gt;0),SUM('Chemicals Calcs'!T$2:T89)-'Chem - ODS'!O$15*10^6,'Chemicals Calcs'!T89))</f>
        <v>0</v>
      </c>
      <c r="U89" s="210">
        <f ca="1">IF(SUM('Chemicals Calcs'!U$2:U89)-'Chem - ODS'!P$15*10^6&lt;0,0,IF(AND(SUM('Chemicals Calcs'!U$1:U88)-'Chem - ODS'!P$15*10^6&lt;0,SUM('Chemicals Calcs'!U$2:U89)-'Chem - ODS'!P$15*10^6&gt;0),SUM('Chemicals Calcs'!U$2:U89)-'Chem - ODS'!P$15*10^6,'Chemicals Calcs'!U89))</f>
        <v>0</v>
      </c>
      <c r="V89" s="210">
        <f ca="1">IF(SUM('Chemicals Calcs'!V$2:V89)-'Chem - ODS'!Q$15*10^6&lt;0,0,IF(AND(SUM('Chemicals Calcs'!V$1:V88)-'Chem - ODS'!Q$15*10^6&lt;0,SUM('Chemicals Calcs'!V$2:V89)-'Chem - ODS'!Q$15*10^6&gt;0),SUM('Chemicals Calcs'!V$2:V89)-'Chem - ODS'!Q$15*10^6,'Chemicals Calcs'!V89))</f>
        <v>0</v>
      </c>
      <c r="W89" s="210">
        <f ca="1">IF(SUM('Chemicals Calcs'!W$2:W89)-'Chem - ODS'!R$15*10^6&lt;0,0,IF(AND(SUM('Chemicals Calcs'!W$1:W88)-'Chem - ODS'!R$15*10^6&lt;0,SUM('Chemicals Calcs'!W$2:W89)-'Chem - ODS'!R$15*10^6&gt;0),SUM('Chemicals Calcs'!W$2:W89)-'Chem - ODS'!R$15*10^6,'Chemicals Calcs'!W89))</f>
        <v>0</v>
      </c>
      <c r="X89" s="210">
        <f ca="1">IF(SUM('Chemicals Calcs'!X$2:X89)-'Chem - ODS'!S$15*10^6&lt;0,0,IF(AND(SUM('Chemicals Calcs'!X$1:X88)-'Chem - ODS'!S$15*10^6&lt;0,SUM('Chemicals Calcs'!X$2:X89)-'Chem - ODS'!S$15*10^6&gt;0),SUM('Chemicals Calcs'!X$2:X89)-'Chem - ODS'!S$15*10^6,'Chemicals Calcs'!X89))</f>
        <v>0</v>
      </c>
      <c r="Y89" s="210">
        <f ca="1">IF(SUM('Chemicals Calcs'!Y$2:Y89)-'Chem - ODS'!T$15*10^6&lt;0,0,IF(AND(SUM('Chemicals Calcs'!Y$1:Y88)-'Chem - ODS'!T$15*10^6&lt;0,SUM('Chemicals Calcs'!Y$2:Y89)-'Chem - ODS'!T$15*10^6&gt;0),SUM('Chemicals Calcs'!Y$2:Y89)-'Chem - ODS'!T$15*10^6,'Chemicals Calcs'!Y89))</f>
        <v>0</v>
      </c>
      <c r="Z89" s="210">
        <f ca="1">IF(SUM('Chemicals Calcs'!Z$2:Z89)-'Chem - ODS'!U$15*10^6&lt;0,0,IF(AND(SUM('Chemicals Calcs'!Z$1:Z88)-'Chem - ODS'!U$15*10^6&lt;0,SUM('Chemicals Calcs'!Z$2:Z89)-'Chem - ODS'!U$15*10^6&gt;0),SUM('Chemicals Calcs'!Z$2:Z89)-'Chem - ODS'!U$15*10^6,'Chemicals Calcs'!Z89))</f>
        <v>0</v>
      </c>
      <c r="AA89" s="210">
        <f ca="1">IF(SUM('Chemicals Calcs'!AA$2:AA89)-'Chem - ODS'!V$15*10^6&lt;0,0,IF(AND(SUM('Chemicals Calcs'!AA$1:AA88)-'Chem - ODS'!V$15*10^6&lt;0,SUM('Chemicals Calcs'!AA$2:AA89)-'Chem - ODS'!V$15*10^6&gt;0),SUM('Chemicals Calcs'!AA$2:AA89)-'Chem - ODS'!V$15*10^6,'Chemicals Calcs'!AA89))</f>
        <v>0</v>
      </c>
      <c r="AB89" s="210">
        <f ca="1">IF(SUM('Chemicals Calcs'!AB$2:AB89)-'Chem - ODS'!W$15*10^6&lt;0,0,IF(AND(SUM('Chemicals Calcs'!AB$1:AB88)-'Chem - ODS'!W$15*10^6&lt;0,SUM('Chemicals Calcs'!AB$2:AB89)-'Chem - ODS'!W$15*10^6&gt;0),SUM('Chemicals Calcs'!AB$2:AB89)-'Chem - ODS'!W$15*10^6,'Chemicals Calcs'!AB89))</f>
        <v>0</v>
      </c>
      <c r="AC89" s="210">
        <f ca="1">IF(SUM('Chemicals Calcs'!AC$2:AC89)-'Chem - ODS'!X$15*10^6&lt;0,0,IF(AND(SUM('Chemicals Calcs'!AC$1:AC88)-'Chem - ODS'!X$15*10^6&lt;0,SUM('Chemicals Calcs'!AC$2:AC89)-'Chem - ODS'!X$15*10^6&gt;0),SUM('Chemicals Calcs'!AC$2:AC89)-'Chem - ODS'!X$15*10^6,'Chemicals Calcs'!AC89))</f>
        <v>0</v>
      </c>
      <c r="AD89" s="210">
        <f ca="1">IF(SUM('Chemicals Calcs'!AD$2:AD89)-'Chem - ODS'!Y$15*10^6&lt;0,0,IF(AND(SUM('Chemicals Calcs'!AD$1:AD88)-'Chem - ODS'!Y$15*10^6&lt;0,SUM('Chemicals Calcs'!AD$2:AD89)-'Chem - ODS'!Y$15*10^6&gt;0),SUM('Chemicals Calcs'!AD$2:AD89)-'Chem - ODS'!Y$15*10^6,'Chemicals Calcs'!AD89))</f>
        <v>0</v>
      </c>
      <c r="AE89" s="210">
        <f ca="1">IF(SUM('Chemicals Calcs'!AE$2:AE89)-'Chem - ODS'!Z$15*10^6&lt;0,0,IF(AND(SUM('Chemicals Calcs'!AE$1:AE88)-'Chem - ODS'!Z$15*10^6&lt;0,SUM('Chemicals Calcs'!AE$2:AE89)-'Chem - ODS'!Z$15*10^6&gt;0),SUM('Chemicals Calcs'!AE$2:AE89)-'Chem - ODS'!Z$15*10^6,'Chemicals Calcs'!AE89))</f>
        <v>0</v>
      </c>
      <c r="AF89" s="210">
        <f ca="1">IF(SUM('Chemicals Calcs'!AF$2:AF89)-'Chem - ODS'!AA$15*10^6&lt;0,0,IF(AND(SUM('Chemicals Calcs'!AF$1:AF88)-'Chem - ODS'!AA$15*10^6&lt;0,SUM('Chemicals Calcs'!AF$2:AF89)-'Chem - ODS'!AA$15*10^6&gt;0),SUM('Chemicals Calcs'!AF$2:AF89)-'Chem - ODS'!AA$15*10^6,'Chemicals Calcs'!AF89))</f>
        <v>0</v>
      </c>
      <c r="AG89" s="210">
        <f ca="1">IF(SUM('Chemicals Calcs'!AG$2:AG89)-'Chem - ODS'!AB$15*10^6&lt;0,0,IF(AND(SUM('Chemicals Calcs'!AG$1:AG88)-'Chem - ODS'!AB$15*10^6&lt;0,SUM('Chemicals Calcs'!AG$2:AG89)-'Chem - ODS'!AB$15*10^6&gt;0),SUM('Chemicals Calcs'!AG$2:AG89)-'Chem - ODS'!AB$15*10^6,'Chemicals Calcs'!AG89))</f>
        <v>0</v>
      </c>
      <c r="AH89" s="210">
        <f ca="1">IF(SUM('Chemicals Calcs'!AH$2:AH89)-'Chem - ODS'!AC$15*10^6&lt;0,0,IF(AND(SUM('Chemicals Calcs'!AH$1:AH88)-'Chem - ODS'!AC$15*10^6&lt;0,SUM('Chemicals Calcs'!AH$2:AH89)-'Chem - ODS'!AC$15*10^6&gt;0),SUM('Chemicals Calcs'!AH$2:AH89)-'Chem - ODS'!AC$15*10^6,'Chemicals Calcs'!AH89))</f>
        <v>0</v>
      </c>
      <c r="AI89" s="210">
        <f ca="1">IF(SUM('Chemicals Calcs'!AI$2:AI89)-'Chem - ODS'!AD$15*10^6&lt;0,0,IF(AND(SUM('Chemicals Calcs'!AI$1:AI88)-'Chem - ODS'!AD$15*10^6&lt;0,SUM('Chemicals Calcs'!AI$2:AI89)-'Chem - ODS'!AD$15*10^6&gt;0),SUM('Chemicals Calcs'!AI$2:AI89)-'Chem - ODS'!AD$15*10^6,'Chemicals Calcs'!AI89))</f>
        <v>0</v>
      </c>
      <c r="AJ89" s="210">
        <f ca="1">IF(SUM('Chemicals Calcs'!AJ$2:AJ89)-'Chem - ODS'!AE$15*10^6&lt;0,0,IF(AND(SUM('Chemicals Calcs'!AJ$1:AJ88)-'Chem - ODS'!AE$15*10^6&lt;0,SUM('Chemicals Calcs'!AJ$2:AJ89)-'Chem - ODS'!AE$15*10^6&gt;0),SUM('Chemicals Calcs'!AJ$2:AJ89)-'Chem - ODS'!AE$15*10^6,'Chemicals Calcs'!AJ89))</f>
        <v>0</v>
      </c>
      <c r="AK89" s="210">
        <f ca="1">IF(SUM('Chemicals Calcs'!AK$2:AK89)-'Chem - ODS'!AF$15*10^6&lt;0,0,IF(AND(SUM('Chemicals Calcs'!AK$1:AK88)-'Chem - ODS'!AF$15*10^6&lt;0,SUM('Chemicals Calcs'!AK$2:AK89)-'Chem - ODS'!AF$15*10^6&gt;0),SUM('Chemicals Calcs'!AK$2:AK89)-'Chem - ODS'!AF$15*10^6,'Chemicals Calcs'!AK89))</f>
        <v>0</v>
      </c>
      <c r="AL89" s="210">
        <f ca="1">IF(SUM('Chemicals Calcs'!AL$2:AL89)-'Chem - ODS'!AG$15*10^6&lt;0,0,IF(AND(SUM('Chemicals Calcs'!AL$1:AL88)-'Chem - ODS'!AG$15*10^6&lt;0,SUM('Chemicals Calcs'!AL$2:AL89)-'Chem - ODS'!AG$15*10^6&gt;0),SUM('Chemicals Calcs'!AL$2:AL89)-'Chem - ODS'!AG$15*10^6,'Chemicals Calcs'!AL89))</f>
        <v>0</v>
      </c>
      <c r="AM89" s="210">
        <f ca="1">IF(SUM('Chemicals Calcs'!AM$2:AM89)-'Chem - ODS'!AH$15*10^6&lt;0,0,IF(AND(SUM('Chemicals Calcs'!AM$1:AM88)-'Chem - ODS'!AH$15*10^6&lt;0,SUM('Chemicals Calcs'!AM$2:AM89)-'Chem - ODS'!AH$15*10^6&gt;0),SUM('Chemicals Calcs'!AM$2:AM89)-'Chem - ODS'!AH$15*10^6,'Chemicals Calcs'!AM89))</f>
        <v>0</v>
      </c>
      <c r="AN89" s="210">
        <f ca="1">IF(SUM('Chemicals Calcs'!AN$2:AN89)-'Chem - ODS'!AI$15*10^6&lt;0,0,IF(AND(SUM('Chemicals Calcs'!AN$1:AN88)-'Chem - ODS'!AI$15*10^6&lt;0,SUM('Chemicals Calcs'!AN$2:AN89)-'Chem - ODS'!AI$15*10^6&gt;0),SUM('Chemicals Calcs'!AN$2:AN89)-'Chem - ODS'!AI$15*10^6,'Chemicals Calcs'!AN89))</f>
        <v>0</v>
      </c>
      <c r="AO89" s="210">
        <f ca="1">IF(SUM('Chemicals Calcs'!AO$2:AO89)-'Chem - ODS'!AJ$15*10^6&lt;0,0,IF(AND(SUM('Chemicals Calcs'!AO$1:AO88)-'Chem - ODS'!AJ$15*10^6&lt;0,SUM('Chemicals Calcs'!AO$2:AO89)-'Chem - ODS'!AJ$15*10^6&gt;0),SUM('Chemicals Calcs'!AO$2:AO89)-'Chem - ODS'!AJ$15*10^6,'Chemicals Calcs'!AO89))</f>
        <v>0</v>
      </c>
      <c r="AP89" s="210">
        <f ca="1">IF(SUM('Chemicals Calcs'!AP$2:AP89)-'Chem - ODS'!AK$15*10^6&lt;0,0,IF(AND(SUM('Chemicals Calcs'!AP$1:AP88)-'Chem - ODS'!AK$15*10^6&lt;0,SUM('Chemicals Calcs'!AP$2:AP89)-'Chem - ODS'!AK$15*10^6&gt;0),SUM('Chemicals Calcs'!AP$2:AP89)-'Chem - ODS'!AK$15*10^6,'Chemicals Calcs'!AP89))</f>
        <v>0</v>
      </c>
    </row>
    <row r="90" spans="1:42">
      <c r="A90" s="74">
        <v>38</v>
      </c>
      <c r="B90">
        <f ca="1">IF('Chemicals 2010'!$A98="CP",INDIRECT("'Chemicals 2010'!"&amp;'Country Selector'!$B$3&amp;ROW($A98))*10^12,0)</f>
        <v>0</v>
      </c>
      <c r="C90" s="90">
        <f t="shared" ca="1" si="4"/>
        <v>0</v>
      </c>
      <c r="D90" s="90">
        <f t="shared" ca="1" si="3"/>
        <v>0</v>
      </c>
      <c r="E90" s="90">
        <f t="shared" ca="1" si="3"/>
        <v>0</v>
      </c>
      <c r="F90" s="90">
        <f t="shared" ca="1" si="3"/>
        <v>0</v>
      </c>
      <c r="G90" s="210">
        <f ca="1">IF(SUM('Chemicals Calcs'!G$2:G90)-'Chem - ODS'!B$15*10^6&lt;0,0,IF(AND(SUM('Chemicals Calcs'!G$1:G89)-'Chem - ODS'!B$15*10^6&lt;0,SUM('Chemicals Calcs'!G$2:G90)-'Chem - ODS'!B$15*10^6&gt;0),SUM('Chemicals Calcs'!G$2:G90)-'Chem - ODS'!B$15*10^6,'Chemicals Calcs'!G90))</f>
        <v>0</v>
      </c>
      <c r="H90" s="210">
        <f ca="1">IF(SUM('Chemicals Calcs'!H$2:H90)-'Chem - ODS'!C$15*10^6&lt;0,0,IF(AND(SUM('Chemicals Calcs'!H$1:H89)-'Chem - ODS'!C$15*10^6&lt;0,SUM('Chemicals Calcs'!H$2:H90)-'Chem - ODS'!C$15*10^6&gt;0),SUM('Chemicals Calcs'!H$2:H90)-'Chem - ODS'!C$15*10^6,'Chemicals Calcs'!H90))</f>
        <v>0</v>
      </c>
      <c r="I90" s="210">
        <f ca="1">IF(SUM('Chemicals Calcs'!I$2:I90)-'Chem - ODS'!D$15*10^6&lt;0,0,IF(AND(SUM('Chemicals Calcs'!I$1:I89)-'Chem - ODS'!D$15*10^6&lt;0,SUM('Chemicals Calcs'!I$2:I90)-'Chem - ODS'!D$15*10^6&gt;0),SUM('Chemicals Calcs'!I$2:I90)-'Chem - ODS'!D$15*10^6,'Chemicals Calcs'!I90))</f>
        <v>0</v>
      </c>
      <c r="J90" s="210">
        <f ca="1">IF(SUM('Chemicals Calcs'!J$2:J90)-'Chem - ODS'!E$15*10^6&lt;0,0,IF(AND(SUM('Chemicals Calcs'!J$1:J89)-'Chem - ODS'!E$15*10^6&lt;0,SUM('Chemicals Calcs'!J$2:J90)-'Chem - ODS'!E$15*10^6&gt;0),SUM('Chemicals Calcs'!J$2:J90)-'Chem - ODS'!E$15*10^6,'Chemicals Calcs'!J90))</f>
        <v>0</v>
      </c>
      <c r="K90" s="210">
        <f ca="1">IF(SUM('Chemicals Calcs'!K$2:K90)-'Chem - ODS'!F$15*10^6&lt;0,0,IF(AND(SUM('Chemicals Calcs'!K$1:K89)-'Chem - ODS'!F$15*10^6&lt;0,SUM('Chemicals Calcs'!K$2:K90)-'Chem - ODS'!F$15*10^6&gt;0),SUM('Chemicals Calcs'!K$2:K90)-'Chem - ODS'!F$15*10^6,'Chemicals Calcs'!K90))</f>
        <v>0</v>
      </c>
      <c r="L90" s="210">
        <f ca="1">IF(SUM('Chemicals Calcs'!L$2:L90)-'Chem - ODS'!G$15*10^6&lt;0,0,IF(AND(SUM('Chemicals Calcs'!L$1:L89)-'Chem - ODS'!G$15*10^6&lt;0,SUM('Chemicals Calcs'!L$2:L90)-'Chem - ODS'!G$15*10^6&gt;0),SUM('Chemicals Calcs'!L$2:L90)-'Chem - ODS'!G$15*10^6,'Chemicals Calcs'!L90))</f>
        <v>0</v>
      </c>
      <c r="M90" s="210">
        <f ca="1">IF(SUM('Chemicals Calcs'!M$2:M90)-'Chem - ODS'!H$15*10^6&lt;0,0,IF(AND(SUM('Chemicals Calcs'!M$1:M89)-'Chem - ODS'!H$15*10^6&lt;0,SUM('Chemicals Calcs'!M$2:M90)-'Chem - ODS'!H$15*10^6&gt;0),SUM('Chemicals Calcs'!M$2:M90)-'Chem - ODS'!H$15*10^6,'Chemicals Calcs'!M90))</f>
        <v>0</v>
      </c>
      <c r="N90" s="210">
        <f ca="1">IF(SUM('Chemicals Calcs'!N$2:N90)-'Chem - ODS'!I$15*10^6&lt;0,0,IF(AND(SUM('Chemicals Calcs'!N$1:N89)-'Chem - ODS'!I$15*10^6&lt;0,SUM('Chemicals Calcs'!N$2:N90)-'Chem - ODS'!I$15*10^6&gt;0),SUM('Chemicals Calcs'!N$2:N90)-'Chem - ODS'!I$15*10^6,'Chemicals Calcs'!N90))</f>
        <v>0</v>
      </c>
      <c r="O90" s="210">
        <f ca="1">IF(SUM('Chemicals Calcs'!O$2:O90)-'Chem - ODS'!J$15*10^6&lt;0,0,IF(AND(SUM('Chemicals Calcs'!O$1:O89)-'Chem - ODS'!J$15*10^6&lt;0,SUM('Chemicals Calcs'!O$2:O90)-'Chem - ODS'!J$15*10^6&gt;0),SUM('Chemicals Calcs'!O$2:O90)-'Chem - ODS'!J$15*10^6,'Chemicals Calcs'!O90))</f>
        <v>0</v>
      </c>
      <c r="P90" s="210">
        <f ca="1">IF(SUM('Chemicals Calcs'!P$2:P90)-'Chem - ODS'!K$15*10^6&lt;0,0,IF(AND(SUM('Chemicals Calcs'!P$1:P89)-'Chem - ODS'!K$15*10^6&lt;0,SUM('Chemicals Calcs'!P$2:P90)-'Chem - ODS'!K$15*10^6&gt;0),SUM('Chemicals Calcs'!P$2:P90)-'Chem - ODS'!K$15*10^6,'Chemicals Calcs'!P90))</f>
        <v>0</v>
      </c>
      <c r="Q90" s="210">
        <f ca="1">IF(SUM('Chemicals Calcs'!Q$2:Q90)-'Chem - ODS'!L$15*10^6&lt;0,0,IF(AND(SUM('Chemicals Calcs'!Q$1:Q89)-'Chem - ODS'!L$15*10^6&lt;0,SUM('Chemicals Calcs'!Q$2:Q90)-'Chem - ODS'!L$15*10^6&gt;0),SUM('Chemicals Calcs'!Q$2:Q90)-'Chem - ODS'!L$15*10^6,'Chemicals Calcs'!Q90))</f>
        <v>0</v>
      </c>
      <c r="R90" s="210">
        <f ca="1">IF(SUM('Chemicals Calcs'!R$2:R90)-'Chem - ODS'!M$15*10^6&lt;0,0,IF(AND(SUM('Chemicals Calcs'!R$1:R89)-'Chem - ODS'!M$15*10^6&lt;0,SUM('Chemicals Calcs'!R$2:R90)-'Chem - ODS'!M$15*10^6&gt;0),SUM('Chemicals Calcs'!R$2:R90)-'Chem - ODS'!M$15*10^6,'Chemicals Calcs'!R90))</f>
        <v>0</v>
      </c>
      <c r="S90" s="210">
        <f ca="1">IF(SUM('Chemicals Calcs'!S$2:S90)-'Chem - ODS'!N$15*10^6&lt;0,0,IF(AND(SUM('Chemicals Calcs'!S$1:S89)-'Chem - ODS'!N$15*10^6&lt;0,SUM('Chemicals Calcs'!S$2:S90)-'Chem - ODS'!N$15*10^6&gt;0),SUM('Chemicals Calcs'!S$2:S90)-'Chem - ODS'!N$15*10^6,'Chemicals Calcs'!S90))</f>
        <v>0</v>
      </c>
      <c r="T90" s="210">
        <f ca="1">IF(SUM('Chemicals Calcs'!T$2:T90)-'Chem - ODS'!O$15*10^6&lt;0,0,IF(AND(SUM('Chemicals Calcs'!T$1:T89)-'Chem - ODS'!O$15*10^6&lt;0,SUM('Chemicals Calcs'!T$2:T90)-'Chem - ODS'!O$15*10^6&gt;0),SUM('Chemicals Calcs'!T$2:T90)-'Chem - ODS'!O$15*10^6,'Chemicals Calcs'!T90))</f>
        <v>0</v>
      </c>
      <c r="U90" s="210">
        <f ca="1">IF(SUM('Chemicals Calcs'!U$2:U90)-'Chem - ODS'!P$15*10^6&lt;0,0,IF(AND(SUM('Chemicals Calcs'!U$1:U89)-'Chem - ODS'!P$15*10^6&lt;0,SUM('Chemicals Calcs'!U$2:U90)-'Chem - ODS'!P$15*10^6&gt;0),SUM('Chemicals Calcs'!U$2:U90)-'Chem - ODS'!P$15*10^6,'Chemicals Calcs'!U90))</f>
        <v>0</v>
      </c>
      <c r="V90" s="210">
        <f ca="1">IF(SUM('Chemicals Calcs'!V$2:V90)-'Chem - ODS'!Q$15*10^6&lt;0,0,IF(AND(SUM('Chemicals Calcs'!V$1:V89)-'Chem - ODS'!Q$15*10^6&lt;0,SUM('Chemicals Calcs'!V$2:V90)-'Chem - ODS'!Q$15*10^6&gt;0),SUM('Chemicals Calcs'!V$2:V90)-'Chem - ODS'!Q$15*10^6,'Chemicals Calcs'!V90))</f>
        <v>0</v>
      </c>
      <c r="W90" s="210">
        <f ca="1">IF(SUM('Chemicals Calcs'!W$2:W90)-'Chem - ODS'!R$15*10^6&lt;0,0,IF(AND(SUM('Chemicals Calcs'!W$1:W89)-'Chem - ODS'!R$15*10^6&lt;0,SUM('Chemicals Calcs'!W$2:W90)-'Chem - ODS'!R$15*10^6&gt;0),SUM('Chemicals Calcs'!W$2:W90)-'Chem - ODS'!R$15*10^6,'Chemicals Calcs'!W90))</f>
        <v>0</v>
      </c>
      <c r="X90" s="210">
        <f ca="1">IF(SUM('Chemicals Calcs'!X$2:X90)-'Chem - ODS'!S$15*10^6&lt;0,0,IF(AND(SUM('Chemicals Calcs'!X$1:X89)-'Chem - ODS'!S$15*10^6&lt;0,SUM('Chemicals Calcs'!X$2:X90)-'Chem - ODS'!S$15*10^6&gt;0),SUM('Chemicals Calcs'!X$2:X90)-'Chem - ODS'!S$15*10^6,'Chemicals Calcs'!X90))</f>
        <v>0</v>
      </c>
      <c r="Y90" s="210">
        <f ca="1">IF(SUM('Chemicals Calcs'!Y$2:Y90)-'Chem - ODS'!T$15*10^6&lt;0,0,IF(AND(SUM('Chemicals Calcs'!Y$1:Y89)-'Chem - ODS'!T$15*10^6&lt;0,SUM('Chemicals Calcs'!Y$2:Y90)-'Chem - ODS'!T$15*10^6&gt;0),SUM('Chemicals Calcs'!Y$2:Y90)-'Chem - ODS'!T$15*10^6,'Chemicals Calcs'!Y90))</f>
        <v>0</v>
      </c>
      <c r="Z90" s="210">
        <f ca="1">IF(SUM('Chemicals Calcs'!Z$2:Z90)-'Chem - ODS'!U$15*10^6&lt;0,0,IF(AND(SUM('Chemicals Calcs'!Z$1:Z89)-'Chem - ODS'!U$15*10^6&lt;0,SUM('Chemicals Calcs'!Z$2:Z90)-'Chem - ODS'!U$15*10^6&gt;0),SUM('Chemicals Calcs'!Z$2:Z90)-'Chem - ODS'!U$15*10^6,'Chemicals Calcs'!Z90))</f>
        <v>0</v>
      </c>
      <c r="AA90" s="210">
        <f ca="1">IF(SUM('Chemicals Calcs'!AA$2:AA90)-'Chem - ODS'!V$15*10^6&lt;0,0,IF(AND(SUM('Chemicals Calcs'!AA$1:AA89)-'Chem - ODS'!V$15*10^6&lt;0,SUM('Chemicals Calcs'!AA$2:AA90)-'Chem - ODS'!V$15*10^6&gt;0),SUM('Chemicals Calcs'!AA$2:AA90)-'Chem - ODS'!V$15*10^6,'Chemicals Calcs'!AA90))</f>
        <v>0</v>
      </c>
      <c r="AB90" s="210">
        <f ca="1">IF(SUM('Chemicals Calcs'!AB$2:AB90)-'Chem - ODS'!W$15*10^6&lt;0,0,IF(AND(SUM('Chemicals Calcs'!AB$1:AB89)-'Chem - ODS'!W$15*10^6&lt;0,SUM('Chemicals Calcs'!AB$2:AB90)-'Chem - ODS'!W$15*10^6&gt;0),SUM('Chemicals Calcs'!AB$2:AB90)-'Chem - ODS'!W$15*10^6,'Chemicals Calcs'!AB90))</f>
        <v>0</v>
      </c>
      <c r="AC90" s="210">
        <f ca="1">IF(SUM('Chemicals Calcs'!AC$2:AC90)-'Chem - ODS'!X$15*10^6&lt;0,0,IF(AND(SUM('Chemicals Calcs'!AC$1:AC89)-'Chem - ODS'!X$15*10^6&lt;0,SUM('Chemicals Calcs'!AC$2:AC90)-'Chem - ODS'!X$15*10^6&gt;0),SUM('Chemicals Calcs'!AC$2:AC90)-'Chem - ODS'!X$15*10^6,'Chemicals Calcs'!AC90))</f>
        <v>0</v>
      </c>
      <c r="AD90" s="210">
        <f ca="1">IF(SUM('Chemicals Calcs'!AD$2:AD90)-'Chem - ODS'!Y$15*10^6&lt;0,0,IF(AND(SUM('Chemicals Calcs'!AD$1:AD89)-'Chem - ODS'!Y$15*10^6&lt;0,SUM('Chemicals Calcs'!AD$2:AD90)-'Chem - ODS'!Y$15*10^6&gt;0),SUM('Chemicals Calcs'!AD$2:AD90)-'Chem - ODS'!Y$15*10^6,'Chemicals Calcs'!AD90))</f>
        <v>0</v>
      </c>
      <c r="AE90" s="210">
        <f ca="1">IF(SUM('Chemicals Calcs'!AE$2:AE90)-'Chem - ODS'!Z$15*10^6&lt;0,0,IF(AND(SUM('Chemicals Calcs'!AE$1:AE89)-'Chem - ODS'!Z$15*10^6&lt;0,SUM('Chemicals Calcs'!AE$2:AE90)-'Chem - ODS'!Z$15*10^6&gt;0),SUM('Chemicals Calcs'!AE$2:AE90)-'Chem - ODS'!Z$15*10^6,'Chemicals Calcs'!AE90))</f>
        <v>0</v>
      </c>
      <c r="AF90" s="210">
        <f ca="1">IF(SUM('Chemicals Calcs'!AF$2:AF90)-'Chem - ODS'!AA$15*10^6&lt;0,0,IF(AND(SUM('Chemicals Calcs'!AF$1:AF89)-'Chem - ODS'!AA$15*10^6&lt;0,SUM('Chemicals Calcs'!AF$2:AF90)-'Chem - ODS'!AA$15*10^6&gt;0),SUM('Chemicals Calcs'!AF$2:AF90)-'Chem - ODS'!AA$15*10^6,'Chemicals Calcs'!AF90))</f>
        <v>0</v>
      </c>
      <c r="AG90" s="210">
        <f ca="1">IF(SUM('Chemicals Calcs'!AG$2:AG90)-'Chem - ODS'!AB$15*10^6&lt;0,0,IF(AND(SUM('Chemicals Calcs'!AG$1:AG89)-'Chem - ODS'!AB$15*10^6&lt;0,SUM('Chemicals Calcs'!AG$2:AG90)-'Chem - ODS'!AB$15*10^6&gt;0),SUM('Chemicals Calcs'!AG$2:AG90)-'Chem - ODS'!AB$15*10^6,'Chemicals Calcs'!AG90))</f>
        <v>0</v>
      </c>
      <c r="AH90" s="210">
        <f ca="1">IF(SUM('Chemicals Calcs'!AH$2:AH90)-'Chem - ODS'!AC$15*10^6&lt;0,0,IF(AND(SUM('Chemicals Calcs'!AH$1:AH89)-'Chem - ODS'!AC$15*10^6&lt;0,SUM('Chemicals Calcs'!AH$2:AH90)-'Chem - ODS'!AC$15*10^6&gt;0),SUM('Chemicals Calcs'!AH$2:AH90)-'Chem - ODS'!AC$15*10^6,'Chemicals Calcs'!AH90))</f>
        <v>0</v>
      </c>
      <c r="AI90" s="210">
        <f ca="1">IF(SUM('Chemicals Calcs'!AI$2:AI90)-'Chem - ODS'!AD$15*10^6&lt;0,0,IF(AND(SUM('Chemicals Calcs'!AI$1:AI89)-'Chem - ODS'!AD$15*10^6&lt;0,SUM('Chemicals Calcs'!AI$2:AI90)-'Chem - ODS'!AD$15*10^6&gt;0),SUM('Chemicals Calcs'!AI$2:AI90)-'Chem - ODS'!AD$15*10^6,'Chemicals Calcs'!AI90))</f>
        <v>0</v>
      </c>
      <c r="AJ90" s="210">
        <f ca="1">IF(SUM('Chemicals Calcs'!AJ$2:AJ90)-'Chem - ODS'!AE$15*10^6&lt;0,0,IF(AND(SUM('Chemicals Calcs'!AJ$1:AJ89)-'Chem - ODS'!AE$15*10^6&lt;0,SUM('Chemicals Calcs'!AJ$2:AJ90)-'Chem - ODS'!AE$15*10^6&gt;0),SUM('Chemicals Calcs'!AJ$2:AJ90)-'Chem - ODS'!AE$15*10^6,'Chemicals Calcs'!AJ90))</f>
        <v>0</v>
      </c>
      <c r="AK90" s="210">
        <f ca="1">IF(SUM('Chemicals Calcs'!AK$2:AK90)-'Chem - ODS'!AF$15*10^6&lt;0,0,IF(AND(SUM('Chemicals Calcs'!AK$1:AK89)-'Chem - ODS'!AF$15*10^6&lt;0,SUM('Chemicals Calcs'!AK$2:AK90)-'Chem - ODS'!AF$15*10^6&gt;0),SUM('Chemicals Calcs'!AK$2:AK90)-'Chem - ODS'!AF$15*10^6,'Chemicals Calcs'!AK90))</f>
        <v>0</v>
      </c>
      <c r="AL90" s="210">
        <f ca="1">IF(SUM('Chemicals Calcs'!AL$2:AL90)-'Chem - ODS'!AG$15*10^6&lt;0,0,IF(AND(SUM('Chemicals Calcs'!AL$1:AL89)-'Chem - ODS'!AG$15*10^6&lt;0,SUM('Chemicals Calcs'!AL$2:AL90)-'Chem - ODS'!AG$15*10^6&gt;0),SUM('Chemicals Calcs'!AL$2:AL90)-'Chem - ODS'!AG$15*10^6,'Chemicals Calcs'!AL90))</f>
        <v>0</v>
      </c>
      <c r="AM90" s="210">
        <f ca="1">IF(SUM('Chemicals Calcs'!AM$2:AM90)-'Chem - ODS'!AH$15*10^6&lt;0,0,IF(AND(SUM('Chemicals Calcs'!AM$1:AM89)-'Chem - ODS'!AH$15*10^6&lt;0,SUM('Chemicals Calcs'!AM$2:AM90)-'Chem - ODS'!AH$15*10^6&gt;0),SUM('Chemicals Calcs'!AM$2:AM90)-'Chem - ODS'!AH$15*10^6,'Chemicals Calcs'!AM90))</f>
        <v>0</v>
      </c>
      <c r="AN90" s="210">
        <f ca="1">IF(SUM('Chemicals Calcs'!AN$2:AN90)-'Chem - ODS'!AI$15*10^6&lt;0,0,IF(AND(SUM('Chemicals Calcs'!AN$1:AN89)-'Chem - ODS'!AI$15*10^6&lt;0,SUM('Chemicals Calcs'!AN$2:AN90)-'Chem - ODS'!AI$15*10^6&gt;0),SUM('Chemicals Calcs'!AN$2:AN90)-'Chem - ODS'!AI$15*10^6,'Chemicals Calcs'!AN90))</f>
        <v>0</v>
      </c>
      <c r="AO90" s="210">
        <f ca="1">IF(SUM('Chemicals Calcs'!AO$2:AO90)-'Chem - ODS'!AJ$15*10^6&lt;0,0,IF(AND(SUM('Chemicals Calcs'!AO$1:AO89)-'Chem - ODS'!AJ$15*10^6&lt;0,SUM('Chemicals Calcs'!AO$2:AO90)-'Chem - ODS'!AJ$15*10^6&gt;0),SUM('Chemicals Calcs'!AO$2:AO90)-'Chem - ODS'!AJ$15*10^6,'Chemicals Calcs'!AO90))</f>
        <v>0</v>
      </c>
      <c r="AP90" s="210">
        <f ca="1">IF(SUM('Chemicals Calcs'!AP$2:AP90)-'Chem - ODS'!AK$15*10^6&lt;0,0,IF(AND(SUM('Chemicals Calcs'!AP$1:AP89)-'Chem - ODS'!AK$15*10^6&lt;0,SUM('Chemicals Calcs'!AP$2:AP90)-'Chem - ODS'!AK$15*10^6&gt;0),SUM('Chemicals Calcs'!AP$2:AP90)-'Chem - ODS'!AK$15*10^6,'Chemicals Calcs'!AP90))</f>
        <v>0</v>
      </c>
    </row>
    <row r="91" spans="1:42">
      <c r="A91" s="74">
        <v>39</v>
      </c>
      <c r="B91">
        <f ca="1">IF('Chemicals 2010'!$A99="CP",INDIRECT("'Chemicals 2010'!"&amp;'Country Selector'!$B$3&amp;ROW($A99))*10^12,0)</f>
        <v>0</v>
      </c>
      <c r="C91" s="90">
        <f t="shared" ca="1" si="4"/>
        <v>46933002882.743896</v>
      </c>
      <c r="D91" s="90">
        <f t="shared" ca="1" si="3"/>
        <v>93866005765.487793</v>
      </c>
      <c r="E91" s="90">
        <f t="shared" ca="1" si="3"/>
        <v>140799008648.23169</v>
      </c>
      <c r="F91" s="90">
        <f t="shared" ca="1" si="3"/>
        <v>187732011530.97559</v>
      </c>
      <c r="G91" s="210">
        <f ca="1">IF(SUM('Chemicals Calcs'!G$2:G91)-'Chem - ODS'!B$15*10^6&lt;0,0,IF(AND(SUM('Chemicals Calcs'!G$1:G90)-'Chem - ODS'!B$15*10^6&lt;0,SUM('Chemicals Calcs'!G$2:G91)-'Chem - ODS'!B$15*10^6&gt;0),SUM('Chemicals Calcs'!G$2:G91)-'Chem - ODS'!B$15*10^6,'Chemicals Calcs'!G91))</f>
        <v>234665014413.71948</v>
      </c>
      <c r="H91" s="210">
        <f ca="1">IF(SUM('Chemicals Calcs'!H$2:H91)-'Chem - ODS'!C$15*10^6&lt;0,0,IF(AND(SUM('Chemicals Calcs'!H$1:H90)-'Chem - ODS'!C$15*10^6&lt;0,SUM('Chemicals Calcs'!H$2:H91)-'Chem - ODS'!C$15*10^6&gt;0),SUM('Chemicals Calcs'!H$2:H91)-'Chem - ODS'!C$15*10^6,'Chemicals Calcs'!H91))</f>
        <v>281598017296.46338</v>
      </c>
      <c r="I91" s="210">
        <f ca="1">IF(SUM('Chemicals Calcs'!I$2:I91)-'Chem - ODS'!D$15*10^6&lt;0,0,IF(AND(SUM('Chemicals Calcs'!I$1:I90)-'Chem - ODS'!D$15*10^6&lt;0,SUM('Chemicals Calcs'!I$2:I91)-'Chem - ODS'!D$15*10^6&gt;0),SUM('Chemicals Calcs'!I$2:I91)-'Chem - ODS'!D$15*10^6,'Chemicals Calcs'!I91))</f>
        <v>328531020179.20728</v>
      </c>
      <c r="J91" s="210">
        <f ca="1">IF(SUM('Chemicals Calcs'!J$2:J91)-'Chem - ODS'!E$15*10^6&lt;0,0,IF(AND(SUM('Chemicals Calcs'!J$1:J90)-'Chem - ODS'!E$15*10^6&lt;0,SUM('Chemicals Calcs'!J$2:J91)-'Chem - ODS'!E$15*10^6&gt;0),SUM('Chemicals Calcs'!J$2:J91)-'Chem - ODS'!E$15*10^6,'Chemicals Calcs'!J91))</f>
        <v>375464023061.95117</v>
      </c>
      <c r="K91" s="210">
        <f ca="1">IF(SUM('Chemicals Calcs'!K$2:K91)-'Chem - ODS'!F$15*10^6&lt;0,0,IF(AND(SUM('Chemicals Calcs'!K$1:K90)-'Chem - ODS'!F$15*10^6&lt;0,SUM('Chemicals Calcs'!K$2:K91)-'Chem - ODS'!F$15*10^6&gt;0),SUM('Chemicals Calcs'!K$2:K91)-'Chem - ODS'!F$15*10^6,'Chemicals Calcs'!K91))</f>
        <v>422397025944.69507</v>
      </c>
      <c r="L91" s="210">
        <f ca="1">IF(SUM('Chemicals Calcs'!L$2:L91)-'Chem - ODS'!G$15*10^6&lt;0,0,IF(AND(SUM('Chemicals Calcs'!L$1:L90)-'Chem - ODS'!G$15*10^6&lt;0,SUM('Chemicals Calcs'!L$2:L91)-'Chem - ODS'!G$15*10^6&gt;0),SUM('Chemicals Calcs'!L$2:L91)-'Chem - ODS'!G$15*10^6,'Chemicals Calcs'!L91))</f>
        <v>469330028827.43896</v>
      </c>
      <c r="M91" s="210">
        <f ca="1">IF(SUM('Chemicals Calcs'!M$2:M91)-'Chem - ODS'!H$15*10^6&lt;0,0,IF(AND(SUM('Chemicals Calcs'!M$1:M90)-'Chem - ODS'!H$15*10^6&lt;0,SUM('Chemicals Calcs'!M$2:M91)-'Chem - ODS'!H$15*10^6&gt;0),SUM('Chemicals Calcs'!M$2:M91)-'Chem - ODS'!H$15*10^6,'Chemicals Calcs'!M91))</f>
        <v>595196189017.80981</v>
      </c>
      <c r="N91" s="210">
        <f ca="1">IF(SUM('Chemicals Calcs'!N$2:N91)-'Chem - ODS'!I$15*10^6&lt;0,0,IF(AND(SUM('Chemicals Calcs'!N$1:N90)-'Chem - ODS'!I$15*10^6&lt;0,SUM('Chemicals Calcs'!N$2:N91)-'Chem - ODS'!I$15*10^6&gt;0),SUM('Chemicals Calcs'!N$2:N91)-'Chem - ODS'!I$15*10^6,'Chemicals Calcs'!N91))</f>
        <v>721062349208.18066</v>
      </c>
      <c r="O91" s="210">
        <f ca="1">IF(SUM('Chemicals Calcs'!O$2:O91)-'Chem - ODS'!J$15*10^6&lt;0,0,IF(AND(SUM('Chemicals Calcs'!O$1:O90)-'Chem - ODS'!J$15*10^6&lt;0,SUM('Chemicals Calcs'!O$2:O91)-'Chem - ODS'!J$15*10^6&gt;0),SUM('Chemicals Calcs'!O$2:O91)-'Chem - ODS'!J$15*10^6,'Chemicals Calcs'!O91))</f>
        <v>846928509398.55139</v>
      </c>
      <c r="P91" s="210">
        <f ca="1">IF(SUM('Chemicals Calcs'!P$2:P91)-'Chem - ODS'!K$15*10^6&lt;0,0,IF(AND(SUM('Chemicals Calcs'!P$1:P90)-'Chem - ODS'!K$15*10^6&lt;0,SUM('Chemicals Calcs'!P$2:P91)-'Chem - ODS'!K$15*10^6&gt;0),SUM('Chemicals Calcs'!P$2:P91)-'Chem - ODS'!K$15*10^6,'Chemicals Calcs'!P91))</f>
        <v>972794669588.92224</v>
      </c>
      <c r="Q91" s="210">
        <f ca="1">IF(SUM('Chemicals Calcs'!Q$2:Q91)-'Chem - ODS'!L$15*10^6&lt;0,0,IF(AND(SUM('Chemicals Calcs'!Q$1:Q90)-'Chem - ODS'!L$15*10^6&lt;0,SUM('Chemicals Calcs'!Q$2:Q91)-'Chem - ODS'!L$15*10^6&gt;0),SUM('Chemicals Calcs'!Q$2:Q91)-'Chem - ODS'!L$15*10^6,'Chemicals Calcs'!Q91))</f>
        <v>1098660829779.2931</v>
      </c>
      <c r="R91" s="210">
        <f ca="1">IF(SUM('Chemicals Calcs'!R$2:R91)-'Chem - ODS'!M$15*10^6&lt;0,0,IF(AND(SUM('Chemicals Calcs'!R$1:R90)-'Chem - ODS'!M$15*10^6&lt;0,SUM('Chemicals Calcs'!R$2:R91)-'Chem - ODS'!M$15*10^6&gt;0),SUM('Chemicals Calcs'!R$2:R91)-'Chem - ODS'!M$15*10^6,'Chemicals Calcs'!R91))</f>
        <v>1224526989969.6638</v>
      </c>
      <c r="S91" s="210">
        <f ca="1">IF(SUM('Chemicals Calcs'!S$2:S91)-'Chem - ODS'!N$15*10^6&lt;0,0,IF(AND(SUM('Chemicals Calcs'!S$1:S90)-'Chem - ODS'!N$15*10^6&lt;0,SUM('Chemicals Calcs'!S$2:S91)-'Chem - ODS'!N$15*10^6&gt;0),SUM('Chemicals Calcs'!S$2:S91)-'Chem - ODS'!N$15*10^6,'Chemicals Calcs'!S91))</f>
        <v>1350393150160.0349</v>
      </c>
      <c r="T91" s="210">
        <f ca="1">IF(SUM('Chemicals Calcs'!T$2:T91)-'Chem - ODS'!O$15*10^6&lt;0,0,IF(AND(SUM('Chemicals Calcs'!T$1:T90)-'Chem - ODS'!O$15*10^6&lt;0,SUM('Chemicals Calcs'!T$2:T91)-'Chem - ODS'!O$15*10^6&gt;0),SUM('Chemicals Calcs'!T$2:T91)-'Chem - ODS'!O$15*10^6,'Chemicals Calcs'!T91))</f>
        <v>1476259310350.4055</v>
      </c>
      <c r="U91" s="210">
        <f ca="1">IF(SUM('Chemicals Calcs'!U$2:U91)-'Chem - ODS'!P$15*10^6&lt;0,0,IF(AND(SUM('Chemicals Calcs'!U$1:U90)-'Chem - ODS'!P$15*10^6&lt;0,SUM('Chemicals Calcs'!U$2:U91)-'Chem - ODS'!P$15*10^6&gt;0),SUM('Chemicals Calcs'!U$2:U91)-'Chem - ODS'!P$15*10^6,'Chemicals Calcs'!U91))</f>
        <v>1602125470540.7764</v>
      </c>
      <c r="V91" s="210">
        <f ca="1">IF(SUM('Chemicals Calcs'!V$2:V91)-'Chem - ODS'!Q$15*10^6&lt;0,0,IF(AND(SUM('Chemicals Calcs'!V$1:V90)-'Chem - ODS'!Q$15*10^6&lt;0,SUM('Chemicals Calcs'!V$2:V91)-'Chem - ODS'!Q$15*10^6&gt;0),SUM('Chemicals Calcs'!V$2:V91)-'Chem - ODS'!Q$15*10^6,'Chemicals Calcs'!V91))</f>
        <v>1727991630731.1472</v>
      </c>
      <c r="W91" s="210">
        <f ca="1">IF(SUM('Chemicals Calcs'!W$2:W91)-'Chem - ODS'!R$15*10^6&lt;0,0,IF(AND(SUM('Chemicals Calcs'!W$1:W90)-'Chem - ODS'!R$15*10^6&lt;0,SUM('Chemicals Calcs'!W$2:W91)-'Chem - ODS'!R$15*10^6&gt;0),SUM('Chemicals Calcs'!W$2:W91)-'Chem - ODS'!R$15*10^6,'Chemicals Calcs'!W91))</f>
        <v>1760573189212.1843</v>
      </c>
      <c r="X91" s="210">
        <f ca="1">IF(SUM('Chemicals Calcs'!X$2:X91)-'Chem - ODS'!S$15*10^6&lt;0,0,IF(AND(SUM('Chemicals Calcs'!X$1:X90)-'Chem - ODS'!S$15*10^6&lt;0,SUM('Chemicals Calcs'!X$2:X91)-'Chem - ODS'!S$15*10^6&gt;0),SUM('Chemicals Calcs'!X$2:X91)-'Chem - ODS'!S$15*10^6,'Chemicals Calcs'!X91))</f>
        <v>1793154747693.2214</v>
      </c>
      <c r="Y91" s="210">
        <f ca="1">IF(SUM('Chemicals Calcs'!Y$2:Y91)-'Chem - ODS'!T$15*10^6&lt;0,0,IF(AND(SUM('Chemicals Calcs'!Y$1:Y90)-'Chem - ODS'!T$15*10^6&lt;0,SUM('Chemicals Calcs'!Y$2:Y91)-'Chem - ODS'!T$15*10^6&gt;0),SUM('Chemicals Calcs'!Y$2:Y91)-'Chem - ODS'!T$15*10^6,'Chemicals Calcs'!Y91))</f>
        <v>1825736306174.2585</v>
      </c>
      <c r="Z91" s="210">
        <f ca="1">IF(SUM('Chemicals Calcs'!Z$2:Z91)-'Chem - ODS'!U$15*10^6&lt;0,0,IF(AND(SUM('Chemicals Calcs'!Z$1:Z90)-'Chem - ODS'!U$15*10^6&lt;0,SUM('Chemicals Calcs'!Z$2:Z91)-'Chem - ODS'!U$15*10^6&gt;0),SUM('Chemicals Calcs'!Z$2:Z91)-'Chem - ODS'!U$15*10^6,'Chemicals Calcs'!Z91))</f>
        <v>1858317864655.2954</v>
      </c>
      <c r="AA91" s="210">
        <f ca="1">IF(SUM('Chemicals Calcs'!AA$2:AA91)-'Chem - ODS'!V$15*10^6&lt;0,0,IF(AND(SUM('Chemicals Calcs'!AA$1:AA90)-'Chem - ODS'!V$15*10^6&lt;0,SUM('Chemicals Calcs'!AA$2:AA91)-'Chem - ODS'!V$15*10^6&gt;0),SUM('Chemicals Calcs'!AA$2:AA91)-'Chem - ODS'!V$15*10^6,'Chemicals Calcs'!AA91))</f>
        <v>1890899423136.3325</v>
      </c>
      <c r="AB91" s="210">
        <f ca="1">IF(SUM('Chemicals Calcs'!AB$2:AB91)-'Chem - ODS'!W$15*10^6&lt;0,0,IF(AND(SUM('Chemicals Calcs'!AB$1:AB90)-'Chem - ODS'!W$15*10^6&lt;0,SUM('Chemicals Calcs'!AB$2:AB91)-'Chem - ODS'!W$15*10^6&gt;0),SUM('Chemicals Calcs'!AB$2:AB91)-'Chem - ODS'!W$15*10^6,'Chemicals Calcs'!AB91))</f>
        <v>1923480981617.3701</v>
      </c>
      <c r="AC91" s="210">
        <f ca="1">IF(SUM('Chemicals Calcs'!AC$2:AC91)-'Chem - ODS'!X$15*10^6&lt;0,0,IF(AND(SUM('Chemicals Calcs'!AC$1:AC90)-'Chem - ODS'!X$15*10^6&lt;0,SUM('Chemicals Calcs'!AC$2:AC91)-'Chem - ODS'!X$15*10^6&gt;0),SUM('Chemicals Calcs'!AC$2:AC91)-'Chem - ODS'!X$15*10^6,'Chemicals Calcs'!AC91))</f>
        <v>1956062540098.4067</v>
      </c>
      <c r="AD91" s="210">
        <f ca="1">IF(SUM('Chemicals Calcs'!AD$2:AD91)-'Chem - ODS'!Y$15*10^6&lt;0,0,IF(AND(SUM('Chemicals Calcs'!AD$1:AD90)-'Chem - ODS'!Y$15*10^6&lt;0,SUM('Chemicals Calcs'!AD$2:AD91)-'Chem - ODS'!Y$15*10^6&gt;0),SUM('Chemicals Calcs'!AD$2:AD91)-'Chem - ODS'!Y$15*10^6,'Chemicals Calcs'!AD91))</f>
        <v>1988644098579.4438</v>
      </c>
      <c r="AE91" s="210">
        <f ca="1">IF(SUM('Chemicals Calcs'!AE$2:AE91)-'Chem - ODS'!Z$15*10^6&lt;0,0,IF(AND(SUM('Chemicals Calcs'!AE$1:AE90)-'Chem - ODS'!Z$15*10^6&lt;0,SUM('Chemicals Calcs'!AE$2:AE91)-'Chem - ODS'!Z$15*10^6&gt;0),SUM('Chemicals Calcs'!AE$2:AE91)-'Chem - ODS'!Z$15*10^6,'Chemicals Calcs'!AE91))</f>
        <v>2021225657060.4814</v>
      </c>
      <c r="AF91" s="210">
        <f ca="1">IF(SUM('Chemicals Calcs'!AF$2:AF91)-'Chem - ODS'!AA$15*10^6&lt;0,0,IF(AND(SUM('Chemicals Calcs'!AF$1:AF90)-'Chem - ODS'!AA$15*10^6&lt;0,SUM('Chemicals Calcs'!AF$2:AF91)-'Chem - ODS'!AA$15*10^6&gt;0),SUM('Chemicals Calcs'!AF$2:AF91)-'Chem - ODS'!AA$15*10^6,'Chemicals Calcs'!AF91))</f>
        <v>2053807215541.5181</v>
      </c>
      <c r="AG91" s="210">
        <f ca="1">IF(SUM('Chemicals Calcs'!AG$2:AG91)-'Chem - ODS'!AB$15*10^6&lt;0,0,IF(AND(SUM('Chemicals Calcs'!AG$1:AG90)-'Chem - ODS'!AB$15*10^6&lt;0,SUM('Chemicals Calcs'!AG$2:AG91)-'Chem - ODS'!AB$15*10^6&gt;0),SUM('Chemicals Calcs'!AG$2:AG91)-'Chem - ODS'!AB$15*10^6,'Chemicals Calcs'!AG91))</f>
        <v>2086388774022.5552</v>
      </c>
      <c r="AH91" s="210">
        <f ca="1">IF(SUM('Chemicals Calcs'!AH$2:AH91)-'Chem - ODS'!AC$15*10^6&lt;0,0,IF(AND(SUM('Chemicals Calcs'!AH$1:AH90)-'Chem - ODS'!AC$15*10^6&lt;0,SUM('Chemicals Calcs'!AH$2:AH91)-'Chem - ODS'!AC$15*10^6&gt;0),SUM('Chemicals Calcs'!AH$2:AH91)-'Chem - ODS'!AC$15*10^6,'Chemicals Calcs'!AH91))</f>
        <v>2118970332503.5923</v>
      </c>
      <c r="AI91" s="210">
        <f ca="1">IF(SUM('Chemicals Calcs'!AI$2:AI91)-'Chem - ODS'!AD$15*10^6&lt;0,0,IF(AND(SUM('Chemicals Calcs'!AI$1:AI90)-'Chem - ODS'!AD$15*10^6&lt;0,SUM('Chemicals Calcs'!AI$2:AI91)-'Chem - ODS'!AD$15*10^6&gt;0),SUM('Chemicals Calcs'!AI$2:AI91)-'Chem - ODS'!AD$15*10^6,'Chemicals Calcs'!AI91))</f>
        <v>2151551890984.6296</v>
      </c>
      <c r="AJ91" s="210">
        <f ca="1">IF(SUM('Chemicals Calcs'!AJ$2:AJ91)-'Chem - ODS'!AE$15*10^6&lt;0,0,IF(AND(SUM('Chemicals Calcs'!AJ$1:AJ90)-'Chem - ODS'!AE$15*10^6&lt;0,SUM('Chemicals Calcs'!AJ$2:AJ91)-'Chem - ODS'!AE$15*10^6&gt;0),SUM('Chemicals Calcs'!AJ$2:AJ91)-'Chem - ODS'!AE$15*10^6,'Chemicals Calcs'!AJ91))</f>
        <v>2184133449465.6665</v>
      </c>
      <c r="AK91" s="210">
        <f ca="1">IF(SUM('Chemicals Calcs'!AK$2:AK91)-'Chem - ODS'!AF$15*10^6&lt;0,0,IF(AND(SUM('Chemicals Calcs'!AK$1:AK90)-'Chem - ODS'!AF$15*10^6&lt;0,SUM('Chemicals Calcs'!AK$2:AK91)-'Chem - ODS'!AF$15*10^6&gt;0),SUM('Chemicals Calcs'!AK$2:AK91)-'Chem - ODS'!AF$15*10^6,'Chemicals Calcs'!AK91))</f>
        <v>2216715007946.7036</v>
      </c>
      <c r="AL91" s="210">
        <f ca="1">IF(SUM('Chemicals Calcs'!AL$2:AL91)-'Chem - ODS'!AG$15*10^6&lt;0,0,IF(AND(SUM('Chemicals Calcs'!AL$1:AL90)-'Chem - ODS'!AG$15*10^6&lt;0,SUM('Chemicals Calcs'!AL$2:AL91)-'Chem - ODS'!AG$15*10^6&gt;0),SUM('Chemicals Calcs'!AL$2:AL91)-'Chem - ODS'!AG$15*10^6,'Chemicals Calcs'!AL91))</f>
        <v>2249296566427.7407</v>
      </c>
      <c r="AM91" s="210">
        <f ca="1">IF(SUM('Chemicals Calcs'!AM$2:AM91)-'Chem - ODS'!AH$15*10^6&lt;0,0,IF(AND(SUM('Chemicals Calcs'!AM$1:AM90)-'Chem - ODS'!AH$15*10^6&lt;0,SUM('Chemicals Calcs'!AM$2:AM91)-'Chem - ODS'!AH$15*10^6&gt;0),SUM('Chemicals Calcs'!AM$2:AM91)-'Chem - ODS'!AH$15*10^6,'Chemicals Calcs'!AM91))</f>
        <v>2281878124908.7778</v>
      </c>
      <c r="AN91" s="210">
        <f ca="1">IF(SUM('Chemicals Calcs'!AN$2:AN91)-'Chem - ODS'!AI$15*10^6&lt;0,0,IF(AND(SUM('Chemicals Calcs'!AN$1:AN90)-'Chem - ODS'!AI$15*10^6&lt;0,SUM('Chemicals Calcs'!AN$2:AN91)-'Chem - ODS'!AI$15*10^6&gt;0),SUM('Chemicals Calcs'!AN$2:AN91)-'Chem - ODS'!AI$15*10^6,'Chemicals Calcs'!AN91))</f>
        <v>2314459683389.8149</v>
      </c>
      <c r="AO91" s="210">
        <f ca="1">IF(SUM('Chemicals Calcs'!AO$2:AO91)-'Chem - ODS'!AJ$15*10^6&lt;0,0,IF(AND(SUM('Chemicals Calcs'!AO$1:AO90)-'Chem - ODS'!AJ$15*10^6&lt;0,SUM('Chemicals Calcs'!AO$2:AO91)-'Chem - ODS'!AJ$15*10^6&gt;0),SUM('Chemicals Calcs'!AO$2:AO91)-'Chem - ODS'!AJ$15*10^6,'Chemicals Calcs'!AO91))</f>
        <v>2347041241870.8516</v>
      </c>
      <c r="AP91" s="210">
        <f ca="1">IF(SUM('Chemicals Calcs'!AP$2:AP91)-'Chem - ODS'!AK$15*10^6&lt;0,0,IF(AND(SUM('Chemicals Calcs'!AP$1:AP90)-'Chem - ODS'!AK$15*10^6&lt;0,SUM('Chemicals Calcs'!AP$2:AP91)-'Chem - ODS'!AK$15*10^6&gt;0),SUM('Chemicals Calcs'!AP$2:AP91)-'Chem - ODS'!AK$15*10^6,'Chemicals Calcs'!AP91))</f>
        <v>2379622800351.8892</v>
      </c>
    </row>
    <row r="92" spans="1:42">
      <c r="A92" s="74">
        <v>40</v>
      </c>
      <c r="B92">
        <f ca="1">IF('Chemicals 2010'!$A100="CP",INDIRECT("'Chemicals 2010'!"&amp;'Country Selector'!$B$3&amp;ROW($A100))*10^12,0)</f>
        <v>0</v>
      </c>
      <c r="C92" s="90">
        <f t="shared" ca="1" si="4"/>
        <v>0</v>
      </c>
      <c r="D92" s="90">
        <f t="shared" ca="1" si="3"/>
        <v>0</v>
      </c>
      <c r="E92" s="90">
        <f t="shared" ca="1" si="3"/>
        <v>0</v>
      </c>
      <c r="F92" s="90">
        <f t="shared" ca="1" si="3"/>
        <v>0</v>
      </c>
      <c r="G92" s="210">
        <f ca="1">IF(SUM('Chemicals Calcs'!G$2:G92)-'Chem - ODS'!B$15*10^6&lt;0,0,IF(AND(SUM('Chemicals Calcs'!G$1:G91)-'Chem - ODS'!B$15*10^6&lt;0,SUM('Chemicals Calcs'!G$2:G92)-'Chem - ODS'!B$15*10^6&gt;0),SUM('Chemicals Calcs'!G$2:G92)-'Chem - ODS'!B$15*10^6,'Chemicals Calcs'!G92))</f>
        <v>0</v>
      </c>
      <c r="H92" s="210">
        <f ca="1">IF(SUM('Chemicals Calcs'!H$2:H92)-'Chem - ODS'!C$15*10^6&lt;0,0,IF(AND(SUM('Chemicals Calcs'!H$1:H91)-'Chem - ODS'!C$15*10^6&lt;0,SUM('Chemicals Calcs'!H$2:H92)-'Chem - ODS'!C$15*10^6&gt;0),SUM('Chemicals Calcs'!H$2:H92)-'Chem - ODS'!C$15*10^6,'Chemicals Calcs'!H92))</f>
        <v>0</v>
      </c>
      <c r="I92" s="210">
        <f ca="1">IF(SUM('Chemicals Calcs'!I$2:I92)-'Chem - ODS'!D$15*10^6&lt;0,0,IF(AND(SUM('Chemicals Calcs'!I$1:I91)-'Chem - ODS'!D$15*10^6&lt;0,SUM('Chemicals Calcs'!I$2:I92)-'Chem - ODS'!D$15*10^6&gt;0),SUM('Chemicals Calcs'!I$2:I92)-'Chem - ODS'!D$15*10^6,'Chemicals Calcs'!I92))</f>
        <v>0</v>
      </c>
      <c r="J92" s="210">
        <f ca="1">IF(SUM('Chemicals Calcs'!J$2:J92)-'Chem - ODS'!E$15*10^6&lt;0,0,IF(AND(SUM('Chemicals Calcs'!J$1:J91)-'Chem - ODS'!E$15*10^6&lt;0,SUM('Chemicals Calcs'!J$2:J92)-'Chem - ODS'!E$15*10^6&gt;0),SUM('Chemicals Calcs'!J$2:J92)-'Chem - ODS'!E$15*10^6,'Chemicals Calcs'!J92))</f>
        <v>0</v>
      </c>
      <c r="K92" s="210">
        <f ca="1">IF(SUM('Chemicals Calcs'!K$2:K92)-'Chem - ODS'!F$15*10^6&lt;0,0,IF(AND(SUM('Chemicals Calcs'!K$1:K91)-'Chem - ODS'!F$15*10^6&lt;0,SUM('Chemicals Calcs'!K$2:K92)-'Chem - ODS'!F$15*10^6&gt;0),SUM('Chemicals Calcs'!K$2:K92)-'Chem - ODS'!F$15*10^6,'Chemicals Calcs'!K92))</f>
        <v>0</v>
      </c>
      <c r="L92" s="210">
        <f ca="1">IF(SUM('Chemicals Calcs'!L$2:L92)-'Chem - ODS'!G$15*10^6&lt;0,0,IF(AND(SUM('Chemicals Calcs'!L$1:L91)-'Chem - ODS'!G$15*10^6&lt;0,SUM('Chemicals Calcs'!L$2:L92)-'Chem - ODS'!G$15*10^6&gt;0),SUM('Chemicals Calcs'!L$2:L92)-'Chem - ODS'!G$15*10^6,'Chemicals Calcs'!L92))</f>
        <v>0</v>
      </c>
      <c r="M92" s="210">
        <f ca="1">IF(SUM('Chemicals Calcs'!M$2:M92)-'Chem - ODS'!H$15*10^6&lt;0,0,IF(AND(SUM('Chemicals Calcs'!M$1:M91)-'Chem - ODS'!H$15*10^6&lt;0,SUM('Chemicals Calcs'!M$2:M92)-'Chem - ODS'!H$15*10^6&gt;0),SUM('Chemicals Calcs'!M$2:M92)-'Chem - ODS'!H$15*10^6,'Chemicals Calcs'!M92))</f>
        <v>0</v>
      </c>
      <c r="N92" s="210">
        <f ca="1">IF(SUM('Chemicals Calcs'!N$2:N92)-'Chem - ODS'!I$15*10^6&lt;0,0,IF(AND(SUM('Chemicals Calcs'!N$1:N91)-'Chem - ODS'!I$15*10^6&lt;0,SUM('Chemicals Calcs'!N$2:N92)-'Chem - ODS'!I$15*10^6&gt;0),SUM('Chemicals Calcs'!N$2:N92)-'Chem - ODS'!I$15*10^6,'Chemicals Calcs'!N92))</f>
        <v>0</v>
      </c>
      <c r="O92" s="210">
        <f ca="1">IF(SUM('Chemicals Calcs'!O$2:O92)-'Chem - ODS'!J$15*10^6&lt;0,0,IF(AND(SUM('Chemicals Calcs'!O$1:O91)-'Chem - ODS'!J$15*10^6&lt;0,SUM('Chemicals Calcs'!O$2:O92)-'Chem - ODS'!J$15*10^6&gt;0),SUM('Chemicals Calcs'!O$2:O92)-'Chem - ODS'!J$15*10^6,'Chemicals Calcs'!O92))</f>
        <v>0</v>
      </c>
      <c r="P92" s="210">
        <f ca="1">IF(SUM('Chemicals Calcs'!P$2:P92)-'Chem - ODS'!K$15*10^6&lt;0,0,IF(AND(SUM('Chemicals Calcs'!P$1:P91)-'Chem - ODS'!K$15*10^6&lt;0,SUM('Chemicals Calcs'!P$2:P92)-'Chem - ODS'!K$15*10^6&gt;0),SUM('Chemicals Calcs'!P$2:P92)-'Chem - ODS'!K$15*10^6,'Chemicals Calcs'!P92))</f>
        <v>0</v>
      </c>
      <c r="Q92" s="210">
        <f ca="1">IF(SUM('Chemicals Calcs'!Q$2:Q92)-'Chem - ODS'!L$15*10^6&lt;0,0,IF(AND(SUM('Chemicals Calcs'!Q$1:Q91)-'Chem - ODS'!L$15*10^6&lt;0,SUM('Chemicals Calcs'!Q$2:Q92)-'Chem - ODS'!L$15*10^6&gt;0),SUM('Chemicals Calcs'!Q$2:Q92)-'Chem - ODS'!L$15*10^6,'Chemicals Calcs'!Q92))</f>
        <v>0</v>
      </c>
      <c r="R92" s="210">
        <f ca="1">IF(SUM('Chemicals Calcs'!R$2:R92)-'Chem - ODS'!M$15*10^6&lt;0,0,IF(AND(SUM('Chemicals Calcs'!R$1:R91)-'Chem - ODS'!M$15*10^6&lt;0,SUM('Chemicals Calcs'!R$2:R92)-'Chem - ODS'!M$15*10^6&gt;0),SUM('Chemicals Calcs'!R$2:R92)-'Chem - ODS'!M$15*10^6,'Chemicals Calcs'!R92))</f>
        <v>0</v>
      </c>
      <c r="S92" s="210">
        <f ca="1">IF(SUM('Chemicals Calcs'!S$2:S92)-'Chem - ODS'!N$15*10^6&lt;0,0,IF(AND(SUM('Chemicals Calcs'!S$1:S91)-'Chem - ODS'!N$15*10^6&lt;0,SUM('Chemicals Calcs'!S$2:S92)-'Chem - ODS'!N$15*10^6&gt;0),SUM('Chemicals Calcs'!S$2:S92)-'Chem - ODS'!N$15*10^6,'Chemicals Calcs'!S92))</f>
        <v>0</v>
      </c>
      <c r="T92" s="210">
        <f ca="1">IF(SUM('Chemicals Calcs'!T$2:T92)-'Chem - ODS'!O$15*10^6&lt;0,0,IF(AND(SUM('Chemicals Calcs'!T$1:T91)-'Chem - ODS'!O$15*10^6&lt;0,SUM('Chemicals Calcs'!T$2:T92)-'Chem - ODS'!O$15*10^6&gt;0),SUM('Chemicals Calcs'!T$2:T92)-'Chem - ODS'!O$15*10^6,'Chemicals Calcs'!T92))</f>
        <v>0</v>
      </c>
      <c r="U92" s="210">
        <f ca="1">IF(SUM('Chemicals Calcs'!U$2:U92)-'Chem - ODS'!P$15*10^6&lt;0,0,IF(AND(SUM('Chemicals Calcs'!U$1:U91)-'Chem - ODS'!P$15*10^6&lt;0,SUM('Chemicals Calcs'!U$2:U92)-'Chem - ODS'!P$15*10^6&gt;0),SUM('Chemicals Calcs'!U$2:U92)-'Chem - ODS'!P$15*10^6,'Chemicals Calcs'!U92))</f>
        <v>0</v>
      </c>
      <c r="V92" s="210">
        <f ca="1">IF(SUM('Chemicals Calcs'!V$2:V92)-'Chem - ODS'!Q$15*10^6&lt;0,0,IF(AND(SUM('Chemicals Calcs'!V$1:V91)-'Chem - ODS'!Q$15*10^6&lt;0,SUM('Chemicals Calcs'!V$2:V92)-'Chem - ODS'!Q$15*10^6&gt;0),SUM('Chemicals Calcs'!V$2:V92)-'Chem - ODS'!Q$15*10^6,'Chemicals Calcs'!V92))</f>
        <v>0</v>
      </c>
      <c r="W92" s="210">
        <f ca="1">IF(SUM('Chemicals Calcs'!W$2:W92)-'Chem - ODS'!R$15*10^6&lt;0,0,IF(AND(SUM('Chemicals Calcs'!W$1:W91)-'Chem - ODS'!R$15*10^6&lt;0,SUM('Chemicals Calcs'!W$2:W92)-'Chem - ODS'!R$15*10^6&gt;0),SUM('Chemicals Calcs'!W$2:W92)-'Chem - ODS'!R$15*10^6,'Chemicals Calcs'!W92))</f>
        <v>0</v>
      </c>
      <c r="X92" s="210">
        <f ca="1">IF(SUM('Chemicals Calcs'!X$2:X92)-'Chem - ODS'!S$15*10^6&lt;0,0,IF(AND(SUM('Chemicals Calcs'!X$1:X91)-'Chem - ODS'!S$15*10^6&lt;0,SUM('Chemicals Calcs'!X$2:X92)-'Chem - ODS'!S$15*10^6&gt;0),SUM('Chemicals Calcs'!X$2:X92)-'Chem - ODS'!S$15*10^6,'Chemicals Calcs'!X92))</f>
        <v>0</v>
      </c>
      <c r="Y92" s="210">
        <f ca="1">IF(SUM('Chemicals Calcs'!Y$2:Y92)-'Chem - ODS'!T$15*10^6&lt;0,0,IF(AND(SUM('Chemicals Calcs'!Y$1:Y91)-'Chem - ODS'!T$15*10^6&lt;0,SUM('Chemicals Calcs'!Y$2:Y92)-'Chem - ODS'!T$15*10^6&gt;0),SUM('Chemicals Calcs'!Y$2:Y92)-'Chem - ODS'!T$15*10^6,'Chemicals Calcs'!Y92))</f>
        <v>0</v>
      </c>
      <c r="Z92" s="210">
        <f ca="1">IF(SUM('Chemicals Calcs'!Z$2:Z92)-'Chem - ODS'!U$15*10^6&lt;0,0,IF(AND(SUM('Chemicals Calcs'!Z$1:Z91)-'Chem - ODS'!U$15*10^6&lt;0,SUM('Chemicals Calcs'!Z$2:Z92)-'Chem - ODS'!U$15*10^6&gt;0),SUM('Chemicals Calcs'!Z$2:Z92)-'Chem - ODS'!U$15*10^6,'Chemicals Calcs'!Z92))</f>
        <v>0</v>
      </c>
      <c r="AA92" s="210">
        <f ca="1">IF(SUM('Chemicals Calcs'!AA$2:AA92)-'Chem - ODS'!V$15*10^6&lt;0,0,IF(AND(SUM('Chemicals Calcs'!AA$1:AA91)-'Chem - ODS'!V$15*10^6&lt;0,SUM('Chemicals Calcs'!AA$2:AA92)-'Chem - ODS'!V$15*10^6&gt;0),SUM('Chemicals Calcs'!AA$2:AA92)-'Chem - ODS'!V$15*10^6,'Chemicals Calcs'!AA92))</f>
        <v>0</v>
      </c>
      <c r="AB92" s="210">
        <f ca="1">IF(SUM('Chemicals Calcs'!AB$2:AB92)-'Chem - ODS'!W$15*10^6&lt;0,0,IF(AND(SUM('Chemicals Calcs'!AB$1:AB91)-'Chem - ODS'!W$15*10^6&lt;0,SUM('Chemicals Calcs'!AB$2:AB92)-'Chem - ODS'!W$15*10^6&gt;0),SUM('Chemicals Calcs'!AB$2:AB92)-'Chem - ODS'!W$15*10^6,'Chemicals Calcs'!AB92))</f>
        <v>0</v>
      </c>
      <c r="AC92" s="210">
        <f ca="1">IF(SUM('Chemicals Calcs'!AC$2:AC92)-'Chem - ODS'!X$15*10^6&lt;0,0,IF(AND(SUM('Chemicals Calcs'!AC$1:AC91)-'Chem - ODS'!X$15*10^6&lt;0,SUM('Chemicals Calcs'!AC$2:AC92)-'Chem - ODS'!X$15*10^6&gt;0),SUM('Chemicals Calcs'!AC$2:AC92)-'Chem - ODS'!X$15*10^6,'Chemicals Calcs'!AC92))</f>
        <v>0</v>
      </c>
      <c r="AD92" s="210">
        <f ca="1">IF(SUM('Chemicals Calcs'!AD$2:AD92)-'Chem - ODS'!Y$15*10^6&lt;0,0,IF(AND(SUM('Chemicals Calcs'!AD$1:AD91)-'Chem - ODS'!Y$15*10^6&lt;0,SUM('Chemicals Calcs'!AD$2:AD92)-'Chem - ODS'!Y$15*10^6&gt;0),SUM('Chemicals Calcs'!AD$2:AD92)-'Chem - ODS'!Y$15*10^6,'Chemicals Calcs'!AD92))</f>
        <v>0</v>
      </c>
      <c r="AE92" s="210">
        <f ca="1">IF(SUM('Chemicals Calcs'!AE$2:AE92)-'Chem - ODS'!Z$15*10^6&lt;0,0,IF(AND(SUM('Chemicals Calcs'!AE$1:AE91)-'Chem - ODS'!Z$15*10^6&lt;0,SUM('Chemicals Calcs'!AE$2:AE92)-'Chem - ODS'!Z$15*10^6&gt;0),SUM('Chemicals Calcs'!AE$2:AE92)-'Chem - ODS'!Z$15*10^6,'Chemicals Calcs'!AE92))</f>
        <v>0</v>
      </c>
      <c r="AF92" s="210">
        <f ca="1">IF(SUM('Chemicals Calcs'!AF$2:AF92)-'Chem - ODS'!AA$15*10^6&lt;0,0,IF(AND(SUM('Chemicals Calcs'!AF$1:AF91)-'Chem - ODS'!AA$15*10^6&lt;0,SUM('Chemicals Calcs'!AF$2:AF92)-'Chem - ODS'!AA$15*10^6&gt;0),SUM('Chemicals Calcs'!AF$2:AF92)-'Chem - ODS'!AA$15*10^6,'Chemicals Calcs'!AF92))</f>
        <v>0</v>
      </c>
      <c r="AG92" s="210">
        <f ca="1">IF(SUM('Chemicals Calcs'!AG$2:AG92)-'Chem - ODS'!AB$15*10^6&lt;0,0,IF(AND(SUM('Chemicals Calcs'!AG$1:AG91)-'Chem - ODS'!AB$15*10^6&lt;0,SUM('Chemicals Calcs'!AG$2:AG92)-'Chem - ODS'!AB$15*10^6&gt;0),SUM('Chemicals Calcs'!AG$2:AG92)-'Chem - ODS'!AB$15*10^6,'Chemicals Calcs'!AG92))</f>
        <v>0</v>
      </c>
      <c r="AH92" s="210">
        <f ca="1">IF(SUM('Chemicals Calcs'!AH$2:AH92)-'Chem - ODS'!AC$15*10^6&lt;0,0,IF(AND(SUM('Chemicals Calcs'!AH$1:AH91)-'Chem - ODS'!AC$15*10^6&lt;0,SUM('Chemicals Calcs'!AH$2:AH92)-'Chem - ODS'!AC$15*10^6&gt;0),SUM('Chemicals Calcs'!AH$2:AH92)-'Chem - ODS'!AC$15*10^6,'Chemicals Calcs'!AH92))</f>
        <v>0</v>
      </c>
      <c r="AI92" s="210">
        <f ca="1">IF(SUM('Chemicals Calcs'!AI$2:AI92)-'Chem - ODS'!AD$15*10^6&lt;0,0,IF(AND(SUM('Chemicals Calcs'!AI$1:AI91)-'Chem - ODS'!AD$15*10^6&lt;0,SUM('Chemicals Calcs'!AI$2:AI92)-'Chem - ODS'!AD$15*10^6&gt;0),SUM('Chemicals Calcs'!AI$2:AI92)-'Chem - ODS'!AD$15*10^6,'Chemicals Calcs'!AI92))</f>
        <v>0</v>
      </c>
      <c r="AJ92" s="210">
        <f ca="1">IF(SUM('Chemicals Calcs'!AJ$2:AJ92)-'Chem - ODS'!AE$15*10^6&lt;0,0,IF(AND(SUM('Chemicals Calcs'!AJ$1:AJ91)-'Chem - ODS'!AE$15*10^6&lt;0,SUM('Chemicals Calcs'!AJ$2:AJ92)-'Chem - ODS'!AE$15*10^6&gt;0),SUM('Chemicals Calcs'!AJ$2:AJ92)-'Chem - ODS'!AE$15*10^6,'Chemicals Calcs'!AJ92))</f>
        <v>0</v>
      </c>
      <c r="AK92" s="210">
        <f ca="1">IF(SUM('Chemicals Calcs'!AK$2:AK92)-'Chem - ODS'!AF$15*10^6&lt;0,0,IF(AND(SUM('Chemicals Calcs'!AK$1:AK91)-'Chem - ODS'!AF$15*10^6&lt;0,SUM('Chemicals Calcs'!AK$2:AK92)-'Chem - ODS'!AF$15*10^6&gt;0),SUM('Chemicals Calcs'!AK$2:AK92)-'Chem - ODS'!AF$15*10^6,'Chemicals Calcs'!AK92))</f>
        <v>0</v>
      </c>
      <c r="AL92" s="210">
        <f ca="1">IF(SUM('Chemicals Calcs'!AL$2:AL92)-'Chem - ODS'!AG$15*10^6&lt;0,0,IF(AND(SUM('Chemicals Calcs'!AL$1:AL91)-'Chem - ODS'!AG$15*10^6&lt;0,SUM('Chemicals Calcs'!AL$2:AL92)-'Chem - ODS'!AG$15*10^6&gt;0),SUM('Chemicals Calcs'!AL$2:AL92)-'Chem - ODS'!AG$15*10^6,'Chemicals Calcs'!AL92))</f>
        <v>0</v>
      </c>
      <c r="AM92" s="210">
        <f ca="1">IF(SUM('Chemicals Calcs'!AM$2:AM92)-'Chem - ODS'!AH$15*10^6&lt;0,0,IF(AND(SUM('Chemicals Calcs'!AM$1:AM91)-'Chem - ODS'!AH$15*10^6&lt;0,SUM('Chemicals Calcs'!AM$2:AM92)-'Chem - ODS'!AH$15*10^6&gt;0),SUM('Chemicals Calcs'!AM$2:AM92)-'Chem - ODS'!AH$15*10^6,'Chemicals Calcs'!AM92))</f>
        <v>0</v>
      </c>
      <c r="AN92" s="210">
        <f ca="1">IF(SUM('Chemicals Calcs'!AN$2:AN92)-'Chem - ODS'!AI$15*10^6&lt;0,0,IF(AND(SUM('Chemicals Calcs'!AN$1:AN91)-'Chem - ODS'!AI$15*10^6&lt;0,SUM('Chemicals Calcs'!AN$2:AN92)-'Chem - ODS'!AI$15*10^6&gt;0),SUM('Chemicals Calcs'!AN$2:AN92)-'Chem - ODS'!AI$15*10^6,'Chemicals Calcs'!AN92))</f>
        <v>0</v>
      </c>
      <c r="AO92" s="210">
        <f ca="1">IF(SUM('Chemicals Calcs'!AO$2:AO92)-'Chem - ODS'!AJ$15*10^6&lt;0,0,IF(AND(SUM('Chemicals Calcs'!AO$1:AO91)-'Chem - ODS'!AJ$15*10^6&lt;0,SUM('Chemicals Calcs'!AO$2:AO92)-'Chem - ODS'!AJ$15*10^6&gt;0),SUM('Chemicals Calcs'!AO$2:AO92)-'Chem - ODS'!AJ$15*10^6,'Chemicals Calcs'!AO92))</f>
        <v>0</v>
      </c>
      <c r="AP92" s="210">
        <f ca="1">IF(SUM('Chemicals Calcs'!AP$2:AP92)-'Chem - ODS'!AK$15*10^6&lt;0,0,IF(AND(SUM('Chemicals Calcs'!AP$1:AP91)-'Chem - ODS'!AK$15*10^6&lt;0,SUM('Chemicals Calcs'!AP$2:AP92)-'Chem - ODS'!AK$15*10^6&gt;0),SUM('Chemicals Calcs'!AP$2:AP92)-'Chem - ODS'!AK$15*10^6,'Chemicals Calcs'!AP92))</f>
        <v>0</v>
      </c>
    </row>
    <row r="93" spans="1:42">
      <c r="A93" s="74">
        <v>41</v>
      </c>
      <c r="B93">
        <f ca="1">IF('Chemicals 2010'!$A101="CP",INDIRECT("'Chemicals 2010'!"&amp;'Country Selector'!$B$3&amp;ROW($A101))*10^12,0)</f>
        <v>0</v>
      </c>
      <c r="C93" s="90">
        <f t="shared" ca="1" si="4"/>
        <v>0</v>
      </c>
      <c r="D93" s="90">
        <f t="shared" ca="1" si="3"/>
        <v>0</v>
      </c>
      <c r="E93" s="90">
        <f t="shared" ca="1" si="3"/>
        <v>0</v>
      </c>
      <c r="F93" s="90">
        <f t="shared" ca="1" si="3"/>
        <v>0</v>
      </c>
      <c r="G93" s="210">
        <f ca="1">IF(SUM('Chemicals Calcs'!G$2:G93)-'Chem - ODS'!B$15*10^6&lt;0,0,IF(AND(SUM('Chemicals Calcs'!G$1:G92)-'Chem - ODS'!B$15*10^6&lt;0,SUM('Chemicals Calcs'!G$2:G93)-'Chem - ODS'!B$15*10^6&gt;0),SUM('Chemicals Calcs'!G$2:G93)-'Chem - ODS'!B$15*10^6,'Chemicals Calcs'!G93))</f>
        <v>0</v>
      </c>
      <c r="H93" s="210">
        <f ca="1">IF(SUM('Chemicals Calcs'!H$2:H93)-'Chem - ODS'!C$15*10^6&lt;0,0,IF(AND(SUM('Chemicals Calcs'!H$1:H92)-'Chem - ODS'!C$15*10^6&lt;0,SUM('Chemicals Calcs'!H$2:H93)-'Chem - ODS'!C$15*10^6&gt;0),SUM('Chemicals Calcs'!H$2:H93)-'Chem - ODS'!C$15*10^6,'Chemicals Calcs'!H93))</f>
        <v>0</v>
      </c>
      <c r="I93" s="210">
        <f ca="1">IF(SUM('Chemicals Calcs'!I$2:I93)-'Chem - ODS'!D$15*10^6&lt;0,0,IF(AND(SUM('Chemicals Calcs'!I$1:I92)-'Chem - ODS'!D$15*10^6&lt;0,SUM('Chemicals Calcs'!I$2:I93)-'Chem - ODS'!D$15*10^6&gt;0),SUM('Chemicals Calcs'!I$2:I93)-'Chem - ODS'!D$15*10^6,'Chemicals Calcs'!I93))</f>
        <v>0</v>
      </c>
      <c r="J93" s="210">
        <f ca="1">IF(SUM('Chemicals Calcs'!J$2:J93)-'Chem - ODS'!E$15*10^6&lt;0,0,IF(AND(SUM('Chemicals Calcs'!J$1:J92)-'Chem - ODS'!E$15*10^6&lt;0,SUM('Chemicals Calcs'!J$2:J93)-'Chem - ODS'!E$15*10^6&gt;0),SUM('Chemicals Calcs'!J$2:J93)-'Chem - ODS'!E$15*10^6,'Chemicals Calcs'!J93))</f>
        <v>0</v>
      </c>
      <c r="K93" s="210">
        <f ca="1">IF(SUM('Chemicals Calcs'!K$2:K93)-'Chem - ODS'!F$15*10^6&lt;0,0,IF(AND(SUM('Chemicals Calcs'!K$1:K92)-'Chem - ODS'!F$15*10^6&lt;0,SUM('Chemicals Calcs'!K$2:K93)-'Chem - ODS'!F$15*10^6&gt;0),SUM('Chemicals Calcs'!K$2:K93)-'Chem - ODS'!F$15*10^6,'Chemicals Calcs'!K93))</f>
        <v>0</v>
      </c>
      <c r="L93" s="210">
        <f ca="1">IF(SUM('Chemicals Calcs'!L$2:L93)-'Chem - ODS'!G$15*10^6&lt;0,0,IF(AND(SUM('Chemicals Calcs'!L$1:L92)-'Chem - ODS'!G$15*10^6&lt;0,SUM('Chemicals Calcs'!L$2:L93)-'Chem - ODS'!G$15*10^6&gt;0),SUM('Chemicals Calcs'!L$2:L93)-'Chem - ODS'!G$15*10^6,'Chemicals Calcs'!L93))</f>
        <v>0</v>
      </c>
      <c r="M93" s="210">
        <f ca="1">IF(SUM('Chemicals Calcs'!M$2:M93)-'Chem - ODS'!H$15*10^6&lt;0,0,IF(AND(SUM('Chemicals Calcs'!M$1:M92)-'Chem - ODS'!H$15*10^6&lt;0,SUM('Chemicals Calcs'!M$2:M93)-'Chem - ODS'!H$15*10^6&gt;0),SUM('Chemicals Calcs'!M$2:M93)-'Chem - ODS'!H$15*10^6,'Chemicals Calcs'!M93))</f>
        <v>0</v>
      </c>
      <c r="N93" s="210">
        <f ca="1">IF(SUM('Chemicals Calcs'!N$2:N93)-'Chem - ODS'!I$15*10^6&lt;0,0,IF(AND(SUM('Chemicals Calcs'!N$1:N92)-'Chem - ODS'!I$15*10^6&lt;0,SUM('Chemicals Calcs'!N$2:N93)-'Chem - ODS'!I$15*10^6&gt;0),SUM('Chemicals Calcs'!N$2:N93)-'Chem - ODS'!I$15*10^6,'Chemicals Calcs'!N93))</f>
        <v>0</v>
      </c>
      <c r="O93" s="210">
        <f ca="1">IF(SUM('Chemicals Calcs'!O$2:O93)-'Chem - ODS'!J$15*10^6&lt;0,0,IF(AND(SUM('Chemicals Calcs'!O$1:O92)-'Chem - ODS'!J$15*10^6&lt;0,SUM('Chemicals Calcs'!O$2:O93)-'Chem - ODS'!J$15*10^6&gt;0),SUM('Chemicals Calcs'!O$2:O93)-'Chem - ODS'!J$15*10^6,'Chemicals Calcs'!O93))</f>
        <v>0</v>
      </c>
      <c r="P93" s="210">
        <f ca="1">IF(SUM('Chemicals Calcs'!P$2:P93)-'Chem - ODS'!K$15*10^6&lt;0,0,IF(AND(SUM('Chemicals Calcs'!P$1:P92)-'Chem - ODS'!K$15*10^6&lt;0,SUM('Chemicals Calcs'!P$2:P93)-'Chem - ODS'!K$15*10^6&gt;0),SUM('Chemicals Calcs'!P$2:P93)-'Chem - ODS'!K$15*10^6,'Chemicals Calcs'!P93))</f>
        <v>0</v>
      </c>
      <c r="Q93" s="210">
        <f ca="1">IF(SUM('Chemicals Calcs'!Q$2:Q93)-'Chem - ODS'!L$15*10^6&lt;0,0,IF(AND(SUM('Chemicals Calcs'!Q$1:Q92)-'Chem - ODS'!L$15*10^6&lt;0,SUM('Chemicals Calcs'!Q$2:Q93)-'Chem - ODS'!L$15*10^6&gt;0),SUM('Chemicals Calcs'!Q$2:Q93)-'Chem - ODS'!L$15*10^6,'Chemicals Calcs'!Q93))</f>
        <v>0</v>
      </c>
      <c r="R93" s="210">
        <f ca="1">IF(SUM('Chemicals Calcs'!R$2:R93)-'Chem - ODS'!M$15*10^6&lt;0,0,IF(AND(SUM('Chemicals Calcs'!R$1:R92)-'Chem - ODS'!M$15*10^6&lt;0,SUM('Chemicals Calcs'!R$2:R93)-'Chem - ODS'!M$15*10^6&gt;0),SUM('Chemicals Calcs'!R$2:R93)-'Chem - ODS'!M$15*10^6,'Chemicals Calcs'!R93))</f>
        <v>0</v>
      </c>
      <c r="S93" s="210">
        <f ca="1">IF(SUM('Chemicals Calcs'!S$2:S93)-'Chem - ODS'!N$15*10^6&lt;0,0,IF(AND(SUM('Chemicals Calcs'!S$1:S92)-'Chem - ODS'!N$15*10^6&lt;0,SUM('Chemicals Calcs'!S$2:S93)-'Chem - ODS'!N$15*10^6&gt;0),SUM('Chemicals Calcs'!S$2:S93)-'Chem - ODS'!N$15*10^6,'Chemicals Calcs'!S93))</f>
        <v>0</v>
      </c>
      <c r="T93" s="210">
        <f ca="1">IF(SUM('Chemicals Calcs'!T$2:T93)-'Chem - ODS'!O$15*10^6&lt;0,0,IF(AND(SUM('Chemicals Calcs'!T$1:T92)-'Chem - ODS'!O$15*10^6&lt;0,SUM('Chemicals Calcs'!T$2:T93)-'Chem - ODS'!O$15*10^6&gt;0),SUM('Chemicals Calcs'!T$2:T93)-'Chem - ODS'!O$15*10^6,'Chemicals Calcs'!T93))</f>
        <v>0</v>
      </c>
      <c r="U93" s="210">
        <f ca="1">IF(SUM('Chemicals Calcs'!U$2:U93)-'Chem - ODS'!P$15*10^6&lt;0,0,IF(AND(SUM('Chemicals Calcs'!U$1:U92)-'Chem - ODS'!P$15*10^6&lt;0,SUM('Chemicals Calcs'!U$2:U93)-'Chem - ODS'!P$15*10^6&gt;0),SUM('Chemicals Calcs'!U$2:U93)-'Chem - ODS'!P$15*10^6,'Chemicals Calcs'!U93))</f>
        <v>0</v>
      </c>
      <c r="V93" s="210">
        <f ca="1">IF(SUM('Chemicals Calcs'!V$2:V93)-'Chem - ODS'!Q$15*10^6&lt;0,0,IF(AND(SUM('Chemicals Calcs'!V$1:V92)-'Chem - ODS'!Q$15*10^6&lt;0,SUM('Chemicals Calcs'!V$2:V93)-'Chem - ODS'!Q$15*10^6&gt;0),SUM('Chemicals Calcs'!V$2:V93)-'Chem - ODS'!Q$15*10^6,'Chemicals Calcs'!V93))</f>
        <v>0</v>
      </c>
      <c r="W93" s="210">
        <f ca="1">IF(SUM('Chemicals Calcs'!W$2:W93)-'Chem - ODS'!R$15*10^6&lt;0,0,IF(AND(SUM('Chemicals Calcs'!W$1:W92)-'Chem - ODS'!R$15*10^6&lt;0,SUM('Chemicals Calcs'!W$2:W93)-'Chem - ODS'!R$15*10^6&gt;0),SUM('Chemicals Calcs'!W$2:W93)-'Chem - ODS'!R$15*10^6,'Chemicals Calcs'!W93))</f>
        <v>0</v>
      </c>
      <c r="X93" s="210">
        <f ca="1">IF(SUM('Chemicals Calcs'!X$2:X93)-'Chem - ODS'!S$15*10^6&lt;0,0,IF(AND(SUM('Chemicals Calcs'!X$1:X92)-'Chem - ODS'!S$15*10^6&lt;0,SUM('Chemicals Calcs'!X$2:X93)-'Chem - ODS'!S$15*10^6&gt;0),SUM('Chemicals Calcs'!X$2:X93)-'Chem - ODS'!S$15*10^6,'Chemicals Calcs'!X93))</f>
        <v>0</v>
      </c>
      <c r="Y93" s="210">
        <f ca="1">IF(SUM('Chemicals Calcs'!Y$2:Y93)-'Chem - ODS'!T$15*10^6&lt;0,0,IF(AND(SUM('Chemicals Calcs'!Y$1:Y92)-'Chem - ODS'!T$15*10^6&lt;0,SUM('Chemicals Calcs'!Y$2:Y93)-'Chem - ODS'!T$15*10^6&gt;0),SUM('Chemicals Calcs'!Y$2:Y93)-'Chem - ODS'!T$15*10^6,'Chemicals Calcs'!Y93))</f>
        <v>0</v>
      </c>
      <c r="Z93" s="210">
        <f ca="1">IF(SUM('Chemicals Calcs'!Z$2:Z93)-'Chem - ODS'!U$15*10^6&lt;0,0,IF(AND(SUM('Chemicals Calcs'!Z$1:Z92)-'Chem - ODS'!U$15*10^6&lt;0,SUM('Chemicals Calcs'!Z$2:Z93)-'Chem - ODS'!U$15*10^6&gt;0),SUM('Chemicals Calcs'!Z$2:Z93)-'Chem - ODS'!U$15*10^6,'Chemicals Calcs'!Z93))</f>
        <v>0</v>
      </c>
      <c r="AA93" s="210">
        <f ca="1">IF(SUM('Chemicals Calcs'!AA$2:AA93)-'Chem - ODS'!V$15*10^6&lt;0,0,IF(AND(SUM('Chemicals Calcs'!AA$1:AA92)-'Chem - ODS'!V$15*10^6&lt;0,SUM('Chemicals Calcs'!AA$2:AA93)-'Chem - ODS'!V$15*10^6&gt;0),SUM('Chemicals Calcs'!AA$2:AA93)-'Chem - ODS'!V$15*10^6,'Chemicals Calcs'!AA93))</f>
        <v>0</v>
      </c>
      <c r="AB93" s="210">
        <f ca="1">IF(SUM('Chemicals Calcs'!AB$2:AB93)-'Chem - ODS'!W$15*10^6&lt;0,0,IF(AND(SUM('Chemicals Calcs'!AB$1:AB92)-'Chem - ODS'!W$15*10^6&lt;0,SUM('Chemicals Calcs'!AB$2:AB93)-'Chem - ODS'!W$15*10^6&gt;0),SUM('Chemicals Calcs'!AB$2:AB93)-'Chem - ODS'!W$15*10^6,'Chemicals Calcs'!AB93))</f>
        <v>0</v>
      </c>
      <c r="AC93" s="210">
        <f ca="1">IF(SUM('Chemicals Calcs'!AC$2:AC93)-'Chem - ODS'!X$15*10^6&lt;0,0,IF(AND(SUM('Chemicals Calcs'!AC$1:AC92)-'Chem - ODS'!X$15*10^6&lt;0,SUM('Chemicals Calcs'!AC$2:AC93)-'Chem - ODS'!X$15*10^6&gt;0),SUM('Chemicals Calcs'!AC$2:AC93)-'Chem - ODS'!X$15*10^6,'Chemicals Calcs'!AC93))</f>
        <v>0</v>
      </c>
      <c r="AD93" s="210">
        <f ca="1">IF(SUM('Chemicals Calcs'!AD$2:AD93)-'Chem - ODS'!Y$15*10^6&lt;0,0,IF(AND(SUM('Chemicals Calcs'!AD$1:AD92)-'Chem - ODS'!Y$15*10^6&lt;0,SUM('Chemicals Calcs'!AD$2:AD93)-'Chem - ODS'!Y$15*10^6&gt;0),SUM('Chemicals Calcs'!AD$2:AD93)-'Chem - ODS'!Y$15*10^6,'Chemicals Calcs'!AD93))</f>
        <v>0</v>
      </c>
      <c r="AE93" s="210">
        <f ca="1">IF(SUM('Chemicals Calcs'!AE$2:AE93)-'Chem - ODS'!Z$15*10^6&lt;0,0,IF(AND(SUM('Chemicals Calcs'!AE$1:AE92)-'Chem - ODS'!Z$15*10^6&lt;0,SUM('Chemicals Calcs'!AE$2:AE93)-'Chem - ODS'!Z$15*10^6&gt;0),SUM('Chemicals Calcs'!AE$2:AE93)-'Chem - ODS'!Z$15*10^6,'Chemicals Calcs'!AE93))</f>
        <v>0</v>
      </c>
      <c r="AF93" s="210">
        <f ca="1">IF(SUM('Chemicals Calcs'!AF$2:AF93)-'Chem - ODS'!AA$15*10^6&lt;0,0,IF(AND(SUM('Chemicals Calcs'!AF$1:AF92)-'Chem - ODS'!AA$15*10^6&lt;0,SUM('Chemicals Calcs'!AF$2:AF93)-'Chem - ODS'!AA$15*10^6&gt;0),SUM('Chemicals Calcs'!AF$2:AF93)-'Chem - ODS'!AA$15*10^6,'Chemicals Calcs'!AF93))</f>
        <v>0</v>
      </c>
      <c r="AG93" s="210">
        <f ca="1">IF(SUM('Chemicals Calcs'!AG$2:AG93)-'Chem - ODS'!AB$15*10^6&lt;0,0,IF(AND(SUM('Chemicals Calcs'!AG$1:AG92)-'Chem - ODS'!AB$15*10^6&lt;0,SUM('Chemicals Calcs'!AG$2:AG93)-'Chem - ODS'!AB$15*10^6&gt;0),SUM('Chemicals Calcs'!AG$2:AG93)-'Chem - ODS'!AB$15*10^6,'Chemicals Calcs'!AG93))</f>
        <v>0</v>
      </c>
      <c r="AH93" s="210">
        <f ca="1">IF(SUM('Chemicals Calcs'!AH$2:AH93)-'Chem - ODS'!AC$15*10^6&lt;0,0,IF(AND(SUM('Chemicals Calcs'!AH$1:AH92)-'Chem - ODS'!AC$15*10^6&lt;0,SUM('Chemicals Calcs'!AH$2:AH93)-'Chem - ODS'!AC$15*10^6&gt;0),SUM('Chemicals Calcs'!AH$2:AH93)-'Chem - ODS'!AC$15*10^6,'Chemicals Calcs'!AH93))</f>
        <v>0</v>
      </c>
      <c r="AI93" s="210">
        <f ca="1">IF(SUM('Chemicals Calcs'!AI$2:AI93)-'Chem - ODS'!AD$15*10^6&lt;0,0,IF(AND(SUM('Chemicals Calcs'!AI$1:AI92)-'Chem - ODS'!AD$15*10^6&lt;0,SUM('Chemicals Calcs'!AI$2:AI93)-'Chem - ODS'!AD$15*10^6&gt;0),SUM('Chemicals Calcs'!AI$2:AI93)-'Chem - ODS'!AD$15*10^6,'Chemicals Calcs'!AI93))</f>
        <v>0</v>
      </c>
      <c r="AJ93" s="210">
        <f ca="1">IF(SUM('Chemicals Calcs'!AJ$2:AJ93)-'Chem - ODS'!AE$15*10^6&lt;0,0,IF(AND(SUM('Chemicals Calcs'!AJ$1:AJ92)-'Chem - ODS'!AE$15*10^6&lt;0,SUM('Chemicals Calcs'!AJ$2:AJ93)-'Chem - ODS'!AE$15*10^6&gt;0),SUM('Chemicals Calcs'!AJ$2:AJ93)-'Chem - ODS'!AE$15*10^6,'Chemicals Calcs'!AJ93))</f>
        <v>0</v>
      </c>
      <c r="AK93" s="210">
        <f ca="1">IF(SUM('Chemicals Calcs'!AK$2:AK93)-'Chem - ODS'!AF$15*10^6&lt;0,0,IF(AND(SUM('Chemicals Calcs'!AK$1:AK92)-'Chem - ODS'!AF$15*10^6&lt;0,SUM('Chemicals Calcs'!AK$2:AK93)-'Chem - ODS'!AF$15*10^6&gt;0),SUM('Chemicals Calcs'!AK$2:AK93)-'Chem - ODS'!AF$15*10^6,'Chemicals Calcs'!AK93))</f>
        <v>0</v>
      </c>
      <c r="AL93" s="210">
        <f ca="1">IF(SUM('Chemicals Calcs'!AL$2:AL93)-'Chem - ODS'!AG$15*10^6&lt;0,0,IF(AND(SUM('Chemicals Calcs'!AL$1:AL92)-'Chem - ODS'!AG$15*10^6&lt;0,SUM('Chemicals Calcs'!AL$2:AL93)-'Chem - ODS'!AG$15*10^6&gt;0),SUM('Chemicals Calcs'!AL$2:AL93)-'Chem - ODS'!AG$15*10^6,'Chemicals Calcs'!AL93))</f>
        <v>0</v>
      </c>
      <c r="AM93" s="210">
        <f ca="1">IF(SUM('Chemicals Calcs'!AM$2:AM93)-'Chem - ODS'!AH$15*10^6&lt;0,0,IF(AND(SUM('Chemicals Calcs'!AM$1:AM92)-'Chem - ODS'!AH$15*10^6&lt;0,SUM('Chemicals Calcs'!AM$2:AM93)-'Chem - ODS'!AH$15*10^6&gt;0),SUM('Chemicals Calcs'!AM$2:AM93)-'Chem - ODS'!AH$15*10^6,'Chemicals Calcs'!AM93))</f>
        <v>0</v>
      </c>
      <c r="AN93" s="210">
        <f ca="1">IF(SUM('Chemicals Calcs'!AN$2:AN93)-'Chem - ODS'!AI$15*10^6&lt;0,0,IF(AND(SUM('Chemicals Calcs'!AN$1:AN92)-'Chem - ODS'!AI$15*10^6&lt;0,SUM('Chemicals Calcs'!AN$2:AN93)-'Chem - ODS'!AI$15*10^6&gt;0),SUM('Chemicals Calcs'!AN$2:AN93)-'Chem - ODS'!AI$15*10^6,'Chemicals Calcs'!AN93))</f>
        <v>0</v>
      </c>
      <c r="AO93" s="210">
        <f ca="1">IF(SUM('Chemicals Calcs'!AO$2:AO93)-'Chem - ODS'!AJ$15*10^6&lt;0,0,IF(AND(SUM('Chemicals Calcs'!AO$1:AO92)-'Chem - ODS'!AJ$15*10^6&lt;0,SUM('Chemicals Calcs'!AO$2:AO93)-'Chem - ODS'!AJ$15*10^6&gt;0),SUM('Chemicals Calcs'!AO$2:AO93)-'Chem - ODS'!AJ$15*10^6,'Chemicals Calcs'!AO93))</f>
        <v>0</v>
      </c>
      <c r="AP93" s="210">
        <f ca="1">IF(SUM('Chemicals Calcs'!AP$2:AP93)-'Chem - ODS'!AK$15*10^6&lt;0,0,IF(AND(SUM('Chemicals Calcs'!AP$1:AP92)-'Chem - ODS'!AK$15*10^6&lt;0,SUM('Chemicals Calcs'!AP$2:AP93)-'Chem - ODS'!AK$15*10^6&gt;0),SUM('Chemicals Calcs'!AP$2:AP93)-'Chem - ODS'!AK$15*10^6,'Chemicals Calcs'!AP93))</f>
        <v>0</v>
      </c>
    </row>
    <row r="94" spans="1:42">
      <c r="A94" s="74">
        <v>42</v>
      </c>
      <c r="B94">
        <f ca="1">IF('Chemicals 2010'!$A102="CP",INDIRECT("'Chemicals 2010'!"&amp;'Country Selector'!$B$3&amp;ROW($A102))*10^12,0)</f>
        <v>0</v>
      </c>
      <c r="C94" s="90">
        <f t="shared" ca="1" si="4"/>
        <v>0</v>
      </c>
      <c r="D94" s="90">
        <f t="shared" ca="1" si="3"/>
        <v>0</v>
      </c>
      <c r="E94" s="90">
        <f t="shared" ca="1" si="3"/>
        <v>0</v>
      </c>
      <c r="F94" s="90">
        <f t="shared" ca="1" si="3"/>
        <v>0</v>
      </c>
      <c r="G94" s="210">
        <f ca="1">IF(SUM('Chemicals Calcs'!G$2:G94)-'Chem - ODS'!B$15*10^6&lt;0,0,IF(AND(SUM('Chemicals Calcs'!G$1:G93)-'Chem - ODS'!B$15*10^6&lt;0,SUM('Chemicals Calcs'!G$2:G94)-'Chem - ODS'!B$15*10^6&gt;0),SUM('Chemicals Calcs'!G$2:G94)-'Chem - ODS'!B$15*10^6,'Chemicals Calcs'!G94))</f>
        <v>0</v>
      </c>
      <c r="H94" s="210">
        <f ca="1">IF(SUM('Chemicals Calcs'!H$2:H94)-'Chem - ODS'!C$15*10^6&lt;0,0,IF(AND(SUM('Chemicals Calcs'!H$1:H93)-'Chem - ODS'!C$15*10^6&lt;0,SUM('Chemicals Calcs'!H$2:H94)-'Chem - ODS'!C$15*10^6&gt;0),SUM('Chemicals Calcs'!H$2:H94)-'Chem - ODS'!C$15*10^6,'Chemicals Calcs'!H94))</f>
        <v>0</v>
      </c>
      <c r="I94" s="210">
        <f ca="1">IF(SUM('Chemicals Calcs'!I$2:I94)-'Chem - ODS'!D$15*10^6&lt;0,0,IF(AND(SUM('Chemicals Calcs'!I$1:I93)-'Chem - ODS'!D$15*10^6&lt;0,SUM('Chemicals Calcs'!I$2:I94)-'Chem - ODS'!D$15*10^6&gt;0),SUM('Chemicals Calcs'!I$2:I94)-'Chem - ODS'!D$15*10^6,'Chemicals Calcs'!I94))</f>
        <v>0</v>
      </c>
      <c r="J94" s="210">
        <f ca="1">IF(SUM('Chemicals Calcs'!J$2:J94)-'Chem - ODS'!E$15*10^6&lt;0,0,IF(AND(SUM('Chemicals Calcs'!J$1:J93)-'Chem - ODS'!E$15*10^6&lt;0,SUM('Chemicals Calcs'!J$2:J94)-'Chem - ODS'!E$15*10^6&gt;0),SUM('Chemicals Calcs'!J$2:J94)-'Chem - ODS'!E$15*10^6,'Chemicals Calcs'!J94))</f>
        <v>0</v>
      </c>
      <c r="K94" s="210">
        <f ca="1">IF(SUM('Chemicals Calcs'!K$2:K94)-'Chem - ODS'!F$15*10^6&lt;0,0,IF(AND(SUM('Chemicals Calcs'!K$1:K93)-'Chem - ODS'!F$15*10^6&lt;0,SUM('Chemicals Calcs'!K$2:K94)-'Chem - ODS'!F$15*10^6&gt;0),SUM('Chemicals Calcs'!K$2:K94)-'Chem - ODS'!F$15*10^6,'Chemicals Calcs'!K94))</f>
        <v>0</v>
      </c>
      <c r="L94" s="210">
        <f ca="1">IF(SUM('Chemicals Calcs'!L$2:L94)-'Chem - ODS'!G$15*10^6&lt;0,0,IF(AND(SUM('Chemicals Calcs'!L$1:L93)-'Chem - ODS'!G$15*10^6&lt;0,SUM('Chemicals Calcs'!L$2:L94)-'Chem - ODS'!G$15*10^6&gt;0),SUM('Chemicals Calcs'!L$2:L94)-'Chem - ODS'!G$15*10^6,'Chemicals Calcs'!L94))</f>
        <v>0</v>
      </c>
      <c r="M94" s="210">
        <f ca="1">IF(SUM('Chemicals Calcs'!M$2:M94)-'Chem - ODS'!H$15*10^6&lt;0,0,IF(AND(SUM('Chemicals Calcs'!M$1:M93)-'Chem - ODS'!H$15*10^6&lt;0,SUM('Chemicals Calcs'!M$2:M94)-'Chem - ODS'!H$15*10^6&gt;0),SUM('Chemicals Calcs'!M$2:M94)-'Chem - ODS'!H$15*10^6,'Chemicals Calcs'!M94))</f>
        <v>0</v>
      </c>
      <c r="N94" s="210">
        <f ca="1">IF(SUM('Chemicals Calcs'!N$2:N94)-'Chem - ODS'!I$15*10^6&lt;0,0,IF(AND(SUM('Chemicals Calcs'!N$1:N93)-'Chem - ODS'!I$15*10^6&lt;0,SUM('Chemicals Calcs'!N$2:N94)-'Chem - ODS'!I$15*10^6&gt;0),SUM('Chemicals Calcs'!N$2:N94)-'Chem - ODS'!I$15*10^6,'Chemicals Calcs'!N94))</f>
        <v>0</v>
      </c>
      <c r="O94" s="210">
        <f ca="1">IF(SUM('Chemicals Calcs'!O$2:O94)-'Chem - ODS'!J$15*10^6&lt;0,0,IF(AND(SUM('Chemicals Calcs'!O$1:O93)-'Chem - ODS'!J$15*10^6&lt;0,SUM('Chemicals Calcs'!O$2:O94)-'Chem - ODS'!J$15*10^6&gt;0),SUM('Chemicals Calcs'!O$2:O94)-'Chem - ODS'!J$15*10^6,'Chemicals Calcs'!O94))</f>
        <v>0</v>
      </c>
      <c r="P94" s="210">
        <f ca="1">IF(SUM('Chemicals Calcs'!P$2:P94)-'Chem - ODS'!K$15*10^6&lt;0,0,IF(AND(SUM('Chemicals Calcs'!P$1:P93)-'Chem - ODS'!K$15*10^6&lt;0,SUM('Chemicals Calcs'!P$2:P94)-'Chem - ODS'!K$15*10^6&gt;0),SUM('Chemicals Calcs'!P$2:P94)-'Chem - ODS'!K$15*10^6,'Chemicals Calcs'!P94))</f>
        <v>0</v>
      </c>
      <c r="Q94" s="210">
        <f ca="1">IF(SUM('Chemicals Calcs'!Q$2:Q94)-'Chem - ODS'!L$15*10^6&lt;0,0,IF(AND(SUM('Chemicals Calcs'!Q$1:Q93)-'Chem - ODS'!L$15*10^6&lt;0,SUM('Chemicals Calcs'!Q$2:Q94)-'Chem - ODS'!L$15*10^6&gt;0),SUM('Chemicals Calcs'!Q$2:Q94)-'Chem - ODS'!L$15*10^6,'Chemicals Calcs'!Q94))</f>
        <v>0</v>
      </c>
      <c r="R94" s="210">
        <f ca="1">IF(SUM('Chemicals Calcs'!R$2:R94)-'Chem - ODS'!M$15*10^6&lt;0,0,IF(AND(SUM('Chemicals Calcs'!R$1:R93)-'Chem - ODS'!M$15*10^6&lt;0,SUM('Chemicals Calcs'!R$2:R94)-'Chem - ODS'!M$15*10^6&gt;0),SUM('Chemicals Calcs'!R$2:R94)-'Chem - ODS'!M$15*10^6,'Chemicals Calcs'!R94))</f>
        <v>0</v>
      </c>
      <c r="S94" s="210">
        <f ca="1">IF(SUM('Chemicals Calcs'!S$2:S94)-'Chem - ODS'!N$15*10^6&lt;0,0,IF(AND(SUM('Chemicals Calcs'!S$1:S93)-'Chem - ODS'!N$15*10^6&lt;0,SUM('Chemicals Calcs'!S$2:S94)-'Chem - ODS'!N$15*10^6&gt;0),SUM('Chemicals Calcs'!S$2:S94)-'Chem - ODS'!N$15*10^6,'Chemicals Calcs'!S94))</f>
        <v>0</v>
      </c>
      <c r="T94" s="210">
        <f ca="1">IF(SUM('Chemicals Calcs'!T$2:T94)-'Chem - ODS'!O$15*10^6&lt;0,0,IF(AND(SUM('Chemicals Calcs'!T$1:T93)-'Chem - ODS'!O$15*10^6&lt;0,SUM('Chemicals Calcs'!T$2:T94)-'Chem - ODS'!O$15*10^6&gt;0),SUM('Chemicals Calcs'!T$2:T94)-'Chem - ODS'!O$15*10^6,'Chemicals Calcs'!T94))</f>
        <v>0</v>
      </c>
      <c r="U94" s="210">
        <f ca="1">IF(SUM('Chemicals Calcs'!U$2:U94)-'Chem - ODS'!P$15*10^6&lt;0,0,IF(AND(SUM('Chemicals Calcs'!U$1:U93)-'Chem - ODS'!P$15*10^6&lt;0,SUM('Chemicals Calcs'!U$2:U94)-'Chem - ODS'!P$15*10^6&gt;0),SUM('Chemicals Calcs'!U$2:U94)-'Chem - ODS'!P$15*10^6,'Chemicals Calcs'!U94))</f>
        <v>0</v>
      </c>
      <c r="V94" s="210">
        <f ca="1">IF(SUM('Chemicals Calcs'!V$2:V94)-'Chem - ODS'!Q$15*10^6&lt;0,0,IF(AND(SUM('Chemicals Calcs'!V$1:V93)-'Chem - ODS'!Q$15*10^6&lt;0,SUM('Chemicals Calcs'!V$2:V94)-'Chem - ODS'!Q$15*10^6&gt;0),SUM('Chemicals Calcs'!V$2:V94)-'Chem - ODS'!Q$15*10^6,'Chemicals Calcs'!V94))</f>
        <v>0</v>
      </c>
      <c r="W94" s="210">
        <f ca="1">IF(SUM('Chemicals Calcs'!W$2:W94)-'Chem - ODS'!R$15*10^6&lt;0,0,IF(AND(SUM('Chemicals Calcs'!W$1:W93)-'Chem - ODS'!R$15*10^6&lt;0,SUM('Chemicals Calcs'!W$2:W94)-'Chem - ODS'!R$15*10^6&gt;0),SUM('Chemicals Calcs'!W$2:W94)-'Chem - ODS'!R$15*10^6,'Chemicals Calcs'!W94))</f>
        <v>0</v>
      </c>
      <c r="X94" s="210">
        <f ca="1">IF(SUM('Chemicals Calcs'!X$2:X94)-'Chem - ODS'!S$15*10^6&lt;0,0,IF(AND(SUM('Chemicals Calcs'!X$1:X93)-'Chem - ODS'!S$15*10^6&lt;0,SUM('Chemicals Calcs'!X$2:X94)-'Chem - ODS'!S$15*10^6&gt;0),SUM('Chemicals Calcs'!X$2:X94)-'Chem - ODS'!S$15*10^6,'Chemicals Calcs'!X94))</f>
        <v>0</v>
      </c>
      <c r="Y94" s="210">
        <f ca="1">IF(SUM('Chemicals Calcs'!Y$2:Y94)-'Chem - ODS'!T$15*10^6&lt;0,0,IF(AND(SUM('Chemicals Calcs'!Y$1:Y93)-'Chem - ODS'!T$15*10^6&lt;0,SUM('Chemicals Calcs'!Y$2:Y94)-'Chem - ODS'!T$15*10^6&gt;0),SUM('Chemicals Calcs'!Y$2:Y94)-'Chem - ODS'!T$15*10^6,'Chemicals Calcs'!Y94))</f>
        <v>0</v>
      </c>
      <c r="Z94" s="210">
        <f ca="1">IF(SUM('Chemicals Calcs'!Z$2:Z94)-'Chem - ODS'!U$15*10^6&lt;0,0,IF(AND(SUM('Chemicals Calcs'!Z$1:Z93)-'Chem - ODS'!U$15*10^6&lt;0,SUM('Chemicals Calcs'!Z$2:Z94)-'Chem - ODS'!U$15*10^6&gt;0),SUM('Chemicals Calcs'!Z$2:Z94)-'Chem - ODS'!U$15*10^6,'Chemicals Calcs'!Z94))</f>
        <v>0</v>
      </c>
      <c r="AA94" s="210">
        <f ca="1">IF(SUM('Chemicals Calcs'!AA$2:AA94)-'Chem - ODS'!V$15*10^6&lt;0,0,IF(AND(SUM('Chemicals Calcs'!AA$1:AA93)-'Chem - ODS'!V$15*10^6&lt;0,SUM('Chemicals Calcs'!AA$2:AA94)-'Chem - ODS'!V$15*10^6&gt;0),SUM('Chemicals Calcs'!AA$2:AA94)-'Chem - ODS'!V$15*10^6,'Chemicals Calcs'!AA94))</f>
        <v>0</v>
      </c>
      <c r="AB94" s="210">
        <f ca="1">IF(SUM('Chemicals Calcs'!AB$2:AB94)-'Chem - ODS'!W$15*10^6&lt;0,0,IF(AND(SUM('Chemicals Calcs'!AB$1:AB93)-'Chem - ODS'!W$15*10^6&lt;0,SUM('Chemicals Calcs'!AB$2:AB94)-'Chem - ODS'!W$15*10^6&gt;0),SUM('Chemicals Calcs'!AB$2:AB94)-'Chem - ODS'!W$15*10^6,'Chemicals Calcs'!AB94))</f>
        <v>0</v>
      </c>
      <c r="AC94" s="210">
        <f ca="1">IF(SUM('Chemicals Calcs'!AC$2:AC94)-'Chem - ODS'!X$15*10^6&lt;0,0,IF(AND(SUM('Chemicals Calcs'!AC$1:AC93)-'Chem - ODS'!X$15*10^6&lt;0,SUM('Chemicals Calcs'!AC$2:AC94)-'Chem - ODS'!X$15*10^6&gt;0),SUM('Chemicals Calcs'!AC$2:AC94)-'Chem - ODS'!X$15*10^6,'Chemicals Calcs'!AC94))</f>
        <v>0</v>
      </c>
      <c r="AD94" s="210">
        <f ca="1">IF(SUM('Chemicals Calcs'!AD$2:AD94)-'Chem - ODS'!Y$15*10^6&lt;0,0,IF(AND(SUM('Chemicals Calcs'!AD$1:AD93)-'Chem - ODS'!Y$15*10^6&lt;0,SUM('Chemicals Calcs'!AD$2:AD94)-'Chem - ODS'!Y$15*10^6&gt;0),SUM('Chemicals Calcs'!AD$2:AD94)-'Chem - ODS'!Y$15*10^6,'Chemicals Calcs'!AD94))</f>
        <v>0</v>
      </c>
      <c r="AE94" s="210">
        <f ca="1">IF(SUM('Chemicals Calcs'!AE$2:AE94)-'Chem - ODS'!Z$15*10^6&lt;0,0,IF(AND(SUM('Chemicals Calcs'!AE$1:AE93)-'Chem - ODS'!Z$15*10^6&lt;0,SUM('Chemicals Calcs'!AE$2:AE94)-'Chem - ODS'!Z$15*10^6&gt;0),SUM('Chemicals Calcs'!AE$2:AE94)-'Chem - ODS'!Z$15*10^6,'Chemicals Calcs'!AE94))</f>
        <v>0</v>
      </c>
      <c r="AF94" s="210">
        <f ca="1">IF(SUM('Chemicals Calcs'!AF$2:AF94)-'Chem - ODS'!AA$15*10^6&lt;0,0,IF(AND(SUM('Chemicals Calcs'!AF$1:AF93)-'Chem - ODS'!AA$15*10^6&lt;0,SUM('Chemicals Calcs'!AF$2:AF94)-'Chem - ODS'!AA$15*10^6&gt;0),SUM('Chemicals Calcs'!AF$2:AF94)-'Chem - ODS'!AA$15*10^6,'Chemicals Calcs'!AF94))</f>
        <v>0</v>
      </c>
      <c r="AG94" s="210">
        <f ca="1">IF(SUM('Chemicals Calcs'!AG$2:AG94)-'Chem - ODS'!AB$15*10^6&lt;0,0,IF(AND(SUM('Chemicals Calcs'!AG$1:AG93)-'Chem - ODS'!AB$15*10^6&lt;0,SUM('Chemicals Calcs'!AG$2:AG94)-'Chem - ODS'!AB$15*10^6&gt;0),SUM('Chemicals Calcs'!AG$2:AG94)-'Chem - ODS'!AB$15*10^6,'Chemicals Calcs'!AG94))</f>
        <v>0</v>
      </c>
      <c r="AH94" s="210">
        <f ca="1">IF(SUM('Chemicals Calcs'!AH$2:AH94)-'Chem - ODS'!AC$15*10^6&lt;0,0,IF(AND(SUM('Chemicals Calcs'!AH$1:AH93)-'Chem - ODS'!AC$15*10^6&lt;0,SUM('Chemicals Calcs'!AH$2:AH94)-'Chem - ODS'!AC$15*10^6&gt;0),SUM('Chemicals Calcs'!AH$2:AH94)-'Chem - ODS'!AC$15*10^6,'Chemicals Calcs'!AH94))</f>
        <v>0</v>
      </c>
      <c r="AI94" s="210">
        <f ca="1">IF(SUM('Chemicals Calcs'!AI$2:AI94)-'Chem - ODS'!AD$15*10^6&lt;0,0,IF(AND(SUM('Chemicals Calcs'!AI$1:AI93)-'Chem - ODS'!AD$15*10^6&lt;0,SUM('Chemicals Calcs'!AI$2:AI94)-'Chem - ODS'!AD$15*10^6&gt;0),SUM('Chemicals Calcs'!AI$2:AI94)-'Chem - ODS'!AD$15*10^6,'Chemicals Calcs'!AI94))</f>
        <v>0</v>
      </c>
      <c r="AJ94" s="210">
        <f ca="1">IF(SUM('Chemicals Calcs'!AJ$2:AJ94)-'Chem - ODS'!AE$15*10^6&lt;0,0,IF(AND(SUM('Chemicals Calcs'!AJ$1:AJ93)-'Chem - ODS'!AE$15*10^6&lt;0,SUM('Chemicals Calcs'!AJ$2:AJ94)-'Chem - ODS'!AE$15*10^6&gt;0),SUM('Chemicals Calcs'!AJ$2:AJ94)-'Chem - ODS'!AE$15*10^6,'Chemicals Calcs'!AJ94))</f>
        <v>0</v>
      </c>
      <c r="AK94" s="210">
        <f ca="1">IF(SUM('Chemicals Calcs'!AK$2:AK94)-'Chem - ODS'!AF$15*10^6&lt;0,0,IF(AND(SUM('Chemicals Calcs'!AK$1:AK93)-'Chem - ODS'!AF$15*10^6&lt;0,SUM('Chemicals Calcs'!AK$2:AK94)-'Chem - ODS'!AF$15*10^6&gt;0),SUM('Chemicals Calcs'!AK$2:AK94)-'Chem - ODS'!AF$15*10^6,'Chemicals Calcs'!AK94))</f>
        <v>0</v>
      </c>
      <c r="AL94" s="210">
        <f ca="1">IF(SUM('Chemicals Calcs'!AL$2:AL94)-'Chem - ODS'!AG$15*10^6&lt;0,0,IF(AND(SUM('Chemicals Calcs'!AL$1:AL93)-'Chem - ODS'!AG$15*10^6&lt;0,SUM('Chemicals Calcs'!AL$2:AL94)-'Chem - ODS'!AG$15*10^6&gt;0),SUM('Chemicals Calcs'!AL$2:AL94)-'Chem - ODS'!AG$15*10^6,'Chemicals Calcs'!AL94))</f>
        <v>0</v>
      </c>
      <c r="AM94" s="210">
        <f ca="1">IF(SUM('Chemicals Calcs'!AM$2:AM94)-'Chem - ODS'!AH$15*10^6&lt;0,0,IF(AND(SUM('Chemicals Calcs'!AM$1:AM93)-'Chem - ODS'!AH$15*10^6&lt;0,SUM('Chemicals Calcs'!AM$2:AM94)-'Chem - ODS'!AH$15*10^6&gt;0),SUM('Chemicals Calcs'!AM$2:AM94)-'Chem - ODS'!AH$15*10^6,'Chemicals Calcs'!AM94))</f>
        <v>0</v>
      </c>
      <c r="AN94" s="210">
        <f ca="1">IF(SUM('Chemicals Calcs'!AN$2:AN94)-'Chem - ODS'!AI$15*10^6&lt;0,0,IF(AND(SUM('Chemicals Calcs'!AN$1:AN93)-'Chem - ODS'!AI$15*10^6&lt;0,SUM('Chemicals Calcs'!AN$2:AN94)-'Chem - ODS'!AI$15*10^6&gt;0),SUM('Chemicals Calcs'!AN$2:AN94)-'Chem - ODS'!AI$15*10^6,'Chemicals Calcs'!AN94))</f>
        <v>0</v>
      </c>
      <c r="AO94" s="210">
        <f ca="1">IF(SUM('Chemicals Calcs'!AO$2:AO94)-'Chem - ODS'!AJ$15*10^6&lt;0,0,IF(AND(SUM('Chemicals Calcs'!AO$1:AO93)-'Chem - ODS'!AJ$15*10^6&lt;0,SUM('Chemicals Calcs'!AO$2:AO94)-'Chem - ODS'!AJ$15*10^6&gt;0),SUM('Chemicals Calcs'!AO$2:AO94)-'Chem - ODS'!AJ$15*10^6,'Chemicals Calcs'!AO94))</f>
        <v>0</v>
      </c>
      <c r="AP94" s="210">
        <f ca="1">IF(SUM('Chemicals Calcs'!AP$2:AP94)-'Chem - ODS'!AK$15*10^6&lt;0,0,IF(AND(SUM('Chemicals Calcs'!AP$1:AP93)-'Chem - ODS'!AK$15*10^6&lt;0,SUM('Chemicals Calcs'!AP$2:AP94)-'Chem - ODS'!AK$15*10^6&gt;0),SUM('Chemicals Calcs'!AP$2:AP94)-'Chem - ODS'!AK$15*10^6,'Chemicals Calcs'!AP94))</f>
        <v>0</v>
      </c>
    </row>
    <row r="95" spans="1:42">
      <c r="A95" s="74">
        <v>43</v>
      </c>
      <c r="B95">
        <f ca="1">IF('Chemicals 2010'!$A103="CP",INDIRECT("'Chemicals 2010'!"&amp;'Country Selector'!$B$3&amp;ROW($A103))*10^12,0)</f>
        <v>0</v>
      </c>
      <c r="C95" s="90">
        <f t="shared" ca="1" si="4"/>
        <v>2986819990.9847383</v>
      </c>
      <c r="D95" s="90">
        <f t="shared" ca="1" si="3"/>
        <v>5973639981.9694767</v>
      </c>
      <c r="E95" s="90">
        <f t="shared" ref="D95:F126" ca="1" si="5">$B95*($L$1-E$1)/($L$1-$B$1)+$L95*(E$1-$B$1)/($L$1-$B$1)</f>
        <v>8960459972.9542141</v>
      </c>
      <c r="F95" s="90">
        <f t="shared" ca="1" si="5"/>
        <v>11947279963.938953</v>
      </c>
      <c r="G95" s="210">
        <f ca="1">IF(SUM('Chemicals Calcs'!G$2:G95)-'Chem - ODS'!B$15*10^6&lt;0,0,IF(AND(SUM('Chemicals Calcs'!G$1:G94)-'Chem - ODS'!B$15*10^6&lt;0,SUM('Chemicals Calcs'!G$2:G95)-'Chem - ODS'!B$15*10^6&gt;0),SUM('Chemicals Calcs'!G$2:G95)-'Chem - ODS'!B$15*10^6,'Chemicals Calcs'!G95))</f>
        <v>14934099954.923691</v>
      </c>
      <c r="H95" s="210">
        <f ca="1">IF(SUM('Chemicals Calcs'!H$2:H95)-'Chem - ODS'!C$15*10^6&lt;0,0,IF(AND(SUM('Chemicals Calcs'!H$1:H94)-'Chem - ODS'!C$15*10^6&lt;0,SUM('Chemicals Calcs'!H$2:H95)-'Chem - ODS'!C$15*10^6&gt;0),SUM('Chemicals Calcs'!H$2:H95)-'Chem - ODS'!C$15*10^6,'Chemicals Calcs'!H95))</f>
        <v>17920919945.908428</v>
      </c>
      <c r="I95" s="210">
        <f ca="1">IF(SUM('Chemicals Calcs'!I$2:I95)-'Chem - ODS'!D$15*10^6&lt;0,0,IF(AND(SUM('Chemicals Calcs'!I$1:I94)-'Chem - ODS'!D$15*10^6&lt;0,SUM('Chemicals Calcs'!I$2:I95)-'Chem - ODS'!D$15*10^6&gt;0),SUM('Chemicals Calcs'!I$2:I95)-'Chem - ODS'!D$15*10^6,'Chemicals Calcs'!I95))</f>
        <v>20907739936.893166</v>
      </c>
      <c r="J95" s="210">
        <f ca="1">IF(SUM('Chemicals Calcs'!J$2:J95)-'Chem - ODS'!E$15*10^6&lt;0,0,IF(AND(SUM('Chemicals Calcs'!J$1:J94)-'Chem - ODS'!E$15*10^6&lt;0,SUM('Chemicals Calcs'!J$2:J95)-'Chem - ODS'!E$15*10^6&gt;0),SUM('Chemicals Calcs'!J$2:J95)-'Chem - ODS'!E$15*10^6,'Chemicals Calcs'!J95))</f>
        <v>23894559927.877907</v>
      </c>
      <c r="K95" s="210">
        <f ca="1">IF(SUM('Chemicals Calcs'!K$2:K95)-'Chem - ODS'!F$15*10^6&lt;0,0,IF(AND(SUM('Chemicals Calcs'!K$1:K94)-'Chem - ODS'!F$15*10^6&lt;0,SUM('Chemicals Calcs'!K$2:K95)-'Chem - ODS'!F$15*10^6&gt;0),SUM('Chemicals Calcs'!K$2:K95)-'Chem - ODS'!F$15*10^6,'Chemicals Calcs'!K95))</f>
        <v>26881379918.862644</v>
      </c>
      <c r="L95" s="210">
        <f ca="1">IF(SUM('Chemicals Calcs'!L$2:L95)-'Chem - ODS'!G$15*10^6&lt;0,0,IF(AND(SUM('Chemicals Calcs'!L$1:L94)-'Chem - ODS'!G$15*10^6&lt;0,SUM('Chemicals Calcs'!L$2:L95)-'Chem - ODS'!G$15*10^6&gt;0),SUM('Chemicals Calcs'!L$2:L95)-'Chem - ODS'!G$15*10^6,'Chemicals Calcs'!L95))</f>
        <v>29868199909.847382</v>
      </c>
      <c r="M95" s="210">
        <f ca="1">IF(SUM('Chemicals Calcs'!M$2:M95)-'Chem - ODS'!H$15*10^6&lt;0,0,IF(AND(SUM('Chemicals Calcs'!M$1:M94)-'Chem - ODS'!H$15*10^6&lt;0,SUM('Chemicals Calcs'!M$2:M95)-'Chem - ODS'!H$15*10^6&gt;0),SUM('Chemicals Calcs'!M$2:M95)-'Chem - ODS'!H$15*10^6,'Chemicals Calcs'!M95))</f>
        <v>37875476955.476166</v>
      </c>
      <c r="N95" s="210">
        <f ca="1">IF(SUM('Chemicals Calcs'!N$2:N95)-'Chem - ODS'!I$15*10^6&lt;0,0,IF(AND(SUM('Chemicals Calcs'!N$1:N94)-'Chem - ODS'!I$15*10^6&lt;0,SUM('Chemicals Calcs'!N$2:N95)-'Chem - ODS'!I$15*10^6&gt;0),SUM('Chemicals Calcs'!N$2:N95)-'Chem - ODS'!I$15*10^6,'Chemicals Calcs'!N95))</f>
        <v>45882754001.10495</v>
      </c>
      <c r="O95" s="210">
        <f ca="1">IF(SUM('Chemicals Calcs'!O$2:O95)-'Chem - ODS'!J$15*10^6&lt;0,0,IF(AND(SUM('Chemicals Calcs'!O$1:O94)-'Chem - ODS'!J$15*10^6&lt;0,SUM('Chemicals Calcs'!O$2:O95)-'Chem - ODS'!J$15*10^6&gt;0),SUM('Chemicals Calcs'!O$2:O95)-'Chem - ODS'!J$15*10^6,'Chemicals Calcs'!O95))</f>
        <v>53890031046.733734</v>
      </c>
      <c r="P95" s="210">
        <f ca="1">IF(SUM('Chemicals Calcs'!P$2:P95)-'Chem - ODS'!K$15*10^6&lt;0,0,IF(AND(SUM('Chemicals Calcs'!P$1:P94)-'Chem - ODS'!K$15*10^6&lt;0,SUM('Chemicals Calcs'!P$2:P95)-'Chem - ODS'!K$15*10^6&gt;0),SUM('Chemicals Calcs'!P$2:P95)-'Chem - ODS'!K$15*10^6,'Chemicals Calcs'!P95))</f>
        <v>61897308092.362518</v>
      </c>
      <c r="Q95" s="210">
        <f ca="1">IF(SUM('Chemicals Calcs'!Q$2:Q95)-'Chem - ODS'!L$15*10^6&lt;0,0,IF(AND(SUM('Chemicals Calcs'!Q$1:Q94)-'Chem - ODS'!L$15*10^6&lt;0,SUM('Chemicals Calcs'!Q$2:Q95)-'Chem - ODS'!L$15*10^6&gt;0),SUM('Chemicals Calcs'!Q$2:Q95)-'Chem - ODS'!L$15*10^6,'Chemicals Calcs'!Q95))</f>
        <v>69904585137.991302</v>
      </c>
      <c r="R95" s="210">
        <f ca="1">IF(SUM('Chemicals Calcs'!R$2:R95)-'Chem - ODS'!M$15*10^6&lt;0,0,IF(AND(SUM('Chemicals Calcs'!R$1:R94)-'Chem - ODS'!M$15*10^6&lt;0,SUM('Chemicals Calcs'!R$2:R95)-'Chem - ODS'!M$15*10^6&gt;0),SUM('Chemicals Calcs'!R$2:R95)-'Chem - ODS'!M$15*10^6,'Chemicals Calcs'!R95))</f>
        <v>77911862183.620087</v>
      </c>
      <c r="S95" s="210">
        <f ca="1">IF(SUM('Chemicals Calcs'!S$2:S95)-'Chem - ODS'!N$15*10^6&lt;0,0,IF(AND(SUM('Chemicals Calcs'!S$1:S94)-'Chem - ODS'!N$15*10^6&lt;0,SUM('Chemicals Calcs'!S$2:S95)-'Chem - ODS'!N$15*10^6&gt;0),SUM('Chemicals Calcs'!S$2:S95)-'Chem - ODS'!N$15*10^6,'Chemicals Calcs'!S95))</f>
        <v>85919139229.248856</v>
      </c>
      <c r="T95" s="210">
        <f ca="1">IF(SUM('Chemicals Calcs'!T$2:T95)-'Chem - ODS'!O$15*10^6&lt;0,0,IF(AND(SUM('Chemicals Calcs'!T$1:T94)-'Chem - ODS'!O$15*10^6&lt;0,SUM('Chemicals Calcs'!T$2:T95)-'Chem - ODS'!O$15*10^6&gt;0),SUM('Chemicals Calcs'!T$2:T95)-'Chem - ODS'!O$15*10^6,'Chemicals Calcs'!T95))</f>
        <v>93926416274.877655</v>
      </c>
      <c r="U95" s="210">
        <f ca="1">IF(SUM('Chemicals Calcs'!U$2:U95)-'Chem - ODS'!P$15*10^6&lt;0,0,IF(AND(SUM('Chemicals Calcs'!U$1:U94)-'Chem - ODS'!P$15*10^6&lt;0,SUM('Chemicals Calcs'!U$2:U95)-'Chem - ODS'!P$15*10^6&gt;0),SUM('Chemicals Calcs'!U$2:U95)-'Chem - ODS'!P$15*10^6,'Chemicals Calcs'!U95))</f>
        <v>101933693320.50644</v>
      </c>
      <c r="V95" s="210">
        <f ca="1">IF(SUM('Chemicals Calcs'!V$2:V95)-'Chem - ODS'!Q$15*10^6&lt;0,0,IF(AND(SUM('Chemicals Calcs'!V$1:V94)-'Chem - ODS'!Q$15*10^6&lt;0,SUM('Chemicals Calcs'!V$2:V95)-'Chem - ODS'!Q$15*10^6&gt;0),SUM('Chemicals Calcs'!V$2:V95)-'Chem - ODS'!Q$15*10^6,'Chemicals Calcs'!V95))</f>
        <v>109940970366.13521</v>
      </c>
      <c r="W95" s="210">
        <f ca="1">IF(SUM('Chemicals Calcs'!W$2:W95)-'Chem - ODS'!R$15*10^6&lt;0,0,IF(AND(SUM('Chemicals Calcs'!W$1:W94)-'Chem - ODS'!R$15*10^6&lt;0,SUM('Chemicals Calcs'!W$2:W95)-'Chem - ODS'!R$15*10^6&gt;0),SUM('Chemicals Calcs'!W$2:W95)-'Chem - ODS'!R$15*10^6,'Chemicals Calcs'!W95))</f>
        <v>112013924940.53355</v>
      </c>
      <c r="X95" s="210">
        <f ca="1">IF(SUM('Chemicals Calcs'!X$2:X95)-'Chem - ODS'!S$15*10^6&lt;0,0,IF(AND(SUM('Chemicals Calcs'!X$1:X94)-'Chem - ODS'!S$15*10^6&lt;0,SUM('Chemicals Calcs'!X$2:X95)-'Chem - ODS'!S$15*10^6&gt;0),SUM('Chemicals Calcs'!X$2:X95)-'Chem - ODS'!S$15*10^6,'Chemicals Calcs'!X95))</f>
        <v>114086879514.93193</v>
      </c>
      <c r="Y95" s="210">
        <f ca="1">IF(SUM('Chemicals Calcs'!Y$2:Y95)-'Chem - ODS'!T$15*10^6&lt;0,0,IF(AND(SUM('Chemicals Calcs'!Y$1:Y94)-'Chem - ODS'!T$15*10^6&lt;0,SUM('Chemicals Calcs'!Y$2:Y95)-'Chem - ODS'!T$15*10^6&gt;0),SUM('Chemicals Calcs'!Y$2:Y95)-'Chem - ODS'!T$15*10^6,'Chemicals Calcs'!Y95))</f>
        <v>116159834089.33028</v>
      </c>
      <c r="Z95" s="210">
        <f ca="1">IF(SUM('Chemicals Calcs'!Z$2:Z95)-'Chem - ODS'!U$15*10^6&lt;0,0,IF(AND(SUM('Chemicals Calcs'!Z$1:Z94)-'Chem - ODS'!U$15*10^6&lt;0,SUM('Chemicals Calcs'!Z$2:Z95)-'Chem - ODS'!U$15*10^6&gt;0),SUM('Chemicals Calcs'!Z$2:Z95)-'Chem - ODS'!U$15*10^6,'Chemicals Calcs'!Z95))</f>
        <v>118232788663.72862</v>
      </c>
      <c r="AA95" s="210">
        <f ca="1">IF(SUM('Chemicals Calcs'!AA$2:AA95)-'Chem - ODS'!V$15*10^6&lt;0,0,IF(AND(SUM('Chemicals Calcs'!AA$1:AA94)-'Chem - ODS'!V$15*10^6&lt;0,SUM('Chemicals Calcs'!AA$2:AA95)-'Chem - ODS'!V$15*10^6&gt;0),SUM('Chemicals Calcs'!AA$2:AA95)-'Chem - ODS'!V$15*10^6,'Chemicals Calcs'!AA95))</f>
        <v>120305743238.12698</v>
      </c>
      <c r="AB95" s="210">
        <f ca="1">IF(SUM('Chemicals Calcs'!AB$2:AB95)-'Chem - ODS'!W$15*10^6&lt;0,0,IF(AND(SUM('Chemicals Calcs'!AB$1:AB94)-'Chem - ODS'!W$15*10^6&lt;0,SUM('Chemicals Calcs'!AB$2:AB95)-'Chem - ODS'!W$15*10^6&gt;0),SUM('Chemicals Calcs'!AB$2:AB95)-'Chem - ODS'!W$15*10^6,'Chemicals Calcs'!AB95))</f>
        <v>122378697812.52533</v>
      </c>
      <c r="AC95" s="210">
        <f ca="1">IF(SUM('Chemicals Calcs'!AC$2:AC95)-'Chem - ODS'!X$15*10^6&lt;0,0,IF(AND(SUM('Chemicals Calcs'!AC$1:AC94)-'Chem - ODS'!X$15*10^6&lt;0,SUM('Chemicals Calcs'!AC$2:AC95)-'Chem - ODS'!X$15*10^6&gt;0),SUM('Chemicals Calcs'!AC$2:AC95)-'Chem - ODS'!X$15*10^6,'Chemicals Calcs'!AC95))</f>
        <v>124451652386.92368</v>
      </c>
      <c r="AD95" s="210">
        <f ca="1">IF(SUM('Chemicals Calcs'!AD$2:AD95)-'Chem - ODS'!Y$15*10^6&lt;0,0,IF(AND(SUM('Chemicals Calcs'!AD$1:AD94)-'Chem - ODS'!Y$15*10^6&lt;0,SUM('Chemicals Calcs'!AD$2:AD95)-'Chem - ODS'!Y$15*10^6&gt;0),SUM('Chemicals Calcs'!AD$2:AD95)-'Chem - ODS'!Y$15*10^6,'Chemicals Calcs'!AD95))</f>
        <v>126524606961.32204</v>
      </c>
      <c r="AE95" s="210">
        <f ca="1">IF(SUM('Chemicals Calcs'!AE$2:AE95)-'Chem - ODS'!Z$15*10^6&lt;0,0,IF(AND(SUM('Chemicals Calcs'!AE$1:AE94)-'Chem - ODS'!Z$15*10^6&lt;0,SUM('Chemicals Calcs'!AE$2:AE95)-'Chem - ODS'!Z$15*10^6&gt;0),SUM('Chemicals Calcs'!AE$2:AE95)-'Chem - ODS'!Z$15*10^6,'Chemicals Calcs'!AE95))</f>
        <v>128597561535.7204</v>
      </c>
      <c r="AF95" s="210">
        <f ca="1">IF(SUM('Chemicals Calcs'!AF$2:AF95)-'Chem - ODS'!AA$15*10^6&lt;0,0,IF(AND(SUM('Chemicals Calcs'!AF$1:AF94)-'Chem - ODS'!AA$15*10^6&lt;0,SUM('Chemicals Calcs'!AF$2:AF95)-'Chem - ODS'!AA$15*10^6&gt;0),SUM('Chemicals Calcs'!AF$2:AF95)-'Chem - ODS'!AA$15*10^6,'Chemicals Calcs'!AF95))</f>
        <v>130670516110.11874</v>
      </c>
      <c r="AG95" s="210">
        <f ca="1">IF(SUM('Chemicals Calcs'!AG$2:AG95)-'Chem - ODS'!AB$15*10^6&lt;0,0,IF(AND(SUM('Chemicals Calcs'!AG$1:AG94)-'Chem - ODS'!AB$15*10^6&lt;0,SUM('Chemicals Calcs'!AG$2:AG95)-'Chem - ODS'!AB$15*10^6&gt;0),SUM('Chemicals Calcs'!AG$2:AG95)-'Chem - ODS'!AB$15*10^6,'Chemicals Calcs'!AG95))</f>
        <v>132743470684.51711</v>
      </c>
      <c r="AH95" s="210">
        <f ca="1">IF(SUM('Chemicals Calcs'!AH$2:AH95)-'Chem - ODS'!AC$15*10^6&lt;0,0,IF(AND(SUM('Chemicals Calcs'!AH$1:AH94)-'Chem - ODS'!AC$15*10^6&lt;0,SUM('Chemicals Calcs'!AH$2:AH95)-'Chem - ODS'!AC$15*10^6&gt;0),SUM('Chemicals Calcs'!AH$2:AH95)-'Chem - ODS'!AC$15*10^6,'Chemicals Calcs'!AH95))</f>
        <v>134816425258.91544</v>
      </c>
      <c r="AI95" s="210">
        <f ca="1">IF(SUM('Chemicals Calcs'!AI$2:AI95)-'Chem - ODS'!AD$15*10^6&lt;0,0,IF(AND(SUM('Chemicals Calcs'!AI$1:AI94)-'Chem - ODS'!AD$15*10^6&lt;0,SUM('Chemicals Calcs'!AI$2:AI95)-'Chem - ODS'!AD$15*10^6&gt;0),SUM('Chemicals Calcs'!AI$2:AI95)-'Chem - ODS'!AD$15*10^6,'Chemicals Calcs'!AI95))</f>
        <v>136889379833.3138</v>
      </c>
      <c r="AJ95" s="210">
        <f ca="1">IF(SUM('Chemicals Calcs'!AJ$2:AJ95)-'Chem - ODS'!AE$15*10^6&lt;0,0,IF(AND(SUM('Chemicals Calcs'!AJ$1:AJ94)-'Chem - ODS'!AE$15*10^6&lt;0,SUM('Chemicals Calcs'!AJ$2:AJ95)-'Chem - ODS'!AE$15*10^6&gt;0),SUM('Chemicals Calcs'!AJ$2:AJ95)-'Chem - ODS'!AE$15*10^6,'Chemicals Calcs'!AJ95))</f>
        <v>138962334407.71216</v>
      </c>
      <c r="AK95" s="210">
        <f ca="1">IF(SUM('Chemicals Calcs'!AK$2:AK95)-'Chem - ODS'!AF$15*10^6&lt;0,0,IF(AND(SUM('Chemicals Calcs'!AK$1:AK94)-'Chem - ODS'!AF$15*10^6&lt;0,SUM('Chemicals Calcs'!AK$2:AK95)-'Chem - ODS'!AF$15*10^6&gt;0),SUM('Chemicals Calcs'!AK$2:AK95)-'Chem - ODS'!AF$15*10^6,'Chemicals Calcs'!AK95))</f>
        <v>141035288982.1105</v>
      </c>
      <c r="AL95" s="210">
        <f ca="1">IF(SUM('Chemicals Calcs'!AL$2:AL95)-'Chem - ODS'!AG$15*10^6&lt;0,0,IF(AND(SUM('Chemicals Calcs'!AL$1:AL94)-'Chem - ODS'!AG$15*10^6&lt;0,SUM('Chemicals Calcs'!AL$2:AL95)-'Chem - ODS'!AG$15*10^6&gt;0),SUM('Chemicals Calcs'!AL$2:AL95)-'Chem - ODS'!AG$15*10^6,'Chemicals Calcs'!AL95))</f>
        <v>143108243556.50885</v>
      </c>
      <c r="AM95" s="210">
        <f ca="1">IF(SUM('Chemicals Calcs'!AM$2:AM95)-'Chem - ODS'!AH$15*10^6&lt;0,0,IF(AND(SUM('Chemicals Calcs'!AM$1:AM94)-'Chem - ODS'!AH$15*10^6&lt;0,SUM('Chemicals Calcs'!AM$2:AM95)-'Chem - ODS'!AH$15*10^6&gt;0),SUM('Chemicals Calcs'!AM$2:AM95)-'Chem - ODS'!AH$15*10^6,'Chemicals Calcs'!AM95))</f>
        <v>145181198130.9072</v>
      </c>
      <c r="AN95" s="210">
        <f ca="1">IF(SUM('Chemicals Calcs'!AN$2:AN95)-'Chem - ODS'!AI$15*10^6&lt;0,0,IF(AND(SUM('Chemicals Calcs'!AN$1:AN94)-'Chem - ODS'!AI$15*10^6&lt;0,SUM('Chemicals Calcs'!AN$2:AN95)-'Chem - ODS'!AI$15*10^6&gt;0),SUM('Chemicals Calcs'!AN$2:AN95)-'Chem - ODS'!AI$15*10^6,'Chemicals Calcs'!AN95))</f>
        <v>147254152705.30557</v>
      </c>
      <c r="AO95" s="210">
        <f ca="1">IF(SUM('Chemicals Calcs'!AO$2:AO95)-'Chem - ODS'!AJ$15*10^6&lt;0,0,IF(AND(SUM('Chemicals Calcs'!AO$1:AO94)-'Chem - ODS'!AJ$15*10^6&lt;0,SUM('Chemicals Calcs'!AO$2:AO95)-'Chem - ODS'!AJ$15*10^6&gt;0),SUM('Chemicals Calcs'!AO$2:AO95)-'Chem - ODS'!AJ$15*10^6,'Chemicals Calcs'!AO95))</f>
        <v>149327107279.70392</v>
      </c>
      <c r="AP95" s="210">
        <f ca="1">IF(SUM('Chemicals Calcs'!AP$2:AP95)-'Chem - ODS'!AK$15*10^6&lt;0,0,IF(AND(SUM('Chemicals Calcs'!AP$1:AP94)-'Chem - ODS'!AK$15*10^6&lt;0,SUM('Chemicals Calcs'!AP$2:AP95)-'Chem - ODS'!AK$15*10^6&gt;0),SUM('Chemicals Calcs'!AP$2:AP95)-'Chem - ODS'!AK$15*10^6,'Chemicals Calcs'!AP95))</f>
        <v>151400061854.10226</v>
      </c>
    </row>
    <row r="96" spans="1:42">
      <c r="A96" s="74">
        <v>44</v>
      </c>
      <c r="B96">
        <f ca="1">IF('Chemicals 2010'!$A104="CP",INDIRECT("'Chemicals 2010'!"&amp;'Country Selector'!$B$3&amp;ROW($A104))*10^12,0)</f>
        <v>0</v>
      </c>
      <c r="C96" s="90">
        <f t="shared" ca="1" si="4"/>
        <v>0</v>
      </c>
      <c r="D96" s="90">
        <f t="shared" ca="1" si="5"/>
        <v>0</v>
      </c>
      <c r="E96" s="90">
        <f t="shared" ca="1" si="5"/>
        <v>0</v>
      </c>
      <c r="F96" s="90">
        <f t="shared" ca="1" si="5"/>
        <v>0</v>
      </c>
      <c r="G96" s="210">
        <f ca="1">IF(SUM('Chemicals Calcs'!G$2:G96)-'Chem - ODS'!B$15*10^6&lt;0,0,IF(AND(SUM('Chemicals Calcs'!G$1:G95)-'Chem - ODS'!B$15*10^6&lt;0,SUM('Chemicals Calcs'!G$2:G96)-'Chem - ODS'!B$15*10^6&gt;0),SUM('Chemicals Calcs'!G$2:G96)-'Chem - ODS'!B$15*10^6,'Chemicals Calcs'!G96))</f>
        <v>0</v>
      </c>
      <c r="H96" s="210">
        <f ca="1">IF(SUM('Chemicals Calcs'!H$2:H96)-'Chem - ODS'!C$15*10^6&lt;0,0,IF(AND(SUM('Chemicals Calcs'!H$1:H95)-'Chem - ODS'!C$15*10^6&lt;0,SUM('Chemicals Calcs'!H$2:H96)-'Chem - ODS'!C$15*10^6&gt;0),SUM('Chemicals Calcs'!H$2:H96)-'Chem - ODS'!C$15*10^6,'Chemicals Calcs'!H96))</f>
        <v>0</v>
      </c>
      <c r="I96" s="210">
        <f ca="1">IF(SUM('Chemicals Calcs'!I$2:I96)-'Chem - ODS'!D$15*10^6&lt;0,0,IF(AND(SUM('Chemicals Calcs'!I$1:I95)-'Chem - ODS'!D$15*10^6&lt;0,SUM('Chemicals Calcs'!I$2:I96)-'Chem - ODS'!D$15*10^6&gt;0),SUM('Chemicals Calcs'!I$2:I96)-'Chem - ODS'!D$15*10^6,'Chemicals Calcs'!I96))</f>
        <v>0</v>
      </c>
      <c r="J96" s="210">
        <f ca="1">IF(SUM('Chemicals Calcs'!J$2:J96)-'Chem - ODS'!E$15*10^6&lt;0,0,IF(AND(SUM('Chemicals Calcs'!J$1:J95)-'Chem - ODS'!E$15*10^6&lt;0,SUM('Chemicals Calcs'!J$2:J96)-'Chem - ODS'!E$15*10^6&gt;0),SUM('Chemicals Calcs'!J$2:J96)-'Chem - ODS'!E$15*10^6,'Chemicals Calcs'!J96))</f>
        <v>0</v>
      </c>
      <c r="K96" s="210">
        <f ca="1">IF(SUM('Chemicals Calcs'!K$2:K96)-'Chem - ODS'!F$15*10^6&lt;0,0,IF(AND(SUM('Chemicals Calcs'!K$1:K95)-'Chem - ODS'!F$15*10^6&lt;0,SUM('Chemicals Calcs'!K$2:K96)-'Chem - ODS'!F$15*10^6&gt;0),SUM('Chemicals Calcs'!K$2:K96)-'Chem - ODS'!F$15*10^6,'Chemicals Calcs'!K96))</f>
        <v>0</v>
      </c>
      <c r="L96" s="210">
        <f ca="1">IF(SUM('Chemicals Calcs'!L$2:L96)-'Chem - ODS'!G$15*10^6&lt;0,0,IF(AND(SUM('Chemicals Calcs'!L$1:L95)-'Chem - ODS'!G$15*10^6&lt;0,SUM('Chemicals Calcs'!L$2:L96)-'Chem - ODS'!G$15*10^6&gt;0),SUM('Chemicals Calcs'!L$2:L96)-'Chem - ODS'!G$15*10^6,'Chemicals Calcs'!L96))</f>
        <v>0</v>
      </c>
      <c r="M96" s="210">
        <f ca="1">IF(SUM('Chemicals Calcs'!M$2:M96)-'Chem - ODS'!H$15*10^6&lt;0,0,IF(AND(SUM('Chemicals Calcs'!M$1:M95)-'Chem - ODS'!H$15*10^6&lt;0,SUM('Chemicals Calcs'!M$2:M96)-'Chem - ODS'!H$15*10^6&gt;0),SUM('Chemicals Calcs'!M$2:M96)-'Chem - ODS'!H$15*10^6,'Chemicals Calcs'!M96))</f>
        <v>0</v>
      </c>
      <c r="N96" s="210">
        <f ca="1">IF(SUM('Chemicals Calcs'!N$2:N96)-'Chem - ODS'!I$15*10^6&lt;0,0,IF(AND(SUM('Chemicals Calcs'!N$1:N95)-'Chem - ODS'!I$15*10^6&lt;0,SUM('Chemicals Calcs'!N$2:N96)-'Chem - ODS'!I$15*10^6&gt;0),SUM('Chemicals Calcs'!N$2:N96)-'Chem - ODS'!I$15*10^6,'Chemicals Calcs'!N96))</f>
        <v>0</v>
      </c>
      <c r="O96" s="210">
        <f ca="1">IF(SUM('Chemicals Calcs'!O$2:O96)-'Chem - ODS'!J$15*10^6&lt;0,0,IF(AND(SUM('Chemicals Calcs'!O$1:O95)-'Chem - ODS'!J$15*10^6&lt;0,SUM('Chemicals Calcs'!O$2:O96)-'Chem - ODS'!J$15*10^6&gt;0),SUM('Chemicals Calcs'!O$2:O96)-'Chem - ODS'!J$15*10^6,'Chemicals Calcs'!O96))</f>
        <v>0</v>
      </c>
      <c r="P96" s="210">
        <f ca="1">IF(SUM('Chemicals Calcs'!P$2:P96)-'Chem - ODS'!K$15*10^6&lt;0,0,IF(AND(SUM('Chemicals Calcs'!P$1:P95)-'Chem - ODS'!K$15*10^6&lt;0,SUM('Chemicals Calcs'!P$2:P96)-'Chem - ODS'!K$15*10^6&gt;0),SUM('Chemicals Calcs'!P$2:P96)-'Chem - ODS'!K$15*10^6,'Chemicals Calcs'!P96))</f>
        <v>0</v>
      </c>
      <c r="Q96" s="210">
        <f ca="1">IF(SUM('Chemicals Calcs'!Q$2:Q96)-'Chem - ODS'!L$15*10^6&lt;0,0,IF(AND(SUM('Chemicals Calcs'!Q$1:Q95)-'Chem - ODS'!L$15*10^6&lt;0,SUM('Chemicals Calcs'!Q$2:Q96)-'Chem - ODS'!L$15*10^6&gt;0),SUM('Chemicals Calcs'!Q$2:Q96)-'Chem - ODS'!L$15*10^6,'Chemicals Calcs'!Q96))</f>
        <v>0</v>
      </c>
      <c r="R96" s="210">
        <f ca="1">IF(SUM('Chemicals Calcs'!R$2:R96)-'Chem - ODS'!M$15*10^6&lt;0,0,IF(AND(SUM('Chemicals Calcs'!R$1:R95)-'Chem - ODS'!M$15*10^6&lt;0,SUM('Chemicals Calcs'!R$2:R96)-'Chem - ODS'!M$15*10^6&gt;0),SUM('Chemicals Calcs'!R$2:R96)-'Chem - ODS'!M$15*10^6,'Chemicals Calcs'!R96))</f>
        <v>0</v>
      </c>
      <c r="S96" s="210">
        <f ca="1">IF(SUM('Chemicals Calcs'!S$2:S96)-'Chem - ODS'!N$15*10^6&lt;0,0,IF(AND(SUM('Chemicals Calcs'!S$1:S95)-'Chem - ODS'!N$15*10^6&lt;0,SUM('Chemicals Calcs'!S$2:S96)-'Chem - ODS'!N$15*10^6&gt;0),SUM('Chemicals Calcs'!S$2:S96)-'Chem - ODS'!N$15*10^6,'Chemicals Calcs'!S96))</f>
        <v>0</v>
      </c>
      <c r="T96" s="210">
        <f ca="1">IF(SUM('Chemicals Calcs'!T$2:T96)-'Chem - ODS'!O$15*10^6&lt;0,0,IF(AND(SUM('Chemicals Calcs'!T$1:T95)-'Chem - ODS'!O$15*10^6&lt;0,SUM('Chemicals Calcs'!T$2:T96)-'Chem - ODS'!O$15*10^6&gt;0),SUM('Chemicals Calcs'!T$2:T96)-'Chem - ODS'!O$15*10^6,'Chemicals Calcs'!T96))</f>
        <v>0</v>
      </c>
      <c r="U96" s="210">
        <f ca="1">IF(SUM('Chemicals Calcs'!U$2:U96)-'Chem - ODS'!P$15*10^6&lt;0,0,IF(AND(SUM('Chemicals Calcs'!U$1:U95)-'Chem - ODS'!P$15*10^6&lt;0,SUM('Chemicals Calcs'!U$2:U96)-'Chem - ODS'!P$15*10^6&gt;0),SUM('Chemicals Calcs'!U$2:U96)-'Chem - ODS'!P$15*10^6,'Chemicals Calcs'!U96))</f>
        <v>0</v>
      </c>
      <c r="V96" s="210">
        <f ca="1">IF(SUM('Chemicals Calcs'!V$2:V96)-'Chem - ODS'!Q$15*10^6&lt;0,0,IF(AND(SUM('Chemicals Calcs'!V$1:V95)-'Chem - ODS'!Q$15*10^6&lt;0,SUM('Chemicals Calcs'!V$2:V96)-'Chem - ODS'!Q$15*10^6&gt;0),SUM('Chemicals Calcs'!V$2:V96)-'Chem - ODS'!Q$15*10^6,'Chemicals Calcs'!V96))</f>
        <v>0</v>
      </c>
      <c r="W96" s="210">
        <f ca="1">IF(SUM('Chemicals Calcs'!W$2:W96)-'Chem - ODS'!R$15*10^6&lt;0,0,IF(AND(SUM('Chemicals Calcs'!W$1:W95)-'Chem - ODS'!R$15*10^6&lt;0,SUM('Chemicals Calcs'!W$2:W96)-'Chem - ODS'!R$15*10^6&gt;0),SUM('Chemicals Calcs'!W$2:W96)-'Chem - ODS'!R$15*10^6,'Chemicals Calcs'!W96))</f>
        <v>0</v>
      </c>
      <c r="X96" s="210">
        <f ca="1">IF(SUM('Chemicals Calcs'!X$2:X96)-'Chem - ODS'!S$15*10^6&lt;0,0,IF(AND(SUM('Chemicals Calcs'!X$1:X95)-'Chem - ODS'!S$15*10^6&lt;0,SUM('Chemicals Calcs'!X$2:X96)-'Chem - ODS'!S$15*10^6&gt;0),SUM('Chemicals Calcs'!X$2:X96)-'Chem - ODS'!S$15*10^6,'Chemicals Calcs'!X96))</f>
        <v>0</v>
      </c>
      <c r="Y96" s="210">
        <f ca="1">IF(SUM('Chemicals Calcs'!Y$2:Y96)-'Chem - ODS'!T$15*10^6&lt;0,0,IF(AND(SUM('Chemicals Calcs'!Y$1:Y95)-'Chem - ODS'!T$15*10^6&lt;0,SUM('Chemicals Calcs'!Y$2:Y96)-'Chem - ODS'!T$15*10^6&gt;0),SUM('Chemicals Calcs'!Y$2:Y96)-'Chem - ODS'!T$15*10^6,'Chemicals Calcs'!Y96))</f>
        <v>0</v>
      </c>
      <c r="Z96" s="210">
        <f ca="1">IF(SUM('Chemicals Calcs'!Z$2:Z96)-'Chem - ODS'!U$15*10^6&lt;0,0,IF(AND(SUM('Chemicals Calcs'!Z$1:Z95)-'Chem - ODS'!U$15*10^6&lt;0,SUM('Chemicals Calcs'!Z$2:Z96)-'Chem - ODS'!U$15*10^6&gt;0),SUM('Chemicals Calcs'!Z$2:Z96)-'Chem - ODS'!U$15*10^6,'Chemicals Calcs'!Z96))</f>
        <v>0</v>
      </c>
      <c r="AA96" s="210">
        <f ca="1">IF(SUM('Chemicals Calcs'!AA$2:AA96)-'Chem - ODS'!V$15*10^6&lt;0,0,IF(AND(SUM('Chemicals Calcs'!AA$1:AA95)-'Chem - ODS'!V$15*10^6&lt;0,SUM('Chemicals Calcs'!AA$2:AA96)-'Chem - ODS'!V$15*10^6&gt;0),SUM('Chemicals Calcs'!AA$2:AA96)-'Chem - ODS'!V$15*10^6,'Chemicals Calcs'!AA96))</f>
        <v>0</v>
      </c>
      <c r="AB96" s="210">
        <f ca="1">IF(SUM('Chemicals Calcs'!AB$2:AB96)-'Chem - ODS'!W$15*10^6&lt;0,0,IF(AND(SUM('Chemicals Calcs'!AB$1:AB95)-'Chem - ODS'!W$15*10^6&lt;0,SUM('Chemicals Calcs'!AB$2:AB96)-'Chem - ODS'!W$15*10^6&gt;0),SUM('Chemicals Calcs'!AB$2:AB96)-'Chem - ODS'!W$15*10^6,'Chemicals Calcs'!AB96))</f>
        <v>0</v>
      </c>
      <c r="AC96" s="210">
        <f ca="1">IF(SUM('Chemicals Calcs'!AC$2:AC96)-'Chem - ODS'!X$15*10^6&lt;0,0,IF(AND(SUM('Chemicals Calcs'!AC$1:AC95)-'Chem - ODS'!X$15*10^6&lt;0,SUM('Chemicals Calcs'!AC$2:AC96)-'Chem - ODS'!X$15*10^6&gt;0),SUM('Chemicals Calcs'!AC$2:AC96)-'Chem - ODS'!X$15*10^6,'Chemicals Calcs'!AC96))</f>
        <v>0</v>
      </c>
      <c r="AD96" s="210">
        <f ca="1">IF(SUM('Chemicals Calcs'!AD$2:AD96)-'Chem - ODS'!Y$15*10^6&lt;0,0,IF(AND(SUM('Chemicals Calcs'!AD$1:AD95)-'Chem - ODS'!Y$15*10^6&lt;0,SUM('Chemicals Calcs'!AD$2:AD96)-'Chem - ODS'!Y$15*10^6&gt;0),SUM('Chemicals Calcs'!AD$2:AD96)-'Chem - ODS'!Y$15*10^6,'Chemicals Calcs'!AD96))</f>
        <v>0</v>
      </c>
      <c r="AE96" s="210">
        <f ca="1">IF(SUM('Chemicals Calcs'!AE$2:AE96)-'Chem - ODS'!Z$15*10^6&lt;0,0,IF(AND(SUM('Chemicals Calcs'!AE$1:AE95)-'Chem - ODS'!Z$15*10^6&lt;0,SUM('Chemicals Calcs'!AE$2:AE96)-'Chem - ODS'!Z$15*10^6&gt;0),SUM('Chemicals Calcs'!AE$2:AE96)-'Chem - ODS'!Z$15*10^6,'Chemicals Calcs'!AE96))</f>
        <v>0</v>
      </c>
      <c r="AF96" s="210">
        <f ca="1">IF(SUM('Chemicals Calcs'!AF$2:AF96)-'Chem - ODS'!AA$15*10^6&lt;0,0,IF(AND(SUM('Chemicals Calcs'!AF$1:AF95)-'Chem - ODS'!AA$15*10^6&lt;0,SUM('Chemicals Calcs'!AF$2:AF96)-'Chem - ODS'!AA$15*10^6&gt;0),SUM('Chemicals Calcs'!AF$2:AF96)-'Chem - ODS'!AA$15*10^6,'Chemicals Calcs'!AF96))</f>
        <v>0</v>
      </c>
      <c r="AG96" s="210">
        <f ca="1">IF(SUM('Chemicals Calcs'!AG$2:AG96)-'Chem - ODS'!AB$15*10^6&lt;0,0,IF(AND(SUM('Chemicals Calcs'!AG$1:AG95)-'Chem - ODS'!AB$15*10^6&lt;0,SUM('Chemicals Calcs'!AG$2:AG96)-'Chem - ODS'!AB$15*10^6&gt;0),SUM('Chemicals Calcs'!AG$2:AG96)-'Chem - ODS'!AB$15*10^6,'Chemicals Calcs'!AG96))</f>
        <v>0</v>
      </c>
      <c r="AH96" s="210">
        <f ca="1">IF(SUM('Chemicals Calcs'!AH$2:AH96)-'Chem - ODS'!AC$15*10^6&lt;0,0,IF(AND(SUM('Chemicals Calcs'!AH$1:AH95)-'Chem - ODS'!AC$15*10^6&lt;0,SUM('Chemicals Calcs'!AH$2:AH96)-'Chem - ODS'!AC$15*10^6&gt;0),SUM('Chemicals Calcs'!AH$2:AH96)-'Chem - ODS'!AC$15*10^6,'Chemicals Calcs'!AH96))</f>
        <v>0</v>
      </c>
      <c r="AI96" s="210">
        <f ca="1">IF(SUM('Chemicals Calcs'!AI$2:AI96)-'Chem - ODS'!AD$15*10^6&lt;0,0,IF(AND(SUM('Chemicals Calcs'!AI$1:AI95)-'Chem - ODS'!AD$15*10^6&lt;0,SUM('Chemicals Calcs'!AI$2:AI96)-'Chem - ODS'!AD$15*10^6&gt;0),SUM('Chemicals Calcs'!AI$2:AI96)-'Chem - ODS'!AD$15*10^6,'Chemicals Calcs'!AI96))</f>
        <v>0</v>
      </c>
      <c r="AJ96" s="210">
        <f ca="1">IF(SUM('Chemicals Calcs'!AJ$2:AJ96)-'Chem - ODS'!AE$15*10^6&lt;0,0,IF(AND(SUM('Chemicals Calcs'!AJ$1:AJ95)-'Chem - ODS'!AE$15*10^6&lt;0,SUM('Chemicals Calcs'!AJ$2:AJ96)-'Chem - ODS'!AE$15*10^6&gt;0),SUM('Chemicals Calcs'!AJ$2:AJ96)-'Chem - ODS'!AE$15*10^6,'Chemicals Calcs'!AJ96))</f>
        <v>0</v>
      </c>
      <c r="AK96" s="210">
        <f ca="1">IF(SUM('Chemicals Calcs'!AK$2:AK96)-'Chem - ODS'!AF$15*10^6&lt;0,0,IF(AND(SUM('Chemicals Calcs'!AK$1:AK95)-'Chem - ODS'!AF$15*10^6&lt;0,SUM('Chemicals Calcs'!AK$2:AK96)-'Chem - ODS'!AF$15*10^6&gt;0),SUM('Chemicals Calcs'!AK$2:AK96)-'Chem - ODS'!AF$15*10^6,'Chemicals Calcs'!AK96))</f>
        <v>0</v>
      </c>
      <c r="AL96" s="210">
        <f ca="1">IF(SUM('Chemicals Calcs'!AL$2:AL96)-'Chem - ODS'!AG$15*10^6&lt;0,0,IF(AND(SUM('Chemicals Calcs'!AL$1:AL95)-'Chem - ODS'!AG$15*10^6&lt;0,SUM('Chemicals Calcs'!AL$2:AL96)-'Chem - ODS'!AG$15*10^6&gt;0),SUM('Chemicals Calcs'!AL$2:AL96)-'Chem - ODS'!AG$15*10^6,'Chemicals Calcs'!AL96))</f>
        <v>0</v>
      </c>
      <c r="AM96" s="210">
        <f ca="1">IF(SUM('Chemicals Calcs'!AM$2:AM96)-'Chem - ODS'!AH$15*10^6&lt;0,0,IF(AND(SUM('Chemicals Calcs'!AM$1:AM95)-'Chem - ODS'!AH$15*10^6&lt;0,SUM('Chemicals Calcs'!AM$2:AM96)-'Chem - ODS'!AH$15*10^6&gt;0),SUM('Chemicals Calcs'!AM$2:AM96)-'Chem - ODS'!AH$15*10^6,'Chemicals Calcs'!AM96))</f>
        <v>0</v>
      </c>
      <c r="AN96" s="210">
        <f ca="1">IF(SUM('Chemicals Calcs'!AN$2:AN96)-'Chem - ODS'!AI$15*10^6&lt;0,0,IF(AND(SUM('Chemicals Calcs'!AN$1:AN95)-'Chem - ODS'!AI$15*10^6&lt;0,SUM('Chemicals Calcs'!AN$2:AN96)-'Chem - ODS'!AI$15*10^6&gt;0),SUM('Chemicals Calcs'!AN$2:AN96)-'Chem - ODS'!AI$15*10^6,'Chemicals Calcs'!AN96))</f>
        <v>0</v>
      </c>
      <c r="AO96" s="210">
        <f ca="1">IF(SUM('Chemicals Calcs'!AO$2:AO96)-'Chem - ODS'!AJ$15*10^6&lt;0,0,IF(AND(SUM('Chemicals Calcs'!AO$1:AO95)-'Chem - ODS'!AJ$15*10^6&lt;0,SUM('Chemicals Calcs'!AO$2:AO96)-'Chem - ODS'!AJ$15*10^6&gt;0),SUM('Chemicals Calcs'!AO$2:AO96)-'Chem - ODS'!AJ$15*10^6,'Chemicals Calcs'!AO96))</f>
        <v>0</v>
      </c>
      <c r="AP96" s="210">
        <f ca="1">IF(SUM('Chemicals Calcs'!AP$2:AP96)-'Chem - ODS'!AK$15*10^6&lt;0,0,IF(AND(SUM('Chemicals Calcs'!AP$1:AP95)-'Chem - ODS'!AK$15*10^6&lt;0,SUM('Chemicals Calcs'!AP$2:AP96)-'Chem - ODS'!AK$15*10^6&gt;0),SUM('Chemicals Calcs'!AP$2:AP96)-'Chem - ODS'!AK$15*10^6,'Chemicals Calcs'!AP96))</f>
        <v>0</v>
      </c>
    </row>
    <row r="97" spans="1:42">
      <c r="A97" s="74">
        <v>45</v>
      </c>
      <c r="B97">
        <f ca="1">IF('Chemicals 2010'!$A105="CP",INDIRECT("'Chemicals 2010'!"&amp;'Country Selector'!$B$3&amp;ROW($A105))*10^12,0)</f>
        <v>0</v>
      </c>
      <c r="C97" s="90">
        <f t="shared" ca="1" si="4"/>
        <v>0</v>
      </c>
      <c r="D97" s="90">
        <f t="shared" ca="1" si="5"/>
        <v>0</v>
      </c>
      <c r="E97" s="90">
        <f t="shared" ca="1" si="5"/>
        <v>0</v>
      </c>
      <c r="F97" s="90">
        <f t="shared" ca="1" si="5"/>
        <v>0</v>
      </c>
      <c r="G97" s="210">
        <f ca="1">IF(SUM('Chemicals Calcs'!G$2:G97)-'Chem - ODS'!B$15*10^6&lt;0,0,IF(AND(SUM('Chemicals Calcs'!G$1:G96)-'Chem - ODS'!B$15*10^6&lt;0,SUM('Chemicals Calcs'!G$2:G97)-'Chem - ODS'!B$15*10^6&gt;0),SUM('Chemicals Calcs'!G$2:G97)-'Chem - ODS'!B$15*10^6,'Chemicals Calcs'!G97))</f>
        <v>0</v>
      </c>
      <c r="H97" s="210">
        <f ca="1">IF(SUM('Chemicals Calcs'!H$2:H97)-'Chem - ODS'!C$15*10^6&lt;0,0,IF(AND(SUM('Chemicals Calcs'!H$1:H96)-'Chem - ODS'!C$15*10^6&lt;0,SUM('Chemicals Calcs'!H$2:H97)-'Chem - ODS'!C$15*10^6&gt;0),SUM('Chemicals Calcs'!H$2:H97)-'Chem - ODS'!C$15*10^6,'Chemicals Calcs'!H97))</f>
        <v>0</v>
      </c>
      <c r="I97" s="210">
        <f ca="1">IF(SUM('Chemicals Calcs'!I$2:I97)-'Chem - ODS'!D$15*10^6&lt;0,0,IF(AND(SUM('Chemicals Calcs'!I$1:I96)-'Chem - ODS'!D$15*10^6&lt;0,SUM('Chemicals Calcs'!I$2:I97)-'Chem - ODS'!D$15*10^6&gt;0),SUM('Chemicals Calcs'!I$2:I97)-'Chem - ODS'!D$15*10^6,'Chemicals Calcs'!I97))</f>
        <v>0</v>
      </c>
      <c r="J97" s="210">
        <f ca="1">IF(SUM('Chemicals Calcs'!J$2:J97)-'Chem - ODS'!E$15*10^6&lt;0,0,IF(AND(SUM('Chemicals Calcs'!J$1:J96)-'Chem - ODS'!E$15*10^6&lt;0,SUM('Chemicals Calcs'!J$2:J97)-'Chem - ODS'!E$15*10^6&gt;0),SUM('Chemicals Calcs'!J$2:J97)-'Chem - ODS'!E$15*10^6,'Chemicals Calcs'!J97))</f>
        <v>0</v>
      </c>
      <c r="K97" s="210">
        <f ca="1">IF(SUM('Chemicals Calcs'!K$2:K97)-'Chem - ODS'!F$15*10^6&lt;0,0,IF(AND(SUM('Chemicals Calcs'!K$1:K96)-'Chem - ODS'!F$15*10^6&lt;0,SUM('Chemicals Calcs'!K$2:K97)-'Chem - ODS'!F$15*10^6&gt;0),SUM('Chemicals Calcs'!K$2:K97)-'Chem - ODS'!F$15*10^6,'Chemicals Calcs'!K97))</f>
        <v>0</v>
      </c>
      <c r="L97" s="210">
        <f ca="1">IF(SUM('Chemicals Calcs'!L$2:L97)-'Chem - ODS'!G$15*10^6&lt;0,0,IF(AND(SUM('Chemicals Calcs'!L$1:L96)-'Chem - ODS'!G$15*10^6&lt;0,SUM('Chemicals Calcs'!L$2:L97)-'Chem - ODS'!G$15*10^6&gt;0),SUM('Chemicals Calcs'!L$2:L97)-'Chem - ODS'!G$15*10^6,'Chemicals Calcs'!L97))</f>
        <v>0</v>
      </c>
      <c r="M97" s="210">
        <f ca="1">IF(SUM('Chemicals Calcs'!M$2:M97)-'Chem - ODS'!H$15*10^6&lt;0,0,IF(AND(SUM('Chemicals Calcs'!M$1:M96)-'Chem - ODS'!H$15*10^6&lt;0,SUM('Chemicals Calcs'!M$2:M97)-'Chem - ODS'!H$15*10^6&gt;0),SUM('Chemicals Calcs'!M$2:M97)-'Chem - ODS'!H$15*10^6,'Chemicals Calcs'!M97))</f>
        <v>0</v>
      </c>
      <c r="N97" s="210">
        <f ca="1">IF(SUM('Chemicals Calcs'!N$2:N97)-'Chem - ODS'!I$15*10^6&lt;0,0,IF(AND(SUM('Chemicals Calcs'!N$1:N96)-'Chem - ODS'!I$15*10^6&lt;0,SUM('Chemicals Calcs'!N$2:N97)-'Chem - ODS'!I$15*10^6&gt;0),SUM('Chemicals Calcs'!N$2:N97)-'Chem - ODS'!I$15*10^6,'Chemicals Calcs'!N97))</f>
        <v>0</v>
      </c>
      <c r="O97" s="210">
        <f ca="1">IF(SUM('Chemicals Calcs'!O$2:O97)-'Chem - ODS'!J$15*10^6&lt;0,0,IF(AND(SUM('Chemicals Calcs'!O$1:O96)-'Chem - ODS'!J$15*10^6&lt;0,SUM('Chemicals Calcs'!O$2:O97)-'Chem - ODS'!J$15*10^6&gt;0),SUM('Chemicals Calcs'!O$2:O97)-'Chem - ODS'!J$15*10^6,'Chemicals Calcs'!O97))</f>
        <v>0</v>
      </c>
      <c r="P97" s="210">
        <f ca="1">IF(SUM('Chemicals Calcs'!P$2:P97)-'Chem - ODS'!K$15*10^6&lt;0,0,IF(AND(SUM('Chemicals Calcs'!P$1:P96)-'Chem - ODS'!K$15*10^6&lt;0,SUM('Chemicals Calcs'!P$2:P97)-'Chem - ODS'!K$15*10^6&gt;0),SUM('Chemicals Calcs'!P$2:P97)-'Chem - ODS'!K$15*10^6,'Chemicals Calcs'!P97))</f>
        <v>0</v>
      </c>
      <c r="Q97" s="210">
        <f ca="1">IF(SUM('Chemicals Calcs'!Q$2:Q97)-'Chem - ODS'!L$15*10^6&lt;0,0,IF(AND(SUM('Chemicals Calcs'!Q$1:Q96)-'Chem - ODS'!L$15*10^6&lt;0,SUM('Chemicals Calcs'!Q$2:Q97)-'Chem - ODS'!L$15*10^6&gt;0),SUM('Chemicals Calcs'!Q$2:Q97)-'Chem - ODS'!L$15*10^6,'Chemicals Calcs'!Q97))</f>
        <v>0</v>
      </c>
      <c r="R97" s="210">
        <f ca="1">IF(SUM('Chemicals Calcs'!R$2:R97)-'Chem - ODS'!M$15*10^6&lt;0,0,IF(AND(SUM('Chemicals Calcs'!R$1:R96)-'Chem - ODS'!M$15*10^6&lt;0,SUM('Chemicals Calcs'!R$2:R97)-'Chem - ODS'!M$15*10^6&gt;0),SUM('Chemicals Calcs'!R$2:R97)-'Chem - ODS'!M$15*10^6,'Chemicals Calcs'!R97))</f>
        <v>0</v>
      </c>
      <c r="S97" s="210">
        <f ca="1">IF(SUM('Chemicals Calcs'!S$2:S97)-'Chem - ODS'!N$15*10^6&lt;0,0,IF(AND(SUM('Chemicals Calcs'!S$1:S96)-'Chem - ODS'!N$15*10^6&lt;0,SUM('Chemicals Calcs'!S$2:S97)-'Chem - ODS'!N$15*10^6&gt;0),SUM('Chemicals Calcs'!S$2:S97)-'Chem - ODS'!N$15*10^6,'Chemicals Calcs'!S97))</f>
        <v>0</v>
      </c>
      <c r="T97" s="210">
        <f ca="1">IF(SUM('Chemicals Calcs'!T$2:T97)-'Chem - ODS'!O$15*10^6&lt;0,0,IF(AND(SUM('Chemicals Calcs'!T$1:T96)-'Chem - ODS'!O$15*10^6&lt;0,SUM('Chemicals Calcs'!T$2:T97)-'Chem - ODS'!O$15*10^6&gt;0),SUM('Chemicals Calcs'!T$2:T97)-'Chem - ODS'!O$15*10^6,'Chemicals Calcs'!T97))</f>
        <v>0</v>
      </c>
      <c r="U97" s="210">
        <f ca="1">IF(SUM('Chemicals Calcs'!U$2:U97)-'Chem - ODS'!P$15*10^6&lt;0,0,IF(AND(SUM('Chemicals Calcs'!U$1:U96)-'Chem - ODS'!P$15*10^6&lt;0,SUM('Chemicals Calcs'!U$2:U97)-'Chem - ODS'!P$15*10^6&gt;0),SUM('Chemicals Calcs'!U$2:U97)-'Chem - ODS'!P$15*10^6,'Chemicals Calcs'!U97))</f>
        <v>0</v>
      </c>
      <c r="V97" s="210">
        <f ca="1">IF(SUM('Chemicals Calcs'!V$2:V97)-'Chem - ODS'!Q$15*10^6&lt;0,0,IF(AND(SUM('Chemicals Calcs'!V$1:V96)-'Chem - ODS'!Q$15*10^6&lt;0,SUM('Chemicals Calcs'!V$2:V97)-'Chem - ODS'!Q$15*10^6&gt;0),SUM('Chemicals Calcs'!V$2:V97)-'Chem - ODS'!Q$15*10^6,'Chemicals Calcs'!V97))</f>
        <v>0</v>
      </c>
      <c r="W97" s="210">
        <f ca="1">IF(SUM('Chemicals Calcs'!W$2:W97)-'Chem - ODS'!R$15*10^6&lt;0,0,IF(AND(SUM('Chemicals Calcs'!W$1:W96)-'Chem - ODS'!R$15*10^6&lt;0,SUM('Chemicals Calcs'!W$2:W97)-'Chem - ODS'!R$15*10^6&gt;0),SUM('Chemicals Calcs'!W$2:W97)-'Chem - ODS'!R$15*10^6,'Chemicals Calcs'!W97))</f>
        <v>0</v>
      </c>
      <c r="X97" s="210">
        <f ca="1">IF(SUM('Chemicals Calcs'!X$2:X97)-'Chem - ODS'!S$15*10^6&lt;0,0,IF(AND(SUM('Chemicals Calcs'!X$1:X96)-'Chem - ODS'!S$15*10^6&lt;0,SUM('Chemicals Calcs'!X$2:X97)-'Chem - ODS'!S$15*10^6&gt;0),SUM('Chemicals Calcs'!X$2:X97)-'Chem - ODS'!S$15*10^6,'Chemicals Calcs'!X97))</f>
        <v>0</v>
      </c>
      <c r="Y97" s="210">
        <f ca="1">IF(SUM('Chemicals Calcs'!Y$2:Y97)-'Chem - ODS'!T$15*10^6&lt;0,0,IF(AND(SUM('Chemicals Calcs'!Y$1:Y96)-'Chem - ODS'!T$15*10^6&lt;0,SUM('Chemicals Calcs'!Y$2:Y97)-'Chem - ODS'!T$15*10^6&gt;0),SUM('Chemicals Calcs'!Y$2:Y97)-'Chem - ODS'!T$15*10^6,'Chemicals Calcs'!Y97))</f>
        <v>0</v>
      </c>
      <c r="Z97" s="210">
        <f ca="1">IF(SUM('Chemicals Calcs'!Z$2:Z97)-'Chem - ODS'!U$15*10^6&lt;0,0,IF(AND(SUM('Chemicals Calcs'!Z$1:Z96)-'Chem - ODS'!U$15*10^6&lt;0,SUM('Chemicals Calcs'!Z$2:Z97)-'Chem - ODS'!U$15*10^6&gt;0),SUM('Chemicals Calcs'!Z$2:Z97)-'Chem - ODS'!U$15*10^6,'Chemicals Calcs'!Z97))</f>
        <v>0</v>
      </c>
      <c r="AA97" s="210">
        <f ca="1">IF(SUM('Chemicals Calcs'!AA$2:AA97)-'Chem - ODS'!V$15*10^6&lt;0,0,IF(AND(SUM('Chemicals Calcs'!AA$1:AA96)-'Chem - ODS'!V$15*10^6&lt;0,SUM('Chemicals Calcs'!AA$2:AA97)-'Chem - ODS'!V$15*10^6&gt;0),SUM('Chemicals Calcs'!AA$2:AA97)-'Chem - ODS'!V$15*10^6,'Chemicals Calcs'!AA97))</f>
        <v>0</v>
      </c>
      <c r="AB97" s="210">
        <f ca="1">IF(SUM('Chemicals Calcs'!AB$2:AB97)-'Chem - ODS'!W$15*10^6&lt;0,0,IF(AND(SUM('Chemicals Calcs'!AB$1:AB96)-'Chem - ODS'!W$15*10^6&lt;0,SUM('Chemicals Calcs'!AB$2:AB97)-'Chem - ODS'!W$15*10^6&gt;0),SUM('Chemicals Calcs'!AB$2:AB97)-'Chem - ODS'!W$15*10^6,'Chemicals Calcs'!AB97))</f>
        <v>0</v>
      </c>
      <c r="AC97" s="210">
        <f ca="1">IF(SUM('Chemicals Calcs'!AC$2:AC97)-'Chem - ODS'!X$15*10^6&lt;0,0,IF(AND(SUM('Chemicals Calcs'!AC$1:AC96)-'Chem - ODS'!X$15*10^6&lt;0,SUM('Chemicals Calcs'!AC$2:AC97)-'Chem - ODS'!X$15*10^6&gt;0),SUM('Chemicals Calcs'!AC$2:AC97)-'Chem - ODS'!X$15*10^6,'Chemicals Calcs'!AC97))</f>
        <v>0</v>
      </c>
      <c r="AD97" s="210">
        <f ca="1">IF(SUM('Chemicals Calcs'!AD$2:AD97)-'Chem - ODS'!Y$15*10^6&lt;0,0,IF(AND(SUM('Chemicals Calcs'!AD$1:AD96)-'Chem - ODS'!Y$15*10^6&lt;0,SUM('Chemicals Calcs'!AD$2:AD97)-'Chem - ODS'!Y$15*10^6&gt;0),SUM('Chemicals Calcs'!AD$2:AD97)-'Chem - ODS'!Y$15*10^6,'Chemicals Calcs'!AD97))</f>
        <v>0</v>
      </c>
      <c r="AE97" s="210">
        <f ca="1">IF(SUM('Chemicals Calcs'!AE$2:AE97)-'Chem - ODS'!Z$15*10^6&lt;0,0,IF(AND(SUM('Chemicals Calcs'!AE$1:AE96)-'Chem - ODS'!Z$15*10^6&lt;0,SUM('Chemicals Calcs'!AE$2:AE97)-'Chem - ODS'!Z$15*10^6&gt;0),SUM('Chemicals Calcs'!AE$2:AE97)-'Chem - ODS'!Z$15*10^6,'Chemicals Calcs'!AE97))</f>
        <v>0</v>
      </c>
      <c r="AF97" s="210">
        <f ca="1">IF(SUM('Chemicals Calcs'!AF$2:AF97)-'Chem - ODS'!AA$15*10^6&lt;0,0,IF(AND(SUM('Chemicals Calcs'!AF$1:AF96)-'Chem - ODS'!AA$15*10^6&lt;0,SUM('Chemicals Calcs'!AF$2:AF97)-'Chem - ODS'!AA$15*10^6&gt;0),SUM('Chemicals Calcs'!AF$2:AF97)-'Chem - ODS'!AA$15*10^6,'Chemicals Calcs'!AF97))</f>
        <v>0</v>
      </c>
      <c r="AG97" s="210">
        <f ca="1">IF(SUM('Chemicals Calcs'!AG$2:AG97)-'Chem - ODS'!AB$15*10^6&lt;0,0,IF(AND(SUM('Chemicals Calcs'!AG$1:AG96)-'Chem - ODS'!AB$15*10^6&lt;0,SUM('Chemicals Calcs'!AG$2:AG97)-'Chem - ODS'!AB$15*10^6&gt;0),SUM('Chemicals Calcs'!AG$2:AG97)-'Chem - ODS'!AB$15*10^6,'Chemicals Calcs'!AG97))</f>
        <v>0</v>
      </c>
      <c r="AH97" s="210">
        <f ca="1">IF(SUM('Chemicals Calcs'!AH$2:AH97)-'Chem - ODS'!AC$15*10^6&lt;0,0,IF(AND(SUM('Chemicals Calcs'!AH$1:AH96)-'Chem - ODS'!AC$15*10^6&lt;0,SUM('Chemicals Calcs'!AH$2:AH97)-'Chem - ODS'!AC$15*10^6&gt;0),SUM('Chemicals Calcs'!AH$2:AH97)-'Chem - ODS'!AC$15*10^6,'Chemicals Calcs'!AH97))</f>
        <v>0</v>
      </c>
      <c r="AI97" s="210">
        <f ca="1">IF(SUM('Chemicals Calcs'!AI$2:AI97)-'Chem - ODS'!AD$15*10^6&lt;0,0,IF(AND(SUM('Chemicals Calcs'!AI$1:AI96)-'Chem - ODS'!AD$15*10^6&lt;0,SUM('Chemicals Calcs'!AI$2:AI97)-'Chem - ODS'!AD$15*10^6&gt;0),SUM('Chemicals Calcs'!AI$2:AI97)-'Chem - ODS'!AD$15*10^6,'Chemicals Calcs'!AI97))</f>
        <v>0</v>
      </c>
      <c r="AJ97" s="210">
        <f ca="1">IF(SUM('Chemicals Calcs'!AJ$2:AJ97)-'Chem - ODS'!AE$15*10^6&lt;0,0,IF(AND(SUM('Chemicals Calcs'!AJ$1:AJ96)-'Chem - ODS'!AE$15*10^6&lt;0,SUM('Chemicals Calcs'!AJ$2:AJ97)-'Chem - ODS'!AE$15*10^6&gt;0),SUM('Chemicals Calcs'!AJ$2:AJ97)-'Chem - ODS'!AE$15*10^6,'Chemicals Calcs'!AJ97))</f>
        <v>0</v>
      </c>
      <c r="AK97" s="210">
        <f ca="1">IF(SUM('Chemicals Calcs'!AK$2:AK97)-'Chem - ODS'!AF$15*10^6&lt;0,0,IF(AND(SUM('Chemicals Calcs'!AK$1:AK96)-'Chem - ODS'!AF$15*10^6&lt;0,SUM('Chemicals Calcs'!AK$2:AK97)-'Chem - ODS'!AF$15*10^6&gt;0),SUM('Chemicals Calcs'!AK$2:AK97)-'Chem - ODS'!AF$15*10^6,'Chemicals Calcs'!AK97))</f>
        <v>0</v>
      </c>
      <c r="AL97" s="210">
        <f ca="1">IF(SUM('Chemicals Calcs'!AL$2:AL97)-'Chem - ODS'!AG$15*10^6&lt;0,0,IF(AND(SUM('Chemicals Calcs'!AL$1:AL96)-'Chem - ODS'!AG$15*10^6&lt;0,SUM('Chemicals Calcs'!AL$2:AL97)-'Chem - ODS'!AG$15*10^6&gt;0),SUM('Chemicals Calcs'!AL$2:AL97)-'Chem - ODS'!AG$15*10^6,'Chemicals Calcs'!AL97))</f>
        <v>0</v>
      </c>
      <c r="AM97" s="210">
        <f ca="1">IF(SUM('Chemicals Calcs'!AM$2:AM97)-'Chem - ODS'!AH$15*10^6&lt;0,0,IF(AND(SUM('Chemicals Calcs'!AM$1:AM96)-'Chem - ODS'!AH$15*10^6&lt;0,SUM('Chemicals Calcs'!AM$2:AM97)-'Chem - ODS'!AH$15*10^6&gt;0),SUM('Chemicals Calcs'!AM$2:AM97)-'Chem - ODS'!AH$15*10^6,'Chemicals Calcs'!AM97))</f>
        <v>0</v>
      </c>
      <c r="AN97" s="210">
        <f ca="1">IF(SUM('Chemicals Calcs'!AN$2:AN97)-'Chem - ODS'!AI$15*10^6&lt;0,0,IF(AND(SUM('Chemicals Calcs'!AN$1:AN96)-'Chem - ODS'!AI$15*10^6&lt;0,SUM('Chemicals Calcs'!AN$2:AN97)-'Chem - ODS'!AI$15*10^6&gt;0),SUM('Chemicals Calcs'!AN$2:AN97)-'Chem - ODS'!AI$15*10^6,'Chemicals Calcs'!AN97))</f>
        <v>0</v>
      </c>
      <c r="AO97" s="210">
        <f ca="1">IF(SUM('Chemicals Calcs'!AO$2:AO97)-'Chem - ODS'!AJ$15*10^6&lt;0,0,IF(AND(SUM('Chemicals Calcs'!AO$1:AO96)-'Chem - ODS'!AJ$15*10^6&lt;0,SUM('Chemicals Calcs'!AO$2:AO97)-'Chem - ODS'!AJ$15*10^6&gt;0),SUM('Chemicals Calcs'!AO$2:AO97)-'Chem - ODS'!AJ$15*10^6,'Chemicals Calcs'!AO97))</f>
        <v>0</v>
      </c>
      <c r="AP97" s="210">
        <f ca="1">IF(SUM('Chemicals Calcs'!AP$2:AP97)-'Chem - ODS'!AK$15*10^6&lt;0,0,IF(AND(SUM('Chemicals Calcs'!AP$1:AP96)-'Chem - ODS'!AK$15*10^6&lt;0,SUM('Chemicals Calcs'!AP$2:AP97)-'Chem - ODS'!AK$15*10^6&gt;0),SUM('Chemicals Calcs'!AP$2:AP97)-'Chem - ODS'!AK$15*10^6,'Chemicals Calcs'!AP97))</f>
        <v>0</v>
      </c>
    </row>
    <row r="98" spans="1:42">
      <c r="A98" s="74">
        <v>46</v>
      </c>
      <c r="B98">
        <f ca="1">IF('Chemicals 2010'!$A106="CP",INDIRECT("'Chemicals 2010'!"&amp;'Country Selector'!$B$3&amp;ROW($A106))*10^12,0)</f>
        <v>0</v>
      </c>
      <c r="C98" s="90">
        <f t="shared" ca="1" si="4"/>
        <v>35576474855.612167</v>
      </c>
      <c r="D98" s="90">
        <f t="shared" ca="1" si="5"/>
        <v>71152949711.224335</v>
      </c>
      <c r="E98" s="90">
        <f t="shared" ca="1" si="5"/>
        <v>106729424566.83652</v>
      </c>
      <c r="F98" s="90">
        <f t="shared" ca="1" si="5"/>
        <v>142305899422.44867</v>
      </c>
      <c r="G98" s="210">
        <f ca="1">IF(SUM('Chemicals Calcs'!G$2:G98)-'Chem - ODS'!B$15*10^6&lt;0,0,IF(AND(SUM('Chemicals Calcs'!G$1:G97)-'Chem - ODS'!B$15*10^6&lt;0,SUM('Chemicals Calcs'!G$2:G98)-'Chem - ODS'!B$15*10^6&gt;0),SUM('Chemicals Calcs'!G$2:G98)-'Chem - ODS'!B$15*10^6,'Chemicals Calcs'!G98))</f>
        <v>177882374278.06085</v>
      </c>
      <c r="H98" s="210">
        <f ca="1">IF(SUM('Chemicals Calcs'!H$2:H98)-'Chem - ODS'!C$15*10^6&lt;0,0,IF(AND(SUM('Chemicals Calcs'!H$1:H97)-'Chem - ODS'!C$15*10^6&lt;0,SUM('Chemicals Calcs'!H$2:H98)-'Chem - ODS'!C$15*10^6&gt;0),SUM('Chemicals Calcs'!H$2:H98)-'Chem - ODS'!C$15*10^6,'Chemicals Calcs'!H98))</f>
        <v>213458849133.67303</v>
      </c>
      <c r="I98" s="210">
        <f ca="1">IF(SUM('Chemicals Calcs'!I$2:I98)-'Chem - ODS'!D$15*10^6&lt;0,0,IF(AND(SUM('Chemicals Calcs'!I$1:I97)-'Chem - ODS'!D$15*10^6&lt;0,SUM('Chemicals Calcs'!I$2:I98)-'Chem - ODS'!D$15*10^6&gt;0),SUM('Chemicals Calcs'!I$2:I98)-'Chem - ODS'!D$15*10^6,'Chemicals Calcs'!I98))</f>
        <v>249035323989.28522</v>
      </c>
      <c r="J98" s="210">
        <f ca="1">IF(SUM('Chemicals Calcs'!J$2:J98)-'Chem - ODS'!E$15*10^6&lt;0,0,IF(AND(SUM('Chemicals Calcs'!J$1:J97)-'Chem - ODS'!E$15*10^6&lt;0,SUM('Chemicals Calcs'!J$2:J98)-'Chem - ODS'!E$15*10^6&gt;0),SUM('Chemicals Calcs'!J$2:J98)-'Chem - ODS'!E$15*10^6,'Chemicals Calcs'!J98))</f>
        <v>284611798844.89734</v>
      </c>
      <c r="K98" s="210">
        <f ca="1">IF(SUM('Chemicals Calcs'!K$2:K98)-'Chem - ODS'!F$15*10^6&lt;0,0,IF(AND(SUM('Chemicals Calcs'!K$1:K97)-'Chem - ODS'!F$15*10^6&lt;0,SUM('Chemicals Calcs'!K$2:K98)-'Chem - ODS'!F$15*10^6&gt;0),SUM('Chemicals Calcs'!K$2:K98)-'Chem - ODS'!F$15*10^6,'Chemicals Calcs'!K98))</f>
        <v>320188273700.50952</v>
      </c>
      <c r="L98" s="210">
        <f ca="1">IF(SUM('Chemicals Calcs'!L$2:L98)-'Chem - ODS'!G$15*10^6&lt;0,0,IF(AND(SUM('Chemicals Calcs'!L$1:L97)-'Chem - ODS'!G$15*10^6&lt;0,SUM('Chemicals Calcs'!L$2:L98)-'Chem - ODS'!G$15*10^6&gt;0),SUM('Chemicals Calcs'!L$2:L98)-'Chem - ODS'!G$15*10^6,'Chemicals Calcs'!L98))</f>
        <v>355764748556.1217</v>
      </c>
      <c r="M98" s="210">
        <f ca="1">IF(SUM('Chemicals Calcs'!M$2:M98)-'Chem - ODS'!H$15*10^6&lt;0,0,IF(AND(SUM('Chemicals Calcs'!M$1:M97)-'Chem - ODS'!H$15*10^6&lt;0,SUM('Chemicals Calcs'!M$2:M98)-'Chem - ODS'!H$15*10^6&gt;0),SUM('Chemicals Calcs'!M$2:M98)-'Chem - ODS'!H$15*10^6,'Chemicals Calcs'!M98))</f>
        <v>419308128012.49048</v>
      </c>
      <c r="N98" s="210">
        <f ca="1">IF(SUM('Chemicals Calcs'!N$2:N98)-'Chem - ODS'!I$15*10^6&lt;0,0,IF(AND(SUM('Chemicals Calcs'!N$1:N97)-'Chem - ODS'!I$15*10^6&lt;0,SUM('Chemicals Calcs'!N$2:N98)-'Chem - ODS'!I$15*10^6&gt;0),SUM('Chemicals Calcs'!N$2:N98)-'Chem - ODS'!I$15*10^6,'Chemicals Calcs'!N98))</f>
        <v>482851507468.85925</v>
      </c>
      <c r="O98" s="210">
        <f ca="1">IF(SUM('Chemicals Calcs'!O$2:O98)-'Chem - ODS'!J$15*10^6&lt;0,0,IF(AND(SUM('Chemicals Calcs'!O$1:O97)-'Chem - ODS'!J$15*10^6&lt;0,SUM('Chemicals Calcs'!O$2:O98)-'Chem - ODS'!J$15*10^6&gt;0),SUM('Chemicals Calcs'!O$2:O98)-'Chem - ODS'!J$15*10^6,'Chemicals Calcs'!O98))</f>
        <v>546394886925.22815</v>
      </c>
      <c r="P98" s="210">
        <f ca="1">IF(SUM('Chemicals Calcs'!P$2:P98)-'Chem - ODS'!K$15*10^6&lt;0,0,IF(AND(SUM('Chemicals Calcs'!P$1:P97)-'Chem - ODS'!K$15*10^6&lt;0,SUM('Chemicals Calcs'!P$2:P98)-'Chem - ODS'!K$15*10^6&gt;0),SUM('Chemicals Calcs'!P$2:P98)-'Chem - ODS'!K$15*10^6,'Chemicals Calcs'!P98))</f>
        <v>609938266381.59692</v>
      </c>
      <c r="Q98" s="210">
        <f ca="1">IF(SUM('Chemicals Calcs'!Q$2:Q98)-'Chem - ODS'!L$15*10^6&lt;0,0,IF(AND(SUM('Chemicals Calcs'!Q$1:Q97)-'Chem - ODS'!L$15*10^6&lt;0,SUM('Chemicals Calcs'!Q$2:Q98)-'Chem - ODS'!L$15*10^6&gt;0),SUM('Chemicals Calcs'!Q$2:Q98)-'Chem - ODS'!L$15*10^6,'Chemicals Calcs'!Q98))</f>
        <v>673481645837.96582</v>
      </c>
      <c r="R98" s="210">
        <f ca="1">IF(SUM('Chemicals Calcs'!R$2:R98)-'Chem - ODS'!M$15*10^6&lt;0,0,IF(AND(SUM('Chemicals Calcs'!R$1:R97)-'Chem - ODS'!M$15*10^6&lt;0,SUM('Chemicals Calcs'!R$2:R98)-'Chem - ODS'!M$15*10^6&gt;0),SUM('Chemicals Calcs'!R$2:R98)-'Chem - ODS'!M$15*10^6,'Chemicals Calcs'!R98))</f>
        <v>737025025294.33447</v>
      </c>
      <c r="S98" s="210">
        <f ca="1">IF(SUM('Chemicals Calcs'!S$2:S98)-'Chem - ODS'!N$15*10^6&lt;0,0,IF(AND(SUM('Chemicals Calcs'!S$1:S97)-'Chem - ODS'!N$15*10^6&lt;0,SUM('Chemicals Calcs'!S$2:S98)-'Chem - ODS'!N$15*10^6&gt;0),SUM('Chemicals Calcs'!S$2:S98)-'Chem - ODS'!N$15*10^6,'Chemicals Calcs'!S98))</f>
        <v>800568404750.70337</v>
      </c>
      <c r="T98" s="210">
        <f ca="1">IF(SUM('Chemicals Calcs'!T$2:T98)-'Chem - ODS'!O$15*10^6&lt;0,0,IF(AND(SUM('Chemicals Calcs'!T$1:T97)-'Chem - ODS'!O$15*10^6&lt;0,SUM('Chemicals Calcs'!T$2:T98)-'Chem - ODS'!O$15*10^6&gt;0),SUM('Chemicals Calcs'!T$2:T98)-'Chem - ODS'!O$15*10^6,'Chemicals Calcs'!T98))</f>
        <v>864111784207.07214</v>
      </c>
      <c r="U98" s="210">
        <f ca="1">IF(SUM('Chemicals Calcs'!U$2:U98)-'Chem - ODS'!P$15*10^6&lt;0,0,IF(AND(SUM('Chemicals Calcs'!U$1:U97)-'Chem - ODS'!P$15*10^6&lt;0,SUM('Chemicals Calcs'!U$2:U98)-'Chem - ODS'!P$15*10^6&gt;0),SUM('Chemicals Calcs'!U$2:U98)-'Chem - ODS'!P$15*10^6,'Chemicals Calcs'!U98))</f>
        <v>927655163663.44092</v>
      </c>
      <c r="V98" s="210">
        <f ca="1">IF(SUM('Chemicals Calcs'!V$2:V98)-'Chem - ODS'!Q$15*10^6&lt;0,0,IF(AND(SUM('Chemicals Calcs'!V$1:V97)-'Chem - ODS'!Q$15*10^6&lt;0,SUM('Chemicals Calcs'!V$2:V98)-'Chem - ODS'!Q$15*10^6&gt;0),SUM('Chemicals Calcs'!V$2:V98)-'Chem - ODS'!Q$15*10^6,'Chemicals Calcs'!V98))</f>
        <v>991198543119.80969</v>
      </c>
      <c r="W98" s="210">
        <f ca="1">IF(SUM('Chemicals Calcs'!W$2:W98)-'Chem - ODS'!R$15*10^6&lt;0,0,IF(AND(SUM('Chemicals Calcs'!W$1:W97)-'Chem - ODS'!R$15*10^6&lt;0,SUM('Chemicals Calcs'!W$2:W98)-'Chem - ODS'!R$15*10^6&gt;0),SUM('Chemicals Calcs'!W$2:W98)-'Chem - ODS'!R$15*10^6,'Chemicals Calcs'!W98))</f>
        <v>1009887750130.2118</v>
      </c>
      <c r="X98" s="210">
        <f ca="1">IF(SUM('Chemicals Calcs'!X$2:X98)-'Chem - ODS'!S$15*10^6&lt;0,0,IF(AND(SUM('Chemicals Calcs'!X$1:X97)-'Chem - ODS'!S$15*10^6&lt;0,SUM('Chemicals Calcs'!X$2:X98)-'Chem - ODS'!S$15*10^6&gt;0),SUM('Chemicals Calcs'!X$2:X98)-'Chem - ODS'!S$15*10^6,'Chemicals Calcs'!X98))</f>
        <v>1028576957140.614</v>
      </c>
      <c r="Y98" s="210">
        <f ca="1">IF(SUM('Chemicals Calcs'!Y$2:Y98)-'Chem - ODS'!T$15*10^6&lt;0,0,IF(AND(SUM('Chemicals Calcs'!Y$1:Y97)-'Chem - ODS'!T$15*10^6&lt;0,SUM('Chemicals Calcs'!Y$2:Y98)-'Chem - ODS'!T$15*10^6&gt;0),SUM('Chemicals Calcs'!Y$2:Y98)-'Chem - ODS'!T$15*10^6,'Chemicals Calcs'!Y98))</f>
        <v>1047266164151.0162</v>
      </c>
      <c r="Z98" s="210">
        <f ca="1">IF(SUM('Chemicals Calcs'!Z$2:Z98)-'Chem - ODS'!U$15*10^6&lt;0,0,IF(AND(SUM('Chemicals Calcs'!Z$1:Z97)-'Chem - ODS'!U$15*10^6&lt;0,SUM('Chemicals Calcs'!Z$2:Z98)-'Chem - ODS'!U$15*10^6&gt;0),SUM('Chemicals Calcs'!Z$2:Z98)-'Chem - ODS'!U$15*10^6,'Chemicals Calcs'!Z98))</f>
        <v>1065955371161.4185</v>
      </c>
      <c r="AA98" s="210">
        <f ca="1">IF(SUM('Chemicals Calcs'!AA$2:AA98)-'Chem - ODS'!V$15*10^6&lt;0,0,IF(AND(SUM('Chemicals Calcs'!AA$1:AA97)-'Chem - ODS'!V$15*10^6&lt;0,SUM('Chemicals Calcs'!AA$2:AA98)-'Chem - ODS'!V$15*10^6&gt;0),SUM('Chemicals Calcs'!AA$2:AA98)-'Chem - ODS'!V$15*10^6,'Chemicals Calcs'!AA98))</f>
        <v>1084644578171.8206</v>
      </c>
      <c r="AB98" s="210">
        <f ca="1">IF(SUM('Chemicals Calcs'!AB$2:AB98)-'Chem - ODS'!W$15*10^6&lt;0,0,IF(AND(SUM('Chemicals Calcs'!AB$1:AB97)-'Chem - ODS'!W$15*10^6&lt;0,SUM('Chemicals Calcs'!AB$2:AB98)-'Chem - ODS'!W$15*10^6&gt;0),SUM('Chemicals Calcs'!AB$2:AB98)-'Chem - ODS'!W$15*10^6,'Chemicals Calcs'!AB98))</f>
        <v>1103333785182.2227</v>
      </c>
      <c r="AC98" s="210">
        <f ca="1">IF(SUM('Chemicals Calcs'!AC$2:AC98)-'Chem - ODS'!X$15*10^6&lt;0,0,IF(AND(SUM('Chemicals Calcs'!AC$1:AC97)-'Chem - ODS'!X$15*10^6&lt;0,SUM('Chemicals Calcs'!AC$2:AC98)-'Chem - ODS'!X$15*10^6&gt;0),SUM('Chemicals Calcs'!AC$2:AC98)-'Chem - ODS'!X$15*10^6,'Chemicals Calcs'!AC98))</f>
        <v>1122022992192.625</v>
      </c>
      <c r="AD98" s="210">
        <f ca="1">IF(SUM('Chemicals Calcs'!AD$2:AD98)-'Chem - ODS'!Y$15*10^6&lt;0,0,IF(AND(SUM('Chemicals Calcs'!AD$1:AD97)-'Chem - ODS'!Y$15*10^6&lt;0,SUM('Chemicals Calcs'!AD$2:AD98)-'Chem - ODS'!Y$15*10^6&gt;0),SUM('Chemicals Calcs'!AD$2:AD98)-'Chem - ODS'!Y$15*10^6,'Chemicals Calcs'!AD98))</f>
        <v>1140712199203.0271</v>
      </c>
      <c r="AE98" s="210">
        <f ca="1">IF(SUM('Chemicals Calcs'!AE$2:AE98)-'Chem - ODS'!Z$15*10^6&lt;0,0,IF(AND(SUM('Chemicals Calcs'!AE$1:AE97)-'Chem - ODS'!Z$15*10^6&lt;0,SUM('Chemicals Calcs'!AE$2:AE98)-'Chem - ODS'!Z$15*10^6&gt;0),SUM('Chemicals Calcs'!AE$2:AE98)-'Chem - ODS'!Z$15*10^6,'Chemicals Calcs'!AE98))</f>
        <v>1159401406213.4292</v>
      </c>
      <c r="AF98" s="210">
        <f ca="1">IF(SUM('Chemicals Calcs'!AF$2:AF98)-'Chem - ODS'!AA$15*10^6&lt;0,0,IF(AND(SUM('Chemicals Calcs'!AF$1:AF97)-'Chem - ODS'!AA$15*10^6&lt;0,SUM('Chemicals Calcs'!AF$2:AF98)-'Chem - ODS'!AA$15*10^6&gt;0),SUM('Chemicals Calcs'!AF$2:AF98)-'Chem - ODS'!AA$15*10^6,'Chemicals Calcs'!AF98))</f>
        <v>1178090613223.8315</v>
      </c>
      <c r="AG98" s="210">
        <f ca="1">IF(SUM('Chemicals Calcs'!AG$2:AG98)-'Chem - ODS'!AB$15*10^6&lt;0,0,IF(AND(SUM('Chemicals Calcs'!AG$1:AG97)-'Chem - ODS'!AB$15*10^6&lt;0,SUM('Chemicals Calcs'!AG$2:AG98)-'Chem - ODS'!AB$15*10^6&gt;0),SUM('Chemicals Calcs'!AG$2:AG98)-'Chem - ODS'!AB$15*10^6,'Chemicals Calcs'!AG98))</f>
        <v>1196779820234.2336</v>
      </c>
      <c r="AH98" s="210">
        <f ca="1">IF(SUM('Chemicals Calcs'!AH$2:AH98)-'Chem - ODS'!AC$15*10^6&lt;0,0,IF(AND(SUM('Chemicals Calcs'!AH$1:AH97)-'Chem - ODS'!AC$15*10^6&lt;0,SUM('Chemicals Calcs'!AH$2:AH98)-'Chem - ODS'!AC$15*10^6&gt;0),SUM('Chemicals Calcs'!AH$2:AH98)-'Chem - ODS'!AC$15*10^6,'Chemicals Calcs'!AH98))</f>
        <v>1215469027244.6357</v>
      </c>
      <c r="AI98" s="210">
        <f ca="1">IF(SUM('Chemicals Calcs'!AI$2:AI98)-'Chem - ODS'!AD$15*10^6&lt;0,0,IF(AND(SUM('Chemicals Calcs'!AI$1:AI97)-'Chem - ODS'!AD$15*10^6&lt;0,SUM('Chemicals Calcs'!AI$2:AI98)-'Chem - ODS'!AD$15*10^6&gt;0),SUM('Chemicals Calcs'!AI$2:AI98)-'Chem - ODS'!AD$15*10^6,'Chemicals Calcs'!AI98))</f>
        <v>1234158234255.0381</v>
      </c>
      <c r="AJ98" s="210">
        <f ca="1">IF(SUM('Chemicals Calcs'!AJ$2:AJ98)-'Chem - ODS'!AE$15*10^6&lt;0,0,IF(AND(SUM('Chemicals Calcs'!AJ$1:AJ97)-'Chem - ODS'!AE$15*10^6&lt;0,SUM('Chemicals Calcs'!AJ$2:AJ98)-'Chem - ODS'!AE$15*10^6&gt;0),SUM('Chemicals Calcs'!AJ$2:AJ98)-'Chem - ODS'!AE$15*10^6,'Chemicals Calcs'!AJ98))</f>
        <v>1252847441265.4402</v>
      </c>
      <c r="AK98" s="210">
        <f ca="1">IF(SUM('Chemicals Calcs'!AK$2:AK98)-'Chem - ODS'!AF$15*10^6&lt;0,0,IF(AND(SUM('Chemicals Calcs'!AK$1:AK97)-'Chem - ODS'!AF$15*10^6&lt;0,SUM('Chemicals Calcs'!AK$2:AK98)-'Chem - ODS'!AF$15*10^6&gt;0),SUM('Chemicals Calcs'!AK$2:AK98)-'Chem - ODS'!AF$15*10^6,'Chemicals Calcs'!AK98))</f>
        <v>1271536648275.8425</v>
      </c>
      <c r="AL98" s="210">
        <f ca="1">IF(SUM('Chemicals Calcs'!AL$2:AL98)-'Chem - ODS'!AG$15*10^6&lt;0,0,IF(AND(SUM('Chemicals Calcs'!AL$1:AL97)-'Chem - ODS'!AG$15*10^6&lt;0,SUM('Chemicals Calcs'!AL$2:AL98)-'Chem - ODS'!AG$15*10^6&gt;0),SUM('Chemicals Calcs'!AL$2:AL98)-'Chem - ODS'!AG$15*10^6,'Chemicals Calcs'!AL98))</f>
        <v>1290225855286.2446</v>
      </c>
      <c r="AM98" s="210">
        <f ca="1">IF(SUM('Chemicals Calcs'!AM$2:AM98)-'Chem - ODS'!AH$15*10^6&lt;0,0,IF(AND(SUM('Chemicals Calcs'!AM$1:AM97)-'Chem - ODS'!AH$15*10^6&lt;0,SUM('Chemicals Calcs'!AM$2:AM98)-'Chem - ODS'!AH$15*10^6&gt;0),SUM('Chemicals Calcs'!AM$2:AM98)-'Chem - ODS'!AH$15*10^6,'Chemicals Calcs'!AM98))</f>
        <v>1308915062296.6467</v>
      </c>
      <c r="AN98" s="210">
        <f ca="1">IF(SUM('Chemicals Calcs'!AN$2:AN98)-'Chem - ODS'!AI$15*10^6&lt;0,0,IF(AND(SUM('Chemicals Calcs'!AN$1:AN97)-'Chem - ODS'!AI$15*10^6&lt;0,SUM('Chemicals Calcs'!AN$2:AN98)-'Chem - ODS'!AI$15*10^6&gt;0),SUM('Chemicals Calcs'!AN$2:AN98)-'Chem - ODS'!AI$15*10^6,'Chemicals Calcs'!AN98))</f>
        <v>1327604269307.0488</v>
      </c>
      <c r="AO98" s="210">
        <f ca="1">IF(SUM('Chemicals Calcs'!AO$2:AO98)-'Chem - ODS'!AJ$15*10^6&lt;0,0,IF(AND(SUM('Chemicals Calcs'!AO$1:AO97)-'Chem - ODS'!AJ$15*10^6&lt;0,SUM('Chemicals Calcs'!AO$2:AO98)-'Chem - ODS'!AJ$15*10^6&gt;0),SUM('Chemicals Calcs'!AO$2:AO98)-'Chem - ODS'!AJ$15*10^6,'Chemicals Calcs'!AO98))</f>
        <v>1346293476317.4509</v>
      </c>
      <c r="AP98" s="210">
        <f ca="1">IF(SUM('Chemicals Calcs'!AP$2:AP98)-'Chem - ODS'!AK$15*10^6&lt;0,0,IF(AND(SUM('Chemicals Calcs'!AP$1:AP97)-'Chem - ODS'!AK$15*10^6&lt;0,SUM('Chemicals Calcs'!AP$2:AP98)-'Chem - ODS'!AK$15*10^6&gt;0),SUM('Chemicals Calcs'!AP$2:AP98)-'Chem - ODS'!AK$15*10^6,'Chemicals Calcs'!AP98))</f>
        <v>1364982683327.8533</v>
      </c>
    </row>
    <row r="99" spans="1:42">
      <c r="A99" s="74">
        <v>47</v>
      </c>
      <c r="B99">
        <f ca="1">IF('Chemicals 2010'!$A107="CP",INDIRECT("'Chemicals 2010'!"&amp;'Country Selector'!$B$3&amp;ROW($A107))*10^12,0)</f>
        <v>0</v>
      </c>
      <c r="C99" s="90">
        <f t="shared" ca="1" si="4"/>
        <v>1495252190.1010211</v>
      </c>
      <c r="D99" s="90">
        <f t="shared" ca="1" si="5"/>
        <v>2990504380.2020421</v>
      </c>
      <c r="E99" s="90">
        <f t="shared" ca="1" si="5"/>
        <v>4485756570.3030634</v>
      </c>
      <c r="F99" s="90">
        <f t="shared" ca="1" si="5"/>
        <v>5981008760.4040842</v>
      </c>
      <c r="G99" s="210">
        <f ca="1">IF(SUM('Chemicals Calcs'!G$2:G99)-'Chem - ODS'!B$15*10^6&lt;0,0,IF(AND(SUM('Chemicals Calcs'!G$1:G98)-'Chem - ODS'!B$15*10^6&lt;0,SUM('Chemicals Calcs'!G$2:G99)-'Chem - ODS'!B$15*10^6&gt;0),SUM('Chemicals Calcs'!G$2:G99)-'Chem - ODS'!B$15*10^6,'Chemicals Calcs'!G99))</f>
        <v>7476260950.505106</v>
      </c>
      <c r="H99" s="210">
        <f ca="1">IF(SUM('Chemicals Calcs'!H$2:H99)-'Chem - ODS'!C$15*10^6&lt;0,0,IF(AND(SUM('Chemicals Calcs'!H$1:H98)-'Chem - ODS'!C$15*10^6&lt;0,SUM('Chemicals Calcs'!H$2:H99)-'Chem - ODS'!C$15*10^6&gt;0),SUM('Chemicals Calcs'!H$2:H99)-'Chem - ODS'!C$15*10^6,'Chemicals Calcs'!H99))</f>
        <v>8971513140.6061268</v>
      </c>
      <c r="I99" s="210">
        <f ca="1">IF(SUM('Chemicals Calcs'!I$2:I99)-'Chem - ODS'!D$15*10^6&lt;0,0,IF(AND(SUM('Chemicals Calcs'!I$1:I98)-'Chem - ODS'!D$15*10^6&lt;0,SUM('Chemicals Calcs'!I$2:I99)-'Chem - ODS'!D$15*10^6&gt;0),SUM('Chemicals Calcs'!I$2:I99)-'Chem - ODS'!D$15*10^6,'Chemicals Calcs'!I99))</f>
        <v>10466765330.707148</v>
      </c>
      <c r="J99" s="210">
        <f ca="1">IF(SUM('Chemicals Calcs'!J$2:J99)-'Chem - ODS'!E$15*10^6&lt;0,0,IF(AND(SUM('Chemicals Calcs'!J$1:J98)-'Chem - ODS'!E$15*10^6&lt;0,SUM('Chemicals Calcs'!J$2:J99)-'Chem - ODS'!E$15*10^6&gt;0),SUM('Chemicals Calcs'!J$2:J99)-'Chem - ODS'!E$15*10^6,'Chemicals Calcs'!J99))</f>
        <v>11962017520.808168</v>
      </c>
      <c r="K99" s="210">
        <f ca="1">IF(SUM('Chemicals Calcs'!K$2:K99)-'Chem - ODS'!F$15*10^6&lt;0,0,IF(AND(SUM('Chemicals Calcs'!K$1:K98)-'Chem - ODS'!F$15*10^6&lt;0,SUM('Chemicals Calcs'!K$2:K99)-'Chem - ODS'!F$15*10^6&gt;0),SUM('Chemicals Calcs'!K$2:K99)-'Chem - ODS'!F$15*10^6,'Chemicals Calcs'!K99))</f>
        <v>13457269710.909189</v>
      </c>
      <c r="L99" s="210">
        <f ca="1">IF(SUM('Chemicals Calcs'!L$2:L99)-'Chem - ODS'!G$15*10^6&lt;0,0,IF(AND(SUM('Chemicals Calcs'!L$1:L98)-'Chem - ODS'!G$15*10^6&lt;0,SUM('Chemicals Calcs'!L$2:L99)-'Chem - ODS'!G$15*10^6&gt;0),SUM('Chemicals Calcs'!L$2:L99)-'Chem - ODS'!G$15*10^6,'Chemicals Calcs'!L99))</f>
        <v>14952521901.01021</v>
      </c>
      <c r="M99" s="210">
        <f ca="1">IF(SUM('Chemicals Calcs'!M$2:M99)-'Chem - ODS'!H$15*10^6&lt;0,0,IF(AND(SUM('Chemicals Calcs'!M$1:M98)-'Chem - ODS'!H$15*10^6&lt;0,SUM('Chemicals Calcs'!M$2:M99)-'Chem - ODS'!H$15*10^6&gt;0),SUM('Chemicals Calcs'!M$2:M99)-'Chem - ODS'!H$15*10^6,'Chemicals Calcs'!M99))</f>
        <v>20491562649.679459</v>
      </c>
      <c r="N99" s="210">
        <f ca="1">IF(SUM('Chemicals Calcs'!N$2:N99)-'Chem - ODS'!I$15*10^6&lt;0,0,IF(AND(SUM('Chemicals Calcs'!N$1:N98)-'Chem - ODS'!I$15*10^6&lt;0,SUM('Chemicals Calcs'!N$2:N99)-'Chem - ODS'!I$15*10^6&gt;0),SUM('Chemicals Calcs'!N$2:N99)-'Chem - ODS'!I$15*10^6,'Chemicals Calcs'!N99))</f>
        <v>26030603398.348709</v>
      </c>
      <c r="O99" s="210">
        <f ca="1">IF(SUM('Chemicals Calcs'!O$2:O99)-'Chem - ODS'!J$15*10^6&lt;0,0,IF(AND(SUM('Chemicals Calcs'!O$1:O98)-'Chem - ODS'!J$15*10^6&lt;0,SUM('Chemicals Calcs'!O$2:O99)-'Chem - ODS'!J$15*10^6&gt;0),SUM('Chemicals Calcs'!O$2:O99)-'Chem - ODS'!J$15*10^6,'Chemicals Calcs'!O99))</f>
        <v>31569644147.01796</v>
      </c>
      <c r="P99" s="210">
        <f ca="1">IF(SUM('Chemicals Calcs'!P$2:P99)-'Chem - ODS'!K$15*10^6&lt;0,0,IF(AND(SUM('Chemicals Calcs'!P$1:P98)-'Chem - ODS'!K$15*10^6&lt;0,SUM('Chemicals Calcs'!P$2:P99)-'Chem - ODS'!K$15*10^6&gt;0),SUM('Chemicals Calcs'!P$2:P99)-'Chem - ODS'!K$15*10^6,'Chemicals Calcs'!P99))</f>
        <v>37108684895.68721</v>
      </c>
      <c r="Q99" s="210">
        <f ca="1">IF(SUM('Chemicals Calcs'!Q$2:Q99)-'Chem - ODS'!L$15*10^6&lt;0,0,IF(AND(SUM('Chemicals Calcs'!Q$1:Q98)-'Chem - ODS'!L$15*10^6&lt;0,SUM('Chemicals Calcs'!Q$2:Q99)-'Chem - ODS'!L$15*10^6&gt;0),SUM('Chemicals Calcs'!Q$2:Q99)-'Chem - ODS'!L$15*10^6,'Chemicals Calcs'!Q99))</f>
        <v>42647725644.356461</v>
      </c>
      <c r="R99" s="210">
        <f ca="1">IF(SUM('Chemicals Calcs'!R$2:R99)-'Chem - ODS'!M$15*10^6&lt;0,0,IF(AND(SUM('Chemicals Calcs'!R$1:R98)-'Chem - ODS'!M$15*10^6&lt;0,SUM('Chemicals Calcs'!R$2:R99)-'Chem - ODS'!M$15*10^6&gt;0),SUM('Chemicals Calcs'!R$2:R99)-'Chem - ODS'!M$15*10^6,'Chemicals Calcs'!R99))</f>
        <v>48186766393.025711</v>
      </c>
      <c r="S99" s="210">
        <f ca="1">IF(SUM('Chemicals Calcs'!S$2:S99)-'Chem - ODS'!N$15*10^6&lt;0,0,IF(AND(SUM('Chemicals Calcs'!S$1:S98)-'Chem - ODS'!N$15*10^6&lt;0,SUM('Chemicals Calcs'!S$2:S99)-'Chem - ODS'!N$15*10^6&gt;0),SUM('Chemicals Calcs'!S$2:S99)-'Chem - ODS'!N$15*10^6,'Chemicals Calcs'!S99))</f>
        <v>53725807141.694962</v>
      </c>
      <c r="T99" s="210">
        <f ca="1">IF(SUM('Chemicals Calcs'!T$2:T99)-'Chem - ODS'!O$15*10^6&lt;0,0,IF(AND(SUM('Chemicals Calcs'!T$1:T98)-'Chem - ODS'!O$15*10^6&lt;0,SUM('Chemicals Calcs'!T$2:T99)-'Chem - ODS'!O$15*10^6&gt;0),SUM('Chemicals Calcs'!T$2:T99)-'Chem - ODS'!O$15*10^6,'Chemicals Calcs'!T99))</f>
        <v>59264847890.364212</v>
      </c>
      <c r="U99" s="210">
        <f ca="1">IF(SUM('Chemicals Calcs'!U$2:U99)-'Chem - ODS'!P$15*10^6&lt;0,0,IF(AND(SUM('Chemicals Calcs'!U$1:U98)-'Chem - ODS'!P$15*10^6&lt;0,SUM('Chemicals Calcs'!U$2:U99)-'Chem - ODS'!P$15*10^6&gt;0),SUM('Chemicals Calcs'!U$2:U99)-'Chem - ODS'!P$15*10^6,'Chemicals Calcs'!U99))</f>
        <v>64803888639.03347</v>
      </c>
      <c r="V99" s="210">
        <f ca="1">IF(SUM('Chemicals Calcs'!V$2:V99)-'Chem - ODS'!Q$15*10^6&lt;0,0,IF(AND(SUM('Chemicals Calcs'!V$1:V98)-'Chem - ODS'!Q$15*10^6&lt;0,SUM('Chemicals Calcs'!V$2:V99)-'Chem - ODS'!Q$15*10^6&gt;0),SUM('Chemicals Calcs'!V$2:V99)-'Chem - ODS'!Q$15*10^6,'Chemicals Calcs'!V99))</f>
        <v>70342929387.702713</v>
      </c>
      <c r="W99" s="210">
        <f ca="1">IF(SUM('Chemicals Calcs'!W$2:W99)-'Chem - ODS'!R$15*10^6&lt;0,0,IF(AND(SUM('Chemicals Calcs'!W$1:W98)-'Chem - ODS'!R$15*10^6&lt;0,SUM('Chemicals Calcs'!W$2:W99)-'Chem - ODS'!R$15*10^6&gt;0),SUM('Chemicals Calcs'!W$2:W99)-'Chem - ODS'!R$15*10^6,'Chemicals Calcs'!W99))</f>
        <v>71669256568.236084</v>
      </c>
      <c r="X99" s="210">
        <f ca="1">IF(SUM('Chemicals Calcs'!X$2:X99)-'Chem - ODS'!S$15*10^6&lt;0,0,IF(AND(SUM('Chemicals Calcs'!X$1:X98)-'Chem - ODS'!S$15*10^6&lt;0,SUM('Chemicals Calcs'!X$2:X99)-'Chem - ODS'!S$15*10^6&gt;0),SUM('Chemicals Calcs'!X$2:X99)-'Chem - ODS'!S$15*10^6,'Chemicals Calcs'!X99))</f>
        <v>72995583748.769455</v>
      </c>
      <c r="Y99" s="210">
        <f ca="1">IF(SUM('Chemicals Calcs'!Y$2:Y99)-'Chem - ODS'!T$15*10^6&lt;0,0,IF(AND(SUM('Chemicals Calcs'!Y$1:Y98)-'Chem - ODS'!T$15*10^6&lt;0,SUM('Chemicals Calcs'!Y$2:Y99)-'Chem - ODS'!T$15*10^6&gt;0),SUM('Chemicals Calcs'!Y$2:Y99)-'Chem - ODS'!T$15*10^6,'Chemicals Calcs'!Y99))</f>
        <v>74321910929.302811</v>
      </c>
      <c r="Z99" s="210">
        <f ca="1">IF(SUM('Chemicals Calcs'!Z$2:Z99)-'Chem - ODS'!U$15*10^6&lt;0,0,IF(AND(SUM('Chemicals Calcs'!Z$1:Z98)-'Chem - ODS'!U$15*10^6&lt;0,SUM('Chemicals Calcs'!Z$2:Z99)-'Chem - ODS'!U$15*10^6&gt;0),SUM('Chemicals Calcs'!Z$2:Z99)-'Chem - ODS'!U$15*10^6,'Chemicals Calcs'!Z99))</f>
        <v>75648238109.836182</v>
      </c>
      <c r="AA99" s="210">
        <f ca="1">IF(SUM('Chemicals Calcs'!AA$2:AA99)-'Chem - ODS'!V$15*10^6&lt;0,0,IF(AND(SUM('Chemicals Calcs'!AA$1:AA98)-'Chem - ODS'!V$15*10^6&lt;0,SUM('Chemicals Calcs'!AA$2:AA99)-'Chem - ODS'!V$15*10^6&gt;0),SUM('Chemicals Calcs'!AA$2:AA99)-'Chem - ODS'!V$15*10^6,'Chemicals Calcs'!AA99))</f>
        <v>76974565290.369553</v>
      </c>
      <c r="AB99" s="210">
        <f ca="1">IF(SUM('Chemicals Calcs'!AB$2:AB99)-'Chem - ODS'!W$15*10^6&lt;0,0,IF(AND(SUM('Chemicals Calcs'!AB$1:AB98)-'Chem - ODS'!W$15*10^6&lt;0,SUM('Chemicals Calcs'!AB$2:AB99)-'Chem - ODS'!W$15*10^6&gt;0),SUM('Chemicals Calcs'!AB$2:AB99)-'Chem - ODS'!W$15*10^6,'Chemicals Calcs'!AB99))</f>
        <v>78300892470.902924</v>
      </c>
      <c r="AC99" s="210">
        <f ca="1">IF(SUM('Chemicals Calcs'!AC$2:AC99)-'Chem - ODS'!X$15*10^6&lt;0,0,IF(AND(SUM('Chemicals Calcs'!AC$1:AC98)-'Chem - ODS'!X$15*10^6&lt;0,SUM('Chemicals Calcs'!AC$2:AC99)-'Chem - ODS'!X$15*10^6&gt;0),SUM('Chemicals Calcs'!AC$2:AC99)-'Chem - ODS'!X$15*10^6,'Chemicals Calcs'!AC99))</f>
        <v>79627219651.436279</v>
      </c>
      <c r="AD99" s="210">
        <f ca="1">IF(SUM('Chemicals Calcs'!AD$2:AD99)-'Chem - ODS'!Y$15*10^6&lt;0,0,IF(AND(SUM('Chemicals Calcs'!AD$1:AD98)-'Chem - ODS'!Y$15*10^6&lt;0,SUM('Chemicals Calcs'!AD$2:AD99)-'Chem - ODS'!Y$15*10^6&gt;0),SUM('Chemicals Calcs'!AD$2:AD99)-'Chem - ODS'!Y$15*10^6,'Chemicals Calcs'!AD99))</f>
        <v>80953546831.969666</v>
      </c>
      <c r="AE99" s="210">
        <f ca="1">IF(SUM('Chemicals Calcs'!AE$2:AE99)-'Chem - ODS'!Z$15*10^6&lt;0,0,IF(AND(SUM('Chemicals Calcs'!AE$1:AE98)-'Chem - ODS'!Z$15*10^6&lt;0,SUM('Chemicals Calcs'!AE$2:AE99)-'Chem - ODS'!Z$15*10^6&gt;0),SUM('Chemicals Calcs'!AE$2:AE99)-'Chem - ODS'!Z$15*10^6,'Chemicals Calcs'!AE99))</f>
        <v>82279874012.503021</v>
      </c>
      <c r="AF99" s="210">
        <f ca="1">IF(SUM('Chemicals Calcs'!AF$2:AF99)-'Chem - ODS'!AA$15*10^6&lt;0,0,IF(AND(SUM('Chemicals Calcs'!AF$1:AF98)-'Chem - ODS'!AA$15*10^6&lt;0,SUM('Chemicals Calcs'!AF$2:AF99)-'Chem - ODS'!AA$15*10^6&gt;0),SUM('Chemicals Calcs'!AF$2:AF99)-'Chem - ODS'!AA$15*10^6,'Chemicals Calcs'!AF99))</f>
        <v>83606201193.036392</v>
      </c>
      <c r="AG99" s="210">
        <f ca="1">IF(SUM('Chemicals Calcs'!AG$2:AG99)-'Chem - ODS'!AB$15*10^6&lt;0,0,IF(AND(SUM('Chemicals Calcs'!AG$1:AG98)-'Chem - ODS'!AB$15*10^6&lt;0,SUM('Chemicals Calcs'!AG$2:AG99)-'Chem - ODS'!AB$15*10^6&gt;0),SUM('Chemicals Calcs'!AG$2:AG99)-'Chem - ODS'!AB$15*10^6,'Chemicals Calcs'!AG99))</f>
        <v>84932528373.569763</v>
      </c>
      <c r="AH99" s="210">
        <f ca="1">IF(SUM('Chemicals Calcs'!AH$2:AH99)-'Chem - ODS'!AC$15*10^6&lt;0,0,IF(AND(SUM('Chemicals Calcs'!AH$1:AH98)-'Chem - ODS'!AC$15*10^6&lt;0,SUM('Chemicals Calcs'!AH$2:AH99)-'Chem - ODS'!AC$15*10^6&gt;0),SUM('Chemicals Calcs'!AH$2:AH99)-'Chem - ODS'!AC$15*10^6,'Chemicals Calcs'!AH99))</f>
        <v>86258855554.103134</v>
      </c>
      <c r="AI99" s="210">
        <f ca="1">IF(SUM('Chemicals Calcs'!AI$2:AI99)-'Chem - ODS'!AD$15*10^6&lt;0,0,IF(AND(SUM('Chemicals Calcs'!AI$1:AI98)-'Chem - ODS'!AD$15*10^6&lt;0,SUM('Chemicals Calcs'!AI$2:AI99)-'Chem - ODS'!AD$15*10^6&gt;0),SUM('Chemicals Calcs'!AI$2:AI99)-'Chem - ODS'!AD$15*10^6,'Chemicals Calcs'!AI99))</f>
        <v>87585182734.636505</v>
      </c>
      <c r="AJ99" s="210">
        <f ca="1">IF(SUM('Chemicals Calcs'!AJ$2:AJ99)-'Chem - ODS'!AE$15*10^6&lt;0,0,IF(AND(SUM('Chemicals Calcs'!AJ$1:AJ98)-'Chem - ODS'!AE$15*10^6&lt;0,SUM('Chemicals Calcs'!AJ$2:AJ99)-'Chem - ODS'!AE$15*10^6&gt;0),SUM('Chemicals Calcs'!AJ$2:AJ99)-'Chem - ODS'!AE$15*10^6,'Chemicals Calcs'!AJ99))</f>
        <v>88911509915.169861</v>
      </c>
      <c r="AK99" s="210">
        <f ca="1">IF(SUM('Chemicals Calcs'!AK$2:AK99)-'Chem - ODS'!AF$15*10^6&lt;0,0,IF(AND(SUM('Chemicals Calcs'!AK$1:AK98)-'Chem - ODS'!AF$15*10^6&lt;0,SUM('Chemicals Calcs'!AK$2:AK99)-'Chem - ODS'!AF$15*10^6&gt;0),SUM('Chemicals Calcs'!AK$2:AK99)-'Chem - ODS'!AF$15*10^6,'Chemicals Calcs'!AK99))</f>
        <v>90237837095.703232</v>
      </c>
      <c r="AL99" s="210">
        <f ca="1">IF(SUM('Chemicals Calcs'!AL$2:AL99)-'Chem - ODS'!AG$15*10^6&lt;0,0,IF(AND(SUM('Chemicals Calcs'!AL$1:AL98)-'Chem - ODS'!AG$15*10^6&lt;0,SUM('Chemicals Calcs'!AL$2:AL99)-'Chem - ODS'!AG$15*10^6&gt;0),SUM('Chemicals Calcs'!AL$2:AL99)-'Chem - ODS'!AG$15*10^6,'Chemicals Calcs'!AL99))</f>
        <v>91564164276.236603</v>
      </c>
      <c r="AM99" s="210">
        <f ca="1">IF(SUM('Chemicals Calcs'!AM$2:AM99)-'Chem - ODS'!AH$15*10^6&lt;0,0,IF(AND(SUM('Chemicals Calcs'!AM$1:AM98)-'Chem - ODS'!AH$15*10^6&lt;0,SUM('Chemicals Calcs'!AM$2:AM99)-'Chem - ODS'!AH$15*10^6&gt;0),SUM('Chemicals Calcs'!AM$2:AM99)-'Chem - ODS'!AH$15*10^6,'Chemicals Calcs'!AM99))</f>
        <v>92890491456.769974</v>
      </c>
      <c r="AN99" s="210">
        <f ca="1">IF(SUM('Chemicals Calcs'!AN$2:AN99)-'Chem - ODS'!AI$15*10^6&lt;0,0,IF(AND(SUM('Chemicals Calcs'!AN$1:AN98)-'Chem - ODS'!AI$15*10^6&lt;0,SUM('Chemicals Calcs'!AN$2:AN99)-'Chem - ODS'!AI$15*10^6&gt;0),SUM('Chemicals Calcs'!AN$2:AN99)-'Chem - ODS'!AI$15*10^6,'Chemicals Calcs'!AN99))</f>
        <v>94216818637.303345</v>
      </c>
      <c r="AO99" s="210">
        <f ca="1">IF(SUM('Chemicals Calcs'!AO$2:AO99)-'Chem - ODS'!AJ$15*10^6&lt;0,0,IF(AND(SUM('Chemicals Calcs'!AO$1:AO98)-'Chem - ODS'!AJ$15*10^6&lt;0,SUM('Chemicals Calcs'!AO$2:AO99)-'Chem - ODS'!AJ$15*10^6&gt;0),SUM('Chemicals Calcs'!AO$2:AO99)-'Chem - ODS'!AJ$15*10^6,'Chemicals Calcs'!AO99))</f>
        <v>95543145817.8367</v>
      </c>
      <c r="AP99" s="210">
        <f ca="1">IF(SUM('Chemicals Calcs'!AP$2:AP99)-'Chem - ODS'!AK$15*10^6&lt;0,0,IF(AND(SUM('Chemicals Calcs'!AP$1:AP98)-'Chem - ODS'!AK$15*10^6&lt;0,SUM('Chemicals Calcs'!AP$2:AP99)-'Chem - ODS'!AK$15*10^6&gt;0),SUM('Chemicals Calcs'!AP$2:AP99)-'Chem - ODS'!AK$15*10^6,'Chemicals Calcs'!AP99))</f>
        <v>96869472998.370071</v>
      </c>
    </row>
    <row r="100" spans="1:42">
      <c r="A100" s="74">
        <v>48</v>
      </c>
      <c r="B100">
        <f ca="1">IF('Chemicals 2010'!$A108="CP",INDIRECT("'Chemicals 2010'!"&amp;'Country Selector'!$B$3&amp;ROW($A108))*10^12,0)</f>
        <v>0</v>
      </c>
      <c r="C100" s="90">
        <f t="shared" ca="1" si="4"/>
        <v>0</v>
      </c>
      <c r="D100" s="90">
        <f t="shared" ca="1" si="5"/>
        <v>0</v>
      </c>
      <c r="E100" s="90">
        <f t="shared" ca="1" si="5"/>
        <v>0</v>
      </c>
      <c r="F100" s="90">
        <f t="shared" ca="1" si="5"/>
        <v>0</v>
      </c>
      <c r="G100" s="210">
        <f ca="1">IF(SUM('Chemicals Calcs'!G$2:G100)-'Chem - ODS'!B$15*10^6&lt;0,0,IF(AND(SUM('Chemicals Calcs'!G$1:G99)-'Chem - ODS'!B$15*10^6&lt;0,SUM('Chemicals Calcs'!G$2:G100)-'Chem - ODS'!B$15*10^6&gt;0),SUM('Chemicals Calcs'!G$2:G100)-'Chem - ODS'!B$15*10^6,'Chemicals Calcs'!G100))</f>
        <v>0</v>
      </c>
      <c r="H100" s="210">
        <f ca="1">IF(SUM('Chemicals Calcs'!H$2:H100)-'Chem - ODS'!C$15*10^6&lt;0,0,IF(AND(SUM('Chemicals Calcs'!H$1:H99)-'Chem - ODS'!C$15*10^6&lt;0,SUM('Chemicals Calcs'!H$2:H100)-'Chem - ODS'!C$15*10^6&gt;0),SUM('Chemicals Calcs'!H$2:H100)-'Chem - ODS'!C$15*10^6,'Chemicals Calcs'!H100))</f>
        <v>0</v>
      </c>
      <c r="I100" s="210">
        <f ca="1">IF(SUM('Chemicals Calcs'!I$2:I100)-'Chem - ODS'!D$15*10^6&lt;0,0,IF(AND(SUM('Chemicals Calcs'!I$1:I99)-'Chem - ODS'!D$15*10^6&lt;0,SUM('Chemicals Calcs'!I$2:I100)-'Chem - ODS'!D$15*10^6&gt;0),SUM('Chemicals Calcs'!I$2:I100)-'Chem - ODS'!D$15*10^6,'Chemicals Calcs'!I100))</f>
        <v>0</v>
      </c>
      <c r="J100" s="210">
        <f ca="1">IF(SUM('Chemicals Calcs'!J$2:J100)-'Chem - ODS'!E$15*10^6&lt;0,0,IF(AND(SUM('Chemicals Calcs'!J$1:J99)-'Chem - ODS'!E$15*10^6&lt;0,SUM('Chemicals Calcs'!J$2:J100)-'Chem - ODS'!E$15*10^6&gt;0),SUM('Chemicals Calcs'!J$2:J100)-'Chem - ODS'!E$15*10^6,'Chemicals Calcs'!J100))</f>
        <v>0</v>
      </c>
      <c r="K100" s="210">
        <f ca="1">IF(SUM('Chemicals Calcs'!K$2:K100)-'Chem - ODS'!F$15*10^6&lt;0,0,IF(AND(SUM('Chemicals Calcs'!K$1:K99)-'Chem - ODS'!F$15*10^6&lt;0,SUM('Chemicals Calcs'!K$2:K100)-'Chem - ODS'!F$15*10^6&gt;0),SUM('Chemicals Calcs'!K$2:K100)-'Chem - ODS'!F$15*10^6,'Chemicals Calcs'!K100))</f>
        <v>0</v>
      </c>
      <c r="L100" s="210">
        <f ca="1">IF(SUM('Chemicals Calcs'!L$2:L100)-'Chem - ODS'!G$15*10^6&lt;0,0,IF(AND(SUM('Chemicals Calcs'!L$1:L99)-'Chem - ODS'!G$15*10^6&lt;0,SUM('Chemicals Calcs'!L$2:L100)-'Chem - ODS'!G$15*10^6&gt;0),SUM('Chemicals Calcs'!L$2:L100)-'Chem - ODS'!G$15*10^6,'Chemicals Calcs'!L100))</f>
        <v>0</v>
      </c>
      <c r="M100" s="210">
        <f ca="1">IF(SUM('Chemicals Calcs'!M$2:M100)-'Chem - ODS'!H$15*10^6&lt;0,0,IF(AND(SUM('Chemicals Calcs'!M$1:M99)-'Chem - ODS'!H$15*10^6&lt;0,SUM('Chemicals Calcs'!M$2:M100)-'Chem - ODS'!H$15*10^6&gt;0),SUM('Chemicals Calcs'!M$2:M100)-'Chem - ODS'!H$15*10^6,'Chemicals Calcs'!M100))</f>
        <v>0</v>
      </c>
      <c r="N100" s="210">
        <f ca="1">IF(SUM('Chemicals Calcs'!N$2:N100)-'Chem - ODS'!I$15*10^6&lt;0,0,IF(AND(SUM('Chemicals Calcs'!N$1:N99)-'Chem - ODS'!I$15*10^6&lt;0,SUM('Chemicals Calcs'!N$2:N100)-'Chem - ODS'!I$15*10^6&gt;0),SUM('Chemicals Calcs'!N$2:N100)-'Chem - ODS'!I$15*10^6,'Chemicals Calcs'!N100))</f>
        <v>0</v>
      </c>
      <c r="O100" s="210">
        <f ca="1">IF(SUM('Chemicals Calcs'!O$2:O100)-'Chem - ODS'!J$15*10^6&lt;0,0,IF(AND(SUM('Chemicals Calcs'!O$1:O99)-'Chem - ODS'!J$15*10^6&lt;0,SUM('Chemicals Calcs'!O$2:O100)-'Chem - ODS'!J$15*10^6&gt;0),SUM('Chemicals Calcs'!O$2:O100)-'Chem - ODS'!J$15*10^6,'Chemicals Calcs'!O100))</f>
        <v>0</v>
      </c>
      <c r="P100" s="210">
        <f ca="1">IF(SUM('Chemicals Calcs'!P$2:P100)-'Chem - ODS'!K$15*10^6&lt;0,0,IF(AND(SUM('Chemicals Calcs'!P$1:P99)-'Chem - ODS'!K$15*10^6&lt;0,SUM('Chemicals Calcs'!P$2:P100)-'Chem - ODS'!K$15*10^6&gt;0),SUM('Chemicals Calcs'!P$2:P100)-'Chem - ODS'!K$15*10^6,'Chemicals Calcs'!P100))</f>
        <v>0</v>
      </c>
      <c r="Q100" s="210">
        <f ca="1">IF(SUM('Chemicals Calcs'!Q$2:Q100)-'Chem - ODS'!L$15*10^6&lt;0,0,IF(AND(SUM('Chemicals Calcs'!Q$1:Q99)-'Chem - ODS'!L$15*10^6&lt;0,SUM('Chemicals Calcs'!Q$2:Q100)-'Chem - ODS'!L$15*10^6&gt;0),SUM('Chemicals Calcs'!Q$2:Q100)-'Chem - ODS'!L$15*10^6,'Chemicals Calcs'!Q100))</f>
        <v>0</v>
      </c>
      <c r="R100" s="210">
        <f ca="1">IF(SUM('Chemicals Calcs'!R$2:R100)-'Chem - ODS'!M$15*10^6&lt;0,0,IF(AND(SUM('Chemicals Calcs'!R$1:R99)-'Chem - ODS'!M$15*10^6&lt;0,SUM('Chemicals Calcs'!R$2:R100)-'Chem - ODS'!M$15*10^6&gt;0),SUM('Chemicals Calcs'!R$2:R100)-'Chem - ODS'!M$15*10^6,'Chemicals Calcs'!R100))</f>
        <v>0</v>
      </c>
      <c r="S100" s="210">
        <f ca="1">IF(SUM('Chemicals Calcs'!S$2:S100)-'Chem - ODS'!N$15*10^6&lt;0,0,IF(AND(SUM('Chemicals Calcs'!S$1:S99)-'Chem - ODS'!N$15*10^6&lt;0,SUM('Chemicals Calcs'!S$2:S100)-'Chem - ODS'!N$15*10^6&gt;0),SUM('Chemicals Calcs'!S$2:S100)-'Chem - ODS'!N$15*10^6,'Chemicals Calcs'!S100))</f>
        <v>0</v>
      </c>
      <c r="T100" s="210">
        <f ca="1">IF(SUM('Chemicals Calcs'!T$2:T100)-'Chem - ODS'!O$15*10^6&lt;0,0,IF(AND(SUM('Chemicals Calcs'!T$1:T99)-'Chem - ODS'!O$15*10^6&lt;0,SUM('Chemicals Calcs'!T$2:T100)-'Chem - ODS'!O$15*10^6&gt;0),SUM('Chemicals Calcs'!T$2:T100)-'Chem - ODS'!O$15*10^6,'Chemicals Calcs'!T100))</f>
        <v>0</v>
      </c>
      <c r="U100" s="210">
        <f ca="1">IF(SUM('Chemicals Calcs'!U$2:U100)-'Chem - ODS'!P$15*10^6&lt;0,0,IF(AND(SUM('Chemicals Calcs'!U$1:U99)-'Chem - ODS'!P$15*10^6&lt;0,SUM('Chemicals Calcs'!U$2:U100)-'Chem - ODS'!P$15*10^6&gt;0),SUM('Chemicals Calcs'!U$2:U100)-'Chem - ODS'!P$15*10^6,'Chemicals Calcs'!U100))</f>
        <v>0</v>
      </c>
      <c r="V100" s="210">
        <f ca="1">IF(SUM('Chemicals Calcs'!V$2:V100)-'Chem - ODS'!Q$15*10^6&lt;0,0,IF(AND(SUM('Chemicals Calcs'!V$1:V99)-'Chem - ODS'!Q$15*10^6&lt;0,SUM('Chemicals Calcs'!V$2:V100)-'Chem - ODS'!Q$15*10^6&gt;0),SUM('Chemicals Calcs'!V$2:V100)-'Chem - ODS'!Q$15*10^6,'Chemicals Calcs'!V100))</f>
        <v>0</v>
      </c>
      <c r="W100" s="210">
        <f ca="1">IF(SUM('Chemicals Calcs'!W$2:W100)-'Chem - ODS'!R$15*10^6&lt;0,0,IF(AND(SUM('Chemicals Calcs'!W$1:W99)-'Chem - ODS'!R$15*10^6&lt;0,SUM('Chemicals Calcs'!W$2:W100)-'Chem - ODS'!R$15*10^6&gt;0),SUM('Chemicals Calcs'!W$2:W100)-'Chem - ODS'!R$15*10^6,'Chemicals Calcs'!W100))</f>
        <v>0</v>
      </c>
      <c r="X100" s="210">
        <f ca="1">IF(SUM('Chemicals Calcs'!X$2:X100)-'Chem - ODS'!S$15*10^6&lt;0,0,IF(AND(SUM('Chemicals Calcs'!X$1:X99)-'Chem - ODS'!S$15*10^6&lt;0,SUM('Chemicals Calcs'!X$2:X100)-'Chem - ODS'!S$15*10^6&gt;0),SUM('Chemicals Calcs'!X$2:X100)-'Chem - ODS'!S$15*10^6,'Chemicals Calcs'!X100))</f>
        <v>0</v>
      </c>
      <c r="Y100" s="210">
        <f ca="1">IF(SUM('Chemicals Calcs'!Y$2:Y100)-'Chem - ODS'!T$15*10^6&lt;0,0,IF(AND(SUM('Chemicals Calcs'!Y$1:Y99)-'Chem - ODS'!T$15*10^6&lt;0,SUM('Chemicals Calcs'!Y$2:Y100)-'Chem - ODS'!T$15*10^6&gt;0),SUM('Chemicals Calcs'!Y$2:Y100)-'Chem - ODS'!T$15*10^6,'Chemicals Calcs'!Y100))</f>
        <v>0</v>
      </c>
      <c r="Z100" s="210">
        <f ca="1">IF(SUM('Chemicals Calcs'!Z$2:Z100)-'Chem - ODS'!U$15*10^6&lt;0,0,IF(AND(SUM('Chemicals Calcs'!Z$1:Z99)-'Chem - ODS'!U$15*10^6&lt;0,SUM('Chemicals Calcs'!Z$2:Z100)-'Chem - ODS'!U$15*10^6&gt;0),SUM('Chemicals Calcs'!Z$2:Z100)-'Chem - ODS'!U$15*10^6,'Chemicals Calcs'!Z100))</f>
        <v>0</v>
      </c>
      <c r="AA100" s="210">
        <f ca="1">IF(SUM('Chemicals Calcs'!AA$2:AA100)-'Chem - ODS'!V$15*10^6&lt;0,0,IF(AND(SUM('Chemicals Calcs'!AA$1:AA99)-'Chem - ODS'!V$15*10^6&lt;0,SUM('Chemicals Calcs'!AA$2:AA100)-'Chem - ODS'!V$15*10^6&gt;0),SUM('Chemicals Calcs'!AA$2:AA100)-'Chem - ODS'!V$15*10^6,'Chemicals Calcs'!AA100))</f>
        <v>0</v>
      </c>
      <c r="AB100" s="210">
        <f ca="1">IF(SUM('Chemicals Calcs'!AB$2:AB100)-'Chem - ODS'!W$15*10^6&lt;0,0,IF(AND(SUM('Chemicals Calcs'!AB$1:AB99)-'Chem - ODS'!W$15*10^6&lt;0,SUM('Chemicals Calcs'!AB$2:AB100)-'Chem - ODS'!W$15*10^6&gt;0),SUM('Chemicals Calcs'!AB$2:AB100)-'Chem - ODS'!W$15*10^6,'Chemicals Calcs'!AB100))</f>
        <v>0</v>
      </c>
      <c r="AC100" s="210">
        <f ca="1">IF(SUM('Chemicals Calcs'!AC$2:AC100)-'Chem - ODS'!X$15*10^6&lt;0,0,IF(AND(SUM('Chemicals Calcs'!AC$1:AC99)-'Chem - ODS'!X$15*10^6&lt;0,SUM('Chemicals Calcs'!AC$2:AC100)-'Chem - ODS'!X$15*10^6&gt;0),SUM('Chemicals Calcs'!AC$2:AC100)-'Chem - ODS'!X$15*10^6,'Chemicals Calcs'!AC100))</f>
        <v>0</v>
      </c>
      <c r="AD100" s="210">
        <f ca="1">IF(SUM('Chemicals Calcs'!AD$2:AD100)-'Chem - ODS'!Y$15*10^6&lt;0,0,IF(AND(SUM('Chemicals Calcs'!AD$1:AD99)-'Chem - ODS'!Y$15*10^6&lt;0,SUM('Chemicals Calcs'!AD$2:AD100)-'Chem - ODS'!Y$15*10^6&gt;0),SUM('Chemicals Calcs'!AD$2:AD100)-'Chem - ODS'!Y$15*10^6,'Chemicals Calcs'!AD100))</f>
        <v>0</v>
      </c>
      <c r="AE100" s="210">
        <f ca="1">IF(SUM('Chemicals Calcs'!AE$2:AE100)-'Chem - ODS'!Z$15*10^6&lt;0,0,IF(AND(SUM('Chemicals Calcs'!AE$1:AE99)-'Chem - ODS'!Z$15*10^6&lt;0,SUM('Chemicals Calcs'!AE$2:AE100)-'Chem - ODS'!Z$15*10^6&gt;0),SUM('Chemicals Calcs'!AE$2:AE100)-'Chem - ODS'!Z$15*10^6,'Chemicals Calcs'!AE100))</f>
        <v>0</v>
      </c>
      <c r="AF100" s="210">
        <f ca="1">IF(SUM('Chemicals Calcs'!AF$2:AF100)-'Chem - ODS'!AA$15*10^6&lt;0,0,IF(AND(SUM('Chemicals Calcs'!AF$1:AF99)-'Chem - ODS'!AA$15*10^6&lt;0,SUM('Chemicals Calcs'!AF$2:AF100)-'Chem - ODS'!AA$15*10^6&gt;0),SUM('Chemicals Calcs'!AF$2:AF100)-'Chem - ODS'!AA$15*10^6,'Chemicals Calcs'!AF100))</f>
        <v>0</v>
      </c>
      <c r="AG100" s="210">
        <f ca="1">IF(SUM('Chemicals Calcs'!AG$2:AG100)-'Chem - ODS'!AB$15*10^6&lt;0,0,IF(AND(SUM('Chemicals Calcs'!AG$1:AG99)-'Chem - ODS'!AB$15*10^6&lt;0,SUM('Chemicals Calcs'!AG$2:AG100)-'Chem - ODS'!AB$15*10^6&gt;0),SUM('Chemicals Calcs'!AG$2:AG100)-'Chem - ODS'!AB$15*10^6,'Chemicals Calcs'!AG100))</f>
        <v>0</v>
      </c>
      <c r="AH100" s="210">
        <f ca="1">IF(SUM('Chemicals Calcs'!AH$2:AH100)-'Chem - ODS'!AC$15*10^6&lt;0,0,IF(AND(SUM('Chemicals Calcs'!AH$1:AH99)-'Chem - ODS'!AC$15*10^6&lt;0,SUM('Chemicals Calcs'!AH$2:AH100)-'Chem - ODS'!AC$15*10^6&gt;0),SUM('Chemicals Calcs'!AH$2:AH100)-'Chem - ODS'!AC$15*10^6,'Chemicals Calcs'!AH100))</f>
        <v>0</v>
      </c>
      <c r="AI100" s="210">
        <f ca="1">IF(SUM('Chemicals Calcs'!AI$2:AI100)-'Chem - ODS'!AD$15*10^6&lt;0,0,IF(AND(SUM('Chemicals Calcs'!AI$1:AI99)-'Chem - ODS'!AD$15*10^6&lt;0,SUM('Chemicals Calcs'!AI$2:AI100)-'Chem - ODS'!AD$15*10^6&gt;0),SUM('Chemicals Calcs'!AI$2:AI100)-'Chem - ODS'!AD$15*10^6,'Chemicals Calcs'!AI100))</f>
        <v>0</v>
      </c>
      <c r="AJ100" s="210">
        <f ca="1">IF(SUM('Chemicals Calcs'!AJ$2:AJ100)-'Chem - ODS'!AE$15*10^6&lt;0,0,IF(AND(SUM('Chemicals Calcs'!AJ$1:AJ99)-'Chem - ODS'!AE$15*10^6&lt;0,SUM('Chemicals Calcs'!AJ$2:AJ100)-'Chem - ODS'!AE$15*10^6&gt;0),SUM('Chemicals Calcs'!AJ$2:AJ100)-'Chem - ODS'!AE$15*10^6,'Chemicals Calcs'!AJ100))</f>
        <v>0</v>
      </c>
      <c r="AK100" s="210">
        <f ca="1">IF(SUM('Chemicals Calcs'!AK$2:AK100)-'Chem - ODS'!AF$15*10^6&lt;0,0,IF(AND(SUM('Chemicals Calcs'!AK$1:AK99)-'Chem - ODS'!AF$15*10^6&lt;0,SUM('Chemicals Calcs'!AK$2:AK100)-'Chem - ODS'!AF$15*10^6&gt;0),SUM('Chemicals Calcs'!AK$2:AK100)-'Chem - ODS'!AF$15*10^6,'Chemicals Calcs'!AK100))</f>
        <v>0</v>
      </c>
      <c r="AL100" s="210">
        <f ca="1">IF(SUM('Chemicals Calcs'!AL$2:AL100)-'Chem - ODS'!AG$15*10^6&lt;0,0,IF(AND(SUM('Chemicals Calcs'!AL$1:AL99)-'Chem - ODS'!AG$15*10^6&lt;0,SUM('Chemicals Calcs'!AL$2:AL100)-'Chem - ODS'!AG$15*10^6&gt;0),SUM('Chemicals Calcs'!AL$2:AL100)-'Chem - ODS'!AG$15*10^6,'Chemicals Calcs'!AL100))</f>
        <v>0</v>
      </c>
      <c r="AM100" s="210">
        <f ca="1">IF(SUM('Chemicals Calcs'!AM$2:AM100)-'Chem - ODS'!AH$15*10^6&lt;0,0,IF(AND(SUM('Chemicals Calcs'!AM$1:AM99)-'Chem - ODS'!AH$15*10^6&lt;0,SUM('Chemicals Calcs'!AM$2:AM100)-'Chem - ODS'!AH$15*10^6&gt;0),SUM('Chemicals Calcs'!AM$2:AM100)-'Chem - ODS'!AH$15*10^6,'Chemicals Calcs'!AM100))</f>
        <v>0</v>
      </c>
      <c r="AN100" s="210">
        <f ca="1">IF(SUM('Chemicals Calcs'!AN$2:AN100)-'Chem - ODS'!AI$15*10^6&lt;0,0,IF(AND(SUM('Chemicals Calcs'!AN$1:AN99)-'Chem - ODS'!AI$15*10^6&lt;0,SUM('Chemicals Calcs'!AN$2:AN100)-'Chem - ODS'!AI$15*10^6&gt;0),SUM('Chemicals Calcs'!AN$2:AN100)-'Chem - ODS'!AI$15*10^6,'Chemicals Calcs'!AN100))</f>
        <v>0</v>
      </c>
      <c r="AO100" s="210">
        <f ca="1">IF(SUM('Chemicals Calcs'!AO$2:AO100)-'Chem - ODS'!AJ$15*10^6&lt;0,0,IF(AND(SUM('Chemicals Calcs'!AO$1:AO99)-'Chem - ODS'!AJ$15*10^6&lt;0,SUM('Chemicals Calcs'!AO$2:AO100)-'Chem - ODS'!AJ$15*10^6&gt;0),SUM('Chemicals Calcs'!AO$2:AO100)-'Chem - ODS'!AJ$15*10^6,'Chemicals Calcs'!AO100))</f>
        <v>0</v>
      </c>
      <c r="AP100" s="210">
        <f ca="1">IF(SUM('Chemicals Calcs'!AP$2:AP100)-'Chem - ODS'!AK$15*10^6&lt;0,0,IF(AND(SUM('Chemicals Calcs'!AP$1:AP99)-'Chem - ODS'!AK$15*10^6&lt;0,SUM('Chemicals Calcs'!AP$2:AP100)-'Chem - ODS'!AK$15*10^6&gt;0),SUM('Chemicals Calcs'!AP$2:AP100)-'Chem - ODS'!AK$15*10^6,'Chemicals Calcs'!AP100))</f>
        <v>0</v>
      </c>
    </row>
    <row r="101" spans="1:42">
      <c r="A101" s="74">
        <v>49</v>
      </c>
      <c r="B101">
        <f ca="1">IF('Chemicals 2010'!$A109="CP",INDIRECT("'Chemicals 2010'!"&amp;'Country Selector'!$B$3&amp;ROW($A109))*10^12,0)</f>
        <v>0</v>
      </c>
      <c r="C101" s="90">
        <f t="shared" ca="1" si="4"/>
        <v>0</v>
      </c>
      <c r="D101" s="90">
        <f t="shared" ca="1" si="5"/>
        <v>0</v>
      </c>
      <c r="E101" s="90">
        <f t="shared" ca="1" si="5"/>
        <v>0</v>
      </c>
      <c r="F101" s="90">
        <f t="shared" ca="1" si="5"/>
        <v>0</v>
      </c>
      <c r="G101" s="210">
        <f ca="1">IF(SUM('Chemicals Calcs'!G$2:G101)-'Chem - ODS'!B$15*10^6&lt;0,0,IF(AND(SUM('Chemicals Calcs'!G$1:G100)-'Chem - ODS'!B$15*10^6&lt;0,SUM('Chemicals Calcs'!G$2:G101)-'Chem - ODS'!B$15*10^6&gt;0),SUM('Chemicals Calcs'!G$2:G101)-'Chem - ODS'!B$15*10^6,'Chemicals Calcs'!G101))</f>
        <v>0</v>
      </c>
      <c r="H101" s="210">
        <f ca="1">IF(SUM('Chemicals Calcs'!H$2:H101)-'Chem - ODS'!C$15*10^6&lt;0,0,IF(AND(SUM('Chemicals Calcs'!H$1:H100)-'Chem - ODS'!C$15*10^6&lt;0,SUM('Chemicals Calcs'!H$2:H101)-'Chem - ODS'!C$15*10^6&gt;0),SUM('Chemicals Calcs'!H$2:H101)-'Chem - ODS'!C$15*10^6,'Chemicals Calcs'!H101))</f>
        <v>0</v>
      </c>
      <c r="I101" s="210">
        <f ca="1">IF(SUM('Chemicals Calcs'!I$2:I101)-'Chem - ODS'!D$15*10^6&lt;0,0,IF(AND(SUM('Chemicals Calcs'!I$1:I100)-'Chem - ODS'!D$15*10^6&lt;0,SUM('Chemicals Calcs'!I$2:I101)-'Chem - ODS'!D$15*10^6&gt;0),SUM('Chemicals Calcs'!I$2:I101)-'Chem - ODS'!D$15*10^6,'Chemicals Calcs'!I101))</f>
        <v>0</v>
      </c>
      <c r="J101" s="210">
        <f ca="1">IF(SUM('Chemicals Calcs'!J$2:J101)-'Chem - ODS'!E$15*10^6&lt;0,0,IF(AND(SUM('Chemicals Calcs'!J$1:J100)-'Chem - ODS'!E$15*10^6&lt;0,SUM('Chemicals Calcs'!J$2:J101)-'Chem - ODS'!E$15*10^6&gt;0),SUM('Chemicals Calcs'!J$2:J101)-'Chem - ODS'!E$15*10^6,'Chemicals Calcs'!J101))</f>
        <v>0</v>
      </c>
      <c r="K101" s="210">
        <f ca="1">IF(SUM('Chemicals Calcs'!K$2:K101)-'Chem - ODS'!F$15*10^6&lt;0,0,IF(AND(SUM('Chemicals Calcs'!K$1:K100)-'Chem - ODS'!F$15*10^6&lt;0,SUM('Chemicals Calcs'!K$2:K101)-'Chem - ODS'!F$15*10^6&gt;0),SUM('Chemicals Calcs'!K$2:K101)-'Chem - ODS'!F$15*10^6,'Chemicals Calcs'!K101))</f>
        <v>0</v>
      </c>
      <c r="L101" s="210">
        <f ca="1">IF(SUM('Chemicals Calcs'!L$2:L101)-'Chem - ODS'!G$15*10^6&lt;0,0,IF(AND(SUM('Chemicals Calcs'!L$1:L100)-'Chem - ODS'!G$15*10^6&lt;0,SUM('Chemicals Calcs'!L$2:L101)-'Chem - ODS'!G$15*10^6&gt;0),SUM('Chemicals Calcs'!L$2:L101)-'Chem - ODS'!G$15*10^6,'Chemicals Calcs'!L101))</f>
        <v>0</v>
      </c>
      <c r="M101" s="210">
        <f ca="1">IF(SUM('Chemicals Calcs'!M$2:M101)-'Chem - ODS'!H$15*10^6&lt;0,0,IF(AND(SUM('Chemicals Calcs'!M$1:M100)-'Chem - ODS'!H$15*10^6&lt;0,SUM('Chemicals Calcs'!M$2:M101)-'Chem - ODS'!H$15*10^6&gt;0),SUM('Chemicals Calcs'!M$2:M101)-'Chem - ODS'!H$15*10^6,'Chemicals Calcs'!M101))</f>
        <v>0</v>
      </c>
      <c r="N101" s="210">
        <f ca="1">IF(SUM('Chemicals Calcs'!N$2:N101)-'Chem - ODS'!I$15*10^6&lt;0,0,IF(AND(SUM('Chemicals Calcs'!N$1:N100)-'Chem - ODS'!I$15*10^6&lt;0,SUM('Chemicals Calcs'!N$2:N101)-'Chem - ODS'!I$15*10^6&gt;0),SUM('Chemicals Calcs'!N$2:N101)-'Chem - ODS'!I$15*10^6,'Chemicals Calcs'!N101))</f>
        <v>0</v>
      </c>
      <c r="O101" s="210">
        <f ca="1">IF(SUM('Chemicals Calcs'!O$2:O101)-'Chem - ODS'!J$15*10^6&lt;0,0,IF(AND(SUM('Chemicals Calcs'!O$1:O100)-'Chem - ODS'!J$15*10^6&lt;0,SUM('Chemicals Calcs'!O$2:O101)-'Chem - ODS'!J$15*10^6&gt;0),SUM('Chemicals Calcs'!O$2:O101)-'Chem - ODS'!J$15*10^6,'Chemicals Calcs'!O101))</f>
        <v>0</v>
      </c>
      <c r="P101" s="210">
        <f ca="1">IF(SUM('Chemicals Calcs'!P$2:P101)-'Chem - ODS'!K$15*10^6&lt;0,0,IF(AND(SUM('Chemicals Calcs'!P$1:P100)-'Chem - ODS'!K$15*10^6&lt;0,SUM('Chemicals Calcs'!P$2:P101)-'Chem - ODS'!K$15*10^6&gt;0),SUM('Chemicals Calcs'!P$2:P101)-'Chem - ODS'!K$15*10^6,'Chemicals Calcs'!P101))</f>
        <v>0</v>
      </c>
      <c r="Q101" s="210">
        <f ca="1">IF(SUM('Chemicals Calcs'!Q$2:Q101)-'Chem - ODS'!L$15*10^6&lt;0,0,IF(AND(SUM('Chemicals Calcs'!Q$1:Q100)-'Chem - ODS'!L$15*10^6&lt;0,SUM('Chemicals Calcs'!Q$2:Q101)-'Chem - ODS'!L$15*10^6&gt;0),SUM('Chemicals Calcs'!Q$2:Q101)-'Chem - ODS'!L$15*10^6,'Chemicals Calcs'!Q101))</f>
        <v>0</v>
      </c>
      <c r="R101" s="210">
        <f ca="1">IF(SUM('Chemicals Calcs'!R$2:R101)-'Chem - ODS'!M$15*10^6&lt;0,0,IF(AND(SUM('Chemicals Calcs'!R$1:R100)-'Chem - ODS'!M$15*10^6&lt;0,SUM('Chemicals Calcs'!R$2:R101)-'Chem - ODS'!M$15*10^6&gt;0),SUM('Chemicals Calcs'!R$2:R101)-'Chem - ODS'!M$15*10^6,'Chemicals Calcs'!R101))</f>
        <v>0</v>
      </c>
      <c r="S101" s="210">
        <f ca="1">IF(SUM('Chemicals Calcs'!S$2:S101)-'Chem - ODS'!N$15*10^6&lt;0,0,IF(AND(SUM('Chemicals Calcs'!S$1:S100)-'Chem - ODS'!N$15*10^6&lt;0,SUM('Chemicals Calcs'!S$2:S101)-'Chem - ODS'!N$15*10^6&gt;0),SUM('Chemicals Calcs'!S$2:S101)-'Chem - ODS'!N$15*10^6,'Chemicals Calcs'!S101))</f>
        <v>0</v>
      </c>
      <c r="T101" s="210">
        <f ca="1">IF(SUM('Chemicals Calcs'!T$2:T101)-'Chem - ODS'!O$15*10^6&lt;0,0,IF(AND(SUM('Chemicals Calcs'!T$1:T100)-'Chem - ODS'!O$15*10^6&lt;0,SUM('Chemicals Calcs'!T$2:T101)-'Chem - ODS'!O$15*10^6&gt;0),SUM('Chemicals Calcs'!T$2:T101)-'Chem - ODS'!O$15*10^6,'Chemicals Calcs'!T101))</f>
        <v>0</v>
      </c>
      <c r="U101" s="210">
        <f ca="1">IF(SUM('Chemicals Calcs'!U$2:U101)-'Chem - ODS'!P$15*10^6&lt;0,0,IF(AND(SUM('Chemicals Calcs'!U$1:U100)-'Chem - ODS'!P$15*10^6&lt;0,SUM('Chemicals Calcs'!U$2:U101)-'Chem - ODS'!P$15*10^6&gt;0),SUM('Chemicals Calcs'!U$2:U101)-'Chem - ODS'!P$15*10^6,'Chemicals Calcs'!U101))</f>
        <v>0</v>
      </c>
      <c r="V101" s="210">
        <f ca="1">IF(SUM('Chemicals Calcs'!V$2:V101)-'Chem - ODS'!Q$15*10^6&lt;0,0,IF(AND(SUM('Chemicals Calcs'!V$1:V100)-'Chem - ODS'!Q$15*10^6&lt;0,SUM('Chemicals Calcs'!V$2:V101)-'Chem - ODS'!Q$15*10^6&gt;0),SUM('Chemicals Calcs'!V$2:V101)-'Chem - ODS'!Q$15*10^6,'Chemicals Calcs'!V101))</f>
        <v>0</v>
      </c>
      <c r="W101" s="210">
        <f ca="1">IF(SUM('Chemicals Calcs'!W$2:W101)-'Chem - ODS'!R$15*10^6&lt;0,0,IF(AND(SUM('Chemicals Calcs'!W$1:W100)-'Chem - ODS'!R$15*10^6&lt;0,SUM('Chemicals Calcs'!W$2:W101)-'Chem - ODS'!R$15*10^6&gt;0),SUM('Chemicals Calcs'!W$2:W101)-'Chem - ODS'!R$15*10^6,'Chemicals Calcs'!W101))</f>
        <v>0</v>
      </c>
      <c r="X101" s="210">
        <f ca="1">IF(SUM('Chemicals Calcs'!X$2:X101)-'Chem - ODS'!S$15*10^6&lt;0,0,IF(AND(SUM('Chemicals Calcs'!X$1:X100)-'Chem - ODS'!S$15*10^6&lt;0,SUM('Chemicals Calcs'!X$2:X101)-'Chem - ODS'!S$15*10^6&gt;0),SUM('Chemicals Calcs'!X$2:X101)-'Chem - ODS'!S$15*10^6,'Chemicals Calcs'!X101))</f>
        <v>0</v>
      </c>
      <c r="Y101" s="210">
        <f ca="1">IF(SUM('Chemicals Calcs'!Y$2:Y101)-'Chem - ODS'!T$15*10^6&lt;0,0,IF(AND(SUM('Chemicals Calcs'!Y$1:Y100)-'Chem - ODS'!T$15*10^6&lt;0,SUM('Chemicals Calcs'!Y$2:Y101)-'Chem - ODS'!T$15*10^6&gt;0),SUM('Chemicals Calcs'!Y$2:Y101)-'Chem - ODS'!T$15*10^6,'Chemicals Calcs'!Y101))</f>
        <v>0</v>
      </c>
      <c r="Z101" s="210">
        <f ca="1">IF(SUM('Chemicals Calcs'!Z$2:Z101)-'Chem - ODS'!U$15*10^6&lt;0,0,IF(AND(SUM('Chemicals Calcs'!Z$1:Z100)-'Chem - ODS'!U$15*10^6&lt;0,SUM('Chemicals Calcs'!Z$2:Z101)-'Chem - ODS'!U$15*10^6&gt;0),SUM('Chemicals Calcs'!Z$2:Z101)-'Chem - ODS'!U$15*10^6,'Chemicals Calcs'!Z101))</f>
        <v>0</v>
      </c>
      <c r="AA101" s="210">
        <f ca="1">IF(SUM('Chemicals Calcs'!AA$2:AA101)-'Chem - ODS'!V$15*10^6&lt;0,0,IF(AND(SUM('Chemicals Calcs'!AA$1:AA100)-'Chem - ODS'!V$15*10^6&lt;0,SUM('Chemicals Calcs'!AA$2:AA101)-'Chem - ODS'!V$15*10^6&gt;0),SUM('Chemicals Calcs'!AA$2:AA101)-'Chem - ODS'!V$15*10^6,'Chemicals Calcs'!AA101))</f>
        <v>0</v>
      </c>
      <c r="AB101" s="210">
        <f ca="1">IF(SUM('Chemicals Calcs'!AB$2:AB101)-'Chem - ODS'!W$15*10^6&lt;0,0,IF(AND(SUM('Chemicals Calcs'!AB$1:AB100)-'Chem - ODS'!W$15*10^6&lt;0,SUM('Chemicals Calcs'!AB$2:AB101)-'Chem - ODS'!W$15*10^6&gt;0),SUM('Chemicals Calcs'!AB$2:AB101)-'Chem - ODS'!W$15*10^6,'Chemicals Calcs'!AB101))</f>
        <v>0</v>
      </c>
      <c r="AC101" s="210">
        <f ca="1">IF(SUM('Chemicals Calcs'!AC$2:AC101)-'Chem - ODS'!X$15*10^6&lt;0,0,IF(AND(SUM('Chemicals Calcs'!AC$1:AC100)-'Chem - ODS'!X$15*10^6&lt;0,SUM('Chemicals Calcs'!AC$2:AC101)-'Chem - ODS'!X$15*10^6&gt;0),SUM('Chemicals Calcs'!AC$2:AC101)-'Chem - ODS'!X$15*10^6,'Chemicals Calcs'!AC101))</f>
        <v>0</v>
      </c>
      <c r="AD101" s="210">
        <f ca="1">IF(SUM('Chemicals Calcs'!AD$2:AD101)-'Chem - ODS'!Y$15*10^6&lt;0,0,IF(AND(SUM('Chemicals Calcs'!AD$1:AD100)-'Chem - ODS'!Y$15*10^6&lt;0,SUM('Chemicals Calcs'!AD$2:AD101)-'Chem - ODS'!Y$15*10^6&gt;0),SUM('Chemicals Calcs'!AD$2:AD101)-'Chem - ODS'!Y$15*10^6,'Chemicals Calcs'!AD101))</f>
        <v>0</v>
      </c>
      <c r="AE101" s="210">
        <f ca="1">IF(SUM('Chemicals Calcs'!AE$2:AE101)-'Chem - ODS'!Z$15*10^6&lt;0,0,IF(AND(SUM('Chemicals Calcs'!AE$1:AE100)-'Chem - ODS'!Z$15*10^6&lt;0,SUM('Chemicals Calcs'!AE$2:AE101)-'Chem - ODS'!Z$15*10^6&gt;0),SUM('Chemicals Calcs'!AE$2:AE101)-'Chem - ODS'!Z$15*10^6,'Chemicals Calcs'!AE101))</f>
        <v>0</v>
      </c>
      <c r="AF101" s="210">
        <f ca="1">IF(SUM('Chemicals Calcs'!AF$2:AF101)-'Chem - ODS'!AA$15*10^6&lt;0,0,IF(AND(SUM('Chemicals Calcs'!AF$1:AF100)-'Chem - ODS'!AA$15*10^6&lt;0,SUM('Chemicals Calcs'!AF$2:AF101)-'Chem - ODS'!AA$15*10^6&gt;0),SUM('Chemicals Calcs'!AF$2:AF101)-'Chem - ODS'!AA$15*10^6,'Chemicals Calcs'!AF101))</f>
        <v>0</v>
      </c>
      <c r="AG101" s="210">
        <f ca="1">IF(SUM('Chemicals Calcs'!AG$2:AG101)-'Chem - ODS'!AB$15*10^6&lt;0,0,IF(AND(SUM('Chemicals Calcs'!AG$1:AG100)-'Chem - ODS'!AB$15*10^6&lt;0,SUM('Chemicals Calcs'!AG$2:AG101)-'Chem - ODS'!AB$15*10^6&gt;0),SUM('Chemicals Calcs'!AG$2:AG101)-'Chem - ODS'!AB$15*10^6,'Chemicals Calcs'!AG101))</f>
        <v>0</v>
      </c>
      <c r="AH101" s="210">
        <f ca="1">IF(SUM('Chemicals Calcs'!AH$2:AH101)-'Chem - ODS'!AC$15*10^6&lt;0,0,IF(AND(SUM('Chemicals Calcs'!AH$1:AH100)-'Chem - ODS'!AC$15*10^6&lt;0,SUM('Chemicals Calcs'!AH$2:AH101)-'Chem - ODS'!AC$15*10^6&gt;0),SUM('Chemicals Calcs'!AH$2:AH101)-'Chem - ODS'!AC$15*10^6,'Chemicals Calcs'!AH101))</f>
        <v>0</v>
      </c>
      <c r="AI101" s="210">
        <f ca="1">IF(SUM('Chemicals Calcs'!AI$2:AI101)-'Chem - ODS'!AD$15*10^6&lt;0,0,IF(AND(SUM('Chemicals Calcs'!AI$1:AI100)-'Chem - ODS'!AD$15*10^6&lt;0,SUM('Chemicals Calcs'!AI$2:AI101)-'Chem - ODS'!AD$15*10^6&gt;0),SUM('Chemicals Calcs'!AI$2:AI101)-'Chem - ODS'!AD$15*10^6,'Chemicals Calcs'!AI101))</f>
        <v>0</v>
      </c>
      <c r="AJ101" s="210">
        <f ca="1">IF(SUM('Chemicals Calcs'!AJ$2:AJ101)-'Chem - ODS'!AE$15*10^6&lt;0,0,IF(AND(SUM('Chemicals Calcs'!AJ$1:AJ100)-'Chem - ODS'!AE$15*10^6&lt;0,SUM('Chemicals Calcs'!AJ$2:AJ101)-'Chem - ODS'!AE$15*10^6&gt;0),SUM('Chemicals Calcs'!AJ$2:AJ101)-'Chem - ODS'!AE$15*10^6,'Chemicals Calcs'!AJ101))</f>
        <v>0</v>
      </c>
      <c r="AK101" s="210">
        <f ca="1">IF(SUM('Chemicals Calcs'!AK$2:AK101)-'Chem - ODS'!AF$15*10^6&lt;0,0,IF(AND(SUM('Chemicals Calcs'!AK$1:AK100)-'Chem - ODS'!AF$15*10^6&lt;0,SUM('Chemicals Calcs'!AK$2:AK101)-'Chem - ODS'!AF$15*10^6&gt;0),SUM('Chemicals Calcs'!AK$2:AK101)-'Chem - ODS'!AF$15*10^6,'Chemicals Calcs'!AK101))</f>
        <v>0</v>
      </c>
      <c r="AL101" s="210">
        <f ca="1">IF(SUM('Chemicals Calcs'!AL$2:AL101)-'Chem - ODS'!AG$15*10^6&lt;0,0,IF(AND(SUM('Chemicals Calcs'!AL$1:AL100)-'Chem - ODS'!AG$15*10^6&lt;0,SUM('Chemicals Calcs'!AL$2:AL101)-'Chem - ODS'!AG$15*10^6&gt;0),SUM('Chemicals Calcs'!AL$2:AL101)-'Chem - ODS'!AG$15*10^6,'Chemicals Calcs'!AL101))</f>
        <v>0</v>
      </c>
      <c r="AM101" s="210">
        <f ca="1">IF(SUM('Chemicals Calcs'!AM$2:AM101)-'Chem - ODS'!AH$15*10^6&lt;0,0,IF(AND(SUM('Chemicals Calcs'!AM$1:AM100)-'Chem - ODS'!AH$15*10^6&lt;0,SUM('Chemicals Calcs'!AM$2:AM101)-'Chem - ODS'!AH$15*10^6&gt;0),SUM('Chemicals Calcs'!AM$2:AM101)-'Chem - ODS'!AH$15*10^6,'Chemicals Calcs'!AM101))</f>
        <v>0</v>
      </c>
      <c r="AN101" s="210">
        <f ca="1">IF(SUM('Chemicals Calcs'!AN$2:AN101)-'Chem - ODS'!AI$15*10^6&lt;0,0,IF(AND(SUM('Chemicals Calcs'!AN$1:AN100)-'Chem - ODS'!AI$15*10^6&lt;0,SUM('Chemicals Calcs'!AN$2:AN101)-'Chem - ODS'!AI$15*10^6&gt;0),SUM('Chemicals Calcs'!AN$2:AN101)-'Chem - ODS'!AI$15*10^6,'Chemicals Calcs'!AN101))</f>
        <v>0</v>
      </c>
      <c r="AO101" s="210">
        <f ca="1">IF(SUM('Chemicals Calcs'!AO$2:AO101)-'Chem - ODS'!AJ$15*10^6&lt;0,0,IF(AND(SUM('Chemicals Calcs'!AO$1:AO100)-'Chem - ODS'!AJ$15*10^6&lt;0,SUM('Chemicals Calcs'!AO$2:AO101)-'Chem - ODS'!AJ$15*10^6&gt;0),SUM('Chemicals Calcs'!AO$2:AO101)-'Chem - ODS'!AJ$15*10^6,'Chemicals Calcs'!AO101))</f>
        <v>0</v>
      </c>
      <c r="AP101" s="210">
        <f ca="1">IF(SUM('Chemicals Calcs'!AP$2:AP101)-'Chem - ODS'!AK$15*10^6&lt;0,0,IF(AND(SUM('Chemicals Calcs'!AP$1:AP100)-'Chem - ODS'!AK$15*10^6&lt;0,SUM('Chemicals Calcs'!AP$2:AP101)-'Chem - ODS'!AK$15*10^6&gt;0),SUM('Chemicals Calcs'!AP$2:AP101)-'Chem - ODS'!AK$15*10^6,'Chemicals Calcs'!AP101))</f>
        <v>0</v>
      </c>
    </row>
    <row r="102" spans="1:42">
      <c r="A102" s="74">
        <v>50</v>
      </c>
      <c r="B102">
        <f ca="1">IF('Chemicals 2010'!$A110="CP",INDIRECT("'Chemicals 2010'!"&amp;'Country Selector'!$B$3&amp;ROW($A110))*10^12,0)</f>
        <v>0</v>
      </c>
      <c r="C102" s="90">
        <f t="shared" ca="1" si="4"/>
        <v>0</v>
      </c>
      <c r="D102" s="90">
        <f t="shared" ca="1" si="5"/>
        <v>0</v>
      </c>
      <c r="E102" s="90">
        <f t="shared" ca="1" si="5"/>
        <v>0</v>
      </c>
      <c r="F102" s="90">
        <f t="shared" ca="1" si="5"/>
        <v>0</v>
      </c>
      <c r="G102" s="210">
        <f ca="1">IF(SUM('Chemicals Calcs'!G$2:G102)-'Chem - ODS'!B$15*10^6&lt;0,0,IF(AND(SUM('Chemicals Calcs'!G$1:G101)-'Chem - ODS'!B$15*10^6&lt;0,SUM('Chemicals Calcs'!G$2:G102)-'Chem - ODS'!B$15*10^6&gt;0),SUM('Chemicals Calcs'!G$2:G102)-'Chem - ODS'!B$15*10^6,'Chemicals Calcs'!G102))</f>
        <v>0</v>
      </c>
      <c r="H102" s="210">
        <f ca="1">IF(SUM('Chemicals Calcs'!H$2:H102)-'Chem - ODS'!C$15*10^6&lt;0,0,IF(AND(SUM('Chemicals Calcs'!H$1:H101)-'Chem - ODS'!C$15*10^6&lt;0,SUM('Chemicals Calcs'!H$2:H102)-'Chem - ODS'!C$15*10^6&gt;0),SUM('Chemicals Calcs'!H$2:H102)-'Chem - ODS'!C$15*10^6,'Chemicals Calcs'!H102))</f>
        <v>0</v>
      </c>
      <c r="I102" s="210">
        <f ca="1">IF(SUM('Chemicals Calcs'!I$2:I102)-'Chem - ODS'!D$15*10^6&lt;0,0,IF(AND(SUM('Chemicals Calcs'!I$1:I101)-'Chem - ODS'!D$15*10^6&lt;0,SUM('Chemicals Calcs'!I$2:I102)-'Chem - ODS'!D$15*10^6&gt;0),SUM('Chemicals Calcs'!I$2:I102)-'Chem - ODS'!D$15*10^6,'Chemicals Calcs'!I102))</f>
        <v>0</v>
      </c>
      <c r="J102" s="210">
        <f ca="1">IF(SUM('Chemicals Calcs'!J$2:J102)-'Chem - ODS'!E$15*10^6&lt;0,0,IF(AND(SUM('Chemicals Calcs'!J$1:J101)-'Chem - ODS'!E$15*10^6&lt;0,SUM('Chemicals Calcs'!J$2:J102)-'Chem - ODS'!E$15*10^6&gt;0),SUM('Chemicals Calcs'!J$2:J102)-'Chem - ODS'!E$15*10^6,'Chemicals Calcs'!J102))</f>
        <v>0</v>
      </c>
      <c r="K102" s="210">
        <f ca="1">IF(SUM('Chemicals Calcs'!K$2:K102)-'Chem - ODS'!F$15*10^6&lt;0,0,IF(AND(SUM('Chemicals Calcs'!K$1:K101)-'Chem - ODS'!F$15*10^6&lt;0,SUM('Chemicals Calcs'!K$2:K102)-'Chem - ODS'!F$15*10^6&gt;0),SUM('Chemicals Calcs'!K$2:K102)-'Chem - ODS'!F$15*10^6,'Chemicals Calcs'!K102))</f>
        <v>0</v>
      </c>
      <c r="L102" s="210">
        <f ca="1">IF(SUM('Chemicals Calcs'!L$2:L102)-'Chem - ODS'!G$15*10^6&lt;0,0,IF(AND(SUM('Chemicals Calcs'!L$1:L101)-'Chem - ODS'!G$15*10^6&lt;0,SUM('Chemicals Calcs'!L$2:L102)-'Chem - ODS'!G$15*10^6&gt;0),SUM('Chemicals Calcs'!L$2:L102)-'Chem - ODS'!G$15*10^6,'Chemicals Calcs'!L102))</f>
        <v>0</v>
      </c>
      <c r="M102" s="210">
        <f ca="1">IF(SUM('Chemicals Calcs'!M$2:M102)-'Chem - ODS'!H$15*10^6&lt;0,0,IF(AND(SUM('Chemicals Calcs'!M$1:M101)-'Chem - ODS'!H$15*10^6&lt;0,SUM('Chemicals Calcs'!M$2:M102)-'Chem - ODS'!H$15*10^6&gt;0),SUM('Chemicals Calcs'!M$2:M102)-'Chem - ODS'!H$15*10^6,'Chemicals Calcs'!M102))</f>
        <v>0</v>
      </c>
      <c r="N102" s="210">
        <f ca="1">IF(SUM('Chemicals Calcs'!N$2:N102)-'Chem - ODS'!I$15*10^6&lt;0,0,IF(AND(SUM('Chemicals Calcs'!N$1:N101)-'Chem - ODS'!I$15*10^6&lt;0,SUM('Chemicals Calcs'!N$2:N102)-'Chem - ODS'!I$15*10^6&gt;0),SUM('Chemicals Calcs'!N$2:N102)-'Chem - ODS'!I$15*10^6,'Chemicals Calcs'!N102))</f>
        <v>0</v>
      </c>
      <c r="O102" s="210">
        <f ca="1">IF(SUM('Chemicals Calcs'!O$2:O102)-'Chem - ODS'!J$15*10^6&lt;0,0,IF(AND(SUM('Chemicals Calcs'!O$1:O101)-'Chem - ODS'!J$15*10^6&lt;0,SUM('Chemicals Calcs'!O$2:O102)-'Chem - ODS'!J$15*10^6&gt;0),SUM('Chemicals Calcs'!O$2:O102)-'Chem - ODS'!J$15*10^6,'Chemicals Calcs'!O102))</f>
        <v>0</v>
      </c>
      <c r="P102" s="210">
        <f ca="1">IF(SUM('Chemicals Calcs'!P$2:P102)-'Chem - ODS'!K$15*10^6&lt;0,0,IF(AND(SUM('Chemicals Calcs'!P$1:P101)-'Chem - ODS'!K$15*10^6&lt;0,SUM('Chemicals Calcs'!P$2:P102)-'Chem - ODS'!K$15*10^6&gt;0),SUM('Chemicals Calcs'!P$2:P102)-'Chem - ODS'!K$15*10^6,'Chemicals Calcs'!P102))</f>
        <v>0</v>
      </c>
      <c r="Q102" s="210">
        <f ca="1">IF(SUM('Chemicals Calcs'!Q$2:Q102)-'Chem - ODS'!L$15*10^6&lt;0,0,IF(AND(SUM('Chemicals Calcs'!Q$1:Q101)-'Chem - ODS'!L$15*10^6&lt;0,SUM('Chemicals Calcs'!Q$2:Q102)-'Chem - ODS'!L$15*10^6&gt;0),SUM('Chemicals Calcs'!Q$2:Q102)-'Chem - ODS'!L$15*10^6,'Chemicals Calcs'!Q102))</f>
        <v>0</v>
      </c>
      <c r="R102" s="210">
        <f ca="1">IF(SUM('Chemicals Calcs'!R$2:R102)-'Chem - ODS'!M$15*10^6&lt;0,0,IF(AND(SUM('Chemicals Calcs'!R$1:R101)-'Chem - ODS'!M$15*10^6&lt;0,SUM('Chemicals Calcs'!R$2:R102)-'Chem - ODS'!M$15*10^6&gt;0),SUM('Chemicals Calcs'!R$2:R102)-'Chem - ODS'!M$15*10^6,'Chemicals Calcs'!R102))</f>
        <v>0</v>
      </c>
      <c r="S102" s="210">
        <f ca="1">IF(SUM('Chemicals Calcs'!S$2:S102)-'Chem - ODS'!N$15*10^6&lt;0,0,IF(AND(SUM('Chemicals Calcs'!S$1:S101)-'Chem - ODS'!N$15*10^6&lt;0,SUM('Chemicals Calcs'!S$2:S102)-'Chem - ODS'!N$15*10^6&gt;0),SUM('Chemicals Calcs'!S$2:S102)-'Chem - ODS'!N$15*10^6,'Chemicals Calcs'!S102))</f>
        <v>0</v>
      </c>
      <c r="T102" s="210">
        <f ca="1">IF(SUM('Chemicals Calcs'!T$2:T102)-'Chem - ODS'!O$15*10^6&lt;0,0,IF(AND(SUM('Chemicals Calcs'!T$1:T101)-'Chem - ODS'!O$15*10^6&lt;0,SUM('Chemicals Calcs'!T$2:T102)-'Chem - ODS'!O$15*10^6&gt;0),SUM('Chemicals Calcs'!T$2:T102)-'Chem - ODS'!O$15*10^6,'Chemicals Calcs'!T102))</f>
        <v>0</v>
      </c>
      <c r="U102" s="210">
        <f ca="1">IF(SUM('Chemicals Calcs'!U$2:U102)-'Chem - ODS'!P$15*10^6&lt;0,0,IF(AND(SUM('Chemicals Calcs'!U$1:U101)-'Chem - ODS'!P$15*10^6&lt;0,SUM('Chemicals Calcs'!U$2:U102)-'Chem - ODS'!P$15*10^6&gt;0),SUM('Chemicals Calcs'!U$2:U102)-'Chem - ODS'!P$15*10^6,'Chemicals Calcs'!U102))</f>
        <v>0</v>
      </c>
      <c r="V102" s="210">
        <f ca="1">IF(SUM('Chemicals Calcs'!V$2:V102)-'Chem - ODS'!Q$15*10^6&lt;0,0,IF(AND(SUM('Chemicals Calcs'!V$1:V101)-'Chem - ODS'!Q$15*10^6&lt;0,SUM('Chemicals Calcs'!V$2:V102)-'Chem - ODS'!Q$15*10^6&gt;0),SUM('Chemicals Calcs'!V$2:V102)-'Chem - ODS'!Q$15*10^6,'Chemicals Calcs'!V102))</f>
        <v>0</v>
      </c>
      <c r="W102" s="210">
        <f ca="1">IF(SUM('Chemicals Calcs'!W$2:W102)-'Chem - ODS'!R$15*10^6&lt;0,0,IF(AND(SUM('Chemicals Calcs'!W$1:W101)-'Chem - ODS'!R$15*10^6&lt;0,SUM('Chemicals Calcs'!W$2:W102)-'Chem - ODS'!R$15*10^6&gt;0),SUM('Chemicals Calcs'!W$2:W102)-'Chem - ODS'!R$15*10^6,'Chemicals Calcs'!W102))</f>
        <v>0</v>
      </c>
      <c r="X102" s="210">
        <f ca="1">IF(SUM('Chemicals Calcs'!X$2:X102)-'Chem - ODS'!S$15*10^6&lt;0,0,IF(AND(SUM('Chemicals Calcs'!X$1:X101)-'Chem - ODS'!S$15*10^6&lt;0,SUM('Chemicals Calcs'!X$2:X102)-'Chem - ODS'!S$15*10^6&gt;0),SUM('Chemicals Calcs'!X$2:X102)-'Chem - ODS'!S$15*10^6,'Chemicals Calcs'!X102))</f>
        <v>0</v>
      </c>
      <c r="Y102" s="210">
        <f ca="1">IF(SUM('Chemicals Calcs'!Y$2:Y102)-'Chem - ODS'!T$15*10^6&lt;0,0,IF(AND(SUM('Chemicals Calcs'!Y$1:Y101)-'Chem - ODS'!T$15*10^6&lt;0,SUM('Chemicals Calcs'!Y$2:Y102)-'Chem - ODS'!T$15*10^6&gt;0),SUM('Chemicals Calcs'!Y$2:Y102)-'Chem - ODS'!T$15*10^6,'Chemicals Calcs'!Y102))</f>
        <v>0</v>
      </c>
      <c r="Z102" s="210">
        <f ca="1">IF(SUM('Chemicals Calcs'!Z$2:Z102)-'Chem - ODS'!U$15*10^6&lt;0,0,IF(AND(SUM('Chemicals Calcs'!Z$1:Z101)-'Chem - ODS'!U$15*10^6&lt;0,SUM('Chemicals Calcs'!Z$2:Z102)-'Chem - ODS'!U$15*10^6&gt;0),SUM('Chemicals Calcs'!Z$2:Z102)-'Chem - ODS'!U$15*10^6,'Chemicals Calcs'!Z102))</f>
        <v>0</v>
      </c>
      <c r="AA102" s="210">
        <f ca="1">IF(SUM('Chemicals Calcs'!AA$2:AA102)-'Chem - ODS'!V$15*10^6&lt;0,0,IF(AND(SUM('Chemicals Calcs'!AA$1:AA101)-'Chem - ODS'!V$15*10^6&lt;0,SUM('Chemicals Calcs'!AA$2:AA102)-'Chem - ODS'!V$15*10^6&gt;0),SUM('Chemicals Calcs'!AA$2:AA102)-'Chem - ODS'!V$15*10^6,'Chemicals Calcs'!AA102))</f>
        <v>0</v>
      </c>
      <c r="AB102" s="210">
        <f ca="1">IF(SUM('Chemicals Calcs'!AB$2:AB102)-'Chem - ODS'!W$15*10^6&lt;0,0,IF(AND(SUM('Chemicals Calcs'!AB$1:AB101)-'Chem - ODS'!W$15*10^6&lt;0,SUM('Chemicals Calcs'!AB$2:AB102)-'Chem - ODS'!W$15*10^6&gt;0),SUM('Chemicals Calcs'!AB$2:AB102)-'Chem - ODS'!W$15*10^6,'Chemicals Calcs'!AB102))</f>
        <v>0</v>
      </c>
      <c r="AC102" s="210">
        <f ca="1">IF(SUM('Chemicals Calcs'!AC$2:AC102)-'Chem - ODS'!X$15*10^6&lt;0,0,IF(AND(SUM('Chemicals Calcs'!AC$1:AC101)-'Chem - ODS'!X$15*10^6&lt;0,SUM('Chemicals Calcs'!AC$2:AC102)-'Chem - ODS'!X$15*10^6&gt;0),SUM('Chemicals Calcs'!AC$2:AC102)-'Chem - ODS'!X$15*10^6,'Chemicals Calcs'!AC102))</f>
        <v>0</v>
      </c>
      <c r="AD102" s="210">
        <f ca="1">IF(SUM('Chemicals Calcs'!AD$2:AD102)-'Chem - ODS'!Y$15*10^6&lt;0,0,IF(AND(SUM('Chemicals Calcs'!AD$1:AD101)-'Chem - ODS'!Y$15*10^6&lt;0,SUM('Chemicals Calcs'!AD$2:AD102)-'Chem - ODS'!Y$15*10^6&gt;0),SUM('Chemicals Calcs'!AD$2:AD102)-'Chem - ODS'!Y$15*10^6,'Chemicals Calcs'!AD102))</f>
        <v>0</v>
      </c>
      <c r="AE102" s="210">
        <f ca="1">IF(SUM('Chemicals Calcs'!AE$2:AE102)-'Chem - ODS'!Z$15*10^6&lt;0,0,IF(AND(SUM('Chemicals Calcs'!AE$1:AE101)-'Chem - ODS'!Z$15*10^6&lt;0,SUM('Chemicals Calcs'!AE$2:AE102)-'Chem - ODS'!Z$15*10^6&gt;0),SUM('Chemicals Calcs'!AE$2:AE102)-'Chem - ODS'!Z$15*10^6,'Chemicals Calcs'!AE102))</f>
        <v>0</v>
      </c>
      <c r="AF102" s="210">
        <f ca="1">IF(SUM('Chemicals Calcs'!AF$2:AF102)-'Chem - ODS'!AA$15*10^6&lt;0,0,IF(AND(SUM('Chemicals Calcs'!AF$1:AF101)-'Chem - ODS'!AA$15*10^6&lt;0,SUM('Chemicals Calcs'!AF$2:AF102)-'Chem - ODS'!AA$15*10^6&gt;0),SUM('Chemicals Calcs'!AF$2:AF102)-'Chem - ODS'!AA$15*10^6,'Chemicals Calcs'!AF102))</f>
        <v>0</v>
      </c>
      <c r="AG102" s="210">
        <f ca="1">IF(SUM('Chemicals Calcs'!AG$2:AG102)-'Chem - ODS'!AB$15*10^6&lt;0,0,IF(AND(SUM('Chemicals Calcs'!AG$1:AG101)-'Chem - ODS'!AB$15*10^6&lt;0,SUM('Chemicals Calcs'!AG$2:AG102)-'Chem - ODS'!AB$15*10^6&gt;0),SUM('Chemicals Calcs'!AG$2:AG102)-'Chem - ODS'!AB$15*10^6,'Chemicals Calcs'!AG102))</f>
        <v>0</v>
      </c>
      <c r="AH102" s="210">
        <f ca="1">IF(SUM('Chemicals Calcs'!AH$2:AH102)-'Chem - ODS'!AC$15*10^6&lt;0,0,IF(AND(SUM('Chemicals Calcs'!AH$1:AH101)-'Chem - ODS'!AC$15*10^6&lt;0,SUM('Chemicals Calcs'!AH$2:AH102)-'Chem - ODS'!AC$15*10^6&gt;0),SUM('Chemicals Calcs'!AH$2:AH102)-'Chem - ODS'!AC$15*10^6,'Chemicals Calcs'!AH102))</f>
        <v>0</v>
      </c>
      <c r="AI102" s="210">
        <f ca="1">IF(SUM('Chemicals Calcs'!AI$2:AI102)-'Chem - ODS'!AD$15*10^6&lt;0,0,IF(AND(SUM('Chemicals Calcs'!AI$1:AI101)-'Chem - ODS'!AD$15*10^6&lt;0,SUM('Chemicals Calcs'!AI$2:AI102)-'Chem - ODS'!AD$15*10^6&gt;0),SUM('Chemicals Calcs'!AI$2:AI102)-'Chem - ODS'!AD$15*10^6,'Chemicals Calcs'!AI102))</f>
        <v>0</v>
      </c>
      <c r="AJ102" s="210">
        <f ca="1">IF(SUM('Chemicals Calcs'!AJ$2:AJ102)-'Chem - ODS'!AE$15*10^6&lt;0,0,IF(AND(SUM('Chemicals Calcs'!AJ$1:AJ101)-'Chem - ODS'!AE$15*10^6&lt;0,SUM('Chemicals Calcs'!AJ$2:AJ102)-'Chem - ODS'!AE$15*10^6&gt;0),SUM('Chemicals Calcs'!AJ$2:AJ102)-'Chem - ODS'!AE$15*10^6,'Chemicals Calcs'!AJ102))</f>
        <v>0</v>
      </c>
      <c r="AK102" s="210">
        <f ca="1">IF(SUM('Chemicals Calcs'!AK$2:AK102)-'Chem - ODS'!AF$15*10^6&lt;0,0,IF(AND(SUM('Chemicals Calcs'!AK$1:AK101)-'Chem - ODS'!AF$15*10^6&lt;0,SUM('Chemicals Calcs'!AK$2:AK102)-'Chem - ODS'!AF$15*10^6&gt;0),SUM('Chemicals Calcs'!AK$2:AK102)-'Chem - ODS'!AF$15*10^6,'Chemicals Calcs'!AK102))</f>
        <v>0</v>
      </c>
      <c r="AL102" s="210">
        <f ca="1">IF(SUM('Chemicals Calcs'!AL$2:AL102)-'Chem - ODS'!AG$15*10^6&lt;0,0,IF(AND(SUM('Chemicals Calcs'!AL$1:AL101)-'Chem - ODS'!AG$15*10^6&lt;0,SUM('Chemicals Calcs'!AL$2:AL102)-'Chem - ODS'!AG$15*10^6&gt;0),SUM('Chemicals Calcs'!AL$2:AL102)-'Chem - ODS'!AG$15*10^6,'Chemicals Calcs'!AL102))</f>
        <v>0</v>
      </c>
      <c r="AM102" s="210">
        <f ca="1">IF(SUM('Chemicals Calcs'!AM$2:AM102)-'Chem - ODS'!AH$15*10^6&lt;0,0,IF(AND(SUM('Chemicals Calcs'!AM$1:AM101)-'Chem - ODS'!AH$15*10^6&lt;0,SUM('Chemicals Calcs'!AM$2:AM102)-'Chem - ODS'!AH$15*10^6&gt;0),SUM('Chemicals Calcs'!AM$2:AM102)-'Chem - ODS'!AH$15*10^6,'Chemicals Calcs'!AM102))</f>
        <v>0</v>
      </c>
      <c r="AN102" s="210">
        <f ca="1">IF(SUM('Chemicals Calcs'!AN$2:AN102)-'Chem - ODS'!AI$15*10^6&lt;0,0,IF(AND(SUM('Chemicals Calcs'!AN$1:AN101)-'Chem - ODS'!AI$15*10^6&lt;0,SUM('Chemicals Calcs'!AN$2:AN102)-'Chem - ODS'!AI$15*10^6&gt;0),SUM('Chemicals Calcs'!AN$2:AN102)-'Chem - ODS'!AI$15*10^6,'Chemicals Calcs'!AN102))</f>
        <v>0</v>
      </c>
      <c r="AO102" s="210">
        <f ca="1">IF(SUM('Chemicals Calcs'!AO$2:AO102)-'Chem - ODS'!AJ$15*10^6&lt;0,0,IF(AND(SUM('Chemicals Calcs'!AO$1:AO101)-'Chem - ODS'!AJ$15*10^6&lt;0,SUM('Chemicals Calcs'!AO$2:AO102)-'Chem - ODS'!AJ$15*10^6&gt;0),SUM('Chemicals Calcs'!AO$2:AO102)-'Chem - ODS'!AJ$15*10^6,'Chemicals Calcs'!AO102))</f>
        <v>0</v>
      </c>
      <c r="AP102" s="210">
        <f ca="1">IF(SUM('Chemicals Calcs'!AP$2:AP102)-'Chem - ODS'!AK$15*10^6&lt;0,0,IF(AND(SUM('Chemicals Calcs'!AP$1:AP101)-'Chem - ODS'!AK$15*10^6&lt;0,SUM('Chemicals Calcs'!AP$2:AP102)-'Chem - ODS'!AK$15*10^6&gt;0),SUM('Chemicals Calcs'!AP$2:AP102)-'Chem - ODS'!AK$15*10^6,'Chemicals Calcs'!AP102))</f>
        <v>0</v>
      </c>
    </row>
    <row r="103" spans="1:42">
      <c r="A103" s="74">
        <v>51</v>
      </c>
      <c r="B103">
        <f ca="1">IF('Chemicals 2010'!$A111="CP",INDIRECT("'Chemicals 2010'!"&amp;'Country Selector'!$B$3&amp;ROW($A111))*10^12,0)</f>
        <v>0</v>
      </c>
      <c r="C103" s="90">
        <f t="shared" ca="1" si="4"/>
        <v>146188111313.99911</v>
      </c>
      <c r="D103" s="90">
        <f t="shared" ca="1" si="5"/>
        <v>292376222627.99823</v>
      </c>
      <c r="E103" s="90">
        <f t="shared" ca="1" si="5"/>
        <v>438564333941.99738</v>
      </c>
      <c r="F103" s="90">
        <f t="shared" ca="1" si="5"/>
        <v>584752445255.99646</v>
      </c>
      <c r="G103" s="210">
        <f ca="1">IF(SUM('Chemicals Calcs'!G$2:G103)-'Chem - ODS'!B$15*10^6&lt;0,0,IF(AND(SUM('Chemicals Calcs'!G$1:G102)-'Chem - ODS'!B$15*10^6&lt;0,SUM('Chemicals Calcs'!G$2:G103)-'Chem - ODS'!B$15*10^6&gt;0),SUM('Chemicals Calcs'!G$2:G103)-'Chem - ODS'!B$15*10^6,'Chemicals Calcs'!G103))</f>
        <v>730940556569.99561</v>
      </c>
      <c r="H103" s="210">
        <f ca="1">IF(SUM('Chemicals Calcs'!H$2:H103)-'Chem - ODS'!C$15*10^6&lt;0,0,IF(AND(SUM('Chemicals Calcs'!H$1:H102)-'Chem - ODS'!C$15*10^6&lt;0,SUM('Chemicals Calcs'!H$2:H103)-'Chem - ODS'!C$15*10^6&gt;0),SUM('Chemicals Calcs'!H$2:H103)-'Chem - ODS'!C$15*10^6,'Chemicals Calcs'!H103))</f>
        <v>877128667883.99475</v>
      </c>
      <c r="I103" s="210">
        <f ca="1">IF(SUM('Chemicals Calcs'!I$2:I103)-'Chem - ODS'!D$15*10^6&lt;0,0,IF(AND(SUM('Chemicals Calcs'!I$1:I102)-'Chem - ODS'!D$15*10^6&lt;0,SUM('Chemicals Calcs'!I$2:I103)-'Chem - ODS'!D$15*10^6&gt;0),SUM('Chemicals Calcs'!I$2:I103)-'Chem - ODS'!D$15*10^6,'Chemicals Calcs'!I103))</f>
        <v>1023316779197.9938</v>
      </c>
      <c r="J103" s="210">
        <f ca="1">IF(SUM('Chemicals Calcs'!J$2:J103)-'Chem - ODS'!E$15*10^6&lt;0,0,IF(AND(SUM('Chemicals Calcs'!J$1:J102)-'Chem - ODS'!E$15*10^6&lt;0,SUM('Chemicals Calcs'!J$2:J103)-'Chem - ODS'!E$15*10^6&gt;0),SUM('Chemicals Calcs'!J$2:J103)-'Chem - ODS'!E$15*10^6,'Chemicals Calcs'!J103))</f>
        <v>1169504890511.9929</v>
      </c>
      <c r="K103" s="210">
        <f ca="1">IF(SUM('Chemicals Calcs'!K$2:K103)-'Chem - ODS'!F$15*10^6&lt;0,0,IF(AND(SUM('Chemicals Calcs'!K$1:K102)-'Chem - ODS'!F$15*10^6&lt;0,SUM('Chemicals Calcs'!K$2:K103)-'Chem - ODS'!F$15*10^6&gt;0),SUM('Chemicals Calcs'!K$2:K103)-'Chem - ODS'!F$15*10^6,'Chemicals Calcs'!K103))</f>
        <v>1315693001825.9922</v>
      </c>
      <c r="L103" s="210">
        <f ca="1">IF(SUM('Chemicals Calcs'!L$2:L103)-'Chem - ODS'!G$15*10^6&lt;0,0,IF(AND(SUM('Chemicals Calcs'!L$1:L102)-'Chem - ODS'!G$15*10^6&lt;0,SUM('Chemicals Calcs'!L$2:L103)-'Chem - ODS'!G$15*10^6&gt;0),SUM('Chemicals Calcs'!L$2:L103)-'Chem - ODS'!G$15*10^6,'Chemicals Calcs'!L103))</f>
        <v>1461881113139.9912</v>
      </c>
      <c r="M103" s="210">
        <f ca="1">IF(SUM('Chemicals Calcs'!M$2:M103)-'Chem - ODS'!H$15*10^6&lt;0,0,IF(AND(SUM('Chemicals Calcs'!M$1:M102)-'Chem - ODS'!H$15*10^6&lt;0,SUM('Chemicals Calcs'!M$2:M103)-'Chem - ODS'!H$15*10^6&gt;0),SUM('Chemicals Calcs'!M$2:M103)-'Chem - ODS'!H$15*10^6,'Chemicals Calcs'!M103))</f>
        <v>1778165935715.4221</v>
      </c>
      <c r="N103" s="210">
        <f ca="1">IF(SUM('Chemicals Calcs'!N$2:N103)-'Chem - ODS'!I$15*10^6&lt;0,0,IF(AND(SUM('Chemicals Calcs'!N$1:N102)-'Chem - ODS'!I$15*10^6&lt;0,SUM('Chemicals Calcs'!N$2:N103)-'Chem - ODS'!I$15*10^6&gt;0),SUM('Chemicals Calcs'!N$2:N103)-'Chem - ODS'!I$15*10^6,'Chemicals Calcs'!N103))</f>
        <v>2094450758290.8525</v>
      </c>
      <c r="O103" s="210">
        <f ca="1">IF(SUM('Chemicals Calcs'!O$2:O103)-'Chem - ODS'!J$15*10^6&lt;0,0,IF(AND(SUM('Chemicals Calcs'!O$1:O102)-'Chem - ODS'!J$15*10^6&lt;0,SUM('Chemicals Calcs'!O$2:O103)-'Chem - ODS'!J$15*10^6&gt;0),SUM('Chemicals Calcs'!O$2:O103)-'Chem - ODS'!J$15*10^6,'Chemicals Calcs'!O103))</f>
        <v>2410735580866.2832</v>
      </c>
      <c r="P103" s="210">
        <f ca="1">IF(SUM('Chemicals Calcs'!P$2:P103)-'Chem - ODS'!K$15*10^6&lt;0,0,IF(AND(SUM('Chemicals Calcs'!P$1:P102)-'Chem - ODS'!K$15*10^6&lt;0,SUM('Chemicals Calcs'!P$2:P103)-'Chem - ODS'!K$15*10^6&gt;0),SUM('Chemicals Calcs'!P$2:P103)-'Chem - ODS'!K$15*10^6,'Chemicals Calcs'!P103))</f>
        <v>2727020403441.7144</v>
      </c>
      <c r="Q103" s="210">
        <f ca="1">IF(SUM('Chemicals Calcs'!Q$2:Q103)-'Chem - ODS'!L$15*10^6&lt;0,0,IF(AND(SUM('Chemicals Calcs'!Q$1:Q102)-'Chem - ODS'!L$15*10^6&lt;0,SUM('Chemicals Calcs'!Q$2:Q103)-'Chem - ODS'!L$15*10^6&gt;0),SUM('Chemicals Calcs'!Q$2:Q103)-'Chem - ODS'!L$15*10^6,'Chemicals Calcs'!Q103))</f>
        <v>3043305226017.145</v>
      </c>
      <c r="R103" s="210">
        <f ca="1">IF(SUM('Chemicals Calcs'!R$2:R103)-'Chem - ODS'!M$15*10^6&lt;0,0,IF(AND(SUM('Chemicals Calcs'!R$1:R102)-'Chem - ODS'!M$15*10^6&lt;0,SUM('Chemicals Calcs'!R$2:R103)-'Chem - ODS'!M$15*10^6&gt;0),SUM('Chemicals Calcs'!R$2:R103)-'Chem - ODS'!M$15*10^6,'Chemicals Calcs'!R103))</f>
        <v>3359590048592.5757</v>
      </c>
      <c r="S103" s="210">
        <f ca="1">IF(SUM('Chemicals Calcs'!S$2:S103)-'Chem - ODS'!N$15*10^6&lt;0,0,IF(AND(SUM('Chemicals Calcs'!S$1:S102)-'Chem - ODS'!N$15*10^6&lt;0,SUM('Chemicals Calcs'!S$2:S103)-'Chem - ODS'!N$15*10^6&gt;0),SUM('Chemicals Calcs'!S$2:S103)-'Chem - ODS'!N$15*10^6,'Chemicals Calcs'!S103))</f>
        <v>3675874871168.0068</v>
      </c>
      <c r="T103" s="210">
        <f ca="1">IF(SUM('Chemicals Calcs'!T$2:T103)-'Chem - ODS'!O$15*10^6&lt;0,0,IF(AND(SUM('Chemicals Calcs'!T$1:T102)-'Chem - ODS'!O$15*10^6&lt;0,SUM('Chemicals Calcs'!T$2:T103)-'Chem - ODS'!O$15*10^6&gt;0),SUM('Chemicals Calcs'!T$2:T103)-'Chem - ODS'!O$15*10^6,'Chemicals Calcs'!T103))</f>
        <v>3992159693743.437</v>
      </c>
      <c r="U103" s="210">
        <f ca="1">IF(SUM('Chemicals Calcs'!U$2:U103)-'Chem - ODS'!P$15*10^6&lt;0,0,IF(AND(SUM('Chemicals Calcs'!U$1:U102)-'Chem - ODS'!P$15*10^6&lt;0,SUM('Chemicals Calcs'!U$2:U103)-'Chem - ODS'!P$15*10^6&gt;0),SUM('Chemicals Calcs'!U$2:U103)-'Chem - ODS'!P$15*10^6,'Chemicals Calcs'!U103))</f>
        <v>4308444516318.8677</v>
      </c>
      <c r="V103" s="210">
        <f ca="1">IF(SUM('Chemicals Calcs'!V$2:V103)-'Chem - ODS'!Q$15*10^6&lt;0,0,IF(AND(SUM('Chemicals Calcs'!V$1:V102)-'Chem - ODS'!Q$15*10^6&lt;0,SUM('Chemicals Calcs'!V$2:V103)-'Chem - ODS'!Q$15*10^6&gt;0),SUM('Chemicals Calcs'!V$2:V103)-'Chem - ODS'!Q$15*10^6,'Chemicals Calcs'!V103))</f>
        <v>4624729338894.2988</v>
      </c>
      <c r="W103" s="210">
        <f ca="1">IF(SUM('Chemicals Calcs'!W$2:W103)-'Chem - ODS'!R$15*10^6&lt;0,0,IF(AND(SUM('Chemicals Calcs'!W$1:W102)-'Chem - ODS'!R$15*10^6&lt;0,SUM('Chemicals Calcs'!W$2:W103)-'Chem - ODS'!R$15*10^6&gt;0),SUM('Chemicals Calcs'!W$2:W103)-'Chem - ODS'!R$15*10^6,'Chemicals Calcs'!W103))</f>
        <v>4711929350013.7949</v>
      </c>
      <c r="X103" s="210">
        <f ca="1">IF(SUM('Chemicals Calcs'!X$2:X103)-'Chem - ODS'!S$15*10^6&lt;0,0,IF(AND(SUM('Chemicals Calcs'!X$1:X102)-'Chem - ODS'!S$15*10^6&lt;0,SUM('Chemicals Calcs'!X$2:X103)-'Chem - ODS'!S$15*10^6&gt;0),SUM('Chemicals Calcs'!X$2:X103)-'Chem - ODS'!S$15*10^6,'Chemicals Calcs'!X103))</f>
        <v>4799129361133.291</v>
      </c>
      <c r="Y103" s="210">
        <f ca="1">IF(SUM('Chemicals Calcs'!Y$2:Y103)-'Chem - ODS'!T$15*10^6&lt;0,0,IF(AND(SUM('Chemicals Calcs'!Y$1:Y102)-'Chem - ODS'!T$15*10^6&lt;0,SUM('Chemicals Calcs'!Y$2:Y103)-'Chem - ODS'!T$15*10^6&gt;0),SUM('Chemicals Calcs'!Y$2:Y103)-'Chem - ODS'!T$15*10^6,'Chemicals Calcs'!Y103))</f>
        <v>4886329372252.7871</v>
      </c>
      <c r="Z103" s="210">
        <f ca="1">IF(SUM('Chemicals Calcs'!Z$2:Z103)-'Chem - ODS'!U$15*10^6&lt;0,0,IF(AND(SUM('Chemicals Calcs'!Z$1:Z102)-'Chem - ODS'!U$15*10^6&lt;0,SUM('Chemicals Calcs'!Z$2:Z103)-'Chem - ODS'!U$15*10^6&gt;0),SUM('Chemicals Calcs'!Z$2:Z103)-'Chem - ODS'!U$15*10^6,'Chemicals Calcs'!Z103))</f>
        <v>4973529383372.2842</v>
      </c>
      <c r="AA103" s="210">
        <f ca="1">IF(SUM('Chemicals Calcs'!AA$2:AA103)-'Chem - ODS'!V$15*10^6&lt;0,0,IF(AND(SUM('Chemicals Calcs'!AA$1:AA102)-'Chem - ODS'!V$15*10^6&lt;0,SUM('Chemicals Calcs'!AA$2:AA103)-'Chem - ODS'!V$15*10^6&gt;0),SUM('Chemicals Calcs'!AA$2:AA103)-'Chem - ODS'!V$15*10^6,'Chemicals Calcs'!AA103))</f>
        <v>5060729394491.7803</v>
      </c>
      <c r="AB103" s="210">
        <f ca="1">IF(SUM('Chemicals Calcs'!AB$2:AB103)-'Chem - ODS'!W$15*10^6&lt;0,0,IF(AND(SUM('Chemicals Calcs'!AB$1:AB102)-'Chem - ODS'!W$15*10^6&lt;0,SUM('Chemicals Calcs'!AB$2:AB103)-'Chem - ODS'!W$15*10^6&gt;0),SUM('Chemicals Calcs'!AB$2:AB103)-'Chem - ODS'!W$15*10^6,'Chemicals Calcs'!AB103))</f>
        <v>5147929405611.2773</v>
      </c>
      <c r="AC103" s="210">
        <f ca="1">IF(SUM('Chemicals Calcs'!AC$2:AC103)-'Chem - ODS'!X$15*10^6&lt;0,0,IF(AND(SUM('Chemicals Calcs'!AC$1:AC102)-'Chem - ODS'!X$15*10^6&lt;0,SUM('Chemicals Calcs'!AC$2:AC103)-'Chem - ODS'!X$15*10^6&gt;0),SUM('Chemicals Calcs'!AC$2:AC103)-'Chem - ODS'!X$15*10^6,'Chemicals Calcs'!AC103))</f>
        <v>5235129416730.7734</v>
      </c>
      <c r="AD103" s="210">
        <f ca="1">IF(SUM('Chemicals Calcs'!AD$2:AD103)-'Chem - ODS'!Y$15*10^6&lt;0,0,IF(AND(SUM('Chemicals Calcs'!AD$1:AD102)-'Chem - ODS'!Y$15*10^6&lt;0,SUM('Chemicals Calcs'!AD$2:AD103)-'Chem - ODS'!Y$15*10^6&gt;0),SUM('Chemicals Calcs'!AD$2:AD103)-'Chem - ODS'!Y$15*10^6,'Chemicals Calcs'!AD103))</f>
        <v>5322329427850.2695</v>
      </c>
      <c r="AE103" s="210">
        <f ca="1">IF(SUM('Chemicals Calcs'!AE$2:AE103)-'Chem - ODS'!Z$15*10^6&lt;0,0,IF(AND(SUM('Chemicals Calcs'!AE$1:AE102)-'Chem - ODS'!Z$15*10^6&lt;0,SUM('Chemicals Calcs'!AE$2:AE103)-'Chem - ODS'!Z$15*10^6&gt;0),SUM('Chemicals Calcs'!AE$2:AE103)-'Chem - ODS'!Z$15*10^6,'Chemicals Calcs'!AE103))</f>
        <v>5409529438969.7656</v>
      </c>
      <c r="AF103" s="210">
        <f ca="1">IF(SUM('Chemicals Calcs'!AF$2:AF103)-'Chem - ODS'!AA$15*10^6&lt;0,0,IF(AND(SUM('Chemicals Calcs'!AF$1:AF102)-'Chem - ODS'!AA$15*10^6&lt;0,SUM('Chemicals Calcs'!AF$2:AF103)-'Chem - ODS'!AA$15*10^6&gt;0),SUM('Chemicals Calcs'!AF$2:AF103)-'Chem - ODS'!AA$15*10^6,'Chemicals Calcs'!AF103))</f>
        <v>5496729450089.2617</v>
      </c>
      <c r="AG103" s="210">
        <f ca="1">IF(SUM('Chemicals Calcs'!AG$2:AG103)-'Chem - ODS'!AB$15*10^6&lt;0,0,IF(AND(SUM('Chemicals Calcs'!AG$1:AG102)-'Chem - ODS'!AB$15*10^6&lt;0,SUM('Chemicals Calcs'!AG$2:AG103)-'Chem - ODS'!AB$15*10^6&gt;0),SUM('Chemicals Calcs'!AG$2:AG103)-'Chem - ODS'!AB$15*10^6,'Chemicals Calcs'!AG103))</f>
        <v>5583929461208.7588</v>
      </c>
      <c r="AH103" s="210">
        <f ca="1">IF(SUM('Chemicals Calcs'!AH$2:AH103)-'Chem - ODS'!AC$15*10^6&lt;0,0,IF(AND(SUM('Chemicals Calcs'!AH$1:AH102)-'Chem - ODS'!AC$15*10^6&lt;0,SUM('Chemicals Calcs'!AH$2:AH103)-'Chem - ODS'!AC$15*10^6&gt;0),SUM('Chemicals Calcs'!AH$2:AH103)-'Chem - ODS'!AC$15*10^6,'Chemicals Calcs'!AH103))</f>
        <v>5671129472328.2549</v>
      </c>
      <c r="AI103" s="210">
        <f ca="1">IF(SUM('Chemicals Calcs'!AI$2:AI103)-'Chem - ODS'!AD$15*10^6&lt;0,0,IF(AND(SUM('Chemicals Calcs'!AI$1:AI102)-'Chem - ODS'!AD$15*10^6&lt;0,SUM('Chemicals Calcs'!AI$2:AI103)-'Chem - ODS'!AD$15*10^6&gt;0),SUM('Chemicals Calcs'!AI$2:AI103)-'Chem - ODS'!AD$15*10^6,'Chemicals Calcs'!AI103))</f>
        <v>5758329483447.752</v>
      </c>
      <c r="AJ103" s="210">
        <f ca="1">IF(SUM('Chemicals Calcs'!AJ$2:AJ103)-'Chem - ODS'!AE$15*10^6&lt;0,0,IF(AND(SUM('Chemicals Calcs'!AJ$1:AJ102)-'Chem - ODS'!AE$15*10^6&lt;0,SUM('Chemicals Calcs'!AJ$2:AJ103)-'Chem - ODS'!AE$15*10^6&gt;0),SUM('Chemicals Calcs'!AJ$2:AJ103)-'Chem - ODS'!AE$15*10^6,'Chemicals Calcs'!AJ103))</f>
        <v>5845529494567.248</v>
      </c>
      <c r="AK103" s="210">
        <f ca="1">IF(SUM('Chemicals Calcs'!AK$2:AK103)-'Chem - ODS'!AF$15*10^6&lt;0,0,IF(AND(SUM('Chemicals Calcs'!AK$1:AK102)-'Chem - ODS'!AF$15*10^6&lt;0,SUM('Chemicals Calcs'!AK$2:AK103)-'Chem - ODS'!AF$15*10^6&gt;0),SUM('Chemicals Calcs'!AK$2:AK103)-'Chem - ODS'!AF$15*10^6,'Chemicals Calcs'!AK103))</f>
        <v>5932729505686.7441</v>
      </c>
      <c r="AL103" s="210">
        <f ca="1">IF(SUM('Chemicals Calcs'!AL$2:AL103)-'Chem - ODS'!AG$15*10^6&lt;0,0,IF(AND(SUM('Chemicals Calcs'!AL$1:AL102)-'Chem - ODS'!AG$15*10^6&lt;0,SUM('Chemicals Calcs'!AL$2:AL103)-'Chem - ODS'!AG$15*10^6&gt;0),SUM('Chemicals Calcs'!AL$2:AL103)-'Chem - ODS'!AG$15*10^6,'Chemicals Calcs'!AL103))</f>
        <v>6019929516806.2402</v>
      </c>
      <c r="AM103" s="210">
        <f ca="1">IF(SUM('Chemicals Calcs'!AM$2:AM103)-'Chem - ODS'!AH$15*10^6&lt;0,0,IF(AND(SUM('Chemicals Calcs'!AM$1:AM102)-'Chem - ODS'!AH$15*10^6&lt;0,SUM('Chemicals Calcs'!AM$2:AM103)-'Chem - ODS'!AH$15*10^6&gt;0),SUM('Chemicals Calcs'!AM$2:AM103)-'Chem - ODS'!AH$15*10^6,'Chemicals Calcs'!AM103))</f>
        <v>6107129527925.7363</v>
      </c>
      <c r="AN103" s="210">
        <f ca="1">IF(SUM('Chemicals Calcs'!AN$2:AN103)-'Chem - ODS'!AI$15*10^6&lt;0,0,IF(AND(SUM('Chemicals Calcs'!AN$1:AN102)-'Chem - ODS'!AI$15*10^6&lt;0,SUM('Chemicals Calcs'!AN$2:AN103)-'Chem - ODS'!AI$15*10^6&gt;0),SUM('Chemicals Calcs'!AN$2:AN103)-'Chem - ODS'!AI$15*10^6,'Chemicals Calcs'!AN103))</f>
        <v>6194329539045.2324</v>
      </c>
      <c r="AO103" s="210">
        <f ca="1">IF(SUM('Chemicals Calcs'!AO$2:AO103)-'Chem - ODS'!AJ$15*10^6&lt;0,0,IF(AND(SUM('Chemicals Calcs'!AO$1:AO102)-'Chem - ODS'!AJ$15*10^6&lt;0,SUM('Chemicals Calcs'!AO$2:AO103)-'Chem - ODS'!AJ$15*10^6&gt;0),SUM('Chemicals Calcs'!AO$2:AO103)-'Chem - ODS'!AJ$15*10^6,'Chemicals Calcs'!AO103))</f>
        <v>6281529550164.7285</v>
      </c>
      <c r="AP103" s="210">
        <f ca="1">IF(SUM('Chemicals Calcs'!AP$2:AP103)-'Chem - ODS'!AK$15*10^6&lt;0,0,IF(AND(SUM('Chemicals Calcs'!AP$1:AP102)-'Chem - ODS'!AK$15*10^6&lt;0,SUM('Chemicals Calcs'!AP$2:AP103)-'Chem - ODS'!AK$15*10^6&gt;0),SUM('Chemicals Calcs'!AP$2:AP103)-'Chem - ODS'!AK$15*10^6,'Chemicals Calcs'!AP103))</f>
        <v>6368729561284.2256</v>
      </c>
    </row>
    <row r="104" spans="1:42">
      <c r="A104" s="74">
        <v>52</v>
      </c>
      <c r="B104">
        <f ca="1">IF('Chemicals 2010'!$A112="CP",INDIRECT("'Chemicals 2010'!"&amp;'Country Selector'!$B$3&amp;ROW($A112))*10^12,0)</f>
        <v>0</v>
      </c>
      <c r="C104" s="90">
        <f t="shared" ca="1" si="4"/>
        <v>0</v>
      </c>
      <c r="D104" s="90">
        <f t="shared" ca="1" si="5"/>
        <v>0</v>
      </c>
      <c r="E104" s="90">
        <f t="shared" ca="1" si="5"/>
        <v>0</v>
      </c>
      <c r="F104" s="90">
        <f t="shared" ca="1" si="5"/>
        <v>0</v>
      </c>
      <c r="G104" s="210">
        <f ca="1">IF(SUM('Chemicals Calcs'!G$2:G104)-'Chem - ODS'!B$15*10^6&lt;0,0,IF(AND(SUM('Chemicals Calcs'!G$1:G103)-'Chem - ODS'!B$15*10^6&lt;0,SUM('Chemicals Calcs'!G$2:G104)-'Chem - ODS'!B$15*10^6&gt;0),SUM('Chemicals Calcs'!G$2:G104)-'Chem - ODS'!B$15*10^6,'Chemicals Calcs'!G104))</f>
        <v>0</v>
      </c>
      <c r="H104" s="210">
        <f ca="1">IF(SUM('Chemicals Calcs'!H$2:H104)-'Chem - ODS'!C$15*10^6&lt;0,0,IF(AND(SUM('Chemicals Calcs'!H$1:H103)-'Chem - ODS'!C$15*10^6&lt;0,SUM('Chemicals Calcs'!H$2:H104)-'Chem - ODS'!C$15*10^6&gt;0),SUM('Chemicals Calcs'!H$2:H104)-'Chem - ODS'!C$15*10^6,'Chemicals Calcs'!H104))</f>
        <v>0</v>
      </c>
      <c r="I104" s="210">
        <f ca="1">IF(SUM('Chemicals Calcs'!I$2:I104)-'Chem - ODS'!D$15*10^6&lt;0,0,IF(AND(SUM('Chemicals Calcs'!I$1:I103)-'Chem - ODS'!D$15*10^6&lt;0,SUM('Chemicals Calcs'!I$2:I104)-'Chem - ODS'!D$15*10^6&gt;0),SUM('Chemicals Calcs'!I$2:I104)-'Chem - ODS'!D$15*10^6,'Chemicals Calcs'!I104))</f>
        <v>0</v>
      </c>
      <c r="J104" s="210">
        <f ca="1">IF(SUM('Chemicals Calcs'!J$2:J104)-'Chem - ODS'!E$15*10^6&lt;0,0,IF(AND(SUM('Chemicals Calcs'!J$1:J103)-'Chem - ODS'!E$15*10^6&lt;0,SUM('Chemicals Calcs'!J$2:J104)-'Chem - ODS'!E$15*10^6&gt;0),SUM('Chemicals Calcs'!J$2:J104)-'Chem - ODS'!E$15*10^6,'Chemicals Calcs'!J104))</f>
        <v>0</v>
      </c>
      <c r="K104" s="210">
        <f ca="1">IF(SUM('Chemicals Calcs'!K$2:K104)-'Chem - ODS'!F$15*10^6&lt;0,0,IF(AND(SUM('Chemicals Calcs'!K$1:K103)-'Chem - ODS'!F$15*10^6&lt;0,SUM('Chemicals Calcs'!K$2:K104)-'Chem - ODS'!F$15*10^6&gt;0),SUM('Chemicals Calcs'!K$2:K104)-'Chem - ODS'!F$15*10^6,'Chemicals Calcs'!K104))</f>
        <v>0</v>
      </c>
      <c r="L104" s="210">
        <f ca="1">IF(SUM('Chemicals Calcs'!L$2:L104)-'Chem - ODS'!G$15*10^6&lt;0,0,IF(AND(SUM('Chemicals Calcs'!L$1:L103)-'Chem - ODS'!G$15*10^6&lt;0,SUM('Chemicals Calcs'!L$2:L104)-'Chem - ODS'!G$15*10^6&gt;0),SUM('Chemicals Calcs'!L$2:L104)-'Chem - ODS'!G$15*10^6,'Chemicals Calcs'!L104))</f>
        <v>0</v>
      </c>
      <c r="M104" s="210">
        <f ca="1">IF(SUM('Chemicals Calcs'!M$2:M104)-'Chem - ODS'!H$15*10^6&lt;0,0,IF(AND(SUM('Chemicals Calcs'!M$1:M103)-'Chem - ODS'!H$15*10^6&lt;0,SUM('Chemicals Calcs'!M$2:M104)-'Chem - ODS'!H$15*10^6&gt;0),SUM('Chemicals Calcs'!M$2:M104)-'Chem - ODS'!H$15*10^6,'Chemicals Calcs'!M104))</f>
        <v>0</v>
      </c>
      <c r="N104" s="210">
        <f ca="1">IF(SUM('Chemicals Calcs'!N$2:N104)-'Chem - ODS'!I$15*10^6&lt;0,0,IF(AND(SUM('Chemicals Calcs'!N$1:N103)-'Chem - ODS'!I$15*10^6&lt;0,SUM('Chemicals Calcs'!N$2:N104)-'Chem - ODS'!I$15*10^6&gt;0),SUM('Chemicals Calcs'!N$2:N104)-'Chem - ODS'!I$15*10^6,'Chemicals Calcs'!N104))</f>
        <v>0</v>
      </c>
      <c r="O104" s="210">
        <f ca="1">IF(SUM('Chemicals Calcs'!O$2:O104)-'Chem - ODS'!J$15*10^6&lt;0,0,IF(AND(SUM('Chemicals Calcs'!O$1:O103)-'Chem - ODS'!J$15*10^6&lt;0,SUM('Chemicals Calcs'!O$2:O104)-'Chem - ODS'!J$15*10^6&gt;0),SUM('Chemicals Calcs'!O$2:O104)-'Chem - ODS'!J$15*10^6,'Chemicals Calcs'!O104))</f>
        <v>0</v>
      </c>
      <c r="P104" s="210">
        <f ca="1">IF(SUM('Chemicals Calcs'!P$2:P104)-'Chem - ODS'!K$15*10^6&lt;0,0,IF(AND(SUM('Chemicals Calcs'!P$1:P103)-'Chem - ODS'!K$15*10^6&lt;0,SUM('Chemicals Calcs'!P$2:P104)-'Chem - ODS'!K$15*10^6&gt;0),SUM('Chemicals Calcs'!P$2:P104)-'Chem - ODS'!K$15*10^6,'Chemicals Calcs'!P104))</f>
        <v>0</v>
      </c>
      <c r="Q104" s="210">
        <f ca="1">IF(SUM('Chemicals Calcs'!Q$2:Q104)-'Chem - ODS'!L$15*10^6&lt;0,0,IF(AND(SUM('Chemicals Calcs'!Q$1:Q103)-'Chem - ODS'!L$15*10^6&lt;0,SUM('Chemicals Calcs'!Q$2:Q104)-'Chem - ODS'!L$15*10^6&gt;0),SUM('Chemicals Calcs'!Q$2:Q104)-'Chem - ODS'!L$15*10^6,'Chemicals Calcs'!Q104))</f>
        <v>0</v>
      </c>
      <c r="R104" s="210">
        <f ca="1">IF(SUM('Chemicals Calcs'!R$2:R104)-'Chem - ODS'!M$15*10^6&lt;0,0,IF(AND(SUM('Chemicals Calcs'!R$1:R103)-'Chem - ODS'!M$15*10^6&lt;0,SUM('Chemicals Calcs'!R$2:R104)-'Chem - ODS'!M$15*10^6&gt;0),SUM('Chemicals Calcs'!R$2:R104)-'Chem - ODS'!M$15*10^6,'Chemicals Calcs'!R104))</f>
        <v>0</v>
      </c>
      <c r="S104" s="210">
        <f ca="1">IF(SUM('Chemicals Calcs'!S$2:S104)-'Chem - ODS'!N$15*10^6&lt;0,0,IF(AND(SUM('Chemicals Calcs'!S$1:S103)-'Chem - ODS'!N$15*10^6&lt;0,SUM('Chemicals Calcs'!S$2:S104)-'Chem - ODS'!N$15*10^6&gt;0),SUM('Chemicals Calcs'!S$2:S104)-'Chem - ODS'!N$15*10^6,'Chemicals Calcs'!S104))</f>
        <v>0</v>
      </c>
      <c r="T104" s="210">
        <f ca="1">IF(SUM('Chemicals Calcs'!T$2:T104)-'Chem - ODS'!O$15*10^6&lt;0,0,IF(AND(SUM('Chemicals Calcs'!T$1:T103)-'Chem - ODS'!O$15*10^6&lt;0,SUM('Chemicals Calcs'!T$2:T104)-'Chem - ODS'!O$15*10^6&gt;0),SUM('Chemicals Calcs'!T$2:T104)-'Chem - ODS'!O$15*10^6,'Chemicals Calcs'!T104))</f>
        <v>0</v>
      </c>
      <c r="U104" s="210">
        <f ca="1">IF(SUM('Chemicals Calcs'!U$2:U104)-'Chem - ODS'!P$15*10^6&lt;0,0,IF(AND(SUM('Chemicals Calcs'!U$1:U103)-'Chem - ODS'!P$15*10^6&lt;0,SUM('Chemicals Calcs'!U$2:U104)-'Chem - ODS'!P$15*10^6&gt;0),SUM('Chemicals Calcs'!U$2:U104)-'Chem - ODS'!P$15*10^6,'Chemicals Calcs'!U104))</f>
        <v>0</v>
      </c>
      <c r="V104" s="210">
        <f ca="1">IF(SUM('Chemicals Calcs'!V$2:V104)-'Chem - ODS'!Q$15*10^6&lt;0,0,IF(AND(SUM('Chemicals Calcs'!V$1:V103)-'Chem - ODS'!Q$15*10^6&lt;0,SUM('Chemicals Calcs'!V$2:V104)-'Chem - ODS'!Q$15*10^6&gt;0),SUM('Chemicals Calcs'!V$2:V104)-'Chem - ODS'!Q$15*10^6,'Chemicals Calcs'!V104))</f>
        <v>0</v>
      </c>
      <c r="W104" s="210">
        <f ca="1">IF(SUM('Chemicals Calcs'!W$2:W104)-'Chem - ODS'!R$15*10^6&lt;0,0,IF(AND(SUM('Chemicals Calcs'!W$1:W103)-'Chem - ODS'!R$15*10^6&lt;0,SUM('Chemicals Calcs'!W$2:W104)-'Chem - ODS'!R$15*10^6&gt;0),SUM('Chemicals Calcs'!W$2:W104)-'Chem - ODS'!R$15*10^6,'Chemicals Calcs'!W104))</f>
        <v>0</v>
      </c>
      <c r="X104" s="210">
        <f ca="1">IF(SUM('Chemicals Calcs'!X$2:X104)-'Chem - ODS'!S$15*10^6&lt;0,0,IF(AND(SUM('Chemicals Calcs'!X$1:X103)-'Chem - ODS'!S$15*10^6&lt;0,SUM('Chemicals Calcs'!X$2:X104)-'Chem - ODS'!S$15*10^6&gt;0),SUM('Chemicals Calcs'!X$2:X104)-'Chem - ODS'!S$15*10^6,'Chemicals Calcs'!X104))</f>
        <v>0</v>
      </c>
      <c r="Y104" s="210">
        <f ca="1">IF(SUM('Chemicals Calcs'!Y$2:Y104)-'Chem - ODS'!T$15*10^6&lt;0,0,IF(AND(SUM('Chemicals Calcs'!Y$1:Y103)-'Chem - ODS'!T$15*10^6&lt;0,SUM('Chemicals Calcs'!Y$2:Y104)-'Chem - ODS'!T$15*10^6&gt;0),SUM('Chemicals Calcs'!Y$2:Y104)-'Chem - ODS'!T$15*10^6,'Chemicals Calcs'!Y104))</f>
        <v>0</v>
      </c>
      <c r="Z104" s="210">
        <f ca="1">IF(SUM('Chemicals Calcs'!Z$2:Z104)-'Chem - ODS'!U$15*10^6&lt;0,0,IF(AND(SUM('Chemicals Calcs'!Z$1:Z103)-'Chem - ODS'!U$15*10^6&lt;0,SUM('Chemicals Calcs'!Z$2:Z104)-'Chem - ODS'!U$15*10^6&gt;0),SUM('Chemicals Calcs'!Z$2:Z104)-'Chem - ODS'!U$15*10^6,'Chemicals Calcs'!Z104))</f>
        <v>0</v>
      </c>
      <c r="AA104" s="210">
        <f ca="1">IF(SUM('Chemicals Calcs'!AA$2:AA104)-'Chem - ODS'!V$15*10^6&lt;0,0,IF(AND(SUM('Chemicals Calcs'!AA$1:AA103)-'Chem - ODS'!V$15*10^6&lt;0,SUM('Chemicals Calcs'!AA$2:AA104)-'Chem - ODS'!V$15*10^6&gt;0),SUM('Chemicals Calcs'!AA$2:AA104)-'Chem - ODS'!V$15*10^6,'Chemicals Calcs'!AA104))</f>
        <v>0</v>
      </c>
      <c r="AB104" s="210">
        <f ca="1">IF(SUM('Chemicals Calcs'!AB$2:AB104)-'Chem - ODS'!W$15*10^6&lt;0,0,IF(AND(SUM('Chemicals Calcs'!AB$1:AB103)-'Chem - ODS'!W$15*10^6&lt;0,SUM('Chemicals Calcs'!AB$2:AB104)-'Chem - ODS'!W$15*10^6&gt;0),SUM('Chemicals Calcs'!AB$2:AB104)-'Chem - ODS'!W$15*10^6,'Chemicals Calcs'!AB104))</f>
        <v>0</v>
      </c>
      <c r="AC104" s="210">
        <f ca="1">IF(SUM('Chemicals Calcs'!AC$2:AC104)-'Chem - ODS'!X$15*10^6&lt;0,0,IF(AND(SUM('Chemicals Calcs'!AC$1:AC103)-'Chem - ODS'!X$15*10^6&lt;0,SUM('Chemicals Calcs'!AC$2:AC104)-'Chem - ODS'!X$15*10^6&gt;0),SUM('Chemicals Calcs'!AC$2:AC104)-'Chem - ODS'!X$15*10^6,'Chemicals Calcs'!AC104))</f>
        <v>0</v>
      </c>
      <c r="AD104" s="210">
        <f ca="1">IF(SUM('Chemicals Calcs'!AD$2:AD104)-'Chem - ODS'!Y$15*10^6&lt;0,0,IF(AND(SUM('Chemicals Calcs'!AD$1:AD103)-'Chem - ODS'!Y$15*10^6&lt;0,SUM('Chemicals Calcs'!AD$2:AD104)-'Chem - ODS'!Y$15*10^6&gt;0),SUM('Chemicals Calcs'!AD$2:AD104)-'Chem - ODS'!Y$15*10^6,'Chemicals Calcs'!AD104))</f>
        <v>0</v>
      </c>
      <c r="AE104" s="210">
        <f ca="1">IF(SUM('Chemicals Calcs'!AE$2:AE104)-'Chem - ODS'!Z$15*10^6&lt;0,0,IF(AND(SUM('Chemicals Calcs'!AE$1:AE103)-'Chem - ODS'!Z$15*10^6&lt;0,SUM('Chemicals Calcs'!AE$2:AE104)-'Chem - ODS'!Z$15*10^6&gt;0),SUM('Chemicals Calcs'!AE$2:AE104)-'Chem - ODS'!Z$15*10^6,'Chemicals Calcs'!AE104))</f>
        <v>0</v>
      </c>
      <c r="AF104" s="210">
        <f ca="1">IF(SUM('Chemicals Calcs'!AF$2:AF104)-'Chem - ODS'!AA$15*10^6&lt;0,0,IF(AND(SUM('Chemicals Calcs'!AF$1:AF103)-'Chem - ODS'!AA$15*10^6&lt;0,SUM('Chemicals Calcs'!AF$2:AF104)-'Chem - ODS'!AA$15*10^6&gt;0),SUM('Chemicals Calcs'!AF$2:AF104)-'Chem - ODS'!AA$15*10^6,'Chemicals Calcs'!AF104))</f>
        <v>0</v>
      </c>
      <c r="AG104" s="210">
        <f ca="1">IF(SUM('Chemicals Calcs'!AG$2:AG104)-'Chem - ODS'!AB$15*10^6&lt;0,0,IF(AND(SUM('Chemicals Calcs'!AG$1:AG103)-'Chem - ODS'!AB$15*10^6&lt;0,SUM('Chemicals Calcs'!AG$2:AG104)-'Chem - ODS'!AB$15*10^6&gt;0),SUM('Chemicals Calcs'!AG$2:AG104)-'Chem - ODS'!AB$15*10^6,'Chemicals Calcs'!AG104))</f>
        <v>0</v>
      </c>
      <c r="AH104" s="210">
        <f ca="1">IF(SUM('Chemicals Calcs'!AH$2:AH104)-'Chem - ODS'!AC$15*10^6&lt;0,0,IF(AND(SUM('Chemicals Calcs'!AH$1:AH103)-'Chem - ODS'!AC$15*10^6&lt;0,SUM('Chemicals Calcs'!AH$2:AH104)-'Chem - ODS'!AC$15*10^6&gt;0),SUM('Chemicals Calcs'!AH$2:AH104)-'Chem - ODS'!AC$15*10^6,'Chemicals Calcs'!AH104))</f>
        <v>0</v>
      </c>
      <c r="AI104" s="210">
        <f ca="1">IF(SUM('Chemicals Calcs'!AI$2:AI104)-'Chem - ODS'!AD$15*10^6&lt;0,0,IF(AND(SUM('Chemicals Calcs'!AI$1:AI103)-'Chem - ODS'!AD$15*10^6&lt;0,SUM('Chemicals Calcs'!AI$2:AI104)-'Chem - ODS'!AD$15*10^6&gt;0),SUM('Chemicals Calcs'!AI$2:AI104)-'Chem - ODS'!AD$15*10^6,'Chemicals Calcs'!AI104))</f>
        <v>0</v>
      </c>
      <c r="AJ104" s="210">
        <f ca="1">IF(SUM('Chemicals Calcs'!AJ$2:AJ104)-'Chem - ODS'!AE$15*10^6&lt;0,0,IF(AND(SUM('Chemicals Calcs'!AJ$1:AJ103)-'Chem - ODS'!AE$15*10^6&lt;0,SUM('Chemicals Calcs'!AJ$2:AJ104)-'Chem - ODS'!AE$15*10^6&gt;0),SUM('Chemicals Calcs'!AJ$2:AJ104)-'Chem - ODS'!AE$15*10^6,'Chemicals Calcs'!AJ104))</f>
        <v>0</v>
      </c>
      <c r="AK104" s="210">
        <f ca="1">IF(SUM('Chemicals Calcs'!AK$2:AK104)-'Chem - ODS'!AF$15*10^6&lt;0,0,IF(AND(SUM('Chemicals Calcs'!AK$1:AK103)-'Chem - ODS'!AF$15*10^6&lt;0,SUM('Chemicals Calcs'!AK$2:AK104)-'Chem - ODS'!AF$15*10^6&gt;0),SUM('Chemicals Calcs'!AK$2:AK104)-'Chem - ODS'!AF$15*10^6,'Chemicals Calcs'!AK104))</f>
        <v>0</v>
      </c>
      <c r="AL104" s="210">
        <f ca="1">IF(SUM('Chemicals Calcs'!AL$2:AL104)-'Chem - ODS'!AG$15*10^6&lt;0,0,IF(AND(SUM('Chemicals Calcs'!AL$1:AL103)-'Chem - ODS'!AG$15*10^6&lt;0,SUM('Chemicals Calcs'!AL$2:AL104)-'Chem - ODS'!AG$15*10^6&gt;0),SUM('Chemicals Calcs'!AL$2:AL104)-'Chem - ODS'!AG$15*10^6,'Chemicals Calcs'!AL104))</f>
        <v>0</v>
      </c>
      <c r="AM104" s="210">
        <f ca="1">IF(SUM('Chemicals Calcs'!AM$2:AM104)-'Chem - ODS'!AH$15*10^6&lt;0,0,IF(AND(SUM('Chemicals Calcs'!AM$1:AM103)-'Chem - ODS'!AH$15*10^6&lt;0,SUM('Chemicals Calcs'!AM$2:AM104)-'Chem - ODS'!AH$15*10^6&gt;0),SUM('Chemicals Calcs'!AM$2:AM104)-'Chem - ODS'!AH$15*10^6,'Chemicals Calcs'!AM104))</f>
        <v>0</v>
      </c>
      <c r="AN104" s="210">
        <f ca="1">IF(SUM('Chemicals Calcs'!AN$2:AN104)-'Chem - ODS'!AI$15*10^6&lt;0,0,IF(AND(SUM('Chemicals Calcs'!AN$1:AN103)-'Chem - ODS'!AI$15*10^6&lt;0,SUM('Chemicals Calcs'!AN$2:AN104)-'Chem - ODS'!AI$15*10^6&gt;0),SUM('Chemicals Calcs'!AN$2:AN104)-'Chem - ODS'!AI$15*10^6,'Chemicals Calcs'!AN104))</f>
        <v>0</v>
      </c>
      <c r="AO104" s="210">
        <f ca="1">IF(SUM('Chemicals Calcs'!AO$2:AO104)-'Chem - ODS'!AJ$15*10^6&lt;0,0,IF(AND(SUM('Chemicals Calcs'!AO$1:AO103)-'Chem - ODS'!AJ$15*10^6&lt;0,SUM('Chemicals Calcs'!AO$2:AO104)-'Chem - ODS'!AJ$15*10^6&gt;0),SUM('Chemicals Calcs'!AO$2:AO104)-'Chem - ODS'!AJ$15*10^6,'Chemicals Calcs'!AO104))</f>
        <v>0</v>
      </c>
      <c r="AP104" s="210">
        <f ca="1">IF(SUM('Chemicals Calcs'!AP$2:AP104)-'Chem - ODS'!AK$15*10^6&lt;0,0,IF(AND(SUM('Chemicals Calcs'!AP$1:AP103)-'Chem - ODS'!AK$15*10^6&lt;0,SUM('Chemicals Calcs'!AP$2:AP104)-'Chem - ODS'!AK$15*10^6&gt;0),SUM('Chemicals Calcs'!AP$2:AP104)-'Chem - ODS'!AK$15*10^6,'Chemicals Calcs'!AP104))</f>
        <v>0</v>
      </c>
    </row>
    <row r="105" spans="1:42">
      <c r="A105" s="74">
        <v>53</v>
      </c>
      <c r="B105">
        <f ca="1">IF('Chemicals 2010'!$A113="CP",INDIRECT("'Chemicals 2010'!"&amp;'Country Selector'!$B$3&amp;ROW($A113))*10^12,0)</f>
        <v>0</v>
      </c>
      <c r="C105" s="90">
        <f t="shared" ca="1" si="4"/>
        <v>0</v>
      </c>
      <c r="D105" s="90">
        <f t="shared" ca="1" si="5"/>
        <v>0</v>
      </c>
      <c r="E105" s="90">
        <f t="shared" ca="1" si="5"/>
        <v>0</v>
      </c>
      <c r="F105" s="90">
        <f t="shared" ca="1" si="5"/>
        <v>0</v>
      </c>
      <c r="G105" s="210">
        <f ca="1">IF(SUM('Chemicals Calcs'!G$2:G105)-'Chem - ODS'!B$15*10^6&lt;0,0,IF(AND(SUM('Chemicals Calcs'!G$1:G104)-'Chem - ODS'!B$15*10^6&lt;0,SUM('Chemicals Calcs'!G$2:G105)-'Chem - ODS'!B$15*10^6&gt;0),SUM('Chemicals Calcs'!G$2:G105)-'Chem - ODS'!B$15*10^6,'Chemicals Calcs'!G105))</f>
        <v>0</v>
      </c>
      <c r="H105" s="210">
        <f ca="1">IF(SUM('Chemicals Calcs'!H$2:H105)-'Chem - ODS'!C$15*10^6&lt;0,0,IF(AND(SUM('Chemicals Calcs'!H$1:H104)-'Chem - ODS'!C$15*10^6&lt;0,SUM('Chemicals Calcs'!H$2:H105)-'Chem - ODS'!C$15*10^6&gt;0),SUM('Chemicals Calcs'!H$2:H105)-'Chem - ODS'!C$15*10^6,'Chemicals Calcs'!H105))</f>
        <v>0</v>
      </c>
      <c r="I105" s="210">
        <f ca="1">IF(SUM('Chemicals Calcs'!I$2:I105)-'Chem - ODS'!D$15*10^6&lt;0,0,IF(AND(SUM('Chemicals Calcs'!I$1:I104)-'Chem - ODS'!D$15*10^6&lt;0,SUM('Chemicals Calcs'!I$2:I105)-'Chem - ODS'!D$15*10^6&gt;0),SUM('Chemicals Calcs'!I$2:I105)-'Chem - ODS'!D$15*10^6,'Chemicals Calcs'!I105))</f>
        <v>0</v>
      </c>
      <c r="J105" s="210">
        <f ca="1">IF(SUM('Chemicals Calcs'!J$2:J105)-'Chem - ODS'!E$15*10^6&lt;0,0,IF(AND(SUM('Chemicals Calcs'!J$1:J104)-'Chem - ODS'!E$15*10^6&lt;0,SUM('Chemicals Calcs'!J$2:J105)-'Chem - ODS'!E$15*10^6&gt;0),SUM('Chemicals Calcs'!J$2:J105)-'Chem - ODS'!E$15*10^6,'Chemicals Calcs'!J105))</f>
        <v>0</v>
      </c>
      <c r="K105" s="210">
        <f ca="1">IF(SUM('Chemicals Calcs'!K$2:K105)-'Chem - ODS'!F$15*10^6&lt;0,0,IF(AND(SUM('Chemicals Calcs'!K$1:K104)-'Chem - ODS'!F$15*10^6&lt;0,SUM('Chemicals Calcs'!K$2:K105)-'Chem - ODS'!F$15*10^6&gt;0),SUM('Chemicals Calcs'!K$2:K105)-'Chem - ODS'!F$15*10^6,'Chemicals Calcs'!K105))</f>
        <v>0</v>
      </c>
      <c r="L105" s="210">
        <f ca="1">IF(SUM('Chemicals Calcs'!L$2:L105)-'Chem - ODS'!G$15*10^6&lt;0,0,IF(AND(SUM('Chemicals Calcs'!L$1:L104)-'Chem - ODS'!G$15*10^6&lt;0,SUM('Chemicals Calcs'!L$2:L105)-'Chem - ODS'!G$15*10^6&gt;0),SUM('Chemicals Calcs'!L$2:L105)-'Chem - ODS'!G$15*10^6,'Chemicals Calcs'!L105))</f>
        <v>0</v>
      </c>
      <c r="M105" s="210">
        <f ca="1">IF(SUM('Chemicals Calcs'!M$2:M105)-'Chem - ODS'!H$15*10^6&lt;0,0,IF(AND(SUM('Chemicals Calcs'!M$1:M104)-'Chem - ODS'!H$15*10^6&lt;0,SUM('Chemicals Calcs'!M$2:M105)-'Chem - ODS'!H$15*10^6&gt;0),SUM('Chemicals Calcs'!M$2:M105)-'Chem - ODS'!H$15*10^6,'Chemicals Calcs'!M105))</f>
        <v>0</v>
      </c>
      <c r="N105" s="210">
        <f ca="1">IF(SUM('Chemicals Calcs'!N$2:N105)-'Chem - ODS'!I$15*10^6&lt;0,0,IF(AND(SUM('Chemicals Calcs'!N$1:N104)-'Chem - ODS'!I$15*10^6&lt;0,SUM('Chemicals Calcs'!N$2:N105)-'Chem - ODS'!I$15*10^6&gt;0),SUM('Chemicals Calcs'!N$2:N105)-'Chem - ODS'!I$15*10^6,'Chemicals Calcs'!N105))</f>
        <v>0</v>
      </c>
      <c r="O105" s="210">
        <f ca="1">IF(SUM('Chemicals Calcs'!O$2:O105)-'Chem - ODS'!J$15*10^6&lt;0,0,IF(AND(SUM('Chemicals Calcs'!O$1:O104)-'Chem - ODS'!J$15*10^6&lt;0,SUM('Chemicals Calcs'!O$2:O105)-'Chem - ODS'!J$15*10^6&gt;0),SUM('Chemicals Calcs'!O$2:O105)-'Chem - ODS'!J$15*10^6,'Chemicals Calcs'!O105))</f>
        <v>0</v>
      </c>
      <c r="P105" s="210">
        <f ca="1">IF(SUM('Chemicals Calcs'!P$2:P105)-'Chem - ODS'!K$15*10^6&lt;0,0,IF(AND(SUM('Chemicals Calcs'!P$1:P104)-'Chem - ODS'!K$15*10^6&lt;0,SUM('Chemicals Calcs'!P$2:P105)-'Chem - ODS'!K$15*10^6&gt;0),SUM('Chemicals Calcs'!P$2:P105)-'Chem - ODS'!K$15*10^6,'Chemicals Calcs'!P105))</f>
        <v>0</v>
      </c>
      <c r="Q105" s="210">
        <f ca="1">IF(SUM('Chemicals Calcs'!Q$2:Q105)-'Chem - ODS'!L$15*10^6&lt;0,0,IF(AND(SUM('Chemicals Calcs'!Q$1:Q104)-'Chem - ODS'!L$15*10^6&lt;0,SUM('Chemicals Calcs'!Q$2:Q105)-'Chem - ODS'!L$15*10^6&gt;0),SUM('Chemicals Calcs'!Q$2:Q105)-'Chem - ODS'!L$15*10^6,'Chemicals Calcs'!Q105))</f>
        <v>0</v>
      </c>
      <c r="R105" s="210">
        <f ca="1">IF(SUM('Chemicals Calcs'!R$2:R105)-'Chem - ODS'!M$15*10^6&lt;0,0,IF(AND(SUM('Chemicals Calcs'!R$1:R104)-'Chem - ODS'!M$15*10^6&lt;0,SUM('Chemicals Calcs'!R$2:R105)-'Chem - ODS'!M$15*10^6&gt;0),SUM('Chemicals Calcs'!R$2:R105)-'Chem - ODS'!M$15*10^6,'Chemicals Calcs'!R105))</f>
        <v>0</v>
      </c>
      <c r="S105" s="210">
        <f ca="1">IF(SUM('Chemicals Calcs'!S$2:S105)-'Chem - ODS'!N$15*10^6&lt;0,0,IF(AND(SUM('Chemicals Calcs'!S$1:S104)-'Chem - ODS'!N$15*10^6&lt;0,SUM('Chemicals Calcs'!S$2:S105)-'Chem - ODS'!N$15*10^6&gt;0),SUM('Chemicals Calcs'!S$2:S105)-'Chem - ODS'!N$15*10^6,'Chemicals Calcs'!S105))</f>
        <v>0</v>
      </c>
      <c r="T105" s="210">
        <f ca="1">IF(SUM('Chemicals Calcs'!T$2:T105)-'Chem - ODS'!O$15*10^6&lt;0,0,IF(AND(SUM('Chemicals Calcs'!T$1:T104)-'Chem - ODS'!O$15*10^6&lt;0,SUM('Chemicals Calcs'!T$2:T105)-'Chem - ODS'!O$15*10^6&gt;0),SUM('Chemicals Calcs'!T$2:T105)-'Chem - ODS'!O$15*10^6,'Chemicals Calcs'!T105))</f>
        <v>0</v>
      </c>
      <c r="U105" s="210">
        <f ca="1">IF(SUM('Chemicals Calcs'!U$2:U105)-'Chem - ODS'!P$15*10^6&lt;0,0,IF(AND(SUM('Chemicals Calcs'!U$1:U104)-'Chem - ODS'!P$15*10^6&lt;0,SUM('Chemicals Calcs'!U$2:U105)-'Chem - ODS'!P$15*10^6&gt;0),SUM('Chemicals Calcs'!U$2:U105)-'Chem - ODS'!P$15*10^6,'Chemicals Calcs'!U105))</f>
        <v>0</v>
      </c>
      <c r="V105" s="210">
        <f ca="1">IF(SUM('Chemicals Calcs'!V$2:V105)-'Chem - ODS'!Q$15*10^6&lt;0,0,IF(AND(SUM('Chemicals Calcs'!V$1:V104)-'Chem - ODS'!Q$15*10^6&lt;0,SUM('Chemicals Calcs'!V$2:V105)-'Chem - ODS'!Q$15*10^6&gt;0),SUM('Chemicals Calcs'!V$2:V105)-'Chem - ODS'!Q$15*10^6,'Chemicals Calcs'!V105))</f>
        <v>0</v>
      </c>
      <c r="W105" s="210">
        <f ca="1">IF(SUM('Chemicals Calcs'!W$2:W105)-'Chem - ODS'!R$15*10^6&lt;0,0,IF(AND(SUM('Chemicals Calcs'!W$1:W104)-'Chem - ODS'!R$15*10^6&lt;0,SUM('Chemicals Calcs'!W$2:W105)-'Chem - ODS'!R$15*10^6&gt;0),SUM('Chemicals Calcs'!W$2:W105)-'Chem - ODS'!R$15*10^6,'Chemicals Calcs'!W105))</f>
        <v>0</v>
      </c>
      <c r="X105" s="210">
        <f ca="1">IF(SUM('Chemicals Calcs'!X$2:X105)-'Chem - ODS'!S$15*10^6&lt;0,0,IF(AND(SUM('Chemicals Calcs'!X$1:X104)-'Chem - ODS'!S$15*10^6&lt;0,SUM('Chemicals Calcs'!X$2:X105)-'Chem - ODS'!S$15*10^6&gt;0),SUM('Chemicals Calcs'!X$2:X105)-'Chem - ODS'!S$15*10^6,'Chemicals Calcs'!X105))</f>
        <v>0</v>
      </c>
      <c r="Y105" s="210">
        <f ca="1">IF(SUM('Chemicals Calcs'!Y$2:Y105)-'Chem - ODS'!T$15*10^6&lt;0,0,IF(AND(SUM('Chemicals Calcs'!Y$1:Y104)-'Chem - ODS'!T$15*10^6&lt;0,SUM('Chemicals Calcs'!Y$2:Y105)-'Chem - ODS'!T$15*10^6&gt;0),SUM('Chemicals Calcs'!Y$2:Y105)-'Chem - ODS'!T$15*10^6,'Chemicals Calcs'!Y105))</f>
        <v>0</v>
      </c>
      <c r="Z105" s="210">
        <f ca="1">IF(SUM('Chemicals Calcs'!Z$2:Z105)-'Chem - ODS'!U$15*10^6&lt;0,0,IF(AND(SUM('Chemicals Calcs'!Z$1:Z104)-'Chem - ODS'!U$15*10^6&lt;0,SUM('Chemicals Calcs'!Z$2:Z105)-'Chem - ODS'!U$15*10^6&gt;0),SUM('Chemicals Calcs'!Z$2:Z105)-'Chem - ODS'!U$15*10^6,'Chemicals Calcs'!Z105))</f>
        <v>0</v>
      </c>
      <c r="AA105" s="210">
        <f ca="1">IF(SUM('Chemicals Calcs'!AA$2:AA105)-'Chem - ODS'!V$15*10^6&lt;0,0,IF(AND(SUM('Chemicals Calcs'!AA$1:AA104)-'Chem - ODS'!V$15*10^6&lt;0,SUM('Chemicals Calcs'!AA$2:AA105)-'Chem - ODS'!V$15*10^6&gt;0),SUM('Chemicals Calcs'!AA$2:AA105)-'Chem - ODS'!V$15*10^6,'Chemicals Calcs'!AA105))</f>
        <v>0</v>
      </c>
      <c r="AB105" s="210">
        <f ca="1">IF(SUM('Chemicals Calcs'!AB$2:AB105)-'Chem - ODS'!W$15*10^6&lt;0,0,IF(AND(SUM('Chemicals Calcs'!AB$1:AB104)-'Chem - ODS'!W$15*10^6&lt;0,SUM('Chemicals Calcs'!AB$2:AB105)-'Chem - ODS'!W$15*10^6&gt;0),SUM('Chemicals Calcs'!AB$2:AB105)-'Chem - ODS'!W$15*10^6,'Chemicals Calcs'!AB105))</f>
        <v>0</v>
      </c>
      <c r="AC105" s="210">
        <f ca="1">IF(SUM('Chemicals Calcs'!AC$2:AC105)-'Chem - ODS'!X$15*10^6&lt;0,0,IF(AND(SUM('Chemicals Calcs'!AC$1:AC104)-'Chem - ODS'!X$15*10^6&lt;0,SUM('Chemicals Calcs'!AC$2:AC105)-'Chem - ODS'!X$15*10^6&gt;0),SUM('Chemicals Calcs'!AC$2:AC105)-'Chem - ODS'!X$15*10^6,'Chemicals Calcs'!AC105))</f>
        <v>0</v>
      </c>
      <c r="AD105" s="210">
        <f ca="1">IF(SUM('Chemicals Calcs'!AD$2:AD105)-'Chem - ODS'!Y$15*10^6&lt;0,0,IF(AND(SUM('Chemicals Calcs'!AD$1:AD104)-'Chem - ODS'!Y$15*10^6&lt;0,SUM('Chemicals Calcs'!AD$2:AD105)-'Chem - ODS'!Y$15*10^6&gt;0),SUM('Chemicals Calcs'!AD$2:AD105)-'Chem - ODS'!Y$15*10^6,'Chemicals Calcs'!AD105))</f>
        <v>0</v>
      </c>
      <c r="AE105" s="210">
        <f ca="1">IF(SUM('Chemicals Calcs'!AE$2:AE105)-'Chem - ODS'!Z$15*10^6&lt;0,0,IF(AND(SUM('Chemicals Calcs'!AE$1:AE104)-'Chem - ODS'!Z$15*10^6&lt;0,SUM('Chemicals Calcs'!AE$2:AE105)-'Chem - ODS'!Z$15*10^6&gt;0),SUM('Chemicals Calcs'!AE$2:AE105)-'Chem - ODS'!Z$15*10^6,'Chemicals Calcs'!AE105))</f>
        <v>0</v>
      </c>
      <c r="AF105" s="210">
        <f ca="1">IF(SUM('Chemicals Calcs'!AF$2:AF105)-'Chem - ODS'!AA$15*10^6&lt;0,0,IF(AND(SUM('Chemicals Calcs'!AF$1:AF104)-'Chem - ODS'!AA$15*10^6&lt;0,SUM('Chemicals Calcs'!AF$2:AF105)-'Chem - ODS'!AA$15*10^6&gt;0),SUM('Chemicals Calcs'!AF$2:AF105)-'Chem - ODS'!AA$15*10^6,'Chemicals Calcs'!AF105))</f>
        <v>0</v>
      </c>
      <c r="AG105" s="210">
        <f ca="1">IF(SUM('Chemicals Calcs'!AG$2:AG105)-'Chem - ODS'!AB$15*10^6&lt;0,0,IF(AND(SUM('Chemicals Calcs'!AG$1:AG104)-'Chem - ODS'!AB$15*10^6&lt;0,SUM('Chemicals Calcs'!AG$2:AG105)-'Chem - ODS'!AB$15*10^6&gt;0),SUM('Chemicals Calcs'!AG$2:AG105)-'Chem - ODS'!AB$15*10^6,'Chemicals Calcs'!AG105))</f>
        <v>0</v>
      </c>
      <c r="AH105" s="210">
        <f ca="1">IF(SUM('Chemicals Calcs'!AH$2:AH105)-'Chem - ODS'!AC$15*10^6&lt;0,0,IF(AND(SUM('Chemicals Calcs'!AH$1:AH104)-'Chem - ODS'!AC$15*10^6&lt;0,SUM('Chemicals Calcs'!AH$2:AH105)-'Chem - ODS'!AC$15*10^6&gt;0),SUM('Chemicals Calcs'!AH$2:AH105)-'Chem - ODS'!AC$15*10^6,'Chemicals Calcs'!AH105))</f>
        <v>0</v>
      </c>
      <c r="AI105" s="210">
        <f ca="1">IF(SUM('Chemicals Calcs'!AI$2:AI105)-'Chem - ODS'!AD$15*10^6&lt;0,0,IF(AND(SUM('Chemicals Calcs'!AI$1:AI104)-'Chem - ODS'!AD$15*10^6&lt;0,SUM('Chemicals Calcs'!AI$2:AI105)-'Chem - ODS'!AD$15*10^6&gt;0),SUM('Chemicals Calcs'!AI$2:AI105)-'Chem - ODS'!AD$15*10^6,'Chemicals Calcs'!AI105))</f>
        <v>0</v>
      </c>
      <c r="AJ105" s="210">
        <f ca="1">IF(SUM('Chemicals Calcs'!AJ$2:AJ105)-'Chem - ODS'!AE$15*10^6&lt;0,0,IF(AND(SUM('Chemicals Calcs'!AJ$1:AJ104)-'Chem - ODS'!AE$15*10^6&lt;0,SUM('Chemicals Calcs'!AJ$2:AJ105)-'Chem - ODS'!AE$15*10^6&gt;0),SUM('Chemicals Calcs'!AJ$2:AJ105)-'Chem - ODS'!AE$15*10^6,'Chemicals Calcs'!AJ105))</f>
        <v>0</v>
      </c>
      <c r="AK105" s="210">
        <f ca="1">IF(SUM('Chemicals Calcs'!AK$2:AK105)-'Chem - ODS'!AF$15*10^6&lt;0,0,IF(AND(SUM('Chemicals Calcs'!AK$1:AK104)-'Chem - ODS'!AF$15*10^6&lt;0,SUM('Chemicals Calcs'!AK$2:AK105)-'Chem - ODS'!AF$15*10^6&gt;0),SUM('Chemicals Calcs'!AK$2:AK105)-'Chem - ODS'!AF$15*10^6,'Chemicals Calcs'!AK105))</f>
        <v>0</v>
      </c>
      <c r="AL105" s="210">
        <f ca="1">IF(SUM('Chemicals Calcs'!AL$2:AL105)-'Chem - ODS'!AG$15*10^6&lt;0,0,IF(AND(SUM('Chemicals Calcs'!AL$1:AL104)-'Chem - ODS'!AG$15*10^6&lt;0,SUM('Chemicals Calcs'!AL$2:AL105)-'Chem - ODS'!AG$15*10^6&gt;0),SUM('Chemicals Calcs'!AL$2:AL105)-'Chem - ODS'!AG$15*10^6,'Chemicals Calcs'!AL105))</f>
        <v>0</v>
      </c>
      <c r="AM105" s="210">
        <f ca="1">IF(SUM('Chemicals Calcs'!AM$2:AM105)-'Chem - ODS'!AH$15*10^6&lt;0,0,IF(AND(SUM('Chemicals Calcs'!AM$1:AM104)-'Chem - ODS'!AH$15*10^6&lt;0,SUM('Chemicals Calcs'!AM$2:AM105)-'Chem - ODS'!AH$15*10^6&gt;0),SUM('Chemicals Calcs'!AM$2:AM105)-'Chem - ODS'!AH$15*10^6,'Chemicals Calcs'!AM105))</f>
        <v>0</v>
      </c>
      <c r="AN105" s="210">
        <f ca="1">IF(SUM('Chemicals Calcs'!AN$2:AN105)-'Chem - ODS'!AI$15*10^6&lt;0,0,IF(AND(SUM('Chemicals Calcs'!AN$1:AN104)-'Chem - ODS'!AI$15*10^6&lt;0,SUM('Chemicals Calcs'!AN$2:AN105)-'Chem - ODS'!AI$15*10^6&gt;0),SUM('Chemicals Calcs'!AN$2:AN105)-'Chem - ODS'!AI$15*10^6,'Chemicals Calcs'!AN105))</f>
        <v>0</v>
      </c>
      <c r="AO105" s="210">
        <f ca="1">IF(SUM('Chemicals Calcs'!AO$2:AO105)-'Chem - ODS'!AJ$15*10^6&lt;0,0,IF(AND(SUM('Chemicals Calcs'!AO$1:AO104)-'Chem - ODS'!AJ$15*10^6&lt;0,SUM('Chemicals Calcs'!AO$2:AO105)-'Chem - ODS'!AJ$15*10^6&gt;0),SUM('Chemicals Calcs'!AO$2:AO105)-'Chem - ODS'!AJ$15*10^6,'Chemicals Calcs'!AO105))</f>
        <v>0</v>
      </c>
      <c r="AP105" s="210">
        <f ca="1">IF(SUM('Chemicals Calcs'!AP$2:AP105)-'Chem - ODS'!AK$15*10^6&lt;0,0,IF(AND(SUM('Chemicals Calcs'!AP$1:AP104)-'Chem - ODS'!AK$15*10^6&lt;0,SUM('Chemicals Calcs'!AP$2:AP105)-'Chem - ODS'!AK$15*10^6&gt;0),SUM('Chemicals Calcs'!AP$2:AP105)-'Chem - ODS'!AK$15*10^6,'Chemicals Calcs'!AP105))</f>
        <v>0</v>
      </c>
    </row>
    <row r="106" spans="1:42">
      <c r="A106" s="74">
        <v>54</v>
      </c>
      <c r="B106">
        <f ca="1">IF('Chemicals 2010'!$A114="CP",INDIRECT("'Chemicals 2010'!"&amp;'Country Selector'!$B$3&amp;ROW($A114))*10^12,0)</f>
        <v>0</v>
      </c>
      <c r="C106" s="90">
        <f t="shared" ca="1" si="4"/>
        <v>0</v>
      </c>
      <c r="D106" s="90">
        <f t="shared" ca="1" si="5"/>
        <v>0</v>
      </c>
      <c r="E106" s="90">
        <f t="shared" ca="1" si="5"/>
        <v>0</v>
      </c>
      <c r="F106" s="90">
        <f t="shared" ca="1" si="5"/>
        <v>0</v>
      </c>
      <c r="G106" s="210">
        <f ca="1">IF(SUM('Chemicals Calcs'!G$2:G106)-'Chem - ODS'!B$15*10^6&lt;0,0,IF(AND(SUM('Chemicals Calcs'!G$1:G105)-'Chem - ODS'!B$15*10^6&lt;0,SUM('Chemicals Calcs'!G$2:G106)-'Chem - ODS'!B$15*10^6&gt;0),SUM('Chemicals Calcs'!G$2:G106)-'Chem - ODS'!B$15*10^6,'Chemicals Calcs'!G106))</f>
        <v>0</v>
      </c>
      <c r="H106" s="210">
        <f ca="1">IF(SUM('Chemicals Calcs'!H$2:H106)-'Chem - ODS'!C$15*10^6&lt;0,0,IF(AND(SUM('Chemicals Calcs'!H$1:H105)-'Chem - ODS'!C$15*10^6&lt;0,SUM('Chemicals Calcs'!H$2:H106)-'Chem - ODS'!C$15*10^6&gt;0),SUM('Chemicals Calcs'!H$2:H106)-'Chem - ODS'!C$15*10^6,'Chemicals Calcs'!H106))</f>
        <v>0</v>
      </c>
      <c r="I106" s="210">
        <f ca="1">IF(SUM('Chemicals Calcs'!I$2:I106)-'Chem - ODS'!D$15*10^6&lt;0,0,IF(AND(SUM('Chemicals Calcs'!I$1:I105)-'Chem - ODS'!D$15*10^6&lt;0,SUM('Chemicals Calcs'!I$2:I106)-'Chem - ODS'!D$15*10^6&gt;0),SUM('Chemicals Calcs'!I$2:I106)-'Chem - ODS'!D$15*10^6,'Chemicals Calcs'!I106))</f>
        <v>0</v>
      </c>
      <c r="J106" s="210">
        <f ca="1">IF(SUM('Chemicals Calcs'!J$2:J106)-'Chem - ODS'!E$15*10^6&lt;0,0,IF(AND(SUM('Chemicals Calcs'!J$1:J105)-'Chem - ODS'!E$15*10^6&lt;0,SUM('Chemicals Calcs'!J$2:J106)-'Chem - ODS'!E$15*10^6&gt;0),SUM('Chemicals Calcs'!J$2:J106)-'Chem - ODS'!E$15*10^6,'Chemicals Calcs'!J106))</f>
        <v>0</v>
      </c>
      <c r="K106" s="210">
        <f ca="1">IF(SUM('Chemicals Calcs'!K$2:K106)-'Chem - ODS'!F$15*10^6&lt;0,0,IF(AND(SUM('Chemicals Calcs'!K$1:K105)-'Chem - ODS'!F$15*10^6&lt;0,SUM('Chemicals Calcs'!K$2:K106)-'Chem - ODS'!F$15*10^6&gt;0),SUM('Chemicals Calcs'!K$2:K106)-'Chem - ODS'!F$15*10^6,'Chemicals Calcs'!K106))</f>
        <v>0</v>
      </c>
      <c r="L106" s="210">
        <f ca="1">IF(SUM('Chemicals Calcs'!L$2:L106)-'Chem - ODS'!G$15*10^6&lt;0,0,IF(AND(SUM('Chemicals Calcs'!L$1:L105)-'Chem - ODS'!G$15*10^6&lt;0,SUM('Chemicals Calcs'!L$2:L106)-'Chem - ODS'!G$15*10^6&gt;0),SUM('Chemicals Calcs'!L$2:L106)-'Chem - ODS'!G$15*10^6,'Chemicals Calcs'!L106))</f>
        <v>0</v>
      </c>
      <c r="M106" s="210">
        <f ca="1">IF(SUM('Chemicals Calcs'!M$2:M106)-'Chem - ODS'!H$15*10^6&lt;0,0,IF(AND(SUM('Chemicals Calcs'!M$1:M105)-'Chem - ODS'!H$15*10^6&lt;0,SUM('Chemicals Calcs'!M$2:M106)-'Chem - ODS'!H$15*10^6&gt;0),SUM('Chemicals Calcs'!M$2:M106)-'Chem - ODS'!H$15*10^6,'Chemicals Calcs'!M106))</f>
        <v>0</v>
      </c>
      <c r="N106" s="210">
        <f ca="1">IF(SUM('Chemicals Calcs'!N$2:N106)-'Chem - ODS'!I$15*10^6&lt;0,0,IF(AND(SUM('Chemicals Calcs'!N$1:N105)-'Chem - ODS'!I$15*10^6&lt;0,SUM('Chemicals Calcs'!N$2:N106)-'Chem - ODS'!I$15*10^6&gt;0),SUM('Chemicals Calcs'!N$2:N106)-'Chem - ODS'!I$15*10^6,'Chemicals Calcs'!N106))</f>
        <v>0</v>
      </c>
      <c r="O106" s="210">
        <f ca="1">IF(SUM('Chemicals Calcs'!O$2:O106)-'Chem - ODS'!J$15*10^6&lt;0,0,IF(AND(SUM('Chemicals Calcs'!O$1:O105)-'Chem - ODS'!J$15*10^6&lt;0,SUM('Chemicals Calcs'!O$2:O106)-'Chem - ODS'!J$15*10^6&gt;0),SUM('Chemicals Calcs'!O$2:O106)-'Chem - ODS'!J$15*10^6,'Chemicals Calcs'!O106))</f>
        <v>0</v>
      </c>
      <c r="P106" s="210">
        <f ca="1">IF(SUM('Chemicals Calcs'!P$2:P106)-'Chem - ODS'!K$15*10^6&lt;0,0,IF(AND(SUM('Chemicals Calcs'!P$1:P105)-'Chem - ODS'!K$15*10^6&lt;0,SUM('Chemicals Calcs'!P$2:P106)-'Chem - ODS'!K$15*10^6&gt;0),SUM('Chemicals Calcs'!P$2:P106)-'Chem - ODS'!K$15*10^6,'Chemicals Calcs'!P106))</f>
        <v>0</v>
      </c>
      <c r="Q106" s="210">
        <f ca="1">IF(SUM('Chemicals Calcs'!Q$2:Q106)-'Chem - ODS'!L$15*10^6&lt;0,0,IF(AND(SUM('Chemicals Calcs'!Q$1:Q105)-'Chem - ODS'!L$15*10^6&lt;0,SUM('Chemicals Calcs'!Q$2:Q106)-'Chem - ODS'!L$15*10^6&gt;0),SUM('Chemicals Calcs'!Q$2:Q106)-'Chem - ODS'!L$15*10^6,'Chemicals Calcs'!Q106))</f>
        <v>0</v>
      </c>
      <c r="R106" s="210">
        <f ca="1">IF(SUM('Chemicals Calcs'!R$2:R106)-'Chem - ODS'!M$15*10^6&lt;0,0,IF(AND(SUM('Chemicals Calcs'!R$1:R105)-'Chem - ODS'!M$15*10^6&lt;0,SUM('Chemicals Calcs'!R$2:R106)-'Chem - ODS'!M$15*10^6&gt;0),SUM('Chemicals Calcs'!R$2:R106)-'Chem - ODS'!M$15*10^6,'Chemicals Calcs'!R106))</f>
        <v>0</v>
      </c>
      <c r="S106" s="210">
        <f ca="1">IF(SUM('Chemicals Calcs'!S$2:S106)-'Chem - ODS'!N$15*10^6&lt;0,0,IF(AND(SUM('Chemicals Calcs'!S$1:S105)-'Chem - ODS'!N$15*10^6&lt;0,SUM('Chemicals Calcs'!S$2:S106)-'Chem - ODS'!N$15*10^6&gt;0),SUM('Chemicals Calcs'!S$2:S106)-'Chem - ODS'!N$15*10^6,'Chemicals Calcs'!S106))</f>
        <v>0</v>
      </c>
      <c r="T106" s="210">
        <f ca="1">IF(SUM('Chemicals Calcs'!T$2:T106)-'Chem - ODS'!O$15*10^6&lt;0,0,IF(AND(SUM('Chemicals Calcs'!T$1:T105)-'Chem - ODS'!O$15*10^6&lt;0,SUM('Chemicals Calcs'!T$2:T106)-'Chem - ODS'!O$15*10^6&gt;0),SUM('Chemicals Calcs'!T$2:T106)-'Chem - ODS'!O$15*10^6,'Chemicals Calcs'!T106))</f>
        <v>0</v>
      </c>
      <c r="U106" s="210">
        <f ca="1">IF(SUM('Chemicals Calcs'!U$2:U106)-'Chem - ODS'!P$15*10^6&lt;0,0,IF(AND(SUM('Chemicals Calcs'!U$1:U105)-'Chem - ODS'!P$15*10^6&lt;0,SUM('Chemicals Calcs'!U$2:U106)-'Chem - ODS'!P$15*10^6&gt;0),SUM('Chemicals Calcs'!U$2:U106)-'Chem - ODS'!P$15*10^6,'Chemicals Calcs'!U106))</f>
        <v>0</v>
      </c>
      <c r="V106" s="210">
        <f ca="1">IF(SUM('Chemicals Calcs'!V$2:V106)-'Chem - ODS'!Q$15*10^6&lt;0,0,IF(AND(SUM('Chemicals Calcs'!V$1:V105)-'Chem - ODS'!Q$15*10^6&lt;0,SUM('Chemicals Calcs'!V$2:V106)-'Chem - ODS'!Q$15*10^6&gt;0),SUM('Chemicals Calcs'!V$2:V106)-'Chem - ODS'!Q$15*10^6,'Chemicals Calcs'!V106))</f>
        <v>0</v>
      </c>
      <c r="W106" s="210">
        <f ca="1">IF(SUM('Chemicals Calcs'!W$2:W106)-'Chem - ODS'!R$15*10^6&lt;0,0,IF(AND(SUM('Chemicals Calcs'!W$1:W105)-'Chem - ODS'!R$15*10^6&lt;0,SUM('Chemicals Calcs'!W$2:W106)-'Chem - ODS'!R$15*10^6&gt;0),SUM('Chemicals Calcs'!W$2:W106)-'Chem - ODS'!R$15*10^6,'Chemicals Calcs'!W106))</f>
        <v>0</v>
      </c>
      <c r="X106" s="210">
        <f ca="1">IF(SUM('Chemicals Calcs'!X$2:X106)-'Chem - ODS'!S$15*10^6&lt;0,0,IF(AND(SUM('Chemicals Calcs'!X$1:X105)-'Chem - ODS'!S$15*10^6&lt;0,SUM('Chemicals Calcs'!X$2:X106)-'Chem - ODS'!S$15*10^6&gt;0),SUM('Chemicals Calcs'!X$2:X106)-'Chem - ODS'!S$15*10^6,'Chemicals Calcs'!X106))</f>
        <v>0</v>
      </c>
      <c r="Y106" s="210">
        <f ca="1">IF(SUM('Chemicals Calcs'!Y$2:Y106)-'Chem - ODS'!T$15*10^6&lt;0,0,IF(AND(SUM('Chemicals Calcs'!Y$1:Y105)-'Chem - ODS'!T$15*10^6&lt;0,SUM('Chemicals Calcs'!Y$2:Y106)-'Chem - ODS'!T$15*10^6&gt;0),SUM('Chemicals Calcs'!Y$2:Y106)-'Chem - ODS'!T$15*10^6,'Chemicals Calcs'!Y106))</f>
        <v>0</v>
      </c>
      <c r="Z106" s="210">
        <f ca="1">IF(SUM('Chemicals Calcs'!Z$2:Z106)-'Chem - ODS'!U$15*10^6&lt;0,0,IF(AND(SUM('Chemicals Calcs'!Z$1:Z105)-'Chem - ODS'!U$15*10^6&lt;0,SUM('Chemicals Calcs'!Z$2:Z106)-'Chem - ODS'!U$15*10^6&gt;0),SUM('Chemicals Calcs'!Z$2:Z106)-'Chem - ODS'!U$15*10^6,'Chemicals Calcs'!Z106))</f>
        <v>0</v>
      </c>
      <c r="AA106" s="210">
        <f ca="1">IF(SUM('Chemicals Calcs'!AA$2:AA106)-'Chem - ODS'!V$15*10^6&lt;0,0,IF(AND(SUM('Chemicals Calcs'!AA$1:AA105)-'Chem - ODS'!V$15*10^6&lt;0,SUM('Chemicals Calcs'!AA$2:AA106)-'Chem - ODS'!V$15*10^6&gt;0),SUM('Chemicals Calcs'!AA$2:AA106)-'Chem - ODS'!V$15*10^6,'Chemicals Calcs'!AA106))</f>
        <v>0</v>
      </c>
      <c r="AB106" s="210">
        <f ca="1">IF(SUM('Chemicals Calcs'!AB$2:AB106)-'Chem - ODS'!W$15*10^6&lt;0,0,IF(AND(SUM('Chemicals Calcs'!AB$1:AB105)-'Chem - ODS'!W$15*10^6&lt;0,SUM('Chemicals Calcs'!AB$2:AB106)-'Chem - ODS'!W$15*10^6&gt;0),SUM('Chemicals Calcs'!AB$2:AB106)-'Chem - ODS'!W$15*10^6,'Chemicals Calcs'!AB106))</f>
        <v>0</v>
      </c>
      <c r="AC106" s="210">
        <f ca="1">IF(SUM('Chemicals Calcs'!AC$2:AC106)-'Chem - ODS'!X$15*10^6&lt;0,0,IF(AND(SUM('Chemicals Calcs'!AC$1:AC105)-'Chem - ODS'!X$15*10^6&lt;0,SUM('Chemicals Calcs'!AC$2:AC106)-'Chem - ODS'!X$15*10^6&gt;0),SUM('Chemicals Calcs'!AC$2:AC106)-'Chem - ODS'!X$15*10^6,'Chemicals Calcs'!AC106))</f>
        <v>0</v>
      </c>
      <c r="AD106" s="210">
        <f ca="1">IF(SUM('Chemicals Calcs'!AD$2:AD106)-'Chem - ODS'!Y$15*10^6&lt;0,0,IF(AND(SUM('Chemicals Calcs'!AD$1:AD105)-'Chem - ODS'!Y$15*10^6&lt;0,SUM('Chemicals Calcs'!AD$2:AD106)-'Chem - ODS'!Y$15*10^6&gt;0),SUM('Chemicals Calcs'!AD$2:AD106)-'Chem - ODS'!Y$15*10^6,'Chemicals Calcs'!AD106))</f>
        <v>0</v>
      </c>
      <c r="AE106" s="210">
        <f ca="1">IF(SUM('Chemicals Calcs'!AE$2:AE106)-'Chem - ODS'!Z$15*10^6&lt;0,0,IF(AND(SUM('Chemicals Calcs'!AE$1:AE105)-'Chem - ODS'!Z$15*10^6&lt;0,SUM('Chemicals Calcs'!AE$2:AE106)-'Chem - ODS'!Z$15*10^6&gt;0),SUM('Chemicals Calcs'!AE$2:AE106)-'Chem - ODS'!Z$15*10^6,'Chemicals Calcs'!AE106))</f>
        <v>0</v>
      </c>
      <c r="AF106" s="210">
        <f ca="1">IF(SUM('Chemicals Calcs'!AF$2:AF106)-'Chem - ODS'!AA$15*10^6&lt;0,0,IF(AND(SUM('Chemicals Calcs'!AF$1:AF105)-'Chem - ODS'!AA$15*10^6&lt;0,SUM('Chemicals Calcs'!AF$2:AF106)-'Chem - ODS'!AA$15*10^6&gt;0),SUM('Chemicals Calcs'!AF$2:AF106)-'Chem - ODS'!AA$15*10^6,'Chemicals Calcs'!AF106))</f>
        <v>0</v>
      </c>
      <c r="AG106" s="210">
        <f ca="1">IF(SUM('Chemicals Calcs'!AG$2:AG106)-'Chem - ODS'!AB$15*10^6&lt;0,0,IF(AND(SUM('Chemicals Calcs'!AG$1:AG105)-'Chem - ODS'!AB$15*10^6&lt;0,SUM('Chemicals Calcs'!AG$2:AG106)-'Chem - ODS'!AB$15*10^6&gt;0),SUM('Chemicals Calcs'!AG$2:AG106)-'Chem - ODS'!AB$15*10^6,'Chemicals Calcs'!AG106))</f>
        <v>0</v>
      </c>
      <c r="AH106" s="210">
        <f ca="1">IF(SUM('Chemicals Calcs'!AH$2:AH106)-'Chem - ODS'!AC$15*10^6&lt;0,0,IF(AND(SUM('Chemicals Calcs'!AH$1:AH105)-'Chem - ODS'!AC$15*10^6&lt;0,SUM('Chemicals Calcs'!AH$2:AH106)-'Chem - ODS'!AC$15*10^6&gt;0),SUM('Chemicals Calcs'!AH$2:AH106)-'Chem - ODS'!AC$15*10^6,'Chemicals Calcs'!AH106))</f>
        <v>0</v>
      </c>
      <c r="AI106" s="210">
        <f ca="1">IF(SUM('Chemicals Calcs'!AI$2:AI106)-'Chem - ODS'!AD$15*10^6&lt;0,0,IF(AND(SUM('Chemicals Calcs'!AI$1:AI105)-'Chem - ODS'!AD$15*10^6&lt;0,SUM('Chemicals Calcs'!AI$2:AI106)-'Chem - ODS'!AD$15*10^6&gt;0),SUM('Chemicals Calcs'!AI$2:AI106)-'Chem - ODS'!AD$15*10^6,'Chemicals Calcs'!AI106))</f>
        <v>0</v>
      </c>
      <c r="AJ106" s="210">
        <f ca="1">IF(SUM('Chemicals Calcs'!AJ$2:AJ106)-'Chem - ODS'!AE$15*10^6&lt;0,0,IF(AND(SUM('Chemicals Calcs'!AJ$1:AJ105)-'Chem - ODS'!AE$15*10^6&lt;0,SUM('Chemicals Calcs'!AJ$2:AJ106)-'Chem - ODS'!AE$15*10^6&gt;0),SUM('Chemicals Calcs'!AJ$2:AJ106)-'Chem - ODS'!AE$15*10^6,'Chemicals Calcs'!AJ106))</f>
        <v>0</v>
      </c>
      <c r="AK106" s="210">
        <f ca="1">IF(SUM('Chemicals Calcs'!AK$2:AK106)-'Chem - ODS'!AF$15*10^6&lt;0,0,IF(AND(SUM('Chemicals Calcs'!AK$1:AK105)-'Chem - ODS'!AF$15*10^6&lt;0,SUM('Chemicals Calcs'!AK$2:AK106)-'Chem - ODS'!AF$15*10^6&gt;0),SUM('Chemicals Calcs'!AK$2:AK106)-'Chem - ODS'!AF$15*10^6,'Chemicals Calcs'!AK106))</f>
        <v>0</v>
      </c>
      <c r="AL106" s="210">
        <f ca="1">IF(SUM('Chemicals Calcs'!AL$2:AL106)-'Chem - ODS'!AG$15*10^6&lt;0,0,IF(AND(SUM('Chemicals Calcs'!AL$1:AL105)-'Chem - ODS'!AG$15*10^6&lt;0,SUM('Chemicals Calcs'!AL$2:AL106)-'Chem - ODS'!AG$15*10^6&gt;0),SUM('Chemicals Calcs'!AL$2:AL106)-'Chem - ODS'!AG$15*10^6,'Chemicals Calcs'!AL106))</f>
        <v>0</v>
      </c>
      <c r="AM106" s="210">
        <f ca="1">IF(SUM('Chemicals Calcs'!AM$2:AM106)-'Chem - ODS'!AH$15*10^6&lt;0,0,IF(AND(SUM('Chemicals Calcs'!AM$1:AM105)-'Chem - ODS'!AH$15*10^6&lt;0,SUM('Chemicals Calcs'!AM$2:AM106)-'Chem - ODS'!AH$15*10^6&gt;0),SUM('Chemicals Calcs'!AM$2:AM106)-'Chem - ODS'!AH$15*10^6,'Chemicals Calcs'!AM106))</f>
        <v>0</v>
      </c>
      <c r="AN106" s="210">
        <f ca="1">IF(SUM('Chemicals Calcs'!AN$2:AN106)-'Chem - ODS'!AI$15*10^6&lt;0,0,IF(AND(SUM('Chemicals Calcs'!AN$1:AN105)-'Chem - ODS'!AI$15*10^6&lt;0,SUM('Chemicals Calcs'!AN$2:AN106)-'Chem - ODS'!AI$15*10^6&gt;0),SUM('Chemicals Calcs'!AN$2:AN106)-'Chem - ODS'!AI$15*10^6,'Chemicals Calcs'!AN106))</f>
        <v>0</v>
      </c>
      <c r="AO106" s="210">
        <f ca="1">IF(SUM('Chemicals Calcs'!AO$2:AO106)-'Chem - ODS'!AJ$15*10^6&lt;0,0,IF(AND(SUM('Chemicals Calcs'!AO$1:AO105)-'Chem - ODS'!AJ$15*10^6&lt;0,SUM('Chemicals Calcs'!AO$2:AO106)-'Chem - ODS'!AJ$15*10^6&gt;0),SUM('Chemicals Calcs'!AO$2:AO106)-'Chem - ODS'!AJ$15*10^6,'Chemicals Calcs'!AO106))</f>
        <v>0</v>
      </c>
      <c r="AP106" s="210">
        <f ca="1">IF(SUM('Chemicals Calcs'!AP$2:AP106)-'Chem - ODS'!AK$15*10^6&lt;0,0,IF(AND(SUM('Chemicals Calcs'!AP$1:AP105)-'Chem - ODS'!AK$15*10^6&lt;0,SUM('Chemicals Calcs'!AP$2:AP106)-'Chem - ODS'!AK$15*10^6&gt;0),SUM('Chemicals Calcs'!AP$2:AP106)-'Chem - ODS'!AK$15*10^6,'Chemicals Calcs'!AP106))</f>
        <v>0</v>
      </c>
    </row>
    <row r="107" spans="1:42">
      <c r="A107" s="74">
        <v>55</v>
      </c>
      <c r="B107">
        <f ca="1">IF('Chemicals 2010'!$A115="CP",INDIRECT("'Chemicals 2010'!"&amp;'Country Selector'!$B$3&amp;ROW($A115))*10^12,0)</f>
        <v>0</v>
      </c>
      <c r="C107" s="90">
        <f t="shared" ca="1" si="4"/>
        <v>0</v>
      </c>
      <c r="D107" s="90">
        <f t="shared" ca="1" si="5"/>
        <v>0</v>
      </c>
      <c r="E107" s="90">
        <f t="shared" ca="1" si="5"/>
        <v>0</v>
      </c>
      <c r="F107" s="90">
        <f t="shared" ca="1" si="5"/>
        <v>0</v>
      </c>
      <c r="G107" s="210">
        <f ca="1">IF(SUM('Chemicals Calcs'!G$2:G107)-'Chem - ODS'!B$15*10^6&lt;0,0,IF(AND(SUM('Chemicals Calcs'!G$1:G106)-'Chem - ODS'!B$15*10^6&lt;0,SUM('Chemicals Calcs'!G$2:G107)-'Chem - ODS'!B$15*10^6&gt;0),SUM('Chemicals Calcs'!G$2:G107)-'Chem - ODS'!B$15*10^6,'Chemicals Calcs'!G107))</f>
        <v>0</v>
      </c>
      <c r="H107" s="210">
        <f ca="1">IF(SUM('Chemicals Calcs'!H$2:H107)-'Chem - ODS'!C$15*10^6&lt;0,0,IF(AND(SUM('Chemicals Calcs'!H$1:H106)-'Chem - ODS'!C$15*10^6&lt;0,SUM('Chemicals Calcs'!H$2:H107)-'Chem - ODS'!C$15*10^6&gt;0),SUM('Chemicals Calcs'!H$2:H107)-'Chem - ODS'!C$15*10^6,'Chemicals Calcs'!H107))</f>
        <v>0</v>
      </c>
      <c r="I107" s="210">
        <f ca="1">IF(SUM('Chemicals Calcs'!I$2:I107)-'Chem - ODS'!D$15*10^6&lt;0,0,IF(AND(SUM('Chemicals Calcs'!I$1:I106)-'Chem - ODS'!D$15*10^6&lt;0,SUM('Chemicals Calcs'!I$2:I107)-'Chem - ODS'!D$15*10^6&gt;0),SUM('Chemicals Calcs'!I$2:I107)-'Chem - ODS'!D$15*10^6,'Chemicals Calcs'!I107))</f>
        <v>0</v>
      </c>
      <c r="J107" s="210">
        <f ca="1">IF(SUM('Chemicals Calcs'!J$2:J107)-'Chem - ODS'!E$15*10^6&lt;0,0,IF(AND(SUM('Chemicals Calcs'!J$1:J106)-'Chem - ODS'!E$15*10^6&lt;0,SUM('Chemicals Calcs'!J$2:J107)-'Chem - ODS'!E$15*10^6&gt;0),SUM('Chemicals Calcs'!J$2:J107)-'Chem - ODS'!E$15*10^6,'Chemicals Calcs'!J107))</f>
        <v>0</v>
      </c>
      <c r="K107" s="210">
        <f ca="1">IF(SUM('Chemicals Calcs'!K$2:K107)-'Chem - ODS'!F$15*10^6&lt;0,0,IF(AND(SUM('Chemicals Calcs'!K$1:K106)-'Chem - ODS'!F$15*10^6&lt;0,SUM('Chemicals Calcs'!K$2:K107)-'Chem - ODS'!F$15*10^6&gt;0),SUM('Chemicals Calcs'!K$2:K107)-'Chem - ODS'!F$15*10^6,'Chemicals Calcs'!K107))</f>
        <v>0</v>
      </c>
      <c r="L107" s="210">
        <f ca="1">IF(SUM('Chemicals Calcs'!L$2:L107)-'Chem - ODS'!G$15*10^6&lt;0,0,IF(AND(SUM('Chemicals Calcs'!L$1:L106)-'Chem - ODS'!G$15*10^6&lt;0,SUM('Chemicals Calcs'!L$2:L107)-'Chem - ODS'!G$15*10^6&gt;0),SUM('Chemicals Calcs'!L$2:L107)-'Chem - ODS'!G$15*10^6,'Chemicals Calcs'!L107))</f>
        <v>0</v>
      </c>
      <c r="M107" s="210">
        <f ca="1">IF(SUM('Chemicals Calcs'!M$2:M107)-'Chem - ODS'!H$15*10^6&lt;0,0,IF(AND(SUM('Chemicals Calcs'!M$1:M106)-'Chem - ODS'!H$15*10^6&lt;0,SUM('Chemicals Calcs'!M$2:M107)-'Chem - ODS'!H$15*10^6&gt;0),SUM('Chemicals Calcs'!M$2:M107)-'Chem - ODS'!H$15*10^6,'Chemicals Calcs'!M107))</f>
        <v>0</v>
      </c>
      <c r="N107" s="210">
        <f ca="1">IF(SUM('Chemicals Calcs'!N$2:N107)-'Chem - ODS'!I$15*10^6&lt;0,0,IF(AND(SUM('Chemicals Calcs'!N$1:N106)-'Chem - ODS'!I$15*10^6&lt;0,SUM('Chemicals Calcs'!N$2:N107)-'Chem - ODS'!I$15*10^6&gt;0),SUM('Chemicals Calcs'!N$2:N107)-'Chem - ODS'!I$15*10^6,'Chemicals Calcs'!N107))</f>
        <v>0</v>
      </c>
      <c r="O107" s="210">
        <f ca="1">IF(SUM('Chemicals Calcs'!O$2:O107)-'Chem - ODS'!J$15*10^6&lt;0,0,IF(AND(SUM('Chemicals Calcs'!O$1:O106)-'Chem - ODS'!J$15*10^6&lt;0,SUM('Chemicals Calcs'!O$2:O107)-'Chem - ODS'!J$15*10^6&gt;0),SUM('Chemicals Calcs'!O$2:O107)-'Chem - ODS'!J$15*10^6,'Chemicals Calcs'!O107))</f>
        <v>0</v>
      </c>
      <c r="P107" s="210">
        <f ca="1">IF(SUM('Chemicals Calcs'!P$2:P107)-'Chem - ODS'!K$15*10^6&lt;0,0,IF(AND(SUM('Chemicals Calcs'!P$1:P106)-'Chem - ODS'!K$15*10^6&lt;0,SUM('Chemicals Calcs'!P$2:P107)-'Chem - ODS'!K$15*10^6&gt;0),SUM('Chemicals Calcs'!P$2:P107)-'Chem - ODS'!K$15*10^6,'Chemicals Calcs'!P107))</f>
        <v>0</v>
      </c>
      <c r="Q107" s="210">
        <f ca="1">IF(SUM('Chemicals Calcs'!Q$2:Q107)-'Chem - ODS'!L$15*10^6&lt;0,0,IF(AND(SUM('Chemicals Calcs'!Q$1:Q106)-'Chem - ODS'!L$15*10^6&lt;0,SUM('Chemicals Calcs'!Q$2:Q107)-'Chem - ODS'!L$15*10^6&gt;0),SUM('Chemicals Calcs'!Q$2:Q107)-'Chem - ODS'!L$15*10^6,'Chemicals Calcs'!Q107))</f>
        <v>0</v>
      </c>
      <c r="R107" s="210">
        <f ca="1">IF(SUM('Chemicals Calcs'!R$2:R107)-'Chem - ODS'!M$15*10^6&lt;0,0,IF(AND(SUM('Chemicals Calcs'!R$1:R106)-'Chem - ODS'!M$15*10^6&lt;0,SUM('Chemicals Calcs'!R$2:R107)-'Chem - ODS'!M$15*10^6&gt;0),SUM('Chemicals Calcs'!R$2:R107)-'Chem - ODS'!M$15*10^6,'Chemicals Calcs'!R107))</f>
        <v>0</v>
      </c>
      <c r="S107" s="210">
        <f ca="1">IF(SUM('Chemicals Calcs'!S$2:S107)-'Chem - ODS'!N$15*10^6&lt;0,0,IF(AND(SUM('Chemicals Calcs'!S$1:S106)-'Chem - ODS'!N$15*10^6&lt;0,SUM('Chemicals Calcs'!S$2:S107)-'Chem - ODS'!N$15*10^6&gt;0),SUM('Chemicals Calcs'!S$2:S107)-'Chem - ODS'!N$15*10^6,'Chemicals Calcs'!S107))</f>
        <v>0</v>
      </c>
      <c r="T107" s="210">
        <f ca="1">IF(SUM('Chemicals Calcs'!T$2:T107)-'Chem - ODS'!O$15*10^6&lt;0,0,IF(AND(SUM('Chemicals Calcs'!T$1:T106)-'Chem - ODS'!O$15*10^6&lt;0,SUM('Chemicals Calcs'!T$2:T107)-'Chem - ODS'!O$15*10^6&gt;0),SUM('Chemicals Calcs'!T$2:T107)-'Chem - ODS'!O$15*10^6,'Chemicals Calcs'!T107))</f>
        <v>0</v>
      </c>
      <c r="U107" s="210">
        <f ca="1">IF(SUM('Chemicals Calcs'!U$2:U107)-'Chem - ODS'!P$15*10^6&lt;0,0,IF(AND(SUM('Chemicals Calcs'!U$1:U106)-'Chem - ODS'!P$15*10^6&lt;0,SUM('Chemicals Calcs'!U$2:U107)-'Chem - ODS'!P$15*10^6&gt;0),SUM('Chemicals Calcs'!U$2:U107)-'Chem - ODS'!P$15*10^6,'Chemicals Calcs'!U107))</f>
        <v>0</v>
      </c>
      <c r="V107" s="210">
        <f ca="1">IF(SUM('Chemicals Calcs'!V$2:V107)-'Chem - ODS'!Q$15*10^6&lt;0,0,IF(AND(SUM('Chemicals Calcs'!V$1:V106)-'Chem - ODS'!Q$15*10^6&lt;0,SUM('Chemicals Calcs'!V$2:V107)-'Chem - ODS'!Q$15*10^6&gt;0),SUM('Chemicals Calcs'!V$2:V107)-'Chem - ODS'!Q$15*10^6,'Chemicals Calcs'!V107))</f>
        <v>0</v>
      </c>
      <c r="W107" s="210">
        <f ca="1">IF(SUM('Chemicals Calcs'!W$2:W107)-'Chem - ODS'!R$15*10^6&lt;0,0,IF(AND(SUM('Chemicals Calcs'!W$1:W106)-'Chem - ODS'!R$15*10^6&lt;0,SUM('Chemicals Calcs'!W$2:W107)-'Chem - ODS'!R$15*10^6&gt;0),SUM('Chemicals Calcs'!W$2:W107)-'Chem - ODS'!R$15*10^6,'Chemicals Calcs'!W107))</f>
        <v>0</v>
      </c>
      <c r="X107" s="210">
        <f ca="1">IF(SUM('Chemicals Calcs'!X$2:X107)-'Chem - ODS'!S$15*10^6&lt;0,0,IF(AND(SUM('Chemicals Calcs'!X$1:X106)-'Chem - ODS'!S$15*10^6&lt;0,SUM('Chemicals Calcs'!X$2:X107)-'Chem - ODS'!S$15*10^6&gt;0),SUM('Chemicals Calcs'!X$2:X107)-'Chem - ODS'!S$15*10^6,'Chemicals Calcs'!X107))</f>
        <v>0</v>
      </c>
      <c r="Y107" s="210">
        <f ca="1">IF(SUM('Chemicals Calcs'!Y$2:Y107)-'Chem - ODS'!T$15*10^6&lt;0,0,IF(AND(SUM('Chemicals Calcs'!Y$1:Y106)-'Chem - ODS'!T$15*10^6&lt;0,SUM('Chemicals Calcs'!Y$2:Y107)-'Chem - ODS'!T$15*10^6&gt;0),SUM('Chemicals Calcs'!Y$2:Y107)-'Chem - ODS'!T$15*10^6,'Chemicals Calcs'!Y107))</f>
        <v>0</v>
      </c>
      <c r="Z107" s="210">
        <f ca="1">IF(SUM('Chemicals Calcs'!Z$2:Z107)-'Chem - ODS'!U$15*10^6&lt;0,0,IF(AND(SUM('Chemicals Calcs'!Z$1:Z106)-'Chem - ODS'!U$15*10^6&lt;0,SUM('Chemicals Calcs'!Z$2:Z107)-'Chem - ODS'!U$15*10^6&gt;0),SUM('Chemicals Calcs'!Z$2:Z107)-'Chem - ODS'!U$15*10^6,'Chemicals Calcs'!Z107))</f>
        <v>0</v>
      </c>
      <c r="AA107" s="210">
        <f ca="1">IF(SUM('Chemicals Calcs'!AA$2:AA107)-'Chem - ODS'!V$15*10^6&lt;0,0,IF(AND(SUM('Chemicals Calcs'!AA$1:AA106)-'Chem - ODS'!V$15*10^6&lt;0,SUM('Chemicals Calcs'!AA$2:AA107)-'Chem - ODS'!V$15*10^6&gt;0),SUM('Chemicals Calcs'!AA$2:AA107)-'Chem - ODS'!V$15*10^6,'Chemicals Calcs'!AA107))</f>
        <v>0</v>
      </c>
      <c r="AB107" s="210">
        <f ca="1">IF(SUM('Chemicals Calcs'!AB$2:AB107)-'Chem - ODS'!W$15*10^6&lt;0,0,IF(AND(SUM('Chemicals Calcs'!AB$1:AB106)-'Chem - ODS'!W$15*10^6&lt;0,SUM('Chemicals Calcs'!AB$2:AB107)-'Chem - ODS'!W$15*10^6&gt;0),SUM('Chemicals Calcs'!AB$2:AB107)-'Chem - ODS'!W$15*10^6,'Chemicals Calcs'!AB107))</f>
        <v>0</v>
      </c>
      <c r="AC107" s="210">
        <f ca="1">IF(SUM('Chemicals Calcs'!AC$2:AC107)-'Chem - ODS'!X$15*10^6&lt;0,0,IF(AND(SUM('Chemicals Calcs'!AC$1:AC106)-'Chem - ODS'!X$15*10^6&lt;0,SUM('Chemicals Calcs'!AC$2:AC107)-'Chem - ODS'!X$15*10^6&gt;0),SUM('Chemicals Calcs'!AC$2:AC107)-'Chem - ODS'!X$15*10^6,'Chemicals Calcs'!AC107))</f>
        <v>0</v>
      </c>
      <c r="AD107" s="210">
        <f ca="1">IF(SUM('Chemicals Calcs'!AD$2:AD107)-'Chem - ODS'!Y$15*10^6&lt;0,0,IF(AND(SUM('Chemicals Calcs'!AD$1:AD106)-'Chem - ODS'!Y$15*10^6&lt;0,SUM('Chemicals Calcs'!AD$2:AD107)-'Chem - ODS'!Y$15*10^6&gt;0),SUM('Chemicals Calcs'!AD$2:AD107)-'Chem - ODS'!Y$15*10^6,'Chemicals Calcs'!AD107))</f>
        <v>0</v>
      </c>
      <c r="AE107" s="210">
        <f ca="1">IF(SUM('Chemicals Calcs'!AE$2:AE107)-'Chem - ODS'!Z$15*10^6&lt;0,0,IF(AND(SUM('Chemicals Calcs'!AE$1:AE106)-'Chem - ODS'!Z$15*10^6&lt;0,SUM('Chemicals Calcs'!AE$2:AE107)-'Chem - ODS'!Z$15*10^6&gt;0),SUM('Chemicals Calcs'!AE$2:AE107)-'Chem - ODS'!Z$15*10^6,'Chemicals Calcs'!AE107))</f>
        <v>0</v>
      </c>
      <c r="AF107" s="210">
        <f ca="1">IF(SUM('Chemicals Calcs'!AF$2:AF107)-'Chem - ODS'!AA$15*10^6&lt;0,0,IF(AND(SUM('Chemicals Calcs'!AF$1:AF106)-'Chem - ODS'!AA$15*10^6&lt;0,SUM('Chemicals Calcs'!AF$2:AF107)-'Chem - ODS'!AA$15*10^6&gt;0),SUM('Chemicals Calcs'!AF$2:AF107)-'Chem - ODS'!AA$15*10^6,'Chemicals Calcs'!AF107))</f>
        <v>0</v>
      </c>
      <c r="AG107" s="210">
        <f ca="1">IF(SUM('Chemicals Calcs'!AG$2:AG107)-'Chem - ODS'!AB$15*10^6&lt;0,0,IF(AND(SUM('Chemicals Calcs'!AG$1:AG106)-'Chem - ODS'!AB$15*10^6&lt;0,SUM('Chemicals Calcs'!AG$2:AG107)-'Chem - ODS'!AB$15*10^6&gt;0),SUM('Chemicals Calcs'!AG$2:AG107)-'Chem - ODS'!AB$15*10^6,'Chemicals Calcs'!AG107))</f>
        <v>0</v>
      </c>
      <c r="AH107" s="210">
        <f ca="1">IF(SUM('Chemicals Calcs'!AH$2:AH107)-'Chem - ODS'!AC$15*10^6&lt;0,0,IF(AND(SUM('Chemicals Calcs'!AH$1:AH106)-'Chem - ODS'!AC$15*10^6&lt;0,SUM('Chemicals Calcs'!AH$2:AH107)-'Chem - ODS'!AC$15*10^6&gt;0),SUM('Chemicals Calcs'!AH$2:AH107)-'Chem - ODS'!AC$15*10^6,'Chemicals Calcs'!AH107))</f>
        <v>0</v>
      </c>
      <c r="AI107" s="210">
        <f ca="1">IF(SUM('Chemicals Calcs'!AI$2:AI107)-'Chem - ODS'!AD$15*10^6&lt;0,0,IF(AND(SUM('Chemicals Calcs'!AI$1:AI106)-'Chem - ODS'!AD$15*10^6&lt;0,SUM('Chemicals Calcs'!AI$2:AI107)-'Chem - ODS'!AD$15*10^6&gt;0),SUM('Chemicals Calcs'!AI$2:AI107)-'Chem - ODS'!AD$15*10^6,'Chemicals Calcs'!AI107))</f>
        <v>0</v>
      </c>
      <c r="AJ107" s="210">
        <f ca="1">IF(SUM('Chemicals Calcs'!AJ$2:AJ107)-'Chem - ODS'!AE$15*10^6&lt;0,0,IF(AND(SUM('Chemicals Calcs'!AJ$1:AJ106)-'Chem - ODS'!AE$15*10^6&lt;0,SUM('Chemicals Calcs'!AJ$2:AJ107)-'Chem - ODS'!AE$15*10^6&gt;0),SUM('Chemicals Calcs'!AJ$2:AJ107)-'Chem - ODS'!AE$15*10^6,'Chemicals Calcs'!AJ107))</f>
        <v>0</v>
      </c>
      <c r="AK107" s="210">
        <f ca="1">IF(SUM('Chemicals Calcs'!AK$2:AK107)-'Chem - ODS'!AF$15*10^6&lt;0,0,IF(AND(SUM('Chemicals Calcs'!AK$1:AK106)-'Chem - ODS'!AF$15*10^6&lt;0,SUM('Chemicals Calcs'!AK$2:AK107)-'Chem - ODS'!AF$15*10^6&gt;0),SUM('Chemicals Calcs'!AK$2:AK107)-'Chem - ODS'!AF$15*10^6,'Chemicals Calcs'!AK107))</f>
        <v>0</v>
      </c>
      <c r="AL107" s="210">
        <f ca="1">IF(SUM('Chemicals Calcs'!AL$2:AL107)-'Chem - ODS'!AG$15*10^6&lt;0,0,IF(AND(SUM('Chemicals Calcs'!AL$1:AL106)-'Chem - ODS'!AG$15*10^6&lt;0,SUM('Chemicals Calcs'!AL$2:AL107)-'Chem - ODS'!AG$15*10^6&gt;0),SUM('Chemicals Calcs'!AL$2:AL107)-'Chem - ODS'!AG$15*10^6,'Chemicals Calcs'!AL107))</f>
        <v>0</v>
      </c>
      <c r="AM107" s="210">
        <f ca="1">IF(SUM('Chemicals Calcs'!AM$2:AM107)-'Chem - ODS'!AH$15*10^6&lt;0,0,IF(AND(SUM('Chemicals Calcs'!AM$1:AM106)-'Chem - ODS'!AH$15*10^6&lt;0,SUM('Chemicals Calcs'!AM$2:AM107)-'Chem - ODS'!AH$15*10^6&gt;0),SUM('Chemicals Calcs'!AM$2:AM107)-'Chem - ODS'!AH$15*10^6,'Chemicals Calcs'!AM107))</f>
        <v>0</v>
      </c>
      <c r="AN107" s="210">
        <f ca="1">IF(SUM('Chemicals Calcs'!AN$2:AN107)-'Chem - ODS'!AI$15*10^6&lt;0,0,IF(AND(SUM('Chemicals Calcs'!AN$1:AN106)-'Chem - ODS'!AI$15*10^6&lt;0,SUM('Chemicals Calcs'!AN$2:AN107)-'Chem - ODS'!AI$15*10^6&gt;0),SUM('Chemicals Calcs'!AN$2:AN107)-'Chem - ODS'!AI$15*10^6,'Chemicals Calcs'!AN107))</f>
        <v>0</v>
      </c>
      <c r="AO107" s="210">
        <f ca="1">IF(SUM('Chemicals Calcs'!AO$2:AO107)-'Chem - ODS'!AJ$15*10^6&lt;0,0,IF(AND(SUM('Chemicals Calcs'!AO$1:AO106)-'Chem - ODS'!AJ$15*10^6&lt;0,SUM('Chemicals Calcs'!AO$2:AO107)-'Chem - ODS'!AJ$15*10^6&gt;0),SUM('Chemicals Calcs'!AO$2:AO107)-'Chem - ODS'!AJ$15*10^6,'Chemicals Calcs'!AO107))</f>
        <v>0</v>
      </c>
      <c r="AP107" s="210">
        <f ca="1">IF(SUM('Chemicals Calcs'!AP$2:AP107)-'Chem - ODS'!AK$15*10^6&lt;0,0,IF(AND(SUM('Chemicals Calcs'!AP$1:AP106)-'Chem - ODS'!AK$15*10^6&lt;0,SUM('Chemicals Calcs'!AP$2:AP107)-'Chem - ODS'!AK$15*10^6&gt;0),SUM('Chemicals Calcs'!AP$2:AP107)-'Chem - ODS'!AK$15*10^6,'Chemicals Calcs'!AP107))</f>
        <v>0</v>
      </c>
    </row>
    <row r="108" spans="1:42">
      <c r="A108" s="74">
        <v>56</v>
      </c>
      <c r="B108">
        <f ca="1">IF('Chemicals 2010'!$A116="CP",INDIRECT("'Chemicals 2010'!"&amp;'Country Selector'!$B$3&amp;ROW($A116))*10^12,0)</f>
        <v>0</v>
      </c>
      <c r="C108" s="90">
        <f t="shared" ca="1" si="4"/>
        <v>0</v>
      </c>
      <c r="D108" s="90">
        <f t="shared" ca="1" si="5"/>
        <v>0</v>
      </c>
      <c r="E108" s="90">
        <f t="shared" ca="1" si="5"/>
        <v>0</v>
      </c>
      <c r="F108" s="90">
        <f t="shared" ca="1" si="5"/>
        <v>0</v>
      </c>
      <c r="G108" s="210">
        <f ca="1">IF(SUM('Chemicals Calcs'!G$2:G108)-'Chem - ODS'!B$15*10^6&lt;0,0,IF(AND(SUM('Chemicals Calcs'!G$1:G107)-'Chem - ODS'!B$15*10^6&lt;0,SUM('Chemicals Calcs'!G$2:G108)-'Chem - ODS'!B$15*10^6&gt;0),SUM('Chemicals Calcs'!G$2:G108)-'Chem - ODS'!B$15*10^6,'Chemicals Calcs'!G108))</f>
        <v>0</v>
      </c>
      <c r="H108" s="210">
        <f ca="1">IF(SUM('Chemicals Calcs'!H$2:H108)-'Chem - ODS'!C$15*10^6&lt;0,0,IF(AND(SUM('Chemicals Calcs'!H$1:H107)-'Chem - ODS'!C$15*10^6&lt;0,SUM('Chemicals Calcs'!H$2:H108)-'Chem - ODS'!C$15*10^6&gt;0),SUM('Chemicals Calcs'!H$2:H108)-'Chem - ODS'!C$15*10^6,'Chemicals Calcs'!H108))</f>
        <v>0</v>
      </c>
      <c r="I108" s="210">
        <f ca="1">IF(SUM('Chemicals Calcs'!I$2:I108)-'Chem - ODS'!D$15*10^6&lt;0,0,IF(AND(SUM('Chemicals Calcs'!I$1:I107)-'Chem - ODS'!D$15*10^6&lt;0,SUM('Chemicals Calcs'!I$2:I108)-'Chem - ODS'!D$15*10^6&gt;0),SUM('Chemicals Calcs'!I$2:I108)-'Chem - ODS'!D$15*10^6,'Chemicals Calcs'!I108))</f>
        <v>0</v>
      </c>
      <c r="J108" s="210">
        <f ca="1">IF(SUM('Chemicals Calcs'!J$2:J108)-'Chem - ODS'!E$15*10^6&lt;0,0,IF(AND(SUM('Chemicals Calcs'!J$1:J107)-'Chem - ODS'!E$15*10^6&lt;0,SUM('Chemicals Calcs'!J$2:J108)-'Chem - ODS'!E$15*10^6&gt;0),SUM('Chemicals Calcs'!J$2:J108)-'Chem - ODS'!E$15*10^6,'Chemicals Calcs'!J108))</f>
        <v>0</v>
      </c>
      <c r="K108" s="210">
        <f ca="1">IF(SUM('Chemicals Calcs'!K$2:K108)-'Chem - ODS'!F$15*10^6&lt;0,0,IF(AND(SUM('Chemicals Calcs'!K$1:K107)-'Chem - ODS'!F$15*10^6&lt;0,SUM('Chemicals Calcs'!K$2:K108)-'Chem - ODS'!F$15*10^6&gt;0),SUM('Chemicals Calcs'!K$2:K108)-'Chem - ODS'!F$15*10^6,'Chemicals Calcs'!K108))</f>
        <v>0</v>
      </c>
      <c r="L108" s="210">
        <f ca="1">IF(SUM('Chemicals Calcs'!L$2:L108)-'Chem - ODS'!G$15*10^6&lt;0,0,IF(AND(SUM('Chemicals Calcs'!L$1:L107)-'Chem - ODS'!G$15*10^6&lt;0,SUM('Chemicals Calcs'!L$2:L108)-'Chem - ODS'!G$15*10^6&gt;0),SUM('Chemicals Calcs'!L$2:L108)-'Chem - ODS'!G$15*10^6,'Chemicals Calcs'!L108))</f>
        <v>0</v>
      </c>
      <c r="M108" s="210">
        <f ca="1">IF(SUM('Chemicals Calcs'!M$2:M108)-'Chem - ODS'!H$15*10^6&lt;0,0,IF(AND(SUM('Chemicals Calcs'!M$1:M107)-'Chem - ODS'!H$15*10^6&lt;0,SUM('Chemicals Calcs'!M$2:M108)-'Chem - ODS'!H$15*10^6&gt;0),SUM('Chemicals Calcs'!M$2:M108)-'Chem - ODS'!H$15*10^6,'Chemicals Calcs'!M108))</f>
        <v>0</v>
      </c>
      <c r="N108" s="210">
        <f ca="1">IF(SUM('Chemicals Calcs'!N$2:N108)-'Chem - ODS'!I$15*10^6&lt;0,0,IF(AND(SUM('Chemicals Calcs'!N$1:N107)-'Chem - ODS'!I$15*10^6&lt;0,SUM('Chemicals Calcs'!N$2:N108)-'Chem - ODS'!I$15*10^6&gt;0),SUM('Chemicals Calcs'!N$2:N108)-'Chem - ODS'!I$15*10^6,'Chemicals Calcs'!N108))</f>
        <v>0</v>
      </c>
      <c r="O108" s="210">
        <f ca="1">IF(SUM('Chemicals Calcs'!O$2:O108)-'Chem - ODS'!J$15*10^6&lt;0,0,IF(AND(SUM('Chemicals Calcs'!O$1:O107)-'Chem - ODS'!J$15*10^6&lt;0,SUM('Chemicals Calcs'!O$2:O108)-'Chem - ODS'!J$15*10^6&gt;0),SUM('Chemicals Calcs'!O$2:O108)-'Chem - ODS'!J$15*10^6,'Chemicals Calcs'!O108))</f>
        <v>0</v>
      </c>
      <c r="P108" s="210">
        <f ca="1">IF(SUM('Chemicals Calcs'!P$2:P108)-'Chem - ODS'!K$15*10^6&lt;0,0,IF(AND(SUM('Chemicals Calcs'!P$1:P107)-'Chem - ODS'!K$15*10^6&lt;0,SUM('Chemicals Calcs'!P$2:P108)-'Chem - ODS'!K$15*10^6&gt;0),SUM('Chemicals Calcs'!P$2:P108)-'Chem - ODS'!K$15*10^6,'Chemicals Calcs'!P108))</f>
        <v>0</v>
      </c>
      <c r="Q108" s="210">
        <f ca="1">IF(SUM('Chemicals Calcs'!Q$2:Q108)-'Chem - ODS'!L$15*10^6&lt;0,0,IF(AND(SUM('Chemicals Calcs'!Q$1:Q107)-'Chem - ODS'!L$15*10^6&lt;0,SUM('Chemicals Calcs'!Q$2:Q108)-'Chem - ODS'!L$15*10^6&gt;0),SUM('Chemicals Calcs'!Q$2:Q108)-'Chem - ODS'!L$15*10^6,'Chemicals Calcs'!Q108))</f>
        <v>0</v>
      </c>
      <c r="R108" s="210">
        <f ca="1">IF(SUM('Chemicals Calcs'!R$2:R108)-'Chem - ODS'!M$15*10^6&lt;0,0,IF(AND(SUM('Chemicals Calcs'!R$1:R107)-'Chem - ODS'!M$15*10^6&lt;0,SUM('Chemicals Calcs'!R$2:R108)-'Chem - ODS'!M$15*10^6&gt;0),SUM('Chemicals Calcs'!R$2:R108)-'Chem - ODS'!M$15*10^6,'Chemicals Calcs'!R108))</f>
        <v>0</v>
      </c>
      <c r="S108" s="210">
        <f ca="1">IF(SUM('Chemicals Calcs'!S$2:S108)-'Chem - ODS'!N$15*10^6&lt;0,0,IF(AND(SUM('Chemicals Calcs'!S$1:S107)-'Chem - ODS'!N$15*10^6&lt;0,SUM('Chemicals Calcs'!S$2:S108)-'Chem - ODS'!N$15*10^6&gt;0),SUM('Chemicals Calcs'!S$2:S108)-'Chem - ODS'!N$15*10^6,'Chemicals Calcs'!S108))</f>
        <v>0</v>
      </c>
      <c r="T108" s="210">
        <f ca="1">IF(SUM('Chemicals Calcs'!T$2:T108)-'Chem - ODS'!O$15*10^6&lt;0,0,IF(AND(SUM('Chemicals Calcs'!T$1:T107)-'Chem - ODS'!O$15*10^6&lt;0,SUM('Chemicals Calcs'!T$2:T108)-'Chem - ODS'!O$15*10^6&gt;0),SUM('Chemicals Calcs'!T$2:T108)-'Chem - ODS'!O$15*10^6,'Chemicals Calcs'!T108))</f>
        <v>0</v>
      </c>
      <c r="U108" s="210">
        <f ca="1">IF(SUM('Chemicals Calcs'!U$2:U108)-'Chem - ODS'!P$15*10^6&lt;0,0,IF(AND(SUM('Chemicals Calcs'!U$1:U107)-'Chem - ODS'!P$15*10^6&lt;0,SUM('Chemicals Calcs'!U$2:U108)-'Chem - ODS'!P$15*10^6&gt;0),SUM('Chemicals Calcs'!U$2:U108)-'Chem - ODS'!P$15*10^6,'Chemicals Calcs'!U108))</f>
        <v>0</v>
      </c>
      <c r="V108" s="210">
        <f ca="1">IF(SUM('Chemicals Calcs'!V$2:V108)-'Chem - ODS'!Q$15*10^6&lt;0,0,IF(AND(SUM('Chemicals Calcs'!V$1:V107)-'Chem - ODS'!Q$15*10^6&lt;0,SUM('Chemicals Calcs'!V$2:V108)-'Chem - ODS'!Q$15*10^6&gt;0),SUM('Chemicals Calcs'!V$2:V108)-'Chem - ODS'!Q$15*10^6,'Chemicals Calcs'!V108))</f>
        <v>0</v>
      </c>
      <c r="W108" s="210">
        <f ca="1">IF(SUM('Chemicals Calcs'!W$2:W108)-'Chem - ODS'!R$15*10^6&lt;0,0,IF(AND(SUM('Chemicals Calcs'!W$1:W107)-'Chem - ODS'!R$15*10^6&lt;0,SUM('Chemicals Calcs'!W$2:W108)-'Chem - ODS'!R$15*10^6&gt;0),SUM('Chemicals Calcs'!W$2:W108)-'Chem - ODS'!R$15*10^6,'Chemicals Calcs'!W108))</f>
        <v>0</v>
      </c>
      <c r="X108" s="210">
        <f ca="1">IF(SUM('Chemicals Calcs'!X$2:X108)-'Chem - ODS'!S$15*10^6&lt;0,0,IF(AND(SUM('Chemicals Calcs'!X$1:X107)-'Chem - ODS'!S$15*10^6&lt;0,SUM('Chemicals Calcs'!X$2:X108)-'Chem - ODS'!S$15*10^6&gt;0),SUM('Chemicals Calcs'!X$2:X108)-'Chem - ODS'!S$15*10^6,'Chemicals Calcs'!X108))</f>
        <v>0</v>
      </c>
      <c r="Y108" s="210">
        <f ca="1">IF(SUM('Chemicals Calcs'!Y$2:Y108)-'Chem - ODS'!T$15*10^6&lt;0,0,IF(AND(SUM('Chemicals Calcs'!Y$1:Y107)-'Chem - ODS'!T$15*10^6&lt;0,SUM('Chemicals Calcs'!Y$2:Y108)-'Chem - ODS'!T$15*10^6&gt;0),SUM('Chemicals Calcs'!Y$2:Y108)-'Chem - ODS'!T$15*10^6,'Chemicals Calcs'!Y108))</f>
        <v>0</v>
      </c>
      <c r="Z108" s="210">
        <f ca="1">IF(SUM('Chemicals Calcs'!Z$2:Z108)-'Chem - ODS'!U$15*10^6&lt;0,0,IF(AND(SUM('Chemicals Calcs'!Z$1:Z107)-'Chem - ODS'!U$15*10^6&lt;0,SUM('Chemicals Calcs'!Z$2:Z108)-'Chem - ODS'!U$15*10^6&gt;0),SUM('Chemicals Calcs'!Z$2:Z108)-'Chem - ODS'!U$15*10^6,'Chemicals Calcs'!Z108))</f>
        <v>0</v>
      </c>
      <c r="AA108" s="210">
        <f ca="1">IF(SUM('Chemicals Calcs'!AA$2:AA108)-'Chem - ODS'!V$15*10^6&lt;0,0,IF(AND(SUM('Chemicals Calcs'!AA$1:AA107)-'Chem - ODS'!V$15*10^6&lt;0,SUM('Chemicals Calcs'!AA$2:AA108)-'Chem - ODS'!V$15*10^6&gt;0),SUM('Chemicals Calcs'!AA$2:AA108)-'Chem - ODS'!V$15*10^6,'Chemicals Calcs'!AA108))</f>
        <v>0</v>
      </c>
      <c r="AB108" s="210">
        <f ca="1">IF(SUM('Chemicals Calcs'!AB$2:AB108)-'Chem - ODS'!W$15*10^6&lt;0,0,IF(AND(SUM('Chemicals Calcs'!AB$1:AB107)-'Chem - ODS'!W$15*10^6&lt;0,SUM('Chemicals Calcs'!AB$2:AB108)-'Chem - ODS'!W$15*10^6&gt;0),SUM('Chemicals Calcs'!AB$2:AB108)-'Chem - ODS'!W$15*10^6,'Chemicals Calcs'!AB108))</f>
        <v>0</v>
      </c>
      <c r="AC108" s="210">
        <f ca="1">IF(SUM('Chemicals Calcs'!AC$2:AC108)-'Chem - ODS'!X$15*10^6&lt;0,0,IF(AND(SUM('Chemicals Calcs'!AC$1:AC107)-'Chem - ODS'!X$15*10^6&lt;0,SUM('Chemicals Calcs'!AC$2:AC108)-'Chem - ODS'!X$15*10^6&gt;0),SUM('Chemicals Calcs'!AC$2:AC108)-'Chem - ODS'!X$15*10^6,'Chemicals Calcs'!AC108))</f>
        <v>0</v>
      </c>
      <c r="AD108" s="210">
        <f ca="1">IF(SUM('Chemicals Calcs'!AD$2:AD108)-'Chem - ODS'!Y$15*10^6&lt;0,0,IF(AND(SUM('Chemicals Calcs'!AD$1:AD107)-'Chem - ODS'!Y$15*10^6&lt;0,SUM('Chemicals Calcs'!AD$2:AD108)-'Chem - ODS'!Y$15*10^6&gt;0),SUM('Chemicals Calcs'!AD$2:AD108)-'Chem - ODS'!Y$15*10^6,'Chemicals Calcs'!AD108))</f>
        <v>0</v>
      </c>
      <c r="AE108" s="210">
        <f ca="1">IF(SUM('Chemicals Calcs'!AE$2:AE108)-'Chem - ODS'!Z$15*10^6&lt;0,0,IF(AND(SUM('Chemicals Calcs'!AE$1:AE107)-'Chem - ODS'!Z$15*10^6&lt;0,SUM('Chemicals Calcs'!AE$2:AE108)-'Chem - ODS'!Z$15*10^6&gt;0),SUM('Chemicals Calcs'!AE$2:AE108)-'Chem - ODS'!Z$15*10^6,'Chemicals Calcs'!AE108))</f>
        <v>0</v>
      </c>
      <c r="AF108" s="210">
        <f ca="1">IF(SUM('Chemicals Calcs'!AF$2:AF108)-'Chem - ODS'!AA$15*10^6&lt;0,0,IF(AND(SUM('Chemicals Calcs'!AF$1:AF107)-'Chem - ODS'!AA$15*10^6&lt;0,SUM('Chemicals Calcs'!AF$2:AF108)-'Chem - ODS'!AA$15*10^6&gt;0),SUM('Chemicals Calcs'!AF$2:AF108)-'Chem - ODS'!AA$15*10^6,'Chemicals Calcs'!AF108))</f>
        <v>0</v>
      </c>
      <c r="AG108" s="210">
        <f ca="1">IF(SUM('Chemicals Calcs'!AG$2:AG108)-'Chem - ODS'!AB$15*10^6&lt;0,0,IF(AND(SUM('Chemicals Calcs'!AG$1:AG107)-'Chem - ODS'!AB$15*10^6&lt;0,SUM('Chemicals Calcs'!AG$2:AG108)-'Chem - ODS'!AB$15*10^6&gt;0),SUM('Chemicals Calcs'!AG$2:AG108)-'Chem - ODS'!AB$15*10^6,'Chemicals Calcs'!AG108))</f>
        <v>0</v>
      </c>
      <c r="AH108" s="210">
        <f ca="1">IF(SUM('Chemicals Calcs'!AH$2:AH108)-'Chem - ODS'!AC$15*10^6&lt;0,0,IF(AND(SUM('Chemicals Calcs'!AH$1:AH107)-'Chem - ODS'!AC$15*10^6&lt;0,SUM('Chemicals Calcs'!AH$2:AH108)-'Chem - ODS'!AC$15*10^6&gt;0),SUM('Chemicals Calcs'!AH$2:AH108)-'Chem - ODS'!AC$15*10^6,'Chemicals Calcs'!AH108))</f>
        <v>0</v>
      </c>
      <c r="AI108" s="210">
        <f ca="1">IF(SUM('Chemicals Calcs'!AI$2:AI108)-'Chem - ODS'!AD$15*10^6&lt;0,0,IF(AND(SUM('Chemicals Calcs'!AI$1:AI107)-'Chem - ODS'!AD$15*10^6&lt;0,SUM('Chemicals Calcs'!AI$2:AI108)-'Chem - ODS'!AD$15*10^6&gt;0),SUM('Chemicals Calcs'!AI$2:AI108)-'Chem - ODS'!AD$15*10^6,'Chemicals Calcs'!AI108))</f>
        <v>0</v>
      </c>
      <c r="AJ108" s="210">
        <f ca="1">IF(SUM('Chemicals Calcs'!AJ$2:AJ108)-'Chem - ODS'!AE$15*10^6&lt;0,0,IF(AND(SUM('Chemicals Calcs'!AJ$1:AJ107)-'Chem - ODS'!AE$15*10^6&lt;0,SUM('Chemicals Calcs'!AJ$2:AJ108)-'Chem - ODS'!AE$15*10^6&gt;0),SUM('Chemicals Calcs'!AJ$2:AJ108)-'Chem - ODS'!AE$15*10^6,'Chemicals Calcs'!AJ108))</f>
        <v>0</v>
      </c>
      <c r="AK108" s="210">
        <f ca="1">IF(SUM('Chemicals Calcs'!AK$2:AK108)-'Chem - ODS'!AF$15*10^6&lt;0,0,IF(AND(SUM('Chemicals Calcs'!AK$1:AK107)-'Chem - ODS'!AF$15*10^6&lt;0,SUM('Chemicals Calcs'!AK$2:AK108)-'Chem - ODS'!AF$15*10^6&gt;0),SUM('Chemicals Calcs'!AK$2:AK108)-'Chem - ODS'!AF$15*10^6,'Chemicals Calcs'!AK108))</f>
        <v>0</v>
      </c>
      <c r="AL108" s="210">
        <f ca="1">IF(SUM('Chemicals Calcs'!AL$2:AL108)-'Chem - ODS'!AG$15*10^6&lt;0,0,IF(AND(SUM('Chemicals Calcs'!AL$1:AL107)-'Chem - ODS'!AG$15*10^6&lt;0,SUM('Chemicals Calcs'!AL$2:AL108)-'Chem - ODS'!AG$15*10^6&gt;0),SUM('Chemicals Calcs'!AL$2:AL108)-'Chem - ODS'!AG$15*10^6,'Chemicals Calcs'!AL108))</f>
        <v>0</v>
      </c>
      <c r="AM108" s="210">
        <f ca="1">IF(SUM('Chemicals Calcs'!AM$2:AM108)-'Chem - ODS'!AH$15*10^6&lt;0,0,IF(AND(SUM('Chemicals Calcs'!AM$1:AM107)-'Chem - ODS'!AH$15*10^6&lt;0,SUM('Chemicals Calcs'!AM$2:AM108)-'Chem - ODS'!AH$15*10^6&gt;0),SUM('Chemicals Calcs'!AM$2:AM108)-'Chem - ODS'!AH$15*10^6,'Chemicals Calcs'!AM108))</f>
        <v>0</v>
      </c>
      <c r="AN108" s="210">
        <f ca="1">IF(SUM('Chemicals Calcs'!AN$2:AN108)-'Chem - ODS'!AI$15*10^6&lt;0,0,IF(AND(SUM('Chemicals Calcs'!AN$1:AN107)-'Chem - ODS'!AI$15*10^6&lt;0,SUM('Chemicals Calcs'!AN$2:AN108)-'Chem - ODS'!AI$15*10^6&gt;0),SUM('Chemicals Calcs'!AN$2:AN108)-'Chem - ODS'!AI$15*10^6,'Chemicals Calcs'!AN108))</f>
        <v>0</v>
      </c>
      <c r="AO108" s="210">
        <f ca="1">IF(SUM('Chemicals Calcs'!AO$2:AO108)-'Chem - ODS'!AJ$15*10^6&lt;0,0,IF(AND(SUM('Chemicals Calcs'!AO$1:AO107)-'Chem - ODS'!AJ$15*10^6&lt;0,SUM('Chemicals Calcs'!AO$2:AO108)-'Chem - ODS'!AJ$15*10^6&gt;0),SUM('Chemicals Calcs'!AO$2:AO108)-'Chem - ODS'!AJ$15*10^6,'Chemicals Calcs'!AO108))</f>
        <v>0</v>
      </c>
      <c r="AP108" s="210">
        <f ca="1">IF(SUM('Chemicals Calcs'!AP$2:AP108)-'Chem - ODS'!AK$15*10^6&lt;0,0,IF(AND(SUM('Chemicals Calcs'!AP$1:AP107)-'Chem - ODS'!AK$15*10^6&lt;0,SUM('Chemicals Calcs'!AP$2:AP108)-'Chem - ODS'!AK$15*10^6&gt;0),SUM('Chemicals Calcs'!AP$2:AP108)-'Chem - ODS'!AK$15*10^6,'Chemicals Calcs'!AP108))</f>
        <v>0</v>
      </c>
    </row>
    <row r="109" spans="1:42">
      <c r="A109" s="74">
        <v>57</v>
      </c>
      <c r="B109">
        <f ca="1">IF('Chemicals 2010'!$A117="CP",INDIRECT("'Chemicals 2010'!"&amp;'Country Selector'!$B$3&amp;ROW($A117))*10^12,0)</f>
        <v>0</v>
      </c>
      <c r="C109" s="90">
        <f t="shared" ca="1" si="4"/>
        <v>0</v>
      </c>
      <c r="D109" s="90">
        <f t="shared" ca="1" si="5"/>
        <v>0</v>
      </c>
      <c r="E109" s="90">
        <f t="shared" ca="1" si="5"/>
        <v>0</v>
      </c>
      <c r="F109" s="90">
        <f t="shared" ca="1" si="5"/>
        <v>0</v>
      </c>
      <c r="G109" s="210">
        <f ca="1">IF(SUM('Chemicals Calcs'!G$2:G109)-'Chem - ODS'!B$15*10^6&lt;0,0,IF(AND(SUM('Chemicals Calcs'!G$1:G108)-'Chem - ODS'!B$15*10^6&lt;0,SUM('Chemicals Calcs'!G$2:G109)-'Chem - ODS'!B$15*10^6&gt;0),SUM('Chemicals Calcs'!G$2:G109)-'Chem - ODS'!B$15*10^6,'Chemicals Calcs'!G109))</f>
        <v>0</v>
      </c>
      <c r="H109" s="210">
        <f ca="1">IF(SUM('Chemicals Calcs'!H$2:H109)-'Chem - ODS'!C$15*10^6&lt;0,0,IF(AND(SUM('Chemicals Calcs'!H$1:H108)-'Chem - ODS'!C$15*10^6&lt;0,SUM('Chemicals Calcs'!H$2:H109)-'Chem - ODS'!C$15*10^6&gt;0),SUM('Chemicals Calcs'!H$2:H109)-'Chem - ODS'!C$15*10^6,'Chemicals Calcs'!H109))</f>
        <v>0</v>
      </c>
      <c r="I109" s="210">
        <f ca="1">IF(SUM('Chemicals Calcs'!I$2:I109)-'Chem - ODS'!D$15*10^6&lt;0,0,IF(AND(SUM('Chemicals Calcs'!I$1:I108)-'Chem - ODS'!D$15*10^6&lt;0,SUM('Chemicals Calcs'!I$2:I109)-'Chem - ODS'!D$15*10^6&gt;0),SUM('Chemicals Calcs'!I$2:I109)-'Chem - ODS'!D$15*10^6,'Chemicals Calcs'!I109))</f>
        <v>0</v>
      </c>
      <c r="J109" s="210">
        <f ca="1">IF(SUM('Chemicals Calcs'!J$2:J109)-'Chem - ODS'!E$15*10^6&lt;0,0,IF(AND(SUM('Chemicals Calcs'!J$1:J108)-'Chem - ODS'!E$15*10^6&lt;0,SUM('Chemicals Calcs'!J$2:J109)-'Chem - ODS'!E$15*10^6&gt;0),SUM('Chemicals Calcs'!J$2:J109)-'Chem - ODS'!E$15*10^6,'Chemicals Calcs'!J109))</f>
        <v>0</v>
      </c>
      <c r="K109" s="210">
        <f ca="1">IF(SUM('Chemicals Calcs'!K$2:K109)-'Chem - ODS'!F$15*10^6&lt;0,0,IF(AND(SUM('Chemicals Calcs'!K$1:K108)-'Chem - ODS'!F$15*10^6&lt;0,SUM('Chemicals Calcs'!K$2:K109)-'Chem - ODS'!F$15*10^6&gt;0),SUM('Chemicals Calcs'!K$2:K109)-'Chem - ODS'!F$15*10^6,'Chemicals Calcs'!K109))</f>
        <v>0</v>
      </c>
      <c r="L109" s="210">
        <f ca="1">IF(SUM('Chemicals Calcs'!L$2:L109)-'Chem - ODS'!G$15*10^6&lt;0,0,IF(AND(SUM('Chemicals Calcs'!L$1:L108)-'Chem - ODS'!G$15*10^6&lt;0,SUM('Chemicals Calcs'!L$2:L109)-'Chem - ODS'!G$15*10^6&gt;0),SUM('Chemicals Calcs'!L$2:L109)-'Chem - ODS'!G$15*10^6,'Chemicals Calcs'!L109))</f>
        <v>0</v>
      </c>
      <c r="M109" s="210">
        <f ca="1">IF(SUM('Chemicals Calcs'!M$2:M109)-'Chem - ODS'!H$15*10^6&lt;0,0,IF(AND(SUM('Chemicals Calcs'!M$1:M108)-'Chem - ODS'!H$15*10^6&lt;0,SUM('Chemicals Calcs'!M$2:M109)-'Chem - ODS'!H$15*10^6&gt;0),SUM('Chemicals Calcs'!M$2:M109)-'Chem - ODS'!H$15*10^6,'Chemicals Calcs'!M109))</f>
        <v>0</v>
      </c>
      <c r="N109" s="210">
        <f ca="1">IF(SUM('Chemicals Calcs'!N$2:N109)-'Chem - ODS'!I$15*10^6&lt;0,0,IF(AND(SUM('Chemicals Calcs'!N$1:N108)-'Chem - ODS'!I$15*10^6&lt;0,SUM('Chemicals Calcs'!N$2:N109)-'Chem - ODS'!I$15*10^6&gt;0),SUM('Chemicals Calcs'!N$2:N109)-'Chem - ODS'!I$15*10^6,'Chemicals Calcs'!N109))</f>
        <v>0</v>
      </c>
      <c r="O109" s="210">
        <f ca="1">IF(SUM('Chemicals Calcs'!O$2:O109)-'Chem - ODS'!J$15*10^6&lt;0,0,IF(AND(SUM('Chemicals Calcs'!O$1:O108)-'Chem - ODS'!J$15*10^6&lt;0,SUM('Chemicals Calcs'!O$2:O109)-'Chem - ODS'!J$15*10^6&gt;0),SUM('Chemicals Calcs'!O$2:O109)-'Chem - ODS'!J$15*10^6,'Chemicals Calcs'!O109))</f>
        <v>0</v>
      </c>
      <c r="P109" s="210">
        <f ca="1">IF(SUM('Chemicals Calcs'!P$2:P109)-'Chem - ODS'!K$15*10^6&lt;0,0,IF(AND(SUM('Chemicals Calcs'!P$1:P108)-'Chem - ODS'!K$15*10^6&lt;0,SUM('Chemicals Calcs'!P$2:P109)-'Chem - ODS'!K$15*10^6&gt;0),SUM('Chemicals Calcs'!P$2:P109)-'Chem - ODS'!K$15*10^6,'Chemicals Calcs'!P109))</f>
        <v>0</v>
      </c>
      <c r="Q109" s="210">
        <f ca="1">IF(SUM('Chemicals Calcs'!Q$2:Q109)-'Chem - ODS'!L$15*10^6&lt;0,0,IF(AND(SUM('Chemicals Calcs'!Q$1:Q108)-'Chem - ODS'!L$15*10^6&lt;0,SUM('Chemicals Calcs'!Q$2:Q109)-'Chem - ODS'!L$15*10^6&gt;0),SUM('Chemicals Calcs'!Q$2:Q109)-'Chem - ODS'!L$15*10^6,'Chemicals Calcs'!Q109))</f>
        <v>0</v>
      </c>
      <c r="R109" s="210">
        <f ca="1">IF(SUM('Chemicals Calcs'!R$2:R109)-'Chem - ODS'!M$15*10^6&lt;0,0,IF(AND(SUM('Chemicals Calcs'!R$1:R108)-'Chem - ODS'!M$15*10^6&lt;0,SUM('Chemicals Calcs'!R$2:R109)-'Chem - ODS'!M$15*10^6&gt;0),SUM('Chemicals Calcs'!R$2:R109)-'Chem - ODS'!M$15*10^6,'Chemicals Calcs'!R109))</f>
        <v>0</v>
      </c>
      <c r="S109" s="210">
        <f ca="1">IF(SUM('Chemicals Calcs'!S$2:S109)-'Chem - ODS'!N$15*10^6&lt;0,0,IF(AND(SUM('Chemicals Calcs'!S$1:S108)-'Chem - ODS'!N$15*10^6&lt;0,SUM('Chemicals Calcs'!S$2:S109)-'Chem - ODS'!N$15*10^6&gt;0),SUM('Chemicals Calcs'!S$2:S109)-'Chem - ODS'!N$15*10^6,'Chemicals Calcs'!S109))</f>
        <v>0</v>
      </c>
      <c r="T109" s="210">
        <f ca="1">IF(SUM('Chemicals Calcs'!T$2:T109)-'Chem - ODS'!O$15*10^6&lt;0,0,IF(AND(SUM('Chemicals Calcs'!T$1:T108)-'Chem - ODS'!O$15*10^6&lt;0,SUM('Chemicals Calcs'!T$2:T109)-'Chem - ODS'!O$15*10^6&gt;0),SUM('Chemicals Calcs'!T$2:T109)-'Chem - ODS'!O$15*10^6,'Chemicals Calcs'!T109))</f>
        <v>0</v>
      </c>
      <c r="U109" s="210">
        <f ca="1">IF(SUM('Chemicals Calcs'!U$2:U109)-'Chem - ODS'!P$15*10^6&lt;0,0,IF(AND(SUM('Chemicals Calcs'!U$1:U108)-'Chem - ODS'!P$15*10^6&lt;0,SUM('Chemicals Calcs'!U$2:U109)-'Chem - ODS'!P$15*10^6&gt;0),SUM('Chemicals Calcs'!U$2:U109)-'Chem - ODS'!P$15*10^6,'Chemicals Calcs'!U109))</f>
        <v>0</v>
      </c>
      <c r="V109" s="210">
        <f ca="1">IF(SUM('Chemicals Calcs'!V$2:V109)-'Chem - ODS'!Q$15*10^6&lt;0,0,IF(AND(SUM('Chemicals Calcs'!V$1:V108)-'Chem - ODS'!Q$15*10^6&lt;0,SUM('Chemicals Calcs'!V$2:V109)-'Chem - ODS'!Q$15*10^6&gt;0),SUM('Chemicals Calcs'!V$2:V109)-'Chem - ODS'!Q$15*10^6,'Chemicals Calcs'!V109))</f>
        <v>0</v>
      </c>
      <c r="W109" s="210">
        <f ca="1">IF(SUM('Chemicals Calcs'!W$2:W109)-'Chem - ODS'!R$15*10^6&lt;0,0,IF(AND(SUM('Chemicals Calcs'!W$1:W108)-'Chem - ODS'!R$15*10^6&lt;0,SUM('Chemicals Calcs'!W$2:W109)-'Chem - ODS'!R$15*10^6&gt;0),SUM('Chemicals Calcs'!W$2:W109)-'Chem - ODS'!R$15*10^6,'Chemicals Calcs'!W109))</f>
        <v>0</v>
      </c>
      <c r="X109" s="210">
        <f ca="1">IF(SUM('Chemicals Calcs'!X$2:X109)-'Chem - ODS'!S$15*10^6&lt;0,0,IF(AND(SUM('Chemicals Calcs'!X$1:X108)-'Chem - ODS'!S$15*10^6&lt;0,SUM('Chemicals Calcs'!X$2:X109)-'Chem - ODS'!S$15*10^6&gt;0),SUM('Chemicals Calcs'!X$2:X109)-'Chem - ODS'!S$15*10^6,'Chemicals Calcs'!X109))</f>
        <v>0</v>
      </c>
      <c r="Y109" s="210">
        <f ca="1">IF(SUM('Chemicals Calcs'!Y$2:Y109)-'Chem - ODS'!T$15*10^6&lt;0,0,IF(AND(SUM('Chemicals Calcs'!Y$1:Y108)-'Chem - ODS'!T$15*10^6&lt;0,SUM('Chemicals Calcs'!Y$2:Y109)-'Chem - ODS'!T$15*10^6&gt;0),SUM('Chemicals Calcs'!Y$2:Y109)-'Chem - ODS'!T$15*10^6,'Chemicals Calcs'!Y109))</f>
        <v>0</v>
      </c>
      <c r="Z109" s="210">
        <f ca="1">IF(SUM('Chemicals Calcs'!Z$2:Z109)-'Chem - ODS'!U$15*10^6&lt;0,0,IF(AND(SUM('Chemicals Calcs'!Z$1:Z108)-'Chem - ODS'!U$15*10^6&lt;0,SUM('Chemicals Calcs'!Z$2:Z109)-'Chem - ODS'!U$15*10^6&gt;0),SUM('Chemicals Calcs'!Z$2:Z109)-'Chem - ODS'!U$15*10^6,'Chemicals Calcs'!Z109))</f>
        <v>0</v>
      </c>
      <c r="AA109" s="210">
        <f ca="1">IF(SUM('Chemicals Calcs'!AA$2:AA109)-'Chem - ODS'!V$15*10^6&lt;0,0,IF(AND(SUM('Chemicals Calcs'!AA$1:AA108)-'Chem - ODS'!V$15*10^6&lt;0,SUM('Chemicals Calcs'!AA$2:AA109)-'Chem - ODS'!V$15*10^6&gt;0),SUM('Chemicals Calcs'!AA$2:AA109)-'Chem - ODS'!V$15*10^6,'Chemicals Calcs'!AA109))</f>
        <v>0</v>
      </c>
      <c r="AB109" s="210">
        <f ca="1">IF(SUM('Chemicals Calcs'!AB$2:AB109)-'Chem - ODS'!W$15*10^6&lt;0,0,IF(AND(SUM('Chemicals Calcs'!AB$1:AB108)-'Chem - ODS'!W$15*10^6&lt;0,SUM('Chemicals Calcs'!AB$2:AB109)-'Chem - ODS'!W$15*10^6&gt;0),SUM('Chemicals Calcs'!AB$2:AB109)-'Chem - ODS'!W$15*10^6,'Chemicals Calcs'!AB109))</f>
        <v>0</v>
      </c>
      <c r="AC109" s="210">
        <f ca="1">IF(SUM('Chemicals Calcs'!AC$2:AC109)-'Chem - ODS'!X$15*10^6&lt;0,0,IF(AND(SUM('Chemicals Calcs'!AC$1:AC108)-'Chem - ODS'!X$15*10^6&lt;0,SUM('Chemicals Calcs'!AC$2:AC109)-'Chem - ODS'!X$15*10^6&gt;0),SUM('Chemicals Calcs'!AC$2:AC109)-'Chem - ODS'!X$15*10^6,'Chemicals Calcs'!AC109))</f>
        <v>0</v>
      </c>
      <c r="AD109" s="210">
        <f ca="1">IF(SUM('Chemicals Calcs'!AD$2:AD109)-'Chem - ODS'!Y$15*10^6&lt;0,0,IF(AND(SUM('Chemicals Calcs'!AD$1:AD108)-'Chem - ODS'!Y$15*10^6&lt;0,SUM('Chemicals Calcs'!AD$2:AD109)-'Chem - ODS'!Y$15*10^6&gt;0),SUM('Chemicals Calcs'!AD$2:AD109)-'Chem - ODS'!Y$15*10^6,'Chemicals Calcs'!AD109))</f>
        <v>0</v>
      </c>
      <c r="AE109" s="210">
        <f ca="1">IF(SUM('Chemicals Calcs'!AE$2:AE109)-'Chem - ODS'!Z$15*10^6&lt;0,0,IF(AND(SUM('Chemicals Calcs'!AE$1:AE108)-'Chem - ODS'!Z$15*10^6&lt;0,SUM('Chemicals Calcs'!AE$2:AE109)-'Chem - ODS'!Z$15*10^6&gt;0),SUM('Chemicals Calcs'!AE$2:AE109)-'Chem - ODS'!Z$15*10^6,'Chemicals Calcs'!AE109))</f>
        <v>0</v>
      </c>
      <c r="AF109" s="210">
        <f ca="1">IF(SUM('Chemicals Calcs'!AF$2:AF109)-'Chem - ODS'!AA$15*10^6&lt;0,0,IF(AND(SUM('Chemicals Calcs'!AF$1:AF108)-'Chem - ODS'!AA$15*10^6&lt;0,SUM('Chemicals Calcs'!AF$2:AF109)-'Chem - ODS'!AA$15*10^6&gt;0),SUM('Chemicals Calcs'!AF$2:AF109)-'Chem - ODS'!AA$15*10^6,'Chemicals Calcs'!AF109))</f>
        <v>0</v>
      </c>
      <c r="AG109" s="210">
        <f ca="1">IF(SUM('Chemicals Calcs'!AG$2:AG109)-'Chem - ODS'!AB$15*10^6&lt;0,0,IF(AND(SUM('Chemicals Calcs'!AG$1:AG108)-'Chem - ODS'!AB$15*10^6&lt;0,SUM('Chemicals Calcs'!AG$2:AG109)-'Chem - ODS'!AB$15*10^6&gt;0),SUM('Chemicals Calcs'!AG$2:AG109)-'Chem - ODS'!AB$15*10^6,'Chemicals Calcs'!AG109))</f>
        <v>0</v>
      </c>
      <c r="AH109" s="210">
        <f ca="1">IF(SUM('Chemicals Calcs'!AH$2:AH109)-'Chem - ODS'!AC$15*10^6&lt;0,0,IF(AND(SUM('Chemicals Calcs'!AH$1:AH108)-'Chem - ODS'!AC$15*10^6&lt;0,SUM('Chemicals Calcs'!AH$2:AH109)-'Chem - ODS'!AC$15*10^6&gt;0),SUM('Chemicals Calcs'!AH$2:AH109)-'Chem - ODS'!AC$15*10^6,'Chemicals Calcs'!AH109))</f>
        <v>0</v>
      </c>
      <c r="AI109" s="210">
        <f ca="1">IF(SUM('Chemicals Calcs'!AI$2:AI109)-'Chem - ODS'!AD$15*10^6&lt;0,0,IF(AND(SUM('Chemicals Calcs'!AI$1:AI108)-'Chem - ODS'!AD$15*10^6&lt;0,SUM('Chemicals Calcs'!AI$2:AI109)-'Chem - ODS'!AD$15*10^6&gt;0),SUM('Chemicals Calcs'!AI$2:AI109)-'Chem - ODS'!AD$15*10^6,'Chemicals Calcs'!AI109))</f>
        <v>0</v>
      </c>
      <c r="AJ109" s="210">
        <f ca="1">IF(SUM('Chemicals Calcs'!AJ$2:AJ109)-'Chem - ODS'!AE$15*10^6&lt;0,0,IF(AND(SUM('Chemicals Calcs'!AJ$1:AJ108)-'Chem - ODS'!AE$15*10^6&lt;0,SUM('Chemicals Calcs'!AJ$2:AJ109)-'Chem - ODS'!AE$15*10^6&gt;0),SUM('Chemicals Calcs'!AJ$2:AJ109)-'Chem - ODS'!AE$15*10^6,'Chemicals Calcs'!AJ109))</f>
        <v>0</v>
      </c>
      <c r="AK109" s="210">
        <f ca="1">IF(SUM('Chemicals Calcs'!AK$2:AK109)-'Chem - ODS'!AF$15*10^6&lt;0,0,IF(AND(SUM('Chemicals Calcs'!AK$1:AK108)-'Chem - ODS'!AF$15*10^6&lt;0,SUM('Chemicals Calcs'!AK$2:AK109)-'Chem - ODS'!AF$15*10^6&gt;0),SUM('Chemicals Calcs'!AK$2:AK109)-'Chem - ODS'!AF$15*10^6,'Chemicals Calcs'!AK109))</f>
        <v>0</v>
      </c>
      <c r="AL109" s="210">
        <f ca="1">IF(SUM('Chemicals Calcs'!AL$2:AL109)-'Chem - ODS'!AG$15*10^6&lt;0,0,IF(AND(SUM('Chemicals Calcs'!AL$1:AL108)-'Chem - ODS'!AG$15*10^6&lt;0,SUM('Chemicals Calcs'!AL$2:AL109)-'Chem - ODS'!AG$15*10^6&gt;0),SUM('Chemicals Calcs'!AL$2:AL109)-'Chem - ODS'!AG$15*10^6,'Chemicals Calcs'!AL109))</f>
        <v>0</v>
      </c>
      <c r="AM109" s="210">
        <f ca="1">IF(SUM('Chemicals Calcs'!AM$2:AM109)-'Chem - ODS'!AH$15*10^6&lt;0,0,IF(AND(SUM('Chemicals Calcs'!AM$1:AM108)-'Chem - ODS'!AH$15*10^6&lt;0,SUM('Chemicals Calcs'!AM$2:AM109)-'Chem - ODS'!AH$15*10^6&gt;0),SUM('Chemicals Calcs'!AM$2:AM109)-'Chem - ODS'!AH$15*10^6,'Chemicals Calcs'!AM109))</f>
        <v>0</v>
      </c>
      <c r="AN109" s="210">
        <f ca="1">IF(SUM('Chemicals Calcs'!AN$2:AN109)-'Chem - ODS'!AI$15*10^6&lt;0,0,IF(AND(SUM('Chemicals Calcs'!AN$1:AN108)-'Chem - ODS'!AI$15*10^6&lt;0,SUM('Chemicals Calcs'!AN$2:AN109)-'Chem - ODS'!AI$15*10^6&gt;0),SUM('Chemicals Calcs'!AN$2:AN109)-'Chem - ODS'!AI$15*10^6,'Chemicals Calcs'!AN109))</f>
        <v>0</v>
      </c>
      <c r="AO109" s="210">
        <f ca="1">IF(SUM('Chemicals Calcs'!AO$2:AO109)-'Chem - ODS'!AJ$15*10^6&lt;0,0,IF(AND(SUM('Chemicals Calcs'!AO$1:AO108)-'Chem - ODS'!AJ$15*10^6&lt;0,SUM('Chemicals Calcs'!AO$2:AO109)-'Chem - ODS'!AJ$15*10^6&gt;0),SUM('Chemicals Calcs'!AO$2:AO109)-'Chem - ODS'!AJ$15*10^6,'Chemicals Calcs'!AO109))</f>
        <v>0</v>
      </c>
      <c r="AP109" s="210">
        <f ca="1">IF(SUM('Chemicals Calcs'!AP$2:AP109)-'Chem - ODS'!AK$15*10^6&lt;0,0,IF(AND(SUM('Chemicals Calcs'!AP$1:AP108)-'Chem - ODS'!AK$15*10^6&lt;0,SUM('Chemicals Calcs'!AP$2:AP109)-'Chem - ODS'!AK$15*10^6&gt;0),SUM('Chemicals Calcs'!AP$2:AP109)-'Chem - ODS'!AK$15*10^6,'Chemicals Calcs'!AP109))</f>
        <v>0</v>
      </c>
    </row>
    <row r="110" spans="1:42">
      <c r="A110" s="74">
        <v>58</v>
      </c>
      <c r="B110">
        <f ca="1">IF('Chemicals 2010'!$A118="CP",INDIRECT("'Chemicals 2010'!"&amp;'Country Selector'!$B$3&amp;ROW($A118))*10^12,0)</f>
        <v>0</v>
      </c>
      <c r="C110" s="90">
        <f t="shared" ca="1" si="4"/>
        <v>0</v>
      </c>
      <c r="D110" s="90">
        <f t="shared" ca="1" si="5"/>
        <v>0</v>
      </c>
      <c r="E110" s="90">
        <f t="shared" ca="1" si="5"/>
        <v>0</v>
      </c>
      <c r="F110" s="90">
        <f t="shared" ca="1" si="5"/>
        <v>0</v>
      </c>
      <c r="G110" s="210">
        <f ca="1">IF(SUM('Chemicals Calcs'!G$2:G110)-'Chem - ODS'!B$15*10^6&lt;0,0,IF(AND(SUM('Chemicals Calcs'!G$1:G109)-'Chem - ODS'!B$15*10^6&lt;0,SUM('Chemicals Calcs'!G$2:G110)-'Chem - ODS'!B$15*10^6&gt;0),SUM('Chemicals Calcs'!G$2:G110)-'Chem - ODS'!B$15*10^6,'Chemicals Calcs'!G110))</f>
        <v>0</v>
      </c>
      <c r="H110" s="210">
        <f ca="1">IF(SUM('Chemicals Calcs'!H$2:H110)-'Chem - ODS'!C$15*10^6&lt;0,0,IF(AND(SUM('Chemicals Calcs'!H$1:H109)-'Chem - ODS'!C$15*10^6&lt;0,SUM('Chemicals Calcs'!H$2:H110)-'Chem - ODS'!C$15*10^6&gt;0),SUM('Chemicals Calcs'!H$2:H110)-'Chem - ODS'!C$15*10^6,'Chemicals Calcs'!H110))</f>
        <v>0</v>
      </c>
      <c r="I110" s="210">
        <f ca="1">IF(SUM('Chemicals Calcs'!I$2:I110)-'Chem - ODS'!D$15*10^6&lt;0,0,IF(AND(SUM('Chemicals Calcs'!I$1:I109)-'Chem - ODS'!D$15*10^6&lt;0,SUM('Chemicals Calcs'!I$2:I110)-'Chem - ODS'!D$15*10^6&gt;0),SUM('Chemicals Calcs'!I$2:I110)-'Chem - ODS'!D$15*10^6,'Chemicals Calcs'!I110))</f>
        <v>0</v>
      </c>
      <c r="J110" s="210">
        <f ca="1">IF(SUM('Chemicals Calcs'!J$2:J110)-'Chem - ODS'!E$15*10^6&lt;0,0,IF(AND(SUM('Chemicals Calcs'!J$1:J109)-'Chem - ODS'!E$15*10^6&lt;0,SUM('Chemicals Calcs'!J$2:J110)-'Chem - ODS'!E$15*10^6&gt;0),SUM('Chemicals Calcs'!J$2:J110)-'Chem - ODS'!E$15*10^6,'Chemicals Calcs'!J110))</f>
        <v>0</v>
      </c>
      <c r="K110" s="210">
        <f ca="1">IF(SUM('Chemicals Calcs'!K$2:K110)-'Chem - ODS'!F$15*10^6&lt;0,0,IF(AND(SUM('Chemicals Calcs'!K$1:K109)-'Chem - ODS'!F$15*10^6&lt;0,SUM('Chemicals Calcs'!K$2:K110)-'Chem - ODS'!F$15*10^6&gt;0),SUM('Chemicals Calcs'!K$2:K110)-'Chem - ODS'!F$15*10^6,'Chemicals Calcs'!K110))</f>
        <v>0</v>
      </c>
      <c r="L110" s="210">
        <f ca="1">IF(SUM('Chemicals Calcs'!L$2:L110)-'Chem - ODS'!G$15*10^6&lt;0,0,IF(AND(SUM('Chemicals Calcs'!L$1:L109)-'Chem - ODS'!G$15*10^6&lt;0,SUM('Chemicals Calcs'!L$2:L110)-'Chem - ODS'!G$15*10^6&gt;0),SUM('Chemicals Calcs'!L$2:L110)-'Chem - ODS'!G$15*10^6,'Chemicals Calcs'!L110))</f>
        <v>0</v>
      </c>
      <c r="M110" s="210">
        <f ca="1">IF(SUM('Chemicals Calcs'!M$2:M110)-'Chem - ODS'!H$15*10^6&lt;0,0,IF(AND(SUM('Chemicals Calcs'!M$1:M109)-'Chem - ODS'!H$15*10^6&lt;0,SUM('Chemicals Calcs'!M$2:M110)-'Chem - ODS'!H$15*10^6&gt;0),SUM('Chemicals Calcs'!M$2:M110)-'Chem - ODS'!H$15*10^6,'Chemicals Calcs'!M110))</f>
        <v>0</v>
      </c>
      <c r="N110" s="210">
        <f ca="1">IF(SUM('Chemicals Calcs'!N$2:N110)-'Chem - ODS'!I$15*10^6&lt;0,0,IF(AND(SUM('Chemicals Calcs'!N$1:N109)-'Chem - ODS'!I$15*10^6&lt;0,SUM('Chemicals Calcs'!N$2:N110)-'Chem - ODS'!I$15*10^6&gt;0),SUM('Chemicals Calcs'!N$2:N110)-'Chem - ODS'!I$15*10^6,'Chemicals Calcs'!N110))</f>
        <v>0</v>
      </c>
      <c r="O110" s="210">
        <f ca="1">IF(SUM('Chemicals Calcs'!O$2:O110)-'Chem - ODS'!J$15*10^6&lt;0,0,IF(AND(SUM('Chemicals Calcs'!O$1:O109)-'Chem - ODS'!J$15*10^6&lt;0,SUM('Chemicals Calcs'!O$2:O110)-'Chem - ODS'!J$15*10^6&gt;0),SUM('Chemicals Calcs'!O$2:O110)-'Chem - ODS'!J$15*10^6,'Chemicals Calcs'!O110))</f>
        <v>0</v>
      </c>
      <c r="P110" s="210">
        <f ca="1">IF(SUM('Chemicals Calcs'!P$2:P110)-'Chem - ODS'!K$15*10^6&lt;0,0,IF(AND(SUM('Chemicals Calcs'!P$1:P109)-'Chem - ODS'!K$15*10^6&lt;0,SUM('Chemicals Calcs'!P$2:P110)-'Chem - ODS'!K$15*10^6&gt;0),SUM('Chemicals Calcs'!P$2:P110)-'Chem - ODS'!K$15*10^6,'Chemicals Calcs'!P110))</f>
        <v>0</v>
      </c>
      <c r="Q110" s="210">
        <f ca="1">IF(SUM('Chemicals Calcs'!Q$2:Q110)-'Chem - ODS'!L$15*10^6&lt;0,0,IF(AND(SUM('Chemicals Calcs'!Q$1:Q109)-'Chem - ODS'!L$15*10^6&lt;0,SUM('Chemicals Calcs'!Q$2:Q110)-'Chem - ODS'!L$15*10^6&gt;0),SUM('Chemicals Calcs'!Q$2:Q110)-'Chem - ODS'!L$15*10^6,'Chemicals Calcs'!Q110))</f>
        <v>0</v>
      </c>
      <c r="R110" s="210">
        <f ca="1">IF(SUM('Chemicals Calcs'!R$2:R110)-'Chem - ODS'!M$15*10^6&lt;0,0,IF(AND(SUM('Chemicals Calcs'!R$1:R109)-'Chem - ODS'!M$15*10^6&lt;0,SUM('Chemicals Calcs'!R$2:R110)-'Chem - ODS'!M$15*10^6&gt;0),SUM('Chemicals Calcs'!R$2:R110)-'Chem - ODS'!M$15*10^6,'Chemicals Calcs'!R110))</f>
        <v>0</v>
      </c>
      <c r="S110" s="210">
        <f ca="1">IF(SUM('Chemicals Calcs'!S$2:S110)-'Chem - ODS'!N$15*10^6&lt;0,0,IF(AND(SUM('Chemicals Calcs'!S$1:S109)-'Chem - ODS'!N$15*10^6&lt;0,SUM('Chemicals Calcs'!S$2:S110)-'Chem - ODS'!N$15*10^6&gt;0),SUM('Chemicals Calcs'!S$2:S110)-'Chem - ODS'!N$15*10^6,'Chemicals Calcs'!S110))</f>
        <v>0</v>
      </c>
      <c r="T110" s="210">
        <f ca="1">IF(SUM('Chemicals Calcs'!T$2:T110)-'Chem - ODS'!O$15*10^6&lt;0,0,IF(AND(SUM('Chemicals Calcs'!T$1:T109)-'Chem - ODS'!O$15*10^6&lt;0,SUM('Chemicals Calcs'!T$2:T110)-'Chem - ODS'!O$15*10^6&gt;0),SUM('Chemicals Calcs'!T$2:T110)-'Chem - ODS'!O$15*10^6,'Chemicals Calcs'!T110))</f>
        <v>0</v>
      </c>
      <c r="U110" s="210">
        <f ca="1">IF(SUM('Chemicals Calcs'!U$2:U110)-'Chem - ODS'!P$15*10^6&lt;0,0,IF(AND(SUM('Chemicals Calcs'!U$1:U109)-'Chem - ODS'!P$15*10^6&lt;0,SUM('Chemicals Calcs'!U$2:U110)-'Chem - ODS'!P$15*10^6&gt;0),SUM('Chemicals Calcs'!U$2:U110)-'Chem - ODS'!P$15*10^6,'Chemicals Calcs'!U110))</f>
        <v>0</v>
      </c>
      <c r="V110" s="210">
        <f ca="1">IF(SUM('Chemicals Calcs'!V$2:V110)-'Chem - ODS'!Q$15*10^6&lt;0,0,IF(AND(SUM('Chemicals Calcs'!V$1:V109)-'Chem - ODS'!Q$15*10^6&lt;0,SUM('Chemicals Calcs'!V$2:V110)-'Chem - ODS'!Q$15*10^6&gt;0),SUM('Chemicals Calcs'!V$2:V110)-'Chem - ODS'!Q$15*10^6,'Chemicals Calcs'!V110))</f>
        <v>0</v>
      </c>
      <c r="W110" s="210">
        <f ca="1">IF(SUM('Chemicals Calcs'!W$2:W110)-'Chem - ODS'!R$15*10^6&lt;0,0,IF(AND(SUM('Chemicals Calcs'!W$1:W109)-'Chem - ODS'!R$15*10^6&lt;0,SUM('Chemicals Calcs'!W$2:W110)-'Chem - ODS'!R$15*10^6&gt;0),SUM('Chemicals Calcs'!W$2:W110)-'Chem - ODS'!R$15*10^6,'Chemicals Calcs'!W110))</f>
        <v>0</v>
      </c>
      <c r="X110" s="210">
        <f ca="1">IF(SUM('Chemicals Calcs'!X$2:X110)-'Chem - ODS'!S$15*10^6&lt;0,0,IF(AND(SUM('Chemicals Calcs'!X$1:X109)-'Chem - ODS'!S$15*10^6&lt;0,SUM('Chemicals Calcs'!X$2:X110)-'Chem - ODS'!S$15*10^6&gt;0),SUM('Chemicals Calcs'!X$2:X110)-'Chem - ODS'!S$15*10^6,'Chemicals Calcs'!X110))</f>
        <v>0</v>
      </c>
      <c r="Y110" s="210">
        <f ca="1">IF(SUM('Chemicals Calcs'!Y$2:Y110)-'Chem - ODS'!T$15*10^6&lt;0,0,IF(AND(SUM('Chemicals Calcs'!Y$1:Y109)-'Chem - ODS'!T$15*10^6&lt;0,SUM('Chemicals Calcs'!Y$2:Y110)-'Chem - ODS'!T$15*10^6&gt;0),SUM('Chemicals Calcs'!Y$2:Y110)-'Chem - ODS'!T$15*10^6,'Chemicals Calcs'!Y110))</f>
        <v>0</v>
      </c>
      <c r="Z110" s="210">
        <f ca="1">IF(SUM('Chemicals Calcs'!Z$2:Z110)-'Chem - ODS'!U$15*10^6&lt;0,0,IF(AND(SUM('Chemicals Calcs'!Z$1:Z109)-'Chem - ODS'!U$15*10^6&lt;0,SUM('Chemicals Calcs'!Z$2:Z110)-'Chem - ODS'!U$15*10^6&gt;0),SUM('Chemicals Calcs'!Z$2:Z110)-'Chem - ODS'!U$15*10^6,'Chemicals Calcs'!Z110))</f>
        <v>0</v>
      </c>
      <c r="AA110" s="210">
        <f ca="1">IF(SUM('Chemicals Calcs'!AA$2:AA110)-'Chem - ODS'!V$15*10^6&lt;0,0,IF(AND(SUM('Chemicals Calcs'!AA$1:AA109)-'Chem - ODS'!V$15*10^6&lt;0,SUM('Chemicals Calcs'!AA$2:AA110)-'Chem - ODS'!V$15*10^6&gt;0),SUM('Chemicals Calcs'!AA$2:AA110)-'Chem - ODS'!V$15*10^6,'Chemicals Calcs'!AA110))</f>
        <v>0</v>
      </c>
      <c r="AB110" s="210">
        <f ca="1">IF(SUM('Chemicals Calcs'!AB$2:AB110)-'Chem - ODS'!W$15*10^6&lt;0,0,IF(AND(SUM('Chemicals Calcs'!AB$1:AB109)-'Chem - ODS'!W$15*10^6&lt;0,SUM('Chemicals Calcs'!AB$2:AB110)-'Chem - ODS'!W$15*10^6&gt;0),SUM('Chemicals Calcs'!AB$2:AB110)-'Chem - ODS'!W$15*10^6,'Chemicals Calcs'!AB110))</f>
        <v>0</v>
      </c>
      <c r="AC110" s="210">
        <f ca="1">IF(SUM('Chemicals Calcs'!AC$2:AC110)-'Chem - ODS'!X$15*10^6&lt;0,0,IF(AND(SUM('Chemicals Calcs'!AC$1:AC109)-'Chem - ODS'!X$15*10^6&lt;0,SUM('Chemicals Calcs'!AC$2:AC110)-'Chem - ODS'!X$15*10^6&gt;0),SUM('Chemicals Calcs'!AC$2:AC110)-'Chem - ODS'!X$15*10^6,'Chemicals Calcs'!AC110))</f>
        <v>0</v>
      </c>
      <c r="AD110" s="210">
        <f ca="1">IF(SUM('Chemicals Calcs'!AD$2:AD110)-'Chem - ODS'!Y$15*10^6&lt;0,0,IF(AND(SUM('Chemicals Calcs'!AD$1:AD109)-'Chem - ODS'!Y$15*10^6&lt;0,SUM('Chemicals Calcs'!AD$2:AD110)-'Chem - ODS'!Y$15*10^6&gt;0),SUM('Chemicals Calcs'!AD$2:AD110)-'Chem - ODS'!Y$15*10^6,'Chemicals Calcs'!AD110))</f>
        <v>0</v>
      </c>
      <c r="AE110" s="210">
        <f ca="1">IF(SUM('Chemicals Calcs'!AE$2:AE110)-'Chem - ODS'!Z$15*10^6&lt;0,0,IF(AND(SUM('Chemicals Calcs'!AE$1:AE109)-'Chem - ODS'!Z$15*10^6&lt;0,SUM('Chemicals Calcs'!AE$2:AE110)-'Chem - ODS'!Z$15*10^6&gt;0),SUM('Chemicals Calcs'!AE$2:AE110)-'Chem - ODS'!Z$15*10^6,'Chemicals Calcs'!AE110))</f>
        <v>0</v>
      </c>
      <c r="AF110" s="210">
        <f ca="1">IF(SUM('Chemicals Calcs'!AF$2:AF110)-'Chem - ODS'!AA$15*10^6&lt;0,0,IF(AND(SUM('Chemicals Calcs'!AF$1:AF109)-'Chem - ODS'!AA$15*10^6&lt;0,SUM('Chemicals Calcs'!AF$2:AF110)-'Chem - ODS'!AA$15*10^6&gt;0),SUM('Chemicals Calcs'!AF$2:AF110)-'Chem - ODS'!AA$15*10^6,'Chemicals Calcs'!AF110))</f>
        <v>0</v>
      </c>
      <c r="AG110" s="210">
        <f ca="1">IF(SUM('Chemicals Calcs'!AG$2:AG110)-'Chem - ODS'!AB$15*10^6&lt;0,0,IF(AND(SUM('Chemicals Calcs'!AG$1:AG109)-'Chem - ODS'!AB$15*10^6&lt;0,SUM('Chemicals Calcs'!AG$2:AG110)-'Chem - ODS'!AB$15*10^6&gt;0),SUM('Chemicals Calcs'!AG$2:AG110)-'Chem - ODS'!AB$15*10^6,'Chemicals Calcs'!AG110))</f>
        <v>0</v>
      </c>
      <c r="AH110" s="210">
        <f ca="1">IF(SUM('Chemicals Calcs'!AH$2:AH110)-'Chem - ODS'!AC$15*10^6&lt;0,0,IF(AND(SUM('Chemicals Calcs'!AH$1:AH109)-'Chem - ODS'!AC$15*10^6&lt;0,SUM('Chemicals Calcs'!AH$2:AH110)-'Chem - ODS'!AC$15*10^6&gt;0),SUM('Chemicals Calcs'!AH$2:AH110)-'Chem - ODS'!AC$15*10^6,'Chemicals Calcs'!AH110))</f>
        <v>0</v>
      </c>
      <c r="AI110" s="210">
        <f ca="1">IF(SUM('Chemicals Calcs'!AI$2:AI110)-'Chem - ODS'!AD$15*10^6&lt;0,0,IF(AND(SUM('Chemicals Calcs'!AI$1:AI109)-'Chem - ODS'!AD$15*10^6&lt;0,SUM('Chemicals Calcs'!AI$2:AI110)-'Chem - ODS'!AD$15*10^6&gt;0),SUM('Chemicals Calcs'!AI$2:AI110)-'Chem - ODS'!AD$15*10^6,'Chemicals Calcs'!AI110))</f>
        <v>0</v>
      </c>
      <c r="AJ110" s="210">
        <f ca="1">IF(SUM('Chemicals Calcs'!AJ$2:AJ110)-'Chem - ODS'!AE$15*10^6&lt;0,0,IF(AND(SUM('Chemicals Calcs'!AJ$1:AJ109)-'Chem - ODS'!AE$15*10^6&lt;0,SUM('Chemicals Calcs'!AJ$2:AJ110)-'Chem - ODS'!AE$15*10^6&gt;0),SUM('Chemicals Calcs'!AJ$2:AJ110)-'Chem - ODS'!AE$15*10^6,'Chemicals Calcs'!AJ110))</f>
        <v>0</v>
      </c>
      <c r="AK110" s="210">
        <f ca="1">IF(SUM('Chemicals Calcs'!AK$2:AK110)-'Chem - ODS'!AF$15*10^6&lt;0,0,IF(AND(SUM('Chemicals Calcs'!AK$1:AK109)-'Chem - ODS'!AF$15*10^6&lt;0,SUM('Chemicals Calcs'!AK$2:AK110)-'Chem - ODS'!AF$15*10^6&gt;0),SUM('Chemicals Calcs'!AK$2:AK110)-'Chem - ODS'!AF$15*10^6,'Chemicals Calcs'!AK110))</f>
        <v>0</v>
      </c>
      <c r="AL110" s="210">
        <f ca="1">IF(SUM('Chemicals Calcs'!AL$2:AL110)-'Chem - ODS'!AG$15*10^6&lt;0,0,IF(AND(SUM('Chemicals Calcs'!AL$1:AL109)-'Chem - ODS'!AG$15*10^6&lt;0,SUM('Chemicals Calcs'!AL$2:AL110)-'Chem - ODS'!AG$15*10^6&gt;0),SUM('Chemicals Calcs'!AL$2:AL110)-'Chem - ODS'!AG$15*10^6,'Chemicals Calcs'!AL110))</f>
        <v>0</v>
      </c>
      <c r="AM110" s="210">
        <f ca="1">IF(SUM('Chemicals Calcs'!AM$2:AM110)-'Chem - ODS'!AH$15*10^6&lt;0,0,IF(AND(SUM('Chemicals Calcs'!AM$1:AM109)-'Chem - ODS'!AH$15*10^6&lt;0,SUM('Chemicals Calcs'!AM$2:AM110)-'Chem - ODS'!AH$15*10^6&gt;0),SUM('Chemicals Calcs'!AM$2:AM110)-'Chem - ODS'!AH$15*10^6,'Chemicals Calcs'!AM110))</f>
        <v>0</v>
      </c>
      <c r="AN110" s="210">
        <f ca="1">IF(SUM('Chemicals Calcs'!AN$2:AN110)-'Chem - ODS'!AI$15*10^6&lt;0,0,IF(AND(SUM('Chemicals Calcs'!AN$1:AN109)-'Chem - ODS'!AI$15*10^6&lt;0,SUM('Chemicals Calcs'!AN$2:AN110)-'Chem - ODS'!AI$15*10^6&gt;0),SUM('Chemicals Calcs'!AN$2:AN110)-'Chem - ODS'!AI$15*10^6,'Chemicals Calcs'!AN110))</f>
        <v>0</v>
      </c>
      <c r="AO110" s="210">
        <f ca="1">IF(SUM('Chemicals Calcs'!AO$2:AO110)-'Chem - ODS'!AJ$15*10^6&lt;0,0,IF(AND(SUM('Chemicals Calcs'!AO$1:AO109)-'Chem - ODS'!AJ$15*10^6&lt;0,SUM('Chemicals Calcs'!AO$2:AO110)-'Chem - ODS'!AJ$15*10^6&gt;0),SUM('Chemicals Calcs'!AO$2:AO110)-'Chem - ODS'!AJ$15*10^6,'Chemicals Calcs'!AO110))</f>
        <v>0</v>
      </c>
      <c r="AP110" s="210">
        <f ca="1">IF(SUM('Chemicals Calcs'!AP$2:AP110)-'Chem - ODS'!AK$15*10^6&lt;0,0,IF(AND(SUM('Chemicals Calcs'!AP$1:AP109)-'Chem - ODS'!AK$15*10^6&lt;0,SUM('Chemicals Calcs'!AP$2:AP110)-'Chem - ODS'!AK$15*10^6&gt;0),SUM('Chemicals Calcs'!AP$2:AP110)-'Chem - ODS'!AK$15*10^6,'Chemicals Calcs'!AP110))</f>
        <v>0</v>
      </c>
    </row>
    <row r="111" spans="1:42">
      <c r="A111" s="74">
        <v>59</v>
      </c>
      <c r="B111">
        <f ca="1">IF('Chemicals 2010'!$A119="CP",INDIRECT("'Chemicals 2010'!"&amp;'Country Selector'!$B$3&amp;ROW($A119))*10^12,0)</f>
        <v>0</v>
      </c>
      <c r="C111" s="90">
        <f t="shared" ca="1" si="4"/>
        <v>0</v>
      </c>
      <c r="D111" s="90">
        <f t="shared" ca="1" si="5"/>
        <v>0</v>
      </c>
      <c r="E111" s="90">
        <f t="shared" ca="1" si="5"/>
        <v>0</v>
      </c>
      <c r="F111" s="90">
        <f t="shared" ca="1" si="5"/>
        <v>0</v>
      </c>
      <c r="G111" s="210">
        <f ca="1">IF(SUM('Chemicals Calcs'!G$2:G111)-'Chem - ODS'!B$15*10^6&lt;0,0,IF(AND(SUM('Chemicals Calcs'!G$1:G110)-'Chem - ODS'!B$15*10^6&lt;0,SUM('Chemicals Calcs'!G$2:G111)-'Chem - ODS'!B$15*10^6&gt;0),SUM('Chemicals Calcs'!G$2:G111)-'Chem - ODS'!B$15*10^6,'Chemicals Calcs'!G111))</f>
        <v>0</v>
      </c>
      <c r="H111" s="210">
        <f ca="1">IF(SUM('Chemicals Calcs'!H$2:H111)-'Chem - ODS'!C$15*10^6&lt;0,0,IF(AND(SUM('Chemicals Calcs'!H$1:H110)-'Chem - ODS'!C$15*10^6&lt;0,SUM('Chemicals Calcs'!H$2:H111)-'Chem - ODS'!C$15*10^6&gt;0),SUM('Chemicals Calcs'!H$2:H111)-'Chem - ODS'!C$15*10^6,'Chemicals Calcs'!H111))</f>
        <v>0</v>
      </c>
      <c r="I111" s="210">
        <f ca="1">IF(SUM('Chemicals Calcs'!I$2:I111)-'Chem - ODS'!D$15*10^6&lt;0,0,IF(AND(SUM('Chemicals Calcs'!I$1:I110)-'Chem - ODS'!D$15*10^6&lt;0,SUM('Chemicals Calcs'!I$2:I111)-'Chem - ODS'!D$15*10^6&gt;0),SUM('Chemicals Calcs'!I$2:I111)-'Chem - ODS'!D$15*10^6,'Chemicals Calcs'!I111))</f>
        <v>0</v>
      </c>
      <c r="J111" s="210">
        <f ca="1">IF(SUM('Chemicals Calcs'!J$2:J111)-'Chem - ODS'!E$15*10^6&lt;0,0,IF(AND(SUM('Chemicals Calcs'!J$1:J110)-'Chem - ODS'!E$15*10^6&lt;0,SUM('Chemicals Calcs'!J$2:J111)-'Chem - ODS'!E$15*10^6&gt;0),SUM('Chemicals Calcs'!J$2:J111)-'Chem - ODS'!E$15*10^6,'Chemicals Calcs'!J111))</f>
        <v>0</v>
      </c>
      <c r="K111" s="210">
        <f ca="1">IF(SUM('Chemicals Calcs'!K$2:K111)-'Chem - ODS'!F$15*10^6&lt;0,0,IF(AND(SUM('Chemicals Calcs'!K$1:K110)-'Chem - ODS'!F$15*10^6&lt;0,SUM('Chemicals Calcs'!K$2:K111)-'Chem - ODS'!F$15*10^6&gt;0),SUM('Chemicals Calcs'!K$2:K111)-'Chem - ODS'!F$15*10^6,'Chemicals Calcs'!K111))</f>
        <v>0</v>
      </c>
      <c r="L111" s="210">
        <f ca="1">IF(SUM('Chemicals Calcs'!L$2:L111)-'Chem - ODS'!G$15*10^6&lt;0,0,IF(AND(SUM('Chemicals Calcs'!L$1:L110)-'Chem - ODS'!G$15*10^6&lt;0,SUM('Chemicals Calcs'!L$2:L111)-'Chem - ODS'!G$15*10^6&gt;0),SUM('Chemicals Calcs'!L$2:L111)-'Chem - ODS'!G$15*10^6,'Chemicals Calcs'!L111))</f>
        <v>0</v>
      </c>
      <c r="M111" s="210">
        <f ca="1">IF(SUM('Chemicals Calcs'!M$2:M111)-'Chem - ODS'!H$15*10^6&lt;0,0,IF(AND(SUM('Chemicals Calcs'!M$1:M110)-'Chem - ODS'!H$15*10^6&lt;0,SUM('Chemicals Calcs'!M$2:M111)-'Chem - ODS'!H$15*10^6&gt;0),SUM('Chemicals Calcs'!M$2:M111)-'Chem - ODS'!H$15*10^6,'Chemicals Calcs'!M111))</f>
        <v>0</v>
      </c>
      <c r="N111" s="210">
        <f ca="1">IF(SUM('Chemicals Calcs'!N$2:N111)-'Chem - ODS'!I$15*10^6&lt;0,0,IF(AND(SUM('Chemicals Calcs'!N$1:N110)-'Chem - ODS'!I$15*10^6&lt;0,SUM('Chemicals Calcs'!N$2:N111)-'Chem - ODS'!I$15*10^6&gt;0),SUM('Chemicals Calcs'!N$2:N111)-'Chem - ODS'!I$15*10^6,'Chemicals Calcs'!N111))</f>
        <v>0</v>
      </c>
      <c r="O111" s="210">
        <f ca="1">IF(SUM('Chemicals Calcs'!O$2:O111)-'Chem - ODS'!J$15*10^6&lt;0,0,IF(AND(SUM('Chemicals Calcs'!O$1:O110)-'Chem - ODS'!J$15*10^6&lt;0,SUM('Chemicals Calcs'!O$2:O111)-'Chem - ODS'!J$15*10^6&gt;0),SUM('Chemicals Calcs'!O$2:O111)-'Chem - ODS'!J$15*10^6,'Chemicals Calcs'!O111))</f>
        <v>0</v>
      </c>
      <c r="P111" s="210">
        <f ca="1">IF(SUM('Chemicals Calcs'!P$2:P111)-'Chem - ODS'!K$15*10^6&lt;0,0,IF(AND(SUM('Chemicals Calcs'!P$1:P110)-'Chem - ODS'!K$15*10^6&lt;0,SUM('Chemicals Calcs'!P$2:P111)-'Chem - ODS'!K$15*10^6&gt;0),SUM('Chemicals Calcs'!P$2:P111)-'Chem - ODS'!K$15*10^6,'Chemicals Calcs'!P111))</f>
        <v>0</v>
      </c>
      <c r="Q111" s="210">
        <f ca="1">IF(SUM('Chemicals Calcs'!Q$2:Q111)-'Chem - ODS'!L$15*10^6&lt;0,0,IF(AND(SUM('Chemicals Calcs'!Q$1:Q110)-'Chem - ODS'!L$15*10^6&lt;0,SUM('Chemicals Calcs'!Q$2:Q111)-'Chem - ODS'!L$15*10^6&gt;0),SUM('Chemicals Calcs'!Q$2:Q111)-'Chem - ODS'!L$15*10^6,'Chemicals Calcs'!Q111))</f>
        <v>0</v>
      </c>
      <c r="R111" s="210">
        <f ca="1">IF(SUM('Chemicals Calcs'!R$2:R111)-'Chem - ODS'!M$15*10^6&lt;0,0,IF(AND(SUM('Chemicals Calcs'!R$1:R110)-'Chem - ODS'!M$15*10^6&lt;0,SUM('Chemicals Calcs'!R$2:R111)-'Chem - ODS'!M$15*10^6&gt;0),SUM('Chemicals Calcs'!R$2:R111)-'Chem - ODS'!M$15*10^6,'Chemicals Calcs'!R111))</f>
        <v>0</v>
      </c>
      <c r="S111" s="210">
        <f ca="1">IF(SUM('Chemicals Calcs'!S$2:S111)-'Chem - ODS'!N$15*10^6&lt;0,0,IF(AND(SUM('Chemicals Calcs'!S$1:S110)-'Chem - ODS'!N$15*10^6&lt;0,SUM('Chemicals Calcs'!S$2:S111)-'Chem - ODS'!N$15*10^6&gt;0),SUM('Chemicals Calcs'!S$2:S111)-'Chem - ODS'!N$15*10^6,'Chemicals Calcs'!S111))</f>
        <v>0</v>
      </c>
      <c r="T111" s="210">
        <f ca="1">IF(SUM('Chemicals Calcs'!T$2:T111)-'Chem - ODS'!O$15*10^6&lt;0,0,IF(AND(SUM('Chemicals Calcs'!T$1:T110)-'Chem - ODS'!O$15*10^6&lt;0,SUM('Chemicals Calcs'!T$2:T111)-'Chem - ODS'!O$15*10^6&gt;0),SUM('Chemicals Calcs'!T$2:T111)-'Chem - ODS'!O$15*10^6,'Chemicals Calcs'!T111))</f>
        <v>0</v>
      </c>
      <c r="U111" s="210">
        <f ca="1">IF(SUM('Chemicals Calcs'!U$2:U111)-'Chem - ODS'!P$15*10^6&lt;0,0,IF(AND(SUM('Chemicals Calcs'!U$1:U110)-'Chem - ODS'!P$15*10^6&lt;0,SUM('Chemicals Calcs'!U$2:U111)-'Chem - ODS'!P$15*10^6&gt;0),SUM('Chemicals Calcs'!U$2:U111)-'Chem - ODS'!P$15*10^6,'Chemicals Calcs'!U111))</f>
        <v>0</v>
      </c>
      <c r="V111" s="210">
        <f ca="1">IF(SUM('Chemicals Calcs'!V$2:V111)-'Chem - ODS'!Q$15*10^6&lt;0,0,IF(AND(SUM('Chemicals Calcs'!V$1:V110)-'Chem - ODS'!Q$15*10^6&lt;0,SUM('Chemicals Calcs'!V$2:V111)-'Chem - ODS'!Q$15*10^6&gt;0),SUM('Chemicals Calcs'!V$2:V111)-'Chem - ODS'!Q$15*10^6,'Chemicals Calcs'!V111))</f>
        <v>0</v>
      </c>
      <c r="W111" s="210">
        <f ca="1">IF(SUM('Chemicals Calcs'!W$2:W111)-'Chem - ODS'!R$15*10^6&lt;0,0,IF(AND(SUM('Chemicals Calcs'!W$1:W110)-'Chem - ODS'!R$15*10^6&lt;0,SUM('Chemicals Calcs'!W$2:W111)-'Chem - ODS'!R$15*10^6&gt;0),SUM('Chemicals Calcs'!W$2:W111)-'Chem - ODS'!R$15*10^6,'Chemicals Calcs'!W111))</f>
        <v>0</v>
      </c>
      <c r="X111" s="210">
        <f ca="1">IF(SUM('Chemicals Calcs'!X$2:X111)-'Chem - ODS'!S$15*10^6&lt;0,0,IF(AND(SUM('Chemicals Calcs'!X$1:X110)-'Chem - ODS'!S$15*10^6&lt;0,SUM('Chemicals Calcs'!X$2:X111)-'Chem - ODS'!S$15*10^6&gt;0),SUM('Chemicals Calcs'!X$2:X111)-'Chem - ODS'!S$15*10^6,'Chemicals Calcs'!X111))</f>
        <v>0</v>
      </c>
      <c r="Y111" s="210">
        <f ca="1">IF(SUM('Chemicals Calcs'!Y$2:Y111)-'Chem - ODS'!T$15*10^6&lt;0,0,IF(AND(SUM('Chemicals Calcs'!Y$1:Y110)-'Chem - ODS'!T$15*10^6&lt;0,SUM('Chemicals Calcs'!Y$2:Y111)-'Chem - ODS'!T$15*10^6&gt;0),SUM('Chemicals Calcs'!Y$2:Y111)-'Chem - ODS'!T$15*10^6,'Chemicals Calcs'!Y111))</f>
        <v>0</v>
      </c>
      <c r="Z111" s="210">
        <f ca="1">IF(SUM('Chemicals Calcs'!Z$2:Z111)-'Chem - ODS'!U$15*10^6&lt;0,0,IF(AND(SUM('Chemicals Calcs'!Z$1:Z110)-'Chem - ODS'!U$15*10^6&lt;0,SUM('Chemicals Calcs'!Z$2:Z111)-'Chem - ODS'!U$15*10^6&gt;0),SUM('Chemicals Calcs'!Z$2:Z111)-'Chem - ODS'!U$15*10^6,'Chemicals Calcs'!Z111))</f>
        <v>0</v>
      </c>
      <c r="AA111" s="210">
        <f ca="1">IF(SUM('Chemicals Calcs'!AA$2:AA111)-'Chem - ODS'!V$15*10^6&lt;0,0,IF(AND(SUM('Chemicals Calcs'!AA$1:AA110)-'Chem - ODS'!V$15*10^6&lt;0,SUM('Chemicals Calcs'!AA$2:AA111)-'Chem - ODS'!V$15*10^6&gt;0),SUM('Chemicals Calcs'!AA$2:AA111)-'Chem - ODS'!V$15*10^6,'Chemicals Calcs'!AA111))</f>
        <v>0</v>
      </c>
      <c r="AB111" s="210">
        <f ca="1">IF(SUM('Chemicals Calcs'!AB$2:AB111)-'Chem - ODS'!W$15*10^6&lt;0,0,IF(AND(SUM('Chemicals Calcs'!AB$1:AB110)-'Chem - ODS'!W$15*10^6&lt;0,SUM('Chemicals Calcs'!AB$2:AB111)-'Chem - ODS'!W$15*10^6&gt;0),SUM('Chemicals Calcs'!AB$2:AB111)-'Chem - ODS'!W$15*10^6,'Chemicals Calcs'!AB111))</f>
        <v>0</v>
      </c>
      <c r="AC111" s="210">
        <f ca="1">IF(SUM('Chemicals Calcs'!AC$2:AC111)-'Chem - ODS'!X$15*10^6&lt;0,0,IF(AND(SUM('Chemicals Calcs'!AC$1:AC110)-'Chem - ODS'!X$15*10^6&lt;0,SUM('Chemicals Calcs'!AC$2:AC111)-'Chem - ODS'!X$15*10^6&gt;0),SUM('Chemicals Calcs'!AC$2:AC111)-'Chem - ODS'!X$15*10^6,'Chemicals Calcs'!AC111))</f>
        <v>0</v>
      </c>
      <c r="AD111" s="210">
        <f ca="1">IF(SUM('Chemicals Calcs'!AD$2:AD111)-'Chem - ODS'!Y$15*10^6&lt;0,0,IF(AND(SUM('Chemicals Calcs'!AD$1:AD110)-'Chem - ODS'!Y$15*10^6&lt;0,SUM('Chemicals Calcs'!AD$2:AD111)-'Chem - ODS'!Y$15*10^6&gt;0),SUM('Chemicals Calcs'!AD$2:AD111)-'Chem - ODS'!Y$15*10^6,'Chemicals Calcs'!AD111))</f>
        <v>0</v>
      </c>
      <c r="AE111" s="210">
        <f ca="1">IF(SUM('Chemicals Calcs'!AE$2:AE111)-'Chem - ODS'!Z$15*10^6&lt;0,0,IF(AND(SUM('Chemicals Calcs'!AE$1:AE110)-'Chem - ODS'!Z$15*10^6&lt;0,SUM('Chemicals Calcs'!AE$2:AE111)-'Chem - ODS'!Z$15*10^6&gt;0),SUM('Chemicals Calcs'!AE$2:AE111)-'Chem - ODS'!Z$15*10^6,'Chemicals Calcs'!AE111))</f>
        <v>0</v>
      </c>
      <c r="AF111" s="210">
        <f ca="1">IF(SUM('Chemicals Calcs'!AF$2:AF111)-'Chem - ODS'!AA$15*10^6&lt;0,0,IF(AND(SUM('Chemicals Calcs'!AF$1:AF110)-'Chem - ODS'!AA$15*10^6&lt;0,SUM('Chemicals Calcs'!AF$2:AF111)-'Chem - ODS'!AA$15*10^6&gt;0),SUM('Chemicals Calcs'!AF$2:AF111)-'Chem - ODS'!AA$15*10^6,'Chemicals Calcs'!AF111))</f>
        <v>0</v>
      </c>
      <c r="AG111" s="210">
        <f ca="1">IF(SUM('Chemicals Calcs'!AG$2:AG111)-'Chem - ODS'!AB$15*10^6&lt;0,0,IF(AND(SUM('Chemicals Calcs'!AG$1:AG110)-'Chem - ODS'!AB$15*10^6&lt;0,SUM('Chemicals Calcs'!AG$2:AG111)-'Chem - ODS'!AB$15*10^6&gt;0),SUM('Chemicals Calcs'!AG$2:AG111)-'Chem - ODS'!AB$15*10^6,'Chemicals Calcs'!AG111))</f>
        <v>0</v>
      </c>
      <c r="AH111" s="210">
        <f ca="1">IF(SUM('Chemicals Calcs'!AH$2:AH111)-'Chem - ODS'!AC$15*10^6&lt;0,0,IF(AND(SUM('Chemicals Calcs'!AH$1:AH110)-'Chem - ODS'!AC$15*10^6&lt;0,SUM('Chemicals Calcs'!AH$2:AH111)-'Chem - ODS'!AC$15*10^6&gt;0),SUM('Chemicals Calcs'!AH$2:AH111)-'Chem - ODS'!AC$15*10^6,'Chemicals Calcs'!AH111))</f>
        <v>0</v>
      </c>
      <c r="AI111" s="210">
        <f ca="1">IF(SUM('Chemicals Calcs'!AI$2:AI111)-'Chem - ODS'!AD$15*10^6&lt;0,0,IF(AND(SUM('Chemicals Calcs'!AI$1:AI110)-'Chem - ODS'!AD$15*10^6&lt;0,SUM('Chemicals Calcs'!AI$2:AI111)-'Chem - ODS'!AD$15*10^6&gt;0),SUM('Chemicals Calcs'!AI$2:AI111)-'Chem - ODS'!AD$15*10^6,'Chemicals Calcs'!AI111))</f>
        <v>0</v>
      </c>
      <c r="AJ111" s="210">
        <f ca="1">IF(SUM('Chemicals Calcs'!AJ$2:AJ111)-'Chem - ODS'!AE$15*10^6&lt;0,0,IF(AND(SUM('Chemicals Calcs'!AJ$1:AJ110)-'Chem - ODS'!AE$15*10^6&lt;0,SUM('Chemicals Calcs'!AJ$2:AJ111)-'Chem - ODS'!AE$15*10^6&gt;0),SUM('Chemicals Calcs'!AJ$2:AJ111)-'Chem - ODS'!AE$15*10^6,'Chemicals Calcs'!AJ111))</f>
        <v>0</v>
      </c>
      <c r="AK111" s="210">
        <f ca="1">IF(SUM('Chemicals Calcs'!AK$2:AK111)-'Chem - ODS'!AF$15*10^6&lt;0,0,IF(AND(SUM('Chemicals Calcs'!AK$1:AK110)-'Chem - ODS'!AF$15*10^6&lt;0,SUM('Chemicals Calcs'!AK$2:AK111)-'Chem - ODS'!AF$15*10^6&gt;0),SUM('Chemicals Calcs'!AK$2:AK111)-'Chem - ODS'!AF$15*10^6,'Chemicals Calcs'!AK111))</f>
        <v>0</v>
      </c>
      <c r="AL111" s="210">
        <f ca="1">IF(SUM('Chemicals Calcs'!AL$2:AL111)-'Chem - ODS'!AG$15*10^6&lt;0,0,IF(AND(SUM('Chemicals Calcs'!AL$1:AL110)-'Chem - ODS'!AG$15*10^6&lt;0,SUM('Chemicals Calcs'!AL$2:AL111)-'Chem - ODS'!AG$15*10^6&gt;0),SUM('Chemicals Calcs'!AL$2:AL111)-'Chem - ODS'!AG$15*10^6,'Chemicals Calcs'!AL111))</f>
        <v>0</v>
      </c>
      <c r="AM111" s="210">
        <f ca="1">IF(SUM('Chemicals Calcs'!AM$2:AM111)-'Chem - ODS'!AH$15*10^6&lt;0,0,IF(AND(SUM('Chemicals Calcs'!AM$1:AM110)-'Chem - ODS'!AH$15*10^6&lt;0,SUM('Chemicals Calcs'!AM$2:AM111)-'Chem - ODS'!AH$15*10^6&gt;0),SUM('Chemicals Calcs'!AM$2:AM111)-'Chem - ODS'!AH$15*10^6,'Chemicals Calcs'!AM111))</f>
        <v>0</v>
      </c>
      <c r="AN111" s="210">
        <f ca="1">IF(SUM('Chemicals Calcs'!AN$2:AN111)-'Chem - ODS'!AI$15*10^6&lt;0,0,IF(AND(SUM('Chemicals Calcs'!AN$1:AN110)-'Chem - ODS'!AI$15*10^6&lt;0,SUM('Chemicals Calcs'!AN$2:AN111)-'Chem - ODS'!AI$15*10^6&gt;0),SUM('Chemicals Calcs'!AN$2:AN111)-'Chem - ODS'!AI$15*10^6,'Chemicals Calcs'!AN111))</f>
        <v>0</v>
      </c>
      <c r="AO111" s="210">
        <f ca="1">IF(SUM('Chemicals Calcs'!AO$2:AO111)-'Chem - ODS'!AJ$15*10^6&lt;0,0,IF(AND(SUM('Chemicals Calcs'!AO$1:AO110)-'Chem - ODS'!AJ$15*10^6&lt;0,SUM('Chemicals Calcs'!AO$2:AO111)-'Chem - ODS'!AJ$15*10^6&gt;0),SUM('Chemicals Calcs'!AO$2:AO111)-'Chem - ODS'!AJ$15*10^6,'Chemicals Calcs'!AO111))</f>
        <v>0</v>
      </c>
      <c r="AP111" s="210">
        <f ca="1">IF(SUM('Chemicals Calcs'!AP$2:AP111)-'Chem - ODS'!AK$15*10^6&lt;0,0,IF(AND(SUM('Chemicals Calcs'!AP$1:AP110)-'Chem - ODS'!AK$15*10^6&lt;0,SUM('Chemicals Calcs'!AP$2:AP111)-'Chem - ODS'!AK$15*10^6&gt;0),SUM('Chemicals Calcs'!AP$2:AP111)-'Chem - ODS'!AK$15*10^6,'Chemicals Calcs'!AP111))</f>
        <v>0</v>
      </c>
    </row>
    <row r="112" spans="1:42">
      <c r="A112" s="74">
        <v>60</v>
      </c>
      <c r="B112">
        <f ca="1">IF('Chemicals 2010'!$A120="CP",INDIRECT("'Chemicals 2010'!"&amp;'Country Selector'!$B$3&amp;ROW($A120))*10^12,0)</f>
        <v>0</v>
      </c>
      <c r="C112" s="90">
        <f t="shared" ca="1" si="4"/>
        <v>0</v>
      </c>
      <c r="D112" s="90">
        <f t="shared" ca="1" si="5"/>
        <v>0</v>
      </c>
      <c r="E112" s="90">
        <f t="shared" ca="1" si="5"/>
        <v>0</v>
      </c>
      <c r="F112" s="90">
        <f t="shared" ca="1" si="5"/>
        <v>0</v>
      </c>
      <c r="G112" s="210">
        <f ca="1">IF(SUM('Chemicals Calcs'!G$2:G112)-'Chem - ODS'!B$15*10^6&lt;0,0,IF(AND(SUM('Chemicals Calcs'!G$1:G111)-'Chem - ODS'!B$15*10^6&lt;0,SUM('Chemicals Calcs'!G$2:G112)-'Chem - ODS'!B$15*10^6&gt;0),SUM('Chemicals Calcs'!G$2:G112)-'Chem - ODS'!B$15*10^6,'Chemicals Calcs'!G112))</f>
        <v>0</v>
      </c>
      <c r="H112" s="210">
        <f ca="1">IF(SUM('Chemicals Calcs'!H$2:H112)-'Chem - ODS'!C$15*10^6&lt;0,0,IF(AND(SUM('Chemicals Calcs'!H$1:H111)-'Chem - ODS'!C$15*10^6&lt;0,SUM('Chemicals Calcs'!H$2:H112)-'Chem - ODS'!C$15*10^6&gt;0),SUM('Chemicals Calcs'!H$2:H112)-'Chem - ODS'!C$15*10^6,'Chemicals Calcs'!H112))</f>
        <v>0</v>
      </c>
      <c r="I112" s="210">
        <f ca="1">IF(SUM('Chemicals Calcs'!I$2:I112)-'Chem - ODS'!D$15*10^6&lt;0,0,IF(AND(SUM('Chemicals Calcs'!I$1:I111)-'Chem - ODS'!D$15*10^6&lt;0,SUM('Chemicals Calcs'!I$2:I112)-'Chem - ODS'!D$15*10^6&gt;0),SUM('Chemicals Calcs'!I$2:I112)-'Chem - ODS'!D$15*10^6,'Chemicals Calcs'!I112))</f>
        <v>0</v>
      </c>
      <c r="J112" s="210">
        <f ca="1">IF(SUM('Chemicals Calcs'!J$2:J112)-'Chem - ODS'!E$15*10^6&lt;0,0,IF(AND(SUM('Chemicals Calcs'!J$1:J111)-'Chem - ODS'!E$15*10^6&lt;0,SUM('Chemicals Calcs'!J$2:J112)-'Chem - ODS'!E$15*10^6&gt;0),SUM('Chemicals Calcs'!J$2:J112)-'Chem - ODS'!E$15*10^6,'Chemicals Calcs'!J112))</f>
        <v>0</v>
      </c>
      <c r="K112" s="210">
        <f ca="1">IF(SUM('Chemicals Calcs'!K$2:K112)-'Chem - ODS'!F$15*10^6&lt;0,0,IF(AND(SUM('Chemicals Calcs'!K$1:K111)-'Chem - ODS'!F$15*10^6&lt;0,SUM('Chemicals Calcs'!K$2:K112)-'Chem - ODS'!F$15*10^6&gt;0),SUM('Chemicals Calcs'!K$2:K112)-'Chem - ODS'!F$15*10^6,'Chemicals Calcs'!K112))</f>
        <v>0</v>
      </c>
      <c r="L112" s="210">
        <f ca="1">IF(SUM('Chemicals Calcs'!L$2:L112)-'Chem - ODS'!G$15*10^6&lt;0,0,IF(AND(SUM('Chemicals Calcs'!L$1:L111)-'Chem - ODS'!G$15*10^6&lt;0,SUM('Chemicals Calcs'!L$2:L112)-'Chem - ODS'!G$15*10^6&gt;0),SUM('Chemicals Calcs'!L$2:L112)-'Chem - ODS'!G$15*10^6,'Chemicals Calcs'!L112))</f>
        <v>0</v>
      </c>
      <c r="M112" s="210">
        <f ca="1">IF(SUM('Chemicals Calcs'!M$2:M112)-'Chem - ODS'!H$15*10^6&lt;0,0,IF(AND(SUM('Chemicals Calcs'!M$1:M111)-'Chem - ODS'!H$15*10^6&lt;0,SUM('Chemicals Calcs'!M$2:M112)-'Chem - ODS'!H$15*10^6&gt;0),SUM('Chemicals Calcs'!M$2:M112)-'Chem - ODS'!H$15*10^6,'Chemicals Calcs'!M112))</f>
        <v>0</v>
      </c>
      <c r="N112" s="210">
        <f ca="1">IF(SUM('Chemicals Calcs'!N$2:N112)-'Chem - ODS'!I$15*10^6&lt;0,0,IF(AND(SUM('Chemicals Calcs'!N$1:N111)-'Chem - ODS'!I$15*10^6&lt;0,SUM('Chemicals Calcs'!N$2:N112)-'Chem - ODS'!I$15*10^6&gt;0),SUM('Chemicals Calcs'!N$2:N112)-'Chem - ODS'!I$15*10^6,'Chemicals Calcs'!N112))</f>
        <v>0</v>
      </c>
      <c r="O112" s="210">
        <f ca="1">IF(SUM('Chemicals Calcs'!O$2:O112)-'Chem - ODS'!J$15*10^6&lt;0,0,IF(AND(SUM('Chemicals Calcs'!O$1:O111)-'Chem - ODS'!J$15*10^6&lt;0,SUM('Chemicals Calcs'!O$2:O112)-'Chem - ODS'!J$15*10^6&gt;0),SUM('Chemicals Calcs'!O$2:O112)-'Chem - ODS'!J$15*10^6,'Chemicals Calcs'!O112))</f>
        <v>0</v>
      </c>
      <c r="P112" s="210">
        <f ca="1">IF(SUM('Chemicals Calcs'!P$2:P112)-'Chem - ODS'!K$15*10^6&lt;0,0,IF(AND(SUM('Chemicals Calcs'!P$1:P111)-'Chem - ODS'!K$15*10^6&lt;0,SUM('Chemicals Calcs'!P$2:P112)-'Chem - ODS'!K$15*10^6&gt;0),SUM('Chemicals Calcs'!P$2:P112)-'Chem - ODS'!K$15*10^6,'Chemicals Calcs'!P112))</f>
        <v>0</v>
      </c>
      <c r="Q112" s="210">
        <f ca="1">IF(SUM('Chemicals Calcs'!Q$2:Q112)-'Chem - ODS'!L$15*10^6&lt;0,0,IF(AND(SUM('Chemicals Calcs'!Q$1:Q111)-'Chem - ODS'!L$15*10^6&lt;0,SUM('Chemicals Calcs'!Q$2:Q112)-'Chem - ODS'!L$15*10^6&gt;0),SUM('Chemicals Calcs'!Q$2:Q112)-'Chem - ODS'!L$15*10^6,'Chemicals Calcs'!Q112))</f>
        <v>0</v>
      </c>
      <c r="R112" s="210">
        <f ca="1">IF(SUM('Chemicals Calcs'!R$2:R112)-'Chem - ODS'!M$15*10^6&lt;0,0,IF(AND(SUM('Chemicals Calcs'!R$1:R111)-'Chem - ODS'!M$15*10^6&lt;0,SUM('Chemicals Calcs'!R$2:R112)-'Chem - ODS'!M$15*10^6&gt;0),SUM('Chemicals Calcs'!R$2:R112)-'Chem - ODS'!M$15*10^6,'Chemicals Calcs'!R112))</f>
        <v>0</v>
      </c>
      <c r="S112" s="210">
        <f ca="1">IF(SUM('Chemicals Calcs'!S$2:S112)-'Chem - ODS'!N$15*10^6&lt;0,0,IF(AND(SUM('Chemicals Calcs'!S$1:S111)-'Chem - ODS'!N$15*10^6&lt;0,SUM('Chemicals Calcs'!S$2:S112)-'Chem - ODS'!N$15*10^6&gt;0),SUM('Chemicals Calcs'!S$2:S112)-'Chem - ODS'!N$15*10^6,'Chemicals Calcs'!S112))</f>
        <v>0</v>
      </c>
      <c r="T112" s="210">
        <f ca="1">IF(SUM('Chemicals Calcs'!T$2:T112)-'Chem - ODS'!O$15*10^6&lt;0,0,IF(AND(SUM('Chemicals Calcs'!T$1:T111)-'Chem - ODS'!O$15*10^6&lt;0,SUM('Chemicals Calcs'!T$2:T112)-'Chem - ODS'!O$15*10^6&gt;0),SUM('Chemicals Calcs'!T$2:T112)-'Chem - ODS'!O$15*10^6,'Chemicals Calcs'!T112))</f>
        <v>0</v>
      </c>
      <c r="U112" s="210">
        <f ca="1">IF(SUM('Chemicals Calcs'!U$2:U112)-'Chem - ODS'!P$15*10^6&lt;0,0,IF(AND(SUM('Chemicals Calcs'!U$1:U111)-'Chem - ODS'!P$15*10^6&lt;0,SUM('Chemicals Calcs'!U$2:U112)-'Chem - ODS'!P$15*10^6&gt;0),SUM('Chemicals Calcs'!U$2:U112)-'Chem - ODS'!P$15*10^6,'Chemicals Calcs'!U112))</f>
        <v>0</v>
      </c>
      <c r="V112" s="210">
        <f ca="1">IF(SUM('Chemicals Calcs'!V$2:V112)-'Chem - ODS'!Q$15*10^6&lt;0,0,IF(AND(SUM('Chemicals Calcs'!V$1:V111)-'Chem - ODS'!Q$15*10^6&lt;0,SUM('Chemicals Calcs'!V$2:V112)-'Chem - ODS'!Q$15*10^6&gt;0),SUM('Chemicals Calcs'!V$2:V112)-'Chem - ODS'!Q$15*10^6,'Chemicals Calcs'!V112))</f>
        <v>0</v>
      </c>
      <c r="W112" s="210">
        <f ca="1">IF(SUM('Chemicals Calcs'!W$2:W112)-'Chem - ODS'!R$15*10^6&lt;0,0,IF(AND(SUM('Chemicals Calcs'!W$1:W111)-'Chem - ODS'!R$15*10^6&lt;0,SUM('Chemicals Calcs'!W$2:W112)-'Chem - ODS'!R$15*10^6&gt;0),SUM('Chemicals Calcs'!W$2:W112)-'Chem - ODS'!R$15*10^6,'Chemicals Calcs'!W112))</f>
        <v>0</v>
      </c>
      <c r="X112" s="210">
        <f ca="1">IF(SUM('Chemicals Calcs'!X$2:X112)-'Chem - ODS'!S$15*10^6&lt;0,0,IF(AND(SUM('Chemicals Calcs'!X$1:X111)-'Chem - ODS'!S$15*10^6&lt;0,SUM('Chemicals Calcs'!X$2:X112)-'Chem - ODS'!S$15*10^6&gt;0),SUM('Chemicals Calcs'!X$2:X112)-'Chem - ODS'!S$15*10^6,'Chemicals Calcs'!X112))</f>
        <v>0</v>
      </c>
      <c r="Y112" s="210">
        <f ca="1">IF(SUM('Chemicals Calcs'!Y$2:Y112)-'Chem - ODS'!T$15*10^6&lt;0,0,IF(AND(SUM('Chemicals Calcs'!Y$1:Y111)-'Chem - ODS'!T$15*10^6&lt;0,SUM('Chemicals Calcs'!Y$2:Y112)-'Chem - ODS'!T$15*10^6&gt;0),SUM('Chemicals Calcs'!Y$2:Y112)-'Chem - ODS'!T$15*10^6,'Chemicals Calcs'!Y112))</f>
        <v>0</v>
      </c>
      <c r="Z112" s="210">
        <f ca="1">IF(SUM('Chemicals Calcs'!Z$2:Z112)-'Chem - ODS'!U$15*10^6&lt;0,0,IF(AND(SUM('Chemicals Calcs'!Z$1:Z111)-'Chem - ODS'!U$15*10^6&lt;0,SUM('Chemicals Calcs'!Z$2:Z112)-'Chem - ODS'!U$15*10^6&gt;0),SUM('Chemicals Calcs'!Z$2:Z112)-'Chem - ODS'!U$15*10^6,'Chemicals Calcs'!Z112))</f>
        <v>0</v>
      </c>
      <c r="AA112" s="210">
        <f ca="1">IF(SUM('Chemicals Calcs'!AA$2:AA112)-'Chem - ODS'!V$15*10^6&lt;0,0,IF(AND(SUM('Chemicals Calcs'!AA$1:AA111)-'Chem - ODS'!V$15*10^6&lt;0,SUM('Chemicals Calcs'!AA$2:AA112)-'Chem - ODS'!V$15*10^6&gt;0),SUM('Chemicals Calcs'!AA$2:AA112)-'Chem - ODS'!V$15*10^6,'Chemicals Calcs'!AA112))</f>
        <v>0</v>
      </c>
      <c r="AB112" s="210">
        <f ca="1">IF(SUM('Chemicals Calcs'!AB$2:AB112)-'Chem - ODS'!W$15*10^6&lt;0,0,IF(AND(SUM('Chemicals Calcs'!AB$1:AB111)-'Chem - ODS'!W$15*10^6&lt;0,SUM('Chemicals Calcs'!AB$2:AB112)-'Chem - ODS'!W$15*10^6&gt;0),SUM('Chemicals Calcs'!AB$2:AB112)-'Chem - ODS'!W$15*10^6,'Chemicals Calcs'!AB112))</f>
        <v>0</v>
      </c>
      <c r="AC112" s="210">
        <f ca="1">IF(SUM('Chemicals Calcs'!AC$2:AC112)-'Chem - ODS'!X$15*10^6&lt;0,0,IF(AND(SUM('Chemicals Calcs'!AC$1:AC111)-'Chem - ODS'!X$15*10^6&lt;0,SUM('Chemicals Calcs'!AC$2:AC112)-'Chem - ODS'!X$15*10^6&gt;0),SUM('Chemicals Calcs'!AC$2:AC112)-'Chem - ODS'!X$15*10^6,'Chemicals Calcs'!AC112))</f>
        <v>0</v>
      </c>
      <c r="AD112" s="210">
        <f ca="1">IF(SUM('Chemicals Calcs'!AD$2:AD112)-'Chem - ODS'!Y$15*10^6&lt;0,0,IF(AND(SUM('Chemicals Calcs'!AD$1:AD111)-'Chem - ODS'!Y$15*10^6&lt;0,SUM('Chemicals Calcs'!AD$2:AD112)-'Chem - ODS'!Y$15*10^6&gt;0),SUM('Chemicals Calcs'!AD$2:AD112)-'Chem - ODS'!Y$15*10^6,'Chemicals Calcs'!AD112))</f>
        <v>0</v>
      </c>
      <c r="AE112" s="210">
        <f ca="1">IF(SUM('Chemicals Calcs'!AE$2:AE112)-'Chem - ODS'!Z$15*10^6&lt;0,0,IF(AND(SUM('Chemicals Calcs'!AE$1:AE111)-'Chem - ODS'!Z$15*10^6&lt;0,SUM('Chemicals Calcs'!AE$2:AE112)-'Chem - ODS'!Z$15*10^6&gt;0),SUM('Chemicals Calcs'!AE$2:AE112)-'Chem - ODS'!Z$15*10^6,'Chemicals Calcs'!AE112))</f>
        <v>0</v>
      </c>
      <c r="AF112" s="210">
        <f ca="1">IF(SUM('Chemicals Calcs'!AF$2:AF112)-'Chem - ODS'!AA$15*10^6&lt;0,0,IF(AND(SUM('Chemicals Calcs'!AF$1:AF111)-'Chem - ODS'!AA$15*10^6&lt;0,SUM('Chemicals Calcs'!AF$2:AF112)-'Chem - ODS'!AA$15*10^6&gt;0),SUM('Chemicals Calcs'!AF$2:AF112)-'Chem - ODS'!AA$15*10^6,'Chemicals Calcs'!AF112))</f>
        <v>0</v>
      </c>
      <c r="AG112" s="210">
        <f ca="1">IF(SUM('Chemicals Calcs'!AG$2:AG112)-'Chem - ODS'!AB$15*10^6&lt;0,0,IF(AND(SUM('Chemicals Calcs'!AG$1:AG111)-'Chem - ODS'!AB$15*10^6&lt;0,SUM('Chemicals Calcs'!AG$2:AG112)-'Chem - ODS'!AB$15*10^6&gt;0),SUM('Chemicals Calcs'!AG$2:AG112)-'Chem - ODS'!AB$15*10^6,'Chemicals Calcs'!AG112))</f>
        <v>0</v>
      </c>
      <c r="AH112" s="210">
        <f ca="1">IF(SUM('Chemicals Calcs'!AH$2:AH112)-'Chem - ODS'!AC$15*10^6&lt;0,0,IF(AND(SUM('Chemicals Calcs'!AH$1:AH111)-'Chem - ODS'!AC$15*10^6&lt;0,SUM('Chemicals Calcs'!AH$2:AH112)-'Chem - ODS'!AC$15*10^6&gt;0),SUM('Chemicals Calcs'!AH$2:AH112)-'Chem - ODS'!AC$15*10^6,'Chemicals Calcs'!AH112))</f>
        <v>0</v>
      </c>
      <c r="AI112" s="210">
        <f ca="1">IF(SUM('Chemicals Calcs'!AI$2:AI112)-'Chem - ODS'!AD$15*10^6&lt;0,0,IF(AND(SUM('Chemicals Calcs'!AI$1:AI111)-'Chem - ODS'!AD$15*10^6&lt;0,SUM('Chemicals Calcs'!AI$2:AI112)-'Chem - ODS'!AD$15*10^6&gt;0),SUM('Chemicals Calcs'!AI$2:AI112)-'Chem - ODS'!AD$15*10^6,'Chemicals Calcs'!AI112))</f>
        <v>0</v>
      </c>
      <c r="AJ112" s="210">
        <f ca="1">IF(SUM('Chemicals Calcs'!AJ$2:AJ112)-'Chem - ODS'!AE$15*10^6&lt;0,0,IF(AND(SUM('Chemicals Calcs'!AJ$1:AJ111)-'Chem - ODS'!AE$15*10^6&lt;0,SUM('Chemicals Calcs'!AJ$2:AJ112)-'Chem - ODS'!AE$15*10^6&gt;0),SUM('Chemicals Calcs'!AJ$2:AJ112)-'Chem - ODS'!AE$15*10^6,'Chemicals Calcs'!AJ112))</f>
        <v>0</v>
      </c>
      <c r="AK112" s="210">
        <f ca="1">IF(SUM('Chemicals Calcs'!AK$2:AK112)-'Chem - ODS'!AF$15*10^6&lt;0,0,IF(AND(SUM('Chemicals Calcs'!AK$1:AK111)-'Chem - ODS'!AF$15*10^6&lt;0,SUM('Chemicals Calcs'!AK$2:AK112)-'Chem - ODS'!AF$15*10^6&gt;0),SUM('Chemicals Calcs'!AK$2:AK112)-'Chem - ODS'!AF$15*10^6,'Chemicals Calcs'!AK112))</f>
        <v>0</v>
      </c>
      <c r="AL112" s="210">
        <f ca="1">IF(SUM('Chemicals Calcs'!AL$2:AL112)-'Chem - ODS'!AG$15*10^6&lt;0,0,IF(AND(SUM('Chemicals Calcs'!AL$1:AL111)-'Chem - ODS'!AG$15*10^6&lt;0,SUM('Chemicals Calcs'!AL$2:AL112)-'Chem - ODS'!AG$15*10^6&gt;0),SUM('Chemicals Calcs'!AL$2:AL112)-'Chem - ODS'!AG$15*10^6,'Chemicals Calcs'!AL112))</f>
        <v>0</v>
      </c>
      <c r="AM112" s="210">
        <f ca="1">IF(SUM('Chemicals Calcs'!AM$2:AM112)-'Chem - ODS'!AH$15*10^6&lt;0,0,IF(AND(SUM('Chemicals Calcs'!AM$1:AM111)-'Chem - ODS'!AH$15*10^6&lt;0,SUM('Chemicals Calcs'!AM$2:AM112)-'Chem - ODS'!AH$15*10^6&gt;0),SUM('Chemicals Calcs'!AM$2:AM112)-'Chem - ODS'!AH$15*10^6,'Chemicals Calcs'!AM112))</f>
        <v>0</v>
      </c>
      <c r="AN112" s="210">
        <f ca="1">IF(SUM('Chemicals Calcs'!AN$2:AN112)-'Chem - ODS'!AI$15*10^6&lt;0,0,IF(AND(SUM('Chemicals Calcs'!AN$1:AN111)-'Chem - ODS'!AI$15*10^6&lt;0,SUM('Chemicals Calcs'!AN$2:AN112)-'Chem - ODS'!AI$15*10^6&gt;0),SUM('Chemicals Calcs'!AN$2:AN112)-'Chem - ODS'!AI$15*10^6,'Chemicals Calcs'!AN112))</f>
        <v>0</v>
      </c>
      <c r="AO112" s="210">
        <f ca="1">IF(SUM('Chemicals Calcs'!AO$2:AO112)-'Chem - ODS'!AJ$15*10^6&lt;0,0,IF(AND(SUM('Chemicals Calcs'!AO$1:AO111)-'Chem - ODS'!AJ$15*10^6&lt;0,SUM('Chemicals Calcs'!AO$2:AO112)-'Chem - ODS'!AJ$15*10^6&gt;0),SUM('Chemicals Calcs'!AO$2:AO112)-'Chem - ODS'!AJ$15*10^6,'Chemicals Calcs'!AO112))</f>
        <v>0</v>
      </c>
      <c r="AP112" s="210">
        <f ca="1">IF(SUM('Chemicals Calcs'!AP$2:AP112)-'Chem - ODS'!AK$15*10^6&lt;0,0,IF(AND(SUM('Chemicals Calcs'!AP$1:AP111)-'Chem - ODS'!AK$15*10^6&lt;0,SUM('Chemicals Calcs'!AP$2:AP112)-'Chem - ODS'!AK$15*10^6&gt;0),SUM('Chemicals Calcs'!AP$2:AP112)-'Chem - ODS'!AK$15*10^6,'Chemicals Calcs'!AP112))</f>
        <v>0</v>
      </c>
    </row>
    <row r="113" spans="1:42">
      <c r="A113" s="74">
        <v>61</v>
      </c>
      <c r="B113">
        <f ca="1">IF('Chemicals 2010'!$A121="CP",INDIRECT("'Chemicals 2010'!"&amp;'Country Selector'!$B$3&amp;ROW($A121))*10^12,0)</f>
        <v>0</v>
      </c>
      <c r="C113" s="90">
        <f t="shared" ca="1" si="4"/>
        <v>198270958.76040271</v>
      </c>
      <c r="D113" s="90">
        <f t="shared" ca="1" si="5"/>
        <v>396541917.52080542</v>
      </c>
      <c r="E113" s="90">
        <f t="shared" ca="1" si="5"/>
        <v>594812876.28120816</v>
      </c>
      <c r="F113" s="90">
        <f t="shared" ca="1" si="5"/>
        <v>793083835.04161084</v>
      </c>
      <c r="G113" s="210">
        <f ca="1">IF(SUM('Chemicals Calcs'!G$2:G113)-'Chem - ODS'!B$15*10^6&lt;0,0,IF(AND(SUM('Chemicals Calcs'!G$1:G112)-'Chem - ODS'!B$15*10^6&lt;0,SUM('Chemicals Calcs'!G$2:G113)-'Chem - ODS'!B$15*10^6&gt;0),SUM('Chemicals Calcs'!G$2:G113)-'Chem - ODS'!B$15*10^6,'Chemicals Calcs'!G113))</f>
        <v>991354793.80201364</v>
      </c>
      <c r="H113" s="210">
        <f ca="1">IF(SUM('Chemicals Calcs'!H$2:H113)-'Chem - ODS'!C$15*10^6&lt;0,0,IF(AND(SUM('Chemicals Calcs'!H$1:H112)-'Chem - ODS'!C$15*10^6&lt;0,SUM('Chemicals Calcs'!H$2:H113)-'Chem - ODS'!C$15*10^6&gt;0),SUM('Chemicals Calcs'!H$2:H113)-'Chem - ODS'!C$15*10^6,'Chemicals Calcs'!H113))</f>
        <v>1189625752.5624163</v>
      </c>
      <c r="I113" s="210">
        <f ca="1">IF(SUM('Chemicals Calcs'!I$2:I113)-'Chem - ODS'!D$15*10^6&lt;0,0,IF(AND(SUM('Chemicals Calcs'!I$1:I112)-'Chem - ODS'!D$15*10^6&lt;0,SUM('Chemicals Calcs'!I$2:I113)-'Chem - ODS'!D$15*10^6&gt;0),SUM('Chemicals Calcs'!I$2:I113)-'Chem - ODS'!D$15*10^6,'Chemicals Calcs'!I113))</f>
        <v>1387896711.322819</v>
      </c>
      <c r="J113" s="210">
        <f ca="1">IF(SUM('Chemicals Calcs'!J$2:J113)-'Chem - ODS'!E$15*10^6&lt;0,0,IF(AND(SUM('Chemicals Calcs'!J$1:J112)-'Chem - ODS'!E$15*10^6&lt;0,SUM('Chemicals Calcs'!J$2:J113)-'Chem - ODS'!E$15*10^6&gt;0),SUM('Chemicals Calcs'!J$2:J113)-'Chem - ODS'!E$15*10^6,'Chemicals Calcs'!J113))</f>
        <v>1586167670.0832217</v>
      </c>
      <c r="K113" s="210">
        <f ca="1">IF(SUM('Chemicals Calcs'!K$2:K113)-'Chem - ODS'!F$15*10^6&lt;0,0,IF(AND(SUM('Chemicals Calcs'!K$1:K112)-'Chem - ODS'!F$15*10^6&lt;0,SUM('Chemicals Calcs'!K$2:K113)-'Chem - ODS'!F$15*10^6&gt;0),SUM('Chemicals Calcs'!K$2:K113)-'Chem - ODS'!F$15*10^6,'Chemicals Calcs'!K113))</f>
        <v>1784438628.8436246</v>
      </c>
      <c r="L113" s="210">
        <f ca="1">IF(SUM('Chemicals Calcs'!L$2:L113)-'Chem - ODS'!G$15*10^6&lt;0,0,IF(AND(SUM('Chemicals Calcs'!L$1:L112)-'Chem - ODS'!G$15*10^6&lt;0,SUM('Chemicals Calcs'!L$2:L113)-'Chem - ODS'!G$15*10^6&gt;0),SUM('Chemicals Calcs'!L$2:L113)-'Chem - ODS'!G$15*10^6,'Chemicals Calcs'!L113))</f>
        <v>1982709587.604027</v>
      </c>
      <c r="M113" s="210">
        <f ca="1">IF(SUM('Chemicals Calcs'!M$2:M113)-'Chem - ODS'!H$15*10^6&lt;0,0,IF(AND(SUM('Chemicals Calcs'!M$1:M112)-'Chem - ODS'!H$15*10^6&lt;0,SUM('Chemicals Calcs'!M$2:M113)-'Chem - ODS'!H$15*10^6&gt;0),SUM('Chemicals Calcs'!M$2:M113)-'Chem - ODS'!H$15*10^6,'Chemicals Calcs'!M113))</f>
        <v>2710883582.5751219</v>
      </c>
      <c r="N113" s="210">
        <f ca="1">IF(SUM('Chemicals Calcs'!N$2:N113)-'Chem - ODS'!I$15*10^6&lt;0,0,IF(AND(SUM('Chemicals Calcs'!N$1:N112)-'Chem - ODS'!I$15*10^6&lt;0,SUM('Chemicals Calcs'!N$2:N113)-'Chem - ODS'!I$15*10^6&gt;0),SUM('Chemicals Calcs'!N$2:N113)-'Chem - ODS'!I$15*10^6,'Chemicals Calcs'!N113))</f>
        <v>3439057577.546216</v>
      </c>
      <c r="O113" s="210">
        <f ca="1">IF(SUM('Chemicals Calcs'!O$2:O113)-'Chem - ODS'!J$15*10^6&lt;0,0,IF(AND(SUM('Chemicals Calcs'!O$1:O112)-'Chem - ODS'!J$15*10^6&lt;0,SUM('Chemicals Calcs'!O$2:O113)-'Chem - ODS'!J$15*10^6&gt;0),SUM('Chemicals Calcs'!O$2:O113)-'Chem - ODS'!J$15*10^6,'Chemicals Calcs'!O113))</f>
        <v>4167231572.5173101</v>
      </c>
      <c r="P113" s="210">
        <f ca="1">IF(SUM('Chemicals Calcs'!P$2:P113)-'Chem - ODS'!K$15*10^6&lt;0,0,IF(AND(SUM('Chemicals Calcs'!P$1:P112)-'Chem - ODS'!K$15*10^6&lt;0,SUM('Chemicals Calcs'!P$2:P113)-'Chem - ODS'!K$15*10^6&gt;0),SUM('Chemicals Calcs'!P$2:P113)-'Chem - ODS'!K$15*10^6,'Chemicals Calcs'!P113))</f>
        <v>4895405567.4884043</v>
      </c>
      <c r="Q113" s="210">
        <f ca="1">IF(SUM('Chemicals Calcs'!Q$2:Q113)-'Chem - ODS'!L$15*10^6&lt;0,0,IF(AND(SUM('Chemicals Calcs'!Q$1:Q112)-'Chem - ODS'!L$15*10^6&lt;0,SUM('Chemicals Calcs'!Q$2:Q113)-'Chem - ODS'!L$15*10^6&gt;0),SUM('Chemicals Calcs'!Q$2:Q113)-'Chem - ODS'!L$15*10^6,'Chemicals Calcs'!Q113))</f>
        <v>5623579562.4594984</v>
      </c>
      <c r="R113" s="210">
        <f ca="1">IF(SUM('Chemicals Calcs'!R$2:R113)-'Chem - ODS'!M$15*10^6&lt;0,0,IF(AND(SUM('Chemicals Calcs'!R$1:R112)-'Chem - ODS'!M$15*10^6&lt;0,SUM('Chemicals Calcs'!R$2:R113)-'Chem - ODS'!M$15*10^6&gt;0),SUM('Chemicals Calcs'!R$2:R113)-'Chem - ODS'!M$15*10^6,'Chemicals Calcs'!R113))</f>
        <v>6351753557.4305925</v>
      </c>
      <c r="S113" s="210">
        <f ca="1">IF(SUM('Chemicals Calcs'!S$2:S113)-'Chem - ODS'!N$15*10^6&lt;0,0,IF(AND(SUM('Chemicals Calcs'!S$1:S112)-'Chem - ODS'!N$15*10^6&lt;0,SUM('Chemicals Calcs'!S$2:S113)-'Chem - ODS'!N$15*10^6&gt;0),SUM('Chemicals Calcs'!S$2:S113)-'Chem - ODS'!N$15*10^6,'Chemicals Calcs'!S113))</f>
        <v>7079927552.4016867</v>
      </c>
      <c r="T113" s="210">
        <f ca="1">IF(SUM('Chemicals Calcs'!T$2:T113)-'Chem - ODS'!O$15*10^6&lt;0,0,IF(AND(SUM('Chemicals Calcs'!T$1:T112)-'Chem - ODS'!O$15*10^6&lt;0,SUM('Chemicals Calcs'!T$2:T113)-'Chem - ODS'!O$15*10^6&gt;0),SUM('Chemicals Calcs'!T$2:T113)-'Chem - ODS'!O$15*10^6,'Chemicals Calcs'!T113))</f>
        <v>7808101547.3727818</v>
      </c>
      <c r="U113" s="210">
        <f ca="1">IF(SUM('Chemicals Calcs'!U$2:U113)-'Chem - ODS'!P$15*10^6&lt;0,0,IF(AND(SUM('Chemicals Calcs'!U$1:U112)-'Chem - ODS'!P$15*10^6&lt;0,SUM('Chemicals Calcs'!U$2:U113)-'Chem - ODS'!P$15*10^6&gt;0),SUM('Chemicals Calcs'!U$2:U113)-'Chem - ODS'!P$15*10^6,'Chemicals Calcs'!U113))</f>
        <v>8536275542.3438759</v>
      </c>
      <c r="V113" s="210">
        <f ca="1">IF(SUM('Chemicals Calcs'!V$2:V113)-'Chem - ODS'!Q$15*10^6&lt;0,0,IF(AND(SUM('Chemicals Calcs'!V$1:V112)-'Chem - ODS'!Q$15*10^6&lt;0,SUM('Chemicals Calcs'!V$2:V113)-'Chem - ODS'!Q$15*10^6&gt;0),SUM('Chemicals Calcs'!V$2:V113)-'Chem - ODS'!Q$15*10^6,'Chemicals Calcs'!V113))</f>
        <v>9264449537.31497</v>
      </c>
      <c r="W113" s="210">
        <f ca="1">IF(SUM('Chemicals Calcs'!W$2:W113)-'Chem - ODS'!R$15*10^6&lt;0,0,IF(AND(SUM('Chemicals Calcs'!W$1:W112)-'Chem - ODS'!R$15*10^6&lt;0,SUM('Chemicals Calcs'!W$2:W113)-'Chem - ODS'!R$15*10^6&gt;0),SUM('Chemicals Calcs'!W$2:W113)-'Chem - ODS'!R$15*10^6,'Chemicals Calcs'!W113))</f>
        <v>9439132214.6071796</v>
      </c>
      <c r="X113" s="210">
        <f ca="1">IF(SUM('Chemicals Calcs'!X$2:X113)-'Chem - ODS'!S$15*10^6&lt;0,0,IF(AND(SUM('Chemicals Calcs'!X$1:X112)-'Chem - ODS'!S$15*10^6&lt;0,SUM('Chemicals Calcs'!X$2:X113)-'Chem - ODS'!S$15*10^6&gt;0),SUM('Chemicals Calcs'!X$2:X113)-'Chem - ODS'!S$15*10^6,'Chemicals Calcs'!X113))</f>
        <v>9613814891.8993855</v>
      </c>
      <c r="Y113" s="210">
        <f ca="1">IF(SUM('Chemicals Calcs'!Y$2:Y113)-'Chem - ODS'!T$15*10^6&lt;0,0,IF(AND(SUM('Chemicals Calcs'!Y$1:Y112)-'Chem - ODS'!T$15*10^6&lt;0,SUM('Chemicals Calcs'!Y$2:Y113)-'Chem - ODS'!T$15*10^6&gt;0),SUM('Chemicals Calcs'!Y$2:Y113)-'Chem - ODS'!T$15*10^6,'Chemicals Calcs'!Y113))</f>
        <v>9788497569.1915932</v>
      </c>
      <c r="Z113" s="210">
        <f ca="1">IF(SUM('Chemicals Calcs'!Z$2:Z113)-'Chem - ODS'!U$15*10^6&lt;0,0,IF(AND(SUM('Chemicals Calcs'!Z$1:Z112)-'Chem - ODS'!U$15*10^6&lt;0,SUM('Chemicals Calcs'!Z$2:Z113)-'Chem - ODS'!U$15*10^6&gt;0),SUM('Chemicals Calcs'!Z$2:Z113)-'Chem - ODS'!U$15*10^6,'Chemicals Calcs'!Z113))</f>
        <v>9963180246.4838028</v>
      </c>
      <c r="AA113" s="210">
        <f ca="1">IF(SUM('Chemicals Calcs'!AA$2:AA113)-'Chem - ODS'!V$15*10^6&lt;0,0,IF(AND(SUM('Chemicals Calcs'!AA$1:AA112)-'Chem - ODS'!V$15*10^6&lt;0,SUM('Chemicals Calcs'!AA$2:AA113)-'Chem - ODS'!V$15*10^6&gt;0),SUM('Chemicals Calcs'!AA$2:AA113)-'Chem - ODS'!V$15*10^6,'Chemicals Calcs'!AA113))</f>
        <v>10137862923.776009</v>
      </c>
      <c r="AB113" s="210">
        <f ca="1">IF(SUM('Chemicals Calcs'!AB$2:AB113)-'Chem - ODS'!W$15*10^6&lt;0,0,IF(AND(SUM('Chemicals Calcs'!AB$1:AB112)-'Chem - ODS'!W$15*10^6&lt;0,SUM('Chemicals Calcs'!AB$2:AB113)-'Chem - ODS'!W$15*10^6&gt;0),SUM('Chemicals Calcs'!AB$2:AB113)-'Chem - ODS'!W$15*10^6,'Chemicals Calcs'!AB113))</f>
        <v>10312545601.068216</v>
      </c>
      <c r="AC113" s="210">
        <f ca="1">IF(SUM('Chemicals Calcs'!AC$2:AC113)-'Chem - ODS'!X$15*10^6&lt;0,0,IF(AND(SUM('Chemicals Calcs'!AC$1:AC112)-'Chem - ODS'!X$15*10^6&lt;0,SUM('Chemicals Calcs'!AC$2:AC113)-'Chem - ODS'!X$15*10^6&gt;0),SUM('Chemicals Calcs'!AC$2:AC113)-'Chem - ODS'!X$15*10^6,'Chemicals Calcs'!AC113))</f>
        <v>10487228278.360424</v>
      </c>
      <c r="AD113" s="210">
        <f ca="1">IF(SUM('Chemicals Calcs'!AD$2:AD113)-'Chem - ODS'!Y$15*10^6&lt;0,0,IF(AND(SUM('Chemicals Calcs'!AD$1:AD112)-'Chem - ODS'!Y$15*10^6&lt;0,SUM('Chemicals Calcs'!AD$2:AD113)-'Chem - ODS'!Y$15*10^6&gt;0),SUM('Chemicals Calcs'!AD$2:AD113)-'Chem - ODS'!Y$15*10^6,'Chemicals Calcs'!AD113))</f>
        <v>10661910955.652634</v>
      </c>
      <c r="AE113" s="210">
        <f ca="1">IF(SUM('Chemicals Calcs'!AE$2:AE113)-'Chem - ODS'!Z$15*10^6&lt;0,0,IF(AND(SUM('Chemicals Calcs'!AE$1:AE112)-'Chem - ODS'!Z$15*10^6&lt;0,SUM('Chemicals Calcs'!AE$2:AE113)-'Chem - ODS'!Z$15*10^6&gt;0),SUM('Chemicals Calcs'!AE$2:AE113)-'Chem - ODS'!Z$15*10^6,'Chemicals Calcs'!AE113))</f>
        <v>10836593632.944839</v>
      </c>
      <c r="AF113" s="210">
        <f ca="1">IF(SUM('Chemicals Calcs'!AF$2:AF113)-'Chem - ODS'!AA$15*10^6&lt;0,0,IF(AND(SUM('Chemicals Calcs'!AF$1:AF112)-'Chem - ODS'!AA$15*10^6&lt;0,SUM('Chemicals Calcs'!AF$2:AF113)-'Chem - ODS'!AA$15*10^6&gt;0),SUM('Chemicals Calcs'!AF$2:AF113)-'Chem - ODS'!AA$15*10^6,'Chemicals Calcs'!AF113))</f>
        <v>11011276310.237049</v>
      </c>
      <c r="AG113" s="210">
        <f ca="1">IF(SUM('Chemicals Calcs'!AG$2:AG113)-'Chem - ODS'!AB$15*10^6&lt;0,0,IF(AND(SUM('Chemicals Calcs'!AG$1:AG112)-'Chem - ODS'!AB$15*10^6&lt;0,SUM('Chemicals Calcs'!AG$2:AG113)-'Chem - ODS'!AB$15*10^6&gt;0),SUM('Chemicals Calcs'!AG$2:AG113)-'Chem - ODS'!AB$15*10^6,'Chemicals Calcs'!AG113))</f>
        <v>11185958987.529257</v>
      </c>
      <c r="AH113" s="210">
        <f ca="1">IF(SUM('Chemicals Calcs'!AH$2:AH113)-'Chem - ODS'!AC$15*10^6&lt;0,0,IF(AND(SUM('Chemicals Calcs'!AH$1:AH112)-'Chem - ODS'!AC$15*10^6&lt;0,SUM('Chemicals Calcs'!AH$2:AH113)-'Chem - ODS'!AC$15*10^6&gt;0),SUM('Chemicals Calcs'!AH$2:AH113)-'Chem - ODS'!AC$15*10^6,'Chemicals Calcs'!AH113))</f>
        <v>11360641664.821465</v>
      </c>
      <c r="AI113" s="210">
        <f ca="1">IF(SUM('Chemicals Calcs'!AI$2:AI113)-'Chem - ODS'!AD$15*10^6&lt;0,0,IF(AND(SUM('Chemicals Calcs'!AI$1:AI112)-'Chem - ODS'!AD$15*10^6&lt;0,SUM('Chemicals Calcs'!AI$2:AI113)-'Chem - ODS'!AD$15*10^6&gt;0),SUM('Chemicals Calcs'!AI$2:AI113)-'Chem - ODS'!AD$15*10^6,'Chemicals Calcs'!AI113))</f>
        <v>11535324342.11367</v>
      </c>
      <c r="AJ113" s="210">
        <f ca="1">IF(SUM('Chemicals Calcs'!AJ$2:AJ113)-'Chem - ODS'!AE$15*10^6&lt;0,0,IF(AND(SUM('Chemicals Calcs'!AJ$1:AJ112)-'Chem - ODS'!AE$15*10^6&lt;0,SUM('Chemicals Calcs'!AJ$2:AJ113)-'Chem - ODS'!AE$15*10^6&gt;0),SUM('Chemicals Calcs'!AJ$2:AJ113)-'Chem - ODS'!AE$15*10^6,'Chemicals Calcs'!AJ113))</f>
        <v>11710007019.40588</v>
      </c>
      <c r="AK113" s="210">
        <f ca="1">IF(SUM('Chemicals Calcs'!AK$2:AK113)-'Chem - ODS'!AF$15*10^6&lt;0,0,IF(AND(SUM('Chemicals Calcs'!AK$1:AK112)-'Chem - ODS'!AF$15*10^6&lt;0,SUM('Chemicals Calcs'!AK$2:AK113)-'Chem - ODS'!AF$15*10^6&gt;0),SUM('Chemicals Calcs'!AK$2:AK113)-'Chem - ODS'!AF$15*10^6,'Chemicals Calcs'!AK113))</f>
        <v>11884689696.698088</v>
      </c>
      <c r="AL113" s="210">
        <f ca="1">IF(SUM('Chemicals Calcs'!AL$2:AL113)-'Chem - ODS'!AG$15*10^6&lt;0,0,IF(AND(SUM('Chemicals Calcs'!AL$1:AL112)-'Chem - ODS'!AG$15*10^6&lt;0,SUM('Chemicals Calcs'!AL$2:AL113)-'Chem - ODS'!AG$15*10^6&gt;0),SUM('Chemicals Calcs'!AL$2:AL113)-'Chem - ODS'!AG$15*10^6,'Chemicals Calcs'!AL113))</f>
        <v>12059372373.990295</v>
      </c>
      <c r="AM113" s="210">
        <f ca="1">IF(SUM('Chemicals Calcs'!AM$2:AM113)-'Chem - ODS'!AH$15*10^6&lt;0,0,IF(AND(SUM('Chemicals Calcs'!AM$1:AM112)-'Chem - ODS'!AH$15*10^6&lt;0,SUM('Chemicals Calcs'!AM$2:AM113)-'Chem - ODS'!AH$15*10^6&gt;0),SUM('Chemicals Calcs'!AM$2:AM113)-'Chem - ODS'!AH$15*10^6,'Chemicals Calcs'!AM113))</f>
        <v>12234055051.282503</v>
      </c>
      <c r="AN113" s="210">
        <f ca="1">IF(SUM('Chemicals Calcs'!AN$2:AN113)-'Chem - ODS'!AI$15*10^6&lt;0,0,IF(AND(SUM('Chemicals Calcs'!AN$1:AN112)-'Chem - ODS'!AI$15*10^6&lt;0,SUM('Chemicals Calcs'!AN$2:AN113)-'Chem - ODS'!AI$15*10^6&gt;0),SUM('Chemicals Calcs'!AN$2:AN113)-'Chem - ODS'!AI$15*10^6,'Chemicals Calcs'!AN113))</f>
        <v>12408737728.574709</v>
      </c>
      <c r="AO113" s="210">
        <f ca="1">IF(SUM('Chemicals Calcs'!AO$2:AO113)-'Chem - ODS'!AJ$15*10^6&lt;0,0,IF(AND(SUM('Chemicals Calcs'!AO$1:AO112)-'Chem - ODS'!AJ$15*10^6&lt;0,SUM('Chemicals Calcs'!AO$2:AO113)-'Chem - ODS'!AJ$15*10^6&gt;0),SUM('Chemicals Calcs'!AO$2:AO113)-'Chem - ODS'!AJ$15*10^6,'Chemicals Calcs'!AO113))</f>
        <v>12583420405.86692</v>
      </c>
      <c r="AP113" s="210">
        <f ca="1">IF(SUM('Chemicals Calcs'!AP$2:AP113)-'Chem - ODS'!AK$15*10^6&lt;0,0,IF(AND(SUM('Chemicals Calcs'!AP$1:AP112)-'Chem - ODS'!AK$15*10^6&lt;0,SUM('Chemicals Calcs'!AP$2:AP113)-'Chem - ODS'!AK$15*10^6&gt;0),SUM('Chemicals Calcs'!AP$2:AP113)-'Chem - ODS'!AK$15*10^6,'Chemicals Calcs'!AP113))</f>
        <v>12758103083.159126</v>
      </c>
    </row>
    <row r="114" spans="1:42">
      <c r="A114" s="74">
        <v>62</v>
      </c>
      <c r="B114">
        <f ca="1">IF('Chemicals 2010'!$A122="CP",INDIRECT("'Chemicals 2010'!"&amp;'Country Selector'!$B$3&amp;ROW($A122))*10^12,0)</f>
        <v>0</v>
      </c>
      <c r="C114" s="90">
        <f t="shared" ca="1" si="4"/>
        <v>0</v>
      </c>
      <c r="D114" s="90">
        <f t="shared" ca="1" si="5"/>
        <v>0</v>
      </c>
      <c r="E114" s="90">
        <f t="shared" ca="1" si="5"/>
        <v>0</v>
      </c>
      <c r="F114" s="90">
        <f t="shared" ca="1" si="5"/>
        <v>0</v>
      </c>
      <c r="G114" s="210">
        <f ca="1">IF(SUM('Chemicals Calcs'!G$2:G114)-'Chem - ODS'!B$15*10^6&lt;0,0,IF(AND(SUM('Chemicals Calcs'!G$1:G113)-'Chem - ODS'!B$15*10^6&lt;0,SUM('Chemicals Calcs'!G$2:G114)-'Chem - ODS'!B$15*10^6&gt;0),SUM('Chemicals Calcs'!G$2:G114)-'Chem - ODS'!B$15*10^6,'Chemicals Calcs'!G114))</f>
        <v>0</v>
      </c>
      <c r="H114" s="210">
        <f ca="1">IF(SUM('Chemicals Calcs'!H$2:H114)-'Chem - ODS'!C$15*10^6&lt;0,0,IF(AND(SUM('Chemicals Calcs'!H$1:H113)-'Chem - ODS'!C$15*10^6&lt;0,SUM('Chemicals Calcs'!H$2:H114)-'Chem - ODS'!C$15*10^6&gt;0),SUM('Chemicals Calcs'!H$2:H114)-'Chem - ODS'!C$15*10^6,'Chemicals Calcs'!H114))</f>
        <v>0</v>
      </c>
      <c r="I114" s="210">
        <f ca="1">IF(SUM('Chemicals Calcs'!I$2:I114)-'Chem - ODS'!D$15*10^6&lt;0,0,IF(AND(SUM('Chemicals Calcs'!I$1:I113)-'Chem - ODS'!D$15*10^6&lt;0,SUM('Chemicals Calcs'!I$2:I114)-'Chem - ODS'!D$15*10^6&gt;0),SUM('Chemicals Calcs'!I$2:I114)-'Chem - ODS'!D$15*10^6,'Chemicals Calcs'!I114))</f>
        <v>0</v>
      </c>
      <c r="J114" s="210">
        <f ca="1">IF(SUM('Chemicals Calcs'!J$2:J114)-'Chem - ODS'!E$15*10^6&lt;0,0,IF(AND(SUM('Chemicals Calcs'!J$1:J113)-'Chem - ODS'!E$15*10^6&lt;0,SUM('Chemicals Calcs'!J$2:J114)-'Chem - ODS'!E$15*10^6&gt;0),SUM('Chemicals Calcs'!J$2:J114)-'Chem - ODS'!E$15*10^6,'Chemicals Calcs'!J114))</f>
        <v>0</v>
      </c>
      <c r="K114" s="210">
        <f ca="1">IF(SUM('Chemicals Calcs'!K$2:K114)-'Chem - ODS'!F$15*10^6&lt;0,0,IF(AND(SUM('Chemicals Calcs'!K$1:K113)-'Chem - ODS'!F$15*10^6&lt;0,SUM('Chemicals Calcs'!K$2:K114)-'Chem - ODS'!F$15*10^6&gt;0),SUM('Chemicals Calcs'!K$2:K114)-'Chem - ODS'!F$15*10^6,'Chemicals Calcs'!K114))</f>
        <v>0</v>
      </c>
      <c r="L114" s="210">
        <f ca="1">IF(SUM('Chemicals Calcs'!L$2:L114)-'Chem - ODS'!G$15*10^6&lt;0,0,IF(AND(SUM('Chemicals Calcs'!L$1:L113)-'Chem - ODS'!G$15*10^6&lt;0,SUM('Chemicals Calcs'!L$2:L114)-'Chem - ODS'!G$15*10^6&gt;0),SUM('Chemicals Calcs'!L$2:L114)-'Chem - ODS'!G$15*10^6,'Chemicals Calcs'!L114))</f>
        <v>0</v>
      </c>
      <c r="M114" s="210">
        <f ca="1">IF(SUM('Chemicals Calcs'!M$2:M114)-'Chem - ODS'!H$15*10^6&lt;0,0,IF(AND(SUM('Chemicals Calcs'!M$1:M113)-'Chem - ODS'!H$15*10^6&lt;0,SUM('Chemicals Calcs'!M$2:M114)-'Chem - ODS'!H$15*10^6&gt;0),SUM('Chemicals Calcs'!M$2:M114)-'Chem - ODS'!H$15*10^6,'Chemicals Calcs'!M114))</f>
        <v>0</v>
      </c>
      <c r="N114" s="210">
        <f ca="1">IF(SUM('Chemicals Calcs'!N$2:N114)-'Chem - ODS'!I$15*10^6&lt;0,0,IF(AND(SUM('Chemicals Calcs'!N$1:N113)-'Chem - ODS'!I$15*10^6&lt;0,SUM('Chemicals Calcs'!N$2:N114)-'Chem - ODS'!I$15*10^6&gt;0),SUM('Chemicals Calcs'!N$2:N114)-'Chem - ODS'!I$15*10^6,'Chemicals Calcs'!N114))</f>
        <v>0</v>
      </c>
      <c r="O114" s="210">
        <f ca="1">IF(SUM('Chemicals Calcs'!O$2:O114)-'Chem - ODS'!J$15*10^6&lt;0,0,IF(AND(SUM('Chemicals Calcs'!O$1:O113)-'Chem - ODS'!J$15*10^6&lt;0,SUM('Chemicals Calcs'!O$2:O114)-'Chem - ODS'!J$15*10^6&gt;0),SUM('Chemicals Calcs'!O$2:O114)-'Chem - ODS'!J$15*10^6,'Chemicals Calcs'!O114))</f>
        <v>0</v>
      </c>
      <c r="P114" s="210">
        <f ca="1">IF(SUM('Chemicals Calcs'!P$2:P114)-'Chem - ODS'!K$15*10^6&lt;0,0,IF(AND(SUM('Chemicals Calcs'!P$1:P113)-'Chem - ODS'!K$15*10^6&lt;0,SUM('Chemicals Calcs'!P$2:P114)-'Chem - ODS'!K$15*10^6&gt;0),SUM('Chemicals Calcs'!P$2:P114)-'Chem - ODS'!K$15*10^6,'Chemicals Calcs'!P114))</f>
        <v>0</v>
      </c>
      <c r="Q114" s="210">
        <f ca="1">IF(SUM('Chemicals Calcs'!Q$2:Q114)-'Chem - ODS'!L$15*10^6&lt;0,0,IF(AND(SUM('Chemicals Calcs'!Q$1:Q113)-'Chem - ODS'!L$15*10^6&lt;0,SUM('Chemicals Calcs'!Q$2:Q114)-'Chem - ODS'!L$15*10^6&gt;0),SUM('Chemicals Calcs'!Q$2:Q114)-'Chem - ODS'!L$15*10^6,'Chemicals Calcs'!Q114))</f>
        <v>0</v>
      </c>
      <c r="R114" s="210">
        <f ca="1">IF(SUM('Chemicals Calcs'!R$2:R114)-'Chem - ODS'!M$15*10^6&lt;0,0,IF(AND(SUM('Chemicals Calcs'!R$1:R113)-'Chem - ODS'!M$15*10^6&lt;0,SUM('Chemicals Calcs'!R$2:R114)-'Chem - ODS'!M$15*10^6&gt;0),SUM('Chemicals Calcs'!R$2:R114)-'Chem - ODS'!M$15*10^6,'Chemicals Calcs'!R114))</f>
        <v>0</v>
      </c>
      <c r="S114" s="210">
        <f ca="1">IF(SUM('Chemicals Calcs'!S$2:S114)-'Chem - ODS'!N$15*10^6&lt;0,0,IF(AND(SUM('Chemicals Calcs'!S$1:S113)-'Chem - ODS'!N$15*10^6&lt;0,SUM('Chemicals Calcs'!S$2:S114)-'Chem - ODS'!N$15*10^6&gt;0),SUM('Chemicals Calcs'!S$2:S114)-'Chem - ODS'!N$15*10^6,'Chemicals Calcs'!S114))</f>
        <v>0</v>
      </c>
      <c r="T114" s="210">
        <f ca="1">IF(SUM('Chemicals Calcs'!T$2:T114)-'Chem - ODS'!O$15*10^6&lt;0,0,IF(AND(SUM('Chemicals Calcs'!T$1:T113)-'Chem - ODS'!O$15*10^6&lt;0,SUM('Chemicals Calcs'!T$2:T114)-'Chem - ODS'!O$15*10^6&gt;0),SUM('Chemicals Calcs'!T$2:T114)-'Chem - ODS'!O$15*10^6,'Chemicals Calcs'!T114))</f>
        <v>0</v>
      </c>
      <c r="U114" s="210">
        <f ca="1">IF(SUM('Chemicals Calcs'!U$2:U114)-'Chem - ODS'!P$15*10^6&lt;0,0,IF(AND(SUM('Chemicals Calcs'!U$1:U113)-'Chem - ODS'!P$15*10^6&lt;0,SUM('Chemicals Calcs'!U$2:U114)-'Chem - ODS'!P$15*10^6&gt;0),SUM('Chemicals Calcs'!U$2:U114)-'Chem - ODS'!P$15*10^6,'Chemicals Calcs'!U114))</f>
        <v>0</v>
      </c>
      <c r="V114" s="210">
        <f ca="1">IF(SUM('Chemicals Calcs'!V$2:V114)-'Chem - ODS'!Q$15*10^6&lt;0,0,IF(AND(SUM('Chemicals Calcs'!V$1:V113)-'Chem - ODS'!Q$15*10^6&lt;0,SUM('Chemicals Calcs'!V$2:V114)-'Chem - ODS'!Q$15*10^6&gt;0),SUM('Chemicals Calcs'!V$2:V114)-'Chem - ODS'!Q$15*10^6,'Chemicals Calcs'!V114))</f>
        <v>0</v>
      </c>
      <c r="W114" s="210">
        <f ca="1">IF(SUM('Chemicals Calcs'!W$2:W114)-'Chem - ODS'!R$15*10^6&lt;0,0,IF(AND(SUM('Chemicals Calcs'!W$1:W113)-'Chem - ODS'!R$15*10^6&lt;0,SUM('Chemicals Calcs'!W$2:W114)-'Chem - ODS'!R$15*10^6&gt;0),SUM('Chemicals Calcs'!W$2:W114)-'Chem - ODS'!R$15*10^6,'Chemicals Calcs'!W114))</f>
        <v>0</v>
      </c>
      <c r="X114" s="210">
        <f ca="1">IF(SUM('Chemicals Calcs'!X$2:X114)-'Chem - ODS'!S$15*10^6&lt;0,0,IF(AND(SUM('Chemicals Calcs'!X$1:X113)-'Chem - ODS'!S$15*10^6&lt;0,SUM('Chemicals Calcs'!X$2:X114)-'Chem - ODS'!S$15*10^6&gt;0),SUM('Chemicals Calcs'!X$2:X114)-'Chem - ODS'!S$15*10^6,'Chemicals Calcs'!X114))</f>
        <v>0</v>
      </c>
      <c r="Y114" s="210">
        <f ca="1">IF(SUM('Chemicals Calcs'!Y$2:Y114)-'Chem - ODS'!T$15*10^6&lt;0,0,IF(AND(SUM('Chemicals Calcs'!Y$1:Y113)-'Chem - ODS'!T$15*10^6&lt;0,SUM('Chemicals Calcs'!Y$2:Y114)-'Chem - ODS'!T$15*10^6&gt;0),SUM('Chemicals Calcs'!Y$2:Y114)-'Chem - ODS'!T$15*10^6,'Chemicals Calcs'!Y114))</f>
        <v>0</v>
      </c>
      <c r="Z114" s="210">
        <f ca="1">IF(SUM('Chemicals Calcs'!Z$2:Z114)-'Chem - ODS'!U$15*10^6&lt;0,0,IF(AND(SUM('Chemicals Calcs'!Z$1:Z113)-'Chem - ODS'!U$15*10^6&lt;0,SUM('Chemicals Calcs'!Z$2:Z114)-'Chem - ODS'!U$15*10^6&gt;0),SUM('Chemicals Calcs'!Z$2:Z114)-'Chem - ODS'!U$15*10^6,'Chemicals Calcs'!Z114))</f>
        <v>0</v>
      </c>
      <c r="AA114" s="210">
        <f ca="1">IF(SUM('Chemicals Calcs'!AA$2:AA114)-'Chem - ODS'!V$15*10^6&lt;0,0,IF(AND(SUM('Chemicals Calcs'!AA$1:AA113)-'Chem - ODS'!V$15*10^6&lt;0,SUM('Chemicals Calcs'!AA$2:AA114)-'Chem - ODS'!V$15*10^6&gt;0),SUM('Chemicals Calcs'!AA$2:AA114)-'Chem - ODS'!V$15*10^6,'Chemicals Calcs'!AA114))</f>
        <v>0</v>
      </c>
      <c r="AB114" s="210">
        <f ca="1">IF(SUM('Chemicals Calcs'!AB$2:AB114)-'Chem - ODS'!W$15*10^6&lt;0,0,IF(AND(SUM('Chemicals Calcs'!AB$1:AB113)-'Chem - ODS'!W$15*10^6&lt;0,SUM('Chemicals Calcs'!AB$2:AB114)-'Chem - ODS'!W$15*10^6&gt;0),SUM('Chemicals Calcs'!AB$2:AB114)-'Chem - ODS'!W$15*10^6,'Chemicals Calcs'!AB114))</f>
        <v>0</v>
      </c>
      <c r="AC114" s="210">
        <f ca="1">IF(SUM('Chemicals Calcs'!AC$2:AC114)-'Chem - ODS'!X$15*10^6&lt;0,0,IF(AND(SUM('Chemicals Calcs'!AC$1:AC113)-'Chem - ODS'!X$15*10^6&lt;0,SUM('Chemicals Calcs'!AC$2:AC114)-'Chem - ODS'!X$15*10^6&gt;0),SUM('Chemicals Calcs'!AC$2:AC114)-'Chem - ODS'!X$15*10^6,'Chemicals Calcs'!AC114))</f>
        <v>0</v>
      </c>
      <c r="AD114" s="210">
        <f ca="1">IF(SUM('Chemicals Calcs'!AD$2:AD114)-'Chem - ODS'!Y$15*10^6&lt;0,0,IF(AND(SUM('Chemicals Calcs'!AD$1:AD113)-'Chem - ODS'!Y$15*10^6&lt;0,SUM('Chemicals Calcs'!AD$2:AD114)-'Chem - ODS'!Y$15*10^6&gt;0),SUM('Chemicals Calcs'!AD$2:AD114)-'Chem - ODS'!Y$15*10^6,'Chemicals Calcs'!AD114))</f>
        <v>0</v>
      </c>
      <c r="AE114" s="210">
        <f ca="1">IF(SUM('Chemicals Calcs'!AE$2:AE114)-'Chem - ODS'!Z$15*10^6&lt;0,0,IF(AND(SUM('Chemicals Calcs'!AE$1:AE113)-'Chem - ODS'!Z$15*10^6&lt;0,SUM('Chemicals Calcs'!AE$2:AE114)-'Chem - ODS'!Z$15*10^6&gt;0),SUM('Chemicals Calcs'!AE$2:AE114)-'Chem - ODS'!Z$15*10^6,'Chemicals Calcs'!AE114))</f>
        <v>0</v>
      </c>
      <c r="AF114" s="210">
        <f ca="1">IF(SUM('Chemicals Calcs'!AF$2:AF114)-'Chem - ODS'!AA$15*10^6&lt;0,0,IF(AND(SUM('Chemicals Calcs'!AF$1:AF113)-'Chem - ODS'!AA$15*10^6&lt;0,SUM('Chemicals Calcs'!AF$2:AF114)-'Chem - ODS'!AA$15*10^6&gt;0),SUM('Chemicals Calcs'!AF$2:AF114)-'Chem - ODS'!AA$15*10^6,'Chemicals Calcs'!AF114))</f>
        <v>0</v>
      </c>
      <c r="AG114" s="210">
        <f ca="1">IF(SUM('Chemicals Calcs'!AG$2:AG114)-'Chem - ODS'!AB$15*10^6&lt;0,0,IF(AND(SUM('Chemicals Calcs'!AG$1:AG113)-'Chem - ODS'!AB$15*10^6&lt;0,SUM('Chemicals Calcs'!AG$2:AG114)-'Chem - ODS'!AB$15*10^6&gt;0),SUM('Chemicals Calcs'!AG$2:AG114)-'Chem - ODS'!AB$15*10^6,'Chemicals Calcs'!AG114))</f>
        <v>0</v>
      </c>
      <c r="AH114" s="210">
        <f ca="1">IF(SUM('Chemicals Calcs'!AH$2:AH114)-'Chem - ODS'!AC$15*10^6&lt;0,0,IF(AND(SUM('Chemicals Calcs'!AH$1:AH113)-'Chem - ODS'!AC$15*10^6&lt;0,SUM('Chemicals Calcs'!AH$2:AH114)-'Chem - ODS'!AC$15*10^6&gt;0),SUM('Chemicals Calcs'!AH$2:AH114)-'Chem - ODS'!AC$15*10^6,'Chemicals Calcs'!AH114))</f>
        <v>0</v>
      </c>
      <c r="AI114" s="210">
        <f ca="1">IF(SUM('Chemicals Calcs'!AI$2:AI114)-'Chem - ODS'!AD$15*10^6&lt;0,0,IF(AND(SUM('Chemicals Calcs'!AI$1:AI113)-'Chem - ODS'!AD$15*10^6&lt;0,SUM('Chemicals Calcs'!AI$2:AI114)-'Chem - ODS'!AD$15*10^6&gt;0),SUM('Chemicals Calcs'!AI$2:AI114)-'Chem - ODS'!AD$15*10^6,'Chemicals Calcs'!AI114))</f>
        <v>0</v>
      </c>
      <c r="AJ114" s="210">
        <f ca="1">IF(SUM('Chemicals Calcs'!AJ$2:AJ114)-'Chem - ODS'!AE$15*10^6&lt;0,0,IF(AND(SUM('Chemicals Calcs'!AJ$1:AJ113)-'Chem - ODS'!AE$15*10^6&lt;0,SUM('Chemicals Calcs'!AJ$2:AJ114)-'Chem - ODS'!AE$15*10^6&gt;0),SUM('Chemicals Calcs'!AJ$2:AJ114)-'Chem - ODS'!AE$15*10^6,'Chemicals Calcs'!AJ114))</f>
        <v>0</v>
      </c>
      <c r="AK114" s="210">
        <f ca="1">IF(SUM('Chemicals Calcs'!AK$2:AK114)-'Chem - ODS'!AF$15*10^6&lt;0,0,IF(AND(SUM('Chemicals Calcs'!AK$1:AK113)-'Chem - ODS'!AF$15*10^6&lt;0,SUM('Chemicals Calcs'!AK$2:AK114)-'Chem - ODS'!AF$15*10^6&gt;0),SUM('Chemicals Calcs'!AK$2:AK114)-'Chem - ODS'!AF$15*10^6,'Chemicals Calcs'!AK114))</f>
        <v>0</v>
      </c>
      <c r="AL114" s="210">
        <f ca="1">IF(SUM('Chemicals Calcs'!AL$2:AL114)-'Chem - ODS'!AG$15*10^6&lt;0,0,IF(AND(SUM('Chemicals Calcs'!AL$1:AL113)-'Chem - ODS'!AG$15*10^6&lt;0,SUM('Chemicals Calcs'!AL$2:AL114)-'Chem - ODS'!AG$15*10^6&gt;0),SUM('Chemicals Calcs'!AL$2:AL114)-'Chem - ODS'!AG$15*10^6,'Chemicals Calcs'!AL114))</f>
        <v>0</v>
      </c>
      <c r="AM114" s="210">
        <f ca="1">IF(SUM('Chemicals Calcs'!AM$2:AM114)-'Chem - ODS'!AH$15*10^6&lt;0,0,IF(AND(SUM('Chemicals Calcs'!AM$1:AM113)-'Chem - ODS'!AH$15*10^6&lt;0,SUM('Chemicals Calcs'!AM$2:AM114)-'Chem - ODS'!AH$15*10^6&gt;0),SUM('Chemicals Calcs'!AM$2:AM114)-'Chem - ODS'!AH$15*10^6,'Chemicals Calcs'!AM114))</f>
        <v>0</v>
      </c>
      <c r="AN114" s="210">
        <f ca="1">IF(SUM('Chemicals Calcs'!AN$2:AN114)-'Chem - ODS'!AI$15*10^6&lt;0,0,IF(AND(SUM('Chemicals Calcs'!AN$1:AN113)-'Chem - ODS'!AI$15*10^6&lt;0,SUM('Chemicals Calcs'!AN$2:AN114)-'Chem - ODS'!AI$15*10^6&gt;0),SUM('Chemicals Calcs'!AN$2:AN114)-'Chem - ODS'!AI$15*10^6,'Chemicals Calcs'!AN114))</f>
        <v>0</v>
      </c>
      <c r="AO114" s="210">
        <f ca="1">IF(SUM('Chemicals Calcs'!AO$2:AO114)-'Chem - ODS'!AJ$15*10^6&lt;0,0,IF(AND(SUM('Chemicals Calcs'!AO$1:AO113)-'Chem - ODS'!AJ$15*10^6&lt;0,SUM('Chemicals Calcs'!AO$2:AO114)-'Chem - ODS'!AJ$15*10^6&gt;0),SUM('Chemicals Calcs'!AO$2:AO114)-'Chem - ODS'!AJ$15*10^6,'Chemicals Calcs'!AO114))</f>
        <v>0</v>
      </c>
      <c r="AP114" s="210">
        <f ca="1">IF(SUM('Chemicals Calcs'!AP$2:AP114)-'Chem - ODS'!AK$15*10^6&lt;0,0,IF(AND(SUM('Chemicals Calcs'!AP$1:AP113)-'Chem - ODS'!AK$15*10^6&lt;0,SUM('Chemicals Calcs'!AP$2:AP114)-'Chem - ODS'!AK$15*10^6&gt;0),SUM('Chemicals Calcs'!AP$2:AP114)-'Chem - ODS'!AK$15*10^6,'Chemicals Calcs'!AP114))</f>
        <v>0</v>
      </c>
    </row>
    <row r="115" spans="1:42">
      <c r="A115" s="74">
        <v>63</v>
      </c>
      <c r="B115">
        <f ca="1">IF('Chemicals 2010'!$A123="CP",INDIRECT("'Chemicals 2010'!"&amp;'Country Selector'!$B$3&amp;ROW($A123))*10^12,0)</f>
        <v>0</v>
      </c>
      <c r="C115" s="90">
        <f t="shared" ca="1" si="4"/>
        <v>0</v>
      </c>
      <c r="D115" s="90">
        <f t="shared" ca="1" si="5"/>
        <v>0</v>
      </c>
      <c r="E115" s="90">
        <f t="shared" ca="1" si="5"/>
        <v>0</v>
      </c>
      <c r="F115" s="90">
        <f t="shared" ca="1" si="5"/>
        <v>0</v>
      </c>
      <c r="G115" s="210">
        <f ca="1">IF(SUM('Chemicals Calcs'!G$2:G115)-'Chem - ODS'!B$15*10^6&lt;0,0,IF(AND(SUM('Chemicals Calcs'!G$1:G114)-'Chem - ODS'!B$15*10^6&lt;0,SUM('Chemicals Calcs'!G$2:G115)-'Chem - ODS'!B$15*10^6&gt;0),SUM('Chemicals Calcs'!G$2:G115)-'Chem - ODS'!B$15*10^6,'Chemicals Calcs'!G115))</f>
        <v>0</v>
      </c>
      <c r="H115" s="210">
        <f ca="1">IF(SUM('Chemicals Calcs'!H$2:H115)-'Chem - ODS'!C$15*10^6&lt;0,0,IF(AND(SUM('Chemicals Calcs'!H$1:H114)-'Chem - ODS'!C$15*10^6&lt;0,SUM('Chemicals Calcs'!H$2:H115)-'Chem - ODS'!C$15*10^6&gt;0),SUM('Chemicals Calcs'!H$2:H115)-'Chem - ODS'!C$15*10^6,'Chemicals Calcs'!H115))</f>
        <v>0</v>
      </c>
      <c r="I115" s="210">
        <f ca="1">IF(SUM('Chemicals Calcs'!I$2:I115)-'Chem - ODS'!D$15*10^6&lt;0,0,IF(AND(SUM('Chemicals Calcs'!I$1:I114)-'Chem - ODS'!D$15*10^6&lt;0,SUM('Chemicals Calcs'!I$2:I115)-'Chem - ODS'!D$15*10^6&gt;0),SUM('Chemicals Calcs'!I$2:I115)-'Chem - ODS'!D$15*10^6,'Chemicals Calcs'!I115))</f>
        <v>0</v>
      </c>
      <c r="J115" s="210">
        <f ca="1">IF(SUM('Chemicals Calcs'!J$2:J115)-'Chem - ODS'!E$15*10^6&lt;0,0,IF(AND(SUM('Chemicals Calcs'!J$1:J114)-'Chem - ODS'!E$15*10^6&lt;0,SUM('Chemicals Calcs'!J$2:J115)-'Chem - ODS'!E$15*10^6&gt;0),SUM('Chemicals Calcs'!J$2:J115)-'Chem - ODS'!E$15*10^6,'Chemicals Calcs'!J115))</f>
        <v>0</v>
      </c>
      <c r="K115" s="210">
        <f ca="1">IF(SUM('Chemicals Calcs'!K$2:K115)-'Chem - ODS'!F$15*10^6&lt;0,0,IF(AND(SUM('Chemicals Calcs'!K$1:K114)-'Chem - ODS'!F$15*10^6&lt;0,SUM('Chemicals Calcs'!K$2:K115)-'Chem - ODS'!F$15*10^6&gt;0),SUM('Chemicals Calcs'!K$2:K115)-'Chem - ODS'!F$15*10^6,'Chemicals Calcs'!K115))</f>
        <v>0</v>
      </c>
      <c r="L115" s="210">
        <f ca="1">IF(SUM('Chemicals Calcs'!L$2:L115)-'Chem - ODS'!G$15*10^6&lt;0,0,IF(AND(SUM('Chemicals Calcs'!L$1:L114)-'Chem - ODS'!G$15*10^6&lt;0,SUM('Chemicals Calcs'!L$2:L115)-'Chem - ODS'!G$15*10^6&gt;0),SUM('Chemicals Calcs'!L$2:L115)-'Chem - ODS'!G$15*10^6,'Chemicals Calcs'!L115))</f>
        <v>0</v>
      </c>
      <c r="M115" s="210">
        <f ca="1">IF(SUM('Chemicals Calcs'!M$2:M115)-'Chem - ODS'!H$15*10^6&lt;0,0,IF(AND(SUM('Chemicals Calcs'!M$1:M114)-'Chem - ODS'!H$15*10^6&lt;0,SUM('Chemicals Calcs'!M$2:M115)-'Chem - ODS'!H$15*10^6&gt;0),SUM('Chemicals Calcs'!M$2:M115)-'Chem - ODS'!H$15*10^6,'Chemicals Calcs'!M115))</f>
        <v>0</v>
      </c>
      <c r="N115" s="210">
        <f ca="1">IF(SUM('Chemicals Calcs'!N$2:N115)-'Chem - ODS'!I$15*10^6&lt;0,0,IF(AND(SUM('Chemicals Calcs'!N$1:N114)-'Chem - ODS'!I$15*10^6&lt;0,SUM('Chemicals Calcs'!N$2:N115)-'Chem - ODS'!I$15*10^6&gt;0),SUM('Chemicals Calcs'!N$2:N115)-'Chem - ODS'!I$15*10^6,'Chemicals Calcs'!N115))</f>
        <v>0</v>
      </c>
      <c r="O115" s="210">
        <f ca="1">IF(SUM('Chemicals Calcs'!O$2:O115)-'Chem - ODS'!J$15*10^6&lt;0,0,IF(AND(SUM('Chemicals Calcs'!O$1:O114)-'Chem - ODS'!J$15*10^6&lt;0,SUM('Chemicals Calcs'!O$2:O115)-'Chem - ODS'!J$15*10^6&gt;0),SUM('Chemicals Calcs'!O$2:O115)-'Chem - ODS'!J$15*10^6,'Chemicals Calcs'!O115))</f>
        <v>0</v>
      </c>
      <c r="P115" s="210">
        <f ca="1">IF(SUM('Chemicals Calcs'!P$2:P115)-'Chem - ODS'!K$15*10^6&lt;0,0,IF(AND(SUM('Chemicals Calcs'!P$1:P114)-'Chem - ODS'!K$15*10^6&lt;0,SUM('Chemicals Calcs'!P$2:P115)-'Chem - ODS'!K$15*10^6&gt;0),SUM('Chemicals Calcs'!P$2:P115)-'Chem - ODS'!K$15*10^6,'Chemicals Calcs'!P115))</f>
        <v>0</v>
      </c>
      <c r="Q115" s="210">
        <f ca="1">IF(SUM('Chemicals Calcs'!Q$2:Q115)-'Chem - ODS'!L$15*10^6&lt;0,0,IF(AND(SUM('Chemicals Calcs'!Q$1:Q114)-'Chem - ODS'!L$15*10^6&lt;0,SUM('Chemicals Calcs'!Q$2:Q115)-'Chem - ODS'!L$15*10^6&gt;0),SUM('Chemicals Calcs'!Q$2:Q115)-'Chem - ODS'!L$15*10^6,'Chemicals Calcs'!Q115))</f>
        <v>0</v>
      </c>
      <c r="R115" s="210">
        <f ca="1">IF(SUM('Chemicals Calcs'!R$2:R115)-'Chem - ODS'!M$15*10^6&lt;0,0,IF(AND(SUM('Chemicals Calcs'!R$1:R114)-'Chem - ODS'!M$15*10^6&lt;0,SUM('Chemicals Calcs'!R$2:R115)-'Chem - ODS'!M$15*10^6&gt;0),SUM('Chemicals Calcs'!R$2:R115)-'Chem - ODS'!M$15*10^6,'Chemicals Calcs'!R115))</f>
        <v>0</v>
      </c>
      <c r="S115" s="210">
        <f ca="1">IF(SUM('Chemicals Calcs'!S$2:S115)-'Chem - ODS'!N$15*10^6&lt;0,0,IF(AND(SUM('Chemicals Calcs'!S$1:S114)-'Chem - ODS'!N$15*10^6&lt;0,SUM('Chemicals Calcs'!S$2:S115)-'Chem - ODS'!N$15*10^6&gt;0),SUM('Chemicals Calcs'!S$2:S115)-'Chem - ODS'!N$15*10^6,'Chemicals Calcs'!S115))</f>
        <v>0</v>
      </c>
      <c r="T115" s="210">
        <f ca="1">IF(SUM('Chemicals Calcs'!T$2:T115)-'Chem - ODS'!O$15*10^6&lt;0,0,IF(AND(SUM('Chemicals Calcs'!T$1:T114)-'Chem - ODS'!O$15*10^6&lt;0,SUM('Chemicals Calcs'!T$2:T115)-'Chem - ODS'!O$15*10^6&gt;0),SUM('Chemicals Calcs'!T$2:T115)-'Chem - ODS'!O$15*10^6,'Chemicals Calcs'!T115))</f>
        <v>0</v>
      </c>
      <c r="U115" s="210">
        <f ca="1">IF(SUM('Chemicals Calcs'!U$2:U115)-'Chem - ODS'!P$15*10^6&lt;0,0,IF(AND(SUM('Chemicals Calcs'!U$1:U114)-'Chem - ODS'!P$15*10^6&lt;0,SUM('Chemicals Calcs'!U$2:U115)-'Chem - ODS'!P$15*10^6&gt;0),SUM('Chemicals Calcs'!U$2:U115)-'Chem - ODS'!P$15*10^6,'Chemicals Calcs'!U115))</f>
        <v>0</v>
      </c>
      <c r="V115" s="210">
        <f ca="1">IF(SUM('Chemicals Calcs'!V$2:V115)-'Chem - ODS'!Q$15*10^6&lt;0,0,IF(AND(SUM('Chemicals Calcs'!V$1:V114)-'Chem - ODS'!Q$15*10^6&lt;0,SUM('Chemicals Calcs'!V$2:V115)-'Chem - ODS'!Q$15*10^6&gt;0),SUM('Chemicals Calcs'!V$2:V115)-'Chem - ODS'!Q$15*10^6,'Chemicals Calcs'!V115))</f>
        <v>0</v>
      </c>
      <c r="W115" s="210">
        <f ca="1">IF(SUM('Chemicals Calcs'!W$2:W115)-'Chem - ODS'!R$15*10^6&lt;0,0,IF(AND(SUM('Chemicals Calcs'!W$1:W114)-'Chem - ODS'!R$15*10^6&lt;0,SUM('Chemicals Calcs'!W$2:W115)-'Chem - ODS'!R$15*10^6&gt;0),SUM('Chemicals Calcs'!W$2:W115)-'Chem - ODS'!R$15*10^6,'Chemicals Calcs'!W115))</f>
        <v>0</v>
      </c>
      <c r="X115" s="210">
        <f ca="1">IF(SUM('Chemicals Calcs'!X$2:X115)-'Chem - ODS'!S$15*10^6&lt;0,0,IF(AND(SUM('Chemicals Calcs'!X$1:X114)-'Chem - ODS'!S$15*10^6&lt;0,SUM('Chemicals Calcs'!X$2:X115)-'Chem - ODS'!S$15*10^6&gt;0),SUM('Chemicals Calcs'!X$2:X115)-'Chem - ODS'!S$15*10^6,'Chemicals Calcs'!X115))</f>
        <v>0</v>
      </c>
      <c r="Y115" s="210">
        <f ca="1">IF(SUM('Chemicals Calcs'!Y$2:Y115)-'Chem - ODS'!T$15*10^6&lt;0,0,IF(AND(SUM('Chemicals Calcs'!Y$1:Y114)-'Chem - ODS'!T$15*10^6&lt;0,SUM('Chemicals Calcs'!Y$2:Y115)-'Chem - ODS'!T$15*10^6&gt;0),SUM('Chemicals Calcs'!Y$2:Y115)-'Chem - ODS'!T$15*10^6,'Chemicals Calcs'!Y115))</f>
        <v>0</v>
      </c>
      <c r="Z115" s="210">
        <f ca="1">IF(SUM('Chemicals Calcs'!Z$2:Z115)-'Chem - ODS'!U$15*10^6&lt;0,0,IF(AND(SUM('Chemicals Calcs'!Z$1:Z114)-'Chem - ODS'!U$15*10^6&lt;0,SUM('Chemicals Calcs'!Z$2:Z115)-'Chem - ODS'!U$15*10^6&gt;0),SUM('Chemicals Calcs'!Z$2:Z115)-'Chem - ODS'!U$15*10^6,'Chemicals Calcs'!Z115))</f>
        <v>0</v>
      </c>
      <c r="AA115" s="210">
        <f ca="1">IF(SUM('Chemicals Calcs'!AA$2:AA115)-'Chem - ODS'!V$15*10^6&lt;0,0,IF(AND(SUM('Chemicals Calcs'!AA$1:AA114)-'Chem - ODS'!V$15*10^6&lt;0,SUM('Chemicals Calcs'!AA$2:AA115)-'Chem - ODS'!V$15*10^6&gt;0),SUM('Chemicals Calcs'!AA$2:AA115)-'Chem - ODS'!V$15*10^6,'Chemicals Calcs'!AA115))</f>
        <v>0</v>
      </c>
      <c r="AB115" s="210">
        <f ca="1">IF(SUM('Chemicals Calcs'!AB$2:AB115)-'Chem - ODS'!W$15*10^6&lt;0,0,IF(AND(SUM('Chemicals Calcs'!AB$1:AB114)-'Chem - ODS'!W$15*10^6&lt;0,SUM('Chemicals Calcs'!AB$2:AB115)-'Chem - ODS'!W$15*10^6&gt;0),SUM('Chemicals Calcs'!AB$2:AB115)-'Chem - ODS'!W$15*10^6,'Chemicals Calcs'!AB115))</f>
        <v>0</v>
      </c>
      <c r="AC115" s="210">
        <f ca="1">IF(SUM('Chemicals Calcs'!AC$2:AC115)-'Chem - ODS'!X$15*10^6&lt;0,0,IF(AND(SUM('Chemicals Calcs'!AC$1:AC114)-'Chem - ODS'!X$15*10^6&lt;0,SUM('Chemicals Calcs'!AC$2:AC115)-'Chem - ODS'!X$15*10^6&gt;0),SUM('Chemicals Calcs'!AC$2:AC115)-'Chem - ODS'!X$15*10^6,'Chemicals Calcs'!AC115))</f>
        <v>0</v>
      </c>
      <c r="AD115" s="210">
        <f ca="1">IF(SUM('Chemicals Calcs'!AD$2:AD115)-'Chem - ODS'!Y$15*10^6&lt;0,0,IF(AND(SUM('Chemicals Calcs'!AD$1:AD114)-'Chem - ODS'!Y$15*10^6&lt;0,SUM('Chemicals Calcs'!AD$2:AD115)-'Chem - ODS'!Y$15*10^6&gt;0),SUM('Chemicals Calcs'!AD$2:AD115)-'Chem - ODS'!Y$15*10^6,'Chemicals Calcs'!AD115))</f>
        <v>0</v>
      </c>
      <c r="AE115" s="210">
        <f ca="1">IF(SUM('Chemicals Calcs'!AE$2:AE115)-'Chem - ODS'!Z$15*10^6&lt;0,0,IF(AND(SUM('Chemicals Calcs'!AE$1:AE114)-'Chem - ODS'!Z$15*10^6&lt;0,SUM('Chemicals Calcs'!AE$2:AE115)-'Chem - ODS'!Z$15*10^6&gt;0),SUM('Chemicals Calcs'!AE$2:AE115)-'Chem - ODS'!Z$15*10^6,'Chemicals Calcs'!AE115))</f>
        <v>0</v>
      </c>
      <c r="AF115" s="210">
        <f ca="1">IF(SUM('Chemicals Calcs'!AF$2:AF115)-'Chem - ODS'!AA$15*10^6&lt;0,0,IF(AND(SUM('Chemicals Calcs'!AF$1:AF114)-'Chem - ODS'!AA$15*10^6&lt;0,SUM('Chemicals Calcs'!AF$2:AF115)-'Chem - ODS'!AA$15*10^6&gt;0),SUM('Chemicals Calcs'!AF$2:AF115)-'Chem - ODS'!AA$15*10^6,'Chemicals Calcs'!AF115))</f>
        <v>0</v>
      </c>
      <c r="AG115" s="210">
        <f ca="1">IF(SUM('Chemicals Calcs'!AG$2:AG115)-'Chem - ODS'!AB$15*10^6&lt;0,0,IF(AND(SUM('Chemicals Calcs'!AG$1:AG114)-'Chem - ODS'!AB$15*10^6&lt;0,SUM('Chemicals Calcs'!AG$2:AG115)-'Chem - ODS'!AB$15*10^6&gt;0),SUM('Chemicals Calcs'!AG$2:AG115)-'Chem - ODS'!AB$15*10^6,'Chemicals Calcs'!AG115))</f>
        <v>0</v>
      </c>
      <c r="AH115" s="210">
        <f ca="1">IF(SUM('Chemicals Calcs'!AH$2:AH115)-'Chem - ODS'!AC$15*10^6&lt;0,0,IF(AND(SUM('Chemicals Calcs'!AH$1:AH114)-'Chem - ODS'!AC$15*10^6&lt;0,SUM('Chemicals Calcs'!AH$2:AH115)-'Chem - ODS'!AC$15*10^6&gt;0),SUM('Chemicals Calcs'!AH$2:AH115)-'Chem - ODS'!AC$15*10^6,'Chemicals Calcs'!AH115))</f>
        <v>0</v>
      </c>
      <c r="AI115" s="210">
        <f ca="1">IF(SUM('Chemicals Calcs'!AI$2:AI115)-'Chem - ODS'!AD$15*10^6&lt;0,0,IF(AND(SUM('Chemicals Calcs'!AI$1:AI114)-'Chem - ODS'!AD$15*10^6&lt;0,SUM('Chemicals Calcs'!AI$2:AI115)-'Chem - ODS'!AD$15*10^6&gt;0),SUM('Chemicals Calcs'!AI$2:AI115)-'Chem - ODS'!AD$15*10^6,'Chemicals Calcs'!AI115))</f>
        <v>0</v>
      </c>
      <c r="AJ115" s="210">
        <f ca="1">IF(SUM('Chemicals Calcs'!AJ$2:AJ115)-'Chem - ODS'!AE$15*10^6&lt;0,0,IF(AND(SUM('Chemicals Calcs'!AJ$1:AJ114)-'Chem - ODS'!AE$15*10^6&lt;0,SUM('Chemicals Calcs'!AJ$2:AJ115)-'Chem - ODS'!AE$15*10^6&gt;0),SUM('Chemicals Calcs'!AJ$2:AJ115)-'Chem - ODS'!AE$15*10^6,'Chemicals Calcs'!AJ115))</f>
        <v>0</v>
      </c>
      <c r="AK115" s="210">
        <f ca="1">IF(SUM('Chemicals Calcs'!AK$2:AK115)-'Chem - ODS'!AF$15*10^6&lt;0,0,IF(AND(SUM('Chemicals Calcs'!AK$1:AK114)-'Chem - ODS'!AF$15*10^6&lt;0,SUM('Chemicals Calcs'!AK$2:AK115)-'Chem - ODS'!AF$15*10^6&gt;0),SUM('Chemicals Calcs'!AK$2:AK115)-'Chem - ODS'!AF$15*10^6,'Chemicals Calcs'!AK115))</f>
        <v>0</v>
      </c>
      <c r="AL115" s="210">
        <f ca="1">IF(SUM('Chemicals Calcs'!AL$2:AL115)-'Chem - ODS'!AG$15*10^6&lt;0,0,IF(AND(SUM('Chemicals Calcs'!AL$1:AL114)-'Chem - ODS'!AG$15*10^6&lt;0,SUM('Chemicals Calcs'!AL$2:AL115)-'Chem - ODS'!AG$15*10^6&gt;0),SUM('Chemicals Calcs'!AL$2:AL115)-'Chem - ODS'!AG$15*10^6,'Chemicals Calcs'!AL115))</f>
        <v>0</v>
      </c>
      <c r="AM115" s="210">
        <f ca="1">IF(SUM('Chemicals Calcs'!AM$2:AM115)-'Chem - ODS'!AH$15*10^6&lt;0,0,IF(AND(SUM('Chemicals Calcs'!AM$1:AM114)-'Chem - ODS'!AH$15*10^6&lt;0,SUM('Chemicals Calcs'!AM$2:AM115)-'Chem - ODS'!AH$15*10^6&gt;0),SUM('Chemicals Calcs'!AM$2:AM115)-'Chem - ODS'!AH$15*10^6,'Chemicals Calcs'!AM115))</f>
        <v>0</v>
      </c>
      <c r="AN115" s="210">
        <f ca="1">IF(SUM('Chemicals Calcs'!AN$2:AN115)-'Chem - ODS'!AI$15*10^6&lt;0,0,IF(AND(SUM('Chemicals Calcs'!AN$1:AN114)-'Chem - ODS'!AI$15*10^6&lt;0,SUM('Chemicals Calcs'!AN$2:AN115)-'Chem - ODS'!AI$15*10^6&gt;0),SUM('Chemicals Calcs'!AN$2:AN115)-'Chem - ODS'!AI$15*10^6,'Chemicals Calcs'!AN115))</f>
        <v>0</v>
      </c>
      <c r="AO115" s="210">
        <f ca="1">IF(SUM('Chemicals Calcs'!AO$2:AO115)-'Chem - ODS'!AJ$15*10^6&lt;0,0,IF(AND(SUM('Chemicals Calcs'!AO$1:AO114)-'Chem - ODS'!AJ$15*10^6&lt;0,SUM('Chemicals Calcs'!AO$2:AO115)-'Chem - ODS'!AJ$15*10^6&gt;0),SUM('Chemicals Calcs'!AO$2:AO115)-'Chem - ODS'!AJ$15*10^6,'Chemicals Calcs'!AO115))</f>
        <v>0</v>
      </c>
      <c r="AP115" s="210">
        <f ca="1">IF(SUM('Chemicals Calcs'!AP$2:AP115)-'Chem - ODS'!AK$15*10^6&lt;0,0,IF(AND(SUM('Chemicals Calcs'!AP$1:AP114)-'Chem - ODS'!AK$15*10^6&lt;0,SUM('Chemicals Calcs'!AP$2:AP115)-'Chem - ODS'!AK$15*10^6&gt;0),SUM('Chemicals Calcs'!AP$2:AP115)-'Chem - ODS'!AK$15*10^6,'Chemicals Calcs'!AP115))</f>
        <v>0</v>
      </c>
    </row>
    <row r="116" spans="1:42">
      <c r="A116" s="74">
        <v>64</v>
      </c>
      <c r="B116">
        <f ca="1">IF('Chemicals 2010'!$A124="CP",INDIRECT("'Chemicals 2010'!"&amp;'Country Selector'!$B$3&amp;ROW($A124))*10^12,0)</f>
        <v>0</v>
      </c>
      <c r="C116" s="90">
        <f t="shared" ca="1" si="4"/>
        <v>0</v>
      </c>
      <c r="D116" s="90">
        <f t="shared" ca="1" si="5"/>
        <v>0</v>
      </c>
      <c r="E116" s="90">
        <f t="shared" ca="1" si="5"/>
        <v>0</v>
      </c>
      <c r="F116" s="90">
        <f t="shared" ca="1" si="5"/>
        <v>0</v>
      </c>
      <c r="G116" s="210">
        <f ca="1">IF(SUM('Chemicals Calcs'!G$2:G116)-'Chem - ODS'!B$15*10^6&lt;0,0,IF(AND(SUM('Chemicals Calcs'!G$1:G115)-'Chem - ODS'!B$15*10^6&lt;0,SUM('Chemicals Calcs'!G$2:G116)-'Chem - ODS'!B$15*10^6&gt;0),SUM('Chemicals Calcs'!G$2:G116)-'Chem - ODS'!B$15*10^6,'Chemicals Calcs'!G116))</f>
        <v>0</v>
      </c>
      <c r="H116" s="210">
        <f ca="1">IF(SUM('Chemicals Calcs'!H$2:H116)-'Chem - ODS'!C$15*10^6&lt;0,0,IF(AND(SUM('Chemicals Calcs'!H$1:H115)-'Chem - ODS'!C$15*10^6&lt;0,SUM('Chemicals Calcs'!H$2:H116)-'Chem - ODS'!C$15*10^6&gt;0),SUM('Chemicals Calcs'!H$2:H116)-'Chem - ODS'!C$15*10^6,'Chemicals Calcs'!H116))</f>
        <v>0</v>
      </c>
      <c r="I116" s="210">
        <f ca="1">IF(SUM('Chemicals Calcs'!I$2:I116)-'Chem - ODS'!D$15*10^6&lt;0,0,IF(AND(SUM('Chemicals Calcs'!I$1:I115)-'Chem - ODS'!D$15*10^6&lt;0,SUM('Chemicals Calcs'!I$2:I116)-'Chem - ODS'!D$15*10^6&gt;0),SUM('Chemicals Calcs'!I$2:I116)-'Chem - ODS'!D$15*10^6,'Chemicals Calcs'!I116))</f>
        <v>0</v>
      </c>
      <c r="J116" s="210">
        <f ca="1">IF(SUM('Chemicals Calcs'!J$2:J116)-'Chem - ODS'!E$15*10^6&lt;0,0,IF(AND(SUM('Chemicals Calcs'!J$1:J115)-'Chem - ODS'!E$15*10^6&lt;0,SUM('Chemicals Calcs'!J$2:J116)-'Chem - ODS'!E$15*10^6&gt;0),SUM('Chemicals Calcs'!J$2:J116)-'Chem - ODS'!E$15*10^6,'Chemicals Calcs'!J116))</f>
        <v>0</v>
      </c>
      <c r="K116" s="210">
        <f ca="1">IF(SUM('Chemicals Calcs'!K$2:K116)-'Chem - ODS'!F$15*10^6&lt;0,0,IF(AND(SUM('Chemicals Calcs'!K$1:K115)-'Chem - ODS'!F$15*10^6&lt;0,SUM('Chemicals Calcs'!K$2:K116)-'Chem - ODS'!F$15*10^6&gt;0),SUM('Chemicals Calcs'!K$2:K116)-'Chem - ODS'!F$15*10^6,'Chemicals Calcs'!K116))</f>
        <v>0</v>
      </c>
      <c r="L116" s="210">
        <f ca="1">IF(SUM('Chemicals Calcs'!L$2:L116)-'Chem - ODS'!G$15*10^6&lt;0,0,IF(AND(SUM('Chemicals Calcs'!L$1:L115)-'Chem - ODS'!G$15*10^6&lt;0,SUM('Chemicals Calcs'!L$2:L116)-'Chem - ODS'!G$15*10^6&gt;0),SUM('Chemicals Calcs'!L$2:L116)-'Chem - ODS'!G$15*10^6,'Chemicals Calcs'!L116))</f>
        <v>0</v>
      </c>
      <c r="M116" s="210">
        <f ca="1">IF(SUM('Chemicals Calcs'!M$2:M116)-'Chem - ODS'!H$15*10^6&lt;0,0,IF(AND(SUM('Chemicals Calcs'!M$1:M115)-'Chem - ODS'!H$15*10^6&lt;0,SUM('Chemicals Calcs'!M$2:M116)-'Chem - ODS'!H$15*10^6&gt;0),SUM('Chemicals Calcs'!M$2:M116)-'Chem - ODS'!H$15*10^6,'Chemicals Calcs'!M116))</f>
        <v>0</v>
      </c>
      <c r="N116" s="210">
        <f ca="1">IF(SUM('Chemicals Calcs'!N$2:N116)-'Chem - ODS'!I$15*10^6&lt;0,0,IF(AND(SUM('Chemicals Calcs'!N$1:N115)-'Chem - ODS'!I$15*10^6&lt;0,SUM('Chemicals Calcs'!N$2:N116)-'Chem - ODS'!I$15*10^6&gt;0),SUM('Chemicals Calcs'!N$2:N116)-'Chem - ODS'!I$15*10^6,'Chemicals Calcs'!N116))</f>
        <v>0</v>
      </c>
      <c r="O116" s="210">
        <f ca="1">IF(SUM('Chemicals Calcs'!O$2:O116)-'Chem - ODS'!J$15*10^6&lt;0,0,IF(AND(SUM('Chemicals Calcs'!O$1:O115)-'Chem - ODS'!J$15*10^6&lt;0,SUM('Chemicals Calcs'!O$2:O116)-'Chem - ODS'!J$15*10^6&gt;0),SUM('Chemicals Calcs'!O$2:O116)-'Chem - ODS'!J$15*10^6,'Chemicals Calcs'!O116))</f>
        <v>0</v>
      </c>
      <c r="P116" s="210">
        <f ca="1">IF(SUM('Chemicals Calcs'!P$2:P116)-'Chem - ODS'!K$15*10^6&lt;0,0,IF(AND(SUM('Chemicals Calcs'!P$1:P115)-'Chem - ODS'!K$15*10^6&lt;0,SUM('Chemicals Calcs'!P$2:P116)-'Chem - ODS'!K$15*10^6&gt;0),SUM('Chemicals Calcs'!P$2:P116)-'Chem - ODS'!K$15*10^6,'Chemicals Calcs'!P116))</f>
        <v>0</v>
      </c>
      <c r="Q116" s="210">
        <f ca="1">IF(SUM('Chemicals Calcs'!Q$2:Q116)-'Chem - ODS'!L$15*10^6&lt;0,0,IF(AND(SUM('Chemicals Calcs'!Q$1:Q115)-'Chem - ODS'!L$15*10^6&lt;0,SUM('Chemicals Calcs'!Q$2:Q116)-'Chem - ODS'!L$15*10^6&gt;0),SUM('Chemicals Calcs'!Q$2:Q116)-'Chem - ODS'!L$15*10^6,'Chemicals Calcs'!Q116))</f>
        <v>0</v>
      </c>
      <c r="R116" s="210">
        <f ca="1">IF(SUM('Chemicals Calcs'!R$2:R116)-'Chem - ODS'!M$15*10^6&lt;0,0,IF(AND(SUM('Chemicals Calcs'!R$1:R115)-'Chem - ODS'!M$15*10^6&lt;0,SUM('Chemicals Calcs'!R$2:R116)-'Chem - ODS'!M$15*10^6&gt;0),SUM('Chemicals Calcs'!R$2:R116)-'Chem - ODS'!M$15*10^6,'Chemicals Calcs'!R116))</f>
        <v>0</v>
      </c>
      <c r="S116" s="210">
        <f ca="1">IF(SUM('Chemicals Calcs'!S$2:S116)-'Chem - ODS'!N$15*10^6&lt;0,0,IF(AND(SUM('Chemicals Calcs'!S$1:S115)-'Chem - ODS'!N$15*10^6&lt;0,SUM('Chemicals Calcs'!S$2:S116)-'Chem - ODS'!N$15*10^6&gt;0),SUM('Chemicals Calcs'!S$2:S116)-'Chem - ODS'!N$15*10^6,'Chemicals Calcs'!S116))</f>
        <v>0</v>
      </c>
      <c r="T116" s="210">
        <f ca="1">IF(SUM('Chemicals Calcs'!T$2:T116)-'Chem - ODS'!O$15*10^6&lt;0,0,IF(AND(SUM('Chemicals Calcs'!T$1:T115)-'Chem - ODS'!O$15*10^6&lt;0,SUM('Chemicals Calcs'!T$2:T116)-'Chem - ODS'!O$15*10^6&gt;0),SUM('Chemicals Calcs'!T$2:T116)-'Chem - ODS'!O$15*10^6,'Chemicals Calcs'!T116))</f>
        <v>0</v>
      </c>
      <c r="U116" s="210">
        <f ca="1">IF(SUM('Chemicals Calcs'!U$2:U116)-'Chem - ODS'!P$15*10^6&lt;0,0,IF(AND(SUM('Chemicals Calcs'!U$1:U115)-'Chem - ODS'!P$15*10^6&lt;0,SUM('Chemicals Calcs'!U$2:U116)-'Chem - ODS'!P$15*10^6&gt;0),SUM('Chemicals Calcs'!U$2:U116)-'Chem - ODS'!P$15*10^6,'Chemicals Calcs'!U116))</f>
        <v>0</v>
      </c>
      <c r="V116" s="210">
        <f ca="1">IF(SUM('Chemicals Calcs'!V$2:V116)-'Chem - ODS'!Q$15*10^6&lt;0,0,IF(AND(SUM('Chemicals Calcs'!V$1:V115)-'Chem - ODS'!Q$15*10^6&lt;0,SUM('Chemicals Calcs'!V$2:V116)-'Chem - ODS'!Q$15*10^6&gt;0),SUM('Chemicals Calcs'!V$2:V116)-'Chem - ODS'!Q$15*10^6,'Chemicals Calcs'!V116))</f>
        <v>0</v>
      </c>
      <c r="W116" s="210">
        <f ca="1">IF(SUM('Chemicals Calcs'!W$2:W116)-'Chem - ODS'!R$15*10^6&lt;0,0,IF(AND(SUM('Chemicals Calcs'!W$1:W115)-'Chem - ODS'!R$15*10^6&lt;0,SUM('Chemicals Calcs'!W$2:W116)-'Chem - ODS'!R$15*10^6&gt;0),SUM('Chemicals Calcs'!W$2:W116)-'Chem - ODS'!R$15*10^6,'Chemicals Calcs'!W116))</f>
        <v>0</v>
      </c>
      <c r="X116" s="210">
        <f ca="1">IF(SUM('Chemicals Calcs'!X$2:X116)-'Chem - ODS'!S$15*10^6&lt;0,0,IF(AND(SUM('Chemicals Calcs'!X$1:X115)-'Chem - ODS'!S$15*10^6&lt;0,SUM('Chemicals Calcs'!X$2:X116)-'Chem - ODS'!S$15*10^6&gt;0),SUM('Chemicals Calcs'!X$2:X116)-'Chem - ODS'!S$15*10^6,'Chemicals Calcs'!X116))</f>
        <v>0</v>
      </c>
      <c r="Y116" s="210">
        <f ca="1">IF(SUM('Chemicals Calcs'!Y$2:Y116)-'Chem - ODS'!T$15*10^6&lt;0,0,IF(AND(SUM('Chemicals Calcs'!Y$1:Y115)-'Chem - ODS'!T$15*10^6&lt;0,SUM('Chemicals Calcs'!Y$2:Y116)-'Chem - ODS'!T$15*10^6&gt;0),SUM('Chemicals Calcs'!Y$2:Y116)-'Chem - ODS'!T$15*10^6,'Chemicals Calcs'!Y116))</f>
        <v>0</v>
      </c>
      <c r="Z116" s="210">
        <f ca="1">IF(SUM('Chemicals Calcs'!Z$2:Z116)-'Chem - ODS'!U$15*10^6&lt;0,0,IF(AND(SUM('Chemicals Calcs'!Z$1:Z115)-'Chem - ODS'!U$15*10^6&lt;0,SUM('Chemicals Calcs'!Z$2:Z116)-'Chem - ODS'!U$15*10^6&gt;0),SUM('Chemicals Calcs'!Z$2:Z116)-'Chem - ODS'!U$15*10^6,'Chemicals Calcs'!Z116))</f>
        <v>0</v>
      </c>
      <c r="AA116" s="210">
        <f ca="1">IF(SUM('Chemicals Calcs'!AA$2:AA116)-'Chem - ODS'!V$15*10^6&lt;0,0,IF(AND(SUM('Chemicals Calcs'!AA$1:AA115)-'Chem - ODS'!V$15*10^6&lt;0,SUM('Chemicals Calcs'!AA$2:AA116)-'Chem - ODS'!V$15*10^6&gt;0),SUM('Chemicals Calcs'!AA$2:AA116)-'Chem - ODS'!V$15*10^6,'Chemicals Calcs'!AA116))</f>
        <v>0</v>
      </c>
      <c r="AB116" s="210">
        <f ca="1">IF(SUM('Chemicals Calcs'!AB$2:AB116)-'Chem - ODS'!W$15*10^6&lt;0,0,IF(AND(SUM('Chemicals Calcs'!AB$1:AB115)-'Chem - ODS'!W$15*10^6&lt;0,SUM('Chemicals Calcs'!AB$2:AB116)-'Chem - ODS'!W$15*10^6&gt;0),SUM('Chemicals Calcs'!AB$2:AB116)-'Chem - ODS'!W$15*10^6,'Chemicals Calcs'!AB116))</f>
        <v>0</v>
      </c>
      <c r="AC116" s="210">
        <f ca="1">IF(SUM('Chemicals Calcs'!AC$2:AC116)-'Chem - ODS'!X$15*10^6&lt;0,0,IF(AND(SUM('Chemicals Calcs'!AC$1:AC115)-'Chem - ODS'!X$15*10^6&lt;0,SUM('Chemicals Calcs'!AC$2:AC116)-'Chem - ODS'!X$15*10^6&gt;0),SUM('Chemicals Calcs'!AC$2:AC116)-'Chem - ODS'!X$15*10^6,'Chemicals Calcs'!AC116))</f>
        <v>0</v>
      </c>
      <c r="AD116" s="210">
        <f ca="1">IF(SUM('Chemicals Calcs'!AD$2:AD116)-'Chem - ODS'!Y$15*10^6&lt;0,0,IF(AND(SUM('Chemicals Calcs'!AD$1:AD115)-'Chem - ODS'!Y$15*10^6&lt;0,SUM('Chemicals Calcs'!AD$2:AD116)-'Chem - ODS'!Y$15*10^6&gt;0),SUM('Chemicals Calcs'!AD$2:AD116)-'Chem - ODS'!Y$15*10^6,'Chemicals Calcs'!AD116))</f>
        <v>0</v>
      </c>
      <c r="AE116" s="210">
        <f ca="1">IF(SUM('Chemicals Calcs'!AE$2:AE116)-'Chem - ODS'!Z$15*10^6&lt;0,0,IF(AND(SUM('Chemicals Calcs'!AE$1:AE115)-'Chem - ODS'!Z$15*10^6&lt;0,SUM('Chemicals Calcs'!AE$2:AE116)-'Chem - ODS'!Z$15*10^6&gt;0),SUM('Chemicals Calcs'!AE$2:AE116)-'Chem - ODS'!Z$15*10^6,'Chemicals Calcs'!AE116))</f>
        <v>0</v>
      </c>
      <c r="AF116" s="210">
        <f ca="1">IF(SUM('Chemicals Calcs'!AF$2:AF116)-'Chem - ODS'!AA$15*10^6&lt;0,0,IF(AND(SUM('Chemicals Calcs'!AF$1:AF115)-'Chem - ODS'!AA$15*10^6&lt;0,SUM('Chemicals Calcs'!AF$2:AF116)-'Chem - ODS'!AA$15*10^6&gt;0),SUM('Chemicals Calcs'!AF$2:AF116)-'Chem - ODS'!AA$15*10^6,'Chemicals Calcs'!AF116))</f>
        <v>0</v>
      </c>
      <c r="AG116" s="210">
        <f ca="1">IF(SUM('Chemicals Calcs'!AG$2:AG116)-'Chem - ODS'!AB$15*10^6&lt;0,0,IF(AND(SUM('Chemicals Calcs'!AG$1:AG115)-'Chem - ODS'!AB$15*10^6&lt;0,SUM('Chemicals Calcs'!AG$2:AG116)-'Chem - ODS'!AB$15*10^6&gt;0),SUM('Chemicals Calcs'!AG$2:AG116)-'Chem - ODS'!AB$15*10^6,'Chemicals Calcs'!AG116))</f>
        <v>0</v>
      </c>
      <c r="AH116" s="210">
        <f ca="1">IF(SUM('Chemicals Calcs'!AH$2:AH116)-'Chem - ODS'!AC$15*10^6&lt;0,0,IF(AND(SUM('Chemicals Calcs'!AH$1:AH115)-'Chem - ODS'!AC$15*10^6&lt;0,SUM('Chemicals Calcs'!AH$2:AH116)-'Chem - ODS'!AC$15*10^6&gt;0),SUM('Chemicals Calcs'!AH$2:AH116)-'Chem - ODS'!AC$15*10^6,'Chemicals Calcs'!AH116))</f>
        <v>0</v>
      </c>
      <c r="AI116" s="210">
        <f ca="1">IF(SUM('Chemicals Calcs'!AI$2:AI116)-'Chem - ODS'!AD$15*10^6&lt;0,0,IF(AND(SUM('Chemicals Calcs'!AI$1:AI115)-'Chem - ODS'!AD$15*10^6&lt;0,SUM('Chemicals Calcs'!AI$2:AI116)-'Chem - ODS'!AD$15*10^6&gt;0),SUM('Chemicals Calcs'!AI$2:AI116)-'Chem - ODS'!AD$15*10^6,'Chemicals Calcs'!AI116))</f>
        <v>0</v>
      </c>
      <c r="AJ116" s="210">
        <f ca="1">IF(SUM('Chemicals Calcs'!AJ$2:AJ116)-'Chem - ODS'!AE$15*10^6&lt;0,0,IF(AND(SUM('Chemicals Calcs'!AJ$1:AJ115)-'Chem - ODS'!AE$15*10^6&lt;0,SUM('Chemicals Calcs'!AJ$2:AJ116)-'Chem - ODS'!AE$15*10^6&gt;0),SUM('Chemicals Calcs'!AJ$2:AJ116)-'Chem - ODS'!AE$15*10^6,'Chemicals Calcs'!AJ116))</f>
        <v>0</v>
      </c>
      <c r="AK116" s="210">
        <f ca="1">IF(SUM('Chemicals Calcs'!AK$2:AK116)-'Chem - ODS'!AF$15*10^6&lt;0,0,IF(AND(SUM('Chemicals Calcs'!AK$1:AK115)-'Chem - ODS'!AF$15*10^6&lt;0,SUM('Chemicals Calcs'!AK$2:AK116)-'Chem - ODS'!AF$15*10^6&gt;0),SUM('Chemicals Calcs'!AK$2:AK116)-'Chem - ODS'!AF$15*10^6,'Chemicals Calcs'!AK116))</f>
        <v>0</v>
      </c>
      <c r="AL116" s="210">
        <f ca="1">IF(SUM('Chemicals Calcs'!AL$2:AL116)-'Chem - ODS'!AG$15*10^6&lt;0,0,IF(AND(SUM('Chemicals Calcs'!AL$1:AL115)-'Chem - ODS'!AG$15*10^6&lt;0,SUM('Chemicals Calcs'!AL$2:AL116)-'Chem - ODS'!AG$15*10^6&gt;0),SUM('Chemicals Calcs'!AL$2:AL116)-'Chem - ODS'!AG$15*10^6,'Chemicals Calcs'!AL116))</f>
        <v>0</v>
      </c>
      <c r="AM116" s="210">
        <f ca="1">IF(SUM('Chemicals Calcs'!AM$2:AM116)-'Chem - ODS'!AH$15*10^6&lt;0,0,IF(AND(SUM('Chemicals Calcs'!AM$1:AM115)-'Chem - ODS'!AH$15*10^6&lt;0,SUM('Chemicals Calcs'!AM$2:AM116)-'Chem - ODS'!AH$15*10^6&gt;0),SUM('Chemicals Calcs'!AM$2:AM116)-'Chem - ODS'!AH$15*10^6,'Chemicals Calcs'!AM116))</f>
        <v>0</v>
      </c>
      <c r="AN116" s="210">
        <f ca="1">IF(SUM('Chemicals Calcs'!AN$2:AN116)-'Chem - ODS'!AI$15*10^6&lt;0,0,IF(AND(SUM('Chemicals Calcs'!AN$1:AN115)-'Chem - ODS'!AI$15*10^6&lt;0,SUM('Chemicals Calcs'!AN$2:AN116)-'Chem - ODS'!AI$15*10^6&gt;0),SUM('Chemicals Calcs'!AN$2:AN116)-'Chem - ODS'!AI$15*10^6,'Chemicals Calcs'!AN116))</f>
        <v>0</v>
      </c>
      <c r="AO116" s="210">
        <f ca="1">IF(SUM('Chemicals Calcs'!AO$2:AO116)-'Chem - ODS'!AJ$15*10^6&lt;0,0,IF(AND(SUM('Chemicals Calcs'!AO$1:AO115)-'Chem - ODS'!AJ$15*10^6&lt;0,SUM('Chemicals Calcs'!AO$2:AO116)-'Chem - ODS'!AJ$15*10^6&gt;0),SUM('Chemicals Calcs'!AO$2:AO116)-'Chem - ODS'!AJ$15*10^6,'Chemicals Calcs'!AO116))</f>
        <v>0</v>
      </c>
      <c r="AP116" s="210">
        <f ca="1">IF(SUM('Chemicals Calcs'!AP$2:AP116)-'Chem - ODS'!AK$15*10^6&lt;0,0,IF(AND(SUM('Chemicals Calcs'!AP$1:AP115)-'Chem - ODS'!AK$15*10^6&lt;0,SUM('Chemicals Calcs'!AP$2:AP116)-'Chem - ODS'!AK$15*10^6&gt;0),SUM('Chemicals Calcs'!AP$2:AP116)-'Chem - ODS'!AK$15*10^6,'Chemicals Calcs'!AP116))</f>
        <v>0</v>
      </c>
    </row>
    <row r="117" spans="1:42">
      <c r="A117" s="74">
        <v>65</v>
      </c>
      <c r="B117">
        <f ca="1">IF('Chemicals 2010'!$A125="CP",INDIRECT("'Chemicals 2010'!"&amp;'Country Selector'!$B$3&amp;ROW($A125))*10^12,0)</f>
        <v>15161929411.203091</v>
      </c>
      <c r="C117" s="90">
        <f t="shared" ca="1" si="4"/>
        <v>20176674824.427578</v>
      </c>
      <c r="D117" s="90">
        <f t="shared" ca="1" si="5"/>
        <v>25191420237.652061</v>
      </c>
      <c r="E117" s="90">
        <f t="shared" ca="1" si="5"/>
        <v>30206165650.876549</v>
      </c>
      <c r="F117" s="90">
        <f t="shared" ca="1" si="5"/>
        <v>35220911064.101028</v>
      </c>
      <c r="G117" s="210">
        <f ca="1">IF(SUM('Chemicals Calcs'!G$2:G117)-'Chem - ODS'!B$15*10^6&lt;0,0,IF(AND(SUM('Chemicals Calcs'!G$1:G116)-'Chem - ODS'!B$15*10^6&lt;0,SUM('Chemicals Calcs'!G$2:G117)-'Chem - ODS'!B$15*10^6&gt;0),SUM('Chemicals Calcs'!G$2:G117)-'Chem - ODS'!B$15*10^6,'Chemicals Calcs'!G117))</f>
        <v>40235656477.325523</v>
      </c>
      <c r="H117" s="210">
        <f ca="1">IF(SUM('Chemicals Calcs'!H$2:H117)-'Chem - ODS'!C$15*10^6&lt;0,0,IF(AND(SUM('Chemicals Calcs'!H$1:H116)-'Chem - ODS'!C$15*10^6&lt;0,SUM('Chemicals Calcs'!H$2:H117)-'Chem - ODS'!C$15*10^6&gt;0),SUM('Chemicals Calcs'!H$2:H117)-'Chem - ODS'!C$15*10^6,'Chemicals Calcs'!H117))</f>
        <v>45250401890.550011</v>
      </c>
      <c r="I117" s="210">
        <f ca="1">IF(SUM('Chemicals Calcs'!I$2:I117)-'Chem - ODS'!D$15*10^6&lt;0,0,IF(AND(SUM('Chemicals Calcs'!I$1:I116)-'Chem - ODS'!D$15*10^6&lt;0,SUM('Chemicals Calcs'!I$2:I117)-'Chem - ODS'!D$15*10^6&gt;0),SUM('Chemicals Calcs'!I$2:I117)-'Chem - ODS'!D$15*10^6,'Chemicals Calcs'!I117))</f>
        <v>50265147303.774483</v>
      </c>
      <c r="J117" s="210">
        <f ca="1">IF(SUM('Chemicals Calcs'!J$2:J117)-'Chem - ODS'!E$15*10^6&lt;0,0,IF(AND(SUM('Chemicals Calcs'!J$1:J116)-'Chem - ODS'!E$15*10^6&lt;0,SUM('Chemicals Calcs'!J$2:J117)-'Chem - ODS'!E$15*10^6&gt;0),SUM('Chemicals Calcs'!J$2:J117)-'Chem - ODS'!E$15*10^6,'Chemicals Calcs'!J117))</f>
        <v>55279892716.99897</v>
      </c>
      <c r="K117" s="210">
        <f ca="1">IF(SUM('Chemicals Calcs'!K$2:K117)-'Chem - ODS'!F$15*10^6&lt;0,0,IF(AND(SUM('Chemicals Calcs'!K$1:K116)-'Chem - ODS'!F$15*10^6&lt;0,SUM('Chemicals Calcs'!K$2:K117)-'Chem - ODS'!F$15*10^6&gt;0),SUM('Chemicals Calcs'!K$2:K117)-'Chem - ODS'!F$15*10^6,'Chemicals Calcs'!K117))</f>
        <v>60294638130.223457</v>
      </c>
      <c r="L117" s="210">
        <f ca="1">IF(SUM('Chemicals Calcs'!L$2:L117)-'Chem - ODS'!G$15*10^6&lt;0,0,IF(AND(SUM('Chemicals Calcs'!L$1:L116)-'Chem - ODS'!G$15*10^6&lt;0,SUM('Chemicals Calcs'!L$2:L117)-'Chem - ODS'!G$15*10^6&gt;0),SUM('Chemicals Calcs'!L$2:L117)-'Chem - ODS'!G$15*10^6,'Chemicals Calcs'!L117))</f>
        <v>65309383543.447945</v>
      </c>
      <c r="M117" s="210">
        <f ca="1">IF(SUM('Chemicals Calcs'!M$2:M117)-'Chem - ODS'!H$15*10^6&lt;0,0,IF(AND(SUM('Chemicals Calcs'!M$1:M116)-'Chem - ODS'!H$15*10^6&lt;0,SUM('Chemicals Calcs'!M$2:M117)-'Chem - ODS'!H$15*10^6&gt;0),SUM('Chemicals Calcs'!M$2:M117)-'Chem - ODS'!H$15*10^6,'Chemicals Calcs'!M117))</f>
        <v>73941642744.568436</v>
      </c>
      <c r="N117" s="210">
        <f ca="1">IF(SUM('Chemicals Calcs'!N$2:N117)-'Chem - ODS'!I$15*10^6&lt;0,0,IF(AND(SUM('Chemicals Calcs'!N$1:N116)-'Chem - ODS'!I$15*10^6&lt;0,SUM('Chemicals Calcs'!N$2:N117)-'Chem - ODS'!I$15*10^6&gt;0),SUM('Chemicals Calcs'!N$2:N117)-'Chem - ODS'!I$15*10^6,'Chemicals Calcs'!N117))</f>
        <v>82573901945.688919</v>
      </c>
      <c r="O117" s="210">
        <f ca="1">IF(SUM('Chemicals Calcs'!O$2:O117)-'Chem - ODS'!J$15*10^6&lt;0,0,IF(AND(SUM('Chemicals Calcs'!O$1:O116)-'Chem - ODS'!J$15*10^6&lt;0,SUM('Chemicals Calcs'!O$2:O117)-'Chem - ODS'!J$15*10^6&gt;0),SUM('Chemicals Calcs'!O$2:O117)-'Chem - ODS'!J$15*10^6,'Chemicals Calcs'!O117))</f>
        <v>91206161146.809418</v>
      </c>
      <c r="P117" s="210">
        <f ca="1">IF(SUM('Chemicals Calcs'!P$2:P117)-'Chem - ODS'!K$15*10^6&lt;0,0,IF(AND(SUM('Chemicals Calcs'!P$1:P116)-'Chem - ODS'!K$15*10^6&lt;0,SUM('Chemicals Calcs'!P$2:P117)-'Chem - ODS'!K$15*10^6&gt;0),SUM('Chemicals Calcs'!P$2:P117)-'Chem - ODS'!K$15*10^6,'Chemicals Calcs'!P117))</f>
        <v>99838420347.929901</v>
      </c>
      <c r="Q117" s="210">
        <f ca="1">IF(SUM('Chemicals Calcs'!Q$2:Q117)-'Chem - ODS'!L$15*10^6&lt;0,0,IF(AND(SUM('Chemicals Calcs'!Q$1:Q116)-'Chem - ODS'!L$15*10^6&lt;0,SUM('Chemicals Calcs'!Q$2:Q117)-'Chem - ODS'!L$15*10^6&gt;0),SUM('Chemicals Calcs'!Q$2:Q117)-'Chem - ODS'!L$15*10^6,'Chemicals Calcs'!Q117))</f>
        <v>108470679549.05038</v>
      </c>
      <c r="R117" s="210">
        <f ca="1">IF(SUM('Chemicals Calcs'!R$2:R117)-'Chem - ODS'!M$15*10^6&lt;0,0,IF(AND(SUM('Chemicals Calcs'!R$1:R116)-'Chem - ODS'!M$15*10^6&lt;0,SUM('Chemicals Calcs'!R$2:R117)-'Chem - ODS'!M$15*10^6&gt;0),SUM('Chemicals Calcs'!R$2:R117)-'Chem - ODS'!M$15*10^6,'Chemicals Calcs'!R117))</f>
        <v>117102938750.17088</v>
      </c>
      <c r="S117" s="210">
        <f ca="1">IF(SUM('Chemicals Calcs'!S$2:S117)-'Chem - ODS'!N$15*10^6&lt;0,0,IF(AND(SUM('Chemicals Calcs'!S$1:S116)-'Chem - ODS'!N$15*10^6&lt;0,SUM('Chemicals Calcs'!S$2:S117)-'Chem - ODS'!N$15*10^6&gt;0),SUM('Chemicals Calcs'!S$2:S117)-'Chem - ODS'!N$15*10^6,'Chemicals Calcs'!S117))</f>
        <v>125735197951.29138</v>
      </c>
      <c r="T117" s="210">
        <f ca="1">IF(SUM('Chemicals Calcs'!T$2:T117)-'Chem - ODS'!O$15*10^6&lt;0,0,IF(AND(SUM('Chemicals Calcs'!T$1:T116)-'Chem - ODS'!O$15*10^6&lt;0,SUM('Chemicals Calcs'!T$2:T117)-'Chem - ODS'!O$15*10^6&gt;0),SUM('Chemicals Calcs'!T$2:T117)-'Chem - ODS'!O$15*10^6,'Chemicals Calcs'!T117))</f>
        <v>134367457152.41185</v>
      </c>
      <c r="U117" s="210">
        <f ca="1">IF(SUM('Chemicals Calcs'!U$2:U117)-'Chem - ODS'!P$15*10^6&lt;0,0,IF(AND(SUM('Chemicals Calcs'!U$1:U116)-'Chem - ODS'!P$15*10^6&lt;0,SUM('Chemicals Calcs'!U$2:U117)-'Chem - ODS'!P$15*10^6&gt;0),SUM('Chemicals Calcs'!U$2:U117)-'Chem - ODS'!P$15*10^6,'Chemicals Calcs'!U117))</f>
        <v>142999716353.53235</v>
      </c>
      <c r="V117" s="210">
        <f ca="1">IF(SUM('Chemicals Calcs'!V$2:V117)-'Chem - ODS'!Q$15*10^6&lt;0,0,IF(AND(SUM('Chemicals Calcs'!V$1:V116)-'Chem - ODS'!Q$15*10^6&lt;0,SUM('Chemicals Calcs'!V$2:V117)-'Chem - ODS'!Q$15*10^6&gt;0),SUM('Chemicals Calcs'!V$2:V117)-'Chem - ODS'!Q$15*10^6,'Chemicals Calcs'!V117))</f>
        <v>151631975554.65283</v>
      </c>
      <c r="W117" s="210">
        <f ca="1">IF(SUM('Chemicals Calcs'!W$2:W117)-'Chem - ODS'!R$15*10^6&lt;0,0,IF(AND(SUM('Chemicals Calcs'!W$1:W116)-'Chem - ODS'!R$15*10^6&lt;0,SUM('Chemicals Calcs'!W$2:W117)-'Chem - ODS'!R$15*10^6&gt;0),SUM('Chemicals Calcs'!W$2:W117)-'Chem - ODS'!R$15*10^6,'Chemicals Calcs'!W117))</f>
        <v>154491020697.73535</v>
      </c>
      <c r="X117" s="210">
        <f ca="1">IF(SUM('Chemicals Calcs'!X$2:X117)-'Chem - ODS'!S$15*10^6&lt;0,0,IF(AND(SUM('Chemicals Calcs'!X$1:X116)-'Chem - ODS'!S$15*10^6&lt;0,SUM('Chemicals Calcs'!X$2:X117)-'Chem - ODS'!S$15*10^6&gt;0),SUM('Chemicals Calcs'!X$2:X117)-'Chem - ODS'!S$15*10^6,'Chemicals Calcs'!X117))</f>
        <v>157350065840.81784</v>
      </c>
      <c r="Y117" s="210">
        <f ca="1">IF(SUM('Chemicals Calcs'!Y$2:Y117)-'Chem - ODS'!T$15*10^6&lt;0,0,IF(AND(SUM('Chemicals Calcs'!Y$1:Y116)-'Chem - ODS'!T$15*10^6&lt;0,SUM('Chemicals Calcs'!Y$2:Y117)-'Chem - ODS'!T$15*10^6&gt;0),SUM('Chemicals Calcs'!Y$2:Y117)-'Chem - ODS'!T$15*10^6,'Chemicals Calcs'!Y117))</f>
        <v>160209110983.90036</v>
      </c>
      <c r="Z117" s="210">
        <f ca="1">IF(SUM('Chemicals Calcs'!Z$2:Z117)-'Chem - ODS'!U$15*10^6&lt;0,0,IF(AND(SUM('Chemicals Calcs'!Z$1:Z116)-'Chem - ODS'!U$15*10^6&lt;0,SUM('Chemicals Calcs'!Z$2:Z117)-'Chem - ODS'!U$15*10^6&gt;0),SUM('Chemicals Calcs'!Z$2:Z117)-'Chem - ODS'!U$15*10^6,'Chemicals Calcs'!Z117))</f>
        <v>163068156126.98285</v>
      </c>
      <c r="AA117" s="210">
        <f ca="1">IF(SUM('Chemicals Calcs'!AA$2:AA117)-'Chem - ODS'!V$15*10^6&lt;0,0,IF(AND(SUM('Chemicals Calcs'!AA$1:AA116)-'Chem - ODS'!V$15*10^6&lt;0,SUM('Chemicals Calcs'!AA$2:AA117)-'Chem - ODS'!V$15*10^6&gt;0),SUM('Chemicals Calcs'!AA$2:AA117)-'Chem - ODS'!V$15*10^6,'Chemicals Calcs'!AA117))</f>
        <v>165927201270.06537</v>
      </c>
      <c r="AB117" s="210">
        <f ca="1">IF(SUM('Chemicals Calcs'!AB$2:AB117)-'Chem - ODS'!W$15*10^6&lt;0,0,IF(AND(SUM('Chemicals Calcs'!AB$1:AB116)-'Chem - ODS'!W$15*10^6&lt;0,SUM('Chemicals Calcs'!AB$2:AB117)-'Chem - ODS'!W$15*10^6&gt;0),SUM('Chemicals Calcs'!AB$2:AB117)-'Chem - ODS'!W$15*10^6,'Chemicals Calcs'!AB117))</f>
        <v>168786246413.14789</v>
      </c>
      <c r="AC117" s="210">
        <f ca="1">IF(SUM('Chemicals Calcs'!AC$2:AC117)-'Chem - ODS'!X$15*10^6&lt;0,0,IF(AND(SUM('Chemicals Calcs'!AC$1:AC116)-'Chem - ODS'!X$15*10^6&lt;0,SUM('Chemicals Calcs'!AC$2:AC117)-'Chem - ODS'!X$15*10^6&gt;0),SUM('Chemicals Calcs'!AC$2:AC117)-'Chem - ODS'!X$15*10^6,'Chemicals Calcs'!AC117))</f>
        <v>171645291556.23041</v>
      </c>
      <c r="AD117" s="210">
        <f ca="1">IF(SUM('Chemicals Calcs'!AD$2:AD117)-'Chem - ODS'!Y$15*10^6&lt;0,0,IF(AND(SUM('Chemicals Calcs'!AD$1:AD116)-'Chem - ODS'!Y$15*10^6&lt;0,SUM('Chemicals Calcs'!AD$2:AD117)-'Chem - ODS'!Y$15*10^6&gt;0),SUM('Chemicals Calcs'!AD$2:AD117)-'Chem - ODS'!Y$15*10^6,'Chemicals Calcs'!AD117))</f>
        <v>174504336699.31293</v>
      </c>
      <c r="AE117" s="210">
        <f ca="1">IF(SUM('Chemicals Calcs'!AE$2:AE117)-'Chem - ODS'!Z$15*10^6&lt;0,0,IF(AND(SUM('Chemicals Calcs'!AE$1:AE116)-'Chem - ODS'!Z$15*10^6&lt;0,SUM('Chemicals Calcs'!AE$2:AE117)-'Chem - ODS'!Z$15*10^6&gt;0),SUM('Chemicals Calcs'!AE$2:AE117)-'Chem - ODS'!Z$15*10^6,'Chemicals Calcs'!AE117))</f>
        <v>177363381842.39539</v>
      </c>
      <c r="AF117" s="210">
        <f ca="1">IF(SUM('Chemicals Calcs'!AF$2:AF117)-'Chem - ODS'!AA$15*10^6&lt;0,0,IF(AND(SUM('Chemicals Calcs'!AF$1:AF116)-'Chem - ODS'!AA$15*10^6&lt;0,SUM('Chemicals Calcs'!AF$2:AF117)-'Chem - ODS'!AA$15*10^6&gt;0),SUM('Chemicals Calcs'!AF$2:AF117)-'Chem - ODS'!AA$15*10^6,'Chemicals Calcs'!AF117))</f>
        <v>180222426985.47791</v>
      </c>
      <c r="AG117" s="210">
        <f ca="1">IF(SUM('Chemicals Calcs'!AG$2:AG117)-'Chem - ODS'!AB$15*10^6&lt;0,0,IF(AND(SUM('Chemicals Calcs'!AG$1:AG116)-'Chem - ODS'!AB$15*10^6&lt;0,SUM('Chemicals Calcs'!AG$2:AG117)-'Chem - ODS'!AB$15*10^6&gt;0),SUM('Chemicals Calcs'!AG$2:AG117)-'Chem - ODS'!AB$15*10^6,'Chemicals Calcs'!AG117))</f>
        <v>183081472128.56042</v>
      </c>
      <c r="AH117" s="210">
        <f ca="1">IF(SUM('Chemicals Calcs'!AH$2:AH117)-'Chem - ODS'!AC$15*10^6&lt;0,0,IF(AND(SUM('Chemicals Calcs'!AH$1:AH116)-'Chem - ODS'!AC$15*10^6&lt;0,SUM('Chemicals Calcs'!AH$2:AH117)-'Chem - ODS'!AC$15*10^6&gt;0),SUM('Chemicals Calcs'!AH$2:AH117)-'Chem - ODS'!AC$15*10^6,'Chemicals Calcs'!AH117))</f>
        <v>185940517271.64294</v>
      </c>
      <c r="AI117" s="210">
        <f ca="1">IF(SUM('Chemicals Calcs'!AI$2:AI117)-'Chem - ODS'!AD$15*10^6&lt;0,0,IF(AND(SUM('Chemicals Calcs'!AI$1:AI116)-'Chem - ODS'!AD$15*10^6&lt;0,SUM('Chemicals Calcs'!AI$2:AI117)-'Chem - ODS'!AD$15*10^6&gt;0),SUM('Chemicals Calcs'!AI$2:AI117)-'Chem - ODS'!AD$15*10^6,'Chemicals Calcs'!AI117))</f>
        <v>188799562414.72546</v>
      </c>
      <c r="AJ117" s="210">
        <f ca="1">IF(SUM('Chemicals Calcs'!AJ$2:AJ117)-'Chem - ODS'!AE$15*10^6&lt;0,0,IF(AND(SUM('Chemicals Calcs'!AJ$1:AJ116)-'Chem - ODS'!AE$15*10^6&lt;0,SUM('Chemicals Calcs'!AJ$2:AJ117)-'Chem - ODS'!AE$15*10^6&gt;0),SUM('Chemicals Calcs'!AJ$2:AJ117)-'Chem - ODS'!AE$15*10^6,'Chemicals Calcs'!AJ117))</f>
        <v>191658607557.80795</v>
      </c>
      <c r="AK117" s="210">
        <f ca="1">IF(SUM('Chemicals Calcs'!AK$2:AK117)-'Chem - ODS'!AF$15*10^6&lt;0,0,IF(AND(SUM('Chemicals Calcs'!AK$1:AK116)-'Chem - ODS'!AF$15*10^6&lt;0,SUM('Chemicals Calcs'!AK$2:AK117)-'Chem - ODS'!AF$15*10^6&gt;0),SUM('Chemicals Calcs'!AK$2:AK117)-'Chem - ODS'!AF$15*10^6,'Chemicals Calcs'!AK117))</f>
        <v>194517652700.89044</v>
      </c>
      <c r="AL117" s="210">
        <f ca="1">IF(SUM('Chemicals Calcs'!AL$2:AL117)-'Chem - ODS'!AG$15*10^6&lt;0,0,IF(AND(SUM('Chemicals Calcs'!AL$1:AL116)-'Chem - ODS'!AG$15*10^6&lt;0,SUM('Chemicals Calcs'!AL$2:AL117)-'Chem - ODS'!AG$15*10^6&gt;0),SUM('Chemicals Calcs'!AL$2:AL117)-'Chem - ODS'!AG$15*10^6,'Chemicals Calcs'!AL117))</f>
        <v>197376697843.97299</v>
      </c>
      <c r="AM117" s="210">
        <f ca="1">IF(SUM('Chemicals Calcs'!AM$2:AM117)-'Chem - ODS'!AH$15*10^6&lt;0,0,IF(AND(SUM('Chemicals Calcs'!AM$1:AM116)-'Chem - ODS'!AH$15*10^6&lt;0,SUM('Chemicals Calcs'!AM$2:AM117)-'Chem - ODS'!AH$15*10^6&gt;0),SUM('Chemicals Calcs'!AM$2:AM117)-'Chem - ODS'!AH$15*10^6,'Chemicals Calcs'!AM117))</f>
        <v>200235742987.05551</v>
      </c>
      <c r="AN117" s="210">
        <f ca="1">IF(SUM('Chemicals Calcs'!AN$2:AN117)-'Chem - ODS'!AI$15*10^6&lt;0,0,IF(AND(SUM('Chemicals Calcs'!AN$1:AN116)-'Chem - ODS'!AI$15*10^6&lt;0,SUM('Chemicals Calcs'!AN$2:AN117)-'Chem - ODS'!AI$15*10^6&gt;0),SUM('Chemicals Calcs'!AN$2:AN117)-'Chem - ODS'!AI$15*10^6,'Chemicals Calcs'!AN117))</f>
        <v>203094788130.13797</v>
      </c>
      <c r="AO117" s="210">
        <f ca="1">IF(SUM('Chemicals Calcs'!AO$2:AO117)-'Chem - ODS'!AJ$15*10^6&lt;0,0,IF(AND(SUM('Chemicals Calcs'!AO$1:AO116)-'Chem - ODS'!AJ$15*10^6&lt;0,SUM('Chemicals Calcs'!AO$2:AO117)-'Chem - ODS'!AJ$15*10^6&gt;0),SUM('Chemicals Calcs'!AO$2:AO117)-'Chem - ODS'!AJ$15*10^6,'Chemicals Calcs'!AO117))</f>
        <v>205953833273.22049</v>
      </c>
      <c r="AP117" s="210">
        <f ca="1">IF(SUM('Chemicals Calcs'!AP$2:AP117)-'Chem - ODS'!AK$15*10^6&lt;0,0,IF(AND(SUM('Chemicals Calcs'!AP$1:AP116)-'Chem - ODS'!AK$15*10^6&lt;0,SUM('Chemicals Calcs'!AP$2:AP117)-'Chem - ODS'!AK$15*10^6&gt;0),SUM('Chemicals Calcs'!AP$2:AP117)-'Chem - ODS'!AK$15*10^6,'Chemicals Calcs'!AP117))</f>
        <v>208812878416.30301</v>
      </c>
    </row>
    <row r="118" spans="1:42">
      <c r="A118" s="74">
        <v>66</v>
      </c>
      <c r="B118">
        <f ca="1">IF('Chemicals 2010'!$A126="CP",INDIRECT("'Chemicals 2010'!"&amp;'Country Selector'!$B$3&amp;ROW($A126))*10^12,0)</f>
        <v>0</v>
      </c>
      <c r="C118" s="90">
        <f t="shared" ca="1" si="4"/>
        <v>0</v>
      </c>
      <c r="D118" s="90">
        <f t="shared" ca="1" si="5"/>
        <v>0</v>
      </c>
      <c r="E118" s="90">
        <f t="shared" ca="1" si="5"/>
        <v>0</v>
      </c>
      <c r="F118" s="90">
        <f t="shared" ca="1" si="5"/>
        <v>0</v>
      </c>
      <c r="G118" s="210">
        <f ca="1">IF(SUM('Chemicals Calcs'!G$2:G118)-'Chem - ODS'!B$15*10^6&lt;0,0,IF(AND(SUM('Chemicals Calcs'!G$1:G117)-'Chem - ODS'!B$15*10^6&lt;0,SUM('Chemicals Calcs'!G$2:G118)-'Chem - ODS'!B$15*10^6&gt;0),SUM('Chemicals Calcs'!G$2:G118)-'Chem - ODS'!B$15*10^6,'Chemicals Calcs'!G118))</f>
        <v>0</v>
      </c>
      <c r="H118" s="210">
        <f ca="1">IF(SUM('Chemicals Calcs'!H$2:H118)-'Chem - ODS'!C$15*10^6&lt;0,0,IF(AND(SUM('Chemicals Calcs'!H$1:H117)-'Chem - ODS'!C$15*10^6&lt;0,SUM('Chemicals Calcs'!H$2:H118)-'Chem - ODS'!C$15*10^6&gt;0),SUM('Chemicals Calcs'!H$2:H118)-'Chem - ODS'!C$15*10^6,'Chemicals Calcs'!H118))</f>
        <v>0</v>
      </c>
      <c r="I118" s="210">
        <f ca="1">IF(SUM('Chemicals Calcs'!I$2:I118)-'Chem - ODS'!D$15*10^6&lt;0,0,IF(AND(SUM('Chemicals Calcs'!I$1:I117)-'Chem - ODS'!D$15*10^6&lt;0,SUM('Chemicals Calcs'!I$2:I118)-'Chem - ODS'!D$15*10^6&gt;0),SUM('Chemicals Calcs'!I$2:I118)-'Chem - ODS'!D$15*10^6,'Chemicals Calcs'!I118))</f>
        <v>0</v>
      </c>
      <c r="J118" s="210">
        <f ca="1">IF(SUM('Chemicals Calcs'!J$2:J118)-'Chem - ODS'!E$15*10^6&lt;0,0,IF(AND(SUM('Chemicals Calcs'!J$1:J117)-'Chem - ODS'!E$15*10^6&lt;0,SUM('Chemicals Calcs'!J$2:J118)-'Chem - ODS'!E$15*10^6&gt;0),SUM('Chemicals Calcs'!J$2:J118)-'Chem - ODS'!E$15*10^6,'Chemicals Calcs'!J118))</f>
        <v>0</v>
      </c>
      <c r="K118" s="210">
        <f ca="1">IF(SUM('Chemicals Calcs'!K$2:K118)-'Chem - ODS'!F$15*10^6&lt;0,0,IF(AND(SUM('Chemicals Calcs'!K$1:K117)-'Chem - ODS'!F$15*10^6&lt;0,SUM('Chemicals Calcs'!K$2:K118)-'Chem - ODS'!F$15*10^6&gt;0),SUM('Chemicals Calcs'!K$2:K118)-'Chem - ODS'!F$15*10^6,'Chemicals Calcs'!K118))</f>
        <v>0</v>
      </c>
      <c r="L118" s="210">
        <f ca="1">IF(SUM('Chemicals Calcs'!L$2:L118)-'Chem - ODS'!G$15*10^6&lt;0,0,IF(AND(SUM('Chemicals Calcs'!L$1:L117)-'Chem - ODS'!G$15*10^6&lt;0,SUM('Chemicals Calcs'!L$2:L118)-'Chem - ODS'!G$15*10^6&gt;0),SUM('Chemicals Calcs'!L$2:L118)-'Chem - ODS'!G$15*10^6,'Chemicals Calcs'!L118))</f>
        <v>0</v>
      </c>
      <c r="M118" s="210">
        <f ca="1">IF(SUM('Chemicals Calcs'!M$2:M118)-'Chem - ODS'!H$15*10^6&lt;0,0,IF(AND(SUM('Chemicals Calcs'!M$1:M117)-'Chem - ODS'!H$15*10^6&lt;0,SUM('Chemicals Calcs'!M$2:M118)-'Chem - ODS'!H$15*10^6&gt;0),SUM('Chemicals Calcs'!M$2:M118)-'Chem - ODS'!H$15*10^6,'Chemicals Calcs'!M118))</f>
        <v>0</v>
      </c>
      <c r="N118" s="210">
        <f ca="1">IF(SUM('Chemicals Calcs'!N$2:N118)-'Chem - ODS'!I$15*10^6&lt;0,0,IF(AND(SUM('Chemicals Calcs'!N$1:N117)-'Chem - ODS'!I$15*10^6&lt;0,SUM('Chemicals Calcs'!N$2:N118)-'Chem - ODS'!I$15*10^6&gt;0),SUM('Chemicals Calcs'!N$2:N118)-'Chem - ODS'!I$15*10^6,'Chemicals Calcs'!N118))</f>
        <v>0</v>
      </c>
      <c r="O118" s="210">
        <f ca="1">IF(SUM('Chemicals Calcs'!O$2:O118)-'Chem - ODS'!J$15*10^6&lt;0,0,IF(AND(SUM('Chemicals Calcs'!O$1:O117)-'Chem - ODS'!J$15*10^6&lt;0,SUM('Chemicals Calcs'!O$2:O118)-'Chem - ODS'!J$15*10^6&gt;0),SUM('Chemicals Calcs'!O$2:O118)-'Chem - ODS'!J$15*10^6,'Chemicals Calcs'!O118))</f>
        <v>0</v>
      </c>
      <c r="P118" s="210">
        <f ca="1">IF(SUM('Chemicals Calcs'!P$2:P118)-'Chem - ODS'!K$15*10^6&lt;0,0,IF(AND(SUM('Chemicals Calcs'!P$1:P117)-'Chem - ODS'!K$15*10^6&lt;0,SUM('Chemicals Calcs'!P$2:P118)-'Chem - ODS'!K$15*10^6&gt;0),SUM('Chemicals Calcs'!P$2:P118)-'Chem - ODS'!K$15*10^6,'Chemicals Calcs'!P118))</f>
        <v>0</v>
      </c>
      <c r="Q118" s="210">
        <f ca="1">IF(SUM('Chemicals Calcs'!Q$2:Q118)-'Chem - ODS'!L$15*10^6&lt;0,0,IF(AND(SUM('Chemicals Calcs'!Q$1:Q117)-'Chem - ODS'!L$15*10^6&lt;0,SUM('Chemicals Calcs'!Q$2:Q118)-'Chem - ODS'!L$15*10^6&gt;0),SUM('Chemicals Calcs'!Q$2:Q118)-'Chem - ODS'!L$15*10^6,'Chemicals Calcs'!Q118))</f>
        <v>0</v>
      </c>
      <c r="R118" s="210">
        <f ca="1">IF(SUM('Chemicals Calcs'!R$2:R118)-'Chem - ODS'!M$15*10^6&lt;0,0,IF(AND(SUM('Chemicals Calcs'!R$1:R117)-'Chem - ODS'!M$15*10^6&lt;0,SUM('Chemicals Calcs'!R$2:R118)-'Chem - ODS'!M$15*10^6&gt;0),SUM('Chemicals Calcs'!R$2:R118)-'Chem - ODS'!M$15*10^6,'Chemicals Calcs'!R118))</f>
        <v>0</v>
      </c>
      <c r="S118" s="210">
        <f ca="1">IF(SUM('Chemicals Calcs'!S$2:S118)-'Chem - ODS'!N$15*10^6&lt;0,0,IF(AND(SUM('Chemicals Calcs'!S$1:S117)-'Chem - ODS'!N$15*10^6&lt;0,SUM('Chemicals Calcs'!S$2:S118)-'Chem - ODS'!N$15*10^6&gt;0),SUM('Chemicals Calcs'!S$2:S118)-'Chem - ODS'!N$15*10^6,'Chemicals Calcs'!S118))</f>
        <v>0</v>
      </c>
      <c r="T118" s="210">
        <f ca="1">IF(SUM('Chemicals Calcs'!T$2:T118)-'Chem - ODS'!O$15*10^6&lt;0,0,IF(AND(SUM('Chemicals Calcs'!T$1:T117)-'Chem - ODS'!O$15*10^6&lt;0,SUM('Chemicals Calcs'!T$2:T118)-'Chem - ODS'!O$15*10^6&gt;0),SUM('Chemicals Calcs'!T$2:T118)-'Chem - ODS'!O$15*10^6,'Chemicals Calcs'!T118))</f>
        <v>0</v>
      </c>
      <c r="U118" s="210">
        <f ca="1">IF(SUM('Chemicals Calcs'!U$2:U118)-'Chem - ODS'!P$15*10^6&lt;0,0,IF(AND(SUM('Chemicals Calcs'!U$1:U117)-'Chem - ODS'!P$15*10^6&lt;0,SUM('Chemicals Calcs'!U$2:U118)-'Chem - ODS'!P$15*10^6&gt;0),SUM('Chemicals Calcs'!U$2:U118)-'Chem - ODS'!P$15*10^6,'Chemicals Calcs'!U118))</f>
        <v>0</v>
      </c>
      <c r="V118" s="210">
        <f ca="1">IF(SUM('Chemicals Calcs'!V$2:V118)-'Chem - ODS'!Q$15*10^6&lt;0,0,IF(AND(SUM('Chemicals Calcs'!V$1:V117)-'Chem - ODS'!Q$15*10^6&lt;0,SUM('Chemicals Calcs'!V$2:V118)-'Chem - ODS'!Q$15*10^6&gt;0),SUM('Chemicals Calcs'!V$2:V118)-'Chem - ODS'!Q$15*10^6,'Chemicals Calcs'!V118))</f>
        <v>0</v>
      </c>
      <c r="W118" s="210">
        <f ca="1">IF(SUM('Chemicals Calcs'!W$2:W118)-'Chem - ODS'!R$15*10^6&lt;0,0,IF(AND(SUM('Chemicals Calcs'!W$1:W117)-'Chem - ODS'!R$15*10^6&lt;0,SUM('Chemicals Calcs'!W$2:W118)-'Chem - ODS'!R$15*10^6&gt;0),SUM('Chemicals Calcs'!W$2:W118)-'Chem - ODS'!R$15*10^6,'Chemicals Calcs'!W118))</f>
        <v>0</v>
      </c>
      <c r="X118" s="210">
        <f ca="1">IF(SUM('Chemicals Calcs'!X$2:X118)-'Chem - ODS'!S$15*10^6&lt;0,0,IF(AND(SUM('Chemicals Calcs'!X$1:X117)-'Chem - ODS'!S$15*10^6&lt;0,SUM('Chemicals Calcs'!X$2:X118)-'Chem - ODS'!S$15*10^6&gt;0),SUM('Chemicals Calcs'!X$2:X118)-'Chem - ODS'!S$15*10^6,'Chemicals Calcs'!X118))</f>
        <v>0</v>
      </c>
      <c r="Y118" s="210">
        <f ca="1">IF(SUM('Chemicals Calcs'!Y$2:Y118)-'Chem - ODS'!T$15*10^6&lt;0,0,IF(AND(SUM('Chemicals Calcs'!Y$1:Y117)-'Chem - ODS'!T$15*10^6&lt;0,SUM('Chemicals Calcs'!Y$2:Y118)-'Chem - ODS'!T$15*10^6&gt;0),SUM('Chemicals Calcs'!Y$2:Y118)-'Chem - ODS'!T$15*10^6,'Chemicals Calcs'!Y118))</f>
        <v>0</v>
      </c>
      <c r="Z118" s="210">
        <f ca="1">IF(SUM('Chemicals Calcs'!Z$2:Z118)-'Chem - ODS'!U$15*10^6&lt;0,0,IF(AND(SUM('Chemicals Calcs'!Z$1:Z117)-'Chem - ODS'!U$15*10^6&lt;0,SUM('Chemicals Calcs'!Z$2:Z118)-'Chem - ODS'!U$15*10^6&gt;0),SUM('Chemicals Calcs'!Z$2:Z118)-'Chem - ODS'!U$15*10^6,'Chemicals Calcs'!Z118))</f>
        <v>0</v>
      </c>
      <c r="AA118" s="210">
        <f ca="1">IF(SUM('Chemicals Calcs'!AA$2:AA118)-'Chem - ODS'!V$15*10^6&lt;0,0,IF(AND(SUM('Chemicals Calcs'!AA$1:AA117)-'Chem - ODS'!V$15*10^6&lt;0,SUM('Chemicals Calcs'!AA$2:AA118)-'Chem - ODS'!V$15*10^6&gt;0),SUM('Chemicals Calcs'!AA$2:AA118)-'Chem - ODS'!V$15*10^6,'Chemicals Calcs'!AA118))</f>
        <v>0</v>
      </c>
      <c r="AB118" s="210">
        <f ca="1">IF(SUM('Chemicals Calcs'!AB$2:AB118)-'Chem - ODS'!W$15*10^6&lt;0,0,IF(AND(SUM('Chemicals Calcs'!AB$1:AB117)-'Chem - ODS'!W$15*10^6&lt;0,SUM('Chemicals Calcs'!AB$2:AB118)-'Chem - ODS'!W$15*10^6&gt;0),SUM('Chemicals Calcs'!AB$2:AB118)-'Chem - ODS'!W$15*10^6,'Chemicals Calcs'!AB118))</f>
        <v>0</v>
      </c>
      <c r="AC118" s="210">
        <f ca="1">IF(SUM('Chemicals Calcs'!AC$2:AC118)-'Chem - ODS'!X$15*10^6&lt;0,0,IF(AND(SUM('Chemicals Calcs'!AC$1:AC117)-'Chem - ODS'!X$15*10^6&lt;0,SUM('Chemicals Calcs'!AC$2:AC118)-'Chem - ODS'!X$15*10^6&gt;0),SUM('Chemicals Calcs'!AC$2:AC118)-'Chem - ODS'!X$15*10^6,'Chemicals Calcs'!AC118))</f>
        <v>0</v>
      </c>
      <c r="AD118" s="210">
        <f ca="1">IF(SUM('Chemicals Calcs'!AD$2:AD118)-'Chem - ODS'!Y$15*10^6&lt;0,0,IF(AND(SUM('Chemicals Calcs'!AD$1:AD117)-'Chem - ODS'!Y$15*10^6&lt;0,SUM('Chemicals Calcs'!AD$2:AD118)-'Chem - ODS'!Y$15*10^6&gt;0),SUM('Chemicals Calcs'!AD$2:AD118)-'Chem - ODS'!Y$15*10^6,'Chemicals Calcs'!AD118))</f>
        <v>0</v>
      </c>
      <c r="AE118" s="210">
        <f ca="1">IF(SUM('Chemicals Calcs'!AE$2:AE118)-'Chem - ODS'!Z$15*10^6&lt;0,0,IF(AND(SUM('Chemicals Calcs'!AE$1:AE117)-'Chem - ODS'!Z$15*10^6&lt;0,SUM('Chemicals Calcs'!AE$2:AE118)-'Chem - ODS'!Z$15*10^6&gt;0),SUM('Chemicals Calcs'!AE$2:AE118)-'Chem - ODS'!Z$15*10^6,'Chemicals Calcs'!AE118))</f>
        <v>0</v>
      </c>
      <c r="AF118" s="210">
        <f ca="1">IF(SUM('Chemicals Calcs'!AF$2:AF118)-'Chem - ODS'!AA$15*10^6&lt;0,0,IF(AND(SUM('Chemicals Calcs'!AF$1:AF117)-'Chem - ODS'!AA$15*10^6&lt;0,SUM('Chemicals Calcs'!AF$2:AF118)-'Chem - ODS'!AA$15*10^6&gt;0),SUM('Chemicals Calcs'!AF$2:AF118)-'Chem - ODS'!AA$15*10^6,'Chemicals Calcs'!AF118))</f>
        <v>0</v>
      </c>
      <c r="AG118" s="210">
        <f ca="1">IF(SUM('Chemicals Calcs'!AG$2:AG118)-'Chem - ODS'!AB$15*10^6&lt;0,0,IF(AND(SUM('Chemicals Calcs'!AG$1:AG117)-'Chem - ODS'!AB$15*10^6&lt;0,SUM('Chemicals Calcs'!AG$2:AG118)-'Chem - ODS'!AB$15*10^6&gt;0),SUM('Chemicals Calcs'!AG$2:AG118)-'Chem - ODS'!AB$15*10^6,'Chemicals Calcs'!AG118))</f>
        <v>0</v>
      </c>
      <c r="AH118" s="210">
        <f ca="1">IF(SUM('Chemicals Calcs'!AH$2:AH118)-'Chem - ODS'!AC$15*10^6&lt;0,0,IF(AND(SUM('Chemicals Calcs'!AH$1:AH117)-'Chem - ODS'!AC$15*10^6&lt;0,SUM('Chemicals Calcs'!AH$2:AH118)-'Chem - ODS'!AC$15*10^6&gt;0),SUM('Chemicals Calcs'!AH$2:AH118)-'Chem - ODS'!AC$15*10^6,'Chemicals Calcs'!AH118))</f>
        <v>0</v>
      </c>
      <c r="AI118" s="210">
        <f ca="1">IF(SUM('Chemicals Calcs'!AI$2:AI118)-'Chem - ODS'!AD$15*10^6&lt;0,0,IF(AND(SUM('Chemicals Calcs'!AI$1:AI117)-'Chem - ODS'!AD$15*10^6&lt;0,SUM('Chemicals Calcs'!AI$2:AI118)-'Chem - ODS'!AD$15*10^6&gt;0),SUM('Chemicals Calcs'!AI$2:AI118)-'Chem - ODS'!AD$15*10^6,'Chemicals Calcs'!AI118))</f>
        <v>0</v>
      </c>
      <c r="AJ118" s="210">
        <f ca="1">IF(SUM('Chemicals Calcs'!AJ$2:AJ118)-'Chem - ODS'!AE$15*10^6&lt;0,0,IF(AND(SUM('Chemicals Calcs'!AJ$1:AJ117)-'Chem - ODS'!AE$15*10^6&lt;0,SUM('Chemicals Calcs'!AJ$2:AJ118)-'Chem - ODS'!AE$15*10^6&gt;0),SUM('Chemicals Calcs'!AJ$2:AJ118)-'Chem - ODS'!AE$15*10^6,'Chemicals Calcs'!AJ118))</f>
        <v>0</v>
      </c>
      <c r="AK118" s="210">
        <f ca="1">IF(SUM('Chemicals Calcs'!AK$2:AK118)-'Chem - ODS'!AF$15*10^6&lt;0,0,IF(AND(SUM('Chemicals Calcs'!AK$1:AK117)-'Chem - ODS'!AF$15*10^6&lt;0,SUM('Chemicals Calcs'!AK$2:AK118)-'Chem - ODS'!AF$15*10^6&gt;0),SUM('Chemicals Calcs'!AK$2:AK118)-'Chem - ODS'!AF$15*10^6,'Chemicals Calcs'!AK118))</f>
        <v>0</v>
      </c>
      <c r="AL118" s="210">
        <f ca="1">IF(SUM('Chemicals Calcs'!AL$2:AL118)-'Chem - ODS'!AG$15*10^6&lt;0,0,IF(AND(SUM('Chemicals Calcs'!AL$1:AL117)-'Chem - ODS'!AG$15*10^6&lt;0,SUM('Chemicals Calcs'!AL$2:AL118)-'Chem - ODS'!AG$15*10^6&gt;0),SUM('Chemicals Calcs'!AL$2:AL118)-'Chem - ODS'!AG$15*10^6,'Chemicals Calcs'!AL118))</f>
        <v>0</v>
      </c>
      <c r="AM118" s="210">
        <f ca="1">IF(SUM('Chemicals Calcs'!AM$2:AM118)-'Chem - ODS'!AH$15*10^6&lt;0,0,IF(AND(SUM('Chemicals Calcs'!AM$1:AM117)-'Chem - ODS'!AH$15*10^6&lt;0,SUM('Chemicals Calcs'!AM$2:AM118)-'Chem - ODS'!AH$15*10^6&gt;0),SUM('Chemicals Calcs'!AM$2:AM118)-'Chem - ODS'!AH$15*10^6,'Chemicals Calcs'!AM118))</f>
        <v>0</v>
      </c>
      <c r="AN118" s="210">
        <f ca="1">IF(SUM('Chemicals Calcs'!AN$2:AN118)-'Chem - ODS'!AI$15*10^6&lt;0,0,IF(AND(SUM('Chemicals Calcs'!AN$1:AN117)-'Chem - ODS'!AI$15*10^6&lt;0,SUM('Chemicals Calcs'!AN$2:AN118)-'Chem - ODS'!AI$15*10^6&gt;0),SUM('Chemicals Calcs'!AN$2:AN118)-'Chem - ODS'!AI$15*10^6,'Chemicals Calcs'!AN118))</f>
        <v>0</v>
      </c>
      <c r="AO118" s="210">
        <f ca="1">IF(SUM('Chemicals Calcs'!AO$2:AO118)-'Chem - ODS'!AJ$15*10^6&lt;0,0,IF(AND(SUM('Chemicals Calcs'!AO$1:AO117)-'Chem - ODS'!AJ$15*10^6&lt;0,SUM('Chemicals Calcs'!AO$2:AO118)-'Chem - ODS'!AJ$15*10^6&gt;0),SUM('Chemicals Calcs'!AO$2:AO118)-'Chem - ODS'!AJ$15*10^6,'Chemicals Calcs'!AO118))</f>
        <v>0</v>
      </c>
      <c r="AP118" s="210">
        <f ca="1">IF(SUM('Chemicals Calcs'!AP$2:AP118)-'Chem - ODS'!AK$15*10^6&lt;0,0,IF(AND(SUM('Chemicals Calcs'!AP$1:AP117)-'Chem - ODS'!AK$15*10^6&lt;0,SUM('Chemicals Calcs'!AP$2:AP118)-'Chem - ODS'!AK$15*10^6&gt;0),SUM('Chemicals Calcs'!AP$2:AP118)-'Chem - ODS'!AK$15*10^6,'Chemicals Calcs'!AP118))</f>
        <v>0</v>
      </c>
    </row>
    <row r="119" spans="1:42">
      <c r="A119" s="74">
        <v>67</v>
      </c>
      <c r="B119">
        <f ca="1">IF('Chemicals 2010'!$A127="CP",INDIRECT("'Chemicals 2010'!"&amp;'Country Selector'!$B$3&amp;ROW($A127))*10^12,0)</f>
        <v>0</v>
      </c>
      <c r="C119" s="90">
        <f t="shared" ca="1" si="4"/>
        <v>0</v>
      </c>
      <c r="D119" s="90">
        <f t="shared" ca="1" si="5"/>
        <v>0</v>
      </c>
      <c r="E119" s="90">
        <f t="shared" ca="1" si="5"/>
        <v>0</v>
      </c>
      <c r="F119" s="90">
        <f t="shared" ca="1" si="5"/>
        <v>0</v>
      </c>
      <c r="G119" s="210">
        <f ca="1">IF(SUM('Chemicals Calcs'!G$2:G119)-'Chem - ODS'!B$15*10^6&lt;0,0,IF(AND(SUM('Chemicals Calcs'!G$1:G118)-'Chem - ODS'!B$15*10^6&lt;0,SUM('Chemicals Calcs'!G$2:G119)-'Chem - ODS'!B$15*10^6&gt;0),SUM('Chemicals Calcs'!G$2:G119)-'Chem - ODS'!B$15*10^6,'Chemicals Calcs'!G119))</f>
        <v>0</v>
      </c>
      <c r="H119" s="210">
        <f ca="1">IF(SUM('Chemicals Calcs'!H$2:H119)-'Chem - ODS'!C$15*10^6&lt;0,0,IF(AND(SUM('Chemicals Calcs'!H$1:H118)-'Chem - ODS'!C$15*10^6&lt;0,SUM('Chemicals Calcs'!H$2:H119)-'Chem - ODS'!C$15*10^6&gt;0),SUM('Chemicals Calcs'!H$2:H119)-'Chem - ODS'!C$15*10^6,'Chemicals Calcs'!H119))</f>
        <v>0</v>
      </c>
      <c r="I119" s="210">
        <f ca="1">IF(SUM('Chemicals Calcs'!I$2:I119)-'Chem - ODS'!D$15*10^6&lt;0,0,IF(AND(SUM('Chemicals Calcs'!I$1:I118)-'Chem - ODS'!D$15*10^6&lt;0,SUM('Chemicals Calcs'!I$2:I119)-'Chem - ODS'!D$15*10^6&gt;0),SUM('Chemicals Calcs'!I$2:I119)-'Chem - ODS'!D$15*10^6,'Chemicals Calcs'!I119))</f>
        <v>0</v>
      </c>
      <c r="J119" s="210">
        <f ca="1">IF(SUM('Chemicals Calcs'!J$2:J119)-'Chem - ODS'!E$15*10^6&lt;0,0,IF(AND(SUM('Chemicals Calcs'!J$1:J118)-'Chem - ODS'!E$15*10^6&lt;0,SUM('Chemicals Calcs'!J$2:J119)-'Chem - ODS'!E$15*10^6&gt;0),SUM('Chemicals Calcs'!J$2:J119)-'Chem - ODS'!E$15*10^6,'Chemicals Calcs'!J119))</f>
        <v>0</v>
      </c>
      <c r="K119" s="210">
        <f ca="1">IF(SUM('Chemicals Calcs'!K$2:K119)-'Chem - ODS'!F$15*10^6&lt;0,0,IF(AND(SUM('Chemicals Calcs'!K$1:K118)-'Chem - ODS'!F$15*10^6&lt;0,SUM('Chemicals Calcs'!K$2:K119)-'Chem - ODS'!F$15*10^6&gt;0),SUM('Chemicals Calcs'!K$2:K119)-'Chem - ODS'!F$15*10^6,'Chemicals Calcs'!K119))</f>
        <v>0</v>
      </c>
      <c r="L119" s="210">
        <f ca="1">IF(SUM('Chemicals Calcs'!L$2:L119)-'Chem - ODS'!G$15*10^6&lt;0,0,IF(AND(SUM('Chemicals Calcs'!L$1:L118)-'Chem - ODS'!G$15*10^6&lt;0,SUM('Chemicals Calcs'!L$2:L119)-'Chem - ODS'!G$15*10^6&gt;0),SUM('Chemicals Calcs'!L$2:L119)-'Chem - ODS'!G$15*10^6,'Chemicals Calcs'!L119))</f>
        <v>0</v>
      </c>
      <c r="M119" s="210">
        <f ca="1">IF(SUM('Chemicals Calcs'!M$2:M119)-'Chem - ODS'!H$15*10^6&lt;0,0,IF(AND(SUM('Chemicals Calcs'!M$1:M118)-'Chem - ODS'!H$15*10^6&lt;0,SUM('Chemicals Calcs'!M$2:M119)-'Chem - ODS'!H$15*10^6&gt;0),SUM('Chemicals Calcs'!M$2:M119)-'Chem - ODS'!H$15*10^6,'Chemicals Calcs'!M119))</f>
        <v>0</v>
      </c>
      <c r="N119" s="210">
        <f ca="1">IF(SUM('Chemicals Calcs'!N$2:N119)-'Chem - ODS'!I$15*10^6&lt;0,0,IF(AND(SUM('Chemicals Calcs'!N$1:N118)-'Chem - ODS'!I$15*10^6&lt;0,SUM('Chemicals Calcs'!N$2:N119)-'Chem - ODS'!I$15*10^6&gt;0),SUM('Chemicals Calcs'!N$2:N119)-'Chem - ODS'!I$15*10^6,'Chemicals Calcs'!N119))</f>
        <v>0</v>
      </c>
      <c r="O119" s="210">
        <f ca="1">IF(SUM('Chemicals Calcs'!O$2:O119)-'Chem - ODS'!J$15*10^6&lt;0,0,IF(AND(SUM('Chemicals Calcs'!O$1:O118)-'Chem - ODS'!J$15*10^6&lt;0,SUM('Chemicals Calcs'!O$2:O119)-'Chem - ODS'!J$15*10^6&gt;0),SUM('Chemicals Calcs'!O$2:O119)-'Chem - ODS'!J$15*10^6,'Chemicals Calcs'!O119))</f>
        <v>0</v>
      </c>
      <c r="P119" s="210">
        <f ca="1">IF(SUM('Chemicals Calcs'!P$2:P119)-'Chem - ODS'!K$15*10^6&lt;0,0,IF(AND(SUM('Chemicals Calcs'!P$1:P118)-'Chem - ODS'!K$15*10^6&lt;0,SUM('Chemicals Calcs'!P$2:P119)-'Chem - ODS'!K$15*10^6&gt;0),SUM('Chemicals Calcs'!P$2:P119)-'Chem - ODS'!K$15*10^6,'Chemicals Calcs'!P119))</f>
        <v>0</v>
      </c>
      <c r="Q119" s="210">
        <f ca="1">IF(SUM('Chemicals Calcs'!Q$2:Q119)-'Chem - ODS'!L$15*10^6&lt;0,0,IF(AND(SUM('Chemicals Calcs'!Q$1:Q118)-'Chem - ODS'!L$15*10^6&lt;0,SUM('Chemicals Calcs'!Q$2:Q119)-'Chem - ODS'!L$15*10^6&gt;0),SUM('Chemicals Calcs'!Q$2:Q119)-'Chem - ODS'!L$15*10^6,'Chemicals Calcs'!Q119))</f>
        <v>0</v>
      </c>
      <c r="R119" s="210">
        <f ca="1">IF(SUM('Chemicals Calcs'!R$2:R119)-'Chem - ODS'!M$15*10^6&lt;0,0,IF(AND(SUM('Chemicals Calcs'!R$1:R118)-'Chem - ODS'!M$15*10^6&lt;0,SUM('Chemicals Calcs'!R$2:R119)-'Chem - ODS'!M$15*10^6&gt;0),SUM('Chemicals Calcs'!R$2:R119)-'Chem - ODS'!M$15*10^6,'Chemicals Calcs'!R119))</f>
        <v>0</v>
      </c>
      <c r="S119" s="210">
        <f ca="1">IF(SUM('Chemicals Calcs'!S$2:S119)-'Chem - ODS'!N$15*10^6&lt;0,0,IF(AND(SUM('Chemicals Calcs'!S$1:S118)-'Chem - ODS'!N$15*10^6&lt;0,SUM('Chemicals Calcs'!S$2:S119)-'Chem - ODS'!N$15*10^6&gt;0),SUM('Chemicals Calcs'!S$2:S119)-'Chem - ODS'!N$15*10^6,'Chemicals Calcs'!S119))</f>
        <v>0</v>
      </c>
      <c r="T119" s="210">
        <f ca="1">IF(SUM('Chemicals Calcs'!T$2:T119)-'Chem - ODS'!O$15*10^6&lt;0,0,IF(AND(SUM('Chemicals Calcs'!T$1:T118)-'Chem - ODS'!O$15*10^6&lt;0,SUM('Chemicals Calcs'!T$2:T119)-'Chem - ODS'!O$15*10^6&gt;0),SUM('Chemicals Calcs'!T$2:T119)-'Chem - ODS'!O$15*10^6,'Chemicals Calcs'!T119))</f>
        <v>0</v>
      </c>
      <c r="U119" s="210">
        <f ca="1">IF(SUM('Chemicals Calcs'!U$2:U119)-'Chem - ODS'!P$15*10^6&lt;0,0,IF(AND(SUM('Chemicals Calcs'!U$1:U118)-'Chem - ODS'!P$15*10^6&lt;0,SUM('Chemicals Calcs'!U$2:U119)-'Chem - ODS'!P$15*10^6&gt;0),SUM('Chemicals Calcs'!U$2:U119)-'Chem - ODS'!P$15*10^6,'Chemicals Calcs'!U119))</f>
        <v>0</v>
      </c>
      <c r="V119" s="210">
        <f ca="1">IF(SUM('Chemicals Calcs'!V$2:V119)-'Chem - ODS'!Q$15*10^6&lt;0,0,IF(AND(SUM('Chemicals Calcs'!V$1:V118)-'Chem - ODS'!Q$15*10^6&lt;0,SUM('Chemicals Calcs'!V$2:V119)-'Chem - ODS'!Q$15*10^6&gt;0),SUM('Chemicals Calcs'!V$2:V119)-'Chem - ODS'!Q$15*10^6,'Chemicals Calcs'!V119))</f>
        <v>0</v>
      </c>
      <c r="W119" s="210">
        <f ca="1">IF(SUM('Chemicals Calcs'!W$2:W119)-'Chem - ODS'!R$15*10^6&lt;0,0,IF(AND(SUM('Chemicals Calcs'!W$1:W118)-'Chem - ODS'!R$15*10^6&lt;0,SUM('Chemicals Calcs'!W$2:W119)-'Chem - ODS'!R$15*10^6&gt;0),SUM('Chemicals Calcs'!W$2:W119)-'Chem - ODS'!R$15*10^6,'Chemicals Calcs'!W119))</f>
        <v>0</v>
      </c>
      <c r="X119" s="210">
        <f ca="1">IF(SUM('Chemicals Calcs'!X$2:X119)-'Chem - ODS'!S$15*10^6&lt;0,0,IF(AND(SUM('Chemicals Calcs'!X$1:X118)-'Chem - ODS'!S$15*10^6&lt;0,SUM('Chemicals Calcs'!X$2:X119)-'Chem - ODS'!S$15*10^6&gt;0),SUM('Chemicals Calcs'!X$2:X119)-'Chem - ODS'!S$15*10^6,'Chemicals Calcs'!X119))</f>
        <v>0</v>
      </c>
      <c r="Y119" s="210">
        <f ca="1">IF(SUM('Chemicals Calcs'!Y$2:Y119)-'Chem - ODS'!T$15*10^6&lt;0,0,IF(AND(SUM('Chemicals Calcs'!Y$1:Y118)-'Chem - ODS'!T$15*10^6&lt;0,SUM('Chemicals Calcs'!Y$2:Y119)-'Chem - ODS'!T$15*10^6&gt;0),SUM('Chemicals Calcs'!Y$2:Y119)-'Chem - ODS'!T$15*10^6,'Chemicals Calcs'!Y119))</f>
        <v>0</v>
      </c>
      <c r="Z119" s="210">
        <f ca="1">IF(SUM('Chemicals Calcs'!Z$2:Z119)-'Chem - ODS'!U$15*10^6&lt;0,0,IF(AND(SUM('Chemicals Calcs'!Z$1:Z118)-'Chem - ODS'!U$15*10^6&lt;0,SUM('Chemicals Calcs'!Z$2:Z119)-'Chem - ODS'!U$15*10^6&gt;0),SUM('Chemicals Calcs'!Z$2:Z119)-'Chem - ODS'!U$15*10^6,'Chemicals Calcs'!Z119))</f>
        <v>0</v>
      </c>
      <c r="AA119" s="210">
        <f ca="1">IF(SUM('Chemicals Calcs'!AA$2:AA119)-'Chem - ODS'!V$15*10^6&lt;0,0,IF(AND(SUM('Chemicals Calcs'!AA$1:AA118)-'Chem - ODS'!V$15*10^6&lt;0,SUM('Chemicals Calcs'!AA$2:AA119)-'Chem - ODS'!V$15*10^6&gt;0),SUM('Chemicals Calcs'!AA$2:AA119)-'Chem - ODS'!V$15*10^6,'Chemicals Calcs'!AA119))</f>
        <v>0</v>
      </c>
      <c r="AB119" s="210">
        <f ca="1">IF(SUM('Chemicals Calcs'!AB$2:AB119)-'Chem - ODS'!W$15*10^6&lt;0,0,IF(AND(SUM('Chemicals Calcs'!AB$1:AB118)-'Chem - ODS'!W$15*10^6&lt;0,SUM('Chemicals Calcs'!AB$2:AB119)-'Chem - ODS'!W$15*10^6&gt;0),SUM('Chemicals Calcs'!AB$2:AB119)-'Chem - ODS'!W$15*10^6,'Chemicals Calcs'!AB119))</f>
        <v>0</v>
      </c>
      <c r="AC119" s="210">
        <f ca="1">IF(SUM('Chemicals Calcs'!AC$2:AC119)-'Chem - ODS'!X$15*10^6&lt;0,0,IF(AND(SUM('Chemicals Calcs'!AC$1:AC118)-'Chem - ODS'!X$15*10^6&lt;0,SUM('Chemicals Calcs'!AC$2:AC119)-'Chem - ODS'!X$15*10^6&gt;0),SUM('Chemicals Calcs'!AC$2:AC119)-'Chem - ODS'!X$15*10^6,'Chemicals Calcs'!AC119))</f>
        <v>0</v>
      </c>
      <c r="AD119" s="210">
        <f ca="1">IF(SUM('Chemicals Calcs'!AD$2:AD119)-'Chem - ODS'!Y$15*10^6&lt;0,0,IF(AND(SUM('Chemicals Calcs'!AD$1:AD118)-'Chem - ODS'!Y$15*10^6&lt;0,SUM('Chemicals Calcs'!AD$2:AD119)-'Chem - ODS'!Y$15*10^6&gt;0),SUM('Chemicals Calcs'!AD$2:AD119)-'Chem - ODS'!Y$15*10^6,'Chemicals Calcs'!AD119))</f>
        <v>0</v>
      </c>
      <c r="AE119" s="210">
        <f ca="1">IF(SUM('Chemicals Calcs'!AE$2:AE119)-'Chem - ODS'!Z$15*10^6&lt;0,0,IF(AND(SUM('Chemicals Calcs'!AE$1:AE118)-'Chem - ODS'!Z$15*10^6&lt;0,SUM('Chemicals Calcs'!AE$2:AE119)-'Chem - ODS'!Z$15*10^6&gt;0),SUM('Chemicals Calcs'!AE$2:AE119)-'Chem - ODS'!Z$15*10^6,'Chemicals Calcs'!AE119))</f>
        <v>0</v>
      </c>
      <c r="AF119" s="210">
        <f ca="1">IF(SUM('Chemicals Calcs'!AF$2:AF119)-'Chem - ODS'!AA$15*10^6&lt;0,0,IF(AND(SUM('Chemicals Calcs'!AF$1:AF118)-'Chem - ODS'!AA$15*10^6&lt;0,SUM('Chemicals Calcs'!AF$2:AF119)-'Chem - ODS'!AA$15*10^6&gt;0),SUM('Chemicals Calcs'!AF$2:AF119)-'Chem - ODS'!AA$15*10^6,'Chemicals Calcs'!AF119))</f>
        <v>0</v>
      </c>
      <c r="AG119" s="210">
        <f ca="1">IF(SUM('Chemicals Calcs'!AG$2:AG119)-'Chem - ODS'!AB$15*10^6&lt;0,0,IF(AND(SUM('Chemicals Calcs'!AG$1:AG118)-'Chem - ODS'!AB$15*10^6&lt;0,SUM('Chemicals Calcs'!AG$2:AG119)-'Chem - ODS'!AB$15*10^6&gt;0),SUM('Chemicals Calcs'!AG$2:AG119)-'Chem - ODS'!AB$15*10^6,'Chemicals Calcs'!AG119))</f>
        <v>0</v>
      </c>
      <c r="AH119" s="210">
        <f ca="1">IF(SUM('Chemicals Calcs'!AH$2:AH119)-'Chem - ODS'!AC$15*10^6&lt;0,0,IF(AND(SUM('Chemicals Calcs'!AH$1:AH118)-'Chem - ODS'!AC$15*10^6&lt;0,SUM('Chemicals Calcs'!AH$2:AH119)-'Chem - ODS'!AC$15*10^6&gt;0),SUM('Chemicals Calcs'!AH$2:AH119)-'Chem - ODS'!AC$15*10^6,'Chemicals Calcs'!AH119))</f>
        <v>0</v>
      </c>
      <c r="AI119" s="210">
        <f ca="1">IF(SUM('Chemicals Calcs'!AI$2:AI119)-'Chem - ODS'!AD$15*10^6&lt;0,0,IF(AND(SUM('Chemicals Calcs'!AI$1:AI118)-'Chem - ODS'!AD$15*10^6&lt;0,SUM('Chemicals Calcs'!AI$2:AI119)-'Chem - ODS'!AD$15*10^6&gt;0),SUM('Chemicals Calcs'!AI$2:AI119)-'Chem - ODS'!AD$15*10^6,'Chemicals Calcs'!AI119))</f>
        <v>0</v>
      </c>
      <c r="AJ119" s="210">
        <f ca="1">IF(SUM('Chemicals Calcs'!AJ$2:AJ119)-'Chem - ODS'!AE$15*10^6&lt;0,0,IF(AND(SUM('Chemicals Calcs'!AJ$1:AJ118)-'Chem - ODS'!AE$15*10^6&lt;0,SUM('Chemicals Calcs'!AJ$2:AJ119)-'Chem - ODS'!AE$15*10^6&gt;0),SUM('Chemicals Calcs'!AJ$2:AJ119)-'Chem - ODS'!AE$15*10^6,'Chemicals Calcs'!AJ119))</f>
        <v>0</v>
      </c>
      <c r="AK119" s="210">
        <f ca="1">IF(SUM('Chemicals Calcs'!AK$2:AK119)-'Chem - ODS'!AF$15*10^6&lt;0,0,IF(AND(SUM('Chemicals Calcs'!AK$1:AK118)-'Chem - ODS'!AF$15*10^6&lt;0,SUM('Chemicals Calcs'!AK$2:AK119)-'Chem - ODS'!AF$15*10^6&gt;0),SUM('Chemicals Calcs'!AK$2:AK119)-'Chem - ODS'!AF$15*10^6,'Chemicals Calcs'!AK119))</f>
        <v>0</v>
      </c>
      <c r="AL119" s="210">
        <f ca="1">IF(SUM('Chemicals Calcs'!AL$2:AL119)-'Chem - ODS'!AG$15*10^6&lt;0,0,IF(AND(SUM('Chemicals Calcs'!AL$1:AL118)-'Chem - ODS'!AG$15*10^6&lt;0,SUM('Chemicals Calcs'!AL$2:AL119)-'Chem - ODS'!AG$15*10^6&gt;0),SUM('Chemicals Calcs'!AL$2:AL119)-'Chem - ODS'!AG$15*10^6,'Chemicals Calcs'!AL119))</f>
        <v>0</v>
      </c>
      <c r="AM119" s="210">
        <f ca="1">IF(SUM('Chemicals Calcs'!AM$2:AM119)-'Chem - ODS'!AH$15*10^6&lt;0,0,IF(AND(SUM('Chemicals Calcs'!AM$1:AM118)-'Chem - ODS'!AH$15*10^6&lt;0,SUM('Chemicals Calcs'!AM$2:AM119)-'Chem - ODS'!AH$15*10^6&gt;0),SUM('Chemicals Calcs'!AM$2:AM119)-'Chem - ODS'!AH$15*10^6,'Chemicals Calcs'!AM119))</f>
        <v>0</v>
      </c>
      <c r="AN119" s="210">
        <f ca="1">IF(SUM('Chemicals Calcs'!AN$2:AN119)-'Chem - ODS'!AI$15*10^6&lt;0,0,IF(AND(SUM('Chemicals Calcs'!AN$1:AN118)-'Chem - ODS'!AI$15*10^6&lt;0,SUM('Chemicals Calcs'!AN$2:AN119)-'Chem - ODS'!AI$15*10^6&gt;0),SUM('Chemicals Calcs'!AN$2:AN119)-'Chem - ODS'!AI$15*10^6,'Chemicals Calcs'!AN119))</f>
        <v>0</v>
      </c>
      <c r="AO119" s="210">
        <f ca="1">IF(SUM('Chemicals Calcs'!AO$2:AO119)-'Chem - ODS'!AJ$15*10^6&lt;0,0,IF(AND(SUM('Chemicals Calcs'!AO$1:AO118)-'Chem - ODS'!AJ$15*10^6&lt;0,SUM('Chemicals Calcs'!AO$2:AO119)-'Chem - ODS'!AJ$15*10^6&gt;0),SUM('Chemicals Calcs'!AO$2:AO119)-'Chem - ODS'!AJ$15*10^6,'Chemicals Calcs'!AO119))</f>
        <v>0</v>
      </c>
      <c r="AP119" s="210">
        <f ca="1">IF(SUM('Chemicals Calcs'!AP$2:AP119)-'Chem - ODS'!AK$15*10^6&lt;0,0,IF(AND(SUM('Chemicals Calcs'!AP$1:AP118)-'Chem - ODS'!AK$15*10^6&lt;0,SUM('Chemicals Calcs'!AP$2:AP119)-'Chem - ODS'!AK$15*10^6&gt;0),SUM('Chemicals Calcs'!AP$2:AP119)-'Chem - ODS'!AK$15*10^6,'Chemicals Calcs'!AP119))</f>
        <v>0</v>
      </c>
    </row>
    <row r="120" spans="1:42">
      <c r="A120" s="74">
        <v>68</v>
      </c>
      <c r="B120">
        <f ca="1">IF('Chemicals 2010'!$A128="CP",INDIRECT("'Chemicals 2010'!"&amp;'Country Selector'!$B$3&amp;ROW($A128))*10^12,0)</f>
        <v>0</v>
      </c>
      <c r="C120" s="90">
        <f t="shared" ca="1" si="4"/>
        <v>0</v>
      </c>
      <c r="D120" s="90">
        <f t="shared" ca="1" si="5"/>
        <v>0</v>
      </c>
      <c r="E120" s="90">
        <f t="shared" ca="1" si="5"/>
        <v>0</v>
      </c>
      <c r="F120" s="90">
        <f t="shared" ca="1" si="5"/>
        <v>0</v>
      </c>
      <c r="G120" s="210">
        <f ca="1">IF(SUM('Chemicals Calcs'!G$2:G120)-'Chem - ODS'!B$15*10^6&lt;0,0,IF(AND(SUM('Chemicals Calcs'!G$1:G119)-'Chem - ODS'!B$15*10^6&lt;0,SUM('Chemicals Calcs'!G$2:G120)-'Chem - ODS'!B$15*10^6&gt;0),SUM('Chemicals Calcs'!G$2:G120)-'Chem - ODS'!B$15*10^6,'Chemicals Calcs'!G120))</f>
        <v>0</v>
      </c>
      <c r="H120" s="210">
        <f ca="1">IF(SUM('Chemicals Calcs'!H$2:H120)-'Chem - ODS'!C$15*10^6&lt;0,0,IF(AND(SUM('Chemicals Calcs'!H$1:H119)-'Chem - ODS'!C$15*10^6&lt;0,SUM('Chemicals Calcs'!H$2:H120)-'Chem - ODS'!C$15*10^6&gt;0),SUM('Chemicals Calcs'!H$2:H120)-'Chem - ODS'!C$15*10^6,'Chemicals Calcs'!H120))</f>
        <v>0</v>
      </c>
      <c r="I120" s="210">
        <f ca="1">IF(SUM('Chemicals Calcs'!I$2:I120)-'Chem - ODS'!D$15*10^6&lt;0,0,IF(AND(SUM('Chemicals Calcs'!I$1:I119)-'Chem - ODS'!D$15*10^6&lt;0,SUM('Chemicals Calcs'!I$2:I120)-'Chem - ODS'!D$15*10^6&gt;0),SUM('Chemicals Calcs'!I$2:I120)-'Chem - ODS'!D$15*10^6,'Chemicals Calcs'!I120))</f>
        <v>0</v>
      </c>
      <c r="J120" s="210">
        <f ca="1">IF(SUM('Chemicals Calcs'!J$2:J120)-'Chem - ODS'!E$15*10^6&lt;0,0,IF(AND(SUM('Chemicals Calcs'!J$1:J119)-'Chem - ODS'!E$15*10^6&lt;0,SUM('Chemicals Calcs'!J$2:J120)-'Chem - ODS'!E$15*10^6&gt;0),SUM('Chemicals Calcs'!J$2:J120)-'Chem - ODS'!E$15*10^6,'Chemicals Calcs'!J120))</f>
        <v>0</v>
      </c>
      <c r="K120" s="210">
        <f ca="1">IF(SUM('Chemicals Calcs'!K$2:K120)-'Chem - ODS'!F$15*10^6&lt;0,0,IF(AND(SUM('Chemicals Calcs'!K$1:K119)-'Chem - ODS'!F$15*10^6&lt;0,SUM('Chemicals Calcs'!K$2:K120)-'Chem - ODS'!F$15*10^6&gt;0),SUM('Chemicals Calcs'!K$2:K120)-'Chem - ODS'!F$15*10^6,'Chemicals Calcs'!K120))</f>
        <v>0</v>
      </c>
      <c r="L120" s="210">
        <f ca="1">IF(SUM('Chemicals Calcs'!L$2:L120)-'Chem - ODS'!G$15*10^6&lt;0,0,IF(AND(SUM('Chemicals Calcs'!L$1:L119)-'Chem - ODS'!G$15*10^6&lt;0,SUM('Chemicals Calcs'!L$2:L120)-'Chem - ODS'!G$15*10^6&gt;0),SUM('Chemicals Calcs'!L$2:L120)-'Chem - ODS'!G$15*10^6,'Chemicals Calcs'!L120))</f>
        <v>0</v>
      </c>
      <c r="M120" s="210">
        <f ca="1">IF(SUM('Chemicals Calcs'!M$2:M120)-'Chem - ODS'!H$15*10^6&lt;0,0,IF(AND(SUM('Chemicals Calcs'!M$1:M119)-'Chem - ODS'!H$15*10^6&lt;0,SUM('Chemicals Calcs'!M$2:M120)-'Chem - ODS'!H$15*10^6&gt;0),SUM('Chemicals Calcs'!M$2:M120)-'Chem - ODS'!H$15*10^6,'Chemicals Calcs'!M120))</f>
        <v>0</v>
      </c>
      <c r="N120" s="210">
        <f ca="1">IF(SUM('Chemicals Calcs'!N$2:N120)-'Chem - ODS'!I$15*10^6&lt;0,0,IF(AND(SUM('Chemicals Calcs'!N$1:N119)-'Chem - ODS'!I$15*10^6&lt;0,SUM('Chemicals Calcs'!N$2:N120)-'Chem - ODS'!I$15*10^6&gt;0),SUM('Chemicals Calcs'!N$2:N120)-'Chem - ODS'!I$15*10^6,'Chemicals Calcs'!N120))</f>
        <v>0</v>
      </c>
      <c r="O120" s="210">
        <f ca="1">IF(SUM('Chemicals Calcs'!O$2:O120)-'Chem - ODS'!J$15*10^6&lt;0,0,IF(AND(SUM('Chemicals Calcs'!O$1:O119)-'Chem - ODS'!J$15*10^6&lt;0,SUM('Chemicals Calcs'!O$2:O120)-'Chem - ODS'!J$15*10^6&gt;0),SUM('Chemicals Calcs'!O$2:O120)-'Chem - ODS'!J$15*10^6,'Chemicals Calcs'!O120))</f>
        <v>0</v>
      </c>
      <c r="P120" s="210">
        <f ca="1">IF(SUM('Chemicals Calcs'!P$2:P120)-'Chem - ODS'!K$15*10^6&lt;0,0,IF(AND(SUM('Chemicals Calcs'!P$1:P119)-'Chem - ODS'!K$15*10^6&lt;0,SUM('Chemicals Calcs'!P$2:P120)-'Chem - ODS'!K$15*10^6&gt;0),SUM('Chemicals Calcs'!P$2:P120)-'Chem - ODS'!K$15*10^6,'Chemicals Calcs'!P120))</f>
        <v>0</v>
      </c>
      <c r="Q120" s="210">
        <f ca="1">IF(SUM('Chemicals Calcs'!Q$2:Q120)-'Chem - ODS'!L$15*10^6&lt;0,0,IF(AND(SUM('Chemicals Calcs'!Q$1:Q119)-'Chem - ODS'!L$15*10^6&lt;0,SUM('Chemicals Calcs'!Q$2:Q120)-'Chem - ODS'!L$15*10^6&gt;0),SUM('Chemicals Calcs'!Q$2:Q120)-'Chem - ODS'!L$15*10^6,'Chemicals Calcs'!Q120))</f>
        <v>0</v>
      </c>
      <c r="R120" s="210">
        <f ca="1">IF(SUM('Chemicals Calcs'!R$2:R120)-'Chem - ODS'!M$15*10^6&lt;0,0,IF(AND(SUM('Chemicals Calcs'!R$1:R119)-'Chem - ODS'!M$15*10^6&lt;0,SUM('Chemicals Calcs'!R$2:R120)-'Chem - ODS'!M$15*10^6&gt;0),SUM('Chemicals Calcs'!R$2:R120)-'Chem - ODS'!M$15*10^6,'Chemicals Calcs'!R120))</f>
        <v>0</v>
      </c>
      <c r="S120" s="210">
        <f ca="1">IF(SUM('Chemicals Calcs'!S$2:S120)-'Chem - ODS'!N$15*10^6&lt;0,0,IF(AND(SUM('Chemicals Calcs'!S$1:S119)-'Chem - ODS'!N$15*10^6&lt;0,SUM('Chemicals Calcs'!S$2:S120)-'Chem - ODS'!N$15*10^6&gt;0),SUM('Chemicals Calcs'!S$2:S120)-'Chem - ODS'!N$15*10^6,'Chemicals Calcs'!S120))</f>
        <v>0</v>
      </c>
      <c r="T120" s="210">
        <f ca="1">IF(SUM('Chemicals Calcs'!T$2:T120)-'Chem - ODS'!O$15*10^6&lt;0,0,IF(AND(SUM('Chemicals Calcs'!T$1:T119)-'Chem - ODS'!O$15*10^6&lt;0,SUM('Chemicals Calcs'!T$2:T120)-'Chem - ODS'!O$15*10^6&gt;0),SUM('Chemicals Calcs'!T$2:T120)-'Chem - ODS'!O$15*10^6,'Chemicals Calcs'!T120))</f>
        <v>0</v>
      </c>
      <c r="U120" s="210">
        <f ca="1">IF(SUM('Chemicals Calcs'!U$2:U120)-'Chem - ODS'!P$15*10^6&lt;0,0,IF(AND(SUM('Chemicals Calcs'!U$1:U119)-'Chem - ODS'!P$15*10^6&lt;0,SUM('Chemicals Calcs'!U$2:U120)-'Chem - ODS'!P$15*10^6&gt;0),SUM('Chemicals Calcs'!U$2:U120)-'Chem - ODS'!P$15*10^6,'Chemicals Calcs'!U120))</f>
        <v>0</v>
      </c>
      <c r="V120" s="210">
        <f ca="1">IF(SUM('Chemicals Calcs'!V$2:V120)-'Chem - ODS'!Q$15*10^6&lt;0,0,IF(AND(SUM('Chemicals Calcs'!V$1:V119)-'Chem - ODS'!Q$15*10^6&lt;0,SUM('Chemicals Calcs'!V$2:V120)-'Chem - ODS'!Q$15*10^6&gt;0),SUM('Chemicals Calcs'!V$2:V120)-'Chem - ODS'!Q$15*10^6,'Chemicals Calcs'!V120))</f>
        <v>0</v>
      </c>
      <c r="W120" s="210">
        <f ca="1">IF(SUM('Chemicals Calcs'!W$2:W120)-'Chem - ODS'!R$15*10^6&lt;0,0,IF(AND(SUM('Chemicals Calcs'!W$1:W119)-'Chem - ODS'!R$15*10^6&lt;0,SUM('Chemicals Calcs'!W$2:W120)-'Chem - ODS'!R$15*10^6&gt;0),SUM('Chemicals Calcs'!W$2:W120)-'Chem - ODS'!R$15*10^6,'Chemicals Calcs'!W120))</f>
        <v>0</v>
      </c>
      <c r="X120" s="210">
        <f ca="1">IF(SUM('Chemicals Calcs'!X$2:X120)-'Chem - ODS'!S$15*10^6&lt;0,0,IF(AND(SUM('Chemicals Calcs'!X$1:X119)-'Chem - ODS'!S$15*10^6&lt;0,SUM('Chemicals Calcs'!X$2:X120)-'Chem - ODS'!S$15*10^6&gt;0),SUM('Chemicals Calcs'!X$2:X120)-'Chem - ODS'!S$15*10^6,'Chemicals Calcs'!X120))</f>
        <v>0</v>
      </c>
      <c r="Y120" s="210">
        <f ca="1">IF(SUM('Chemicals Calcs'!Y$2:Y120)-'Chem - ODS'!T$15*10^6&lt;0,0,IF(AND(SUM('Chemicals Calcs'!Y$1:Y119)-'Chem - ODS'!T$15*10^6&lt;0,SUM('Chemicals Calcs'!Y$2:Y120)-'Chem - ODS'!T$15*10^6&gt;0),SUM('Chemicals Calcs'!Y$2:Y120)-'Chem - ODS'!T$15*10^6,'Chemicals Calcs'!Y120))</f>
        <v>0</v>
      </c>
      <c r="Z120" s="210">
        <f ca="1">IF(SUM('Chemicals Calcs'!Z$2:Z120)-'Chem - ODS'!U$15*10^6&lt;0,0,IF(AND(SUM('Chemicals Calcs'!Z$1:Z119)-'Chem - ODS'!U$15*10^6&lt;0,SUM('Chemicals Calcs'!Z$2:Z120)-'Chem - ODS'!U$15*10^6&gt;0),SUM('Chemicals Calcs'!Z$2:Z120)-'Chem - ODS'!U$15*10^6,'Chemicals Calcs'!Z120))</f>
        <v>0</v>
      </c>
      <c r="AA120" s="210">
        <f ca="1">IF(SUM('Chemicals Calcs'!AA$2:AA120)-'Chem - ODS'!V$15*10^6&lt;0,0,IF(AND(SUM('Chemicals Calcs'!AA$1:AA119)-'Chem - ODS'!V$15*10^6&lt;0,SUM('Chemicals Calcs'!AA$2:AA120)-'Chem - ODS'!V$15*10^6&gt;0),SUM('Chemicals Calcs'!AA$2:AA120)-'Chem - ODS'!V$15*10^6,'Chemicals Calcs'!AA120))</f>
        <v>0</v>
      </c>
      <c r="AB120" s="210">
        <f ca="1">IF(SUM('Chemicals Calcs'!AB$2:AB120)-'Chem - ODS'!W$15*10^6&lt;0,0,IF(AND(SUM('Chemicals Calcs'!AB$1:AB119)-'Chem - ODS'!W$15*10^6&lt;0,SUM('Chemicals Calcs'!AB$2:AB120)-'Chem - ODS'!W$15*10^6&gt;0),SUM('Chemicals Calcs'!AB$2:AB120)-'Chem - ODS'!W$15*10^6,'Chemicals Calcs'!AB120))</f>
        <v>0</v>
      </c>
      <c r="AC120" s="210">
        <f ca="1">IF(SUM('Chemicals Calcs'!AC$2:AC120)-'Chem - ODS'!X$15*10^6&lt;0,0,IF(AND(SUM('Chemicals Calcs'!AC$1:AC119)-'Chem - ODS'!X$15*10^6&lt;0,SUM('Chemicals Calcs'!AC$2:AC120)-'Chem - ODS'!X$15*10^6&gt;0),SUM('Chemicals Calcs'!AC$2:AC120)-'Chem - ODS'!X$15*10^6,'Chemicals Calcs'!AC120))</f>
        <v>0</v>
      </c>
      <c r="AD120" s="210">
        <f ca="1">IF(SUM('Chemicals Calcs'!AD$2:AD120)-'Chem - ODS'!Y$15*10^6&lt;0,0,IF(AND(SUM('Chemicals Calcs'!AD$1:AD119)-'Chem - ODS'!Y$15*10^6&lt;0,SUM('Chemicals Calcs'!AD$2:AD120)-'Chem - ODS'!Y$15*10^6&gt;0),SUM('Chemicals Calcs'!AD$2:AD120)-'Chem - ODS'!Y$15*10^6,'Chemicals Calcs'!AD120))</f>
        <v>0</v>
      </c>
      <c r="AE120" s="210">
        <f ca="1">IF(SUM('Chemicals Calcs'!AE$2:AE120)-'Chem - ODS'!Z$15*10^6&lt;0,0,IF(AND(SUM('Chemicals Calcs'!AE$1:AE119)-'Chem - ODS'!Z$15*10^6&lt;0,SUM('Chemicals Calcs'!AE$2:AE120)-'Chem - ODS'!Z$15*10^6&gt;0),SUM('Chemicals Calcs'!AE$2:AE120)-'Chem - ODS'!Z$15*10^6,'Chemicals Calcs'!AE120))</f>
        <v>0</v>
      </c>
      <c r="AF120" s="210">
        <f ca="1">IF(SUM('Chemicals Calcs'!AF$2:AF120)-'Chem - ODS'!AA$15*10^6&lt;0,0,IF(AND(SUM('Chemicals Calcs'!AF$1:AF119)-'Chem - ODS'!AA$15*10^6&lt;0,SUM('Chemicals Calcs'!AF$2:AF120)-'Chem - ODS'!AA$15*10^6&gt;0),SUM('Chemicals Calcs'!AF$2:AF120)-'Chem - ODS'!AA$15*10^6,'Chemicals Calcs'!AF120))</f>
        <v>0</v>
      </c>
      <c r="AG120" s="210">
        <f ca="1">IF(SUM('Chemicals Calcs'!AG$2:AG120)-'Chem - ODS'!AB$15*10^6&lt;0,0,IF(AND(SUM('Chemicals Calcs'!AG$1:AG119)-'Chem - ODS'!AB$15*10^6&lt;0,SUM('Chemicals Calcs'!AG$2:AG120)-'Chem - ODS'!AB$15*10^6&gt;0),SUM('Chemicals Calcs'!AG$2:AG120)-'Chem - ODS'!AB$15*10^6,'Chemicals Calcs'!AG120))</f>
        <v>0</v>
      </c>
      <c r="AH120" s="210">
        <f ca="1">IF(SUM('Chemicals Calcs'!AH$2:AH120)-'Chem - ODS'!AC$15*10^6&lt;0,0,IF(AND(SUM('Chemicals Calcs'!AH$1:AH119)-'Chem - ODS'!AC$15*10^6&lt;0,SUM('Chemicals Calcs'!AH$2:AH120)-'Chem - ODS'!AC$15*10^6&gt;0),SUM('Chemicals Calcs'!AH$2:AH120)-'Chem - ODS'!AC$15*10^6,'Chemicals Calcs'!AH120))</f>
        <v>0</v>
      </c>
      <c r="AI120" s="210">
        <f ca="1">IF(SUM('Chemicals Calcs'!AI$2:AI120)-'Chem - ODS'!AD$15*10^6&lt;0,0,IF(AND(SUM('Chemicals Calcs'!AI$1:AI119)-'Chem - ODS'!AD$15*10^6&lt;0,SUM('Chemicals Calcs'!AI$2:AI120)-'Chem - ODS'!AD$15*10^6&gt;0),SUM('Chemicals Calcs'!AI$2:AI120)-'Chem - ODS'!AD$15*10^6,'Chemicals Calcs'!AI120))</f>
        <v>0</v>
      </c>
      <c r="AJ120" s="210">
        <f ca="1">IF(SUM('Chemicals Calcs'!AJ$2:AJ120)-'Chem - ODS'!AE$15*10^6&lt;0,0,IF(AND(SUM('Chemicals Calcs'!AJ$1:AJ119)-'Chem - ODS'!AE$15*10^6&lt;0,SUM('Chemicals Calcs'!AJ$2:AJ120)-'Chem - ODS'!AE$15*10^6&gt;0),SUM('Chemicals Calcs'!AJ$2:AJ120)-'Chem - ODS'!AE$15*10^6,'Chemicals Calcs'!AJ120))</f>
        <v>0</v>
      </c>
      <c r="AK120" s="210">
        <f ca="1">IF(SUM('Chemicals Calcs'!AK$2:AK120)-'Chem - ODS'!AF$15*10^6&lt;0,0,IF(AND(SUM('Chemicals Calcs'!AK$1:AK119)-'Chem - ODS'!AF$15*10^6&lt;0,SUM('Chemicals Calcs'!AK$2:AK120)-'Chem - ODS'!AF$15*10^6&gt;0),SUM('Chemicals Calcs'!AK$2:AK120)-'Chem - ODS'!AF$15*10^6,'Chemicals Calcs'!AK120))</f>
        <v>0</v>
      </c>
      <c r="AL120" s="210">
        <f ca="1">IF(SUM('Chemicals Calcs'!AL$2:AL120)-'Chem - ODS'!AG$15*10^6&lt;0,0,IF(AND(SUM('Chemicals Calcs'!AL$1:AL119)-'Chem - ODS'!AG$15*10^6&lt;0,SUM('Chemicals Calcs'!AL$2:AL120)-'Chem - ODS'!AG$15*10^6&gt;0),SUM('Chemicals Calcs'!AL$2:AL120)-'Chem - ODS'!AG$15*10^6,'Chemicals Calcs'!AL120))</f>
        <v>0</v>
      </c>
      <c r="AM120" s="210">
        <f ca="1">IF(SUM('Chemicals Calcs'!AM$2:AM120)-'Chem - ODS'!AH$15*10^6&lt;0,0,IF(AND(SUM('Chemicals Calcs'!AM$1:AM119)-'Chem - ODS'!AH$15*10^6&lt;0,SUM('Chemicals Calcs'!AM$2:AM120)-'Chem - ODS'!AH$15*10^6&gt;0),SUM('Chemicals Calcs'!AM$2:AM120)-'Chem - ODS'!AH$15*10^6,'Chemicals Calcs'!AM120))</f>
        <v>0</v>
      </c>
      <c r="AN120" s="210">
        <f ca="1">IF(SUM('Chemicals Calcs'!AN$2:AN120)-'Chem - ODS'!AI$15*10^6&lt;0,0,IF(AND(SUM('Chemicals Calcs'!AN$1:AN119)-'Chem - ODS'!AI$15*10^6&lt;0,SUM('Chemicals Calcs'!AN$2:AN120)-'Chem - ODS'!AI$15*10^6&gt;0),SUM('Chemicals Calcs'!AN$2:AN120)-'Chem - ODS'!AI$15*10^6,'Chemicals Calcs'!AN120))</f>
        <v>0</v>
      </c>
      <c r="AO120" s="210">
        <f ca="1">IF(SUM('Chemicals Calcs'!AO$2:AO120)-'Chem - ODS'!AJ$15*10^6&lt;0,0,IF(AND(SUM('Chemicals Calcs'!AO$1:AO119)-'Chem - ODS'!AJ$15*10^6&lt;0,SUM('Chemicals Calcs'!AO$2:AO120)-'Chem - ODS'!AJ$15*10^6&gt;0),SUM('Chemicals Calcs'!AO$2:AO120)-'Chem - ODS'!AJ$15*10^6,'Chemicals Calcs'!AO120))</f>
        <v>0</v>
      </c>
      <c r="AP120" s="210">
        <f ca="1">IF(SUM('Chemicals Calcs'!AP$2:AP120)-'Chem - ODS'!AK$15*10^6&lt;0,0,IF(AND(SUM('Chemicals Calcs'!AP$1:AP119)-'Chem - ODS'!AK$15*10^6&lt;0,SUM('Chemicals Calcs'!AP$2:AP120)-'Chem - ODS'!AK$15*10^6&gt;0),SUM('Chemicals Calcs'!AP$2:AP120)-'Chem - ODS'!AK$15*10^6,'Chemicals Calcs'!AP120))</f>
        <v>0</v>
      </c>
    </row>
    <row r="121" spans="1:42">
      <c r="A121" s="74">
        <v>69</v>
      </c>
      <c r="B121">
        <f ca="1">IF('Chemicals 2010'!$A129="CP",INDIRECT("'Chemicals 2010'!"&amp;'Country Selector'!$B$3&amp;ROW($A129))*10^12,0)</f>
        <v>0</v>
      </c>
      <c r="C121" s="90">
        <f t="shared" ca="1" si="4"/>
        <v>0</v>
      </c>
      <c r="D121" s="90">
        <f t="shared" ca="1" si="5"/>
        <v>0</v>
      </c>
      <c r="E121" s="90">
        <f t="shared" ca="1" si="5"/>
        <v>0</v>
      </c>
      <c r="F121" s="90">
        <f t="shared" ca="1" si="5"/>
        <v>0</v>
      </c>
      <c r="G121" s="210">
        <f ca="1">IF(SUM('Chemicals Calcs'!G$2:G121)-'Chem - ODS'!B$15*10^6&lt;0,0,IF(AND(SUM('Chemicals Calcs'!G$1:G120)-'Chem - ODS'!B$15*10^6&lt;0,SUM('Chemicals Calcs'!G$2:G121)-'Chem - ODS'!B$15*10^6&gt;0),SUM('Chemicals Calcs'!G$2:G121)-'Chem - ODS'!B$15*10^6,'Chemicals Calcs'!G121))</f>
        <v>0</v>
      </c>
      <c r="H121" s="210">
        <f ca="1">IF(SUM('Chemicals Calcs'!H$2:H121)-'Chem - ODS'!C$15*10^6&lt;0,0,IF(AND(SUM('Chemicals Calcs'!H$1:H120)-'Chem - ODS'!C$15*10^6&lt;0,SUM('Chemicals Calcs'!H$2:H121)-'Chem - ODS'!C$15*10^6&gt;0),SUM('Chemicals Calcs'!H$2:H121)-'Chem - ODS'!C$15*10^6,'Chemicals Calcs'!H121))</f>
        <v>0</v>
      </c>
      <c r="I121" s="210">
        <f ca="1">IF(SUM('Chemicals Calcs'!I$2:I121)-'Chem - ODS'!D$15*10^6&lt;0,0,IF(AND(SUM('Chemicals Calcs'!I$1:I120)-'Chem - ODS'!D$15*10^6&lt;0,SUM('Chemicals Calcs'!I$2:I121)-'Chem - ODS'!D$15*10^6&gt;0),SUM('Chemicals Calcs'!I$2:I121)-'Chem - ODS'!D$15*10^6,'Chemicals Calcs'!I121))</f>
        <v>0</v>
      </c>
      <c r="J121" s="210">
        <f ca="1">IF(SUM('Chemicals Calcs'!J$2:J121)-'Chem - ODS'!E$15*10^6&lt;0,0,IF(AND(SUM('Chemicals Calcs'!J$1:J120)-'Chem - ODS'!E$15*10^6&lt;0,SUM('Chemicals Calcs'!J$2:J121)-'Chem - ODS'!E$15*10^6&gt;0),SUM('Chemicals Calcs'!J$2:J121)-'Chem - ODS'!E$15*10^6,'Chemicals Calcs'!J121))</f>
        <v>0</v>
      </c>
      <c r="K121" s="210">
        <f ca="1">IF(SUM('Chemicals Calcs'!K$2:K121)-'Chem - ODS'!F$15*10^6&lt;0,0,IF(AND(SUM('Chemicals Calcs'!K$1:K120)-'Chem - ODS'!F$15*10^6&lt;0,SUM('Chemicals Calcs'!K$2:K121)-'Chem - ODS'!F$15*10^6&gt;0),SUM('Chemicals Calcs'!K$2:K121)-'Chem - ODS'!F$15*10^6,'Chemicals Calcs'!K121))</f>
        <v>0</v>
      </c>
      <c r="L121" s="210">
        <f ca="1">IF(SUM('Chemicals Calcs'!L$2:L121)-'Chem - ODS'!G$15*10^6&lt;0,0,IF(AND(SUM('Chemicals Calcs'!L$1:L120)-'Chem - ODS'!G$15*10^6&lt;0,SUM('Chemicals Calcs'!L$2:L121)-'Chem - ODS'!G$15*10^6&gt;0),SUM('Chemicals Calcs'!L$2:L121)-'Chem - ODS'!G$15*10^6,'Chemicals Calcs'!L121))</f>
        <v>0</v>
      </c>
      <c r="M121" s="210">
        <f ca="1">IF(SUM('Chemicals Calcs'!M$2:M121)-'Chem - ODS'!H$15*10^6&lt;0,0,IF(AND(SUM('Chemicals Calcs'!M$1:M120)-'Chem - ODS'!H$15*10^6&lt;0,SUM('Chemicals Calcs'!M$2:M121)-'Chem - ODS'!H$15*10^6&gt;0),SUM('Chemicals Calcs'!M$2:M121)-'Chem - ODS'!H$15*10^6,'Chemicals Calcs'!M121))</f>
        <v>0</v>
      </c>
      <c r="N121" s="210">
        <f ca="1">IF(SUM('Chemicals Calcs'!N$2:N121)-'Chem - ODS'!I$15*10^6&lt;0,0,IF(AND(SUM('Chemicals Calcs'!N$1:N120)-'Chem - ODS'!I$15*10^6&lt;0,SUM('Chemicals Calcs'!N$2:N121)-'Chem - ODS'!I$15*10^6&gt;0),SUM('Chemicals Calcs'!N$2:N121)-'Chem - ODS'!I$15*10^6,'Chemicals Calcs'!N121))</f>
        <v>0</v>
      </c>
      <c r="O121" s="210">
        <f ca="1">IF(SUM('Chemicals Calcs'!O$2:O121)-'Chem - ODS'!J$15*10^6&lt;0,0,IF(AND(SUM('Chemicals Calcs'!O$1:O120)-'Chem - ODS'!J$15*10^6&lt;0,SUM('Chemicals Calcs'!O$2:O121)-'Chem - ODS'!J$15*10^6&gt;0),SUM('Chemicals Calcs'!O$2:O121)-'Chem - ODS'!J$15*10^6,'Chemicals Calcs'!O121))</f>
        <v>0</v>
      </c>
      <c r="P121" s="210">
        <f ca="1">IF(SUM('Chemicals Calcs'!P$2:P121)-'Chem - ODS'!K$15*10^6&lt;0,0,IF(AND(SUM('Chemicals Calcs'!P$1:P120)-'Chem - ODS'!K$15*10^6&lt;0,SUM('Chemicals Calcs'!P$2:P121)-'Chem - ODS'!K$15*10^6&gt;0),SUM('Chemicals Calcs'!P$2:P121)-'Chem - ODS'!K$15*10^6,'Chemicals Calcs'!P121))</f>
        <v>0</v>
      </c>
      <c r="Q121" s="210">
        <f ca="1">IF(SUM('Chemicals Calcs'!Q$2:Q121)-'Chem - ODS'!L$15*10^6&lt;0,0,IF(AND(SUM('Chemicals Calcs'!Q$1:Q120)-'Chem - ODS'!L$15*10^6&lt;0,SUM('Chemicals Calcs'!Q$2:Q121)-'Chem - ODS'!L$15*10^6&gt;0),SUM('Chemicals Calcs'!Q$2:Q121)-'Chem - ODS'!L$15*10^6,'Chemicals Calcs'!Q121))</f>
        <v>0</v>
      </c>
      <c r="R121" s="210">
        <f ca="1">IF(SUM('Chemicals Calcs'!R$2:R121)-'Chem - ODS'!M$15*10^6&lt;0,0,IF(AND(SUM('Chemicals Calcs'!R$1:R120)-'Chem - ODS'!M$15*10^6&lt;0,SUM('Chemicals Calcs'!R$2:R121)-'Chem - ODS'!M$15*10^6&gt;0),SUM('Chemicals Calcs'!R$2:R121)-'Chem - ODS'!M$15*10^6,'Chemicals Calcs'!R121))</f>
        <v>0</v>
      </c>
      <c r="S121" s="210">
        <f ca="1">IF(SUM('Chemicals Calcs'!S$2:S121)-'Chem - ODS'!N$15*10^6&lt;0,0,IF(AND(SUM('Chemicals Calcs'!S$1:S120)-'Chem - ODS'!N$15*10^6&lt;0,SUM('Chemicals Calcs'!S$2:S121)-'Chem - ODS'!N$15*10^6&gt;0),SUM('Chemicals Calcs'!S$2:S121)-'Chem - ODS'!N$15*10^6,'Chemicals Calcs'!S121))</f>
        <v>0</v>
      </c>
      <c r="T121" s="210">
        <f ca="1">IF(SUM('Chemicals Calcs'!T$2:T121)-'Chem - ODS'!O$15*10^6&lt;0,0,IF(AND(SUM('Chemicals Calcs'!T$1:T120)-'Chem - ODS'!O$15*10^6&lt;0,SUM('Chemicals Calcs'!T$2:T121)-'Chem - ODS'!O$15*10^6&gt;0),SUM('Chemicals Calcs'!T$2:T121)-'Chem - ODS'!O$15*10^6,'Chemicals Calcs'!T121))</f>
        <v>0</v>
      </c>
      <c r="U121" s="210">
        <f ca="1">IF(SUM('Chemicals Calcs'!U$2:U121)-'Chem - ODS'!P$15*10^6&lt;0,0,IF(AND(SUM('Chemicals Calcs'!U$1:U120)-'Chem - ODS'!P$15*10^6&lt;0,SUM('Chemicals Calcs'!U$2:U121)-'Chem - ODS'!P$15*10^6&gt;0),SUM('Chemicals Calcs'!U$2:U121)-'Chem - ODS'!P$15*10^6,'Chemicals Calcs'!U121))</f>
        <v>0</v>
      </c>
      <c r="V121" s="210">
        <f ca="1">IF(SUM('Chemicals Calcs'!V$2:V121)-'Chem - ODS'!Q$15*10^6&lt;0,0,IF(AND(SUM('Chemicals Calcs'!V$1:V120)-'Chem - ODS'!Q$15*10^6&lt;0,SUM('Chemicals Calcs'!V$2:V121)-'Chem - ODS'!Q$15*10^6&gt;0),SUM('Chemicals Calcs'!V$2:V121)-'Chem - ODS'!Q$15*10^6,'Chemicals Calcs'!V121))</f>
        <v>0</v>
      </c>
      <c r="W121" s="210">
        <f ca="1">IF(SUM('Chemicals Calcs'!W$2:W121)-'Chem - ODS'!R$15*10^6&lt;0,0,IF(AND(SUM('Chemicals Calcs'!W$1:W120)-'Chem - ODS'!R$15*10^6&lt;0,SUM('Chemicals Calcs'!W$2:W121)-'Chem - ODS'!R$15*10^6&gt;0),SUM('Chemicals Calcs'!W$2:W121)-'Chem - ODS'!R$15*10^6,'Chemicals Calcs'!W121))</f>
        <v>0</v>
      </c>
      <c r="X121" s="210">
        <f ca="1">IF(SUM('Chemicals Calcs'!X$2:X121)-'Chem - ODS'!S$15*10^6&lt;0,0,IF(AND(SUM('Chemicals Calcs'!X$1:X120)-'Chem - ODS'!S$15*10^6&lt;0,SUM('Chemicals Calcs'!X$2:X121)-'Chem - ODS'!S$15*10^6&gt;0),SUM('Chemicals Calcs'!X$2:X121)-'Chem - ODS'!S$15*10^6,'Chemicals Calcs'!X121))</f>
        <v>0</v>
      </c>
      <c r="Y121" s="210">
        <f ca="1">IF(SUM('Chemicals Calcs'!Y$2:Y121)-'Chem - ODS'!T$15*10^6&lt;0,0,IF(AND(SUM('Chemicals Calcs'!Y$1:Y120)-'Chem - ODS'!T$15*10^6&lt;0,SUM('Chemicals Calcs'!Y$2:Y121)-'Chem - ODS'!T$15*10^6&gt;0),SUM('Chemicals Calcs'!Y$2:Y121)-'Chem - ODS'!T$15*10^6,'Chemicals Calcs'!Y121))</f>
        <v>0</v>
      </c>
      <c r="Z121" s="210">
        <f ca="1">IF(SUM('Chemicals Calcs'!Z$2:Z121)-'Chem - ODS'!U$15*10^6&lt;0,0,IF(AND(SUM('Chemicals Calcs'!Z$1:Z120)-'Chem - ODS'!U$15*10^6&lt;0,SUM('Chemicals Calcs'!Z$2:Z121)-'Chem - ODS'!U$15*10^6&gt;0),SUM('Chemicals Calcs'!Z$2:Z121)-'Chem - ODS'!U$15*10^6,'Chemicals Calcs'!Z121))</f>
        <v>0</v>
      </c>
      <c r="AA121" s="210">
        <f ca="1">IF(SUM('Chemicals Calcs'!AA$2:AA121)-'Chem - ODS'!V$15*10^6&lt;0,0,IF(AND(SUM('Chemicals Calcs'!AA$1:AA120)-'Chem - ODS'!V$15*10^6&lt;0,SUM('Chemicals Calcs'!AA$2:AA121)-'Chem - ODS'!V$15*10^6&gt;0),SUM('Chemicals Calcs'!AA$2:AA121)-'Chem - ODS'!V$15*10^6,'Chemicals Calcs'!AA121))</f>
        <v>0</v>
      </c>
      <c r="AB121" s="210">
        <f ca="1">IF(SUM('Chemicals Calcs'!AB$2:AB121)-'Chem - ODS'!W$15*10^6&lt;0,0,IF(AND(SUM('Chemicals Calcs'!AB$1:AB120)-'Chem - ODS'!W$15*10^6&lt;0,SUM('Chemicals Calcs'!AB$2:AB121)-'Chem - ODS'!W$15*10^6&gt;0),SUM('Chemicals Calcs'!AB$2:AB121)-'Chem - ODS'!W$15*10^6,'Chemicals Calcs'!AB121))</f>
        <v>0</v>
      </c>
      <c r="AC121" s="210">
        <f ca="1">IF(SUM('Chemicals Calcs'!AC$2:AC121)-'Chem - ODS'!X$15*10^6&lt;0,0,IF(AND(SUM('Chemicals Calcs'!AC$1:AC120)-'Chem - ODS'!X$15*10^6&lt;0,SUM('Chemicals Calcs'!AC$2:AC121)-'Chem - ODS'!X$15*10^6&gt;0),SUM('Chemicals Calcs'!AC$2:AC121)-'Chem - ODS'!X$15*10^6,'Chemicals Calcs'!AC121))</f>
        <v>0</v>
      </c>
      <c r="AD121" s="210">
        <f ca="1">IF(SUM('Chemicals Calcs'!AD$2:AD121)-'Chem - ODS'!Y$15*10^6&lt;0,0,IF(AND(SUM('Chemicals Calcs'!AD$1:AD120)-'Chem - ODS'!Y$15*10^6&lt;0,SUM('Chemicals Calcs'!AD$2:AD121)-'Chem - ODS'!Y$15*10^6&gt;0),SUM('Chemicals Calcs'!AD$2:AD121)-'Chem - ODS'!Y$15*10^6,'Chemicals Calcs'!AD121))</f>
        <v>0</v>
      </c>
      <c r="AE121" s="210">
        <f ca="1">IF(SUM('Chemicals Calcs'!AE$2:AE121)-'Chem - ODS'!Z$15*10^6&lt;0,0,IF(AND(SUM('Chemicals Calcs'!AE$1:AE120)-'Chem - ODS'!Z$15*10^6&lt;0,SUM('Chemicals Calcs'!AE$2:AE121)-'Chem - ODS'!Z$15*10^6&gt;0),SUM('Chemicals Calcs'!AE$2:AE121)-'Chem - ODS'!Z$15*10^6,'Chemicals Calcs'!AE121))</f>
        <v>0</v>
      </c>
      <c r="AF121" s="210">
        <f ca="1">IF(SUM('Chemicals Calcs'!AF$2:AF121)-'Chem - ODS'!AA$15*10^6&lt;0,0,IF(AND(SUM('Chemicals Calcs'!AF$1:AF120)-'Chem - ODS'!AA$15*10^6&lt;0,SUM('Chemicals Calcs'!AF$2:AF121)-'Chem - ODS'!AA$15*10^6&gt;0),SUM('Chemicals Calcs'!AF$2:AF121)-'Chem - ODS'!AA$15*10^6,'Chemicals Calcs'!AF121))</f>
        <v>0</v>
      </c>
      <c r="AG121" s="210">
        <f ca="1">IF(SUM('Chemicals Calcs'!AG$2:AG121)-'Chem - ODS'!AB$15*10^6&lt;0,0,IF(AND(SUM('Chemicals Calcs'!AG$1:AG120)-'Chem - ODS'!AB$15*10^6&lt;0,SUM('Chemicals Calcs'!AG$2:AG121)-'Chem - ODS'!AB$15*10^6&gt;0),SUM('Chemicals Calcs'!AG$2:AG121)-'Chem - ODS'!AB$15*10^6,'Chemicals Calcs'!AG121))</f>
        <v>0</v>
      </c>
      <c r="AH121" s="210">
        <f ca="1">IF(SUM('Chemicals Calcs'!AH$2:AH121)-'Chem - ODS'!AC$15*10^6&lt;0,0,IF(AND(SUM('Chemicals Calcs'!AH$1:AH120)-'Chem - ODS'!AC$15*10^6&lt;0,SUM('Chemicals Calcs'!AH$2:AH121)-'Chem - ODS'!AC$15*10^6&gt;0),SUM('Chemicals Calcs'!AH$2:AH121)-'Chem - ODS'!AC$15*10^6,'Chemicals Calcs'!AH121))</f>
        <v>0</v>
      </c>
      <c r="AI121" s="210">
        <f ca="1">IF(SUM('Chemicals Calcs'!AI$2:AI121)-'Chem - ODS'!AD$15*10^6&lt;0,0,IF(AND(SUM('Chemicals Calcs'!AI$1:AI120)-'Chem - ODS'!AD$15*10^6&lt;0,SUM('Chemicals Calcs'!AI$2:AI121)-'Chem - ODS'!AD$15*10^6&gt;0),SUM('Chemicals Calcs'!AI$2:AI121)-'Chem - ODS'!AD$15*10^6,'Chemicals Calcs'!AI121))</f>
        <v>0</v>
      </c>
      <c r="AJ121" s="210">
        <f ca="1">IF(SUM('Chemicals Calcs'!AJ$2:AJ121)-'Chem - ODS'!AE$15*10^6&lt;0,0,IF(AND(SUM('Chemicals Calcs'!AJ$1:AJ120)-'Chem - ODS'!AE$15*10^6&lt;0,SUM('Chemicals Calcs'!AJ$2:AJ121)-'Chem - ODS'!AE$15*10^6&gt;0),SUM('Chemicals Calcs'!AJ$2:AJ121)-'Chem - ODS'!AE$15*10^6,'Chemicals Calcs'!AJ121))</f>
        <v>0</v>
      </c>
      <c r="AK121" s="210">
        <f ca="1">IF(SUM('Chemicals Calcs'!AK$2:AK121)-'Chem - ODS'!AF$15*10^6&lt;0,0,IF(AND(SUM('Chemicals Calcs'!AK$1:AK120)-'Chem - ODS'!AF$15*10^6&lt;0,SUM('Chemicals Calcs'!AK$2:AK121)-'Chem - ODS'!AF$15*10^6&gt;0),SUM('Chemicals Calcs'!AK$2:AK121)-'Chem - ODS'!AF$15*10^6,'Chemicals Calcs'!AK121))</f>
        <v>0</v>
      </c>
      <c r="AL121" s="210">
        <f ca="1">IF(SUM('Chemicals Calcs'!AL$2:AL121)-'Chem - ODS'!AG$15*10^6&lt;0,0,IF(AND(SUM('Chemicals Calcs'!AL$1:AL120)-'Chem - ODS'!AG$15*10^6&lt;0,SUM('Chemicals Calcs'!AL$2:AL121)-'Chem - ODS'!AG$15*10^6&gt;0),SUM('Chemicals Calcs'!AL$2:AL121)-'Chem - ODS'!AG$15*10^6,'Chemicals Calcs'!AL121))</f>
        <v>0</v>
      </c>
      <c r="AM121" s="210">
        <f ca="1">IF(SUM('Chemicals Calcs'!AM$2:AM121)-'Chem - ODS'!AH$15*10^6&lt;0,0,IF(AND(SUM('Chemicals Calcs'!AM$1:AM120)-'Chem - ODS'!AH$15*10^6&lt;0,SUM('Chemicals Calcs'!AM$2:AM121)-'Chem - ODS'!AH$15*10^6&gt;0),SUM('Chemicals Calcs'!AM$2:AM121)-'Chem - ODS'!AH$15*10^6,'Chemicals Calcs'!AM121))</f>
        <v>0</v>
      </c>
      <c r="AN121" s="210">
        <f ca="1">IF(SUM('Chemicals Calcs'!AN$2:AN121)-'Chem - ODS'!AI$15*10^6&lt;0,0,IF(AND(SUM('Chemicals Calcs'!AN$1:AN120)-'Chem - ODS'!AI$15*10^6&lt;0,SUM('Chemicals Calcs'!AN$2:AN121)-'Chem - ODS'!AI$15*10^6&gt;0),SUM('Chemicals Calcs'!AN$2:AN121)-'Chem - ODS'!AI$15*10^6,'Chemicals Calcs'!AN121))</f>
        <v>0</v>
      </c>
      <c r="AO121" s="210">
        <f ca="1">IF(SUM('Chemicals Calcs'!AO$2:AO121)-'Chem - ODS'!AJ$15*10^6&lt;0,0,IF(AND(SUM('Chemicals Calcs'!AO$1:AO120)-'Chem - ODS'!AJ$15*10^6&lt;0,SUM('Chemicals Calcs'!AO$2:AO121)-'Chem - ODS'!AJ$15*10^6&gt;0),SUM('Chemicals Calcs'!AO$2:AO121)-'Chem - ODS'!AJ$15*10^6,'Chemicals Calcs'!AO121))</f>
        <v>0</v>
      </c>
      <c r="AP121" s="210">
        <f ca="1">IF(SUM('Chemicals Calcs'!AP$2:AP121)-'Chem - ODS'!AK$15*10^6&lt;0,0,IF(AND(SUM('Chemicals Calcs'!AP$1:AP120)-'Chem - ODS'!AK$15*10^6&lt;0,SUM('Chemicals Calcs'!AP$2:AP121)-'Chem - ODS'!AK$15*10^6&gt;0),SUM('Chemicals Calcs'!AP$2:AP121)-'Chem - ODS'!AK$15*10^6,'Chemicals Calcs'!AP121))</f>
        <v>0</v>
      </c>
    </row>
    <row r="122" spans="1:42">
      <c r="A122" s="74">
        <v>70</v>
      </c>
      <c r="B122">
        <f ca="1">IF('Chemicals 2010'!$A130="CP",INDIRECT("'Chemicals 2010'!"&amp;'Country Selector'!$B$3&amp;ROW($A130))*10^12,0)</f>
        <v>0</v>
      </c>
      <c r="C122" s="90">
        <f t="shared" ca="1" si="4"/>
        <v>0</v>
      </c>
      <c r="D122" s="90">
        <f t="shared" ca="1" si="5"/>
        <v>0</v>
      </c>
      <c r="E122" s="90">
        <f t="shared" ca="1" si="5"/>
        <v>0</v>
      </c>
      <c r="F122" s="90">
        <f t="shared" ca="1" si="5"/>
        <v>0</v>
      </c>
      <c r="G122" s="210">
        <f ca="1">IF(SUM('Chemicals Calcs'!G$2:G122)-'Chem - ODS'!B$15*10^6&lt;0,0,IF(AND(SUM('Chemicals Calcs'!G$1:G121)-'Chem - ODS'!B$15*10^6&lt;0,SUM('Chemicals Calcs'!G$2:G122)-'Chem - ODS'!B$15*10^6&gt;0),SUM('Chemicals Calcs'!G$2:G122)-'Chem - ODS'!B$15*10^6,'Chemicals Calcs'!G122))</f>
        <v>0</v>
      </c>
      <c r="H122" s="210">
        <f ca="1">IF(SUM('Chemicals Calcs'!H$2:H122)-'Chem - ODS'!C$15*10^6&lt;0,0,IF(AND(SUM('Chemicals Calcs'!H$1:H121)-'Chem - ODS'!C$15*10^6&lt;0,SUM('Chemicals Calcs'!H$2:H122)-'Chem - ODS'!C$15*10^6&gt;0),SUM('Chemicals Calcs'!H$2:H122)-'Chem - ODS'!C$15*10^6,'Chemicals Calcs'!H122))</f>
        <v>0</v>
      </c>
      <c r="I122" s="210">
        <f ca="1">IF(SUM('Chemicals Calcs'!I$2:I122)-'Chem - ODS'!D$15*10^6&lt;0,0,IF(AND(SUM('Chemicals Calcs'!I$1:I121)-'Chem - ODS'!D$15*10^6&lt;0,SUM('Chemicals Calcs'!I$2:I122)-'Chem - ODS'!D$15*10^6&gt;0),SUM('Chemicals Calcs'!I$2:I122)-'Chem - ODS'!D$15*10^6,'Chemicals Calcs'!I122))</f>
        <v>0</v>
      </c>
      <c r="J122" s="210">
        <f ca="1">IF(SUM('Chemicals Calcs'!J$2:J122)-'Chem - ODS'!E$15*10^6&lt;0,0,IF(AND(SUM('Chemicals Calcs'!J$1:J121)-'Chem - ODS'!E$15*10^6&lt;0,SUM('Chemicals Calcs'!J$2:J122)-'Chem - ODS'!E$15*10^6&gt;0),SUM('Chemicals Calcs'!J$2:J122)-'Chem - ODS'!E$15*10^6,'Chemicals Calcs'!J122))</f>
        <v>0</v>
      </c>
      <c r="K122" s="210">
        <f ca="1">IF(SUM('Chemicals Calcs'!K$2:K122)-'Chem - ODS'!F$15*10^6&lt;0,0,IF(AND(SUM('Chemicals Calcs'!K$1:K121)-'Chem - ODS'!F$15*10^6&lt;0,SUM('Chemicals Calcs'!K$2:K122)-'Chem - ODS'!F$15*10^6&gt;0),SUM('Chemicals Calcs'!K$2:K122)-'Chem - ODS'!F$15*10^6,'Chemicals Calcs'!K122))</f>
        <v>0</v>
      </c>
      <c r="L122" s="210">
        <f ca="1">IF(SUM('Chemicals Calcs'!L$2:L122)-'Chem - ODS'!G$15*10^6&lt;0,0,IF(AND(SUM('Chemicals Calcs'!L$1:L121)-'Chem - ODS'!G$15*10^6&lt;0,SUM('Chemicals Calcs'!L$2:L122)-'Chem - ODS'!G$15*10^6&gt;0),SUM('Chemicals Calcs'!L$2:L122)-'Chem - ODS'!G$15*10^6,'Chemicals Calcs'!L122))</f>
        <v>0</v>
      </c>
      <c r="M122" s="210">
        <f ca="1">IF(SUM('Chemicals Calcs'!M$2:M122)-'Chem - ODS'!H$15*10^6&lt;0,0,IF(AND(SUM('Chemicals Calcs'!M$1:M121)-'Chem - ODS'!H$15*10^6&lt;0,SUM('Chemicals Calcs'!M$2:M122)-'Chem - ODS'!H$15*10^6&gt;0),SUM('Chemicals Calcs'!M$2:M122)-'Chem - ODS'!H$15*10^6,'Chemicals Calcs'!M122))</f>
        <v>0</v>
      </c>
      <c r="N122" s="210">
        <f ca="1">IF(SUM('Chemicals Calcs'!N$2:N122)-'Chem - ODS'!I$15*10^6&lt;0,0,IF(AND(SUM('Chemicals Calcs'!N$1:N121)-'Chem - ODS'!I$15*10^6&lt;0,SUM('Chemicals Calcs'!N$2:N122)-'Chem - ODS'!I$15*10^6&gt;0),SUM('Chemicals Calcs'!N$2:N122)-'Chem - ODS'!I$15*10^6,'Chemicals Calcs'!N122))</f>
        <v>0</v>
      </c>
      <c r="O122" s="210">
        <f ca="1">IF(SUM('Chemicals Calcs'!O$2:O122)-'Chem - ODS'!J$15*10^6&lt;0,0,IF(AND(SUM('Chemicals Calcs'!O$1:O121)-'Chem - ODS'!J$15*10^6&lt;0,SUM('Chemicals Calcs'!O$2:O122)-'Chem - ODS'!J$15*10^6&gt;0),SUM('Chemicals Calcs'!O$2:O122)-'Chem - ODS'!J$15*10^6,'Chemicals Calcs'!O122))</f>
        <v>0</v>
      </c>
      <c r="P122" s="210">
        <f ca="1">IF(SUM('Chemicals Calcs'!P$2:P122)-'Chem - ODS'!K$15*10^6&lt;0,0,IF(AND(SUM('Chemicals Calcs'!P$1:P121)-'Chem - ODS'!K$15*10^6&lt;0,SUM('Chemicals Calcs'!P$2:P122)-'Chem - ODS'!K$15*10^6&gt;0),SUM('Chemicals Calcs'!P$2:P122)-'Chem - ODS'!K$15*10^6,'Chemicals Calcs'!P122))</f>
        <v>0</v>
      </c>
      <c r="Q122" s="210">
        <f ca="1">IF(SUM('Chemicals Calcs'!Q$2:Q122)-'Chem - ODS'!L$15*10^6&lt;0,0,IF(AND(SUM('Chemicals Calcs'!Q$1:Q121)-'Chem - ODS'!L$15*10^6&lt;0,SUM('Chemicals Calcs'!Q$2:Q122)-'Chem - ODS'!L$15*10^6&gt;0),SUM('Chemicals Calcs'!Q$2:Q122)-'Chem - ODS'!L$15*10^6,'Chemicals Calcs'!Q122))</f>
        <v>0</v>
      </c>
      <c r="R122" s="210">
        <f ca="1">IF(SUM('Chemicals Calcs'!R$2:R122)-'Chem - ODS'!M$15*10^6&lt;0,0,IF(AND(SUM('Chemicals Calcs'!R$1:R121)-'Chem - ODS'!M$15*10^6&lt;0,SUM('Chemicals Calcs'!R$2:R122)-'Chem - ODS'!M$15*10^6&gt;0),SUM('Chemicals Calcs'!R$2:R122)-'Chem - ODS'!M$15*10^6,'Chemicals Calcs'!R122))</f>
        <v>0</v>
      </c>
      <c r="S122" s="210">
        <f ca="1">IF(SUM('Chemicals Calcs'!S$2:S122)-'Chem - ODS'!N$15*10^6&lt;0,0,IF(AND(SUM('Chemicals Calcs'!S$1:S121)-'Chem - ODS'!N$15*10^6&lt;0,SUM('Chemicals Calcs'!S$2:S122)-'Chem - ODS'!N$15*10^6&gt;0),SUM('Chemicals Calcs'!S$2:S122)-'Chem - ODS'!N$15*10^6,'Chemicals Calcs'!S122))</f>
        <v>0</v>
      </c>
      <c r="T122" s="210">
        <f ca="1">IF(SUM('Chemicals Calcs'!T$2:T122)-'Chem - ODS'!O$15*10^6&lt;0,0,IF(AND(SUM('Chemicals Calcs'!T$1:T121)-'Chem - ODS'!O$15*10^6&lt;0,SUM('Chemicals Calcs'!T$2:T122)-'Chem - ODS'!O$15*10^6&gt;0),SUM('Chemicals Calcs'!T$2:T122)-'Chem - ODS'!O$15*10^6,'Chemicals Calcs'!T122))</f>
        <v>0</v>
      </c>
      <c r="U122" s="210">
        <f ca="1">IF(SUM('Chemicals Calcs'!U$2:U122)-'Chem - ODS'!P$15*10^6&lt;0,0,IF(AND(SUM('Chemicals Calcs'!U$1:U121)-'Chem - ODS'!P$15*10^6&lt;0,SUM('Chemicals Calcs'!U$2:U122)-'Chem - ODS'!P$15*10^6&gt;0),SUM('Chemicals Calcs'!U$2:U122)-'Chem - ODS'!P$15*10^6,'Chemicals Calcs'!U122))</f>
        <v>0</v>
      </c>
      <c r="V122" s="210">
        <f ca="1">IF(SUM('Chemicals Calcs'!V$2:V122)-'Chem - ODS'!Q$15*10^6&lt;0,0,IF(AND(SUM('Chemicals Calcs'!V$1:V121)-'Chem - ODS'!Q$15*10^6&lt;0,SUM('Chemicals Calcs'!V$2:V122)-'Chem - ODS'!Q$15*10^6&gt;0),SUM('Chemicals Calcs'!V$2:V122)-'Chem - ODS'!Q$15*10^6,'Chemicals Calcs'!V122))</f>
        <v>0</v>
      </c>
      <c r="W122" s="210">
        <f ca="1">IF(SUM('Chemicals Calcs'!W$2:W122)-'Chem - ODS'!R$15*10^6&lt;0,0,IF(AND(SUM('Chemicals Calcs'!W$1:W121)-'Chem - ODS'!R$15*10^6&lt;0,SUM('Chemicals Calcs'!W$2:W122)-'Chem - ODS'!R$15*10^6&gt;0),SUM('Chemicals Calcs'!W$2:W122)-'Chem - ODS'!R$15*10^6,'Chemicals Calcs'!W122))</f>
        <v>0</v>
      </c>
      <c r="X122" s="210">
        <f ca="1">IF(SUM('Chemicals Calcs'!X$2:X122)-'Chem - ODS'!S$15*10^6&lt;0,0,IF(AND(SUM('Chemicals Calcs'!X$1:X121)-'Chem - ODS'!S$15*10^6&lt;0,SUM('Chemicals Calcs'!X$2:X122)-'Chem - ODS'!S$15*10^6&gt;0),SUM('Chemicals Calcs'!X$2:X122)-'Chem - ODS'!S$15*10^6,'Chemicals Calcs'!X122))</f>
        <v>0</v>
      </c>
      <c r="Y122" s="210">
        <f ca="1">IF(SUM('Chemicals Calcs'!Y$2:Y122)-'Chem - ODS'!T$15*10^6&lt;0,0,IF(AND(SUM('Chemicals Calcs'!Y$1:Y121)-'Chem - ODS'!T$15*10^6&lt;0,SUM('Chemicals Calcs'!Y$2:Y122)-'Chem - ODS'!T$15*10^6&gt;0),SUM('Chemicals Calcs'!Y$2:Y122)-'Chem - ODS'!T$15*10^6,'Chemicals Calcs'!Y122))</f>
        <v>0</v>
      </c>
      <c r="Z122" s="210">
        <f ca="1">IF(SUM('Chemicals Calcs'!Z$2:Z122)-'Chem - ODS'!U$15*10^6&lt;0,0,IF(AND(SUM('Chemicals Calcs'!Z$1:Z121)-'Chem - ODS'!U$15*10^6&lt;0,SUM('Chemicals Calcs'!Z$2:Z122)-'Chem - ODS'!U$15*10^6&gt;0),SUM('Chemicals Calcs'!Z$2:Z122)-'Chem - ODS'!U$15*10^6,'Chemicals Calcs'!Z122))</f>
        <v>0</v>
      </c>
      <c r="AA122" s="210">
        <f ca="1">IF(SUM('Chemicals Calcs'!AA$2:AA122)-'Chem - ODS'!V$15*10^6&lt;0,0,IF(AND(SUM('Chemicals Calcs'!AA$1:AA121)-'Chem - ODS'!V$15*10^6&lt;0,SUM('Chemicals Calcs'!AA$2:AA122)-'Chem - ODS'!V$15*10^6&gt;0),SUM('Chemicals Calcs'!AA$2:AA122)-'Chem - ODS'!V$15*10^6,'Chemicals Calcs'!AA122))</f>
        <v>0</v>
      </c>
      <c r="AB122" s="210">
        <f ca="1">IF(SUM('Chemicals Calcs'!AB$2:AB122)-'Chem - ODS'!W$15*10^6&lt;0,0,IF(AND(SUM('Chemicals Calcs'!AB$1:AB121)-'Chem - ODS'!W$15*10^6&lt;0,SUM('Chemicals Calcs'!AB$2:AB122)-'Chem - ODS'!W$15*10^6&gt;0),SUM('Chemicals Calcs'!AB$2:AB122)-'Chem - ODS'!W$15*10^6,'Chemicals Calcs'!AB122))</f>
        <v>0</v>
      </c>
      <c r="AC122" s="210">
        <f ca="1">IF(SUM('Chemicals Calcs'!AC$2:AC122)-'Chem - ODS'!X$15*10^6&lt;0,0,IF(AND(SUM('Chemicals Calcs'!AC$1:AC121)-'Chem - ODS'!X$15*10^6&lt;0,SUM('Chemicals Calcs'!AC$2:AC122)-'Chem - ODS'!X$15*10^6&gt;0),SUM('Chemicals Calcs'!AC$2:AC122)-'Chem - ODS'!X$15*10^6,'Chemicals Calcs'!AC122))</f>
        <v>0</v>
      </c>
      <c r="AD122" s="210">
        <f ca="1">IF(SUM('Chemicals Calcs'!AD$2:AD122)-'Chem - ODS'!Y$15*10^6&lt;0,0,IF(AND(SUM('Chemicals Calcs'!AD$1:AD121)-'Chem - ODS'!Y$15*10^6&lt;0,SUM('Chemicals Calcs'!AD$2:AD122)-'Chem - ODS'!Y$15*10^6&gt;0),SUM('Chemicals Calcs'!AD$2:AD122)-'Chem - ODS'!Y$15*10^6,'Chemicals Calcs'!AD122))</f>
        <v>0</v>
      </c>
      <c r="AE122" s="210">
        <f ca="1">IF(SUM('Chemicals Calcs'!AE$2:AE122)-'Chem - ODS'!Z$15*10^6&lt;0,0,IF(AND(SUM('Chemicals Calcs'!AE$1:AE121)-'Chem - ODS'!Z$15*10^6&lt;0,SUM('Chemicals Calcs'!AE$2:AE122)-'Chem - ODS'!Z$15*10^6&gt;0),SUM('Chemicals Calcs'!AE$2:AE122)-'Chem - ODS'!Z$15*10^6,'Chemicals Calcs'!AE122))</f>
        <v>0</v>
      </c>
      <c r="AF122" s="210">
        <f ca="1">IF(SUM('Chemicals Calcs'!AF$2:AF122)-'Chem - ODS'!AA$15*10^6&lt;0,0,IF(AND(SUM('Chemicals Calcs'!AF$1:AF121)-'Chem - ODS'!AA$15*10^6&lt;0,SUM('Chemicals Calcs'!AF$2:AF122)-'Chem - ODS'!AA$15*10^6&gt;0),SUM('Chemicals Calcs'!AF$2:AF122)-'Chem - ODS'!AA$15*10^6,'Chemicals Calcs'!AF122))</f>
        <v>0</v>
      </c>
      <c r="AG122" s="210">
        <f ca="1">IF(SUM('Chemicals Calcs'!AG$2:AG122)-'Chem - ODS'!AB$15*10^6&lt;0,0,IF(AND(SUM('Chemicals Calcs'!AG$1:AG121)-'Chem - ODS'!AB$15*10^6&lt;0,SUM('Chemicals Calcs'!AG$2:AG122)-'Chem - ODS'!AB$15*10^6&gt;0),SUM('Chemicals Calcs'!AG$2:AG122)-'Chem - ODS'!AB$15*10^6,'Chemicals Calcs'!AG122))</f>
        <v>0</v>
      </c>
      <c r="AH122" s="210">
        <f ca="1">IF(SUM('Chemicals Calcs'!AH$2:AH122)-'Chem - ODS'!AC$15*10^6&lt;0,0,IF(AND(SUM('Chemicals Calcs'!AH$1:AH121)-'Chem - ODS'!AC$15*10^6&lt;0,SUM('Chemicals Calcs'!AH$2:AH122)-'Chem - ODS'!AC$15*10^6&gt;0),SUM('Chemicals Calcs'!AH$2:AH122)-'Chem - ODS'!AC$15*10^6,'Chemicals Calcs'!AH122))</f>
        <v>0</v>
      </c>
      <c r="AI122" s="210">
        <f ca="1">IF(SUM('Chemicals Calcs'!AI$2:AI122)-'Chem - ODS'!AD$15*10^6&lt;0,0,IF(AND(SUM('Chemicals Calcs'!AI$1:AI121)-'Chem - ODS'!AD$15*10^6&lt;0,SUM('Chemicals Calcs'!AI$2:AI122)-'Chem - ODS'!AD$15*10^6&gt;0),SUM('Chemicals Calcs'!AI$2:AI122)-'Chem - ODS'!AD$15*10^6,'Chemicals Calcs'!AI122))</f>
        <v>0</v>
      </c>
      <c r="AJ122" s="210">
        <f ca="1">IF(SUM('Chemicals Calcs'!AJ$2:AJ122)-'Chem - ODS'!AE$15*10^6&lt;0,0,IF(AND(SUM('Chemicals Calcs'!AJ$1:AJ121)-'Chem - ODS'!AE$15*10^6&lt;0,SUM('Chemicals Calcs'!AJ$2:AJ122)-'Chem - ODS'!AE$15*10^6&gt;0),SUM('Chemicals Calcs'!AJ$2:AJ122)-'Chem - ODS'!AE$15*10^6,'Chemicals Calcs'!AJ122))</f>
        <v>0</v>
      </c>
      <c r="AK122" s="210">
        <f ca="1">IF(SUM('Chemicals Calcs'!AK$2:AK122)-'Chem - ODS'!AF$15*10^6&lt;0,0,IF(AND(SUM('Chemicals Calcs'!AK$1:AK121)-'Chem - ODS'!AF$15*10^6&lt;0,SUM('Chemicals Calcs'!AK$2:AK122)-'Chem - ODS'!AF$15*10^6&gt;0),SUM('Chemicals Calcs'!AK$2:AK122)-'Chem - ODS'!AF$15*10^6,'Chemicals Calcs'!AK122))</f>
        <v>0</v>
      </c>
      <c r="AL122" s="210">
        <f ca="1">IF(SUM('Chemicals Calcs'!AL$2:AL122)-'Chem - ODS'!AG$15*10^6&lt;0,0,IF(AND(SUM('Chemicals Calcs'!AL$1:AL121)-'Chem - ODS'!AG$15*10^6&lt;0,SUM('Chemicals Calcs'!AL$2:AL122)-'Chem - ODS'!AG$15*10^6&gt;0),SUM('Chemicals Calcs'!AL$2:AL122)-'Chem - ODS'!AG$15*10^6,'Chemicals Calcs'!AL122))</f>
        <v>0</v>
      </c>
      <c r="AM122" s="210">
        <f ca="1">IF(SUM('Chemicals Calcs'!AM$2:AM122)-'Chem - ODS'!AH$15*10^6&lt;0,0,IF(AND(SUM('Chemicals Calcs'!AM$1:AM121)-'Chem - ODS'!AH$15*10^6&lt;0,SUM('Chemicals Calcs'!AM$2:AM122)-'Chem - ODS'!AH$15*10^6&gt;0),SUM('Chemicals Calcs'!AM$2:AM122)-'Chem - ODS'!AH$15*10^6,'Chemicals Calcs'!AM122))</f>
        <v>0</v>
      </c>
      <c r="AN122" s="210">
        <f ca="1">IF(SUM('Chemicals Calcs'!AN$2:AN122)-'Chem - ODS'!AI$15*10^6&lt;0,0,IF(AND(SUM('Chemicals Calcs'!AN$1:AN121)-'Chem - ODS'!AI$15*10^6&lt;0,SUM('Chemicals Calcs'!AN$2:AN122)-'Chem - ODS'!AI$15*10^6&gt;0),SUM('Chemicals Calcs'!AN$2:AN122)-'Chem - ODS'!AI$15*10^6,'Chemicals Calcs'!AN122))</f>
        <v>0</v>
      </c>
      <c r="AO122" s="210">
        <f ca="1">IF(SUM('Chemicals Calcs'!AO$2:AO122)-'Chem - ODS'!AJ$15*10^6&lt;0,0,IF(AND(SUM('Chemicals Calcs'!AO$1:AO121)-'Chem - ODS'!AJ$15*10^6&lt;0,SUM('Chemicals Calcs'!AO$2:AO122)-'Chem - ODS'!AJ$15*10^6&gt;0),SUM('Chemicals Calcs'!AO$2:AO122)-'Chem - ODS'!AJ$15*10^6,'Chemicals Calcs'!AO122))</f>
        <v>0</v>
      </c>
      <c r="AP122" s="210">
        <f ca="1">IF(SUM('Chemicals Calcs'!AP$2:AP122)-'Chem - ODS'!AK$15*10^6&lt;0,0,IF(AND(SUM('Chemicals Calcs'!AP$1:AP121)-'Chem - ODS'!AK$15*10^6&lt;0,SUM('Chemicals Calcs'!AP$2:AP122)-'Chem - ODS'!AK$15*10^6&gt;0),SUM('Chemicals Calcs'!AP$2:AP122)-'Chem - ODS'!AK$15*10^6,'Chemicals Calcs'!AP122))</f>
        <v>0</v>
      </c>
    </row>
    <row r="123" spans="1:42">
      <c r="A123" s="74">
        <v>71</v>
      </c>
      <c r="B123">
        <f ca="1">IF('Chemicals 2010'!$A131="CP",INDIRECT("'Chemicals 2010'!"&amp;'Country Selector'!$B$3&amp;ROW($A131))*10^12,0)</f>
        <v>0</v>
      </c>
      <c r="C123" s="90">
        <f t="shared" ca="1" si="4"/>
        <v>0</v>
      </c>
      <c r="D123" s="90">
        <f t="shared" ca="1" si="5"/>
        <v>0</v>
      </c>
      <c r="E123" s="90">
        <f t="shared" ca="1" si="5"/>
        <v>0</v>
      </c>
      <c r="F123" s="90">
        <f t="shared" ca="1" si="5"/>
        <v>0</v>
      </c>
      <c r="G123" s="210">
        <f ca="1">IF(SUM('Chemicals Calcs'!G$2:G123)-'Chem - ODS'!B$15*10^6&lt;0,0,IF(AND(SUM('Chemicals Calcs'!G$1:G122)-'Chem - ODS'!B$15*10^6&lt;0,SUM('Chemicals Calcs'!G$2:G123)-'Chem - ODS'!B$15*10^6&gt;0),SUM('Chemicals Calcs'!G$2:G123)-'Chem - ODS'!B$15*10^6,'Chemicals Calcs'!G123))</f>
        <v>0</v>
      </c>
      <c r="H123" s="210">
        <f ca="1">IF(SUM('Chemicals Calcs'!H$2:H123)-'Chem - ODS'!C$15*10^6&lt;0,0,IF(AND(SUM('Chemicals Calcs'!H$1:H122)-'Chem - ODS'!C$15*10^6&lt;0,SUM('Chemicals Calcs'!H$2:H123)-'Chem - ODS'!C$15*10^6&gt;0),SUM('Chemicals Calcs'!H$2:H123)-'Chem - ODS'!C$15*10^6,'Chemicals Calcs'!H123))</f>
        <v>0</v>
      </c>
      <c r="I123" s="210">
        <f ca="1">IF(SUM('Chemicals Calcs'!I$2:I123)-'Chem - ODS'!D$15*10^6&lt;0,0,IF(AND(SUM('Chemicals Calcs'!I$1:I122)-'Chem - ODS'!D$15*10^6&lt;0,SUM('Chemicals Calcs'!I$2:I123)-'Chem - ODS'!D$15*10^6&gt;0),SUM('Chemicals Calcs'!I$2:I123)-'Chem - ODS'!D$15*10^6,'Chemicals Calcs'!I123))</f>
        <v>0</v>
      </c>
      <c r="J123" s="210">
        <f ca="1">IF(SUM('Chemicals Calcs'!J$2:J123)-'Chem - ODS'!E$15*10^6&lt;0,0,IF(AND(SUM('Chemicals Calcs'!J$1:J122)-'Chem - ODS'!E$15*10^6&lt;0,SUM('Chemicals Calcs'!J$2:J123)-'Chem - ODS'!E$15*10^6&gt;0),SUM('Chemicals Calcs'!J$2:J123)-'Chem - ODS'!E$15*10^6,'Chemicals Calcs'!J123))</f>
        <v>0</v>
      </c>
      <c r="K123" s="210">
        <f ca="1">IF(SUM('Chemicals Calcs'!K$2:K123)-'Chem - ODS'!F$15*10^6&lt;0,0,IF(AND(SUM('Chemicals Calcs'!K$1:K122)-'Chem - ODS'!F$15*10^6&lt;0,SUM('Chemicals Calcs'!K$2:K123)-'Chem - ODS'!F$15*10^6&gt;0),SUM('Chemicals Calcs'!K$2:K123)-'Chem - ODS'!F$15*10^6,'Chemicals Calcs'!K123))</f>
        <v>0</v>
      </c>
      <c r="L123" s="210">
        <f ca="1">IF(SUM('Chemicals Calcs'!L$2:L123)-'Chem - ODS'!G$15*10^6&lt;0,0,IF(AND(SUM('Chemicals Calcs'!L$1:L122)-'Chem - ODS'!G$15*10^6&lt;0,SUM('Chemicals Calcs'!L$2:L123)-'Chem - ODS'!G$15*10^6&gt;0),SUM('Chemicals Calcs'!L$2:L123)-'Chem - ODS'!G$15*10^6,'Chemicals Calcs'!L123))</f>
        <v>0</v>
      </c>
      <c r="M123" s="210">
        <f ca="1">IF(SUM('Chemicals Calcs'!M$2:M123)-'Chem - ODS'!H$15*10^6&lt;0,0,IF(AND(SUM('Chemicals Calcs'!M$1:M122)-'Chem - ODS'!H$15*10^6&lt;0,SUM('Chemicals Calcs'!M$2:M123)-'Chem - ODS'!H$15*10^6&gt;0),SUM('Chemicals Calcs'!M$2:M123)-'Chem - ODS'!H$15*10^6,'Chemicals Calcs'!M123))</f>
        <v>0</v>
      </c>
      <c r="N123" s="210">
        <f ca="1">IF(SUM('Chemicals Calcs'!N$2:N123)-'Chem - ODS'!I$15*10^6&lt;0,0,IF(AND(SUM('Chemicals Calcs'!N$1:N122)-'Chem - ODS'!I$15*10^6&lt;0,SUM('Chemicals Calcs'!N$2:N123)-'Chem - ODS'!I$15*10^6&gt;0),SUM('Chemicals Calcs'!N$2:N123)-'Chem - ODS'!I$15*10^6,'Chemicals Calcs'!N123))</f>
        <v>0</v>
      </c>
      <c r="O123" s="210">
        <f ca="1">IF(SUM('Chemicals Calcs'!O$2:O123)-'Chem - ODS'!J$15*10^6&lt;0,0,IF(AND(SUM('Chemicals Calcs'!O$1:O122)-'Chem - ODS'!J$15*10^6&lt;0,SUM('Chemicals Calcs'!O$2:O123)-'Chem - ODS'!J$15*10^6&gt;0),SUM('Chemicals Calcs'!O$2:O123)-'Chem - ODS'!J$15*10^6,'Chemicals Calcs'!O123))</f>
        <v>0</v>
      </c>
      <c r="P123" s="210">
        <f ca="1">IF(SUM('Chemicals Calcs'!P$2:P123)-'Chem - ODS'!K$15*10^6&lt;0,0,IF(AND(SUM('Chemicals Calcs'!P$1:P122)-'Chem - ODS'!K$15*10^6&lt;0,SUM('Chemicals Calcs'!P$2:P123)-'Chem - ODS'!K$15*10^6&gt;0),SUM('Chemicals Calcs'!P$2:P123)-'Chem - ODS'!K$15*10^6,'Chemicals Calcs'!P123))</f>
        <v>0</v>
      </c>
      <c r="Q123" s="210">
        <f ca="1">IF(SUM('Chemicals Calcs'!Q$2:Q123)-'Chem - ODS'!L$15*10^6&lt;0,0,IF(AND(SUM('Chemicals Calcs'!Q$1:Q122)-'Chem - ODS'!L$15*10^6&lt;0,SUM('Chemicals Calcs'!Q$2:Q123)-'Chem - ODS'!L$15*10^6&gt;0),SUM('Chemicals Calcs'!Q$2:Q123)-'Chem - ODS'!L$15*10^6,'Chemicals Calcs'!Q123))</f>
        <v>0</v>
      </c>
      <c r="R123" s="210">
        <f ca="1">IF(SUM('Chemicals Calcs'!R$2:R123)-'Chem - ODS'!M$15*10^6&lt;0,0,IF(AND(SUM('Chemicals Calcs'!R$1:R122)-'Chem - ODS'!M$15*10^6&lt;0,SUM('Chemicals Calcs'!R$2:R123)-'Chem - ODS'!M$15*10^6&gt;0),SUM('Chemicals Calcs'!R$2:R123)-'Chem - ODS'!M$15*10^6,'Chemicals Calcs'!R123))</f>
        <v>0</v>
      </c>
      <c r="S123" s="210">
        <f ca="1">IF(SUM('Chemicals Calcs'!S$2:S123)-'Chem - ODS'!N$15*10^6&lt;0,0,IF(AND(SUM('Chemicals Calcs'!S$1:S122)-'Chem - ODS'!N$15*10^6&lt;0,SUM('Chemicals Calcs'!S$2:S123)-'Chem - ODS'!N$15*10^6&gt;0),SUM('Chemicals Calcs'!S$2:S123)-'Chem - ODS'!N$15*10^6,'Chemicals Calcs'!S123))</f>
        <v>0</v>
      </c>
      <c r="T123" s="210">
        <f ca="1">IF(SUM('Chemicals Calcs'!T$2:T123)-'Chem - ODS'!O$15*10^6&lt;0,0,IF(AND(SUM('Chemicals Calcs'!T$1:T122)-'Chem - ODS'!O$15*10^6&lt;0,SUM('Chemicals Calcs'!T$2:T123)-'Chem - ODS'!O$15*10^6&gt;0),SUM('Chemicals Calcs'!T$2:T123)-'Chem - ODS'!O$15*10^6,'Chemicals Calcs'!T123))</f>
        <v>0</v>
      </c>
      <c r="U123" s="210">
        <f ca="1">IF(SUM('Chemicals Calcs'!U$2:U123)-'Chem - ODS'!P$15*10^6&lt;0,0,IF(AND(SUM('Chemicals Calcs'!U$1:U122)-'Chem - ODS'!P$15*10^6&lt;0,SUM('Chemicals Calcs'!U$2:U123)-'Chem - ODS'!P$15*10^6&gt;0),SUM('Chemicals Calcs'!U$2:U123)-'Chem - ODS'!P$15*10^6,'Chemicals Calcs'!U123))</f>
        <v>0</v>
      </c>
      <c r="V123" s="210">
        <f ca="1">IF(SUM('Chemicals Calcs'!V$2:V123)-'Chem - ODS'!Q$15*10^6&lt;0,0,IF(AND(SUM('Chemicals Calcs'!V$1:V122)-'Chem - ODS'!Q$15*10^6&lt;0,SUM('Chemicals Calcs'!V$2:V123)-'Chem - ODS'!Q$15*10^6&gt;0),SUM('Chemicals Calcs'!V$2:V123)-'Chem - ODS'!Q$15*10^6,'Chemicals Calcs'!V123))</f>
        <v>0</v>
      </c>
      <c r="W123" s="210">
        <f ca="1">IF(SUM('Chemicals Calcs'!W$2:W123)-'Chem - ODS'!R$15*10^6&lt;0,0,IF(AND(SUM('Chemicals Calcs'!W$1:W122)-'Chem - ODS'!R$15*10^6&lt;0,SUM('Chemicals Calcs'!W$2:W123)-'Chem - ODS'!R$15*10^6&gt;0),SUM('Chemicals Calcs'!W$2:W123)-'Chem - ODS'!R$15*10^6,'Chemicals Calcs'!W123))</f>
        <v>0</v>
      </c>
      <c r="X123" s="210">
        <f ca="1">IF(SUM('Chemicals Calcs'!X$2:X123)-'Chem - ODS'!S$15*10^6&lt;0,0,IF(AND(SUM('Chemicals Calcs'!X$1:X122)-'Chem - ODS'!S$15*10^6&lt;0,SUM('Chemicals Calcs'!X$2:X123)-'Chem - ODS'!S$15*10^6&gt;0),SUM('Chemicals Calcs'!X$2:X123)-'Chem - ODS'!S$15*10^6,'Chemicals Calcs'!X123))</f>
        <v>0</v>
      </c>
      <c r="Y123" s="210">
        <f ca="1">IF(SUM('Chemicals Calcs'!Y$2:Y123)-'Chem - ODS'!T$15*10^6&lt;0,0,IF(AND(SUM('Chemicals Calcs'!Y$1:Y122)-'Chem - ODS'!T$15*10^6&lt;0,SUM('Chemicals Calcs'!Y$2:Y123)-'Chem - ODS'!T$15*10^6&gt;0),SUM('Chemicals Calcs'!Y$2:Y123)-'Chem - ODS'!T$15*10^6,'Chemicals Calcs'!Y123))</f>
        <v>0</v>
      </c>
      <c r="Z123" s="210">
        <f ca="1">IF(SUM('Chemicals Calcs'!Z$2:Z123)-'Chem - ODS'!U$15*10^6&lt;0,0,IF(AND(SUM('Chemicals Calcs'!Z$1:Z122)-'Chem - ODS'!U$15*10^6&lt;0,SUM('Chemicals Calcs'!Z$2:Z123)-'Chem - ODS'!U$15*10^6&gt;0),SUM('Chemicals Calcs'!Z$2:Z123)-'Chem - ODS'!U$15*10^6,'Chemicals Calcs'!Z123))</f>
        <v>0</v>
      </c>
      <c r="AA123" s="210">
        <f ca="1">IF(SUM('Chemicals Calcs'!AA$2:AA123)-'Chem - ODS'!V$15*10^6&lt;0,0,IF(AND(SUM('Chemicals Calcs'!AA$1:AA122)-'Chem - ODS'!V$15*10^6&lt;0,SUM('Chemicals Calcs'!AA$2:AA123)-'Chem - ODS'!V$15*10^6&gt;0),SUM('Chemicals Calcs'!AA$2:AA123)-'Chem - ODS'!V$15*10^6,'Chemicals Calcs'!AA123))</f>
        <v>0</v>
      </c>
      <c r="AB123" s="210">
        <f ca="1">IF(SUM('Chemicals Calcs'!AB$2:AB123)-'Chem - ODS'!W$15*10^6&lt;0,0,IF(AND(SUM('Chemicals Calcs'!AB$1:AB122)-'Chem - ODS'!W$15*10^6&lt;0,SUM('Chemicals Calcs'!AB$2:AB123)-'Chem - ODS'!W$15*10^6&gt;0),SUM('Chemicals Calcs'!AB$2:AB123)-'Chem - ODS'!W$15*10^6,'Chemicals Calcs'!AB123))</f>
        <v>0</v>
      </c>
      <c r="AC123" s="210">
        <f ca="1">IF(SUM('Chemicals Calcs'!AC$2:AC123)-'Chem - ODS'!X$15*10^6&lt;0,0,IF(AND(SUM('Chemicals Calcs'!AC$1:AC122)-'Chem - ODS'!X$15*10^6&lt;0,SUM('Chemicals Calcs'!AC$2:AC123)-'Chem - ODS'!X$15*10^6&gt;0),SUM('Chemicals Calcs'!AC$2:AC123)-'Chem - ODS'!X$15*10^6,'Chemicals Calcs'!AC123))</f>
        <v>0</v>
      </c>
      <c r="AD123" s="210">
        <f ca="1">IF(SUM('Chemicals Calcs'!AD$2:AD123)-'Chem - ODS'!Y$15*10^6&lt;0,0,IF(AND(SUM('Chemicals Calcs'!AD$1:AD122)-'Chem - ODS'!Y$15*10^6&lt;0,SUM('Chemicals Calcs'!AD$2:AD123)-'Chem - ODS'!Y$15*10^6&gt;0),SUM('Chemicals Calcs'!AD$2:AD123)-'Chem - ODS'!Y$15*10^6,'Chemicals Calcs'!AD123))</f>
        <v>0</v>
      </c>
      <c r="AE123" s="210">
        <f ca="1">IF(SUM('Chemicals Calcs'!AE$2:AE123)-'Chem - ODS'!Z$15*10^6&lt;0,0,IF(AND(SUM('Chemicals Calcs'!AE$1:AE122)-'Chem - ODS'!Z$15*10^6&lt;0,SUM('Chemicals Calcs'!AE$2:AE123)-'Chem - ODS'!Z$15*10^6&gt;0),SUM('Chemicals Calcs'!AE$2:AE123)-'Chem - ODS'!Z$15*10^6,'Chemicals Calcs'!AE123))</f>
        <v>0</v>
      </c>
      <c r="AF123" s="210">
        <f ca="1">IF(SUM('Chemicals Calcs'!AF$2:AF123)-'Chem - ODS'!AA$15*10^6&lt;0,0,IF(AND(SUM('Chemicals Calcs'!AF$1:AF122)-'Chem - ODS'!AA$15*10^6&lt;0,SUM('Chemicals Calcs'!AF$2:AF123)-'Chem - ODS'!AA$15*10^6&gt;0),SUM('Chemicals Calcs'!AF$2:AF123)-'Chem - ODS'!AA$15*10^6,'Chemicals Calcs'!AF123))</f>
        <v>0</v>
      </c>
      <c r="AG123" s="210">
        <f ca="1">IF(SUM('Chemicals Calcs'!AG$2:AG123)-'Chem - ODS'!AB$15*10^6&lt;0,0,IF(AND(SUM('Chemicals Calcs'!AG$1:AG122)-'Chem - ODS'!AB$15*10^6&lt;0,SUM('Chemicals Calcs'!AG$2:AG123)-'Chem - ODS'!AB$15*10^6&gt;0),SUM('Chemicals Calcs'!AG$2:AG123)-'Chem - ODS'!AB$15*10^6,'Chemicals Calcs'!AG123))</f>
        <v>0</v>
      </c>
      <c r="AH123" s="210">
        <f ca="1">IF(SUM('Chemicals Calcs'!AH$2:AH123)-'Chem - ODS'!AC$15*10^6&lt;0,0,IF(AND(SUM('Chemicals Calcs'!AH$1:AH122)-'Chem - ODS'!AC$15*10^6&lt;0,SUM('Chemicals Calcs'!AH$2:AH123)-'Chem - ODS'!AC$15*10^6&gt;0),SUM('Chemicals Calcs'!AH$2:AH123)-'Chem - ODS'!AC$15*10^6,'Chemicals Calcs'!AH123))</f>
        <v>0</v>
      </c>
      <c r="AI123" s="210">
        <f ca="1">IF(SUM('Chemicals Calcs'!AI$2:AI123)-'Chem - ODS'!AD$15*10^6&lt;0,0,IF(AND(SUM('Chemicals Calcs'!AI$1:AI122)-'Chem - ODS'!AD$15*10^6&lt;0,SUM('Chemicals Calcs'!AI$2:AI123)-'Chem - ODS'!AD$15*10^6&gt;0),SUM('Chemicals Calcs'!AI$2:AI123)-'Chem - ODS'!AD$15*10^6,'Chemicals Calcs'!AI123))</f>
        <v>0</v>
      </c>
      <c r="AJ123" s="210">
        <f ca="1">IF(SUM('Chemicals Calcs'!AJ$2:AJ123)-'Chem - ODS'!AE$15*10^6&lt;0,0,IF(AND(SUM('Chemicals Calcs'!AJ$1:AJ122)-'Chem - ODS'!AE$15*10^6&lt;0,SUM('Chemicals Calcs'!AJ$2:AJ123)-'Chem - ODS'!AE$15*10^6&gt;0),SUM('Chemicals Calcs'!AJ$2:AJ123)-'Chem - ODS'!AE$15*10^6,'Chemicals Calcs'!AJ123))</f>
        <v>0</v>
      </c>
      <c r="AK123" s="210">
        <f ca="1">IF(SUM('Chemicals Calcs'!AK$2:AK123)-'Chem - ODS'!AF$15*10^6&lt;0,0,IF(AND(SUM('Chemicals Calcs'!AK$1:AK122)-'Chem - ODS'!AF$15*10^6&lt;0,SUM('Chemicals Calcs'!AK$2:AK123)-'Chem - ODS'!AF$15*10^6&gt;0),SUM('Chemicals Calcs'!AK$2:AK123)-'Chem - ODS'!AF$15*10^6,'Chemicals Calcs'!AK123))</f>
        <v>0</v>
      </c>
      <c r="AL123" s="210">
        <f ca="1">IF(SUM('Chemicals Calcs'!AL$2:AL123)-'Chem - ODS'!AG$15*10^6&lt;0,0,IF(AND(SUM('Chemicals Calcs'!AL$1:AL122)-'Chem - ODS'!AG$15*10^6&lt;0,SUM('Chemicals Calcs'!AL$2:AL123)-'Chem - ODS'!AG$15*10^6&gt;0),SUM('Chemicals Calcs'!AL$2:AL123)-'Chem - ODS'!AG$15*10^6,'Chemicals Calcs'!AL123))</f>
        <v>0</v>
      </c>
      <c r="AM123" s="210">
        <f ca="1">IF(SUM('Chemicals Calcs'!AM$2:AM123)-'Chem - ODS'!AH$15*10^6&lt;0,0,IF(AND(SUM('Chemicals Calcs'!AM$1:AM122)-'Chem - ODS'!AH$15*10^6&lt;0,SUM('Chemicals Calcs'!AM$2:AM123)-'Chem - ODS'!AH$15*10^6&gt;0),SUM('Chemicals Calcs'!AM$2:AM123)-'Chem - ODS'!AH$15*10^6,'Chemicals Calcs'!AM123))</f>
        <v>0</v>
      </c>
      <c r="AN123" s="210">
        <f ca="1">IF(SUM('Chemicals Calcs'!AN$2:AN123)-'Chem - ODS'!AI$15*10^6&lt;0,0,IF(AND(SUM('Chemicals Calcs'!AN$1:AN122)-'Chem - ODS'!AI$15*10^6&lt;0,SUM('Chemicals Calcs'!AN$2:AN123)-'Chem - ODS'!AI$15*10^6&gt;0),SUM('Chemicals Calcs'!AN$2:AN123)-'Chem - ODS'!AI$15*10^6,'Chemicals Calcs'!AN123))</f>
        <v>0</v>
      </c>
      <c r="AO123" s="210">
        <f ca="1">IF(SUM('Chemicals Calcs'!AO$2:AO123)-'Chem - ODS'!AJ$15*10^6&lt;0,0,IF(AND(SUM('Chemicals Calcs'!AO$1:AO122)-'Chem - ODS'!AJ$15*10^6&lt;0,SUM('Chemicals Calcs'!AO$2:AO123)-'Chem - ODS'!AJ$15*10^6&gt;0),SUM('Chemicals Calcs'!AO$2:AO123)-'Chem - ODS'!AJ$15*10^6,'Chemicals Calcs'!AO123))</f>
        <v>0</v>
      </c>
      <c r="AP123" s="210">
        <f ca="1">IF(SUM('Chemicals Calcs'!AP$2:AP123)-'Chem - ODS'!AK$15*10^6&lt;0,0,IF(AND(SUM('Chemicals Calcs'!AP$1:AP122)-'Chem - ODS'!AK$15*10^6&lt;0,SUM('Chemicals Calcs'!AP$2:AP123)-'Chem - ODS'!AK$15*10^6&gt;0),SUM('Chemicals Calcs'!AP$2:AP123)-'Chem - ODS'!AK$15*10^6,'Chemicals Calcs'!AP123))</f>
        <v>0</v>
      </c>
    </row>
    <row r="124" spans="1:42">
      <c r="A124" s="74">
        <v>72</v>
      </c>
      <c r="B124">
        <f ca="1">IF('Chemicals 2010'!$A132="CP",INDIRECT("'Chemicals 2010'!"&amp;'Country Selector'!$B$3&amp;ROW($A132))*10^12,0)</f>
        <v>0</v>
      </c>
      <c r="C124" s="90">
        <f t="shared" ca="1" si="4"/>
        <v>0</v>
      </c>
      <c r="D124" s="90">
        <f t="shared" ca="1" si="5"/>
        <v>0</v>
      </c>
      <c r="E124" s="90">
        <f t="shared" ca="1" si="5"/>
        <v>0</v>
      </c>
      <c r="F124" s="90">
        <f t="shared" ca="1" si="5"/>
        <v>0</v>
      </c>
      <c r="G124" s="210">
        <f ca="1">IF(SUM('Chemicals Calcs'!G$2:G124)-'Chem - ODS'!B$15*10^6&lt;0,0,IF(AND(SUM('Chemicals Calcs'!G$1:G123)-'Chem - ODS'!B$15*10^6&lt;0,SUM('Chemicals Calcs'!G$2:G124)-'Chem - ODS'!B$15*10^6&gt;0),SUM('Chemicals Calcs'!G$2:G124)-'Chem - ODS'!B$15*10^6,'Chemicals Calcs'!G124))</f>
        <v>0</v>
      </c>
      <c r="H124" s="210">
        <f ca="1">IF(SUM('Chemicals Calcs'!H$2:H124)-'Chem - ODS'!C$15*10^6&lt;0,0,IF(AND(SUM('Chemicals Calcs'!H$1:H123)-'Chem - ODS'!C$15*10^6&lt;0,SUM('Chemicals Calcs'!H$2:H124)-'Chem - ODS'!C$15*10^6&gt;0),SUM('Chemicals Calcs'!H$2:H124)-'Chem - ODS'!C$15*10^6,'Chemicals Calcs'!H124))</f>
        <v>0</v>
      </c>
      <c r="I124" s="210">
        <f ca="1">IF(SUM('Chemicals Calcs'!I$2:I124)-'Chem - ODS'!D$15*10^6&lt;0,0,IF(AND(SUM('Chemicals Calcs'!I$1:I123)-'Chem - ODS'!D$15*10^6&lt;0,SUM('Chemicals Calcs'!I$2:I124)-'Chem - ODS'!D$15*10^6&gt;0),SUM('Chemicals Calcs'!I$2:I124)-'Chem - ODS'!D$15*10^6,'Chemicals Calcs'!I124))</f>
        <v>0</v>
      </c>
      <c r="J124" s="210">
        <f ca="1">IF(SUM('Chemicals Calcs'!J$2:J124)-'Chem - ODS'!E$15*10^6&lt;0,0,IF(AND(SUM('Chemicals Calcs'!J$1:J123)-'Chem - ODS'!E$15*10^6&lt;0,SUM('Chemicals Calcs'!J$2:J124)-'Chem - ODS'!E$15*10^6&gt;0),SUM('Chemicals Calcs'!J$2:J124)-'Chem - ODS'!E$15*10^6,'Chemicals Calcs'!J124))</f>
        <v>0</v>
      </c>
      <c r="K124" s="210">
        <f ca="1">IF(SUM('Chemicals Calcs'!K$2:K124)-'Chem - ODS'!F$15*10^6&lt;0,0,IF(AND(SUM('Chemicals Calcs'!K$1:K123)-'Chem - ODS'!F$15*10^6&lt;0,SUM('Chemicals Calcs'!K$2:K124)-'Chem - ODS'!F$15*10^6&gt;0),SUM('Chemicals Calcs'!K$2:K124)-'Chem - ODS'!F$15*10^6,'Chemicals Calcs'!K124))</f>
        <v>0</v>
      </c>
      <c r="L124" s="210">
        <f ca="1">IF(SUM('Chemicals Calcs'!L$2:L124)-'Chem - ODS'!G$15*10^6&lt;0,0,IF(AND(SUM('Chemicals Calcs'!L$1:L123)-'Chem - ODS'!G$15*10^6&lt;0,SUM('Chemicals Calcs'!L$2:L124)-'Chem - ODS'!G$15*10^6&gt;0),SUM('Chemicals Calcs'!L$2:L124)-'Chem - ODS'!G$15*10^6,'Chemicals Calcs'!L124))</f>
        <v>0</v>
      </c>
      <c r="M124" s="210">
        <f ca="1">IF(SUM('Chemicals Calcs'!M$2:M124)-'Chem - ODS'!H$15*10^6&lt;0,0,IF(AND(SUM('Chemicals Calcs'!M$1:M123)-'Chem - ODS'!H$15*10^6&lt;0,SUM('Chemicals Calcs'!M$2:M124)-'Chem - ODS'!H$15*10^6&gt;0),SUM('Chemicals Calcs'!M$2:M124)-'Chem - ODS'!H$15*10^6,'Chemicals Calcs'!M124))</f>
        <v>0</v>
      </c>
      <c r="N124" s="210">
        <f ca="1">IF(SUM('Chemicals Calcs'!N$2:N124)-'Chem - ODS'!I$15*10^6&lt;0,0,IF(AND(SUM('Chemicals Calcs'!N$1:N123)-'Chem - ODS'!I$15*10^6&lt;0,SUM('Chemicals Calcs'!N$2:N124)-'Chem - ODS'!I$15*10^6&gt;0),SUM('Chemicals Calcs'!N$2:N124)-'Chem - ODS'!I$15*10^6,'Chemicals Calcs'!N124))</f>
        <v>0</v>
      </c>
      <c r="O124" s="210">
        <f ca="1">IF(SUM('Chemicals Calcs'!O$2:O124)-'Chem - ODS'!J$15*10^6&lt;0,0,IF(AND(SUM('Chemicals Calcs'!O$1:O123)-'Chem - ODS'!J$15*10^6&lt;0,SUM('Chemicals Calcs'!O$2:O124)-'Chem - ODS'!J$15*10^6&gt;0),SUM('Chemicals Calcs'!O$2:O124)-'Chem - ODS'!J$15*10^6,'Chemicals Calcs'!O124))</f>
        <v>0</v>
      </c>
      <c r="P124" s="210">
        <f ca="1">IF(SUM('Chemicals Calcs'!P$2:P124)-'Chem - ODS'!K$15*10^6&lt;0,0,IF(AND(SUM('Chemicals Calcs'!P$1:P123)-'Chem - ODS'!K$15*10^6&lt;0,SUM('Chemicals Calcs'!P$2:P124)-'Chem - ODS'!K$15*10^6&gt;0),SUM('Chemicals Calcs'!P$2:P124)-'Chem - ODS'!K$15*10^6,'Chemicals Calcs'!P124))</f>
        <v>0</v>
      </c>
      <c r="Q124" s="210">
        <f ca="1">IF(SUM('Chemicals Calcs'!Q$2:Q124)-'Chem - ODS'!L$15*10^6&lt;0,0,IF(AND(SUM('Chemicals Calcs'!Q$1:Q123)-'Chem - ODS'!L$15*10^6&lt;0,SUM('Chemicals Calcs'!Q$2:Q124)-'Chem - ODS'!L$15*10^6&gt;0),SUM('Chemicals Calcs'!Q$2:Q124)-'Chem - ODS'!L$15*10^6,'Chemicals Calcs'!Q124))</f>
        <v>0</v>
      </c>
      <c r="R124" s="210">
        <f ca="1">IF(SUM('Chemicals Calcs'!R$2:R124)-'Chem - ODS'!M$15*10^6&lt;0,0,IF(AND(SUM('Chemicals Calcs'!R$1:R123)-'Chem - ODS'!M$15*10^6&lt;0,SUM('Chemicals Calcs'!R$2:R124)-'Chem - ODS'!M$15*10^6&gt;0),SUM('Chemicals Calcs'!R$2:R124)-'Chem - ODS'!M$15*10^6,'Chemicals Calcs'!R124))</f>
        <v>0</v>
      </c>
      <c r="S124" s="210">
        <f ca="1">IF(SUM('Chemicals Calcs'!S$2:S124)-'Chem - ODS'!N$15*10^6&lt;0,0,IF(AND(SUM('Chemicals Calcs'!S$1:S123)-'Chem - ODS'!N$15*10^6&lt;0,SUM('Chemicals Calcs'!S$2:S124)-'Chem - ODS'!N$15*10^6&gt;0),SUM('Chemicals Calcs'!S$2:S124)-'Chem - ODS'!N$15*10^6,'Chemicals Calcs'!S124))</f>
        <v>0</v>
      </c>
      <c r="T124" s="210">
        <f ca="1">IF(SUM('Chemicals Calcs'!T$2:T124)-'Chem - ODS'!O$15*10^6&lt;0,0,IF(AND(SUM('Chemicals Calcs'!T$1:T123)-'Chem - ODS'!O$15*10^6&lt;0,SUM('Chemicals Calcs'!T$2:T124)-'Chem - ODS'!O$15*10^6&gt;0),SUM('Chemicals Calcs'!T$2:T124)-'Chem - ODS'!O$15*10^6,'Chemicals Calcs'!T124))</f>
        <v>0</v>
      </c>
      <c r="U124" s="210">
        <f ca="1">IF(SUM('Chemicals Calcs'!U$2:U124)-'Chem - ODS'!P$15*10^6&lt;0,0,IF(AND(SUM('Chemicals Calcs'!U$1:U123)-'Chem - ODS'!P$15*10^6&lt;0,SUM('Chemicals Calcs'!U$2:U124)-'Chem - ODS'!P$15*10^6&gt;0),SUM('Chemicals Calcs'!U$2:U124)-'Chem - ODS'!P$15*10^6,'Chemicals Calcs'!U124))</f>
        <v>0</v>
      </c>
      <c r="V124" s="210">
        <f ca="1">IF(SUM('Chemicals Calcs'!V$2:V124)-'Chem - ODS'!Q$15*10^6&lt;0,0,IF(AND(SUM('Chemicals Calcs'!V$1:V123)-'Chem - ODS'!Q$15*10^6&lt;0,SUM('Chemicals Calcs'!V$2:V124)-'Chem - ODS'!Q$15*10^6&gt;0),SUM('Chemicals Calcs'!V$2:V124)-'Chem - ODS'!Q$15*10^6,'Chemicals Calcs'!V124))</f>
        <v>0</v>
      </c>
      <c r="W124" s="210">
        <f ca="1">IF(SUM('Chemicals Calcs'!W$2:W124)-'Chem - ODS'!R$15*10^6&lt;0,0,IF(AND(SUM('Chemicals Calcs'!W$1:W123)-'Chem - ODS'!R$15*10^6&lt;0,SUM('Chemicals Calcs'!W$2:W124)-'Chem - ODS'!R$15*10^6&gt;0),SUM('Chemicals Calcs'!W$2:W124)-'Chem - ODS'!R$15*10^6,'Chemicals Calcs'!W124))</f>
        <v>0</v>
      </c>
      <c r="X124" s="210">
        <f ca="1">IF(SUM('Chemicals Calcs'!X$2:X124)-'Chem - ODS'!S$15*10^6&lt;0,0,IF(AND(SUM('Chemicals Calcs'!X$1:X123)-'Chem - ODS'!S$15*10^6&lt;0,SUM('Chemicals Calcs'!X$2:X124)-'Chem - ODS'!S$15*10^6&gt;0),SUM('Chemicals Calcs'!X$2:X124)-'Chem - ODS'!S$15*10^6,'Chemicals Calcs'!X124))</f>
        <v>0</v>
      </c>
      <c r="Y124" s="210">
        <f ca="1">IF(SUM('Chemicals Calcs'!Y$2:Y124)-'Chem - ODS'!T$15*10^6&lt;0,0,IF(AND(SUM('Chemicals Calcs'!Y$1:Y123)-'Chem - ODS'!T$15*10^6&lt;0,SUM('Chemicals Calcs'!Y$2:Y124)-'Chem - ODS'!T$15*10^6&gt;0),SUM('Chemicals Calcs'!Y$2:Y124)-'Chem - ODS'!T$15*10^6,'Chemicals Calcs'!Y124))</f>
        <v>0</v>
      </c>
      <c r="Z124" s="210">
        <f ca="1">IF(SUM('Chemicals Calcs'!Z$2:Z124)-'Chem - ODS'!U$15*10^6&lt;0,0,IF(AND(SUM('Chemicals Calcs'!Z$1:Z123)-'Chem - ODS'!U$15*10^6&lt;0,SUM('Chemicals Calcs'!Z$2:Z124)-'Chem - ODS'!U$15*10^6&gt;0),SUM('Chemicals Calcs'!Z$2:Z124)-'Chem - ODS'!U$15*10^6,'Chemicals Calcs'!Z124))</f>
        <v>0</v>
      </c>
      <c r="AA124" s="210">
        <f ca="1">IF(SUM('Chemicals Calcs'!AA$2:AA124)-'Chem - ODS'!V$15*10^6&lt;0,0,IF(AND(SUM('Chemicals Calcs'!AA$1:AA123)-'Chem - ODS'!V$15*10^6&lt;0,SUM('Chemicals Calcs'!AA$2:AA124)-'Chem - ODS'!V$15*10^6&gt;0),SUM('Chemicals Calcs'!AA$2:AA124)-'Chem - ODS'!V$15*10^6,'Chemicals Calcs'!AA124))</f>
        <v>0</v>
      </c>
      <c r="AB124" s="210">
        <f ca="1">IF(SUM('Chemicals Calcs'!AB$2:AB124)-'Chem - ODS'!W$15*10^6&lt;0,0,IF(AND(SUM('Chemicals Calcs'!AB$1:AB123)-'Chem - ODS'!W$15*10^6&lt;0,SUM('Chemicals Calcs'!AB$2:AB124)-'Chem - ODS'!W$15*10^6&gt;0),SUM('Chemicals Calcs'!AB$2:AB124)-'Chem - ODS'!W$15*10^6,'Chemicals Calcs'!AB124))</f>
        <v>0</v>
      </c>
      <c r="AC124" s="210">
        <f ca="1">IF(SUM('Chemicals Calcs'!AC$2:AC124)-'Chem - ODS'!X$15*10^6&lt;0,0,IF(AND(SUM('Chemicals Calcs'!AC$1:AC123)-'Chem - ODS'!X$15*10^6&lt;0,SUM('Chemicals Calcs'!AC$2:AC124)-'Chem - ODS'!X$15*10^6&gt;0),SUM('Chemicals Calcs'!AC$2:AC124)-'Chem - ODS'!X$15*10^6,'Chemicals Calcs'!AC124))</f>
        <v>0</v>
      </c>
      <c r="AD124" s="210">
        <f ca="1">IF(SUM('Chemicals Calcs'!AD$2:AD124)-'Chem - ODS'!Y$15*10^6&lt;0,0,IF(AND(SUM('Chemicals Calcs'!AD$1:AD123)-'Chem - ODS'!Y$15*10^6&lt;0,SUM('Chemicals Calcs'!AD$2:AD124)-'Chem - ODS'!Y$15*10^6&gt;0),SUM('Chemicals Calcs'!AD$2:AD124)-'Chem - ODS'!Y$15*10^6,'Chemicals Calcs'!AD124))</f>
        <v>0</v>
      </c>
      <c r="AE124" s="210">
        <f ca="1">IF(SUM('Chemicals Calcs'!AE$2:AE124)-'Chem - ODS'!Z$15*10^6&lt;0,0,IF(AND(SUM('Chemicals Calcs'!AE$1:AE123)-'Chem - ODS'!Z$15*10^6&lt;0,SUM('Chemicals Calcs'!AE$2:AE124)-'Chem - ODS'!Z$15*10^6&gt;0),SUM('Chemicals Calcs'!AE$2:AE124)-'Chem - ODS'!Z$15*10^6,'Chemicals Calcs'!AE124))</f>
        <v>0</v>
      </c>
      <c r="AF124" s="210">
        <f ca="1">IF(SUM('Chemicals Calcs'!AF$2:AF124)-'Chem - ODS'!AA$15*10^6&lt;0,0,IF(AND(SUM('Chemicals Calcs'!AF$1:AF123)-'Chem - ODS'!AA$15*10^6&lt;0,SUM('Chemicals Calcs'!AF$2:AF124)-'Chem - ODS'!AA$15*10^6&gt;0),SUM('Chemicals Calcs'!AF$2:AF124)-'Chem - ODS'!AA$15*10^6,'Chemicals Calcs'!AF124))</f>
        <v>0</v>
      </c>
      <c r="AG124" s="210">
        <f ca="1">IF(SUM('Chemicals Calcs'!AG$2:AG124)-'Chem - ODS'!AB$15*10^6&lt;0,0,IF(AND(SUM('Chemicals Calcs'!AG$1:AG123)-'Chem - ODS'!AB$15*10^6&lt;0,SUM('Chemicals Calcs'!AG$2:AG124)-'Chem - ODS'!AB$15*10^6&gt;0),SUM('Chemicals Calcs'!AG$2:AG124)-'Chem - ODS'!AB$15*10^6,'Chemicals Calcs'!AG124))</f>
        <v>0</v>
      </c>
      <c r="AH124" s="210">
        <f ca="1">IF(SUM('Chemicals Calcs'!AH$2:AH124)-'Chem - ODS'!AC$15*10^6&lt;0,0,IF(AND(SUM('Chemicals Calcs'!AH$1:AH123)-'Chem - ODS'!AC$15*10^6&lt;0,SUM('Chemicals Calcs'!AH$2:AH124)-'Chem - ODS'!AC$15*10^6&gt;0),SUM('Chemicals Calcs'!AH$2:AH124)-'Chem - ODS'!AC$15*10^6,'Chemicals Calcs'!AH124))</f>
        <v>0</v>
      </c>
      <c r="AI124" s="210">
        <f ca="1">IF(SUM('Chemicals Calcs'!AI$2:AI124)-'Chem - ODS'!AD$15*10^6&lt;0,0,IF(AND(SUM('Chemicals Calcs'!AI$1:AI123)-'Chem - ODS'!AD$15*10^6&lt;0,SUM('Chemicals Calcs'!AI$2:AI124)-'Chem - ODS'!AD$15*10^6&gt;0),SUM('Chemicals Calcs'!AI$2:AI124)-'Chem - ODS'!AD$15*10^6,'Chemicals Calcs'!AI124))</f>
        <v>0</v>
      </c>
      <c r="AJ124" s="210">
        <f ca="1">IF(SUM('Chemicals Calcs'!AJ$2:AJ124)-'Chem - ODS'!AE$15*10^6&lt;0,0,IF(AND(SUM('Chemicals Calcs'!AJ$1:AJ123)-'Chem - ODS'!AE$15*10^6&lt;0,SUM('Chemicals Calcs'!AJ$2:AJ124)-'Chem - ODS'!AE$15*10^6&gt;0),SUM('Chemicals Calcs'!AJ$2:AJ124)-'Chem - ODS'!AE$15*10^6,'Chemicals Calcs'!AJ124))</f>
        <v>0</v>
      </c>
      <c r="AK124" s="210">
        <f ca="1">IF(SUM('Chemicals Calcs'!AK$2:AK124)-'Chem - ODS'!AF$15*10^6&lt;0,0,IF(AND(SUM('Chemicals Calcs'!AK$1:AK123)-'Chem - ODS'!AF$15*10^6&lt;0,SUM('Chemicals Calcs'!AK$2:AK124)-'Chem - ODS'!AF$15*10^6&gt;0),SUM('Chemicals Calcs'!AK$2:AK124)-'Chem - ODS'!AF$15*10^6,'Chemicals Calcs'!AK124))</f>
        <v>0</v>
      </c>
      <c r="AL124" s="210">
        <f ca="1">IF(SUM('Chemicals Calcs'!AL$2:AL124)-'Chem - ODS'!AG$15*10^6&lt;0,0,IF(AND(SUM('Chemicals Calcs'!AL$1:AL123)-'Chem - ODS'!AG$15*10^6&lt;0,SUM('Chemicals Calcs'!AL$2:AL124)-'Chem - ODS'!AG$15*10^6&gt;0),SUM('Chemicals Calcs'!AL$2:AL124)-'Chem - ODS'!AG$15*10^6,'Chemicals Calcs'!AL124))</f>
        <v>0</v>
      </c>
      <c r="AM124" s="210">
        <f ca="1">IF(SUM('Chemicals Calcs'!AM$2:AM124)-'Chem - ODS'!AH$15*10^6&lt;0,0,IF(AND(SUM('Chemicals Calcs'!AM$1:AM123)-'Chem - ODS'!AH$15*10^6&lt;0,SUM('Chemicals Calcs'!AM$2:AM124)-'Chem - ODS'!AH$15*10^6&gt;0),SUM('Chemicals Calcs'!AM$2:AM124)-'Chem - ODS'!AH$15*10^6,'Chemicals Calcs'!AM124))</f>
        <v>0</v>
      </c>
      <c r="AN124" s="210">
        <f ca="1">IF(SUM('Chemicals Calcs'!AN$2:AN124)-'Chem - ODS'!AI$15*10^6&lt;0,0,IF(AND(SUM('Chemicals Calcs'!AN$1:AN123)-'Chem - ODS'!AI$15*10^6&lt;0,SUM('Chemicals Calcs'!AN$2:AN124)-'Chem - ODS'!AI$15*10^6&gt;0),SUM('Chemicals Calcs'!AN$2:AN124)-'Chem - ODS'!AI$15*10^6,'Chemicals Calcs'!AN124))</f>
        <v>0</v>
      </c>
      <c r="AO124" s="210">
        <f ca="1">IF(SUM('Chemicals Calcs'!AO$2:AO124)-'Chem - ODS'!AJ$15*10^6&lt;0,0,IF(AND(SUM('Chemicals Calcs'!AO$1:AO123)-'Chem - ODS'!AJ$15*10^6&lt;0,SUM('Chemicals Calcs'!AO$2:AO124)-'Chem - ODS'!AJ$15*10^6&gt;0),SUM('Chemicals Calcs'!AO$2:AO124)-'Chem - ODS'!AJ$15*10^6,'Chemicals Calcs'!AO124))</f>
        <v>0</v>
      </c>
      <c r="AP124" s="210">
        <f ca="1">IF(SUM('Chemicals Calcs'!AP$2:AP124)-'Chem - ODS'!AK$15*10^6&lt;0,0,IF(AND(SUM('Chemicals Calcs'!AP$1:AP123)-'Chem - ODS'!AK$15*10^6&lt;0,SUM('Chemicals Calcs'!AP$2:AP124)-'Chem - ODS'!AK$15*10^6&gt;0),SUM('Chemicals Calcs'!AP$2:AP124)-'Chem - ODS'!AK$15*10^6,'Chemicals Calcs'!AP124))</f>
        <v>0</v>
      </c>
    </row>
    <row r="125" spans="1:42">
      <c r="A125" s="74">
        <v>73</v>
      </c>
      <c r="B125">
        <f ca="1">IF('Chemicals 2010'!$A133="CP",INDIRECT("'Chemicals 2010'!"&amp;'Country Selector'!$B$3&amp;ROW($A133))*10^12,0)</f>
        <v>0</v>
      </c>
      <c r="C125" s="90">
        <f t="shared" ca="1" si="4"/>
        <v>0</v>
      </c>
      <c r="D125" s="90">
        <f t="shared" ca="1" si="5"/>
        <v>0</v>
      </c>
      <c r="E125" s="90">
        <f t="shared" ca="1" si="5"/>
        <v>0</v>
      </c>
      <c r="F125" s="90">
        <f t="shared" ca="1" si="5"/>
        <v>0</v>
      </c>
      <c r="G125" s="210">
        <f ca="1">IF(SUM('Chemicals Calcs'!G$2:G125)-'Chem - ODS'!B$15*10^6&lt;0,0,IF(AND(SUM('Chemicals Calcs'!G$1:G124)-'Chem - ODS'!B$15*10^6&lt;0,SUM('Chemicals Calcs'!G$2:G125)-'Chem - ODS'!B$15*10^6&gt;0),SUM('Chemicals Calcs'!G$2:G125)-'Chem - ODS'!B$15*10^6,'Chemicals Calcs'!G125))</f>
        <v>0</v>
      </c>
      <c r="H125" s="210">
        <f ca="1">IF(SUM('Chemicals Calcs'!H$2:H125)-'Chem - ODS'!C$15*10^6&lt;0,0,IF(AND(SUM('Chemicals Calcs'!H$1:H124)-'Chem - ODS'!C$15*10^6&lt;0,SUM('Chemicals Calcs'!H$2:H125)-'Chem - ODS'!C$15*10^6&gt;0),SUM('Chemicals Calcs'!H$2:H125)-'Chem - ODS'!C$15*10^6,'Chemicals Calcs'!H125))</f>
        <v>0</v>
      </c>
      <c r="I125" s="210">
        <f ca="1">IF(SUM('Chemicals Calcs'!I$2:I125)-'Chem - ODS'!D$15*10^6&lt;0,0,IF(AND(SUM('Chemicals Calcs'!I$1:I124)-'Chem - ODS'!D$15*10^6&lt;0,SUM('Chemicals Calcs'!I$2:I125)-'Chem - ODS'!D$15*10^6&gt;0),SUM('Chemicals Calcs'!I$2:I125)-'Chem - ODS'!D$15*10^6,'Chemicals Calcs'!I125))</f>
        <v>0</v>
      </c>
      <c r="J125" s="210">
        <f ca="1">IF(SUM('Chemicals Calcs'!J$2:J125)-'Chem - ODS'!E$15*10^6&lt;0,0,IF(AND(SUM('Chemicals Calcs'!J$1:J124)-'Chem - ODS'!E$15*10^6&lt;0,SUM('Chemicals Calcs'!J$2:J125)-'Chem - ODS'!E$15*10^6&gt;0),SUM('Chemicals Calcs'!J$2:J125)-'Chem - ODS'!E$15*10^6,'Chemicals Calcs'!J125))</f>
        <v>0</v>
      </c>
      <c r="K125" s="210">
        <f ca="1">IF(SUM('Chemicals Calcs'!K$2:K125)-'Chem - ODS'!F$15*10^6&lt;0,0,IF(AND(SUM('Chemicals Calcs'!K$1:K124)-'Chem - ODS'!F$15*10^6&lt;0,SUM('Chemicals Calcs'!K$2:K125)-'Chem - ODS'!F$15*10^6&gt;0),SUM('Chemicals Calcs'!K$2:K125)-'Chem - ODS'!F$15*10^6,'Chemicals Calcs'!K125))</f>
        <v>0</v>
      </c>
      <c r="L125" s="210">
        <f ca="1">IF(SUM('Chemicals Calcs'!L$2:L125)-'Chem - ODS'!G$15*10^6&lt;0,0,IF(AND(SUM('Chemicals Calcs'!L$1:L124)-'Chem - ODS'!G$15*10^6&lt;0,SUM('Chemicals Calcs'!L$2:L125)-'Chem - ODS'!G$15*10^6&gt;0),SUM('Chemicals Calcs'!L$2:L125)-'Chem - ODS'!G$15*10^6,'Chemicals Calcs'!L125))</f>
        <v>0</v>
      </c>
      <c r="M125" s="210">
        <f ca="1">IF(SUM('Chemicals Calcs'!M$2:M125)-'Chem - ODS'!H$15*10^6&lt;0,0,IF(AND(SUM('Chemicals Calcs'!M$1:M124)-'Chem - ODS'!H$15*10^6&lt;0,SUM('Chemicals Calcs'!M$2:M125)-'Chem - ODS'!H$15*10^6&gt;0),SUM('Chemicals Calcs'!M$2:M125)-'Chem - ODS'!H$15*10^6,'Chemicals Calcs'!M125))</f>
        <v>0</v>
      </c>
      <c r="N125" s="210">
        <f ca="1">IF(SUM('Chemicals Calcs'!N$2:N125)-'Chem - ODS'!I$15*10^6&lt;0,0,IF(AND(SUM('Chemicals Calcs'!N$1:N124)-'Chem - ODS'!I$15*10^6&lt;0,SUM('Chemicals Calcs'!N$2:N125)-'Chem - ODS'!I$15*10^6&gt;0),SUM('Chemicals Calcs'!N$2:N125)-'Chem - ODS'!I$15*10^6,'Chemicals Calcs'!N125))</f>
        <v>0</v>
      </c>
      <c r="O125" s="210">
        <f ca="1">IF(SUM('Chemicals Calcs'!O$2:O125)-'Chem - ODS'!J$15*10^6&lt;0,0,IF(AND(SUM('Chemicals Calcs'!O$1:O124)-'Chem - ODS'!J$15*10^6&lt;0,SUM('Chemicals Calcs'!O$2:O125)-'Chem - ODS'!J$15*10^6&gt;0),SUM('Chemicals Calcs'!O$2:O125)-'Chem - ODS'!J$15*10^6,'Chemicals Calcs'!O125))</f>
        <v>0</v>
      </c>
      <c r="P125" s="210">
        <f ca="1">IF(SUM('Chemicals Calcs'!P$2:P125)-'Chem - ODS'!K$15*10^6&lt;0,0,IF(AND(SUM('Chemicals Calcs'!P$1:P124)-'Chem - ODS'!K$15*10^6&lt;0,SUM('Chemicals Calcs'!P$2:P125)-'Chem - ODS'!K$15*10^6&gt;0),SUM('Chemicals Calcs'!P$2:P125)-'Chem - ODS'!K$15*10^6,'Chemicals Calcs'!P125))</f>
        <v>0</v>
      </c>
      <c r="Q125" s="210">
        <f ca="1">IF(SUM('Chemicals Calcs'!Q$2:Q125)-'Chem - ODS'!L$15*10^6&lt;0,0,IF(AND(SUM('Chemicals Calcs'!Q$1:Q124)-'Chem - ODS'!L$15*10^6&lt;0,SUM('Chemicals Calcs'!Q$2:Q125)-'Chem - ODS'!L$15*10^6&gt;0),SUM('Chemicals Calcs'!Q$2:Q125)-'Chem - ODS'!L$15*10^6,'Chemicals Calcs'!Q125))</f>
        <v>0</v>
      </c>
      <c r="R125" s="210">
        <f ca="1">IF(SUM('Chemicals Calcs'!R$2:R125)-'Chem - ODS'!M$15*10^6&lt;0,0,IF(AND(SUM('Chemicals Calcs'!R$1:R124)-'Chem - ODS'!M$15*10^6&lt;0,SUM('Chemicals Calcs'!R$2:R125)-'Chem - ODS'!M$15*10^6&gt;0),SUM('Chemicals Calcs'!R$2:R125)-'Chem - ODS'!M$15*10^6,'Chemicals Calcs'!R125))</f>
        <v>0</v>
      </c>
      <c r="S125" s="210">
        <f ca="1">IF(SUM('Chemicals Calcs'!S$2:S125)-'Chem - ODS'!N$15*10^6&lt;0,0,IF(AND(SUM('Chemicals Calcs'!S$1:S124)-'Chem - ODS'!N$15*10^6&lt;0,SUM('Chemicals Calcs'!S$2:S125)-'Chem - ODS'!N$15*10^6&gt;0),SUM('Chemicals Calcs'!S$2:S125)-'Chem - ODS'!N$15*10^6,'Chemicals Calcs'!S125))</f>
        <v>0</v>
      </c>
      <c r="T125" s="210">
        <f ca="1">IF(SUM('Chemicals Calcs'!T$2:T125)-'Chem - ODS'!O$15*10^6&lt;0,0,IF(AND(SUM('Chemicals Calcs'!T$1:T124)-'Chem - ODS'!O$15*10^6&lt;0,SUM('Chemicals Calcs'!T$2:T125)-'Chem - ODS'!O$15*10^6&gt;0),SUM('Chemicals Calcs'!T$2:T125)-'Chem - ODS'!O$15*10^6,'Chemicals Calcs'!T125))</f>
        <v>0</v>
      </c>
      <c r="U125" s="210">
        <f ca="1">IF(SUM('Chemicals Calcs'!U$2:U125)-'Chem - ODS'!P$15*10^6&lt;0,0,IF(AND(SUM('Chemicals Calcs'!U$1:U124)-'Chem - ODS'!P$15*10^6&lt;0,SUM('Chemicals Calcs'!U$2:U125)-'Chem - ODS'!P$15*10^6&gt;0),SUM('Chemicals Calcs'!U$2:U125)-'Chem - ODS'!P$15*10^6,'Chemicals Calcs'!U125))</f>
        <v>0</v>
      </c>
      <c r="V125" s="210">
        <f ca="1">IF(SUM('Chemicals Calcs'!V$2:V125)-'Chem - ODS'!Q$15*10^6&lt;0,0,IF(AND(SUM('Chemicals Calcs'!V$1:V124)-'Chem - ODS'!Q$15*10^6&lt;0,SUM('Chemicals Calcs'!V$2:V125)-'Chem - ODS'!Q$15*10^6&gt;0),SUM('Chemicals Calcs'!V$2:V125)-'Chem - ODS'!Q$15*10^6,'Chemicals Calcs'!V125))</f>
        <v>0</v>
      </c>
      <c r="W125" s="210">
        <f ca="1">IF(SUM('Chemicals Calcs'!W$2:W125)-'Chem - ODS'!R$15*10^6&lt;0,0,IF(AND(SUM('Chemicals Calcs'!W$1:W124)-'Chem - ODS'!R$15*10^6&lt;0,SUM('Chemicals Calcs'!W$2:W125)-'Chem - ODS'!R$15*10^6&gt;0),SUM('Chemicals Calcs'!W$2:W125)-'Chem - ODS'!R$15*10^6,'Chemicals Calcs'!W125))</f>
        <v>0</v>
      </c>
      <c r="X125" s="210">
        <f ca="1">IF(SUM('Chemicals Calcs'!X$2:X125)-'Chem - ODS'!S$15*10^6&lt;0,0,IF(AND(SUM('Chemicals Calcs'!X$1:X124)-'Chem - ODS'!S$15*10^6&lt;0,SUM('Chemicals Calcs'!X$2:X125)-'Chem - ODS'!S$15*10^6&gt;0),SUM('Chemicals Calcs'!X$2:X125)-'Chem - ODS'!S$15*10^6,'Chemicals Calcs'!X125))</f>
        <v>0</v>
      </c>
      <c r="Y125" s="210">
        <f ca="1">IF(SUM('Chemicals Calcs'!Y$2:Y125)-'Chem - ODS'!T$15*10^6&lt;0,0,IF(AND(SUM('Chemicals Calcs'!Y$1:Y124)-'Chem - ODS'!T$15*10^6&lt;0,SUM('Chemicals Calcs'!Y$2:Y125)-'Chem - ODS'!T$15*10^6&gt;0),SUM('Chemicals Calcs'!Y$2:Y125)-'Chem - ODS'!T$15*10^6,'Chemicals Calcs'!Y125))</f>
        <v>0</v>
      </c>
      <c r="Z125" s="210">
        <f ca="1">IF(SUM('Chemicals Calcs'!Z$2:Z125)-'Chem - ODS'!U$15*10^6&lt;0,0,IF(AND(SUM('Chemicals Calcs'!Z$1:Z124)-'Chem - ODS'!U$15*10^6&lt;0,SUM('Chemicals Calcs'!Z$2:Z125)-'Chem - ODS'!U$15*10^6&gt;0),SUM('Chemicals Calcs'!Z$2:Z125)-'Chem - ODS'!U$15*10^6,'Chemicals Calcs'!Z125))</f>
        <v>0</v>
      </c>
      <c r="AA125" s="210">
        <f ca="1">IF(SUM('Chemicals Calcs'!AA$2:AA125)-'Chem - ODS'!V$15*10^6&lt;0,0,IF(AND(SUM('Chemicals Calcs'!AA$1:AA124)-'Chem - ODS'!V$15*10^6&lt;0,SUM('Chemicals Calcs'!AA$2:AA125)-'Chem - ODS'!V$15*10^6&gt;0),SUM('Chemicals Calcs'!AA$2:AA125)-'Chem - ODS'!V$15*10^6,'Chemicals Calcs'!AA125))</f>
        <v>0</v>
      </c>
      <c r="AB125" s="210">
        <f ca="1">IF(SUM('Chemicals Calcs'!AB$2:AB125)-'Chem - ODS'!W$15*10^6&lt;0,0,IF(AND(SUM('Chemicals Calcs'!AB$1:AB124)-'Chem - ODS'!W$15*10^6&lt;0,SUM('Chemicals Calcs'!AB$2:AB125)-'Chem - ODS'!W$15*10^6&gt;0),SUM('Chemicals Calcs'!AB$2:AB125)-'Chem - ODS'!W$15*10^6,'Chemicals Calcs'!AB125))</f>
        <v>0</v>
      </c>
      <c r="AC125" s="210">
        <f ca="1">IF(SUM('Chemicals Calcs'!AC$2:AC125)-'Chem - ODS'!X$15*10^6&lt;0,0,IF(AND(SUM('Chemicals Calcs'!AC$1:AC124)-'Chem - ODS'!X$15*10^6&lt;0,SUM('Chemicals Calcs'!AC$2:AC125)-'Chem - ODS'!X$15*10^6&gt;0),SUM('Chemicals Calcs'!AC$2:AC125)-'Chem - ODS'!X$15*10^6,'Chemicals Calcs'!AC125))</f>
        <v>0</v>
      </c>
      <c r="AD125" s="210">
        <f ca="1">IF(SUM('Chemicals Calcs'!AD$2:AD125)-'Chem - ODS'!Y$15*10^6&lt;0,0,IF(AND(SUM('Chemicals Calcs'!AD$1:AD124)-'Chem - ODS'!Y$15*10^6&lt;0,SUM('Chemicals Calcs'!AD$2:AD125)-'Chem - ODS'!Y$15*10^6&gt;0),SUM('Chemicals Calcs'!AD$2:AD125)-'Chem - ODS'!Y$15*10^6,'Chemicals Calcs'!AD125))</f>
        <v>0</v>
      </c>
      <c r="AE125" s="210">
        <f ca="1">IF(SUM('Chemicals Calcs'!AE$2:AE125)-'Chem - ODS'!Z$15*10^6&lt;0,0,IF(AND(SUM('Chemicals Calcs'!AE$1:AE124)-'Chem - ODS'!Z$15*10^6&lt;0,SUM('Chemicals Calcs'!AE$2:AE125)-'Chem - ODS'!Z$15*10^6&gt;0),SUM('Chemicals Calcs'!AE$2:AE125)-'Chem - ODS'!Z$15*10^6,'Chemicals Calcs'!AE125))</f>
        <v>0</v>
      </c>
      <c r="AF125" s="210">
        <f ca="1">IF(SUM('Chemicals Calcs'!AF$2:AF125)-'Chem - ODS'!AA$15*10^6&lt;0,0,IF(AND(SUM('Chemicals Calcs'!AF$1:AF124)-'Chem - ODS'!AA$15*10^6&lt;0,SUM('Chemicals Calcs'!AF$2:AF125)-'Chem - ODS'!AA$15*10^6&gt;0),SUM('Chemicals Calcs'!AF$2:AF125)-'Chem - ODS'!AA$15*10^6,'Chemicals Calcs'!AF125))</f>
        <v>0</v>
      </c>
      <c r="AG125" s="210">
        <f ca="1">IF(SUM('Chemicals Calcs'!AG$2:AG125)-'Chem - ODS'!AB$15*10^6&lt;0,0,IF(AND(SUM('Chemicals Calcs'!AG$1:AG124)-'Chem - ODS'!AB$15*10^6&lt;0,SUM('Chemicals Calcs'!AG$2:AG125)-'Chem - ODS'!AB$15*10^6&gt;0),SUM('Chemicals Calcs'!AG$2:AG125)-'Chem - ODS'!AB$15*10^6,'Chemicals Calcs'!AG125))</f>
        <v>0</v>
      </c>
      <c r="AH125" s="210">
        <f ca="1">IF(SUM('Chemicals Calcs'!AH$2:AH125)-'Chem - ODS'!AC$15*10^6&lt;0,0,IF(AND(SUM('Chemicals Calcs'!AH$1:AH124)-'Chem - ODS'!AC$15*10^6&lt;0,SUM('Chemicals Calcs'!AH$2:AH125)-'Chem - ODS'!AC$15*10^6&gt;0),SUM('Chemicals Calcs'!AH$2:AH125)-'Chem - ODS'!AC$15*10^6,'Chemicals Calcs'!AH125))</f>
        <v>0</v>
      </c>
      <c r="AI125" s="210">
        <f ca="1">IF(SUM('Chemicals Calcs'!AI$2:AI125)-'Chem - ODS'!AD$15*10^6&lt;0,0,IF(AND(SUM('Chemicals Calcs'!AI$1:AI124)-'Chem - ODS'!AD$15*10^6&lt;0,SUM('Chemicals Calcs'!AI$2:AI125)-'Chem - ODS'!AD$15*10^6&gt;0),SUM('Chemicals Calcs'!AI$2:AI125)-'Chem - ODS'!AD$15*10^6,'Chemicals Calcs'!AI125))</f>
        <v>0</v>
      </c>
      <c r="AJ125" s="210">
        <f ca="1">IF(SUM('Chemicals Calcs'!AJ$2:AJ125)-'Chem - ODS'!AE$15*10^6&lt;0,0,IF(AND(SUM('Chemicals Calcs'!AJ$1:AJ124)-'Chem - ODS'!AE$15*10^6&lt;0,SUM('Chemicals Calcs'!AJ$2:AJ125)-'Chem - ODS'!AE$15*10^6&gt;0),SUM('Chemicals Calcs'!AJ$2:AJ125)-'Chem - ODS'!AE$15*10^6,'Chemicals Calcs'!AJ125))</f>
        <v>0</v>
      </c>
      <c r="AK125" s="210">
        <f ca="1">IF(SUM('Chemicals Calcs'!AK$2:AK125)-'Chem - ODS'!AF$15*10^6&lt;0,0,IF(AND(SUM('Chemicals Calcs'!AK$1:AK124)-'Chem - ODS'!AF$15*10^6&lt;0,SUM('Chemicals Calcs'!AK$2:AK125)-'Chem - ODS'!AF$15*10^6&gt;0),SUM('Chemicals Calcs'!AK$2:AK125)-'Chem - ODS'!AF$15*10^6,'Chemicals Calcs'!AK125))</f>
        <v>0</v>
      </c>
      <c r="AL125" s="210">
        <f ca="1">IF(SUM('Chemicals Calcs'!AL$2:AL125)-'Chem - ODS'!AG$15*10^6&lt;0,0,IF(AND(SUM('Chemicals Calcs'!AL$1:AL124)-'Chem - ODS'!AG$15*10^6&lt;0,SUM('Chemicals Calcs'!AL$2:AL125)-'Chem - ODS'!AG$15*10^6&gt;0),SUM('Chemicals Calcs'!AL$2:AL125)-'Chem - ODS'!AG$15*10^6,'Chemicals Calcs'!AL125))</f>
        <v>0</v>
      </c>
      <c r="AM125" s="210">
        <f ca="1">IF(SUM('Chemicals Calcs'!AM$2:AM125)-'Chem - ODS'!AH$15*10^6&lt;0,0,IF(AND(SUM('Chemicals Calcs'!AM$1:AM124)-'Chem - ODS'!AH$15*10^6&lt;0,SUM('Chemicals Calcs'!AM$2:AM125)-'Chem - ODS'!AH$15*10^6&gt;0),SUM('Chemicals Calcs'!AM$2:AM125)-'Chem - ODS'!AH$15*10^6,'Chemicals Calcs'!AM125))</f>
        <v>0</v>
      </c>
      <c r="AN125" s="210">
        <f ca="1">IF(SUM('Chemicals Calcs'!AN$2:AN125)-'Chem - ODS'!AI$15*10^6&lt;0,0,IF(AND(SUM('Chemicals Calcs'!AN$1:AN124)-'Chem - ODS'!AI$15*10^6&lt;0,SUM('Chemicals Calcs'!AN$2:AN125)-'Chem - ODS'!AI$15*10^6&gt;0),SUM('Chemicals Calcs'!AN$2:AN125)-'Chem - ODS'!AI$15*10^6,'Chemicals Calcs'!AN125))</f>
        <v>0</v>
      </c>
      <c r="AO125" s="210">
        <f ca="1">IF(SUM('Chemicals Calcs'!AO$2:AO125)-'Chem - ODS'!AJ$15*10^6&lt;0,0,IF(AND(SUM('Chemicals Calcs'!AO$1:AO124)-'Chem - ODS'!AJ$15*10^6&lt;0,SUM('Chemicals Calcs'!AO$2:AO125)-'Chem - ODS'!AJ$15*10^6&gt;0),SUM('Chemicals Calcs'!AO$2:AO125)-'Chem - ODS'!AJ$15*10^6,'Chemicals Calcs'!AO125))</f>
        <v>0</v>
      </c>
      <c r="AP125" s="210">
        <f ca="1">IF(SUM('Chemicals Calcs'!AP$2:AP125)-'Chem - ODS'!AK$15*10^6&lt;0,0,IF(AND(SUM('Chemicals Calcs'!AP$1:AP124)-'Chem - ODS'!AK$15*10^6&lt;0,SUM('Chemicals Calcs'!AP$2:AP125)-'Chem - ODS'!AK$15*10^6&gt;0),SUM('Chemicals Calcs'!AP$2:AP125)-'Chem - ODS'!AK$15*10^6,'Chemicals Calcs'!AP125))</f>
        <v>0</v>
      </c>
    </row>
    <row r="126" spans="1:42">
      <c r="A126" s="74">
        <v>74</v>
      </c>
      <c r="B126">
        <f ca="1">IF('Chemicals 2010'!$A134="CP",INDIRECT("'Chemicals 2010'!"&amp;'Country Selector'!$B$3&amp;ROW($A134))*10^12,0)</f>
        <v>0</v>
      </c>
      <c r="C126" s="90">
        <f t="shared" ca="1" si="4"/>
        <v>0</v>
      </c>
      <c r="D126" s="90">
        <f t="shared" ca="1" si="5"/>
        <v>0</v>
      </c>
      <c r="E126" s="90">
        <f t="shared" ca="1" si="5"/>
        <v>0</v>
      </c>
      <c r="F126" s="90">
        <f t="shared" ca="1" si="5"/>
        <v>0</v>
      </c>
      <c r="G126" s="210">
        <f ca="1">IF(SUM('Chemicals Calcs'!G$2:G126)-'Chem - ODS'!B$15*10^6&lt;0,0,IF(AND(SUM('Chemicals Calcs'!G$1:G125)-'Chem - ODS'!B$15*10^6&lt;0,SUM('Chemicals Calcs'!G$2:G126)-'Chem - ODS'!B$15*10^6&gt;0),SUM('Chemicals Calcs'!G$2:G126)-'Chem - ODS'!B$15*10^6,'Chemicals Calcs'!G126))</f>
        <v>0</v>
      </c>
      <c r="H126" s="210">
        <f ca="1">IF(SUM('Chemicals Calcs'!H$2:H126)-'Chem - ODS'!C$15*10^6&lt;0,0,IF(AND(SUM('Chemicals Calcs'!H$1:H125)-'Chem - ODS'!C$15*10^6&lt;0,SUM('Chemicals Calcs'!H$2:H126)-'Chem - ODS'!C$15*10^6&gt;0),SUM('Chemicals Calcs'!H$2:H126)-'Chem - ODS'!C$15*10^6,'Chemicals Calcs'!H126))</f>
        <v>0</v>
      </c>
      <c r="I126" s="210">
        <f ca="1">IF(SUM('Chemicals Calcs'!I$2:I126)-'Chem - ODS'!D$15*10^6&lt;0,0,IF(AND(SUM('Chemicals Calcs'!I$1:I125)-'Chem - ODS'!D$15*10^6&lt;0,SUM('Chemicals Calcs'!I$2:I126)-'Chem - ODS'!D$15*10^6&gt;0),SUM('Chemicals Calcs'!I$2:I126)-'Chem - ODS'!D$15*10^6,'Chemicals Calcs'!I126))</f>
        <v>0</v>
      </c>
      <c r="J126" s="210">
        <f ca="1">IF(SUM('Chemicals Calcs'!J$2:J126)-'Chem - ODS'!E$15*10^6&lt;0,0,IF(AND(SUM('Chemicals Calcs'!J$1:J125)-'Chem - ODS'!E$15*10^6&lt;0,SUM('Chemicals Calcs'!J$2:J126)-'Chem - ODS'!E$15*10^6&gt;0),SUM('Chemicals Calcs'!J$2:J126)-'Chem - ODS'!E$15*10^6,'Chemicals Calcs'!J126))</f>
        <v>0</v>
      </c>
      <c r="K126" s="210">
        <f ca="1">IF(SUM('Chemicals Calcs'!K$2:K126)-'Chem - ODS'!F$15*10^6&lt;0,0,IF(AND(SUM('Chemicals Calcs'!K$1:K125)-'Chem - ODS'!F$15*10^6&lt;0,SUM('Chemicals Calcs'!K$2:K126)-'Chem - ODS'!F$15*10^6&gt;0),SUM('Chemicals Calcs'!K$2:K126)-'Chem - ODS'!F$15*10^6,'Chemicals Calcs'!K126))</f>
        <v>0</v>
      </c>
      <c r="L126" s="210">
        <f ca="1">IF(SUM('Chemicals Calcs'!L$2:L126)-'Chem - ODS'!G$15*10^6&lt;0,0,IF(AND(SUM('Chemicals Calcs'!L$1:L125)-'Chem - ODS'!G$15*10^6&lt;0,SUM('Chemicals Calcs'!L$2:L126)-'Chem - ODS'!G$15*10^6&gt;0),SUM('Chemicals Calcs'!L$2:L126)-'Chem - ODS'!G$15*10^6,'Chemicals Calcs'!L126))</f>
        <v>0</v>
      </c>
      <c r="M126" s="210">
        <f ca="1">IF(SUM('Chemicals Calcs'!M$2:M126)-'Chem - ODS'!H$15*10^6&lt;0,0,IF(AND(SUM('Chemicals Calcs'!M$1:M125)-'Chem - ODS'!H$15*10^6&lt;0,SUM('Chemicals Calcs'!M$2:M126)-'Chem - ODS'!H$15*10^6&gt;0),SUM('Chemicals Calcs'!M$2:M126)-'Chem - ODS'!H$15*10^6,'Chemicals Calcs'!M126))</f>
        <v>0</v>
      </c>
      <c r="N126" s="210">
        <f ca="1">IF(SUM('Chemicals Calcs'!N$2:N126)-'Chem - ODS'!I$15*10^6&lt;0,0,IF(AND(SUM('Chemicals Calcs'!N$1:N125)-'Chem - ODS'!I$15*10^6&lt;0,SUM('Chemicals Calcs'!N$2:N126)-'Chem - ODS'!I$15*10^6&gt;0),SUM('Chemicals Calcs'!N$2:N126)-'Chem - ODS'!I$15*10^6,'Chemicals Calcs'!N126))</f>
        <v>0</v>
      </c>
      <c r="O126" s="210">
        <f ca="1">IF(SUM('Chemicals Calcs'!O$2:O126)-'Chem - ODS'!J$15*10^6&lt;0,0,IF(AND(SUM('Chemicals Calcs'!O$1:O125)-'Chem - ODS'!J$15*10^6&lt;0,SUM('Chemicals Calcs'!O$2:O126)-'Chem - ODS'!J$15*10^6&gt;0),SUM('Chemicals Calcs'!O$2:O126)-'Chem - ODS'!J$15*10^6,'Chemicals Calcs'!O126))</f>
        <v>0</v>
      </c>
      <c r="P126" s="210">
        <f ca="1">IF(SUM('Chemicals Calcs'!P$2:P126)-'Chem - ODS'!K$15*10^6&lt;0,0,IF(AND(SUM('Chemicals Calcs'!P$1:P125)-'Chem - ODS'!K$15*10^6&lt;0,SUM('Chemicals Calcs'!P$2:P126)-'Chem - ODS'!K$15*10^6&gt;0),SUM('Chemicals Calcs'!P$2:P126)-'Chem - ODS'!K$15*10^6,'Chemicals Calcs'!P126))</f>
        <v>0</v>
      </c>
      <c r="Q126" s="210">
        <f ca="1">IF(SUM('Chemicals Calcs'!Q$2:Q126)-'Chem - ODS'!L$15*10^6&lt;0,0,IF(AND(SUM('Chemicals Calcs'!Q$1:Q125)-'Chem - ODS'!L$15*10^6&lt;0,SUM('Chemicals Calcs'!Q$2:Q126)-'Chem - ODS'!L$15*10^6&gt;0),SUM('Chemicals Calcs'!Q$2:Q126)-'Chem - ODS'!L$15*10^6,'Chemicals Calcs'!Q126))</f>
        <v>0</v>
      </c>
      <c r="R126" s="210">
        <f ca="1">IF(SUM('Chemicals Calcs'!R$2:R126)-'Chem - ODS'!M$15*10^6&lt;0,0,IF(AND(SUM('Chemicals Calcs'!R$1:R125)-'Chem - ODS'!M$15*10^6&lt;0,SUM('Chemicals Calcs'!R$2:R126)-'Chem - ODS'!M$15*10^6&gt;0),SUM('Chemicals Calcs'!R$2:R126)-'Chem - ODS'!M$15*10^6,'Chemicals Calcs'!R126))</f>
        <v>0</v>
      </c>
      <c r="S126" s="210">
        <f ca="1">IF(SUM('Chemicals Calcs'!S$2:S126)-'Chem - ODS'!N$15*10^6&lt;0,0,IF(AND(SUM('Chemicals Calcs'!S$1:S125)-'Chem - ODS'!N$15*10^6&lt;0,SUM('Chemicals Calcs'!S$2:S126)-'Chem - ODS'!N$15*10^6&gt;0),SUM('Chemicals Calcs'!S$2:S126)-'Chem - ODS'!N$15*10^6,'Chemicals Calcs'!S126))</f>
        <v>0</v>
      </c>
      <c r="T126" s="210">
        <f ca="1">IF(SUM('Chemicals Calcs'!T$2:T126)-'Chem - ODS'!O$15*10^6&lt;0,0,IF(AND(SUM('Chemicals Calcs'!T$1:T125)-'Chem - ODS'!O$15*10^6&lt;0,SUM('Chemicals Calcs'!T$2:T126)-'Chem - ODS'!O$15*10^6&gt;0),SUM('Chemicals Calcs'!T$2:T126)-'Chem - ODS'!O$15*10^6,'Chemicals Calcs'!T126))</f>
        <v>0</v>
      </c>
      <c r="U126" s="210">
        <f ca="1">IF(SUM('Chemicals Calcs'!U$2:U126)-'Chem - ODS'!P$15*10^6&lt;0,0,IF(AND(SUM('Chemicals Calcs'!U$1:U125)-'Chem - ODS'!P$15*10^6&lt;0,SUM('Chemicals Calcs'!U$2:U126)-'Chem - ODS'!P$15*10^6&gt;0),SUM('Chemicals Calcs'!U$2:U126)-'Chem - ODS'!P$15*10^6,'Chemicals Calcs'!U126))</f>
        <v>0</v>
      </c>
      <c r="V126" s="210">
        <f ca="1">IF(SUM('Chemicals Calcs'!V$2:V126)-'Chem - ODS'!Q$15*10^6&lt;0,0,IF(AND(SUM('Chemicals Calcs'!V$1:V125)-'Chem - ODS'!Q$15*10^6&lt;0,SUM('Chemicals Calcs'!V$2:V126)-'Chem - ODS'!Q$15*10^6&gt;0),SUM('Chemicals Calcs'!V$2:V126)-'Chem - ODS'!Q$15*10^6,'Chemicals Calcs'!V126))</f>
        <v>0</v>
      </c>
      <c r="W126" s="210">
        <f ca="1">IF(SUM('Chemicals Calcs'!W$2:W126)-'Chem - ODS'!R$15*10^6&lt;0,0,IF(AND(SUM('Chemicals Calcs'!W$1:W125)-'Chem - ODS'!R$15*10^6&lt;0,SUM('Chemicals Calcs'!W$2:W126)-'Chem - ODS'!R$15*10^6&gt;0),SUM('Chemicals Calcs'!W$2:W126)-'Chem - ODS'!R$15*10^6,'Chemicals Calcs'!W126))</f>
        <v>0</v>
      </c>
      <c r="X126" s="210">
        <f ca="1">IF(SUM('Chemicals Calcs'!X$2:X126)-'Chem - ODS'!S$15*10^6&lt;0,0,IF(AND(SUM('Chemicals Calcs'!X$1:X125)-'Chem - ODS'!S$15*10^6&lt;0,SUM('Chemicals Calcs'!X$2:X126)-'Chem - ODS'!S$15*10^6&gt;0),SUM('Chemicals Calcs'!X$2:X126)-'Chem - ODS'!S$15*10^6,'Chemicals Calcs'!X126))</f>
        <v>0</v>
      </c>
      <c r="Y126" s="210">
        <f ca="1">IF(SUM('Chemicals Calcs'!Y$2:Y126)-'Chem - ODS'!T$15*10^6&lt;0,0,IF(AND(SUM('Chemicals Calcs'!Y$1:Y125)-'Chem - ODS'!T$15*10^6&lt;0,SUM('Chemicals Calcs'!Y$2:Y126)-'Chem - ODS'!T$15*10^6&gt;0),SUM('Chemicals Calcs'!Y$2:Y126)-'Chem - ODS'!T$15*10^6,'Chemicals Calcs'!Y126))</f>
        <v>0</v>
      </c>
      <c r="Z126" s="210">
        <f ca="1">IF(SUM('Chemicals Calcs'!Z$2:Z126)-'Chem - ODS'!U$15*10^6&lt;0,0,IF(AND(SUM('Chemicals Calcs'!Z$1:Z125)-'Chem - ODS'!U$15*10^6&lt;0,SUM('Chemicals Calcs'!Z$2:Z126)-'Chem - ODS'!U$15*10^6&gt;0),SUM('Chemicals Calcs'!Z$2:Z126)-'Chem - ODS'!U$15*10^6,'Chemicals Calcs'!Z126))</f>
        <v>0</v>
      </c>
      <c r="AA126" s="210">
        <f ca="1">IF(SUM('Chemicals Calcs'!AA$2:AA126)-'Chem - ODS'!V$15*10^6&lt;0,0,IF(AND(SUM('Chemicals Calcs'!AA$1:AA125)-'Chem - ODS'!V$15*10^6&lt;0,SUM('Chemicals Calcs'!AA$2:AA126)-'Chem - ODS'!V$15*10^6&gt;0),SUM('Chemicals Calcs'!AA$2:AA126)-'Chem - ODS'!V$15*10^6,'Chemicals Calcs'!AA126))</f>
        <v>0</v>
      </c>
      <c r="AB126" s="210">
        <f ca="1">IF(SUM('Chemicals Calcs'!AB$2:AB126)-'Chem - ODS'!W$15*10^6&lt;0,0,IF(AND(SUM('Chemicals Calcs'!AB$1:AB125)-'Chem - ODS'!W$15*10^6&lt;0,SUM('Chemicals Calcs'!AB$2:AB126)-'Chem - ODS'!W$15*10^6&gt;0),SUM('Chemicals Calcs'!AB$2:AB126)-'Chem - ODS'!W$15*10^6,'Chemicals Calcs'!AB126))</f>
        <v>0</v>
      </c>
      <c r="AC126" s="210">
        <f ca="1">IF(SUM('Chemicals Calcs'!AC$2:AC126)-'Chem - ODS'!X$15*10^6&lt;0,0,IF(AND(SUM('Chemicals Calcs'!AC$1:AC125)-'Chem - ODS'!X$15*10^6&lt;0,SUM('Chemicals Calcs'!AC$2:AC126)-'Chem - ODS'!X$15*10^6&gt;0),SUM('Chemicals Calcs'!AC$2:AC126)-'Chem - ODS'!X$15*10^6,'Chemicals Calcs'!AC126))</f>
        <v>0</v>
      </c>
      <c r="AD126" s="210">
        <f ca="1">IF(SUM('Chemicals Calcs'!AD$2:AD126)-'Chem - ODS'!Y$15*10^6&lt;0,0,IF(AND(SUM('Chemicals Calcs'!AD$1:AD125)-'Chem - ODS'!Y$15*10^6&lt;0,SUM('Chemicals Calcs'!AD$2:AD126)-'Chem - ODS'!Y$15*10^6&gt;0),SUM('Chemicals Calcs'!AD$2:AD126)-'Chem - ODS'!Y$15*10^6,'Chemicals Calcs'!AD126))</f>
        <v>0</v>
      </c>
      <c r="AE126" s="210">
        <f ca="1">IF(SUM('Chemicals Calcs'!AE$2:AE126)-'Chem - ODS'!Z$15*10^6&lt;0,0,IF(AND(SUM('Chemicals Calcs'!AE$1:AE125)-'Chem - ODS'!Z$15*10^6&lt;0,SUM('Chemicals Calcs'!AE$2:AE126)-'Chem - ODS'!Z$15*10^6&gt;0),SUM('Chemicals Calcs'!AE$2:AE126)-'Chem - ODS'!Z$15*10^6,'Chemicals Calcs'!AE126))</f>
        <v>0</v>
      </c>
      <c r="AF126" s="210">
        <f ca="1">IF(SUM('Chemicals Calcs'!AF$2:AF126)-'Chem - ODS'!AA$15*10^6&lt;0,0,IF(AND(SUM('Chemicals Calcs'!AF$1:AF125)-'Chem - ODS'!AA$15*10^6&lt;0,SUM('Chemicals Calcs'!AF$2:AF126)-'Chem - ODS'!AA$15*10^6&gt;0),SUM('Chemicals Calcs'!AF$2:AF126)-'Chem - ODS'!AA$15*10^6,'Chemicals Calcs'!AF126))</f>
        <v>0</v>
      </c>
      <c r="AG126" s="210">
        <f ca="1">IF(SUM('Chemicals Calcs'!AG$2:AG126)-'Chem - ODS'!AB$15*10^6&lt;0,0,IF(AND(SUM('Chemicals Calcs'!AG$1:AG125)-'Chem - ODS'!AB$15*10^6&lt;0,SUM('Chemicals Calcs'!AG$2:AG126)-'Chem - ODS'!AB$15*10^6&gt;0),SUM('Chemicals Calcs'!AG$2:AG126)-'Chem - ODS'!AB$15*10^6,'Chemicals Calcs'!AG126))</f>
        <v>0</v>
      </c>
      <c r="AH126" s="210">
        <f ca="1">IF(SUM('Chemicals Calcs'!AH$2:AH126)-'Chem - ODS'!AC$15*10^6&lt;0,0,IF(AND(SUM('Chemicals Calcs'!AH$1:AH125)-'Chem - ODS'!AC$15*10^6&lt;0,SUM('Chemicals Calcs'!AH$2:AH126)-'Chem - ODS'!AC$15*10^6&gt;0),SUM('Chemicals Calcs'!AH$2:AH126)-'Chem - ODS'!AC$15*10^6,'Chemicals Calcs'!AH126))</f>
        <v>0</v>
      </c>
      <c r="AI126" s="210">
        <f ca="1">IF(SUM('Chemicals Calcs'!AI$2:AI126)-'Chem - ODS'!AD$15*10^6&lt;0,0,IF(AND(SUM('Chemicals Calcs'!AI$1:AI125)-'Chem - ODS'!AD$15*10^6&lt;0,SUM('Chemicals Calcs'!AI$2:AI126)-'Chem - ODS'!AD$15*10^6&gt;0),SUM('Chemicals Calcs'!AI$2:AI126)-'Chem - ODS'!AD$15*10^6,'Chemicals Calcs'!AI126))</f>
        <v>0</v>
      </c>
      <c r="AJ126" s="210">
        <f ca="1">IF(SUM('Chemicals Calcs'!AJ$2:AJ126)-'Chem - ODS'!AE$15*10^6&lt;0,0,IF(AND(SUM('Chemicals Calcs'!AJ$1:AJ125)-'Chem - ODS'!AE$15*10^6&lt;0,SUM('Chemicals Calcs'!AJ$2:AJ126)-'Chem - ODS'!AE$15*10^6&gt;0),SUM('Chemicals Calcs'!AJ$2:AJ126)-'Chem - ODS'!AE$15*10^6,'Chemicals Calcs'!AJ126))</f>
        <v>0</v>
      </c>
      <c r="AK126" s="210">
        <f ca="1">IF(SUM('Chemicals Calcs'!AK$2:AK126)-'Chem - ODS'!AF$15*10^6&lt;0,0,IF(AND(SUM('Chemicals Calcs'!AK$1:AK125)-'Chem - ODS'!AF$15*10^6&lt;0,SUM('Chemicals Calcs'!AK$2:AK126)-'Chem - ODS'!AF$15*10^6&gt;0),SUM('Chemicals Calcs'!AK$2:AK126)-'Chem - ODS'!AF$15*10^6,'Chemicals Calcs'!AK126))</f>
        <v>0</v>
      </c>
      <c r="AL126" s="210">
        <f ca="1">IF(SUM('Chemicals Calcs'!AL$2:AL126)-'Chem - ODS'!AG$15*10^6&lt;0,0,IF(AND(SUM('Chemicals Calcs'!AL$1:AL125)-'Chem - ODS'!AG$15*10^6&lt;0,SUM('Chemicals Calcs'!AL$2:AL126)-'Chem - ODS'!AG$15*10^6&gt;0),SUM('Chemicals Calcs'!AL$2:AL126)-'Chem - ODS'!AG$15*10^6,'Chemicals Calcs'!AL126))</f>
        <v>0</v>
      </c>
      <c r="AM126" s="210">
        <f ca="1">IF(SUM('Chemicals Calcs'!AM$2:AM126)-'Chem - ODS'!AH$15*10^6&lt;0,0,IF(AND(SUM('Chemicals Calcs'!AM$1:AM125)-'Chem - ODS'!AH$15*10^6&lt;0,SUM('Chemicals Calcs'!AM$2:AM126)-'Chem - ODS'!AH$15*10^6&gt;0),SUM('Chemicals Calcs'!AM$2:AM126)-'Chem - ODS'!AH$15*10^6,'Chemicals Calcs'!AM126))</f>
        <v>0</v>
      </c>
      <c r="AN126" s="210">
        <f ca="1">IF(SUM('Chemicals Calcs'!AN$2:AN126)-'Chem - ODS'!AI$15*10^6&lt;0,0,IF(AND(SUM('Chemicals Calcs'!AN$1:AN125)-'Chem - ODS'!AI$15*10^6&lt;0,SUM('Chemicals Calcs'!AN$2:AN126)-'Chem - ODS'!AI$15*10^6&gt;0),SUM('Chemicals Calcs'!AN$2:AN126)-'Chem - ODS'!AI$15*10^6,'Chemicals Calcs'!AN126))</f>
        <v>0</v>
      </c>
      <c r="AO126" s="210">
        <f ca="1">IF(SUM('Chemicals Calcs'!AO$2:AO126)-'Chem - ODS'!AJ$15*10^6&lt;0,0,IF(AND(SUM('Chemicals Calcs'!AO$1:AO125)-'Chem - ODS'!AJ$15*10^6&lt;0,SUM('Chemicals Calcs'!AO$2:AO126)-'Chem - ODS'!AJ$15*10^6&gt;0),SUM('Chemicals Calcs'!AO$2:AO126)-'Chem - ODS'!AJ$15*10^6,'Chemicals Calcs'!AO126))</f>
        <v>0</v>
      </c>
      <c r="AP126" s="210">
        <f ca="1">IF(SUM('Chemicals Calcs'!AP$2:AP126)-'Chem - ODS'!AK$15*10^6&lt;0,0,IF(AND(SUM('Chemicals Calcs'!AP$1:AP125)-'Chem - ODS'!AK$15*10^6&lt;0,SUM('Chemicals Calcs'!AP$2:AP126)-'Chem - ODS'!AK$15*10^6&gt;0),SUM('Chemicals Calcs'!AP$2:AP126)-'Chem - ODS'!AK$15*10^6,'Chemicals Calcs'!AP126))</f>
        <v>0</v>
      </c>
    </row>
    <row r="127" spans="1:42">
      <c r="A127" s="74">
        <v>75</v>
      </c>
      <c r="B127">
        <f ca="1">IF('Chemicals 2010'!$A135="CP",INDIRECT("'Chemicals 2010'!"&amp;'Country Selector'!$B$3&amp;ROW($A135))*10^12,0)</f>
        <v>0</v>
      </c>
      <c r="C127" s="90">
        <f t="shared" ca="1" si="4"/>
        <v>0</v>
      </c>
      <c r="D127" s="90">
        <f t="shared" ca="1" si="4"/>
        <v>0</v>
      </c>
      <c r="E127" s="90">
        <f t="shared" ca="1" si="4"/>
        <v>0</v>
      </c>
      <c r="F127" s="90">
        <f t="shared" ca="1" si="4"/>
        <v>0</v>
      </c>
      <c r="G127" s="210">
        <f ca="1">IF(SUM('Chemicals Calcs'!G$2:G127)-'Chem - ODS'!B$15*10^6&lt;0,0,IF(AND(SUM('Chemicals Calcs'!G$1:G126)-'Chem - ODS'!B$15*10^6&lt;0,SUM('Chemicals Calcs'!G$2:G127)-'Chem - ODS'!B$15*10^6&gt;0),SUM('Chemicals Calcs'!G$2:G127)-'Chem - ODS'!B$15*10^6,'Chemicals Calcs'!G127))</f>
        <v>0</v>
      </c>
      <c r="H127" s="210">
        <f ca="1">IF(SUM('Chemicals Calcs'!H$2:H127)-'Chem - ODS'!C$15*10^6&lt;0,0,IF(AND(SUM('Chemicals Calcs'!H$1:H126)-'Chem - ODS'!C$15*10^6&lt;0,SUM('Chemicals Calcs'!H$2:H127)-'Chem - ODS'!C$15*10^6&gt;0),SUM('Chemicals Calcs'!H$2:H127)-'Chem - ODS'!C$15*10^6,'Chemicals Calcs'!H127))</f>
        <v>0</v>
      </c>
      <c r="I127" s="210">
        <f ca="1">IF(SUM('Chemicals Calcs'!I$2:I127)-'Chem - ODS'!D$15*10^6&lt;0,0,IF(AND(SUM('Chemicals Calcs'!I$1:I126)-'Chem - ODS'!D$15*10^6&lt;0,SUM('Chemicals Calcs'!I$2:I127)-'Chem - ODS'!D$15*10^6&gt;0),SUM('Chemicals Calcs'!I$2:I127)-'Chem - ODS'!D$15*10^6,'Chemicals Calcs'!I127))</f>
        <v>0</v>
      </c>
      <c r="J127" s="210">
        <f ca="1">IF(SUM('Chemicals Calcs'!J$2:J127)-'Chem - ODS'!E$15*10^6&lt;0,0,IF(AND(SUM('Chemicals Calcs'!J$1:J126)-'Chem - ODS'!E$15*10^6&lt;0,SUM('Chemicals Calcs'!J$2:J127)-'Chem - ODS'!E$15*10^6&gt;0),SUM('Chemicals Calcs'!J$2:J127)-'Chem - ODS'!E$15*10^6,'Chemicals Calcs'!J127))</f>
        <v>0</v>
      </c>
      <c r="K127" s="210">
        <f ca="1">IF(SUM('Chemicals Calcs'!K$2:K127)-'Chem - ODS'!F$15*10^6&lt;0,0,IF(AND(SUM('Chemicals Calcs'!K$1:K126)-'Chem - ODS'!F$15*10^6&lt;0,SUM('Chemicals Calcs'!K$2:K127)-'Chem - ODS'!F$15*10^6&gt;0),SUM('Chemicals Calcs'!K$2:K127)-'Chem - ODS'!F$15*10^6,'Chemicals Calcs'!K127))</f>
        <v>0</v>
      </c>
      <c r="L127" s="210">
        <f ca="1">IF(SUM('Chemicals Calcs'!L$2:L127)-'Chem - ODS'!G$15*10^6&lt;0,0,IF(AND(SUM('Chemicals Calcs'!L$1:L126)-'Chem - ODS'!G$15*10^6&lt;0,SUM('Chemicals Calcs'!L$2:L127)-'Chem - ODS'!G$15*10^6&gt;0),SUM('Chemicals Calcs'!L$2:L127)-'Chem - ODS'!G$15*10^6,'Chemicals Calcs'!L127))</f>
        <v>0</v>
      </c>
      <c r="M127" s="210">
        <f ca="1">IF(SUM('Chemicals Calcs'!M$2:M127)-'Chem - ODS'!H$15*10^6&lt;0,0,IF(AND(SUM('Chemicals Calcs'!M$1:M126)-'Chem - ODS'!H$15*10^6&lt;0,SUM('Chemicals Calcs'!M$2:M127)-'Chem - ODS'!H$15*10^6&gt;0),SUM('Chemicals Calcs'!M$2:M127)-'Chem - ODS'!H$15*10^6,'Chemicals Calcs'!M127))</f>
        <v>0</v>
      </c>
      <c r="N127" s="210">
        <f ca="1">IF(SUM('Chemicals Calcs'!N$2:N127)-'Chem - ODS'!I$15*10^6&lt;0,0,IF(AND(SUM('Chemicals Calcs'!N$1:N126)-'Chem - ODS'!I$15*10^6&lt;0,SUM('Chemicals Calcs'!N$2:N127)-'Chem - ODS'!I$15*10^6&gt;0),SUM('Chemicals Calcs'!N$2:N127)-'Chem - ODS'!I$15*10^6,'Chemicals Calcs'!N127))</f>
        <v>0</v>
      </c>
      <c r="O127" s="210">
        <f ca="1">IF(SUM('Chemicals Calcs'!O$2:O127)-'Chem - ODS'!J$15*10^6&lt;0,0,IF(AND(SUM('Chemicals Calcs'!O$1:O126)-'Chem - ODS'!J$15*10^6&lt;0,SUM('Chemicals Calcs'!O$2:O127)-'Chem - ODS'!J$15*10^6&gt;0),SUM('Chemicals Calcs'!O$2:O127)-'Chem - ODS'!J$15*10^6,'Chemicals Calcs'!O127))</f>
        <v>0</v>
      </c>
      <c r="P127" s="210">
        <f ca="1">IF(SUM('Chemicals Calcs'!P$2:P127)-'Chem - ODS'!K$15*10^6&lt;0,0,IF(AND(SUM('Chemicals Calcs'!P$1:P126)-'Chem - ODS'!K$15*10^6&lt;0,SUM('Chemicals Calcs'!P$2:P127)-'Chem - ODS'!K$15*10^6&gt;0),SUM('Chemicals Calcs'!P$2:P127)-'Chem - ODS'!K$15*10^6,'Chemicals Calcs'!P127))</f>
        <v>0</v>
      </c>
      <c r="Q127" s="210">
        <f ca="1">IF(SUM('Chemicals Calcs'!Q$2:Q127)-'Chem - ODS'!L$15*10^6&lt;0,0,IF(AND(SUM('Chemicals Calcs'!Q$1:Q126)-'Chem - ODS'!L$15*10^6&lt;0,SUM('Chemicals Calcs'!Q$2:Q127)-'Chem - ODS'!L$15*10^6&gt;0),SUM('Chemicals Calcs'!Q$2:Q127)-'Chem - ODS'!L$15*10^6,'Chemicals Calcs'!Q127))</f>
        <v>0</v>
      </c>
      <c r="R127" s="210">
        <f ca="1">IF(SUM('Chemicals Calcs'!R$2:R127)-'Chem - ODS'!M$15*10^6&lt;0,0,IF(AND(SUM('Chemicals Calcs'!R$1:R126)-'Chem - ODS'!M$15*10^6&lt;0,SUM('Chemicals Calcs'!R$2:R127)-'Chem - ODS'!M$15*10^6&gt;0),SUM('Chemicals Calcs'!R$2:R127)-'Chem - ODS'!M$15*10^6,'Chemicals Calcs'!R127))</f>
        <v>0</v>
      </c>
      <c r="S127" s="210">
        <f ca="1">IF(SUM('Chemicals Calcs'!S$2:S127)-'Chem - ODS'!N$15*10^6&lt;0,0,IF(AND(SUM('Chemicals Calcs'!S$1:S126)-'Chem - ODS'!N$15*10^6&lt;0,SUM('Chemicals Calcs'!S$2:S127)-'Chem - ODS'!N$15*10^6&gt;0),SUM('Chemicals Calcs'!S$2:S127)-'Chem - ODS'!N$15*10^6,'Chemicals Calcs'!S127))</f>
        <v>0</v>
      </c>
      <c r="T127" s="210">
        <f ca="1">IF(SUM('Chemicals Calcs'!T$2:T127)-'Chem - ODS'!O$15*10^6&lt;0,0,IF(AND(SUM('Chemicals Calcs'!T$1:T126)-'Chem - ODS'!O$15*10^6&lt;0,SUM('Chemicals Calcs'!T$2:T127)-'Chem - ODS'!O$15*10^6&gt;0),SUM('Chemicals Calcs'!T$2:T127)-'Chem - ODS'!O$15*10^6,'Chemicals Calcs'!T127))</f>
        <v>0</v>
      </c>
      <c r="U127" s="210">
        <f ca="1">IF(SUM('Chemicals Calcs'!U$2:U127)-'Chem - ODS'!P$15*10^6&lt;0,0,IF(AND(SUM('Chemicals Calcs'!U$1:U126)-'Chem - ODS'!P$15*10^6&lt;0,SUM('Chemicals Calcs'!U$2:U127)-'Chem - ODS'!P$15*10^6&gt;0),SUM('Chemicals Calcs'!U$2:U127)-'Chem - ODS'!P$15*10^6,'Chemicals Calcs'!U127))</f>
        <v>0</v>
      </c>
      <c r="V127" s="210">
        <f ca="1">IF(SUM('Chemicals Calcs'!V$2:V127)-'Chem - ODS'!Q$15*10^6&lt;0,0,IF(AND(SUM('Chemicals Calcs'!V$1:V126)-'Chem - ODS'!Q$15*10^6&lt;0,SUM('Chemicals Calcs'!V$2:V127)-'Chem - ODS'!Q$15*10^6&gt;0),SUM('Chemicals Calcs'!V$2:V127)-'Chem - ODS'!Q$15*10^6,'Chemicals Calcs'!V127))</f>
        <v>0</v>
      </c>
      <c r="W127" s="210">
        <f ca="1">IF(SUM('Chemicals Calcs'!W$2:W127)-'Chem - ODS'!R$15*10^6&lt;0,0,IF(AND(SUM('Chemicals Calcs'!W$1:W126)-'Chem - ODS'!R$15*10^6&lt;0,SUM('Chemicals Calcs'!W$2:W127)-'Chem - ODS'!R$15*10^6&gt;0),SUM('Chemicals Calcs'!W$2:W127)-'Chem - ODS'!R$15*10^6,'Chemicals Calcs'!W127))</f>
        <v>0</v>
      </c>
      <c r="X127" s="210">
        <f ca="1">IF(SUM('Chemicals Calcs'!X$2:X127)-'Chem - ODS'!S$15*10^6&lt;0,0,IF(AND(SUM('Chemicals Calcs'!X$1:X126)-'Chem - ODS'!S$15*10^6&lt;0,SUM('Chemicals Calcs'!X$2:X127)-'Chem - ODS'!S$15*10^6&gt;0),SUM('Chemicals Calcs'!X$2:X127)-'Chem - ODS'!S$15*10^6,'Chemicals Calcs'!X127))</f>
        <v>0</v>
      </c>
      <c r="Y127" s="210">
        <f ca="1">IF(SUM('Chemicals Calcs'!Y$2:Y127)-'Chem - ODS'!T$15*10^6&lt;0,0,IF(AND(SUM('Chemicals Calcs'!Y$1:Y126)-'Chem - ODS'!T$15*10^6&lt;0,SUM('Chemicals Calcs'!Y$2:Y127)-'Chem - ODS'!T$15*10^6&gt;0),SUM('Chemicals Calcs'!Y$2:Y127)-'Chem - ODS'!T$15*10^6,'Chemicals Calcs'!Y127))</f>
        <v>0</v>
      </c>
      <c r="Z127" s="210">
        <f ca="1">IF(SUM('Chemicals Calcs'!Z$2:Z127)-'Chem - ODS'!U$15*10^6&lt;0,0,IF(AND(SUM('Chemicals Calcs'!Z$1:Z126)-'Chem - ODS'!U$15*10^6&lt;0,SUM('Chemicals Calcs'!Z$2:Z127)-'Chem - ODS'!U$15*10^6&gt;0),SUM('Chemicals Calcs'!Z$2:Z127)-'Chem - ODS'!U$15*10^6,'Chemicals Calcs'!Z127))</f>
        <v>0</v>
      </c>
      <c r="AA127" s="210">
        <f ca="1">IF(SUM('Chemicals Calcs'!AA$2:AA127)-'Chem - ODS'!V$15*10^6&lt;0,0,IF(AND(SUM('Chemicals Calcs'!AA$1:AA126)-'Chem - ODS'!V$15*10^6&lt;0,SUM('Chemicals Calcs'!AA$2:AA127)-'Chem - ODS'!V$15*10^6&gt;0),SUM('Chemicals Calcs'!AA$2:AA127)-'Chem - ODS'!V$15*10^6,'Chemicals Calcs'!AA127))</f>
        <v>0</v>
      </c>
      <c r="AB127" s="210">
        <f ca="1">IF(SUM('Chemicals Calcs'!AB$2:AB127)-'Chem - ODS'!W$15*10^6&lt;0,0,IF(AND(SUM('Chemicals Calcs'!AB$1:AB126)-'Chem - ODS'!W$15*10^6&lt;0,SUM('Chemicals Calcs'!AB$2:AB127)-'Chem - ODS'!W$15*10^6&gt;0),SUM('Chemicals Calcs'!AB$2:AB127)-'Chem - ODS'!W$15*10^6,'Chemicals Calcs'!AB127))</f>
        <v>0</v>
      </c>
      <c r="AC127" s="210">
        <f ca="1">IF(SUM('Chemicals Calcs'!AC$2:AC127)-'Chem - ODS'!X$15*10^6&lt;0,0,IF(AND(SUM('Chemicals Calcs'!AC$1:AC126)-'Chem - ODS'!X$15*10^6&lt;0,SUM('Chemicals Calcs'!AC$2:AC127)-'Chem - ODS'!X$15*10^6&gt;0),SUM('Chemicals Calcs'!AC$2:AC127)-'Chem - ODS'!X$15*10^6,'Chemicals Calcs'!AC127))</f>
        <v>0</v>
      </c>
      <c r="AD127" s="210">
        <f ca="1">IF(SUM('Chemicals Calcs'!AD$2:AD127)-'Chem - ODS'!Y$15*10^6&lt;0,0,IF(AND(SUM('Chemicals Calcs'!AD$1:AD126)-'Chem - ODS'!Y$15*10^6&lt;0,SUM('Chemicals Calcs'!AD$2:AD127)-'Chem - ODS'!Y$15*10^6&gt;0),SUM('Chemicals Calcs'!AD$2:AD127)-'Chem - ODS'!Y$15*10^6,'Chemicals Calcs'!AD127))</f>
        <v>0</v>
      </c>
      <c r="AE127" s="210">
        <f ca="1">IF(SUM('Chemicals Calcs'!AE$2:AE127)-'Chem - ODS'!Z$15*10^6&lt;0,0,IF(AND(SUM('Chemicals Calcs'!AE$1:AE126)-'Chem - ODS'!Z$15*10^6&lt;0,SUM('Chemicals Calcs'!AE$2:AE127)-'Chem - ODS'!Z$15*10^6&gt;0),SUM('Chemicals Calcs'!AE$2:AE127)-'Chem - ODS'!Z$15*10^6,'Chemicals Calcs'!AE127))</f>
        <v>0</v>
      </c>
      <c r="AF127" s="210">
        <f ca="1">IF(SUM('Chemicals Calcs'!AF$2:AF127)-'Chem - ODS'!AA$15*10^6&lt;0,0,IF(AND(SUM('Chemicals Calcs'!AF$1:AF126)-'Chem - ODS'!AA$15*10^6&lt;0,SUM('Chemicals Calcs'!AF$2:AF127)-'Chem - ODS'!AA$15*10^6&gt;0),SUM('Chemicals Calcs'!AF$2:AF127)-'Chem - ODS'!AA$15*10^6,'Chemicals Calcs'!AF127))</f>
        <v>0</v>
      </c>
      <c r="AG127" s="210">
        <f ca="1">IF(SUM('Chemicals Calcs'!AG$2:AG127)-'Chem - ODS'!AB$15*10^6&lt;0,0,IF(AND(SUM('Chemicals Calcs'!AG$1:AG126)-'Chem - ODS'!AB$15*10^6&lt;0,SUM('Chemicals Calcs'!AG$2:AG127)-'Chem - ODS'!AB$15*10^6&gt;0),SUM('Chemicals Calcs'!AG$2:AG127)-'Chem - ODS'!AB$15*10^6,'Chemicals Calcs'!AG127))</f>
        <v>0</v>
      </c>
      <c r="AH127" s="210">
        <f ca="1">IF(SUM('Chemicals Calcs'!AH$2:AH127)-'Chem - ODS'!AC$15*10^6&lt;0,0,IF(AND(SUM('Chemicals Calcs'!AH$1:AH126)-'Chem - ODS'!AC$15*10^6&lt;0,SUM('Chemicals Calcs'!AH$2:AH127)-'Chem - ODS'!AC$15*10^6&gt;0),SUM('Chemicals Calcs'!AH$2:AH127)-'Chem - ODS'!AC$15*10^6,'Chemicals Calcs'!AH127))</f>
        <v>0</v>
      </c>
      <c r="AI127" s="210">
        <f ca="1">IF(SUM('Chemicals Calcs'!AI$2:AI127)-'Chem - ODS'!AD$15*10^6&lt;0,0,IF(AND(SUM('Chemicals Calcs'!AI$1:AI126)-'Chem - ODS'!AD$15*10^6&lt;0,SUM('Chemicals Calcs'!AI$2:AI127)-'Chem - ODS'!AD$15*10^6&gt;0),SUM('Chemicals Calcs'!AI$2:AI127)-'Chem - ODS'!AD$15*10^6,'Chemicals Calcs'!AI127))</f>
        <v>0</v>
      </c>
      <c r="AJ127" s="210">
        <f ca="1">IF(SUM('Chemicals Calcs'!AJ$2:AJ127)-'Chem - ODS'!AE$15*10^6&lt;0,0,IF(AND(SUM('Chemicals Calcs'!AJ$1:AJ126)-'Chem - ODS'!AE$15*10^6&lt;0,SUM('Chemicals Calcs'!AJ$2:AJ127)-'Chem - ODS'!AE$15*10^6&gt;0),SUM('Chemicals Calcs'!AJ$2:AJ127)-'Chem - ODS'!AE$15*10^6,'Chemicals Calcs'!AJ127))</f>
        <v>0</v>
      </c>
      <c r="AK127" s="210">
        <f ca="1">IF(SUM('Chemicals Calcs'!AK$2:AK127)-'Chem - ODS'!AF$15*10^6&lt;0,0,IF(AND(SUM('Chemicals Calcs'!AK$1:AK126)-'Chem - ODS'!AF$15*10^6&lt;0,SUM('Chemicals Calcs'!AK$2:AK127)-'Chem - ODS'!AF$15*10^6&gt;0),SUM('Chemicals Calcs'!AK$2:AK127)-'Chem - ODS'!AF$15*10^6,'Chemicals Calcs'!AK127))</f>
        <v>0</v>
      </c>
      <c r="AL127" s="210">
        <f ca="1">IF(SUM('Chemicals Calcs'!AL$2:AL127)-'Chem - ODS'!AG$15*10^6&lt;0,0,IF(AND(SUM('Chemicals Calcs'!AL$1:AL126)-'Chem - ODS'!AG$15*10^6&lt;0,SUM('Chemicals Calcs'!AL$2:AL127)-'Chem - ODS'!AG$15*10^6&gt;0),SUM('Chemicals Calcs'!AL$2:AL127)-'Chem - ODS'!AG$15*10^6,'Chemicals Calcs'!AL127))</f>
        <v>0</v>
      </c>
      <c r="AM127" s="210">
        <f ca="1">IF(SUM('Chemicals Calcs'!AM$2:AM127)-'Chem - ODS'!AH$15*10^6&lt;0,0,IF(AND(SUM('Chemicals Calcs'!AM$1:AM126)-'Chem - ODS'!AH$15*10^6&lt;0,SUM('Chemicals Calcs'!AM$2:AM127)-'Chem - ODS'!AH$15*10^6&gt;0),SUM('Chemicals Calcs'!AM$2:AM127)-'Chem - ODS'!AH$15*10^6,'Chemicals Calcs'!AM127))</f>
        <v>0</v>
      </c>
      <c r="AN127" s="210">
        <f ca="1">IF(SUM('Chemicals Calcs'!AN$2:AN127)-'Chem - ODS'!AI$15*10^6&lt;0,0,IF(AND(SUM('Chemicals Calcs'!AN$1:AN126)-'Chem - ODS'!AI$15*10^6&lt;0,SUM('Chemicals Calcs'!AN$2:AN127)-'Chem - ODS'!AI$15*10^6&gt;0),SUM('Chemicals Calcs'!AN$2:AN127)-'Chem - ODS'!AI$15*10^6,'Chemicals Calcs'!AN127))</f>
        <v>0</v>
      </c>
      <c r="AO127" s="210">
        <f ca="1">IF(SUM('Chemicals Calcs'!AO$2:AO127)-'Chem - ODS'!AJ$15*10^6&lt;0,0,IF(AND(SUM('Chemicals Calcs'!AO$1:AO126)-'Chem - ODS'!AJ$15*10^6&lt;0,SUM('Chemicals Calcs'!AO$2:AO127)-'Chem - ODS'!AJ$15*10^6&gt;0),SUM('Chemicals Calcs'!AO$2:AO127)-'Chem - ODS'!AJ$15*10^6,'Chemicals Calcs'!AO127))</f>
        <v>0</v>
      </c>
      <c r="AP127" s="210">
        <f ca="1">IF(SUM('Chemicals Calcs'!AP$2:AP127)-'Chem - ODS'!AK$15*10^6&lt;0,0,IF(AND(SUM('Chemicals Calcs'!AP$1:AP126)-'Chem - ODS'!AK$15*10^6&lt;0,SUM('Chemicals Calcs'!AP$2:AP127)-'Chem - ODS'!AK$15*10^6&gt;0),SUM('Chemicals Calcs'!AP$2:AP127)-'Chem - ODS'!AK$15*10^6,'Chemicals Calcs'!AP127))</f>
        <v>0</v>
      </c>
    </row>
    <row r="128" spans="1:42">
      <c r="A128" s="74">
        <v>76</v>
      </c>
      <c r="B128">
        <f ca="1">IF('Chemicals 2010'!$A136="CP",INDIRECT("'Chemicals 2010'!"&amp;'Country Selector'!$B$3&amp;ROW($A136))*10^12,0)</f>
        <v>0</v>
      </c>
      <c r="C128" s="90">
        <f t="shared" ref="C128:F156" ca="1" si="6">$B128*($L$1-C$1)/($L$1-$B$1)+$L128*(C$1-$B$1)/($L$1-$B$1)</f>
        <v>0</v>
      </c>
      <c r="D128" s="90">
        <f t="shared" ca="1" si="6"/>
        <v>0</v>
      </c>
      <c r="E128" s="90">
        <f t="shared" ca="1" si="6"/>
        <v>0</v>
      </c>
      <c r="F128" s="90">
        <f t="shared" ca="1" si="6"/>
        <v>0</v>
      </c>
      <c r="G128" s="210">
        <f ca="1">IF(SUM('Chemicals Calcs'!G$2:G128)-'Chem - ODS'!B$15*10^6&lt;0,0,IF(AND(SUM('Chemicals Calcs'!G$1:G127)-'Chem - ODS'!B$15*10^6&lt;0,SUM('Chemicals Calcs'!G$2:G128)-'Chem - ODS'!B$15*10^6&gt;0),SUM('Chemicals Calcs'!G$2:G128)-'Chem - ODS'!B$15*10^6,'Chemicals Calcs'!G128))</f>
        <v>0</v>
      </c>
      <c r="H128" s="210">
        <f ca="1">IF(SUM('Chemicals Calcs'!H$2:H128)-'Chem - ODS'!C$15*10^6&lt;0,0,IF(AND(SUM('Chemicals Calcs'!H$1:H127)-'Chem - ODS'!C$15*10^6&lt;0,SUM('Chemicals Calcs'!H$2:H128)-'Chem - ODS'!C$15*10^6&gt;0),SUM('Chemicals Calcs'!H$2:H128)-'Chem - ODS'!C$15*10^6,'Chemicals Calcs'!H128))</f>
        <v>0</v>
      </c>
      <c r="I128" s="210">
        <f ca="1">IF(SUM('Chemicals Calcs'!I$2:I128)-'Chem - ODS'!D$15*10^6&lt;0,0,IF(AND(SUM('Chemicals Calcs'!I$1:I127)-'Chem - ODS'!D$15*10^6&lt;0,SUM('Chemicals Calcs'!I$2:I128)-'Chem - ODS'!D$15*10^6&gt;0),SUM('Chemicals Calcs'!I$2:I128)-'Chem - ODS'!D$15*10^6,'Chemicals Calcs'!I128))</f>
        <v>0</v>
      </c>
      <c r="J128" s="210">
        <f ca="1">IF(SUM('Chemicals Calcs'!J$2:J128)-'Chem - ODS'!E$15*10^6&lt;0,0,IF(AND(SUM('Chemicals Calcs'!J$1:J127)-'Chem - ODS'!E$15*10^6&lt;0,SUM('Chemicals Calcs'!J$2:J128)-'Chem - ODS'!E$15*10^6&gt;0),SUM('Chemicals Calcs'!J$2:J128)-'Chem - ODS'!E$15*10^6,'Chemicals Calcs'!J128))</f>
        <v>0</v>
      </c>
      <c r="K128" s="210">
        <f ca="1">IF(SUM('Chemicals Calcs'!K$2:K128)-'Chem - ODS'!F$15*10^6&lt;0,0,IF(AND(SUM('Chemicals Calcs'!K$1:K127)-'Chem - ODS'!F$15*10^6&lt;0,SUM('Chemicals Calcs'!K$2:K128)-'Chem - ODS'!F$15*10^6&gt;0),SUM('Chemicals Calcs'!K$2:K128)-'Chem - ODS'!F$15*10^6,'Chemicals Calcs'!K128))</f>
        <v>0</v>
      </c>
      <c r="L128" s="210">
        <f ca="1">IF(SUM('Chemicals Calcs'!L$2:L128)-'Chem - ODS'!G$15*10^6&lt;0,0,IF(AND(SUM('Chemicals Calcs'!L$1:L127)-'Chem - ODS'!G$15*10^6&lt;0,SUM('Chemicals Calcs'!L$2:L128)-'Chem - ODS'!G$15*10^6&gt;0),SUM('Chemicals Calcs'!L$2:L128)-'Chem - ODS'!G$15*10^6,'Chemicals Calcs'!L128))</f>
        <v>0</v>
      </c>
      <c r="M128" s="210">
        <f ca="1">IF(SUM('Chemicals Calcs'!M$2:M128)-'Chem - ODS'!H$15*10^6&lt;0,0,IF(AND(SUM('Chemicals Calcs'!M$1:M127)-'Chem - ODS'!H$15*10^6&lt;0,SUM('Chemicals Calcs'!M$2:M128)-'Chem - ODS'!H$15*10^6&gt;0),SUM('Chemicals Calcs'!M$2:M128)-'Chem - ODS'!H$15*10^6,'Chemicals Calcs'!M128))</f>
        <v>0</v>
      </c>
      <c r="N128" s="210">
        <f ca="1">IF(SUM('Chemicals Calcs'!N$2:N128)-'Chem - ODS'!I$15*10^6&lt;0,0,IF(AND(SUM('Chemicals Calcs'!N$1:N127)-'Chem - ODS'!I$15*10^6&lt;0,SUM('Chemicals Calcs'!N$2:N128)-'Chem - ODS'!I$15*10^6&gt;0),SUM('Chemicals Calcs'!N$2:N128)-'Chem - ODS'!I$15*10^6,'Chemicals Calcs'!N128))</f>
        <v>0</v>
      </c>
      <c r="O128" s="210">
        <f ca="1">IF(SUM('Chemicals Calcs'!O$2:O128)-'Chem - ODS'!J$15*10^6&lt;0,0,IF(AND(SUM('Chemicals Calcs'!O$1:O127)-'Chem - ODS'!J$15*10^6&lt;0,SUM('Chemicals Calcs'!O$2:O128)-'Chem - ODS'!J$15*10^6&gt;0),SUM('Chemicals Calcs'!O$2:O128)-'Chem - ODS'!J$15*10^6,'Chemicals Calcs'!O128))</f>
        <v>0</v>
      </c>
      <c r="P128" s="210">
        <f ca="1">IF(SUM('Chemicals Calcs'!P$2:P128)-'Chem - ODS'!K$15*10^6&lt;0,0,IF(AND(SUM('Chemicals Calcs'!P$1:P127)-'Chem - ODS'!K$15*10^6&lt;0,SUM('Chemicals Calcs'!P$2:P128)-'Chem - ODS'!K$15*10^6&gt;0),SUM('Chemicals Calcs'!P$2:P128)-'Chem - ODS'!K$15*10^6,'Chemicals Calcs'!P128))</f>
        <v>0</v>
      </c>
      <c r="Q128" s="210">
        <f ca="1">IF(SUM('Chemicals Calcs'!Q$2:Q128)-'Chem - ODS'!L$15*10^6&lt;0,0,IF(AND(SUM('Chemicals Calcs'!Q$1:Q127)-'Chem - ODS'!L$15*10^6&lt;0,SUM('Chemicals Calcs'!Q$2:Q128)-'Chem - ODS'!L$15*10^6&gt;0),SUM('Chemicals Calcs'!Q$2:Q128)-'Chem - ODS'!L$15*10^6,'Chemicals Calcs'!Q128))</f>
        <v>0</v>
      </c>
      <c r="R128" s="210">
        <f ca="1">IF(SUM('Chemicals Calcs'!R$2:R128)-'Chem - ODS'!M$15*10^6&lt;0,0,IF(AND(SUM('Chemicals Calcs'!R$1:R127)-'Chem - ODS'!M$15*10^6&lt;0,SUM('Chemicals Calcs'!R$2:R128)-'Chem - ODS'!M$15*10^6&gt;0),SUM('Chemicals Calcs'!R$2:R128)-'Chem - ODS'!M$15*10^6,'Chemicals Calcs'!R128))</f>
        <v>0</v>
      </c>
      <c r="S128" s="210">
        <f ca="1">IF(SUM('Chemicals Calcs'!S$2:S128)-'Chem - ODS'!N$15*10^6&lt;0,0,IF(AND(SUM('Chemicals Calcs'!S$1:S127)-'Chem - ODS'!N$15*10^6&lt;0,SUM('Chemicals Calcs'!S$2:S128)-'Chem - ODS'!N$15*10^6&gt;0),SUM('Chemicals Calcs'!S$2:S128)-'Chem - ODS'!N$15*10^6,'Chemicals Calcs'!S128))</f>
        <v>0</v>
      </c>
      <c r="T128" s="210">
        <f ca="1">IF(SUM('Chemicals Calcs'!T$2:T128)-'Chem - ODS'!O$15*10^6&lt;0,0,IF(AND(SUM('Chemicals Calcs'!T$1:T127)-'Chem - ODS'!O$15*10^6&lt;0,SUM('Chemicals Calcs'!T$2:T128)-'Chem - ODS'!O$15*10^6&gt;0),SUM('Chemicals Calcs'!T$2:T128)-'Chem - ODS'!O$15*10^6,'Chemicals Calcs'!T128))</f>
        <v>0</v>
      </c>
      <c r="U128" s="210">
        <f ca="1">IF(SUM('Chemicals Calcs'!U$2:U128)-'Chem - ODS'!P$15*10^6&lt;0,0,IF(AND(SUM('Chemicals Calcs'!U$1:U127)-'Chem - ODS'!P$15*10^6&lt;0,SUM('Chemicals Calcs'!U$2:U128)-'Chem - ODS'!P$15*10^6&gt;0),SUM('Chemicals Calcs'!U$2:U128)-'Chem - ODS'!P$15*10^6,'Chemicals Calcs'!U128))</f>
        <v>0</v>
      </c>
      <c r="V128" s="210">
        <f ca="1">IF(SUM('Chemicals Calcs'!V$2:V128)-'Chem - ODS'!Q$15*10^6&lt;0,0,IF(AND(SUM('Chemicals Calcs'!V$1:V127)-'Chem - ODS'!Q$15*10^6&lt;0,SUM('Chemicals Calcs'!V$2:V128)-'Chem - ODS'!Q$15*10^6&gt;0),SUM('Chemicals Calcs'!V$2:V128)-'Chem - ODS'!Q$15*10^6,'Chemicals Calcs'!V128))</f>
        <v>0</v>
      </c>
      <c r="W128" s="210">
        <f ca="1">IF(SUM('Chemicals Calcs'!W$2:W128)-'Chem - ODS'!R$15*10^6&lt;0,0,IF(AND(SUM('Chemicals Calcs'!W$1:W127)-'Chem - ODS'!R$15*10^6&lt;0,SUM('Chemicals Calcs'!W$2:W128)-'Chem - ODS'!R$15*10^6&gt;0),SUM('Chemicals Calcs'!W$2:W128)-'Chem - ODS'!R$15*10^6,'Chemicals Calcs'!W128))</f>
        <v>0</v>
      </c>
      <c r="X128" s="210">
        <f ca="1">IF(SUM('Chemicals Calcs'!X$2:X128)-'Chem - ODS'!S$15*10^6&lt;0,0,IF(AND(SUM('Chemicals Calcs'!X$1:X127)-'Chem - ODS'!S$15*10^6&lt;0,SUM('Chemicals Calcs'!X$2:X128)-'Chem - ODS'!S$15*10^6&gt;0),SUM('Chemicals Calcs'!X$2:X128)-'Chem - ODS'!S$15*10^6,'Chemicals Calcs'!X128))</f>
        <v>0</v>
      </c>
      <c r="Y128" s="210">
        <f ca="1">IF(SUM('Chemicals Calcs'!Y$2:Y128)-'Chem - ODS'!T$15*10^6&lt;0,0,IF(AND(SUM('Chemicals Calcs'!Y$1:Y127)-'Chem - ODS'!T$15*10^6&lt;0,SUM('Chemicals Calcs'!Y$2:Y128)-'Chem - ODS'!T$15*10^6&gt;0),SUM('Chemicals Calcs'!Y$2:Y128)-'Chem - ODS'!T$15*10^6,'Chemicals Calcs'!Y128))</f>
        <v>0</v>
      </c>
      <c r="Z128" s="210">
        <f ca="1">IF(SUM('Chemicals Calcs'!Z$2:Z128)-'Chem - ODS'!U$15*10^6&lt;0,0,IF(AND(SUM('Chemicals Calcs'!Z$1:Z127)-'Chem - ODS'!U$15*10^6&lt;0,SUM('Chemicals Calcs'!Z$2:Z128)-'Chem - ODS'!U$15*10^6&gt;0),SUM('Chemicals Calcs'!Z$2:Z128)-'Chem - ODS'!U$15*10^6,'Chemicals Calcs'!Z128))</f>
        <v>0</v>
      </c>
      <c r="AA128" s="210">
        <f ca="1">IF(SUM('Chemicals Calcs'!AA$2:AA128)-'Chem - ODS'!V$15*10^6&lt;0,0,IF(AND(SUM('Chemicals Calcs'!AA$1:AA127)-'Chem - ODS'!V$15*10^6&lt;0,SUM('Chemicals Calcs'!AA$2:AA128)-'Chem - ODS'!V$15*10^6&gt;0),SUM('Chemicals Calcs'!AA$2:AA128)-'Chem - ODS'!V$15*10^6,'Chemicals Calcs'!AA128))</f>
        <v>0</v>
      </c>
      <c r="AB128" s="210">
        <f ca="1">IF(SUM('Chemicals Calcs'!AB$2:AB128)-'Chem - ODS'!W$15*10^6&lt;0,0,IF(AND(SUM('Chemicals Calcs'!AB$1:AB127)-'Chem - ODS'!W$15*10^6&lt;0,SUM('Chemicals Calcs'!AB$2:AB128)-'Chem - ODS'!W$15*10^6&gt;0),SUM('Chemicals Calcs'!AB$2:AB128)-'Chem - ODS'!W$15*10^6,'Chemicals Calcs'!AB128))</f>
        <v>0</v>
      </c>
      <c r="AC128" s="210">
        <f ca="1">IF(SUM('Chemicals Calcs'!AC$2:AC128)-'Chem - ODS'!X$15*10^6&lt;0,0,IF(AND(SUM('Chemicals Calcs'!AC$1:AC127)-'Chem - ODS'!X$15*10^6&lt;0,SUM('Chemicals Calcs'!AC$2:AC128)-'Chem - ODS'!X$15*10^6&gt;0),SUM('Chemicals Calcs'!AC$2:AC128)-'Chem - ODS'!X$15*10^6,'Chemicals Calcs'!AC128))</f>
        <v>0</v>
      </c>
      <c r="AD128" s="210">
        <f ca="1">IF(SUM('Chemicals Calcs'!AD$2:AD128)-'Chem - ODS'!Y$15*10^6&lt;0,0,IF(AND(SUM('Chemicals Calcs'!AD$1:AD127)-'Chem - ODS'!Y$15*10^6&lt;0,SUM('Chemicals Calcs'!AD$2:AD128)-'Chem - ODS'!Y$15*10^6&gt;0),SUM('Chemicals Calcs'!AD$2:AD128)-'Chem - ODS'!Y$15*10^6,'Chemicals Calcs'!AD128))</f>
        <v>0</v>
      </c>
      <c r="AE128" s="210">
        <f ca="1">IF(SUM('Chemicals Calcs'!AE$2:AE128)-'Chem - ODS'!Z$15*10^6&lt;0,0,IF(AND(SUM('Chemicals Calcs'!AE$1:AE127)-'Chem - ODS'!Z$15*10^6&lt;0,SUM('Chemicals Calcs'!AE$2:AE128)-'Chem - ODS'!Z$15*10^6&gt;0),SUM('Chemicals Calcs'!AE$2:AE128)-'Chem - ODS'!Z$15*10^6,'Chemicals Calcs'!AE128))</f>
        <v>0</v>
      </c>
      <c r="AF128" s="210">
        <f ca="1">IF(SUM('Chemicals Calcs'!AF$2:AF128)-'Chem - ODS'!AA$15*10^6&lt;0,0,IF(AND(SUM('Chemicals Calcs'!AF$1:AF127)-'Chem - ODS'!AA$15*10^6&lt;0,SUM('Chemicals Calcs'!AF$2:AF128)-'Chem - ODS'!AA$15*10^6&gt;0),SUM('Chemicals Calcs'!AF$2:AF128)-'Chem - ODS'!AA$15*10^6,'Chemicals Calcs'!AF128))</f>
        <v>0</v>
      </c>
      <c r="AG128" s="210">
        <f ca="1">IF(SUM('Chemicals Calcs'!AG$2:AG128)-'Chem - ODS'!AB$15*10^6&lt;0,0,IF(AND(SUM('Chemicals Calcs'!AG$1:AG127)-'Chem - ODS'!AB$15*10^6&lt;0,SUM('Chemicals Calcs'!AG$2:AG128)-'Chem - ODS'!AB$15*10^6&gt;0),SUM('Chemicals Calcs'!AG$2:AG128)-'Chem - ODS'!AB$15*10^6,'Chemicals Calcs'!AG128))</f>
        <v>0</v>
      </c>
      <c r="AH128" s="210">
        <f ca="1">IF(SUM('Chemicals Calcs'!AH$2:AH128)-'Chem - ODS'!AC$15*10^6&lt;0,0,IF(AND(SUM('Chemicals Calcs'!AH$1:AH127)-'Chem - ODS'!AC$15*10^6&lt;0,SUM('Chemicals Calcs'!AH$2:AH128)-'Chem - ODS'!AC$15*10^6&gt;0),SUM('Chemicals Calcs'!AH$2:AH128)-'Chem - ODS'!AC$15*10^6,'Chemicals Calcs'!AH128))</f>
        <v>0</v>
      </c>
      <c r="AI128" s="210">
        <f ca="1">IF(SUM('Chemicals Calcs'!AI$2:AI128)-'Chem - ODS'!AD$15*10^6&lt;0,0,IF(AND(SUM('Chemicals Calcs'!AI$1:AI127)-'Chem - ODS'!AD$15*10^6&lt;0,SUM('Chemicals Calcs'!AI$2:AI128)-'Chem - ODS'!AD$15*10^6&gt;0),SUM('Chemicals Calcs'!AI$2:AI128)-'Chem - ODS'!AD$15*10^6,'Chemicals Calcs'!AI128))</f>
        <v>0</v>
      </c>
      <c r="AJ128" s="210">
        <f ca="1">IF(SUM('Chemicals Calcs'!AJ$2:AJ128)-'Chem - ODS'!AE$15*10^6&lt;0,0,IF(AND(SUM('Chemicals Calcs'!AJ$1:AJ127)-'Chem - ODS'!AE$15*10^6&lt;0,SUM('Chemicals Calcs'!AJ$2:AJ128)-'Chem - ODS'!AE$15*10^6&gt;0),SUM('Chemicals Calcs'!AJ$2:AJ128)-'Chem - ODS'!AE$15*10^6,'Chemicals Calcs'!AJ128))</f>
        <v>0</v>
      </c>
      <c r="AK128" s="210">
        <f ca="1">IF(SUM('Chemicals Calcs'!AK$2:AK128)-'Chem - ODS'!AF$15*10^6&lt;0,0,IF(AND(SUM('Chemicals Calcs'!AK$1:AK127)-'Chem - ODS'!AF$15*10^6&lt;0,SUM('Chemicals Calcs'!AK$2:AK128)-'Chem - ODS'!AF$15*10^6&gt;0),SUM('Chemicals Calcs'!AK$2:AK128)-'Chem - ODS'!AF$15*10^6,'Chemicals Calcs'!AK128))</f>
        <v>0</v>
      </c>
      <c r="AL128" s="210">
        <f ca="1">IF(SUM('Chemicals Calcs'!AL$2:AL128)-'Chem - ODS'!AG$15*10^6&lt;0,0,IF(AND(SUM('Chemicals Calcs'!AL$1:AL127)-'Chem - ODS'!AG$15*10^6&lt;0,SUM('Chemicals Calcs'!AL$2:AL128)-'Chem - ODS'!AG$15*10^6&gt;0),SUM('Chemicals Calcs'!AL$2:AL128)-'Chem - ODS'!AG$15*10^6,'Chemicals Calcs'!AL128))</f>
        <v>0</v>
      </c>
      <c r="AM128" s="210">
        <f ca="1">IF(SUM('Chemicals Calcs'!AM$2:AM128)-'Chem - ODS'!AH$15*10^6&lt;0,0,IF(AND(SUM('Chemicals Calcs'!AM$1:AM127)-'Chem - ODS'!AH$15*10^6&lt;0,SUM('Chemicals Calcs'!AM$2:AM128)-'Chem - ODS'!AH$15*10^6&gt;0),SUM('Chemicals Calcs'!AM$2:AM128)-'Chem - ODS'!AH$15*10^6,'Chemicals Calcs'!AM128))</f>
        <v>0</v>
      </c>
      <c r="AN128" s="210">
        <f ca="1">IF(SUM('Chemicals Calcs'!AN$2:AN128)-'Chem - ODS'!AI$15*10^6&lt;0,0,IF(AND(SUM('Chemicals Calcs'!AN$1:AN127)-'Chem - ODS'!AI$15*10^6&lt;0,SUM('Chemicals Calcs'!AN$2:AN128)-'Chem - ODS'!AI$15*10^6&gt;0),SUM('Chemicals Calcs'!AN$2:AN128)-'Chem - ODS'!AI$15*10^6,'Chemicals Calcs'!AN128))</f>
        <v>0</v>
      </c>
      <c r="AO128" s="210">
        <f ca="1">IF(SUM('Chemicals Calcs'!AO$2:AO128)-'Chem - ODS'!AJ$15*10^6&lt;0,0,IF(AND(SUM('Chemicals Calcs'!AO$1:AO127)-'Chem - ODS'!AJ$15*10^6&lt;0,SUM('Chemicals Calcs'!AO$2:AO128)-'Chem - ODS'!AJ$15*10^6&gt;0),SUM('Chemicals Calcs'!AO$2:AO128)-'Chem - ODS'!AJ$15*10^6,'Chemicals Calcs'!AO128))</f>
        <v>0</v>
      </c>
      <c r="AP128" s="210">
        <f ca="1">IF(SUM('Chemicals Calcs'!AP$2:AP128)-'Chem - ODS'!AK$15*10^6&lt;0,0,IF(AND(SUM('Chemicals Calcs'!AP$1:AP127)-'Chem - ODS'!AK$15*10^6&lt;0,SUM('Chemicals Calcs'!AP$2:AP128)-'Chem - ODS'!AK$15*10^6&gt;0),SUM('Chemicals Calcs'!AP$2:AP128)-'Chem - ODS'!AK$15*10^6,'Chemicals Calcs'!AP128))</f>
        <v>0</v>
      </c>
    </row>
    <row r="129" spans="1:42">
      <c r="A129" s="74">
        <v>77</v>
      </c>
      <c r="B129">
        <f ca="1">IF('Chemicals 2010'!$A137="CP",INDIRECT("'Chemicals 2010'!"&amp;'Country Selector'!$B$3&amp;ROW($A137))*10^12,0)</f>
        <v>0</v>
      </c>
      <c r="C129" s="90">
        <f t="shared" ca="1" si="6"/>
        <v>0</v>
      </c>
      <c r="D129" s="90">
        <f t="shared" ca="1" si="6"/>
        <v>0</v>
      </c>
      <c r="E129" s="90">
        <f t="shared" ca="1" si="6"/>
        <v>0</v>
      </c>
      <c r="F129" s="90">
        <f t="shared" ca="1" si="6"/>
        <v>0</v>
      </c>
      <c r="G129" s="210">
        <f ca="1">IF(SUM('Chemicals Calcs'!G$2:G129)-'Chem - ODS'!B$15*10^6&lt;0,0,IF(AND(SUM('Chemicals Calcs'!G$1:G128)-'Chem - ODS'!B$15*10^6&lt;0,SUM('Chemicals Calcs'!G$2:G129)-'Chem - ODS'!B$15*10^6&gt;0),SUM('Chemicals Calcs'!G$2:G129)-'Chem - ODS'!B$15*10^6,'Chemicals Calcs'!G129))</f>
        <v>0</v>
      </c>
      <c r="H129" s="210">
        <f ca="1">IF(SUM('Chemicals Calcs'!H$2:H129)-'Chem - ODS'!C$15*10^6&lt;0,0,IF(AND(SUM('Chemicals Calcs'!H$1:H128)-'Chem - ODS'!C$15*10^6&lt;0,SUM('Chemicals Calcs'!H$2:H129)-'Chem - ODS'!C$15*10^6&gt;0),SUM('Chemicals Calcs'!H$2:H129)-'Chem - ODS'!C$15*10^6,'Chemicals Calcs'!H129))</f>
        <v>0</v>
      </c>
      <c r="I129" s="210">
        <f ca="1">IF(SUM('Chemicals Calcs'!I$2:I129)-'Chem - ODS'!D$15*10^6&lt;0,0,IF(AND(SUM('Chemicals Calcs'!I$1:I128)-'Chem - ODS'!D$15*10^6&lt;0,SUM('Chemicals Calcs'!I$2:I129)-'Chem - ODS'!D$15*10^6&gt;0),SUM('Chemicals Calcs'!I$2:I129)-'Chem - ODS'!D$15*10^6,'Chemicals Calcs'!I129))</f>
        <v>0</v>
      </c>
      <c r="J129" s="210">
        <f ca="1">IF(SUM('Chemicals Calcs'!J$2:J129)-'Chem - ODS'!E$15*10^6&lt;0,0,IF(AND(SUM('Chemicals Calcs'!J$1:J128)-'Chem - ODS'!E$15*10^6&lt;0,SUM('Chemicals Calcs'!J$2:J129)-'Chem - ODS'!E$15*10^6&gt;0),SUM('Chemicals Calcs'!J$2:J129)-'Chem - ODS'!E$15*10^6,'Chemicals Calcs'!J129))</f>
        <v>0</v>
      </c>
      <c r="K129" s="210">
        <f ca="1">IF(SUM('Chemicals Calcs'!K$2:K129)-'Chem - ODS'!F$15*10^6&lt;0,0,IF(AND(SUM('Chemicals Calcs'!K$1:K128)-'Chem - ODS'!F$15*10^6&lt;0,SUM('Chemicals Calcs'!K$2:K129)-'Chem - ODS'!F$15*10^6&gt;0),SUM('Chemicals Calcs'!K$2:K129)-'Chem - ODS'!F$15*10^6,'Chemicals Calcs'!K129))</f>
        <v>0</v>
      </c>
      <c r="L129" s="210">
        <f ca="1">IF(SUM('Chemicals Calcs'!L$2:L129)-'Chem - ODS'!G$15*10^6&lt;0,0,IF(AND(SUM('Chemicals Calcs'!L$1:L128)-'Chem - ODS'!G$15*10^6&lt;0,SUM('Chemicals Calcs'!L$2:L129)-'Chem - ODS'!G$15*10^6&gt;0),SUM('Chemicals Calcs'!L$2:L129)-'Chem - ODS'!G$15*10^6,'Chemicals Calcs'!L129))</f>
        <v>0</v>
      </c>
      <c r="M129" s="210">
        <f ca="1">IF(SUM('Chemicals Calcs'!M$2:M129)-'Chem - ODS'!H$15*10^6&lt;0,0,IF(AND(SUM('Chemicals Calcs'!M$1:M128)-'Chem - ODS'!H$15*10^6&lt;0,SUM('Chemicals Calcs'!M$2:M129)-'Chem - ODS'!H$15*10^6&gt;0),SUM('Chemicals Calcs'!M$2:M129)-'Chem - ODS'!H$15*10^6,'Chemicals Calcs'!M129))</f>
        <v>0</v>
      </c>
      <c r="N129" s="210">
        <f ca="1">IF(SUM('Chemicals Calcs'!N$2:N129)-'Chem - ODS'!I$15*10^6&lt;0,0,IF(AND(SUM('Chemicals Calcs'!N$1:N128)-'Chem - ODS'!I$15*10^6&lt;0,SUM('Chemicals Calcs'!N$2:N129)-'Chem - ODS'!I$15*10^6&gt;0),SUM('Chemicals Calcs'!N$2:N129)-'Chem - ODS'!I$15*10^6,'Chemicals Calcs'!N129))</f>
        <v>0</v>
      </c>
      <c r="O129" s="210">
        <f ca="1">IF(SUM('Chemicals Calcs'!O$2:O129)-'Chem - ODS'!J$15*10^6&lt;0,0,IF(AND(SUM('Chemicals Calcs'!O$1:O128)-'Chem - ODS'!J$15*10^6&lt;0,SUM('Chemicals Calcs'!O$2:O129)-'Chem - ODS'!J$15*10^6&gt;0),SUM('Chemicals Calcs'!O$2:O129)-'Chem - ODS'!J$15*10^6,'Chemicals Calcs'!O129))</f>
        <v>0</v>
      </c>
      <c r="P129" s="210">
        <f ca="1">IF(SUM('Chemicals Calcs'!P$2:P129)-'Chem - ODS'!K$15*10^6&lt;0,0,IF(AND(SUM('Chemicals Calcs'!P$1:P128)-'Chem - ODS'!K$15*10^6&lt;0,SUM('Chemicals Calcs'!P$2:P129)-'Chem - ODS'!K$15*10^6&gt;0),SUM('Chemicals Calcs'!P$2:P129)-'Chem - ODS'!K$15*10^6,'Chemicals Calcs'!P129))</f>
        <v>0</v>
      </c>
      <c r="Q129" s="210">
        <f ca="1">IF(SUM('Chemicals Calcs'!Q$2:Q129)-'Chem - ODS'!L$15*10^6&lt;0,0,IF(AND(SUM('Chemicals Calcs'!Q$1:Q128)-'Chem - ODS'!L$15*10^6&lt;0,SUM('Chemicals Calcs'!Q$2:Q129)-'Chem - ODS'!L$15*10^6&gt;0),SUM('Chemicals Calcs'!Q$2:Q129)-'Chem - ODS'!L$15*10^6,'Chemicals Calcs'!Q129))</f>
        <v>0</v>
      </c>
      <c r="R129" s="210">
        <f ca="1">IF(SUM('Chemicals Calcs'!R$2:R129)-'Chem - ODS'!M$15*10^6&lt;0,0,IF(AND(SUM('Chemicals Calcs'!R$1:R128)-'Chem - ODS'!M$15*10^6&lt;0,SUM('Chemicals Calcs'!R$2:R129)-'Chem - ODS'!M$15*10^6&gt;0),SUM('Chemicals Calcs'!R$2:R129)-'Chem - ODS'!M$15*10^6,'Chemicals Calcs'!R129))</f>
        <v>0</v>
      </c>
      <c r="S129" s="210">
        <f ca="1">IF(SUM('Chemicals Calcs'!S$2:S129)-'Chem - ODS'!N$15*10^6&lt;0,0,IF(AND(SUM('Chemicals Calcs'!S$1:S128)-'Chem - ODS'!N$15*10^6&lt;0,SUM('Chemicals Calcs'!S$2:S129)-'Chem - ODS'!N$15*10^6&gt;0),SUM('Chemicals Calcs'!S$2:S129)-'Chem - ODS'!N$15*10^6,'Chemicals Calcs'!S129))</f>
        <v>0</v>
      </c>
      <c r="T129" s="210">
        <f ca="1">IF(SUM('Chemicals Calcs'!T$2:T129)-'Chem - ODS'!O$15*10^6&lt;0,0,IF(AND(SUM('Chemicals Calcs'!T$1:T128)-'Chem - ODS'!O$15*10^6&lt;0,SUM('Chemicals Calcs'!T$2:T129)-'Chem - ODS'!O$15*10^6&gt;0),SUM('Chemicals Calcs'!T$2:T129)-'Chem - ODS'!O$15*10^6,'Chemicals Calcs'!T129))</f>
        <v>0</v>
      </c>
      <c r="U129" s="210">
        <f ca="1">IF(SUM('Chemicals Calcs'!U$2:U129)-'Chem - ODS'!P$15*10^6&lt;0,0,IF(AND(SUM('Chemicals Calcs'!U$1:U128)-'Chem - ODS'!P$15*10^6&lt;0,SUM('Chemicals Calcs'!U$2:U129)-'Chem - ODS'!P$15*10^6&gt;0),SUM('Chemicals Calcs'!U$2:U129)-'Chem - ODS'!P$15*10^6,'Chemicals Calcs'!U129))</f>
        <v>0</v>
      </c>
      <c r="V129" s="210">
        <f ca="1">IF(SUM('Chemicals Calcs'!V$2:V129)-'Chem - ODS'!Q$15*10^6&lt;0,0,IF(AND(SUM('Chemicals Calcs'!V$1:V128)-'Chem - ODS'!Q$15*10^6&lt;0,SUM('Chemicals Calcs'!V$2:V129)-'Chem - ODS'!Q$15*10^6&gt;0),SUM('Chemicals Calcs'!V$2:V129)-'Chem - ODS'!Q$15*10^6,'Chemicals Calcs'!V129))</f>
        <v>0</v>
      </c>
      <c r="W129" s="210">
        <f ca="1">IF(SUM('Chemicals Calcs'!W$2:W129)-'Chem - ODS'!R$15*10^6&lt;0,0,IF(AND(SUM('Chemicals Calcs'!W$1:W128)-'Chem - ODS'!R$15*10^6&lt;0,SUM('Chemicals Calcs'!W$2:W129)-'Chem - ODS'!R$15*10^6&gt;0),SUM('Chemicals Calcs'!W$2:W129)-'Chem - ODS'!R$15*10^6,'Chemicals Calcs'!W129))</f>
        <v>0</v>
      </c>
      <c r="X129" s="210">
        <f ca="1">IF(SUM('Chemicals Calcs'!X$2:X129)-'Chem - ODS'!S$15*10^6&lt;0,0,IF(AND(SUM('Chemicals Calcs'!X$1:X128)-'Chem - ODS'!S$15*10^6&lt;0,SUM('Chemicals Calcs'!X$2:X129)-'Chem - ODS'!S$15*10^6&gt;0),SUM('Chemicals Calcs'!X$2:X129)-'Chem - ODS'!S$15*10^6,'Chemicals Calcs'!X129))</f>
        <v>0</v>
      </c>
      <c r="Y129" s="210">
        <f ca="1">IF(SUM('Chemicals Calcs'!Y$2:Y129)-'Chem - ODS'!T$15*10^6&lt;0,0,IF(AND(SUM('Chemicals Calcs'!Y$1:Y128)-'Chem - ODS'!T$15*10^6&lt;0,SUM('Chemicals Calcs'!Y$2:Y129)-'Chem - ODS'!T$15*10^6&gt;0),SUM('Chemicals Calcs'!Y$2:Y129)-'Chem - ODS'!T$15*10^6,'Chemicals Calcs'!Y129))</f>
        <v>0</v>
      </c>
      <c r="Z129" s="210">
        <f ca="1">IF(SUM('Chemicals Calcs'!Z$2:Z129)-'Chem - ODS'!U$15*10^6&lt;0,0,IF(AND(SUM('Chemicals Calcs'!Z$1:Z128)-'Chem - ODS'!U$15*10^6&lt;0,SUM('Chemicals Calcs'!Z$2:Z129)-'Chem - ODS'!U$15*10^6&gt;0),SUM('Chemicals Calcs'!Z$2:Z129)-'Chem - ODS'!U$15*10^6,'Chemicals Calcs'!Z129))</f>
        <v>0</v>
      </c>
      <c r="AA129" s="210">
        <f ca="1">IF(SUM('Chemicals Calcs'!AA$2:AA129)-'Chem - ODS'!V$15*10^6&lt;0,0,IF(AND(SUM('Chemicals Calcs'!AA$1:AA128)-'Chem - ODS'!V$15*10^6&lt;0,SUM('Chemicals Calcs'!AA$2:AA129)-'Chem - ODS'!V$15*10^6&gt;0),SUM('Chemicals Calcs'!AA$2:AA129)-'Chem - ODS'!V$15*10^6,'Chemicals Calcs'!AA129))</f>
        <v>0</v>
      </c>
      <c r="AB129" s="210">
        <f ca="1">IF(SUM('Chemicals Calcs'!AB$2:AB129)-'Chem - ODS'!W$15*10^6&lt;0,0,IF(AND(SUM('Chemicals Calcs'!AB$1:AB128)-'Chem - ODS'!W$15*10^6&lt;0,SUM('Chemicals Calcs'!AB$2:AB129)-'Chem - ODS'!W$15*10^6&gt;0),SUM('Chemicals Calcs'!AB$2:AB129)-'Chem - ODS'!W$15*10^6,'Chemicals Calcs'!AB129))</f>
        <v>0</v>
      </c>
      <c r="AC129" s="210">
        <f ca="1">IF(SUM('Chemicals Calcs'!AC$2:AC129)-'Chem - ODS'!X$15*10^6&lt;0,0,IF(AND(SUM('Chemicals Calcs'!AC$1:AC128)-'Chem - ODS'!X$15*10^6&lt;0,SUM('Chemicals Calcs'!AC$2:AC129)-'Chem - ODS'!X$15*10^6&gt;0),SUM('Chemicals Calcs'!AC$2:AC129)-'Chem - ODS'!X$15*10^6,'Chemicals Calcs'!AC129))</f>
        <v>0</v>
      </c>
      <c r="AD129" s="210">
        <f ca="1">IF(SUM('Chemicals Calcs'!AD$2:AD129)-'Chem - ODS'!Y$15*10^6&lt;0,0,IF(AND(SUM('Chemicals Calcs'!AD$1:AD128)-'Chem - ODS'!Y$15*10^6&lt;0,SUM('Chemicals Calcs'!AD$2:AD129)-'Chem - ODS'!Y$15*10^6&gt;0),SUM('Chemicals Calcs'!AD$2:AD129)-'Chem - ODS'!Y$15*10^6,'Chemicals Calcs'!AD129))</f>
        <v>0</v>
      </c>
      <c r="AE129" s="210">
        <f ca="1">IF(SUM('Chemicals Calcs'!AE$2:AE129)-'Chem - ODS'!Z$15*10^6&lt;0,0,IF(AND(SUM('Chemicals Calcs'!AE$1:AE128)-'Chem - ODS'!Z$15*10^6&lt;0,SUM('Chemicals Calcs'!AE$2:AE129)-'Chem - ODS'!Z$15*10^6&gt;0),SUM('Chemicals Calcs'!AE$2:AE129)-'Chem - ODS'!Z$15*10^6,'Chemicals Calcs'!AE129))</f>
        <v>0</v>
      </c>
      <c r="AF129" s="210">
        <f ca="1">IF(SUM('Chemicals Calcs'!AF$2:AF129)-'Chem - ODS'!AA$15*10^6&lt;0,0,IF(AND(SUM('Chemicals Calcs'!AF$1:AF128)-'Chem - ODS'!AA$15*10^6&lt;0,SUM('Chemicals Calcs'!AF$2:AF129)-'Chem - ODS'!AA$15*10^6&gt;0),SUM('Chemicals Calcs'!AF$2:AF129)-'Chem - ODS'!AA$15*10^6,'Chemicals Calcs'!AF129))</f>
        <v>0</v>
      </c>
      <c r="AG129" s="210">
        <f ca="1">IF(SUM('Chemicals Calcs'!AG$2:AG129)-'Chem - ODS'!AB$15*10^6&lt;0,0,IF(AND(SUM('Chemicals Calcs'!AG$1:AG128)-'Chem - ODS'!AB$15*10^6&lt;0,SUM('Chemicals Calcs'!AG$2:AG129)-'Chem - ODS'!AB$15*10^6&gt;0),SUM('Chemicals Calcs'!AG$2:AG129)-'Chem - ODS'!AB$15*10^6,'Chemicals Calcs'!AG129))</f>
        <v>0</v>
      </c>
      <c r="AH129" s="210">
        <f ca="1">IF(SUM('Chemicals Calcs'!AH$2:AH129)-'Chem - ODS'!AC$15*10^6&lt;0,0,IF(AND(SUM('Chemicals Calcs'!AH$1:AH128)-'Chem - ODS'!AC$15*10^6&lt;0,SUM('Chemicals Calcs'!AH$2:AH129)-'Chem - ODS'!AC$15*10^6&gt;0),SUM('Chemicals Calcs'!AH$2:AH129)-'Chem - ODS'!AC$15*10^6,'Chemicals Calcs'!AH129))</f>
        <v>0</v>
      </c>
      <c r="AI129" s="210">
        <f ca="1">IF(SUM('Chemicals Calcs'!AI$2:AI129)-'Chem - ODS'!AD$15*10^6&lt;0,0,IF(AND(SUM('Chemicals Calcs'!AI$1:AI128)-'Chem - ODS'!AD$15*10^6&lt;0,SUM('Chemicals Calcs'!AI$2:AI129)-'Chem - ODS'!AD$15*10^6&gt;0),SUM('Chemicals Calcs'!AI$2:AI129)-'Chem - ODS'!AD$15*10^6,'Chemicals Calcs'!AI129))</f>
        <v>0</v>
      </c>
      <c r="AJ129" s="210">
        <f ca="1">IF(SUM('Chemicals Calcs'!AJ$2:AJ129)-'Chem - ODS'!AE$15*10^6&lt;0,0,IF(AND(SUM('Chemicals Calcs'!AJ$1:AJ128)-'Chem - ODS'!AE$15*10^6&lt;0,SUM('Chemicals Calcs'!AJ$2:AJ129)-'Chem - ODS'!AE$15*10^6&gt;0),SUM('Chemicals Calcs'!AJ$2:AJ129)-'Chem - ODS'!AE$15*10^6,'Chemicals Calcs'!AJ129))</f>
        <v>0</v>
      </c>
      <c r="AK129" s="210">
        <f ca="1">IF(SUM('Chemicals Calcs'!AK$2:AK129)-'Chem - ODS'!AF$15*10^6&lt;0,0,IF(AND(SUM('Chemicals Calcs'!AK$1:AK128)-'Chem - ODS'!AF$15*10^6&lt;0,SUM('Chemicals Calcs'!AK$2:AK129)-'Chem - ODS'!AF$15*10^6&gt;0),SUM('Chemicals Calcs'!AK$2:AK129)-'Chem - ODS'!AF$15*10^6,'Chemicals Calcs'!AK129))</f>
        <v>0</v>
      </c>
      <c r="AL129" s="210">
        <f ca="1">IF(SUM('Chemicals Calcs'!AL$2:AL129)-'Chem - ODS'!AG$15*10^6&lt;0,0,IF(AND(SUM('Chemicals Calcs'!AL$1:AL128)-'Chem - ODS'!AG$15*10^6&lt;0,SUM('Chemicals Calcs'!AL$2:AL129)-'Chem - ODS'!AG$15*10^6&gt;0),SUM('Chemicals Calcs'!AL$2:AL129)-'Chem - ODS'!AG$15*10^6,'Chemicals Calcs'!AL129))</f>
        <v>0</v>
      </c>
      <c r="AM129" s="210">
        <f ca="1">IF(SUM('Chemicals Calcs'!AM$2:AM129)-'Chem - ODS'!AH$15*10^6&lt;0,0,IF(AND(SUM('Chemicals Calcs'!AM$1:AM128)-'Chem - ODS'!AH$15*10^6&lt;0,SUM('Chemicals Calcs'!AM$2:AM129)-'Chem - ODS'!AH$15*10^6&gt;0),SUM('Chemicals Calcs'!AM$2:AM129)-'Chem - ODS'!AH$15*10^6,'Chemicals Calcs'!AM129))</f>
        <v>0</v>
      </c>
      <c r="AN129" s="210">
        <f ca="1">IF(SUM('Chemicals Calcs'!AN$2:AN129)-'Chem - ODS'!AI$15*10^6&lt;0,0,IF(AND(SUM('Chemicals Calcs'!AN$1:AN128)-'Chem - ODS'!AI$15*10^6&lt;0,SUM('Chemicals Calcs'!AN$2:AN129)-'Chem - ODS'!AI$15*10^6&gt;0),SUM('Chemicals Calcs'!AN$2:AN129)-'Chem - ODS'!AI$15*10^6,'Chemicals Calcs'!AN129))</f>
        <v>0</v>
      </c>
      <c r="AO129" s="210">
        <f ca="1">IF(SUM('Chemicals Calcs'!AO$2:AO129)-'Chem - ODS'!AJ$15*10^6&lt;0,0,IF(AND(SUM('Chemicals Calcs'!AO$1:AO128)-'Chem - ODS'!AJ$15*10^6&lt;0,SUM('Chemicals Calcs'!AO$2:AO129)-'Chem - ODS'!AJ$15*10^6&gt;0),SUM('Chemicals Calcs'!AO$2:AO129)-'Chem - ODS'!AJ$15*10^6,'Chemicals Calcs'!AO129))</f>
        <v>0</v>
      </c>
      <c r="AP129" s="210">
        <f ca="1">IF(SUM('Chemicals Calcs'!AP$2:AP129)-'Chem - ODS'!AK$15*10^6&lt;0,0,IF(AND(SUM('Chemicals Calcs'!AP$1:AP128)-'Chem - ODS'!AK$15*10^6&lt;0,SUM('Chemicals Calcs'!AP$2:AP129)-'Chem - ODS'!AK$15*10^6&gt;0),SUM('Chemicals Calcs'!AP$2:AP129)-'Chem - ODS'!AK$15*10^6,'Chemicals Calcs'!AP129))</f>
        <v>0</v>
      </c>
    </row>
    <row r="130" spans="1:42">
      <c r="A130" s="74">
        <v>78</v>
      </c>
      <c r="B130">
        <f ca="1">IF('Chemicals 2010'!$A138="CP",INDIRECT("'Chemicals 2010'!"&amp;'Country Selector'!$B$3&amp;ROW($A138))*10^12,0)</f>
        <v>0</v>
      </c>
      <c r="C130" s="90">
        <f t="shared" ca="1" si="6"/>
        <v>0</v>
      </c>
      <c r="D130" s="90">
        <f t="shared" ca="1" si="6"/>
        <v>0</v>
      </c>
      <c r="E130" s="90">
        <f t="shared" ca="1" si="6"/>
        <v>0</v>
      </c>
      <c r="F130" s="90">
        <f t="shared" ca="1" si="6"/>
        <v>0</v>
      </c>
      <c r="G130" s="210">
        <f ca="1">IF(SUM('Chemicals Calcs'!G$2:G130)-'Chem - ODS'!B$15*10^6&lt;0,0,IF(AND(SUM('Chemicals Calcs'!G$1:G129)-'Chem - ODS'!B$15*10^6&lt;0,SUM('Chemicals Calcs'!G$2:G130)-'Chem - ODS'!B$15*10^6&gt;0),SUM('Chemicals Calcs'!G$2:G130)-'Chem - ODS'!B$15*10^6,'Chemicals Calcs'!G130))</f>
        <v>0</v>
      </c>
      <c r="H130" s="210">
        <f ca="1">IF(SUM('Chemicals Calcs'!H$2:H130)-'Chem - ODS'!C$15*10^6&lt;0,0,IF(AND(SUM('Chemicals Calcs'!H$1:H129)-'Chem - ODS'!C$15*10^6&lt;0,SUM('Chemicals Calcs'!H$2:H130)-'Chem - ODS'!C$15*10^6&gt;0),SUM('Chemicals Calcs'!H$2:H130)-'Chem - ODS'!C$15*10^6,'Chemicals Calcs'!H130))</f>
        <v>0</v>
      </c>
      <c r="I130" s="210">
        <f ca="1">IF(SUM('Chemicals Calcs'!I$2:I130)-'Chem - ODS'!D$15*10^6&lt;0,0,IF(AND(SUM('Chemicals Calcs'!I$1:I129)-'Chem - ODS'!D$15*10^6&lt;0,SUM('Chemicals Calcs'!I$2:I130)-'Chem - ODS'!D$15*10^6&gt;0),SUM('Chemicals Calcs'!I$2:I130)-'Chem - ODS'!D$15*10^6,'Chemicals Calcs'!I130))</f>
        <v>0</v>
      </c>
      <c r="J130" s="210">
        <f ca="1">IF(SUM('Chemicals Calcs'!J$2:J130)-'Chem - ODS'!E$15*10^6&lt;0,0,IF(AND(SUM('Chemicals Calcs'!J$1:J129)-'Chem - ODS'!E$15*10^6&lt;0,SUM('Chemicals Calcs'!J$2:J130)-'Chem - ODS'!E$15*10^6&gt;0),SUM('Chemicals Calcs'!J$2:J130)-'Chem - ODS'!E$15*10^6,'Chemicals Calcs'!J130))</f>
        <v>0</v>
      </c>
      <c r="K130" s="210">
        <f ca="1">IF(SUM('Chemicals Calcs'!K$2:K130)-'Chem - ODS'!F$15*10^6&lt;0,0,IF(AND(SUM('Chemicals Calcs'!K$1:K129)-'Chem - ODS'!F$15*10^6&lt;0,SUM('Chemicals Calcs'!K$2:K130)-'Chem - ODS'!F$15*10^6&gt;0),SUM('Chemicals Calcs'!K$2:K130)-'Chem - ODS'!F$15*10^6,'Chemicals Calcs'!K130))</f>
        <v>0</v>
      </c>
      <c r="L130" s="210">
        <f ca="1">IF(SUM('Chemicals Calcs'!L$2:L130)-'Chem - ODS'!G$15*10^6&lt;0,0,IF(AND(SUM('Chemicals Calcs'!L$1:L129)-'Chem - ODS'!G$15*10^6&lt;0,SUM('Chemicals Calcs'!L$2:L130)-'Chem - ODS'!G$15*10^6&gt;0),SUM('Chemicals Calcs'!L$2:L130)-'Chem - ODS'!G$15*10^6,'Chemicals Calcs'!L130))</f>
        <v>0</v>
      </c>
      <c r="M130" s="210">
        <f ca="1">IF(SUM('Chemicals Calcs'!M$2:M130)-'Chem - ODS'!H$15*10^6&lt;0,0,IF(AND(SUM('Chemicals Calcs'!M$1:M129)-'Chem - ODS'!H$15*10^6&lt;0,SUM('Chemicals Calcs'!M$2:M130)-'Chem - ODS'!H$15*10^6&gt;0),SUM('Chemicals Calcs'!M$2:M130)-'Chem - ODS'!H$15*10^6,'Chemicals Calcs'!M130))</f>
        <v>0</v>
      </c>
      <c r="N130" s="210">
        <f ca="1">IF(SUM('Chemicals Calcs'!N$2:N130)-'Chem - ODS'!I$15*10^6&lt;0,0,IF(AND(SUM('Chemicals Calcs'!N$1:N129)-'Chem - ODS'!I$15*10^6&lt;0,SUM('Chemicals Calcs'!N$2:N130)-'Chem - ODS'!I$15*10^6&gt;0),SUM('Chemicals Calcs'!N$2:N130)-'Chem - ODS'!I$15*10^6,'Chemicals Calcs'!N130))</f>
        <v>0</v>
      </c>
      <c r="O130" s="210">
        <f ca="1">IF(SUM('Chemicals Calcs'!O$2:O130)-'Chem - ODS'!J$15*10^6&lt;0,0,IF(AND(SUM('Chemicals Calcs'!O$1:O129)-'Chem - ODS'!J$15*10^6&lt;0,SUM('Chemicals Calcs'!O$2:O130)-'Chem - ODS'!J$15*10^6&gt;0),SUM('Chemicals Calcs'!O$2:O130)-'Chem - ODS'!J$15*10^6,'Chemicals Calcs'!O130))</f>
        <v>0</v>
      </c>
      <c r="P130" s="210">
        <f ca="1">IF(SUM('Chemicals Calcs'!P$2:P130)-'Chem - ODS'!K$15*10^6&lt;0,0,IF(AND(SUM('Chemicals Calcs'!P$1:P129)-'Chem - ODS'!K$15*10^6&lt;0,SUM('Chemicals Calcs'!P$2:P130)-'Chem - ODS'!K$15*10^6&gt;0),SUM('Chemicals Calcs'!P$2:P130)-'Chem - ODS'!K$15*10^6,'Chemicals Calcs'!P130))</f>
        <v>0</v>
      </c>
      <c r="Q130" s="210">
        <f ca="1">IF(SUM('Chemicals Calcs'!Q$2:Q130)-'Chem - ODS'!L$15*10^6&lt;0,0,IF(AND(SUM('Chemicals Calcs'!Q$1:Q129)-'Chem - ODS'!L$15*10^6&lt;0,SUM('Chemicals Calcs'!Q$2:Q130)-'Chem - ODS'!L$15*10^6&gt;0),SUM('Chemicals Calcs'!Q$2:Q130)-'Chem - ODS'!L$15*10^6,'Chemicals Calcs'!Q130))</f>
        <v>0</v>
      </c>
      <c r="R130" s="210">
        <f ca="1">IF(SUM('Chemicals Calcs'!R$2:R130)-'Chem - ODS'!M$15*10^6&lt;0,0,IF(AND(SUM('Chemicals Calcs'!R$1:R129)-'Chem - ODS'!M$15*10^6&lt;0,SUM('Chemicals Calcs'!R$2:R130)-'Chem - ODS'!M$15*10^6&gt;0),SUM('Chemicals Calcs'!R$2:R130)-'Chem - ODS'!M$15*10^6,'Chemicals Calcs'!R130))</f>
        <v>0</v>
      </c>
      <c r="S130" s="210">
        <f ca="1">IF(SUM('Chemicals Calcs'!S$2:S130)-'Chem - ODS'!N$15*10^6&lt;0,0,IF(AND(SUM('Chemicals Calcs'!S$1:S129)-'Chem - ODS'!N$15*10^6&lt;0,SUM('Chemicals Calcs'!S$2:S130)-'Chem - ODS'!N$15*10^6&gt;0),SUM('Chemicals Calcs'!S$2:S130)-'Chem - ODS'!N$15*10^6,'Chemicals Calcs'!S130))</f>
        <v>0</v>
      </c>
      <c r="T130" s="210">
        <f ca="1">IF(SUM('Chemicals Calcs'!T$2:T130)-'Chem - ODS'!O$15*10^6&lt;0,0,IF(AND(SUM('Chemicals Calcs'!T$1:T129)-'Chem - ODS'!O$15*10^6&lt;0,SUM('Chemicals Calcs'!T$2:T130)-'Chem - ODS'!O$15*10^6&gt;0),SUM('Chemicals Calcs'!T$2:T130)-'Chem - ODS'!O$15*10^6,'Chemicals Calcs'!T130))</f>
        <v>0</v>
      </c>
      <c r="U130" s="210">
        <f ca="1">IF(SUM('Chemicals Calcs'!U$2:U130)-'Chem - ODS'!P$15*10^6&lt;0,0,IF(AND(SUM('Chemicals Calcs'!U$1:U129)-'Chem - ODS'!P$15*10^6&lt;0,SUM('Chemicals Calcs'!U$2:U130)-'Chem - ODS'!P$15*10^6&gt;0),SUM('Chemicals Calcs'!U$2:U130)-'Chem - ODS'!P$15*10^6,'Chemicals Calcs'!U130))</f>
        <v>0</v>
      </c>
      <c r="V130" s="210">
        <f ca="1">IF(SUM('Chemicals Calcs'!V$2:V130)-'Chem - ODS'!Q$15*10^6&lt;0,0,IF(AND(SUM('Chemicals Calcs'!V$1:V129)-'Chem - ODS'!Q$15*10^6&lt;0,SUM('Chemicals Calcs'!V$2:V130)-'Chem - ODS'!Q$15*10^6&gt;0),SUM('Chemicals Calcs'!V$2:V130)-'Chem - ODS'!Q$15*10^6,'Chemicals Calcs'!V130))</f>
        <v>0</v>
      </c>
      <c r="W130" s="210">
        <f ca="1">IF(SUM('Chemicals Calcs'!W$2:W130)-'Chem - ODS'!R$15*10^6&lt;0,0,IF(AND(SUM('Chemicals Calcs'!W$1:W129)-'Chem - ODS'!R$15*10^6&lt;0,SUM('Chemicals Calcs'!W$2:W130)-'Chem - ODS'!R$15*10^6&gt;0),SUM('Chemicals Calcs'!W$2:W130)-'Chem - ODS'!R$15*10^6,'Chemicals Calcs'!W130))</f>
        <v>0</v>
      </c>
      <c r="X130" s="210">
        <f ca="1">IF(SUM('Chemicals Calcs'!X$2:X130)-'Chem - ODS'!S$15*10^6&lt;0,0,IF(AND(SUM('Chemicals Calcs'!X$1:X129)-'Chem - ODS'!S$15*10^6&lt;0,SUM('Chemicals Calcs'!X$2:X130)-'Chem - ODS'!S$15*10^6&gt;0),SUM('Chemicals Calcs'!X$2:X130)-'Chem - ODS'!S$15*10^6,'Chemicals Calcs'!X130))</f>
        <v>0</v>
      </c>
      <c r="Y130" s="210">
        <f ca="1">IF(SUM('Chemicals Calcs'!Y$2:Y130)-'Chem - ODS'!T$15*10^6&lt;0,0,IF(AND(SUM('Chemicals Calcs'!Y$1:Y129)-'Chem - ODS'!T$15*10^6&lt;0,SUM('Chemicals Calcs'!Y$2:Y130)-'Chem - ODS'!T$15*10^6&gt;0),SUM('Chemicals Calcs'!Y$2:Y130)-'Chem - ODS'!T$15*10^6,'Chemicals Calcs'!Y130))</f>
        <v>0</v>
      </c>
      <c r="Z130" s="210">
        <f ca="1">IF(SUM('Chemicals Calcs'!Z$2:Z130)-'Chem - ODS'!U$15*10^6&lt;0,0,IF(AND(SUM('Chemicals Calcs'!Z$1:Z129)-'Chem - ODS'!U$15*10^6&lt;0,SUM('Chemicals Calcs'!Z$2:Z130)-'Chem - ODS'!U$15*10^6&gt;0),SUM('Chemicals Calcs'!Z$2:Z130)-'Chem - ODS'!U$15*10^6,'Chemicals Calcs'!Z130))</f>
        <v>0</v>
      </c>
      <c r="AA130" s="210">
        <f ca="1">IF(SUM('Chemicals Calcs'!AA$2:AA130)-'Chem - ODS'!V$15*10^6&lt;0,0,IF(AND(SUM('Chemicals Calcs'!AA$1:AA129)-'Chem - ODS'!V$15*10^6&lt;0,SUM('Chemicals Calcs'!AA$2:AA130)-'Chem - ODS'!V$15*10^6&gt;0),SUM('Chemicals Calcs'!AA$2:AA130)-'Chem - ODS'!V$15*10^6,'Chemicals Calcs'!AA130))</f>
        <v>0</v>
      </c>
      <c r="AB130" s="210">
        <f ca="1">IF(SUM('Chemicals Calcs'!AB$2:AB130)-'Chem - ODS'!W$15*10^6&lt;0,0,IF(AND(SUM('Chemicals Calcs'!AB$1:AB129)-'Chem - ODS'!W$15*10^6&lt;0,SUM('Chemicals Calcs'!AB$2:AB130)-'Chem - ODS'!W$15*10^6&gt;0),SUM('Chemicals Calcs'!AB$2:AB130)-'Chem - ODS'!W$15*10^6,'Chemicals Calcs'!AB130))</f>
        <v>0</v>
      </c>
      <c r="AC130" s="210">
        <f ca="1">IF(SUM('Chemicals Calcs'!AC$2:AC130)-'Chem - ODS'!X$15*10^6&lt;0,0,IF(AND(SUM('Chemicals Calcs'!AC$1:AC129)-'Chem - ODS'!X$15*10^6&lt;0,SUM('Chemicals Calcs'!AC$2:AC130)-'Chem - ODS'!X$15*10^6&gt;0),SUM('Chemicals Calcs'!AC$2:AC130)-'Chem - ODS'!X$15*10^6,'Chemicals Calcs'!AC130))</f>
        <v>0</v>
      </c>
      <c r="AD130" s="210">
        <f ca="1">IF(SUM('Chemicals Calcs'!AD$2:AD130)-'Chem - ODS'!Y$15*10^6&lt;0,0,IF(AND(SUM('Chemicals Calcs'!AD$1:AD129)-'Chem - ODS'!Y$15*10^6&lt;0,SUM('Chemicals Calcs'!AD$2:AD130)-'Chem - ODS'!Y$15*10^6&gt;0),SUM('Chemicals Calcs'!AD$2:AD130)-'Chem - ODS'!Y$15*10^6,'Chemicals Calcs'!AD130))</f>
        <v>0</v>
      </c>
      <c r="AE130" s="210">
        <f ca="1">IF(SUM('Chemicals Calcs'!AE$2:AE130)-'Chem - ODS'!Z$15*10^6&lt;0,0,IF(AND(SUM('Chemicals Calcs'!AE$1:AE129)-'Chem - ODS'!Z$15*10^6&lt;0,SUM('Chemicals Calcs'!AE$2:AE130)-'Chem - ODS'!Z$15*10^6&gt;0),SUM('Chemicals Calcs'!AE$2:AE130)-'Chem - ODS'!Z$15*10^6,'Chemicals Calcs'!AE130))</f>
        <v>0</v>
      </c>
      <c r="AF130" s="210">
        <f ca="1">IF(SUM('Chemicals Calcs'!AF$2:AF130)-'Chem - ODS'!AA$15*10^6&lt;0,0,IF(AND(SUM('Chemicals Calcs'!AF$1:AF129)-'Chem - ODS'!AA$15*10^6&lt;0,SUM('Chemicals Calcs'!AF$2:AF130)-'Chem - ODS'!AA$15*10^6&gt;0),SUM('Chemicals Calcs'!AF$2:AF130)-'Chem - ODS'!AA$15*10^6,'Chemicals Calcs'!AF130))</f>
        <v>0</v>
      </c>
      <c r="AG130" s="210">
        <f ca="1">IF(SUM('Chemicals Calcs'!AG$2:AG130)-'Chem - ODS'!AB$15*10^6&lt;0,0,IF(AND(SUM('Chemicals Calcs'!AG$1:AG129)-'Chem - ODS'!AB$15*10^6&lt;0,SUM('Chemicals Calcs'!AG$2:AG130)-'Chem - ODS'!AB$15*10^6&gt;0),SUM('Chemicals Calcs'!AG$2:AG130)-'Chem - ODS'!AB$15*10^6,'Chemicals Calcs'!AG130))</f>
        <v>0</v>
      </c>
      <c r="AH130" s="210">
        <f ca="1">IF(SUM('Chemicals Calcs'!AH$2:AH130)-'Chem - ODS'!AC$15*10^6&lt;0,0,IF(AND(SUM('Chemicals Calcs'!AH$1:AH129)-'Chem - ODS'!AC$15*10^6&lt;0,SUM('Chemicals Calcs'!AH$2:AH130)-'Chem - ODS'!AC$15*10^6&gt;0),SUM('Chemicals Calcs'!AH$2:AH130)-'Chem - ODS'!AC$15*10^6,'Chemicals Calcs'!AH130))</f>
        <v>0</v>
      </c>
      <c r="AI130" s="210">
        <f ca="1">IF(SUM('Chemicals Calcs'!AI$2:AI130)-'Chem - ODS'!AD$15*10^6&lt;0,0,IF(AND(SUM('Chemicals Calcs'!AI$1:AI129)-'Chem - ODS'!AD$15*10^6&lt;0,SUM('Chemicals Calcs'!AI$2:AI130)-'Chem - ODS'!AD$15*10^6&gt;0),SUM('Chemicals Calcs'!AI$2:AI130)-'Chem - ODS'!AD$15*10^6,'Chemicals Calcs'!AI130))</f>
        <v>0</v>
      </c>
      <c r="AJ130" s="210">
        <f ca="1">IF(SUM('Chemicals Calcs'!AJ$2:AJ130)-'Chem - ODS'!AE$15*10^6&lt;0,0,IF(AND(SUM('Chemicals Calcs'!AJ$1:AJ129)-'Chem - ODS'!AE$15*10^6&lt;0,SUM('Chemicals Calcs'!AJ$2:AJ130)-'Chem - ODS'!AE$15*10^6&gt;0),SUM('Chemicals Calcs'!AJ$2:AJ130)-'Chem - ODS'!AE$15*10^6,'Chemicals Calcs'!AJ130))</f>
        <v>0</v>
      </c>
      <c r="AK130" s="210">
        <f ca="1">IF(SUM('Chemicals Calcs'!AK$2:AK130)-'Chem - ODS'!AF$15*10^6&lt;0,0,IF(AND(SUM('Chemicals Calcs'!AK$1:AK129)-'Chem - ODS'!AF$15*10^6&lt;0,SUM('Chemicals Calcs'!AK$2:AK130)-'Chem - ODS'!AF$15*10^6&gt;0),SUM('Chemicals Calcs'!AK$2:AK130)-'Chem - ODS'!AF$15*10^6,'Chemicals Calcs'!AK130))</f>
        <v>0</v>
      </c>
      <c r="AL130" s="210">
        <f ca="1">IF(SUM('Chemicals Calcs'!AL$2:AL130)-'Chem - ODS'!AG$15*10^6&lt;0,0,IF(AND(SUM('Chemicals Calcs'!AL$1:AL129)-'Chem - ODS'!AG$15*10^6&lt;0,SUM('Chemicals Calcs'!AL$2:AL130)-'Chem - ODS'!AG$15*10^6&gt;0),SUM('Chemicals Calcs'!AL$2:AL130)-'Chem - ODS'!AG$15*10^6,'Chemicals Calcs'!AL130))</f>
        <v>0</v>
      </c>
      <c r="AM130" s="210">
        <f ca="1">IF(SUM('Chemicals Calcs'!AM$2:AM130)-'Chem - ODS'!AH$15*10^6&lt;0,0,IF(AND(SUM('Chemicals Calcs'!AM$1:AM129)-'Chem - ODS'!AH$15*10^6&lt;0,SUM('Chemicals Calcs'!AM$2:AM130)-'Chem - ODS'!AH$15*10^6&gt;0),SUM('Chemicals Calcs'!AM$2:AM130)-'Chem - ODS'!AH$15*10^6,'Chemicals Calcs'!AM130))</f>
        <v>0</v>
      </c>
      <c r="AN130" s="210">
        <f ca="1">IF(SUM('Chemicals Calcs'!AN$2:AN130)-'Chem - ODS'!AI$15*10^6&lt;0,0,IF(AND(SUM('Chemicals Calcs'!AN$1:AN129)-'Chem - ODS'!AI$15*10^6&lt;0,SUM('Chemicals Calcs'!AN$2:AN130)-'Chem - ODS'!AI$15*10^6&gt;0),SUM('Chemicals Calcs'!AN$2:AN130)-'Chem - ODS'!AI$15*10^6,'Chemicals Calcs'!AN130))</f>
        <v>0</v>
      </c>
      <c r="AO130" s="210">
        <f ca="1">IF(SUM('Chemicals Calcs'!AO$2:AO130)-'Chem - ODS'!AJ$15*10^6&lt;0,0,IF(AND(SUM('Chemicals Calcs'!AO$1:AO129)-'Chem - ODS'!AJ$15*10^6&lt;0,SUM('Chemicals Calcs'!AO$2:AO130)-'Chem - ODS'!AJ$15*10^6&gt;0),SUM('Chemicals Calcs'!AO$2:AO130)-'Chem - ODS'!AJ$15*10^6,'Chemicals Calcs'!AO130))</f>
        <v>0</v>
      </c>
      <c r="AP130" s="210">
        <f ca="1">IF(SUM('Chemicals Calcs'!AP$2:AP130)-'Chem - ODS'!AK$15*10^6&lt;0,0,IF(AND(SUM('Chemicals Calcs'!AP$1:AP129)-'Chem - ODS'!AK$15*10^6&lt;0,SUM('Chemicals Calcs'!AP$2:AP130)-'Chem - ODS'!AK$15*10^6&gt;0),SUM('Chemicals Calcs'!AP$2:AP130)-'Chem - ODS'!AK$15*10^6,'Chemicals Calcs'!AP130))</f>
        <v>0</v>
      </c>
    </row>
    <row r="131" spans="1:42">
      <c r="A131" s="74">
        <v>79</v>
      </c>
      <c r="B131">
        <f ca="1">IF('Chemicals 2010'!$A139="CP",INDIRECT("'Chemicals 2010'!"&amp;'Country Selector'!$B$3&amp;ROW($A139))*10^12,0)</f>
        <v>0</v>
      </c>
      <c r="C131" s="90">
        <f t="shared" ca="1" si="6"/>
        <v>0</v>
      </c>
      <c r="D131" s="90">
        <f t="shared" ca="1" si="6"/>
        <v>0</v>
      </c>
      <c r="E131" s="90">
        <f t="shared" ca="1" si="6"/>
        <v>0</v>
      </c>
      <c r="F131" s="90">
        <f t="shared" ca="1" si="6"/>
        <v>0</v>
      </c>
      <c r="G131" s="210">
        <f ca="1">IF(SUM('Chemicals Calcs'!G$2:G131)-'Chem - ODS'!B$15*10^6&lt;0,0,IF(AND(SUM('Chemicals Calcs'!G$1:G130)-'Chem - ODS'!B$15*10^6&lt;0,SUM('Chemicals Calcs'!G$2:G131)-'Chem - ODS'!B$15*10^6&gt;0),SUM('Chemicals Calcs'!G$2:G131)-'Chem - ODS'!B$15*10^6,'Chemicals Calcs'!G131))</f>
        <v>0</v>
      </c>
      <c r="H131" s="210">
        <f ca="1">IF(SUM('Chemicals Calcs'!H$2:H131)-'Chem - ODS'!C$15*10^6&lt;0,0,IF(AND(SUM('Chemicals Calcs'!H$1:H130)-'Chem - ODS'!C$15*10^6&lt;0,SUM('Chemicals Calcs'!H$2:H131)-'Chem - ODS'!C$15*10^6&gt;0),SUM('Chemicals Calcs'!H$2:H131)-'Chem - ODS'!C$15*10^6,'Chemicals Calcs'!H131))</f>
        <v>0</v>
      </c>
      <c r="I131" s="210">
        <f ca="1">IF(SUM('Chemicals Calcs'!I$2:I131)-'Chem - ODS'!D$15*10^6&lt;0,0,IF(AND(SUM('Chemicals Calcs'!I$1:I130)-'Chem - ODS'!D$15*10^6&lt;0,SUM('Chemicals Calcs'!I$2:I131)-'Chem - ODS'!D$15*10^6&gt;0),SUM('Chemicals Calcs'!I$2:I131)-'Chem - ODS'!D$15*10^6,'Chemicals Calcs'!I131))</f>
        <v>0</v>
      </c>
      <c r="J131" s="210">
        <f ca="1">IF(SUM('Chemicals Calcs'!J$2:J131)-'Chem - ODS'!E$15*10^6&lt;0,0,IF(AND(SUM('Chemicals Calcs'!J$1:J130)-'Chem - ODS'!E$15*10^6&lt;0,SUM('Chemicals Calcs'!J$2:J131)-'Chem - ODS'!E$15*10^6&gt;0),SUM('Chemicals Calcs'!J$2:J131)-'Chem - ODS'!E$15*10^6,'Chemicals Calcs'!J131))</f>
        <v>0</v>
      </c>
      <c r="K131" s="210">
        <f ca="1">IF(SUM('Chemicals Calcs'!K$2:K131)-'Chem - ODS'!F$15*10^6&lt;0,0,IF(AND(SUM('Chemicals Calcs'!K$1:K130)-'Chem - ODS'!F$15*10^6&lt;0,SUM('Chemicals Calcs'!K$2:K131)-'Chem - ODS'!F$15*10^6&gt;0),SUM('Chemicals Calcs'!K$2:K131)-'Chem - ODS'!F$15*10^6,'Chemicals Calcs'!K131))</f>
        <v>0</v>
      </c>
      <c r="L131" s="210">
        <f ca="1">IF(SUM('Chemicals Calcs'!L$2:L131)-'Chem - ODS'!G$15*10^6&lt;0,0,IF(AND(SUM('Chemicals Calcs'!L$1:L130)-'Chem - ODS'!G$15*10^6&lt;0,SUM('Chemicals Calcs'!L$2:L131)-'Chem - ODS'!G$15*10^6&gt;0),SUM('Chemicals Calcs'!L$2:L131)-'Chem - ODS'!G$15*10^6,'Chemicals Calcs'!L131))</f>
        <v>0</v>
      </c>
      <c r="M131" s="210">
        <f ca="1">IF(SUM('Chemicals Calcs'!M$2:M131)-'Chem - ODS'!H$15*10^6&lt;0,0,IF(AND(SUM('Chemicals Calcs'!M$1:M130)-'Chem - ODS'!H$15*10^6&lt;0,SUM('Chemicals Calcs'!M$2:M131)-'Chem - ODS'!H$15*10^6&gt;0),SUM('Chemicals Calcs'!M$2:M131)-'Chem - ODS'!H$15*10^6,'Chemicals Calcs'!M131))</f>
        <v>0</v>
      </c>
      <c r="N131" s="210">
        <f ca="1">IF(SUM('Chemicals Calcs'!N$2:N131)-'Chem - ODS'!I$15*10^6&lt;0,0,IF(AND(SUM('Chemicals Calcs'!N$1:N130)-'Chem - ODS'!I$15*10^6&lt;0,SUM('Chemicals Calcs'!N$2:N131)-'Chem - ODS'!I$15*10^6&gt;0),SUM('Chemicals Calcs'!N$2:N131)-'Chem - ODS'!I$15*10^6,'Chemicals Calcs'!N131))</f>
        <v>0</v>
      </c>
      <c r="O131" s="210">
        <f ca="1">IF(SUM('Chemicals Calcs'!O$2:O131)-'Chem - ODS'!J$15*10^6&lt;0,0,IF(AND(SUM('Chemicals Calcs'!O$1:O130)-'Chem - ODS'!J$15*10^6&lt;0,SUM('Chemicals Calcs'!O$2:O131)-'Chem - ODS'!J$15*10^6&gt;0),SUM('Chemicals Calcs'!O$2:O131)-'Chem - ODS'!J$15*10^6,'Chemicals Calcs'!O131))</f>
        <v>0</v>
      </c>
      <c r="P131" s="210">
        <f ca="1">IF(SUM('Chemicals Calcs'!P$2:P131)-'Chem - ODS'!K$15*10^6&lt;0,0,IF(AND(SUM('Chemicals Calcs'!P$1:P130)-'Chem - ODS'!K$15*10^6&lt;0,SUM('Chemicals Calcs'!P$2:P131)-'Chem - ODS'!K$15*10^6&gt;0),SUM('Chemicals Calcs'!P$2:P131)-'Chem - ODS'!K$15*10^6,'Chemicals Calcs'!P131))</f>
        <v>0</v>
      </c>
      <c r="Q131" s="210">
        <f ca="1">IF(SUM('Chemicals Calcs'!Q$2:Q131)-'Chem - ODS'!L$15*10^6&lt;0,0,IF(AND(SUM('Chemicals Calcs'!Q$1:Q130)-'Chem - ODS'!L$15*10^6&lt;0,SUM('Chemicals Calcs'!Q$2:Q131)-'Chem - ODS'!L$15*10^6&gt;0),SUM('Chemicals Calcs'!Q$2:Q131)-'Chem - ODS'!L$15*10^6,'Chemicals Calcs'!Q131))</f>
        <v>0</v>
      </c>
      <c r="R131" s="210">
        <f ca="1">IF(SUM('Chemicals Calcs'!R$2:R131)-'Chem - ODS'!M$15*10^6&lt;0,0,IF(AND(SUM('Chemicals Calcs'!R$1:R130)-'Chem - ODS'!M$15*10^6&lt;0,SUM('Chemicals Calcs'!R$2:R131)-'Chem - ODS'!M$15*10^6&gt;0),SUM('Chemicals Calcs'!R$2:R131)-'Chem - ODS'!M$15*10^6,'Chemicals Calcs'!R131))</f>
        <v>0</v>
      </c>
      <c r="S131" s="210">
        <f ca="1">IF(SUM('Chemicals Calcs'!S$2:S131)-'Chem - ODS'!N$15*10^6&lt;0,0,IF(AND(SUM('Chemicals Calcs'!S$1:S130)-'Chem - ODS'!N$15*10^6&lt;0,SUM('Chemicals Calcs'!S$2:S131)-'Chem - ODS'!N$15*10^6&gt;0),SUM('Chemicals Calcs'!S$2:S131)-'Chem - ODS'!N$15*10^6,'Chemicals Calcs'!S131))</f>
        <v>0</v>
      </c>
      <c r="T131" s="210">
        <f ca="1">IF(SUM('Chemicals Calcs'!T$2:T131)-'Chem - ODS'!O$15*10^6&lt;0,0,IF(AND(SUM('Chemicals Calcs'!T$1:T130)-'Chem - ODS'!O$15*10^6&lt;0,SUM('Chemicals Calcs'!T$2:T131)-'Chem - ODS'!O$15*10^6&gt;0),SUM('Chemicals Calcs'!T$2:T131)-'Chem - ODS'!O$15*10^6,'Chemicals Calcs'!T131))</f>
        <v>0</v>
      </c>
      <c r="U131" s="210">
        <f ca="1">IF(SUM('Chemicals Calcs'!U$2:U131)-'Chem - ODS'!P$15*10^6&lt;0,0,IF(AND(SUM('Chemicals Calcs'!U$1:U130)-'Chem - ODS'!P$15*10^6&lt;0,SUM('Chemicals Calcs'!U$2:U131)-'Chem - ODS'!P$15*10^6&gt;0),SUM('Chemicals Calcs'!U$2:U131)-'Chem - ODS'!P$15*10^6,'Chemicals Calcs'!U131))</f>
        <v>0</v>
      </c>
      <c r="V131" s="210">
        <f ca="1">IF(SUM('Chemicals Calcs'!V$2:V131)-'Chem - ODS'!Q$15*10^6&lt;0,0,IF(AND(SUM('Chemicals Calcs'!V$1:V130)-'Chem - ODS'!Q$15*10^6&lt;0,SUM('Chemicals Calcs'!V$2:V131)-'Chem - ODS'!Q$15*10^6&gt;0),SUM('Chemicals Calcs'!V$2:V131)-'Chem - ODS'!Q$15*10^6,'Chemicals Calcs'!V131))</f>
        <v>0</v>
      </c>
      <c r="W131" s="210">
        <f ca="1">IF(SUM('Chemicals Calcs'!W$2:W131)-'Chem - ODS'!R$15*10^6&lt;0,0,IF(AND(SUM('Chemicals Calcs'!W$1:W130)-'Chem - ODS'!R$15*10^6&lt;0,SUM('Chemicals Calcs'!W$2:W131)-'Chem - ODS'!R$15*10^6&gt;0),SUM('Chemicals Calcs'!W$2:W131)-'Chem - ODS'!R$15*10^6,'Chemicals Calcs'!W131))</f>
        <v>0</v>
      </c>
      <c r="X131" s="210">
        <f ca="1">IF(SUM('Chemicals Calcs'!X$2:X131)-'Chem - ODS'!S$15*10^6&lt;0,0,IF(AND(SUM('Chemicals Calcs'!X$1:X130)-'Chem - ODS'!S$15*10^6&lt;0,SUM('Chemicals Calcs'!X$2:X131)-'Chem - ODS'!S$15*10^6&gt;0),SUM('Chemicals Calcs'!X$2:X131)-'Chem - ODS'!S$15*10^6,'Chemicals Calcs'!X131))</f>
        <v>0</v>
      </c>
      <c r="Y131" s="210">
        <f ca="1">IF(SUM('Chemicals Calcs'!Y$2:Y131)-'Chem - ODS'!T$15*10^6&lt;0,0,IF(AND(SUM('Chemicals Calcs'!Y$1:Y130)-'Chem - ODS'!T$15*10^6&lt;0,SUM('Chemicals Calcs'!Y$2:Y131)-'Chem - ODS'!T$15*10^6&gt;0),SUM('Chemicals Calcs'!Y$2:Y131)-'Chem - ODS'!T$15*10^6,'Chemicals Calcs'!Y131))</f>
        <v>0</v>
      </c>
      <c r="Z131" s="210">
        <f ca="1">IF(SUM('Chemicals Calcs'!Z$2:Z131)-'Chem - ODS'!U$15*10^6&lt;0,0,IF(AND(SUM('Chemicals Calcs'!Z$1:Z130)-'Chem - ODS'!U$15*10^6&lt;0,SUM('Chemicals Calcs'!Z$2:Z131)-'Chem - ODS'!U$15*10^6&gt;0),SUM('Chemicals Calcs'!Z$2:Z131)-'Chem - ODS'!U$15*10^6,'Chemicals Calcs'!Z131))</f>
        <v>0</v>
      </c>
      <c r="AA131" s="210">
        <f ca="1">IF(SUM('Chemicals Calcs'!AA$2:AA131)-'Chem - ODS'!V$15*10^6&lt;0,0,IF(AND(SUM('Chemicals Calcs'!AA$1:AA130)-'Chem - ODS'!V$15*10^6&lt;0,SUM('Chemicals Calcs'!AA$2:AA131)-'Chem - ODS'!V$15*10^6&gt;0),SUM('Chemicals Calcs'!AA$2:AA131)-'Chem - ODS'!V$15*10^6,'Chemicals Calcs'!AA131))</f>
        <v>0</v>
      </c>
      <c r="AB131" s="210">
        <f ca="1">IF(SUM('Chemicals Calcs'!AB$2:AB131)-'Chem - ODS'!W$15*10^6&lt;0,0,IF(AND(SUM('Chemicals Calcs'!AB$1:AB130)-'Chem - ODS'!W$15*10^6&lt;0,SUM('Chemicals Calcs'!AB$2:AB131)-'Chem - ODS'!W$15*10^6&gt;0),SUM('Chemicals Calcs'!AB$2:AB131)-'Chem - ODS'!W$15*10^6,'Chemicals Calcs'!AB131))</f>
        <v>0</v>
      </c>
      <c r="AC131" s="210">
        <f ca="1">IF(SUM('Chemicals Calcs'!AC$2:AC131)-'Chem - ODS'!X$15*10^6&lt;0,0,IF(AND(SUM('Chemicals Calcs'!AC$1:AC130)-'Chem - ODS'!X$15*10^6&lt;0,SUM('Chemicals Calcs'!AC$2:AC131)-'Chem - ODS'!X$15*10^6&gt;0),SUM('Chemicals Calcs'!AC$2:AC131)-'Chem - ODS'!X$15*10^6,'Chemicals Calcs'!AC131))</f>
        <v>0</v>
      </c>
      <c r="AD131" s="210">
        <f ca="1">IF(SUM('Chemicals Calcs'!AD$2:AD131)-'Chem - ODS'!Y$15*10^6&lt;0,0,IF(AND(SUM('Chemicals Calcs'!AD$1:AD130)-'Chem - ODS'!Y$15*10^6&lt;0,SUM('Chemicals Calcs'!AD$2:AD131)-'Chem - ODS'!Y$15*10^6&gt;0),SUM('Chemicals Calcs'!AD$2:AD131)-'Chem - ODS'!Y$15*10^6,'Chemicals Calcs'!AD131))</f>
        <v>0</v>
      </c>
      <c r="AE131" s="210">
        <f ca="1">IF(SUM('Chemicals Calcs'!AE$2:AE131)-'Chem - ODS'!Z$15*10^6&lt;0,0,IF(AND(SUM('Chemicals Calcs'!AE$1:AE130)-'Chem - ODS'!Z$15*10^6&lt;0,SUM('Chemicals Calcs'!AE$2:AE131)-'Chem - ODS'!Z$15*10^6&gt;0),SUM('Chemicals Calcs'!AE$2:AE131)-'Chem - ODS'!Z$15*10^6,'Chemicals Calcs'!AE131))</f>
        <v>0</v>
      </c>
      <c r="AF131" s="210">
        <f ca="1">IF(SUM('Chemicals Calcs'!AF$2:AF131)-'Chem - ODS'!AA$15*10^6&lt;0,0,IF(AND(SUM('Chemicals Calcs'!AF$1:AF130)-'Chem - ODS'!AA$15*10^6&lt;0,SUM('Chemicals Calcs'!AF$2:AF131)-'Chem - ODS'!AA$15*10^6&gt;0),SUM('Chemicals Calcs'!AF$2:AF131)-'Chem - ODS'!AA$15*10^6,'Chemicals Calcs'!AF131))</f>
        <v>0</v>
      </c>
      <c r="AG131" s="210">
        <f ca="1">IF(SUM('Chemicals Calcs'!AG$2:AG131)-'Chem - ODS'!AB$15*10^6&lt;0,0,IF(AND(SUM('Chemicals Calcs'!AG$1:AG130)-'Chem - ODS'!AB$15*10^6&lt;0,SUM('Chemicals Calcs'!AG$2:AG131)-'Chem - ODS'!AB$15*10^6&gt;0),SUM('Chemicals Calcs'!AG$2:AG131)-'Chem - ODS'!AB$15*10^6,'Chemicals Calcs'!AG131))</f>
        <v>0</v>
      </c>
      <c r="AH131" s="210">
        <f ca="1">IF(SUM('Chemicals Calcs'!AH$2:AH131)-'Chem - ODS'!AC$15*10^6&lt;0,0,IF(AND(SUM('Chemicals Calcs'!AH$1:AH130)-'Chem - ODS'!AC$15*10^6&lt;0,SUM('Chemicals Calcs'!AH$2:AH131)-'Chem - ODS'!AC$15*10^6&gt;0),SUM('Chemicals Calcs'!AH$2:AH131)-'Chem - ODS'!AC$15*10^6,'Chemicals Calcs'!AH131))</f>
        <v>0</v>
      </c>
      <c r="AI131" s="210">
        <f ca="1">IF(SUM('Chemicals Calcs'!AI$2:AI131)-'Chem - ODS'!AD$15*10^6&lt;0,0,IF(AND(SUM('Chemicals Calcs'!AI$1:AI130)-'Chem - ODS'!AD$15*10^6&lt;0,SUM('Chemicals Calcs'!AI$2:AI131)-'Chem - ODS'!AD$15*10^6&gt;0),SUM('Chemicals Calcs'!AI$2:AI131)-'Chem - ODS'!AD$15*10^6,'Chemicals Calcs'!AI131))</f>
        <v>0</v>
      </c>
      <c r="AJ131" s="210">
        <f ca="1">IF(SUM('Chemicals Calcs'!AJ$2:AJ131)-'Chem - ODS'!AE$15*10^6&lt;0,0,IF(AND(SUM('Chemicals Calcs'!AJ$1:AJ130)-'Chem - ODS'!AE$15*10^6&lt;0,SUM('Chemicals Calcs'!AJ$2:AJ131)-'Chem - ODS'!AE$15*10^6&gt;0),SUM('Chemicals Calcs'!AJ$2:AJ131)-'Chem - ODS'!AE$15*10^6,'Chemicals Calcs'!AJ131))</f>
        <v>0</v>
      </c>
      <c r="AK131" s="210">
        <f ca="1">IF(SUM('Chemicals Calcs'!AK$2:AK131)-'Chem - ODS'!AF$15*10^6&lt;0,0,IF(AND(SUM('Chemicals Calcs'!AK$1:AK130)-'Chem - ODS'!AF$15*10^6&lt;0,SUM('Chemicals Calcs'!AK$2:AK131)-'Chem - ODS'!AF$15*10^6&gt;0),SUM('Chemicals Calcs'!AK$2:AK131)-'Chem - ODS'!AF$15*10^6,'Chemicals Calcs'!AK131))</f>
        <v>0</v>
      </c>
      <c r="AL131" s="210">
        <f ca="1">IF(SUM('Chemicals Calcs'!AL$2:AL131)-'Chem - ODS'!AG$15*10^6&lt;0,0,IF(AND(SUM('Chemicals Calcs'!AL$1:AL130)-'Chem - ODS'!AG$15*10^6&lt;0,SUM('Chemicals Calcs'!AL$2:AL131)-'Chem - ODS'!AG$15*10^6&gt;0),SUM('Chemicals Calcs'!AL$2:AL131)-'Chem - ODS'!AG$15*10^6,'Chemicals Calcs'!AL131))</f>
        <v>0</v>
      </c>
      <c r="AM131" s="210">
        <f ca="1">IF(SUM('Chemicals Calcs'!AM$2:AM131)-'Chem - ODS'!AH$15*10^6&lt;0,0,IF(AND(SUM('Chemicals Calcs'!AM$1:AM130)-'Chem - ODS'!AH$15*10^6&lt;0,SUM('Chemicals Calcs'!AM$2:AM131)-'Chem - ODS'!AH$15*10^6&gt;0),SUM('Chemicals Calcs'!AM$2:AM131)-'Chem - ODS'!AH$15*10^6,'Chemicals Calcs'!AM131))</f>
        <v>0</v>
      </c>
      <c r="AN131" s="210">
        <f ca="1">IF(SUM('Chemicals Calcs'!AN$2:AN131)-'Chem - ODS'!AI$15*10^6&lt;0,0,IF(AND(SUM('Chemicals Calcs'!AN$1:AN130)-'Chem - ODS'!AI$15*10^6&lt;0,SUM('Chemicals Calcs'!AN$2:AN131)-'Chem - ODS'!AI$15*10^6&gt;0),SUM('Chemicals Calcs'!AN$2:AN131)-'Chem - ODS'!AI$15*10^6,'Chemicals Calcs'!AN131))</f>
        <v>0</v>
      </c>
      <c r="AO131" s="210">
        <f ca="1">IF(SUM('Chemicals Calcs'!AO$2:AO131)-'Chem - ODS'!AJ$15*10^6&lt;0,0,IF(AND(SUM('Chemicals Calcs'!AO$1:AO130)-'Chem - ODS'!AJ$15*10^6&lt;0,SUM('Chemicals Calcs'!AO$2:AO131)-'Chem - ODS'!AJ$15*10^6&gt;0),SUM('Chemicals Calcs'!AO$2:AO131)-'Chem - ODS'!AJ$15*10^6,'Chemicals Calcs'!AO131))</f>
        <v>0</v>
      </c>
      <c r="AP131" s="210">
        <f ca="1">IF(SUM('Chemicals Calcs'!AP$2:AP131)-'Chem - ODS'!AK$15*10^6&lt;0,0,IF(AND(SUM('Chemicals Calcs'!AP$1:AP130)-'Chem - ODS'!AK$15*10^6&lt;0,SUM('Chemicals Calcs'!AP$2:AP131)-'Chem - ODS'!AK$15*10^6&gt;0),SUM('Chemicals Calcs'!AP$2:AP131)-'Chem - ODS'!AK$15*10^6,'Chemicals Calcs'!AP131))</f>
        <v>0</v>
      </c>
    </row>
    <row r="132" spans="1:42">
      <c r="A132" s="74">
        <v>80</v>
      </c>
      <c r="B132">
        <f ca="1">IF('Chemicals 2010'!$A140="CP",INDIRECT("'Chemicals 2010'!"&amp;'Country Selector'!$B$3&amp;ROW($A140))*10^12,0)</f>
        <v>0</v>
      </c>
      <c r="C132" s="90">
        <f t="shared" ca="1" si="6"/>
        <v>0</v>
      </c>
      <c r="D132" s="90">
        <f t="shared" ca="1" si="6"/>
        <v>0</v>
      </c>
      <c r="E132" s="90">
        <f t="shared" ca="1" si="6"/>
        <v>0</v>
      </c>
      <c r="F132" s="90">
        <f t="shared" ca="1" si="6"/>
        <v>0</v>
      </c>
      <c r="G132" s="210">
        <f ca="1">IF(SUM('Chemicals Calcs'!G$2:G132)-'Chem - ODS'!B$15*10^6&lt;0,0,IF(AND(SUM('Chemicals Calcs'!G$1:G131)-'Chem - ODS'!B$15*10^6&lt;0,SUM('Chemicals Calcs'!G$2:G132)-'Chem - ODS'!B$15*10^6&gt;0),SUM('Chemicals Calcs'!G$2:G132)-'Chem - ODS'!B$15*10^6,'Chemicals Calcs'!G132))</f>
        <v>0</v>
      </c>
      <c r="H132" s="210">
        <f ca="1">IF(SUM('Chemicals Calcs'!H$2:H132)-'Chem - ODS'!C$15*10^6&lt;0,0,IF(AND(SUM('Chemicals Calcs'!H$1:H131)-'Chem - ODS'!C$15*10^6&lt;0,SUM('Chemicals Calcs'!H$2:H132)-'Chem - ODS'!C$15*10^6&gt;0),SUM('Chemicals Calcs'!H$2:H132)-'Chem - ODS'!C$15*10^6,'Chemicals Calcs'!H132))</f>
        <v>0</v>
      </c>
      <c r="I132" s="210">
        <f ca="1">IF(SUM('Chemicals Calcs'!I$2:I132)-'Chem - ODS'!D$15*10^6&lt;0,0,IF(AND(SUM('Chemicals Calcs'!I$1:I131)-'Chem - ODS'!D$15*10^6&lt;0,SUM('Chemicals Calcs'!I$2:I132)-'Chem - ODS'!D$15*10^6&gt;0),SUM('Chemicals Calcs'!I$2:I132)-'Chem - ODS'!D$15*10^6,'Chemicals Calcs'!I132))</f>
        <v>0</v>
      </c>
      <c r="J132" s="210">
        <f ca="1">IF(SUM('Chemicals Calcs'!J$2:J132)-'Chem - ODS'!E$15*10^6&lt;0,0,IF(AND(SUM('Chemicals Calcs'!J$1:J131)-'Chem - ODS'!E$15*10^6&lt;0,SUM('Chemicals Calcs'!J$2:J132)-'Chem - ODS'!E$15*10^6&gt;0),SUM('Chemicals Calcs'!J$2:J132)-'Chem - ODS'!E$15*10^6,'Chemicals Calcs'!J132))</f>
        <v>0</v>
      </c>
      <c r="K132" s="210">
        <f ca="1">IF(SUM('Chemicals Calcs'!K$2:K132)-'Chem - ODS'!F$15*10^6&lt;0,0,IF(AND(SUM('Chemicals Calcs'!K$1:K131)-'Chem - ODS'!F$15*10^6&lt;0,SUM('Chemicals Calcs'!K$2:K132)-'Chem - ODS'!F$15*10^6&gt;0),SUM('Chemicals Calcs'!K$2:K132)-'Chem - ODS'!F$15*10^6,'Chemicals Calcs'!K132))</f>
        <v>0</v>
      </c>
      <c r="L132" s="210">
        <f ca="1">IF(SUM('Chemicals Calcs'!L$2:L132)-'Chem - ODS'!G$15*10^6&lt;0,0,IF(AND(SUM('Chemicals Calcs'!L$1:L131)-'Chem - ODS'!G$15*10^6&lt;0,SUM('Chemicals Calcs'!L$2:L132)-'Chem - ODS'!G$15*10^6&gt;0),SUM('Chemicals Calcs'!L$2:L132)-'Chem - ODS'!G$15*10^6,'Chemicals Calcs'!L132))</f>
        <v>0</v>
      </c>
      <c r="M132" s="210">
        <f ca="1">IF(SUM('Chemicals Calcs'!M$2:M132)-'Chem - ODS'!H$15*10^6&lt;0,0,IF(AND(SUM('Chemicals Calcs'!M$1:M131)-'Chem - ODS'!H$15*10^6&lt;0,SUM('Chemicals Calcs'!M$2:M132)-'Chem - ODS'!H$15*10^6&gt;0),SUM('Chemicals Calcs'!M$2:M132)-'Chem - ODS'!H$15*10^6,'Chemicals Calcs'!M132))</f>
        <v>0</v>
      </c>
      <c r="N132" s="210">
        <f ca="1">IF(SUM('Chemicals Calcs'!N$2:N132)-'Chem - ODS'!I$15*10^6&lt;0,0,IF(AND(SUM('Chemicals Calcs'!N$1:N131)-'Chem - ODS'!I$15*10^6&lt;0,SUM('Chemicals Calcs'!N$2:N132)-'Chem - ODS'!I$15*10^6&gt;0),SUM('Chemicals Calcs'!N$2:N132)-'Chem - ODS'!I$15*10^6,'Chemicals Calcs'!N132))</f>
        <v>0</v>
      </c>
      <c r="O132" s="210">
        <f ca="1">IF(SUM('Chemicals Calcs'!O$2:O132)-'Chem - ODS'!J$15*10^6&lt;0,0,IF(AND(SUM('Chemicals Calcs'!O$1:O131)-'Chem - ODS'!J$15*10^6&lt;0,SUM('Chemicals Calcs'!O$2:O132)-'Chem - ODS'!J$15*10^6&gt;0),SUM('Chemicals Calcs'!O$2:O132)-'Chem - ODS'!J$15*10^6,'Chemicals Calcs'!O132))</f>
        <v>0</v>
      </c>
      <c r="P132" s="210">
        <f ca="1">IF(SUM('Chemicals Calcs'!P$2:P132)-'Chem - ODS'!K$15*10^6&lt;0,0,IF(AND(SUM('Chemicals Calcs'!P$1:P131)-'Chem - ODS'!K$15*10^6&lt;0,SUM('Chemicals Calcs'!P$2:P132)-'Chem - ODS'!K$15*10^6&gt;0),SUM('Chemicals Calcs'!P$2:P132)-'Chem - ODS'!K$15*10^6,'Chemicals Calcs'!P132))</f>
        <v>0</v>
      </c>
      <c r="Q132" s="210">
        <f ca="1">IF(SUM('Chemicals Calcs'!Q$2:Q132)-'Chem - ODS'!L$15*10^6&lt;0,0,IF(AND(SUM('Chemicals Calcs'!Q$1:Q131)-'Chem - ODS'!L$15*10^6&lt;0,SUM('Chemicals Calcs'!Q$2:Q132)-'Chem - ODS'!L$15*10^6&gt;0),SUM('Chemicals Calcs'!Q$2:Q132)-'Chem - ODS'!L$15*10^6,'Chemicals Calcs'!Q132))</f>
        <v>0</v>
      </c>
      <c r="R132" s="210">
        <f ca="1">IF(SUM('Chemicals Calcs'!R$2:R132)-'Chem - ODS'!M$15*10^6&lt;0,0,IF(AND(SUM('Chemicals Calcs'!R$1:R131)-'Chem - ODS'!M$15*10^6&lt;0,SUM('Chemicals Calcs'!R$2:R132)-'Chem - ODS'!M$15*10^6&gt;0),SUM('Chemicals Calcs'!R$2:R132)-'Chem - ODS'!M$15*10^6,'Chemicals Calcs'!R132))</f>
        <v>0</v>
      </c>
      <c r="S132" s="210">
        <f ca="1">IF(SUM('Chemicals Calcs'!S$2:S132)-'Chem - ODS'!N$15*10^6&lt;0,0,IF(AND(SUM('Chemicals Calcs'!S$1:S131)-'Chem - ODS'!N$15*10^6&lt;0,SUM('Chemicals Calcs'!S$2:S132)-'Chem - ODS'!N$15*10^6&gt;0),SUM('Chemicals Calcs'!S$2:S132)-'Chem - ODS'!N$15*10^6,'Chemicals Calcs'!S132))</f>
        <v>0</v>
      </c>
      <c r="T132" s="210">
        <f ca="1">IF(SUM('Chemicals Calcs'!T$2:T132)-'Chem - ODS'!O$15*10^6&lt;0,0,IF(AND(SUM('Chemicals Calcs'!T$1:T131)-'Chem - ODS'!O$15*10^6&lt;0,SUM('Chemicals Calcs'!T$2:T132)-'Chem - ODS'!O$15*10^6&gt;0),SUM('Chemicals Calcs'!T$2:T132)-'Chem - ODS'!O$15*10^6,'Chemicals Calcs'!T132))</f>
        <v>0</v>
      </c>
      <c r="U132" s="210">
        <f ca="1">IF(SUM('Chemicals Calcs'!U$2:U132)-'Chem - ODS'!P$15*10^6&lt;0,0,IF(AND(SUM('Chemicals Calcs'!U$1:U131)-'Chem - ODS'!P$15*10^6&lt;0,SUM('Chemicals Calcs'!U$2:U132)-'Chem - ODS'!P$15*10^6&gt;0),SUM('Chemicals Calcs'!U$2:U132)-'Chem - ODS'!P$15*10^6,'Chemicals Calcs'!U132))</f>
        <v>0</v>
      </c>
      <c r="V132" s="210">
        <f ca="1">IF(SUM('Chemicals Calcs'!V$2:V132)-'Chem - ODS'!Q$15*10^6&lt;0,0,IF(AND(SUM('Chemicals Calcs'!V$1:V131)-'Chem - ODS'!Q$15*10^6&lt;0,SUM('Chemicals Calcs'!V$2:V132)-'Chem - ODS'!Q$15*10^6&gt;0),SUM('Chemicals Calcs'!V$2:V132)-'Chem - ODS'!Q$15*10^6,'Chemicals Calcs'!V132))</f>
        <v>0</v>
      </c>
      <c r="W132" s="210">
        <f ca="1">IF(SUM('Chemicals Calcs'!W$2:W132)-'Chem - ODS'!R$15*10^6&lt;0,0,IF(AND(SUM('Chemicals Calcs'!W$1:W131)-'Chem - ODS'!R$15*10^6&lt;0,SUM('Chemicals Calcs'!W$2:W132)-'Chem - ODS'!R$15*10^6&gt;0),SUM('Chemicals Calcs'!W$2:W132)-'Chem - ODS'!R$15*10^6,'Chemicals Calcs'!W132))</f>
        <v>0</v>
      </c>
      <c r="X132" s="210">
        <f ca="1">IF(SUM('Chemicals Calcs'!X$2:X132)-'Chem - ODS'!S$15*10^6&lt;0,0,IF(AND(SUM('Chemicals Calcs'!X$1:X131)-'Chem - ODS'!S$15*10^6&lt;0,SUM('Chemicals Calcs'!X$2:X132)-'Chem - ODS'!S$15*10^6&gt;0),SUM('Chemicals Calcs'!X$2:X132)-'Chem - ODS'!S$15*10^6,'Chemicals Calcs'!X132))</f>
        <v>0</v>
      </c>
      <c r="Y132" s="210">
        <f ca="1">IF(SUM('Chemicals Calcs'!Y$2:Y132)-'Chem - ODS'!T$15*10^6&lt;0,0,IF(AND(SUM('Chemicals Calcs'!Y$1:Y131)-'Chem - ODS'!T$15*10^6&lt;0,SUM('Chemicals Calcs'!Y$2:Y132)-'Chem - ODS'!T$15*10^6&gt;0),SUM('Chemicals Calcs'!Y$2:Y132)-'Chem - ODS'!T$15*10^6,'Chemicals Calcs'!Y132))</f>
        <v>0</v>
      </c>
      <c r="Z132" s="210">
        <f ca="1">IF(SUM('Chemicals Calcs'!Z$2:Z132)-'Chem - ODS'!U$15*10^6&lt;0,0,IF(AND(SUM('Chemicals Calcs'!Z$1:Z131)-'Chem - ODS'!U$15*10^6&lt;0,SUM('Chemicals Calcs'!Z$2:Z132)-'Chem - ODS'!U$15*10^6&gt;0),SUM('Chemicals Calcs'!Z$2:Z132)-'Chem - ODS'!U$15*10^6,'Chemicals Calcs'!Z132))</f>
        <v>0</v>
      </c>
      <c r="AA132" s="210">
        <f ca="1">IF(SUM('Chemicals Calcs'!AA$2:AA132)-'Chem - ODS'!V$15*10^6&lt;0,0,IF(AND(SUM('Chemicals Calcs'!AA$1:AA131)-'Chem - ODS'!V$15*10^6&lt;0,SUM('Chemicals Calcs'!AA$2:AA132)-'Chem - ODS'!V$15*10^6&gt;0),SUM('Chemicals Calcs'!AA$2:AA132)-'Chem - ODS'!V$15*10^6,'Chemicals Calcs'!AA132))</f>
        <v>0</v>
      </c>
      <c r="AB132" s="210">
        <f ca="1">IF(SUM('Chemicals Calcs'!AB$2:AB132)-'Chem - ODS'!W$15*10^6&lt;0,0,IF(AND(SUM('Chemicals Calcs'!AB$1:AB131)-'Chem - ODS'!W$15*10^6&lt;0,SUM('Chemicals Calcs'!AB$2:AB132)-'Chem - ODS'!W$15*10^6&gt;0),SUM('Chemicals Calcs'!AB$2:AB132)-'Chem - ODS'!W$15*10^6,'Chemicals Calcs'!AB132))</f>
        <v>0</v>
      </c>
      <c r="AC132" s="210">
        <f ca="1">IF(SUM('Chemicals Calcs'!AC$2:AC132)-'Chem - ODS'!X$15*10^6&lt;0,0,IF(AND(SUM('Chemicals Calcs'!AC$1:AC131)-'Chem - ODS'!X$15*10^6&lt;0,SUM('Chemicals Calcs'!AC$2:AC132)-'Chem - ODS'!X$15*10^6&gt;0),SUM('Chemicals Calcs'!AC$2:AC132)-'Chem - ODS'!X$15*10^6,'Chemicals Calcs'!AC132))</f>
        <v>0</v>
      </c>
      <c r="AD132" s="210">
        <f ca="1">IF(SUM('Chemicals Calcs'!AD$2:AD132)-'Chem - ODS'!Y$15*10^6&lt;0,0,IF(AND(SUM('Chemicals Calcs'!AD$1:AD131)-'Chem - ODS'!Y$15*10^6&lt;0,SUM('Chemicals Calcs'!AD$2:AD132)-'Chem - ODS'!Y$15*10^6&gt;0),SUM('Chemicals Calcs'!AD$2:AD132)-'Chem - ODS'!Y$15*10^6,'Chemicals Calcs'!AD132))</f>
        <v>0</v>
      </c>
      <c r="AE132" s="210">
        <f ca="1">IF(SUM('Chemicals Calcs'!AE$2:AE132)-'Chem - ODS'!Z$15*10^6&lt;0,0,IF(AND(SUM('Chemicals Calcs'!AE$1:AE131)-'Chem - ODS'!Z$15*10^6&lt;0,SUM('Chemicals Calcs'!AE$2:AE132)-'Chem - ODS'!Z$15*10^6&gt;0),SUM('Chemicals Calcs'!AE$2:AE132)-'Chem - ODS'!Z$15*10^6,'Chemicals Calcs'!AE132))</f>
        <v>0</v>
      </c>
      <c r="AF132" s="210">
        <f ca="1">IF(SUM('Chemicals Calcs'!AF$2:AF132)-'Chem - ODS'!AA$15*10^6&lt;0,0,IF(AND(SUM('Chemicals Calcs'!AF$1:AF131)-'Chem - ODS'!AA$15*10^6&lt;0,SUM('Chemicals Calcs'!AF$2:AF132)-'Chem - ODS'!AA$15*10^6&gt;0),SUM('Chemicals Calcs'!AF$2:AF132)-'Chem - ODS'!AA$15*10^6,'Chemicals Calcs'!AF132))</f>
        <v>0</v>
      </c>
      <c r="AG132" s="210">
        <f ca="1">IF(SUM('Chemicals Calcs'!AG$2:AG132)-'Chem - ODS'!AB$15*10^6&lt;0,0,IF(AND(SUM('Chemicals Calcs'!AG$1:AG131)-'Chem - ODS'!AB$15*10^6&lt;0,SUM('Chemicals Calcs'!AG$2:AG132)-'Chem - ODS'!AB$15*10^6&gt;0),SUM('Chemicals Calcs'!AG$2:AG132)-'Chem - ODS'!AB$15*10^6,'Chemicals Calcs'!AG132))</f>
        <v>0</v>
      </c>
      <c r="AH132" s="210">
        <f ca="1">IF(SUM('Chemicals Calcs'!AH$2:AH132)-'Chem - ODS'!AC$15*10^6&lt;0,0,IF(AND(SUM('Chemicals Calcs'!AH$1:AH131)-'Chem - ODS'!AC$15*10^6&lt;0,SUM('Chemicals Calcs'!AH$2:AH132)-'Chem - ODS'!AC$15*10^6&gt;0),SUM('Chemicals Calcs'!AH$2:AH132)-'Chem - ODS'!AC$15*10^6,'Chemicals Calcs'!AH132))</f>
        <v>0</v>
      </c>
      <c r="AI132" s="210">
        <f ca="1">IF(SUM('Chemicals Calcs'!AI$2:AI132)-'Chem - ODS'!AD$15*10^6&lt;0,0,IF(AND(SUM('Chemicals Calcs'!AI$1:AI131)-'Chem - ODS'!AD$15*10^6&lt;0,SUM('Chemicals Calcs'!AI$2:AI132)-'Chem - ODS'!AD$15*10^6&gt;0),SUM('Chemicals Calcs'!AI$2:AI132)-'Chem - ODS'!AD$15*10^6,'Chemicals Calcs'!AI132))</f>
        <v>0</v>
      </c>
      <c r="AJ132" s="210">
        <f ca="1">IF(SUM('Chemicals Calcs'!AJ$2:AJ132)-'Chem - ODS'!AE$15*10^6&lt;0,0,IF(AND(SUM('Chemicals Calcs'!AJ$1:AJ131)-'Chem - ODS'!AE$15*10^6&lt;0,SUM('Chemicals Calcs'!AJ$2:AJ132)-'Chem - ODS'!AE$15*10^6&gt;0),SUM('Chemicals Calcs'!AJ$2:AJ132)-'Chem - ODS'!AE$15*10^6,'Chemicals Calcs'!AJ132))</f>
        <v>0</v>
      </c>
      <c r="AK132" s="210">
        <f ca="1">IF(SUM('Chemicals Calcs'!AK$2:AK132)-'Chem - ODS'!AF$15*10^6&lt;0,0,IF(AND(SUM('Chemicals Calcs'!AK$1:AK131)-'Chem - ODS'!AF$15*10^6&lt;0,SUM('Chemicals Calcs'!AK$2:AK132)-'Chem - ODS'!AF$15*10^6&gt;0),SUM('Chemicals Calcs'!AK$2:AK132)-'Chem - ODS'!AF$15*10^6,'Chemicals Calcs'!AK132))</f>
        <v>0</v>
      </c>
      <c r="AL132" s="210">
        <f ca="1">IF(SUM('Chemicals Calcs'!AL$2:AL132)-'Chem - ODS'!AG$15*10^6&lt;0,0,IF(AND(SUM('Chemicals Calcs'!AL$1:AL131)-'Chem - ODS'!AG$15*10^6&lt;0,SUM('Chemicals Calcs'!AL$2:AL132)-'Chem - ODS'!AG$15*10^6&gt;0),SUM('Chemicals Calcs'!AL$2:AL132)-'Chem - ODS'!AG$15*10^6,'Chemicals Calcs'!AL132))</f>
        <v>0</v>
      </c>
      <c r="AM132" s="210">
        <f ca="1">IF(SUM('Chemicals Calcs'!AM$2:AM132)-'Chem - ODS'!AH$15*10^6&lt;0,0,IF(AND(SUM('Chemicals Calcs'!AM$1:AM131)-'Chem - ODS'!AH$15*10^6&lt;0,SUM('Chemicals Calcs'!AM$2:AM132)-'Chem - ODS'!AH$15*10^6&gt;0),SUM('Chemicals Calcs'!AM$2:AM132)-'Chem - ODS'!AH$15*10^6,'Chemicals Calcs'!AM132))</f>
        <v>0</v>
      </c>
      <c r="AN132" s="210">
        <f ca="1">IF(SUM('Chemicals Calcs'!AN$2:AN132)-'Chem - ODS'!AI$15*10^6&lt;0,0,IF(AND(SUM('Chemicals Calcs'!AN$1:AN131)-'Chem - ODS'!AI$15*10^6&lt;0,SUM('Chemicals Calcs'!AN$2:AN132)-'Chem - ODS'!AI$15*10^6&gt;0),SUM('Chemicals Calcs'!AN$2:AN132)-'Chem - ODS'!AI$15*10^6,'Chemicals Calcs'!AN132))</f>
        <v>0</v>
      </c>
      <c r="AO132" s="210">
        <f ca="1">IF(SUM('Chemicals Calcs'!AO$2:AO132)-'Chem - ODS'!AJ$15*10^6&lt;0,0,IF(AND(SUM('Chemicals Calcs'!AO$1:AO131)-'Chem - ODS'!AJ$15*10^6&lt;0,SUM('Chemicals Calcs'!AO$2:AO132)-'Chem - ODS'!AJ$15*10^6&gt;0),SUM('Chemicals Calcs'!AO$2:AO132)-'Chem - ODS'!AJ$15*10^6,'Chemicals Calcs'!AO132))</f>
        <v>0</v>
      </c>
      <c r="AP132" s="210">
        <f ca="1">IF(SUM('Chemicals Calcs'!AP$2:AP132)-'Chem - ODS'!AK$15*10^6&lt;0,0,IF(AND(SUM('Chemicals Calcs'!AP$1:AP131)-'Chem - ODS'!AK$15*10^6&lt;0,SUM('Chemicals Calcs'!AP$2:AP132)-'Chem - ODS'!AK$15*10^6&gt;0),SUM('Chemicals Calcs'!AP$2:AP132)-'Chem - ODS'!AK$15*10^6,'Chemicals Calcs'!AP132))</f>
        <v>0</v>
      </c>
    </row>
    <row r="133" spans="1:42">
      <c r="A133" s="74">
        <v>81</v>
      </c>
      <c r="B133">
        <f ca="1">IF('Chemicals 2010'!$A141="CP",INDIRECT("'Chemicals 2010'!"&amp;'Country Selector'!$B$3&amp;ROW($A141))*10^12,0)</f>
        <v>0</v>
      </c>
      <c r="C133" s="90">
        <f t="shared" ca="1" si="6"/>
        <v>0</v>
      </c>
      <c r="D133" s="90">
        <f t="shared" ca="1" si="6"/>
        <v>0</v>
      </c>
      <c r="E133" s="90">
        <f t="shared" ca="1" si="6"/>
        <v>0</v>
      </c>
      <c r="F133" s="90">
        <f t="shared" ca="1" si="6"/>
        <v>0</v>
      </c>
      <c r="G133" s="210">
        <f ca="1">IF(SUM('Chemicals Calcs'!G$2:G133)-'Chem - ODS'!B$15*10^6&lt;0,0,IF(AND(SUM('Chemicals Calcs'!G$1:G132)-'Chem - ODS'!B$15*10^6&lt;0,SUM('Chemicals Calcs'!G$2:G133)-'Chem - ODS'!B$15*10^6&gt;0),SUM('Chemicals Calcs'!G$2:G133)-'Chem - ODS'!B$15*10^6,'Chemicals Calcs'!G133))</f>
        <v>0</v>
      </c>
      <c r="H133" s="210">
        <f ca="1">IF(SUM('Chemicals Calcs'!H$2:H133)-'Chem - ODS'!C$15*10^6&lt;0,0,IF(AND(SUM('Chemicals Calcs'!H$1:H132)-'Chem - ODS'!C$15*10^6&lt;0,SUM('Chemicals Calcs'!H$2:H133)-'Chem - ODS'!C$15*10^6&gt;0),SUM('Chemicals Calcs'!H$2:H133)-'Chem - ODS'!C$15*10^6,'Chemicals Calcs'!H133))</f>
        <v>0</v>
      </c>
      <c r="I133" s="210">
        <f ca="1">IF(SUM('Chemicals Calcs'!I$2:I133)-'Chem - ODS'!D$15*10^6&lt;0,0,IF(AND(SUM('Chemicals Calcs'!I$1:I132)-'Chem - ODS'!D$15*10^6&lt;0,SUM('Chemicals Calcs'!I$2:I133)-'Chem - ODS'!D$15*10^6&gt;0),SUM('Chemicals Calcs'!I$2:I133)-'Chem - ODS'!D$15*10^6,'Chemicals Calcs'!I133))</f>
        <v>0</v>
      </c>
      <c r="J133" s="210">
        <f ca="1">IF(SUM('Chemicals Calcs'!J$2:J133)-'Chem - ODS'!E$15*10^6&lt;0,0,IF(AND(SUM('Chemicals Calcs'!J$1:J132)-'Chem - ODS'!E$15*10^6&lt;0,SUM('Chemicals Calcs'!J$2:J133)-'Chem - ODS'!E$15*10^6&gt;0),SUM('Chemicals Calcs'!J$2:J133)-'Chem - ODS'!E$15*10^6,'Chemicals Calcs'!J133))</f>
        <v>0</v>
      </c>
      <c r="K133" s="210">
        <f ca="1">IF(SUM('Chemicals Calcs'!K$2:K133)-'Chem - ODS'!F$15*10^6&lt;0,0,IF(AND(SUM('Chemicals Calcs'!K$1:K132)-'Chem - ODS'!F$15*10^6&lt;0,SUM('Chemicals Calcs'!K$2:K133)-'Chem - ODS'!F$15*10^6&gt;0),SUM('Chemicals Calcs'!K$2:K133)-'Chem - ODS'!F$15*10^6,'Chemicals Calcs'!K133))</f>
        <v>0</v>
      </c>
      <c r="L133" s="210">
        <f ca="1">IF(SUM('Chemicals Calcs'!L$2:L133)-'Chem - ODS'!G$15*10^6&lt;0,0,IF(AND(SUM('Chemicals Calcs'!L$1:L132)-'Chem - ODS'!G$15*10^6&lt;0,SUM('Chemicals Calcs'!L$2:L133)-'Chem - ODS'!G$15*10^6&gt;0),SUM('Chemicals Calcs'!L$2:L133)-'Chem - ODS'!G$15*10^6,'Chemicals Calcs'!L133))</f>
        <v>0</v>
      </c>
      <c r="M133" s="210">
        <f ca="1">IF(SUM('Chemicals Calcs'!M$2:M133)-'Chem - ODS'!H$15*10^6&lt;0,0,IF(AND(SUM('Chemicals Calcs'!M$1:M132)-'Chem - ODS'!H$15*10^6&lt;0,SUM('Chemicals Calcs'!M$2:M133)-'Chem - ODS'!H$15*10^6&gt;0),SUM('Chemicals Calcs'!M$2:M133)-'Chem - ODS'!H$15*10^6,'Chemicals Calcs'!M133))</f>
        <v>0</v>
      </c>
      <c r="N133" s="210">
        <f ca="1">IF(SUM('Chemicals Calcs'!N$2:N133)-'Chem - ODS'!I$15*10^6&lt;0,0,IF(AND(SUM('Chemicals Calcs'!N$1:N132)-'Chem - ODS'!I$15*10^6&lt;0,SUM('Chemicals Calcs'!N$2:N133)-'Chem - ODS'!I$15*10^6&gt;0),SUM('Chemicals Calcs'!N$2:N133)-'Chem - ODS'!I$15*10^6,'Chemicals Calcs'!N133))</f>
        <v>0</v>
      </c>
      <c r="O133" s="210">
        <f ca="1">IF(SUM('Chemicals Calcs'!O$2:O133)-'Chem - ODS'!J$15*10^6&lt;0,0,IF(AND(SUM('Chemicals Calcs'!O$1:O132)-'Chem - ODS'!J$15*10^6&lt;0,SUM('Chemicals Calcs'!O$2:O133)-'Chem - ODS'!J$15*10^6&gt;0),SUM('Chemicals Calcs'!O$2:O133)-'Chem - ODS'!J$15*10^6,'Chemicals Calcs'!O133))</f>
        <v>0</v>
      </c>
      <c r="P133" s="210">
        <f ca="1">IF(SUM('Chemicals Calcs'!P$2:P133)-'Chem - ODS'!K$15*10^6&lt;0,0,IF(AND(SUM('Chemicals Calcs'!P$1:P132)-'Chem - ODS'!K$15*10^6&lt;0,SUM('Chemicals Calcs'!P$2:P133)-'Chem - ODS'!K$15*10^6&gt;0),SUM('Chemicals Calcs'!P$2:P133)-'Chem - ODS'!K$15*10^6,'Chemicals Calcs'!P133))</f>
        <v>0</v>
      </c>
      <c r="Q133" s="210">
        <f ca="1">IF(SUM('Chemicals Calcs'!Q$2:Q133)-'Chem - ODS'!L$15*10^6&lt;0,0,IF(AND(SUM('Chemicals Calcs'!Q$1:Q132)-'Chem - ODS'!L$15*10^6&lt;0,SUM('Chemicals Calcs'!Q$2:Q133)-'Chem - ODS'!L$15*10^6&gt;0),SUM('Chemicals Calcs'!Q$2:Q133)-'Chem - ODS'!L$15*10^6,'Chemicals Calcs'!Q133))</f>
        <v>0</v>
      </c>
      <c r="R133" s="210">
        <f ca="1">IF(SUM('Chemicals Calcs'!R$2:R133)-'Chem - ODS'!M$15*10^6&lt;0,0,IF(AND(SUM('Chemicals Calcs'!R$1:R132)-'Chem - ODS'!M$15*10^6&lt;0,SUM('Chemicals Calcs'!R$2:R133)-'Chem - ODS'!M$15*10^6&gt;0),SUM('Chemicals Calcs'!R$2:R133)-'Chem - ODS'!M$15*10^6,'Chemicals Calcs'!R133))</f>
        <v>0</v>
      </c>
      <c r="S133" s="210">
        <f ca="1">IF(SUM('Chemicals Calcs'!S$2:S133)-'Chem - ODS'!N$15*10^6&lt;0,0,IF(AND(SUM('Chemicals Calcs'!S$1:S132)-'Chem - ODS'!N$15*10^6&lt;0,SUM('Chemicals Calcs'!S$2:S133)-'Chem - ODS'!N$15*10^6&gt;0),SUM('Chemicals Calcs'!S$2:S133)-'Chem - ODS'!N$15*10^6,'Chemicals Calcs'!S133))</f>
        <v>0</v>
      </c>
      <c r="T133" s="210">
        <f ca="1">IF(SUM('Chemicals Calcs'!T$2:T133)-'Chem - ODS'!O$15*10^6&lt;0,0,IF(AND(SUM('Chemicals Calcs'!T$1:T132)-'Chem - ODS'!O$15*10^6&lt;0,SUM('Chemicals Calcs'!T$2:T133)-'Chem - ODS'!O$15*10^6&gt;0),SUM('Chemicals Calcs'!T$2:T133)-'Chem - ODS'!O$15*10^6,'Chemicals Calcs'!T133))</f>
        <v>0</v>
      </c>
      <c r="U133" s="210">
        <f ca="1">IF(SUM('Chemicals Calcs'!U$2:U133)-'Chem - ODS'!P$15*10^6&lt;0,0,IF(AND(SUM('Chemicals Calcs'!U$1:U132)-'Chem - ODS'!P$15*10^6&lt;0,SUM('Chemicals Calcs'!U$2:U133)-'Chem - ODS'!P$15*10^6&gt;0),SUM('Chemicals Calcs'!U$2:U133)-'Chem - ODS'!P$15*10^6,'Chemicals Calcs'!U133))</f>
        <v>0</v>
      </c>
      <c r="V133" s="210">
        <f ca="1">IF(SUM('Chemicals Calcs'!V$2:V133)-'Chem - ODS'!Q$15*10^6&lt;0,0,IF(AND(SUM('Chemicals Calcs'!V$1:V132)-'Chem - ODS'!Q$15*10^6&lt;0,SUM('Chemicals Calcs'!V$2:V133)-'Chem - ODS'!Q$15*10^6&gt;0),SUM('Chemicals Calcs'!V$2:V133)-'Chem - ODS'!Q$15*10^6,'Chemicals Calcs'!V133))</f>
        <v>0</v>
      </c>
      <c r="W133" s="210">
        <f ca="1">IF(SUM('Chemicals Calcs'!W$2:W133)-'Chem - ODS'!R$15*10^6&lt;0,0,IF(AND(SUM('Chemicals Calcs'!W$1:W132)-'Chem - ODS'!R$15*10^6&lt;0,SUM('Chemicals Calcs'!W$2:W133)-'Chem - ODS'!R$15*10^6&gt;0),SUM('Chemicals Calcs'!W$2:W133)-'Chem - ODS'!R$15*10^6,'Chemicals Calcs'!W133))</f>
        <v>0</v>
      </c>
      <c r="X133" s="210">
        <f ca="1">IF(SUM('Chemicals Calcs'!X$2:X133)-'Chem - ODS'!S$15*10^6&lt;0,0,IF(AND(SUM('Chemicals Calcs'!X$1:X132)-'Chem - ODS'!S$15*10^6&lt;0,SUM('Chemicals Calcs'!X$2:X133)-'Chem - ODS'!S$15*10^6&gt;0),SUM('Chemicals Calcs'!X$2:X133)-'Chem - ODS'!S$15*10^6,'Chemicals Calcs'!X133))</f>
        <v>0</v>
      </c>
      <c r="Y133" s="210">
        <f ca="1">IF(SUM('Chemicals Calcs'!Y$2:Y133)-'Chem - ODS'!T$15*10^6&lt;0,0,IF(AND(SUM('Chemicals Calcs'!Y$1:Y132)-'Chem - ODS'!T$15*10^6&lt;0,SUM('Chemicals Calcs'!Y$2:Y133)-'Chem - ODS'!T$15*10^6&gt;0),SUM('Chemicals Calcs'!Y$2:Y133)-'Chem - ODS'!T$15*10^6,'Chemicals Calcs'!Y133))</f>
        <v>0</v>
      </c>
      <c r="Z133" s="210">
        <f ca="1">IF(SUM('Chemicals Calcs'!Z$2:Z133)-'Chem - ODS'!U$15*10^6&lt;0,0,IF(AND(SUM('Chemicals Calcs'!Z$1:Z132)-'Chem - ODS'!U$15*10^6&lt;0,SUM('Chemicals Calcs'!Z$2:Z133)-'Chem - ODS'!U$15*10^6&gt;0),SUM('Chemicals Calcs'!Z$2:Z133)-'Chem - ODS'!U$15*10^6,'Chemicals Calcs'!Z133))</f>
        <v>0</v>
      </c>
      <c r="AA133" s="210">
        <f ca="1">IF(SUM('Chemicals Calcs'!AA$2:AA133)-'Chem - ODS'!V$15*10^6&lt;0,0,IF(AND(SUM('Chemicals Calcs'!AA$1:AA132)-'Chem - ODS'!V$15*10^6&lt;0,SUM('Chemicals Calcs'!AA$2:AA133)-'Chem - ODS'!V$15*10^6&gt;0),SUM('Chemicals Calcs'!AA$2:AA133)-'Chem - ODS'!V$15*10^6,'Chemicals Calcs'!AA133))</f>
        <v>0</v>
      </c>
      <c r="AB133" s="210">
        <f ca="1">IF(SUM('Chemicals Calcs'!AB$2:AB133)-'Chem - ODS'!W$15*10^6&lt;0,0,IF(AND(SUM('Chemicals Calcs'!AB$1:AB132)-'Chem - ODS'!W$15*10^6&lt;0,SUM('Chemicals Calcs'!AB$2:AB133)-'Chem - ODS'!W$15*10^6&gt;0),SUM('Chemicals Calcs'!AB$2:AB133)-'Chem - ODS'!W$15*10^6,'Chemicals Calcs'!AB133))</f>
        <v>0</v>
      </c>
      <c r="AC133" s="210">
        <f ca="1">IF(SUM('Chemicals Calcs'!AC$2:AC133)-'Chem - ODS'!X$15*10^6&lt;0,0,IF(AND(SUM('Chemicals Calcs'!AC$1:AC132)-'Chem - ODS'!X$15*10^6&lt;0,SUM('Chemicals Calcs'!AC$2:AC133)-'Chem - ODS'!X$15*10^6&gt;0),SUM('Chemicals Calcs'!AC$2:AC133)-'Chem - ODS'!X$15*10^6,'Chemicals Calcs'!AC133))</f>
        <v>0</v>
      </c>
      <c r="AD133" s="210">
        <f ca="1">IF(SUM('Chemicals Calcs'!AD$2:AD133)-'Chem - ODS'!Y$15*10^6&lt;0,0,IF(AND(SUM('Chemicals Calcs'!AD$1:AD132)-'Chem - ODS'!Y$15*10^6&lt;0,SUM('Chemicals Calcs'!AD$2:AD133)-'Chem - ODS'!Y$15*10^6&gt;0),SUM('Chemicals Calcs'!AD$2:AD133)-'Chem - ODS'!Y$15*10^6,'Chemicals Calcs'!AD133))</f>
        <v>0</v>
      </c>
      <c r="AE133" s="210">
        <f ca="1">IF(SUM('Chemicals Calcs'!AE$2:AE133)-'Chem - ODS'!Z$15*10^6&lt;0,0,IF(AND(SUM('Chemicals Calcs'!AE$1:AE132)-'Chem - ODS'!Z$15*10^6&lt;0,SUM('Chemicals Calcs'!AE$2:AE133)-'Chem - ODS'!Z$15*10^6&gt;0),SUM('Chemicals Calcs'!AE$2:AE133)-'Chem - ODS'!Z$15*10^6,'Chemicals Calcs'!AE133))</f>
        <v>0</v>
      </c>
      <c r="AF133" s="210">
        <f ca="1">IF(SUM('Chemicals Calcs'!AF$2:AF133)-'Chem - ODS'!AA$15*10^6&lt;0,0,IF(AND(SUM('Chemicals Calcs'!AF$1:AF132)-'Chem - ODS'!AA$15*10^6&lt;0,SUM('Chemicals Calcs'!AF$2:AF133)-'Chem - ODS'!AA$15*10^6&gt;0),SUM('Chemicals Calcs'!AF$2:AF133)-'Chem - ODS'!AA$15*10^6,'Chemicals Calcs'!AF133))</f>
        <v>0</v>
      </c>
      <c r="AG133" s="210">
        <f ca="1">IF(SUM('Chemicals Calcs'!AG$2:AG133)-'Chem - ODS'!AB$15*10^6&lt;0,0,IF(AND(SUM('Chemicals Calcs'!AG$1:AG132)-'Chem - ODS'!AB$15*10^6&lt;0,SUM('Chemicals Calcs'!AG$2:AG133)-'Chem - ODS'!AB$15*10^6&gt;0),SUM('Chemicals Calcs'!AG$2:AG133)-'Chem - ODS'!AB$15*10^6,'Chemicals Calcs'!AG133))</f>
        <v>0</v>
      </c>
      <c r="AH133" s="210">
        <f ca="1">IF(SUM('Chemicals Calcs'!AH$2:AH133)-'Chem - ODS'!AC$15*10^6&lt;0,0,IF(AND(SUM('Chemicals Calcs'!AH$1:AH132)-'Chem - ODS'!AC$15*10^6&lt;0,SUM('Chemicals Calcs'!AH$2:AH133)-'Chem - ODS'!AC$15*10^6&gt;0),SUM('Chemicals Calcs'!AH$2:AH133)-'Chem - ODS'!AC$15*10^6,'Chemicals Calcs'!AH133))</f>
        <v>0</v>
      </c>
      <c r="AI133" s="210">
        <f ca="1">IF(SUM('Chemicals Calcs'!AI$2:AI133)-'Chem - ODS'!AD$15*10^6&lt;0,0,IF(AND(SUM('Chemicals Calcs'!AI$1:AI132)-'Chem - ODS'!AD$15*10^6&lt;0,SUM('Chemicals Calcs'!AI$2:AI133)-'Chem - ODS'!AD$15*10^6&gt;0),SUM('Chemicals Calcs'!AI$2:AI133)-'Chem - ODS'!AD$15*10^6,'Chemicals Calcs'!AI133))</f>
        <v>0</v>
      </c>
      <c r="AJ133" s="210">
        <f ca="1">IF(SUM('Chemicals Calcs'!AJ$2:AJ133)-'Chem - ODS'!AE$15*10^6&lt;0,0,IF(AND(SUM('Chemicals Calcs'!AJ$1:AJ132)-'Chem - ODS'!AE$15*10^6&lt;0,SUM('Chemicals Calcs'!AJ$2:AJ133)-'Chem - ODS'!AE$15*10^6&gt;0),SUM('Chemicals Calcs'!AJ$2:AJ133)-'Chem - ODS'!AE$15*10^6,'Chemicals Calcs'!AJ133))</f>
        <v>0</v>
      </c>
      <c r="AK133" s="210">
        <f ca="1">IF(SUM('Chemicals Calcs'!AK$2:AK133)-'Chem - ODS'!AF$15*10^6&lt;0,0,IF(AND(SUM('Chemicals Calcs'!AK$1:AK132)-'Chem - ODS'!AF$15*10^6&lt;0,SUM('Chemicals Calcs'!AK$2:AK133)-'Chem - ODS'!AF$15*10^6&gt;0),SUM('Chemicals Calcs'!AK$2:AK133)-'Chem - ODS'!AF$15*10^6,'Chemicals Calcs'!AK133))</f>
        <v>0</v>
      </c>
      <c r="AL133" s="210">
        <f ca="1">IF(SUM('Chemicals Calcs'!AL$2:AL133)-'Chem - ODS'!AG$15*10^6&lt;0,0,IF(AND(SUM('Chemicals Calcs'!AL$1:AL132)-'Chem - ODS'!AG$15*10^6&lt;0,SUM('Chemicals Calcs'!AL$2:AL133)-'Chem - ODS'!AG$15*10^6&gt;0),SUM('Chemicals Calcs'!AL$2:AL133)-'Chem - ODS'!AG$15*10^6,'Chemicals Calcs'!AL133))</f>
        <v>0</v>
      </c>
      <c r="AM133" s="210">
        <f ca="1">IF(SUM('Chemicals Calcs'!AM$2:AM133)-'Chem - ODS'!AH$15*10^6&lt;0,0,IF(AND(SUM('Chemicals Calcs'!AM$1:AM132)-'Chem - ODS'!AH$15*10^6&lt;0,SUM('Chemicals Calcs'!AM$2:AM133)-'Chem - ODS'!AH$15*10^6&gt;0),SUM('Chemicals Calcs'!AM$2:AM133)-'Chem - ODS'!AH$15*10^6,'Chemicals Calcs'!AM133))</f>
        <v>0</v>
      </c>
      <c r="AN133" s="210">
        <f ca="1">IF(SUM('Chemicals Calcs'!AN$2:AN133)-'Chem - ODS'!AI$15*10^6&lt;0,0,IF(AND(SUM('Chemicals Calcs'!AN$1:AN132)-'Chem - ODS'!AI$15*10^6&lt;0,SUM('Chemicals Calcs'!AN$2:AN133)-'Chem - ODS'!AI$15*10^6&gt;0),SUM('Chemicals Calcs'!AN$2:AN133)-'Chem - ODS'!AI$15*10^6,'Chemicals Calcs'!AN133))</f>
        <v>0</v>
      </c>
      <c r="AO133" s="210">
        <f ca="1">IF(SUM('Chemicals Calcs'!AO$2:AO133)-'Chem - ODS'!AJ$15*10^6&lt;0,0,IF(AND(SUM('Chemicals Calcs'!AO$1:AO132)-'Chem - ODS'!AJ$15*10^6&lt;0,SUM('Chemicals Calcs'!AO$2:AO133)-'Chem - ODS'!AJ$15*10^6&gt;0),SUM('Chemicals Calcs'!AO$2:AO133)-'Chem - ODS'!AJ$15*10^6,'Chemicals Calcs'!AO133))</f>
        <v>0</v>
      </c>
      <c r="AP133" s="210">
        <f ca="1">IF(SUM('Chemicals Calcs'!AP$2:AP133)-'Chem - ODS'!AK$15*10^6&lt;0,0,IF(AND(SUM('Chemicals Calcs'!AP$1:AP132)-'Chem - ODS'!AK$15*10^6&lt;0,SUM('Chemicals Calcs'!AP$2:AP133)-'Chem - ODS'!AK$15*10^6&gt;0),SUM('Chemicals Calcs'!AP$2:AP133)-'Chem - ODS'!AK$15*10^6,'Chemicals Calcs'!AP133))</f>
        <v>0</v>
      </c>
    </row>
    <row r="134" spans="1:42">
      <c r="A134" s="74">
        <v>82</v>
      </c>
      <c r="B134">
        <f ca="1">IF('Chemicals 2010'!$A142="CP",INDIRECT("'Chemicals 2010'!"&amp;'Country Selector'!$B$3&amp;ROW($A142))*10^12,0)</f>
        <v>15161929411.199537</v>
      </c>
      <c r="C134" s="90">
        <f t="shared" ca="1" si="6"/>
        <v>20176674824.421032</v>
      </c>
      <c r="D134" s="90">
        <f t="shared" ca="1" si="6"/>
        <v>25191420237.642525</v>
      </c>
      <c r="E134" s="90">
        <f t="shared" ca="1" si="6"/>
        <v>30206165650.864017</v>
      </c>
      <c r="F134" s="90">
        <f t="shared" ca="1" si="6"/>
        <v>35220911064.08551</v>
      </c>
      <c r="G134" s="210">
        <f ca="1">IF(SUM('Chemicals Calcs'!G$2:G134)-'Chem - ODS'!B$15*10^6&lt;0,0,IF(AND(SUM('Chemicals Calcs'!G$1:G133)-'Chem - ODS'!B$15*10^6&lt;0,SUM('Chemicals Calcs'!G$2:G134)-'Chem - ODS'!B$15*10^6&gt;0),SUM('Chemicals Calcs'!G$2:G134)-'Chem - ODS'!B$15*10^6,'Chemicals Calcs'!G134))</f>
        <v>40235656477.306999</v>
      </c>
      <c r="H134" s="210">
        <f ca="1">IF(SUM('Chemicals Calcs'!H$2:H134)-'Chem - ODS'!C$15*10^6&lt;0,0,IF(AND(SUM('Chemicals Calcs'!H$1:H133)-'Chem - ODS'!C$15*10^6&lt;0,SUM('Chemicals Calcs'!H$2:H134)-'Chem - ODS'!C$15*10^6&gt;0),SUM('Chemicals Calcs'!H$2:H134)-'Chem - ODS'!C$15*10^6,'Chemicals Calcs'!H134))</f>
        <v>45250401890.528496</v>
      </c>
      <c r="I134" s="210">
        <f ca="1">IF(SUM('Chemicals Calcs'!I$2:I134)-'Chem - ODS'!D$15*10^6&lt;0,0,IF(AND(SUM('Chemicals Calcs'!I$1:I133)-'Chem - ODS'!D$15*10^6&lt;0,SUM('Chemicals Calcs'!I$2:I134)-'Chem - ODS'!D$15*10^6&gt;0),SUM('Chemicals Calcs'!I$2:I134)-'Chem - ODS'!D$15*10^6,'Chemicals Calcs'!I134))</f>
        <v>50265147303.749985</v>
      </c>
      <c r="J134" s="210">
        <f ca="1">IF(SUM('Chemicals Calcs'!J$2:J134)-'Chem - ODS'!E$15*10^6&lt;0,0,IF(AND(SUM('Chemicals Calcs'!J$1:J133)-'Chem - ODS'!E$15*10^6&lt;0,SUM('Chemicals Calcs'!J$2:J134)-'Chem - ODS'!E$15*10^6&gt;0),SUM('Chemicals Calcs'!J$2:J134)-'Chem - ODS'!E$15*10^6,'Chemicals Calcs'!J134))</f>
        <v>55279892716.971481</v>
      </c>
      <c r="K134" s="210">
        <f ca="1">IF(SUM('Chemicals Calcs'!K$2:K134)-'Chem - ODS'!F$15*10^6&lt;0,0,IF(AND(SUM('Chemicals Calcs'!K$1:K133)-'Chem - ODS'!F$15*10^6&lt;0,SUM('Chemicals Calcs'!K$2:K134)-'Chem - ODS'!F$15*10^6&gt;0),SUM('Chemicals Calcs'!K$2:K134)-'Chem - ODS'!F$15*10^6,'Chemicals Calcs'!K134))</f>
        <v>60294638130.192978</v>
      </c>
      <c r="L134" s="210">
        <f ca="1">IF(SUM('Chemicals Calcs'!L$2:L134)-'Chem - ODS'!G$15*10^6&lt;0,0,IF(AND(SUM('Chemicals Calcs'!L$1:L133)-'Chem - ODS'!G$15*10^6&lt;0,SUM('Chemicals Calcs'!L$2:L134)-'Chem - ODS'!G$15*10^6&gt;0),SUM('Chemicals Calcs'!L$2:L134)-'Chem - ODS'!G$15*10^6,'Chemicals Calcs'!L134))</f>
        <v>65309383543.414467</v>
      </c>
      <c r="M134" s="210">
        <f ca="1">IF(SUM('Chemicals Calcs'!M$2:M134)-'Chem - ODS'!H$15*10^6&lt;0,0,IF(AND(SUM('Chemicals Calcs'!M$1:M133)-'Chem - ODS'!H$15*10^6&lt;0,SUM('Chemicals Calcs'!M$2:M134)-'Chem - ODS'!H$15*10^6&gt;0),SUM('Chemicals Calcs'!M$2:M134)-'Chem - ODS'!H$15*10^6,'Chemicals Calcs'!M134))</f>
        <v>73941642744.5383</v>
      </c>
      <c r="N134" s="210">
        <f ca="1">IF(SUM('Chemicals Calcs'!N$2:N134)-'Chem - ODS'!I$15*10^6&lt;0,0,IF(AND(SUM('Chemicals Calcs'!N$1:N133)-'Chem - ODS'!I$15*10^6&lt;0,SUM('Chemicals Calcs'!N$2:N134)-'Chem - ODS'!I$15*10^6&gt;0),SUM('Chemicals Calcs'!N$2:N134)-'Chem - ODS'!I$15*10^6,'Chemicals Calcs'!N134))</f>
        <v>82573901945.66214</v>
      </c>
      <c r="O134" s="210">
        <f ca="1">IF(SUM('Chemicals Calcs'!O$2:O134)-'Chem - ODS'!J$15*10^6&lt;0,0,IF(AND(SUM('Chemicals Calcs'!O$1:O133)-'Chem - ODS'!J$15*10^6&lt;0,SUM('Chemicals Calcs'!O$2:O134)-'Chem - ODS'!J$15*10^6&gt;0),SUM('Chemicals Calcs'!O$2:O134)-'Chem - ODS'!J$15*10^6,'Chemicals Calcs'!O134))</f>
        <v>91206161146.78598</v>
      </c>
      <c r="P134" s="210">
        <f ca="1">IF(SUM('Chemicals Calcs'!P$2:P134)-'Chem - ODS'!K$15*10^6&lt;0,0,IF(AND(SUM('Chemicals Calcs'!P$1:P133)-'Chem - ODS'!K$15*10^6&lt;0,SUM('Chemicals Calcs'!P$2:P134)-'Chem - ODS'!K$15*10^6&gt;0),SUM('Chemicals Calcs'!P$2:P134)-'Chem - ODS'!K$15*10^6,'Chemicals Calcs'!P134))</f>
        <v>99838420347.909821</v>
      </c>
      <c r="Q134" s="210">
        <f ca="1">IF(SUM('Chemicals Calcs'!Q$2:Q134)-'Chem - ODS'!L$15*10^6&lt;0,0,IF(AND(SUM('Chemicals Calcs'!Q$1:Q133)-'Chem - ODS'!L$15*10^6&lt;0,SUM('Chemicals Calcs'!Q$2:Q134)-'Chem - ODS'!L$15*10^6&gt;0),SUM('Chemicals Calcs'!Q$2:Q134)-'Chem - ODS'!L$15*10^6,'Chemicals Calcs'!Q134))</f>
        <v>108470679549.03365</v>
      </c>
      <c r="R134" s="210">
        <f ca="1">IF(SUM('Chemicals Calcs'!R$2:R134)-'Chem - ODS'!M$15*10^6&lt;0,0,IF(AND(SUM('Chemicals Calcs'!R$1:R133)-'Chem - ODS'!M$15*10^6&lt;0,SUM('Chemicals Calcs'!R$2:R134)-'Chem - ODS'!M$15*10^6&gt;0),SUM('Chemicals Calcs'!R$2:R134)-'Chem - ODS'!M$15*10^6,'Chemicals Calcs'!R134))</f>
        <v>117102938750.15749</v>
      </c>
      <c r="S134" s="210">
        <f ca="1">IF(SUM('Chemicals Calcs'!S$2:S134)-'Chem - ODS'!N$15*10^6&lt;0,0,IF(AND(SUM('Chemicals Calcs'!S$1:S133)-'Chem - ODS'!N$15*10^6&lt;0,SUM('Chemicals Calcs'!S$2:S134)-'Chem - ODS'!N$15*10^6&gt;0),SUM('Chemicals Calcs'!S$2:S134)-'Chem - ODS'!N$15*10^6,'Chemicals Calcs'!S134))</f>
        <v>125735197951.28133</v>
      </c>
      <c r="T134" s="210">
        <f ca="1">IF(SUM('Chemicals Calcs'!T$2:T134)-'Chem - ODS'!O$15*10^6&lt;0,0,IF(AND(SUM('Chemicals Calcs'!T$1:T133)-'Chem - ODS'!O$15*10^6&lt;0,SUM('Chemicals Calcs'!T$2:T134)-'Chem - ODS'!O$15*10^6&gt;0),SUM('Chemicals Calcs'!T$2:T134)-'Chem - ODS'!O$15*10^6,'Chemicals Calcs'!T134))</f>
        <v>134367457152.40515</v>
      </c>
      <c r="U134" s="210">
        <f ca="1">IF(SUM('Chemicals Calcs'!U$2:U134)-'Chem - ODS'!P$15*10^6&lt;0,0,IF(AND(SUM('Chemicals Calcs'!U$1:U133)-'Chem - ODS'!P$15*10^6&lt;0,SUM('Chemicals Calcs'!U$2:U134)-'Chem - ODS'!P$15*10^6&gt;0),SUM('Chemicals Calcs'!U$2:U134)-'Chem - ODS'!P$15*10^6,'Chemicals Calcs'!U134))</f>
        <v>142999716353.52899</v>
      </c>
      <c r="V134" s="210">
        <f ca="1">IF(SUM('Chemicals Calcs'!V$2:V134)-'Chem - ODS'!Q$15*10^6&lt;0,0,IF(AND(SUM('Chemicals Calcs'!V$1:V133)-'Chem - ODS'!Q$15*10^6&lt;0,SUM('Chemicals Calcs'!V$2:V134)-'Chem - ODS'!Q$15*10^6&gt;0),SUM('Chemicals Calcs'!V$2:V134)-'Chem - ODS'!Q$15*10^6,'Chemicals Calcs'!V134))</f>
        <v>151631975554.65283</v>
      </c>
      <c r="W134" s="210">
        <f ca="1">IF(SUM('Chemicals Calcs'!W$2:W134)-'Chem - ODS'!R$15*10^6&lt;0,0,IF(AND(SUM('Chemicals Calcs'!W$1:W133)-'Chem - ODS'!R$15*10^6&lt;0,SUM('Chemicals Calcs'!W$2:W134)-'Chem - ODS'!R$15*10^6&gt;0),SUM('Chemicals Calcs'!W$2:W134)-'Chem - ODS'!R$15*10^6,'Chemicals Calcs'!W134))</f>
        <v>154491020697.73535</v>
      </c>
      <c r="X134" s="210">
        <f ca="1">IF(SUM('Chemicals Calcs'!X$2:X134)-'Chem - ODS'!S$15*10^6&lt;0,0,IF(AND(SUM('Chemicals Calcs'!X$1:X133)-'Chem - ODS'!S$15*10^6&lt;0,SUM('Chemicals Calcs'!X$2:X134)-'Chem - ODS'!S$15*10^6&gt;0),SUM('Chemicals Calcs'!X$2:X134)-'Chem - ODS'!S$15*10^6,'Chemicals Calcs'!X134))</f>
        <v>157350065840.81784</v>
      </c>
      <c r="Y134" s="210">
        <f ca="1">IF(SUM('Chemicals Calcs'!Y$2:Y134)-'Chem - ODS'!T$15*10^6&lt;0,0,IF(AND(SUM('Chemicals Calcs'!Y$1:Y133)-'Chem - ODS'!T$15*10^6&lt;0,SUM('Chemicals Calcs'!Y$2:Y134)-'Chem - ODS'!T$15*10^6&gt;0),SUM('Chemicals Calcs'!Y$2:Y134)-'Chem - ODS'!T$15*10^6,'Chemicals Calcs'!Y134))</f>
        <v>160209110983.90036</v>
      </c>
      <c r="Z134" s="210">
        <f ca="1">IF(SUM('Chemicals Calcs'!Z$2:Z134)-'Chem - ODS'!U$15*10^6&lt;0,0,IF(AND(SUM('Chemicals Calcs'!Z$1:Z133)-'Chem - ODS'!U$15*10^6&lt;0,SUM('Chemicals Calcs'!Z$2:Z134)-'Chem - ODS'!U$15*10^6&gt;0),SUM('Chemicals Calcs'!Z$2:Z134)-'Chem - ODS'!U$15*10^6,'Chemicals Calcs'!Z134))</f>
        <v>163068156126.98285</v>
      </c>
      <c r="AA134" s="210">
        <f ca="1">IF(SUM('Chemicals Calcs'!AA$2:AA134)-'Chem - ODS'!V$15*10^6&lt;0,0,IF(AND(SUM('Chemicals Calcs'!AA$1:AA133)-'Chem - ODS'!V$15*10^6&lt;0,SUM('Chemicals Calcs'!AA$2:AA134)-'Chem - ODS'!V$15*10^6&gt;0),SUM('Chemicals Calcs'!AA$2:AA134)-'Chem - ODS'!V$15*10^6,'Chemicals Calcs'!AA134))</f>
        <v>165927201270.06537</v>
      </c>
      <c r="AB134" s="210">
        <f ca="1">IF(SUM('Chemicals Calcs'!AB$2:AB134)-'Chem - ODS'!W$15*10^6&lt;0,0,IF(AND(SUM('Chemicals Calcs'!AB$1:AB133)-'Chem - ODS'!W$15*10^6&lt;0,SUM('Chemicals Calcs'!AB$2:AB134)-'Chem - ODS'!W$15*10^6&gt;0),SUM('Chemicals Calcs'!AB$2:AB134)-'Chem - ODS'!W$15*10^6,'Chemicals Calcs'!AB134))</f>
        <v>168786246413.14789</v>
      </c>
      <c r="AC134" s="210">
        <f ca="1">IF(SUM('Chemicals Calcs'!AC$2:AC134)-'Chem - ODS'!X$15*10^6&lt;0,0,IF(AND(SUM('Chemicals Calcs'!AC$1:AC133)-'Chem - ODS'!X$15*10^6&lt;0,SUM('Chemicals Calcs'!AC$2:AC134)-'Chem - ODS'!X$15*10^6&gt;0),SUM('Chemicals Calcs'!AC$2:AC134)-'Chem - ODS'!X$15*10^6,'Chemicals Calcs'!AC134))</f>
        <v>171645291556.23041</v>
      </c>
      <c r="AD134" s="210">
        <f ca="1">IF(SUM('Chemicals Calcs'!AD$2:AD134)-'Chem - ODS'!Y$15*10^6&lt;0,0,IF(AND(SUM('Chemicals Calcs'!AD$1:AD133)-'Chem - ODS'!Y$15*10^6&lt;0,SUM('Chemicals Calcs'!AD$2:AD134)-'Chem - ODS'!Y$15*10^6&gt;0),SUM('Chemicals Calcs'!AD$2:AD134)-'Chem - ODS'!Y$15*10^6,'Chemicals Calcs'!AD134))</f>
        <v>174504336699.31293</v>
      </c>
      <c r="AE134" s="210">
        <f ca="1">IF(SUM('Chemicals Calcs'!AE$2:AE134)-'Chem - ODS'!Z$15*10^6&lt;0,0,IF(AND(SUM('Chemicals Calcs'!AE$1:AE133)-'Chem - ODS'!Z$15*10^6&lt;0,SUM('Chemicals Calcs'!AE$2:AE134)-'Chem - ODS'!Z$15*10^6&gt;0),SUM('Chemicals Calcs'!AE$2:AE134)-'Chem - ODS'!Z$15*10^6,'Chemicals Calcs'!AE134))</f>
        <v>177363381842.39539</v>
      </c>
      <c r="AF134" s="210">
        <f ca="1">IF(SUM('Chemicals Calcs'!AF$2:AF134)-'Chem - ODS'!AA$15*10^6&lt;0,0,IF(AND(SUM('Chemicals Calcs'!AF$1:AF133)-'Chem - ODS'!AA$15*10^6&lt;0,SUM('Chemicals Calcs'!AF$2:AF134)-'Chem - ODS'!AA$15*10^6&gt;0),SUM('Chemicals Calcs'!AF$2:AF134)-'Chem - ODS'!AA$15*10^6,'Chemicals Calcs'!AF134))</f>
        <v>180222426985.47791</v>
      </c>
      <c r="AG134" s="210">
        <f ca="1">IF(SUM('Chemicals Calcs'!AG$2:AG134)-'Chem - ODS'!AB$15*10^6&lt;0,0,IF(AND(SUM('Chemicals Calcs'!AG$1:AG133)-'Chem - ODS'!AB$15*10^6&lt;0,SUM('Chemicals Calcs'!AG$2:AG134)-'Chem - ODS'!AB$15*10^6&gt;0),SUM('Chemicals Calcs'!AG$2:AG134)-'Chem - ODS'!AB$15*10^6,'Chemicals Calcs'!AG134))</f>
        <v>183081472128.56042</v>
      </c>
      <c r="AH134" s="210">
        <f ca="1">IF(SUM('Chemicals Calcs'!AH$2:AH134)-'Chem - ODS'!AC$15*10^6&lt;0,0,IF(AND(SUM('Chemicals Calcs'!AH$1:AH133)-'Chem - ODS'!AC$15*10^6&lt;0,SUM('Chemicals Calcs'!AH$2:AH134)-'Chem - ODS'!AC$15*10^6&gt;0),SUM('Chemicals Calcs'!AH$2:AH134)-'Chem - ODS'!AC$15*10^6,'Chemicals Calcs'!AH134))</f>
        <v>185940517271.64294</v>
      </c>
      <c r="AI134" s="210">
        <f ca="1">IF(SUM('Chemicals Calcs'!AI$2:AI134)-'Chem - ODS'!AD$15*10^6&lt;0,0,IF(AND(SUM('Chemicals Calcs'!AI$1:AI133)-'Chem - ODS'!AD$15*10^6&lt;0,SUM('Chemicals Calcs'!AI$2:AI134)-'Chem - ODS'!AD$15*10^6&gt;0),SUM('Chemicals Calcs'!AI$2:AI134)-'Chem - ODS'!AD$15*10^6,'Chemicals Calcs'!AI134))</f>
        <v>188799562414.72546</v>
      </c>
      <c r="AJ134" s="210">
        <f ca="1">IF(SUM('Chemicals Calcs'!AJ$2:AJ134)-'Chem - ODS'!AE$15*10^6&lt;0,0,IF(AND(SUM('Chemicals Calcs'!AJ$1:AJ133)-'Chem - ODS'!AE$15*10^6&lt;0,SUM('Chemicals Calcs'!AJ$2:AJ134)-'Chem - ODS'!AE$15*10^6&gt;0),SUM('Chemicals Calcs'!AJ$2:AJ134)-'Chem - ODS'!AE$15*10^6,'Chemicals Calcs'!AJ134))</f>
        <v>191658607557.80795</v>
      </c>
      <c r="AK134" s="210">
        <f ca="1">IF(SUM('Chemicals Calcs'!AK$2:AK134)-'Chem - ODS'!AF$15*10^6&lt;0,0,IF(AND(SUM('Chemicals Calcs'!AK$1:AK133)-'Chem - ODS'!AF$15*10^6&lt;0,SUM('Chemicals Calcs'!AK$2:AK134)-'Chem - ODS'!AF$15*10^6&gt;0),SUM('Chemicals Calcs'!AK$2:AK134)-'Chem - ODS'!AF$15*10^6,'Chemicals Calcs'!AK134))</f>
        <v>194517652700.89044</v>
      </c>
      <c r="AL134" s="210">
        <f ca="1">IF(SUM('Chemicals Calcs'!AL$2:AL134)-'Chem - ODS'!AG$15*10^6&lt;0,0,IF(AND(SUM('Chemicals Calcs'!AL$1:AL133)-'Chem - ODS'!AG$15*10^6&lt;0,SUM('Chemicals Calcs'!AL$2:AL134)-'Chem - ODS'!AG$15*10^6&gt;0),SUM('Chemicals Calcs'!AL$2:AL134)-'Chem - ODS'!AG$15*10^6,'Chemicals Calcs'!AL134))</f>
        <v>197376697843.97299</v>
      </c>
      <c r="AM134" s="210">
        <f ca="1">IF(SUM('Chemicals Calcs'!AM$2:AM134)-'Chem - ODS'!AH$15*10^6&lt;0,0,IF(AND(SUM('Chemicals Calcs'!AM$1:AM133)-'Chem - ODS'!AH$15*10^6&lt;0,SUM('Chemicals Calcs'!AM$2:AM134)-'Chem - ODS'!AH$15*10^6&gt;0),SUM('Chemicals Calcs'!AM$2:AM134)-'Chem - ODS'!AH$15*10^6,'Chemicals Calcs'!AM134))</f>
        <v>200235742987.05551</v>
      </c>
      <c r="AN134" s="210">
        <f ca="1">IF(SUM('Chemicals Calcs'!AN$2:AN134)-'Chem - ODS'!AI$15*10^6&lt;0,0,IF(AND(SUM('Chemicals Calcs'!AN$1:AN133)-'Chem - ODS'!AI$15*10^6&lt;0,SUM('Chemicals Calcs'!AN$2:AN134)-'Chem - ODS'!AI$15*10^6&gt;0),SUM('Chemicals Calcs'!AN$2:AN134)-'Chem - ODS'!AI$15*10^6,'Chemicals Calcs'!AN134))</f>
        <v>203094788130.13797</v>
      </c>
      <c r="AO134" s="210">
        <f ca="1">IF(SUM('Chemicals Calcs'!AO$2:AO134)-'Chem - ODS'!AJ$15*10^6&lt;0,0,IF(AND(SUM('Chemicals Calcs'!AO$1:AO133)-'Chem - ODS'!AJ$15*10^6&lt;0,SUM('Chemicals Calcs'!AO$2:AO134)-'Chem - ODS'!AJ$15*10^6&gt;0),SUM('Chemicals Calcs'!AO$2:AO134)-'Chem - ODS'!AJ$15*10^6,'Chemicals Calcs'!AO134))</f>
        <v>205953833273.22049</v>
      </c>
      <c r="AP134" s="210">
        <f ca="1">IF(SUM('Chemicals Calcs'!AP$2:AP134)-'Chem - ODS'!AK$15*10^6&lt;0,0,IF(AND(SUM('Chemicals Calcs'!AP$1:AP133)-'Chem - ODS'!AK$15*10^6&lt;0,SUM('Chemicals Calcs'!AP$2:AP134)-'Chem - ODS'!AK$15*10^6&gt;0),SUM('Chemicals Calcs'!AP$2:AP134)-'Chem - ODS'!AK$15*10^6,'Chemicals Calcs'!AP134))</f>
        <v>208812878416.30301</v>
      </c>
    </row>
    <row r="135" spans="1:42">
      <c r="A135" s="74">
        <v>83</v>
      </c>
      <c r="B135">
        <f ca="1">IF('Chemicals 2010'!$A143="CP",INDIRECT("'Chemicals 2010'!"&amp;'Country Selector'!$B$3&amp;ROW($A143))*10^12,0)</f>
        <v>0</v>
      </c>
      <c r="C135" s="90">
        <f t="shared" ca="1" si="6"/>
        <v>0</v>
      </c>
      <c r="D135" s="90">
        <f t="shared" ca="1" si="6"/>
        <v>0</v>
      </c>
      <c r="E135" s="90">
        <f t="shared" ca="1" si="6"/>
        <v>0</v>
      </c>
      <c r="F135" s="90">
        <f t="shared" ca="1" si="6"/>
        <v>0</v>
      </c>
      <c r="G135" s="210">
        <f ca="1">IF(SUM('Chemicals Calcs'!G$2:G135)-'Chem - ODS'!B$15*10^6&lt;0,0,IF(AND(SUM('Chemicals Calcs'!G$1:G134)-'Chem - ODS'!B$15*10^6&lt;0,SUM('Chemicals Calcs'!G$2:G135)-'Chem - ODS'!B$15*10^6&gt;0),SUM('Chemicals Calcs'!G$2:G135)-'Chem - ODS'!B$15*10^6,'Chemicals Calcs'!G135))</f>
        <v>0</v>
      </c>
      <c r="H135" s="210">
        <f ca="1">IF(SUM('Chemicals Calcs'!H$2:H135)-'Chem - ODS'!C$15*10^6&lt;0,0,IF(AND(SUM('Chemicals Calcs'!H$1:H134)-'Chem - ODS'!C$15*10^6&lt;0,SUM('Chemicals Calcs'!H$2:H135)-'Chem - ODS'!C$15*10^6&gt;0),SUM('Chemicals Calcs'!H$2:H135)-'Chem - ODS'!C$15*10^6,'Chemicals Calcs'!H135))</f>
        <v>0</v>
      </c>
      <c r="I135" s="210">
        <f ca="1">IF(SUM('Chemicals Calcs'!I$2:I135)-'Chem - ODS'!D$15*10^6&lt;0,0,IF(AND(SUM('Chemicals Calcs'!I$1:I134)-'Chem - ODS'!D$15*10^6&lt;0,SUM('Chemicals Calcs'!I$2:I135)-'Chem - ODS'!D$15*10^6&gt;0),SUM('Chemicals Calcs'!I$2:I135)-'Chem - ODS'!D$15*10^6,'Chemicals Calcs'!I135))</f>
        <v>0</v>
      </c>
      <c r="J135" s="210">
        <f ca="1">IF(SUM('Chemicals Calcs'!J$2:J135)-'Chem - ODS'!E$15*10^6&lt;0,0,IF(AND(SUM('Chemicals Calcs'!J$1:J134)-'Chem - ODS'!E$15*10^6&lt;0,SUM('Chemicals Calcs'!J$2:J135)-'Chem - ODS'!E$15*10^6&gt;0),SUM('Chemicals Calcs'!J$2:J135)-'Chem - ODS'!E$15*10^6,'Chemicals Calcs'!J135))</f>
        <v>0</v>
      </c>
      <c r="K135" s="210">
        <f ca="1">IF(SUM('Chemicals Calcs'!K$2:K135)-'Chem - ODS'!F$15*10^6&lt;0,0,IF(AND(SUM('Chemicals Calcs'!K$1:K134)-'Chem - ODS'!F$15*10^6&lt;0,SUM('Chemicals Calcs'!K$2:K135)-'Chem - ODS'!F$15*10^6&gt;0),SUM('Chemicals Calcs'!K$2:K135)-'Chem - ODS'!F$15*10^6,'Chemicals Calcs'!K135))</f>
        <v>0</v>
      </c>
      <c r="L135" s="210">
        <f ca="1">IF(SUM('Chemicals Calcs'!L$2:L135)-'Chem - ODS'!G$15*10^6&lt;0,0,IF(AND(SUM('Chemicals Calcs'!L$1:L134)-'Chem - ODS'!G$15*10^6&lt;0,SUM('Chemicals Calcs'!L$2:L135)-'Chem - ODS'!G$15*10^6&gt;0),SUM('Chemicals Calcs'!L$2:L135)-'Chem - ODS'!G$15*10^6,'Chemicals Calcs'!L135))</f>
        <v>0</v>
      </c>
      <c r="M135" s="210">
        <f ca="1">IF(SUM('Chemicals Calcs'!M$2:M135)-'Chem - ODS'!H$15*10^6&lt;0,0,IF(AND(SUM('Chemicals Calcs'!M$1:M134)-'Chem - ODS'!H$15*10^6&lt;0,SUM('Chemicals Calcs'!M$2:M135)-'Chem - ODS'!H$15*10^6&gt;0),SUM('Chemicals Calcs'!M$2:M135)-'Chem - ODS'!H$15*10^6,'Chemicals Calcs'!M135))</f>
        <v>0</v>
      </c>
      <c r="N135" s="210">
        <f ca="1">IF(SUM('Chemicals Calcs'!N$2:N135)-'Chem - ODS'!I$15*10^6&lt;0,0,IF(AND(SUM('Chemicals Calcs'!N$1:N134)-'Chem - ODS'!I$15*10^6&lt;0,SUM('Chemicals Calcs'!N$2:N135)-'Chem - ODS'!I$15*10^6&gt;0),SUM('Chemicals Calcs'!N$2:N135)-'Chem - ODS'!I$15*10^6,'Chemicals Calcs'!N135))</f>
        <v>0</v>
      </c>
      <c r="O135" s="210">
        <f ca="1">IF(SUM('Chemicals Calcs'!O$2:O135)-'Chem - ODS'!J$15*10^6&lt;0,0,IF(AND(SUM('Chemicals Calcs'!O$1:O134)-'Chem - ODS'!J$15*10^6&lt;0,SUM('Chemicals Calcs'!O$2:O135)-'Chem - ODS'!J$15*10^6&gt;0),SUM('Chemicals Calcs'!O$2:O135)-'Chem - ODS'!J$15*10^6,'Chemicals Calcs'!O135))</f>
        <v>0</v>
      </c>
      <c r="P135" s="210">
        <f ca="1">IF(SUM('Chemicals Calcs'!P$2:P135)-'Chem - ODS'!K$15*10^6&lt;0,0,IF(AND(SUM('Chemicals Calcs'!P$1:P134)-'Chem - ODS'!K$15*10^6&lt;0,SUM('Chemicals Calcs'!P$2:P135)-'Chem - ODS'!K$15*10^6&gt;0),SUM('Chemicals Calcs'!P$2:P135)-'Chem - ODS'!K$15*10^6,'Chemicals Calcs'!P135))</f>
        <v>0</v>
      </c>
      <c r="Q135" s="210">
        <f ca="1">IF(SUM('Chemicals Calcs'!Q$2:Q135)-'Chem - ODS'!L$15*10^6&lt;0,0,IF(AND(SUM('Chemicals Calcs'!Q$1:Q134)-'Chem - ODS'!L$15*10^6&lt;0,SUM('Chemicals Calcs'!Q$2:Q135)-'Chem - ODS'!L$15*10^6&gt;0),SUM('Chemicals Calcs'!Q$2:Q135)-'Chem - ODS'!L$15*10^6,'Chemicals Calcs'!Q135))</f>
        <v>0</v>
      </c>
      <c r="R135" s="210">
        <f ca="1">IF(SUM('Chemicals Calcs'!R$2:R135)-'Chem - ODS'!M$15*10^6&lt;0,0,IF(AND(SUM('Chemicals Calcs'!R$1:R134)-'Chem - ODS'!M$15*10^6&lt;0,SUM('Chemicals Calcs'!R$2:R135)-'Chem - ODS'!M$15*10^6&gt;0),SUM('Chemicals Calcs'!R$2:R135)-'Chem - ODS'!M$15*10^6,'Chemicals Calcs'!R135))</f>
        <v>0</v>
      </c>
      <c r="S135" s="210">
        <f ca="1">IF(SUM('Chemicals Calcs'!S$2:S135)-'Chem - ODS'!N$15*10^6&lt;0,0,IF(AND(SUM('Chemicals Calcs'!S$1:S134)-'Chem - ODS'!N$15*10^6&lt;0,SUM('Chemicals Calcs'!S$2:S135)-'Chem - ODS'!N$15*10^6&gt;0),SUM('Chemicals Calcs'!S$2:S135)-'Chem - ODS'!N$15*10^6,'Chemicals Calcs'!S135))</f>
        <v>0</v>
      </c>
      <c r="T135" s="210">
        <f ca="1">IF(SUM('Chemicals Calcs'!T$2:T135)-'Chem - ODS'!O$15*10^6&lt;0,0,IF(AND(SUM('Chemicals Calcs'!T$1:T134)-'Chem - ODS'!O$15*10^6&lt;0,SUM('Chemicals Calcs'!T$2:T135)-'Chem - ODS'!O$15*10^6&gt;0),SUM('Chemicals Calcs'!T$2:T135)-'Chem - ODS'!O$15*10^6,'Chemicals Calcs'!T135))</f>
        <v>0</v>
      </c>
      <c r="U135" s="210">
        <f ca="1">IF(SUM('Chemicals Calcs'!U$2:U135)-'Chem - ODS'!P$15*10^6&lt;0,0,IF(AND(SUM('Chemicals Calcs'!U$1:U134)-'Chem - ODS'!P$15*10^6&lt;0,SUM('Chemicals Calcs'!U$2:U135)-'Chem - ODS'!P$15*10^6&gt;0),SUM('Chemicals Calcs'!U$2:U135)-'Chem - ODS'!P$15*10^6,'Chemicals Calcs'!U135))</f>
        <v>0</v>
      </c>
      <c r="V135" s="210">
        <f ca="1">IF(SUM('Chemicals Calcs'!V$2:V135)-'Chem - ODS'!Q$15*10^6&lt;0,0,IF(AND(SUM('Chemicals Calcs'!V$1:V134)-'Chem - ODS'!Q$15*10^6&lt;0,SUM('Chemicals Calcs'!V$2:V135)-'Chem - ODS'!Q$15*10^6&gt;0),SUM('Chemicals Calcs'!V$2:V135)-'Chem - ODS'!Q$15*10^6,'Chemicals Calcs'!V135))</f>
        <v>0</v>
      </c>
      <c r="W135" s="210">
        <f ca="1">IF(SUM('Chemicals Calcs'!W$2:W135)-'Chem - ODS'!R$15*10^6&lt;0,0,IF(AND(SUM('Chemicals Calcs'!W$1:W134)-'Chem - ODS'!R$15*10^6&lt;0,SUM('Chemicals Calcs'!W$2:W135)-'Chem - ODS'!R$15*10^6&gt;0),SUM('Chemicals Calcs'!W$2:W135)-'Chem - ODS'!R$15*10^6,'Chemicals Calcs'!W135))</f>
        <v>0</v>
      </c>
      <c r="X135" s="210">
        <f ca="1">IF(SUM('Chemicals Calcs'!X$2:X135)-'Chem - ODS'!S$15*10^6&lt;0,0,IF(AND(SUM('Chemicals Calcs'!X$1:X134)-'Chem - ODS'!S$15*10^6&lt;0,SUM('Chemicals Calcs'!X$2:X135)-'Chem - ODS'!S$15*10^6&gt;0),SUM('Chemicals Calcs'!X$2:X135)-'Chem - ODS'!S$15*10^6,'Chemicals Calcs'!X135))</f>
        <v>0</v>
      </c>
      <c r="Y135" s="210">
        <f ca="1">IF(SUM('Chemicals Calcs'!Y$2:Y135)-'Chem - ODS'!T$15*10^6&lt;0,0,IF(AND(SUM('Chemicals Calcs'!Y$1:Y134)-'Chem - ODS'!T$15*10^6&lt;0,SUM('Chemicals Calcs'!Y$2:Y135)-'Chem - ODS'!T$15*10^6&gt;0),SUM('Chemicals Calcs'!Y$2:Y135)-'Chem - ODS'!T$15*10^6,'Chemicals Calcs'!Y135))</f>
        <v>0</v>
      </c>
      <c r="Z135" s="210">
        <f ca="1">IF(SUM('Chemicals Calcs'!Z$2:Z135)-'Chem - ODS'!U$15*10^6&lt;0,0,IF(AND(SUM('Chemicals Calcs'!Z$1:Z134)-'Chem - ODS'!U$15*10^6&lt;0,SUM('Chemicals Calcs'!Z$2:Z135)-'Chem - ODS'!U$15*10^6&gt;0),SUM('Chemicals Calcs'!Z$2:Z135)-'Chem - ODS'!U$15*10^6,'Chemicals Calcs'!Z135))</f>
        <v>0</v>
      </c>
      <c r="AA135" s="210">
        <f ca="1">IF(SUM('Chemicals Calcs'!AA$2:AA135)-'Chem - ODS'!V$15*10^6&lt;0,0,IF(AND(SUM('Chemicals Calcs'!AA$1:AA134)-'Chem - ODS'!V$15*10^6&lt;0,SUM('Chemicals Calcs'!AA$2:AA135)-'Chem - ODS'!V$15*10^6&gt;0),SUM('Chemicals Calcs'!AA$2:AA135)-'Chem - ODS'!V$15*10^6,'Chemicals Calcs'!AA135))</f>
        <v>0</v>
      </c>
      <c r="AB135" s="210">
        <f ca="1">IF(SUM('Chemicals Calcs'!AB$2:AB135)-'Chem - ODS'!W$15*10^6&lt;0,0,IF(AND(SUM('Chemicals Calcs'!AB$1:AB134)-'Chem - ODS'!W$15*10^6&lt;0,SUM('Chemicals Calcs'!AB$2:AB135)-'Chem - ODS'!W$15*10^6&gt;0),SUM('Chemicals Calcs'!AB$2:AB135)-'Chem - ODS'!W$15*10^6,'Chemicals Calcs'!AB135))</f>
        <v>0</v>
      </c>
      <c r="AC135" s="210">
        <f ca="1">IF(SUM('Chemicals Calcs'!AC$2:AC135)-'Chem - ODS'!X$15*10^6&lt;0,0,IF(AND(SUM('Chemicals Calcs'!AC$1:AC134)-'Chem - ODS'!X$15*10^6&lt;0,SUM('Chemicals Calcs'!AC$2:AC135)-'Chem - ODS'!X$15*10^6&gt;0),SUM('Chemicals Calcs'!AC$2:AC135)-'Chem - ODS'!X$15*10^6,'Chemicals Calcs'!AC135))</f>
        <v>0</v>
      </c>
      <c r="AD135" s="210">
        <f ca="1">IF(SUM('Chemicals Calcs'!AD$2:AD135)-'Chem - ODS'!Y$15*10^6&lt;0,0,IF(AND(SUM('Chemicals Calcs'!AD$1:AD134)-'Chem - ODS'!Y$15*10^6&lt;0,SUM('Chemicals Calcs'!AD$2:AD135)-'Chem - ODS'!Y$15*10^6&gt;0),SUM('Chemicals Calcs'!AD$2:AD135)-'Chem - ODS'!Y$15*10^6,'Chemicals Calcs'!AD135))</f>
        <v>0</v>
      </c>
      <c r="AE135" s="210">
        <f ca="1">IF(SUM('Chemicals Calcs'!AE$2:AE135)-'Chem - ODS'!Z$15*10^6&lt;0,0,IF(AND(SUM('Chemicals Calcs'!AE$1:AE134)-'Chem - ODS'!Z$15*10^6&lt;0,SUM('Chemicals Calcs'!AE$2:AE135)-'Chem - ODS'!Z$15*10^6&gt;0),SUM('Chemicals Calcs'!AE$2:AE135)-'Chem - ODS'!Z$15*10^6,'Chemicals Calcs'!AE135))</f>
        <v>0</v>
      </c>
      <c r="AF135" s="210">
        <f ca="1">IF(SUM('Chemicals Calcs'!AF$2:AF135)-'Chem - ODS'!AA$15*10^6&lt;0,0,IF(AND(SUM('Chemicals Calcs'!AF$1:AF134)-'Chem - ODS'!AA$15*10^6&lt;0,SUM('Chemicals Calcs'!AF$2:AF135)-'Chem - ODS'!AA$15*10^6&gt;0),SUM('Chemicals Calcs'!AF$2:AF135)-'Chem - ODS'!AA$15*10^6,'Chemicals Calcs'!AF135))</f>
        <v>0</v>
      </c>
      <c r="AG135" s="210">
        <f ca="1">IF(SUM('Chemicals Calcs'!AG$2:AG135)-'Chem - ODS'!AB$15*10^6&lt;0,0,IF(AND(SUM('Chemicals Calcs'!AG$1:AG134)-'Chem - ODS'!AB$15*10^6&lt;0,SUM('Chemicals Calcs'!AG$2:AG135)-'Chem - ODS'!AB$15*10^6&gt;0),SUM('Chemicals Calcs'!AG$2:AG135)-'Chem - ODS'!AB$15*10^6,'Chemicals Calcs'!AG135))</f>
        <v>0</v>
      </c>
      <c r="AH135" s="210">
        <f ca="1">IF(SUM('Chemicals Calcs'!AH$2:AH135)-'Chem - ODS'!AC$15*10^6&lt;0,0,IF(AND(SUM('Chemicals Calcs'!AH$1:AH134)-'Chem - ODS'!AC$15*10^6&lt;0,SUM('Chemicals Calcs'!AH$2:AH135)-'Chem - ODS'!AC$15*10^6&gt;0),SUM('Chemicals Calcs'!AH$2:AH135)-'Chem - ODS'!AC$15*10^6,'Chemicals Calcs'!AH135))</f>
        <v>0</v>
      </c>
      <c r="AI135" s="210">
        <f ca="1">IF(SUM('Chemicals Calcs'!AI$2:AI135)-'Chem - ODS'!AD$15*10^6&lt;0,0,IF(AND(SUM('Chemicals Calcs'!AI$1:AI134)-'Chem - ODS'!AD$15*10^6&lt;0,SUM('Chemicals Calcs'!AI$2:AI135)-'Chem - ODS'!AD$15*10^6&gt;0),SUM('Chemicals Calcs'!AI$2:AI135)-'Chem - ODS'!AD$15*10^6,'Chemicals Calcs'!AI135))</f>
        <v>0</v>
      </c>
      <c r="AJ135" s="210">
        <f ca="1">IF(SUM('Chemicals Calcs'!AJ$2:AJ135)-'Chem - ODS'!AE$15*10^6&lt;0,0,IF(AND(SUM('Chemicals Calcs'!AJ$1:AJ134)-'Chem - ODS'!AE$15*10^6&lt;0,SUM('Chemicals Calcs'!AJ$2:AJ135)-'Chem - ODS'!AE$15*10^6&gt;0),SUM('Chemicals Calcs'!AJ$2:AJ135)-'Chem - ODS'!AE$15*10^6,'Chemicals Calcs'!AJ135))</f>
        <v>0</v>
      </c>
      <c r="AK135" s="210">
        <f ca="1">IF(SUM('Chemicals Calcs'!AK$2:AK135)-'Chem - ODS'!AF$15*10^6&lt;0,0,IF(AND(SUM('Chemicals Calcs'!AK$1:AK134)-'Chem - ODS'!AF$15*10^6&lt;0,SUM('Chemicals Calcs'!AK$2:AK135)-'Chem - ODS'!AF$15*10^6&gt;0),SUM('Chemicals Calcs'!AK$2:AK135)-'Chem - ODS'!AF$15*10^6,'Chemicals Calcs'!AK135))</f>
        <v>0</v>
      </c>
      <c r="AL135" s="210">
        <f ca="1">IF(SUM('Chemicals Calcs'!AL$2:AL135)-'Chem - ODS'!AG$15*10^6&lt;0,0,IF(AND(SUM('Chemicals Calcs'!AL$1:AL134)-'Chem - ODS'!AG$15*10^6&lt;0,SUM('Chemicals Calcs'!AL$2:AL135)-'Chem - ODS'!AG$15*10^6&gt;0),SUM('Chemicals Calcs'!AL$2:AL135)-'Chem - ODS'!AG$15*10^6,'Chemicals Calcs'!AL135))</f>
        <v>0</v>
      </c>
      <c r="AM135" s="210">
        <f ca="1">IF(SUM('Chemicals Calcs'!AM$2:AM135)-'Chem - ODS'!AH$15*10^6&lt;0,0,IF(AND(SUM('Chemicals Calcs'!AM$1:AM134)-'Chem - ODS'!AH$15*10^6&lt;0,SUM('Chemicals Calcs'!AM$2:AM135)-'Chem - ODS'!AH$15*10^6&gt;0),SUM('Chemicals Calcs'!AM$2:AM135)-'Chem - ODS'!AH$15*10^6,'Chemicals Calcs'!AM135))</f>
        <v>0</v>
      </c>
      <c r="AN135" s="210">
        <f ca="1">IF(SUM('Chemicals Calcs'!AN$2:AN135)-'Chem - ODS'!AI$15*10^6&lt;0,0,IF(AND(SUM('Chemicals Calcs'!AN$1:AN134)-'Chem - ODS'!AI$15*10^6&lt;0,SUM('Chemicals Calcs'!AN$2:AN135)-'Chem - ODS'!AI$15*10^6&gt;0),SUM('Chemicals Calcs'!AN$2:AN135)-'Chem - ODS'!AI$15*10^6,'Chemicals Calcs'!AN135))</f>
        <v>0</v>
      </c>
      <c r="AO135" s="210">
        <f ca="1">IF(SUM('Chemicals Calcs'!AO$2:AO135)-'Chem - ODS'!AJ$15*10^6&lt;0,0,IF(AND(SUM('Chemicals Calcs'!AO$1:AO134)-'Chem - ODS'!AJ$15*10^6&lt;0,SUM('Chemicals Calcs'!AO$2:AO135)-'Chem - ODS'!AJ$15*10^6&gt;0),SUM('Chemicals Calcs'!AO$2:AO135)-'Chem - ODS'!AJ$15*10^6,'Chemicals Calcs'!AO135))</f>
        <v>0</v>
      </c>
      <c r="AP135" s="210">
        <f ca="1">IF(SUM('Chemicals Calcs'!AP$2:AP135)-'Chem - ODS'!AK$15*10^6&lt;0,0,IF(AND(SUM('Chemicals Calcs'!AP$1:AP134)-'Chem - ODS'!AK$15*10^6&lt;0,SUM('Chemicals Calcs'!AP$2:AP135)-'Chem - ODS'!AK$15*10^6&gt;0),SUM('Chemicals Calcs'!AP$2:AP135)-'Chem - ODS'!AK$15*10^6,'Chemicals Calcs'!AP135))</f>
        <v>0</v>
      </c>
    </row>
    <row r="136" spans="1:42">
      <c r="A136" s="74">
        <v>84</v>
      </c>
      <c r="B136">
        <f ca="1">IF('Chemicals 2010'!$A144="CP",INDIRECT("'Chemicals 2010'!"&amp;'Country Selector'!$B$3&amp;ROW($A144))*10^12,0)</f>
        <v>0</v>
      </c>
      <c r="C136" s="90">
        <f t="shared" ca="1" si="6"/>
        <v>0</v>
      </c>
      <c r="D136" s="90">
        <f t="shared" ca="1" si="6"/>
        <v>0</v>
      </c>
      <c r="E136" s="90">
        <f t="shared" ca="1" si="6"/>
        <v>0</v>
      </c>
      <c r="F136" s="90">
        <f t="shared" ca="1" si="6"/>
        <v>0</v>
      </c>
      <c r="G136" s="210">
        <f ca="1">IF(SUM('Chemicals Calcs'!G$2:G136)-'Chem - ODS'!B$15*10^6&lt;0,0,IF(AND(SUM('Chemicals Calcs'!G$1:G135)-'Chem - ODS'!B$15*10^6&lt;0,SUM('Chemicals Calcs'!G$2:G136)-'Chem - ODS'!B$15*10^6&gt;0),SUM('Chemicals Calcs'!G$2:G136)-'Chem - ODS'!B$15*10^6,'Chemicals Calcs'!G136))</f>
        <v>0</v>
      </c>
      <c r="H136" s="210">
        <f ca="1">IF(SUM('Chemicals Calcs'!H$2:H136)-'Chem - ODS'!C$15*10^6&lt;0,0,IF(AND(SUM('Chemicals Calcs'!H$1:H135)-'Chem - ODS'!C$15*10^6&lt;0,SUM('Chemicals Calcs'!H$2:H136)-'Chem - ODS'!C$15*10^6&gt;0),SUM('Chemicals Calcs'!H$2:H136)-'Chem - ODS'!C$15*10^6,'Chemicals Calcs'!H136))</f>
        <v>0</v>
      </c>
      <c r="I136" s="210">
        <f ca="1">IF(SUM('Chemicals Calcs'!I$2:I136)-'Chem - ODS'!D$15*10^6&lt;0,0,IF(AND(SUM('Chemicals Calcs'!I$1:I135)-'Chem - ODS'!D$15*10^6&lt;0,SUM('Chemicals Calcs'!I$2:I136)-'Chem - ODS'!D$15*10^6&gt;0),SUM('Chemicals Calcs'!I$2:I136)-'Chem - ODS'!D$15*10^6,'Chemicals Calcs'!I136))</f>
        <v>0</v>
      </c>
      <c r="J136" s="210">
        <f ca="1">IF(SUM('Chemicals Calcs'!J$2:J136)-'Chem - ODS'!E$15*10^6&lt;0,0,IF(AND(SUM('Chemicals Calcs'!J$1:J135)-'Chem - ODS'!E$15*10^6&lt;0,SUM('Chemicals Calcs'!J$2:J136)-'Chem - ODS'!E$15*10^6&gt;0),SUM('Chemicals Calcs'!J$2:J136)-'Chem - ODS'!E$15*10^6,'Chemicals Calcs'!J136))</f>
        <v>0</v>
      </c>
      <c r="K136" s="210">
        <f ca="1">IF(SUM('Chemicals Calcs'!K$2:K136)-'Chem - ODS'!F$15*10^6&lt;0,0,IF(AND(SUM('Chemicals Calcs'!K$1:K135)-'Chem - ODS'!F$15*10^6&lt;0,SUM('Chemicals Calcs'!K$2:K136)-'Chem - ODS'!F$15*10^6&gt;0),SUM('Chemicals Calcs'!K$2:K136)-'Chem - ODS'!F$15*10^6,'Chemicals Calcs'!K136))</f>
        <v>0</v>
      </c>
      <c r="L136" s="210">
        <f ca="1">IF(SUM('Chemicals Calcs'!L$2:L136)-'Chem - ODS'!G$15*10^6&lt;0,0,IF(AND(SUM('Chemicals Calcs'!L$1:L135)-'Chem - ODS'!G$15*10^6&lt;0,SUM('Chemicals Calcs'!L$2:L136)-'Chem - ODS'!G$15*10^6&gt;0),SUM('Chemicals Calcs'!L$2:L136)-'Chem - ODS'!G$15*10^6,'Chemicals Calcs'!L136))</f>
        <v>0</v>
      </c>
      <c r="M136" s="210">
        <f ca="1">IF(SUM('Chemicals Calcs'!M$2:M136)-'Chem - ODS'!H$15*10^6&lt;0,0,IF(AND(SUM('Chemicals Calcs'!M$1:M135)-'Chem - ODS'!H$15*10^6&lt;0,SUM('Chemicals Calcs'!M$2:M136)-'Chem - ODS'!H$15*10^6&gt;0),SUM('Chemicals Calcs'!M$2:M136)-'Chem - ODS'!H$15*10^6,'Chemicals Calcs'!M136))</f>
        <v>0</v>
      </c>
      <c r="N136" s="210">
        <f ca="1">IF(SUM('Chemicals Calcs'!N$2:N136)-'Chem - ODS'!I$15*10^6&lt;0,0,IF(AND(SUM('Chemicals Calcs'!N$1:N135)-'Chem - ODS'!I$15*10^6&lt;0,SUM('Chemicals Calcs'!N$2:N136)-'Chem - ODS'!I$15*10^6&gt;0),SUM('Chemicals Calcs'!N$2:N136)-'Chem - ODS'!I$15*10^6,'Chemicals Calcs'!N136))</f>
        <v>0</v>
      </c>
      <c r="O136" s="210">
        <f ca="1">IF(SUM('Chemicals Calcs'!O$2:O136)-'Chem - ODS'!J$15*10^6&lt;0,0,IF(AND(SUM('Chemicals Calcs'!O$1:O135)-'Chem - ODS'!J$15*10^6&lt;0,SUM('Chemicals Calcs'!O$2:O136)-'Chem - ODS'!J$15*10^6&gt;0),SUM('Chemicals Calcs'!O$2:O136)-'Chem - ODS'!J$15*10^6,'Chemicals Calcs'!O136))</f>
        <v>0</v>
      </c>
      <c r="P136" s="210">
        <f ca="1">IF(SUM('Chemicals Calcs'!P$2:P136)-'Chem - ODS'!K$15*10^6&lt;0,0,IF(AND(SUM('Chemicals Calcs'!P$1:P135)-'Chem - ODS'!K$15*10^6&lt;0,SUM('Chemicals Calcs'!P$2:P136)-'Chem - ODS'!K$15*10^6&gt;0),SUM('Chemicals Calcs'!P$2:P136)-'Chem - ODS'!K$15*10^6,'Chemicals Calcs'!P136))</f>
        <v>0</v>
      </c>
      <c r="Q136" s="210">
        <f ca="1">IF(SUM('Chemicals Calcs'!Q$2:Q136)-'Chem - ODS'!L$15*10^6&lt;0,0,IF(AND(SUM('Chemicals Calcs'!Q$1:Q135)-'Chem - ODS'!L$15*10^6&lt;0,SUM('Chemicals Calcs'!Q$2:Q136)-'Chem - ODS'!L$15*10^6&gt;0),SUM('Chemicals Calcs'!Q$2:Q136)-'Chem - ODS'!L$15*10^6,'Chemicals Calcs'!Q136))</f>
        <v>0</v>
      </c>
      <c r="R136" s="210">
        <f ca="1">IF(SUM('Chemicals Calcs'!R$2:R136)-'Chem - ODS'!M$15*10^6&lt;0,0,IF(AND(SUM('Chemicals Calcs'!R$1:R135)-'Chem - ODS'!M$15*10^6&lt;0,SUM('Chemicals Calcs'!R$2:R136)-'Chem - ODS'!M$15*10^6&gt;0),SUM('Chemicals Calcs'!R$2:R136)-'Chem - ODS'!M$15*10^6,'Chemicals Calcs'!R136))</f>
        <v>0</v>
      </c>
      <c r="S136" s="210">
        <f ca="1">IF(SUM('Chemicals Calcs'!S$2:S136)-'Chem - ODS'!N$15*10^6&lt;0,0,IF(AND(SUM('Chemicals Calcs'!S$1:S135)-'Chem - ODS'!N$15*10^6&lt;0,SUM('Chemicals Calcs'!S$2:S136)-'Chem - ODS'!N$15*10^6&gt;0),SUM('Chemicals Calcs'!S$2:S136)-'Chem - ODS'!N$15*10^6,'Chemicals Calcs'!S136))</f>
        <v>0</v>
      </c>
      <c r="T136" s="210">
        <f ca="1">IF(SUM('Chemicals Calcs'!T$2:T136)-'Chem - ODS'!O$15*10^6&lt;0,0,IF(AND(SUM('Chemicals Calcs'!T$1:T135)-'Chem - ODS'!O$15*10^6&lt;0,SUM('Chemicals Calcs'!T$2:T136)-'Chem - ODS'!O$15*10^6&gt;0),SUM('Chemicals Calcs'!T$2:T136)-'Chem - ODS'!O$15*10^6,'Chemicals Calcs'!T136))</f>
        <v>0</v>
      </c>
      <c r="U136" s="210">
        <f ca="1">IF(SUM('Chemicals Calcs'!U$2:U136)-'Chem - ODS'!P$15*10^6&lt;0,0,IF(AND(SUM('Chemicals Calcs'!U$1:U135)-'Chem - ODS'!P$15*10^6&lt;0,SUM('Chemicals Calcs'!U$2:U136)-'Chem - ODS'!P$15*10^6&gt;0),SUM('Chemicals Calcs'!U$2:U136)-'Chem - ODS'!P$15*10^6,'Chemicals Calcs'!U136))</f>
        <v>0</v>
      </c>
      <c r="V136" s="210">
        <f ca="1">IF(SUM('Chemicals Calcs'!V$2:V136)-'Chem - ODS'!Q$15*10^6&lt;0,0,IF(AND(SUM('Chemicals Calcs'!V$1:V135)-'Chem - ODS'!Q$15*10^6&lt;0,SUM('Chemicals Calcs'!V$2:V136)-'Chem - ODS'!Q$15*10^6&gt;0),SUM('Chemicals Calcs'!V$2:V136)-'Chem - ODS'!Q$15*10^6,'Chemicals Calcs'!V136))</f>
        <v>0</v>
      </c>
      <c r="W136" s="210">
        <f ca="1">IF(SUM('Chemicals Calcs'!W$2:W136)-'Chem - ODS'!R$15*10^6&lt;0,0,IF(AND(SUM('Chemicals Calcs'!W$1:W135)-'Chem - ODS'!R$15*10^6&lt;0,SUM('Chemicals Calcs'!W$2:W136)-'Chem - ODS'!R$15*10^6&gt;0),SUM('Chemicals Calcs'!W$2:W136)-'Chem - ODS'!R$15*10^6,'Chemicals Calcs'!W136))</f>
        <v>0</v>
      </c>
      <c r="X136" s="210">
        <f ca="1">IF(SUM('Chemicals Calcs'!X$2:X136)-'Chem - ODS'!S$15*10^6&lt;0,0,IF(AND(SUM('Chemicals Calcs'!X$1:X135)-'Chem - ODS'!S$15*10^6&lt;0,SUM('Chemicals Calcs'!X$2:X136)-'Chem - ODS'!S$15*10^6&gt;0),SUM('Chemicals Calcs'!X$2:X136)-'Chem - ODS'!S$15*10^6,'Chemicals Calcs'!X136))</f>
        <v>0</v>
      </c>
      <c r="Y136" s="210">
        <f ca="1">IF(SUM('Chemicals Calcs'!Y$2:Y136)-'Chem - ODS'!T$15*10^6&lt;0,0,IF(AND(SUM('Chemicals Calcs'!Y$1:Y135)-'Chem - ODS'!T$15*10^6&lt;0,SUM('Chemicals Calcs'!Y$2:Y136)-'Chem - ODS'!T$15*10^6&gt;0),SUM('Chemicals Calcs'!Y$2:Y136)-'Chem - ODS'!T$15*10^6,'Chemicals Calcs'!Y136))</f>
        <v>0</v>
      </c>
      <c r="Z136" s="210">
        <f ca="1">IF(SUM('Chemicals Calcs'!Z$2:Z136)-'Chem - ODS'!U$15*10^6&lt;0,0,IF(AND(SUM('Chemicals Calcs'!Z$1:Z135)-'Chem - ODS'!U$15*10^6&lt;0,SUM('Chemicals Calcs'!Z$2:Z136)-'Chem - ODS'!U$15*10^6&gt;0),SUM('Chemicals Calcs'!Z$2:Z136)-'Chem - ODS'!U$15*10^6,'Chemicals Calcs'!Z136))</f>
        <v>0</v>
      </c>
      <c r="AA136" s="210">
        <f ca="1">IF(SUM('Chemicals Calcs'!AA$2:AA136)-'Chem - ODS'!V$15*10^6&lt;0,0,IF(AND(SUM('Chemicals Calcs'!AA$1:AA135)-'Chem - ODS'!V$15*10^6&lt;0,SUM('Chemicals Calcs'!AA$2:AA136)-'Chem - ODS'!V$15*10^6&gt;0),SUM('Chemicals Calcs'!AA$2:AA136)-'Chem - ODS'!V$15*10^6,'Chemicals Calcs'!AA136))</f>
        <v>0</v>
      </c>
      <c r="AB136" s="210">
        <f ca="1">IF(SUM('Chemicals Calcs'!AB$2:AB136)-'Chem - ODS'!W$15*10^6&lt;0,0,IF(AND(SUM('Chemicals Calcs'!AB$1:AB135)-'Chem - ODS'!W$15*10^6&lt;0,SUM('Chemicals Calcs'!AB$2:AB136)-'Chem - ODS'!W$15*10^6&gt;0),SUM('Chemicals Calcs'!AB$2:AB136)-'Chem - ODS'!W$15*10^6,'Chemicals Calcs'!AB136))</f>
        <v>0</v>
      </c>
      <c r="AC136" s="210">
        <f ca="1">IF(SUM('Chemicals Calcs'!AC$2:AC136)-'Chem - ODS'!X$15*10^6&lt;0,0,IF(AND(SUM('Chemicals Calcs'!AC$1:AC135)-'Chem - ODS'!X$15*10^6&lt;0,SUM('Chemicals Calcs'!AC$2:AC136)-'Chem - ODS'!X$15*10^6&gt;0),SUM('Chemicals Calcs'!AC$2:AC136)-'Chem - ODS'!X$15*10^6,'Chemicals Calcs'!AC136))</f>
        <v>0</v>
      </c>
      <c r="AD136" s="210">
        <f ca="1">IF(SUM('Chemicals Calcs'!AD$2:AD136)-'Chem - ODS'!Y$15*10^6&lt;0,0,IF(AND(SUM('Chemicals Calcs'!AD$1:AD135)-'Chem - ODS'!Y$15*10^6&lt;0,SUM('Chemicals Calcs'!AD$2:AD136)-'Chem - ODS'!Y$15*10^6&gt;0),SUM('Chemicals Calcs'!AD$2:AD136)-'Chem - ODS'!Y$15*10^6,'Chemicals Calcs'!AD136))</f>
        <v>0</v>
      </c>
      <c r="AE136" s="210">
        <f ca="1">IF(SUM('Chemicals Calcs'!AE$2:AE136)-'Chem - ODS'!Z$15*10^6&lt;0,0,IF(AND(SUM('Chemicals Calcs'!AE$1:AE135)-'Chem - ODS'!Z$15*10^6&lt;0,SUM('Chemicals Calcs'!AE$2:AE136)-'Chem - ODS'!Z$15*10^6&gt;0),SUM('Chemicals Calcs'!AE$2:AE136)-'Chem - ODS'!Z$15*10^6,'Chemicals Calcs'!AE136))</f>
        <v>0</v>
      </c>
      <c r="AF136" s="210">
        <f ca="1">IF(SUM('Chemicals Calcs'!AF$2:AF136)-'Chem - ODS'!AA$15*10^6&lt;0,0,IF(AND(SUM('Chemicals Calcs'!AF$1:AF135)-'Chem - ODS'!AA$15*10^6&lt;0,SUM('Chemicals Calcs'!AF$2:AF136)-'Chem - ODS'!AA$15*10^6&gt;0),SUM('Chemicals Calcs'!AF$2:AF136)-'Chem - ODS'!AA$15*10^6,'Chemicals Calcs'!AF136))</f>
        <v>0</v>
      </c>
      <c r="AG136" s="210">
        <f ca="1">IF(SUM('Chemicals Calcs'!AG$2:AG136)-'Chem - ODS'!AB$15*10^6&lt;0,0,IF(AND(SUM('Chemicals Calcs'!AG$1:AG135)-'Chem - ODS'!AB$15*10^6&lt;0,SUM('Chemicals Calcs'!AG$2:AG136)-'Chem - ODS'!AB$15*10^6&gt;0),SUM('Chemicals Calcs'!AG$2:AG136)-'Chem - ODS'!AB$15*10^6,'Chemicals Calcs'!AG136))</f>
        <v>0</v>
      </c>
      <c r="AH136" s="210">
        <f ca="1">IF(SUM('Chemicals Calcs'!AH$2:AH136)-'Chem - ODS'!AC$15*10^6&lt;0,0,IF(AND(SUM('Chemicals Calcs'!AH$1:AH135)-'Chem - ODS'!AC$15*10^6&lt;0,SUM('Chemicals Calcs'!AH$2:AH136)-'Chem - ODS'!AC$15*10^6&gt;0),SUM('Chemicals Calcs'!AH$2:AH136)-'Chem - ODS'!AC$15*10^6,'Chemicals Calcs'!AH136))</f>
        <v>0</v>
      </c>
      <c r="AI136" s="210">
        <f ca="1">IF(SUM('Chemicals Calcs'!AI$2:AI136)-'Chem - ODS'!AD$15*10^6&lt;0,0,IF(AND(SUM('Chemicals Calcs'!AI$1:AI135)-'Chem - ODS'!AD$15*10^6&lt;0,SUM('Chemicals Calcs'!AI$2:AI136)-'Chem - ODS'!AD$15*10^6&gt;0),SUM('Chemicals Calcs'!AI$2:AI136)-'Chem - ODS'!AD$15*10^6,'Chemicals Calcs'!AI136))</f>
        <v>0</v>
      </c>
      <c r="AJ136" s="210">
        <f ca="1">IF(SUM('Chemicals Calcs'!AJ$2:AJ136)-'Chem - ODS'!AE$15*10^6&lt;0,0,IF(AND(SUM('Chemicals Calcs'!AJ$1:AJ135)-'Chem - ODS'!AE$15*10^6&lt;0,SUM('Chemicals Calcs'!AJ$2:AJ136)-'Chem - ODS'!AE$15*10^6&gt;0),SUM('Chemicals Calcs'!AJ$2:AJ136)-'Chem - ODS'!AE$15*10^6,'Chemicals Calcs'!AJ136))</f>
        <v>0</v>
      </c>
      <c r="AK136" s="210">
        <f ca="1">IF(SUM('Chemicals Calcs'!AK$2:AK136)-'Chem - ODS'!AF$15*10^6&lt;0,0,IF(AND(SUM('Chemicals Calcs'!AK$1:AK135)-'Chem - ODS'!AF$15*10^6&lt;0,SUM('Chemicals Calcs'!AK$2:AK136)-'Chem - ODS'!AF$15*10^6&gt;0),SUM('Chemicals Calcs'!AK$2:AK136)-'Chem - ODS'!AF$15*10^6,'Chemicals Calcs'!AK136))</f>
        <v>0</v>
      </c>
      <c r="AL136" s="210">
        <f ca="1">IF(SUM('Chemicals Calcs'!AL$2:AL136)-'Chem - ODS'!AG$15*10^6&lt;0,0,IF(AND(SUM('Chemicals Calcs'!AL$1:AL135)-'Chem - ODS'!AG$15*10^6&lt;0,SUM('Chemicals Calcs'!AL$2:AL136)-'Chem - ODS'!AG$15*10^6&gt;0),SUM('Chemicals Calcs'!AL$2:AL136)-'Chem - ODS'!AG$15*10^6,'Chemicals Calcs'!AL136))</f>
        <v>0</v>
      </c>
      <c r="AM136" s="210">
        <f ca="1">IF(SUM('Chemicals Calcs'!AM$2:AM136)-'Chem - ODS'!AH$15*10^6&lt;0,0,IF(AND(SUM('Chemicals Calcs'!AM$1:AM135)-'Chem - ODS'!AH$15*10^6&lt;0,SUM('Chemicals Calcs'!AM$2:AM136)-'Chem - ODS'!AH$15*10^6&gt;0),SUM('Chemicals Calcs'!AM$2:AM136)-'Chem - ODS'!AH$15*10^6,'Chemicals Calcs'!AM136))</f>
        <v>0</v>
      </c>
      <c r="AN136" s="210">
        <f ca="1">IF(SUM('Chemicals Calcs'!AN$2:AN136)-'Chem - ODS'!AI$15*10^6&lt;0,0,IF(AND(SUM('Chemicals Calcs'!AN$1:AN135)-'Chem - ODS'!AI$15*10^6&lt;0,SUM('Chemicals Calcs'!AN$2:AN136)-'Chem - ODS'!AI$15*10^6&gt;0),SUM('Chemicals Calcs'!AN$2:AN136)-'Chem - ODS'!AI$15*10^6,'Chemicals Calcs'!AN136))</f>
        <v>0</v>
      </c>
      <c r="AO136" s="210">
        <f ca="1">IF(SUM('Chemicals Calcs'!AO$2:AO136)-'Chem - ODS'!AJ$15*10^6&lt;0,0,IF(AND(SUM('Chemicals Calcs'!AO$1:AO135)-'Chem - ODS'!AJ$15*10^6&lt;0,SUM('Chemicals Calcs'!AO$2:AO136)-'Chem - ODS'!AJ$15*10^6&gt;0),SUM('Chemicals Calcs'!AO$2:AO136)-'Chem - ODS'!AJ$15*10^6,'Chemicals Calcs'!AO136))</f>
        <v>0</v>
      </c>
      <c r="AP136" s="210">
        <f ca="1">IF(SUM('Chemicals Calcs'!AP$2:AP136)-'Chem - ODS'!AK$15*10^6&lt;0,0,IF(AND(SUM('Chemicals Calcs'!AP$1:AP135)-'Chem - ODS'!AK$15*10^6&lt;0,SUM('Chemicals Calcs'!AP$2:AP136)-'Chem - ODS'!AK$15*10^6&gt;0),SUM('Chemicals Calcs'!AP$2:AP136)-'Chem - ODS'!AK$15*10^6,'Chemicals Calcs'!AP136))</f>
        <v>0</v>
      </c>
    </row>
    <row r="137" spans="1:42">
      <c r="A137" s="74">
        <v>85</v>
      </c>
      <c r="B137">
        <f ca="1">IF('Chemicals 2010'!$A145="CP",INDIRECT("'Chemicals 2010'!"&amp;'Country Selector'!$B$3&amp;ROW($A145))*10^12,0)</f>
        <v>0</v>
      </c>
      <c r="C137" s="90">
        <f t="shared" ca="1" si="6"/>
        <v>0</v>
      </c>
      <c r="D137" s="90">
        <f t="shared" ca="1" si="6"/>
        <v>0</v>
      </c>
      <c r="E137" s="90">
        <f t="shared" ca="1" si="6"/>
        <v>0</v>
      </c>
      <c r="F137" s="90">
        <f t="shared" ca="1" si="6"/>
        <v>0</v>
      </c>
      <c r="G137" s="210">
        <f ca="1">IF(SUM('Chemicals Calcs'!G$2:G137)-'Chem - ODS'!B$15*10^6&lt;0,0,IF(AND(SUM('Chemicals Calcs'!G$1:G136)-'Chem - ODS'!B$15*10^6&lt;0,SUM('Chemicals Calcs'!G$2:G137)-'Chem - ODS'!B$15*10^6&gt;0),SUM('Chemicals Calcs'!G$2:G137)-'Chem - ODS'!B$15*10^6,'Chemicals Calcs'!G137))</f>
        <v>0</v>
      </c>
      <c r="H137" s="210">
        <f ca="1">IF(SUM('Chemicals Calcs'!H$2:H137)-'Chem - ODS'!C$15*10^6&lt;0,0,IF(AND(SUM('Chemicals Calcs'!H$1:H136)-'Chem - ODS'!C$15*10^6&lt;0,SUM('Chemicals Calcs'!H$2:H137)-'Chem - ODS'!C$15*10^6&gt;0),SUM('Chemicals Calcs'!H$2:H137)-'Chem - ODS'!C$15*10^6,'Chemicals Calcs'!H137))</f>
        <v>0</v>
      </c>
      <c r="I137" s="210">
        <f ca="1">IF(SUM('Chemicals Calcs'!I$2:I137)-'Chem - ODS'!D$15*10^6&lt;0,0,IF(AND(SUM('Chemicals Calcs'!I$1:I136)-'Chem - ODS'!D$15*10^6&lt;0,SUM('Chemicals Calcs'!I$2:I137)-'Chem - ODS'!D$15*10^6&gt;0),SUM('Chemicals Calcs'!I$2:I137)-'Chem - ODS'!D$15*10^6,'Chemicals Calcs'!I137))</f>
        <v>0</v>
      </c>
      <c r="J137" s="210">
        <f ca="1">IF(SUM('Chemicals Calcs'!J$2:J137)-'Chem - ODS'!E$15*10^6&lt;0,0,IF(AND(SUM('Chemicals Calcs'!J$1:J136)-'Chem - ODS'!E$15*10^6&lt;0,SUM('Chemicals Calcs'!J$2:J137)-'Chem - ODS'!E$15*10^6&gt;0),SUM('Chemicals Calcs'!J$2:J137)-'Chem - ODS'!E$15*10^6,'Chemicals Calcs'!J137))</f>
        <v>0</v>
      </c>
      <c r="K137" s="210">
        <f ca="1">IF(SUM('Chemicals Calcs'!K$2:K137)-'Chem - ODS'!F$15*10^6&lt;0,0,IF(AND(SUM('Chemicals Calcs'!K$1:K136)-'Chem - ODS'!F$15*10^6&lt;0,SUM('Chemicals Calcs'!K$2:K137)-'Chem - ODS'!F$15*10^6&gt;0),SUM('Chemicals Calcs'!K$2:K137)-'Chem - ODS'!F$15*10^6,'Chemicals Calcs'!K137))</f>
        <v>0</v>
      </c>
      <c r="L137" s="210">
        <f ca="1">IF(SUM('Chemicals Calcs'!L$2:L137)-'Chem - ODS'!G$15*10^6&lt;0,0,IF(AND(SUM('Chemicals Calcs'!L$1:L136)-'Chem - ODS'!G$15*10^6&lt;0,SUM('Chemicals Calcs'!L$2:L137)-'Chem - ODS'!G$15*10^6&gt;0),SUM('Chemicals Calcs'!L$2:L137)-'Chem - ODS'!G$15*10^6,'Chemicals Calcs'!L137))</f>
        <v>0</v>
      </c>
      <c r="M137" s="210">
        <f ca="1">IF(SUM('Chemicals Calcs'!M$2:M137)-'Chem - ODS'!H$15*10^6&lt;0,0,IF(AND(SUM('Chemicals Calcs'!M$1:M136)-'Chem - ODS'!H$15*10^6&lt;0,SUM('Chemicals Calcs'!M$2:M137)-'Chem - ODS'!H$15*10^6&gt;0),SUM('Chemicals Calcs'!M$2:M137)-'Chem - ODS'!H$15*10^6,'Chemicals Calcs'!M137))</f>
        <v>0</v>
      </c>
      <c r="N137" s="210">
        <f ca="1">IF(SUM('Chemicals Calcs'!N$2:N137)-'Chem - ODS'!I$15*10^6&lt;0,0,IF(AND(SUM('Chemicals Calcs'!N$1:N136)-'Chem - ODS'!I$15*10^6&lt;0,SUM('Chemicals Calcs'!N$2:N137)-'Chem - ODS'!I$15*10^6&gt;0),SUM('Chemicals Calcs'!N$2:N137)-'Chem - ODS'!I$15*10^6,'Chemicals Calcs'!N137))</f>
        <v>0</v>
      </c>
      <c r="O137" s="210">
        <f ca="1">IF(SUM('Chemicals Calcs'!O$2:O137)-'Chem - ODS'!J$15*10^6&lt;0,0,IF(AND(SUM('Chemicals Calcs'!O$1:O136)-'Chem - ODS'!J$15*10^6&lt;0,SUM('Chemicals Calcs'!O$2:O137)-'Chem - ODS'!J$15*10^6&gt;0),SUM('Chemicals Calcs'!O$2:O137)-'Chem - ODS'!J$15*10^6,'Chemicals Calcs'!O137))</f>
        <v>0</v>
      </c>
      <c r="P137" s="210">
        <f ca="1">IF(SUM('Chemicals Calcs'!P$2:P137)-'Chem - ODS'!K$15*10^6&lt;0,0,IF(AND(SUM('Chemicals Calcs'!P$1:P136)-'Chem - ODS'!K$15*10^6&lt;0,SUM('Chemicals Calcs'!P$2:P137)-'Chem - ODS'!K$15*10^6&gt;0),SUM('Chemicals Calcs'!P$2:P137)-'Chem - ODS'!K$15*10^6,'Chemicals Calcs'!P137))</f>
        <v>0</v>
      </c>
      <c r="Q137" s="210">
        <f ca="1">IF(SUM('Chemicals Calcs'!Q$2:Q137)-'Chem - ODS'!L$15*10^6&lt;0,0,IF(AND(SUM('Chemicals Calcs'!Q$1:Q136)-'Chem - ODS'!L$15*10^6&lt;0,SUM('Chemicals Calcs'!Q$2:Q137)-'Chem - ODS'!L$15*10^6&gt;0),SUM('Chemicals Calcs'!Q$2:Q137)-'Chem - ODS'!L$15*10^6,'Chemicals Calcs'!Q137))</f>
        <v>0</v>
      </c>
      <c r="R137" s="210">
        <f ca="1">IF(SUM('Chemicals Calcs'!R$2:R137)-'Chem - ODS'!M$15*10^6&lt;0,0,IF(AND(SUM('Chemicals Calcs'!R$1:R136)-'Chem - ODS'!M$15*10^6&lt;0,SUM('Chemicals Calcs'!R$2:R137)-'Chem - ODS'!M$15*10^6&gt;0),SUM('Chemicals Calcs'!R$2:R137)-'Chem - ODS'!M$15*10^6,'Chemicals Calcs'!R137))</f>
        <v>0</v>
      </c>
      <c r="S137" s="210">
        <f ca="1">IF(SUM('Chemicals Calcs'!S$2:S137)-'Chem - ODS'!N$15*10^6&lt;0,0,IF(AND(SUM('Chemicals Calcs'!S$1:S136)-'Chem - ODS'!N$15*10^6&lt;0,SUM('Chemicals Calcs'!S$2:S137)-'Chem - ODS'!N$15*10^6&gt;0),SUM('Chemicals Calcs'!S$2:S137)-'Chem - ODS'!N$15*10^6,'Chemicals Calcs'!S137))</f>
        <v>0</v>
      </c>
      <c r="T137" s="210">
        <f ca="1">IF(SUM('Chemicals Calcs'!T$2:T137)-'Chem - ODS'!O$15*10^6&lt;0,0,IF(AND(SUM('Chemicals Calcs'!T$1:T136)-'Chem - ODS'!O$15*10^6&lt;0,SUM('Chemicals Calcs'!T$2:T137)-'Chem - ODS'!O$15*10^6&gt;0),SUM('Chemicals Calcs'!T$2:T137)-'Chem - ODS'!O$15*10^6,'Chemicals Calcs'!T137))</f>
        <v>0</v>
      </c>
      <c r="U137" s="210">
        <f ca="1">IF(SUM('Chemicals Calcs'!U$2:U137)-'Chem - ODS'!P$15*10^6&lt;0,0,IF(AND(SUM('Chemicals Calcs'!U$1:U136)-'Chem - ODS'!P$15*10^6&lt;0,SUM('Chemicals Calcs'!U$2:U137)-'Chem - ODS'!P$15*10^6&gt;0),SUM('Chemicals Calcs'!U$2:U137)-'Chem - ODS'!P$15*10^6,'Chemicals Calcs'!U137))</f>
        <v>0</v>
      </c>
      <c r="V137" s="210">
        <f ca="1">IF(SUM('Chemicals Calcs'!V$2:V137)-'Chem - ODS'!Q$15*10^6&lt;0,0,IF(AND(SUM('Chemicals Calcs'!V$1:V136)-'Chem - ODS'!Q$15*10^6&lt;0,SUM('Chemicals Calcs'!V$2:V137)-'Chem - ODS'!Q$15*10^6&gt;0),SUM('Chemicals Calcs'!V$2:V137)-'Chem - ODS'!Q$15*10^6,'Chemicals Calcs'!V137))</f>
        <v>0</v>
      </c>
      <c r="W137" s="210">
        <f ca="1">IF(SUM('Chemicals Calcs'!W$2:W137)-'Chem - ODS'!R$15*10^6&lt;0,0,IF(AND(SUM('Chemicals Calcs'!W$1:W136)-'Chem - ODS'!R$15*10^6&lt;0,SUM('Chemicals Calcs'!W$2:W137)-'Chem - ODS'!R$15*10^6&gt;0),SUM('Chemicals Calcs'!W$2:W137)-'Chem - ODS'!R$15*10^6,'Chemicals Calcs'!W137))</f>
        <v>0</v>
      </c>
      <c r="X137" s="210">
        <f ca="1">IF(SUM('Chemicals Calcs'!X$2:X137)-'Chem - ODS'!S$15*10^6&lt;0,0,IF(AND(SUM('Chemicals Calcs'!X$1:X136)-'Chem - ODS'!S$15*10^6&lt;0,SUM('Chemicals Calcs'!X$2:X137)-'Chem - ODS'!S$15*10^6&gt;0),SUM('Chemicals Calcs'!X$2:X137)-'Chem - ODS'!S$15*10^6,'Chemicals Calcs'!X137))</f>
        <v>0</v>
      </c>
      <c r="Y137" s="210">
        <f ca="1">IF(SUM('Chemicals Calcs'!Y$2:Y137)-'Chem - ODS'!T$15*10^6&lt;0,0,IF(AND(SUM('Chemicals Calcs'!Y$1:Y136)-'Chem - ODS'!T$15*10^6&lt;0,SUM('Chemicals Calcs'!Y$2:Y137)-'Chem - ODS'!T$15*10^6&gt;0),SUM('Chemicals Calcs'!Y$2:Y137)-'Chem - ODS'!T$15*10^6,'Chemicals Calcs'!Y137))</f>
        <v>0</v>
      </c>
      <c r="Z137" s="210">
        <f ca="1">IF(SUM('Chemicals Calcs'!Z$2:Z137)-'Chem - ODS'!U$15*10^6&lt;0,0,IF(AND(SUM('Chemicals Calcs'!Z$1:Z136)-'Chem - ODS'!U$15*10^6&lt;0,SUM('Chemicals Calcs'!Z$2:Z137)-'Chem - ODS'!U$15*10^6&gt;0),SUM('Chemicals Calcs'!Z$2:Z137)-'Chem - ODS'!U$15*10^6,'Chemicals Calcs'!Z137))</f>
        <v>0</v>
      </c>
      <c r="AA137" s="210">
        <f ca="1">IF(SUM('Chemicals Calcs'!AA$2:AA137)-'Chem - ODS'!V$15*10^6&lt;0,0,IF(AND(SUM('Chemicals Calcs'!AA$1:AA136)-'Chem - ODS'!V$15*10^6&lt;0,SUM('Chemicals Calcs'!AA$2:AA137)-'Chem - ODS'!V$15*10^6&gt;0),SUM('Chemicals Calcs'!AA$2:AA137)-'Chem - ODS'!V$15*10^6,'Chemicals Calcs'!AA137))</f>
        <v>0</v>
      </c>
      <c r="AB137" s="210">
        <f ca="1">IF(SUM('Chemicals Calcs'!AB$2:AB137)-'Chem - ODS'!W$15*10^6&lt;0,0,IF(AND(SUM('Chemicals Calcs'!AB$1:AB136)-'Chem - ODS'!W$15*10^6&lt;0,SUM('Chemicals Calcs'!AB$2:AB137)-'Chem - ODS'!W$15*10^6&gt;0),SUM('Chemicals Calcs'!AB$2:AB137)-'Chem - ODS'!W$15*10^6,'Chemicals Calcs'!AB137))</f>
        <v>0</v>
      </c>
      <c r="AC137" s="210">
        <f ca="1">IF(SUM('Chemicals Calcs'!AC$2:AC137)-'Chem - ODS'!X$15*10^6&lt;0,0,IF(AND(SUM('Chemicals Calcs'!AC$1:AC136)-'Chem - ODS'!X$15*10^6&lt;0,SUM('Chemicals Calcs'!AC$2:AC137)-'Chem - ODS'!X$15*10^6&gt;0),SUM('Chemicals Calcs'!AC$2:AC137)-'Chem - ODS'!X$15*10^6,'Chemicals Calcs'!AC137))</f>
        <v>0</v>
      </c>
      <c r="AD137" s="210">
        <f ca="1">IF(SUM('Chemicals Calcs'!AD$2:AD137)-'Chem - ODS'!Y$15*10^6&lt;0,0,IF(AND(SUM('Chemicals Calcs'!AD$1:AD136)-'Chem - ODS'!Y$15*10^6&lt;0,SUM('Chemicals Calcs'!AD$2:AD137)-'Chem - ODS'!Y$15*10^6&gt;0),SUM('Chemicals Calcs'!AD$2:AD137)-'Chem - ODS'!Y$15*10^6,'Chemicals Calcs'!AD137))</f>
        <v>0</v>
      </c>
      <c r="AE137" s="210">
        <f ca="1">IF(SUM('Chemicals Calcs'!AE$2:AE137)-'Chem - ODS'!Z$15*10^6&lt;0,0,IF(AND(SUM('Chemicals Calcs'!AE$1:AE136)-'Chem - ODS'!Z$15*10^6&lt;0,SUM('Chemicals Calcs'!AE$2:AE137)-'Chem - ODS'!Z$15*10^6&gt;0),SUM('Chemicals Calcs'!AE$2:AE137)-'Chem - ODS'!Z$15*10^6,'Chemicals Calcs'!AE137))</f>
        <v>0</v>
      </c>
      <c r="AF137" s="210">
        <f ca="1">IF(SUM('Chemicals Calcs'!AF$2:AF137)-'Chem - ODS'!AA$15*10^6&lt;0,0,IF(AND(SUM('Chemicals Calcs'!AF$1:AF136)-'Chem - ODS'!AA$15*10^6&lt;0,SUM('Chemicals Calcs'!AF$2:AF137)-'Chem - ODS'!AA$15*10^6&gt;0),SUM('Chemicals Calcs'!AF$2:AF137)-'Chem - ODS'!AA$15*10^6,'Chemicals Calcs'!AF137))</f>
        <v>0</v>
      </c>
      <c r="AG137" s="210">
        <f ca="1">IF(SUM('Chemicals Calcs'!AG$2:AG137)-'Chem - ODS'!AB$15*10^6&lt;0,0,IF(AND(SUM('Chemicals Calcs'!AG$1:AG136)-'Chem - ODS'!AB$15*10^6&lt;0,SUM('Chemicals Calcs'!AG$2:AG137)-'Chem - ODS'!AB$15*10^6&gt;0),SUM('Chemicals Calcs'!AG$2:AG137)-'Chem - ODS'!AB$15*10^6,'Chemicals Calcs'!AG137))</f>
        <v>0</v>
      </c>
      <c r="AH137" s="210">
        <f ca="1">IF(SUM('Chemicals Calcs'!AH$2:AH137)-'Chem - ODS'!AC$15*10^6&lt;0,0,IF(AND(SUM('Chemicals Calcs'!AH$1:AH136)-'Chem - ODS'!AC$15*10^6&lt;0,SUM('Chemicals Calcs'!AH$2:AH137)-'Chem - ODS'!AC$15*10^6&gt;0),SUM('Chemicals Calcs'!AH$2:AH137)-'Chem - ODS'!AC$15*10^6,'Chemicals Calcs'!AH137))</f>
        <v>0</v>
      </c>
      <c r="AI137" s="210">
        <f ca="1">IF(SUM('Chemicals Calcs'!AI$2:AI137)-'Chem - ODS'!AD$15*10^6&lt;0,0,IF(AND(SUM('Chemicals Calcs'!AI$1:AI136)-'Chem - ODS'!AD$15*10^6&lt;0,SUM('Chemicals Calcs'!AI$2:AI137)-'Chem - ODS'!AD$15*10^6&gt;0),SUM('Chemicals Calcs'!AI$2:AI137)-'Chem - ODS'!AD$15*10^6,'Chemicals Calcs'!AI137))</f>
        <v>0</v>
      </c>
      <c r="AJ137" s="210">
        <f ca="1">IF(SUM('Chemicals Calcs'!AJ$2:AJ137)-'Chem - ODS'!AE$15*10^6&lt;0,0,IF(AND(SUM('Chemicals Calcs'!AJ$1:AJ136)-'Chem - ODS'!AE$15*10^6&lt;0,SUM('Chemicals Calcs'!AJ$2:AJ137)-'Chem - ODS'!AE$15*10^6&gt;0),SUM('Chemicals Calcs'!AJ$2:AJ137)-'Chem - ODS'!AE$15*10^6,'Chemicals Calcs'!AJ137))</f>
        <v>0</v>
      </c>
      <c r="AK137" s="210">
        <f ca="1">IF(SUM('Chemicals Calcs'!AK$2:AK137)-'Chem - ODS'!AF$15*10^6&lt;0,0,IF(AND(SUM('Chemicals Calcs'!AK$1:AK136)-'Chem - ODS'!AF$15*10^6&lt;0,SUM('Chemicals Calcs'!AK$2:AK137)-'Chem - ODS'!AF$15*10^6&gt;0),SUM('Chemicals Calcs'!AK$2:AK137)-'Chem - ODS'!AF$15*10^6,'Chemicals Calcs'!AK137))</f>
        <v>0</v>
      </c>
      <c r="AL137" s="210">
        <f ca="1">IF(SUM('Chemicals Calcs'!AL$2:AL137)-'Chem - ODS'!AG$15*10^6&lt;0,0,IF(AND(SUM('Chemicals Calcs'!AL$1:AL136)-'Chem - ODS'!AG$15*10^6&lt;0,SUM('Chemicals Calcs'!AL$2:AL137)-'Chem - ODS'!AG$15*10^6&gt;0),SUM('Chemicals Calcs'!AL$2:AL137)-'Chem - ODS'!AG$15*10^6,'Chemicals Calcs'!AL137))</f>
        <v>0</v>
      </c>
      <c r="AM137" s="210">
        <f ca="1">IF(SUM('Chemicals Calcs'!AM$2:AM137)-'Chem - ODS'!AH$15*10^6&lt;0,0,IF(AND(SUM('Chemicals Calcs'!AM$1:AM136)-'Chem - ODS'!AH$15*10^6&lt;0,SUM('Chemicals Calcs'!AM$2:AM137)-'Chem - ODS'!AH$15*10^6&gt;0),SUM('Chemicals Calcs'!AM$2:AM137)-'Chem - ODS'!AH$15*10^6,'Chemicals Calcs'!AM137))</f>
        <v>0</v>
      </c>
      <c r="AN137" s="210">
        <f ca="1">IF(SUM('Chemicals Calcs'!AN$2:AN137)-'Chem - ODS'!AI$15*10^6&lt;0,0,IF(AND(SUM('Chemicals Calcs'!AN$1:AN136)-'Chem - ODS'!AI$15*10^6&lt;0,SUM('Chemicals Calcs'!AN$2:AN137)-'Chem - ODS'!AI$15*10^6&gt;0),SUM('Chemicals Calcs'!AN$2:AN137)-'Chem - ODS'!AI$15*10^6,'Chemicals Calcs'!AN137))</f>
        <v>0</v>
      </c>
      <c r="AO137" s="210">
        <f ca="1">IF(SUM('Chemicals Calcs'!AO$2:AO137)-'Chem - ODS'!AJ$15*10^6&lt;0,0,IF(AND(SUM('Chemicals Calcs'!AO$1:AO136)-'Chem - ODS'!AJ$15*10^6&lt;0,SUM('Chemicals Calcs'!AO$2:AO137)-'Chem - ODS'!AJ$15*10^6&gt;0),SUM('Chemicals Calcs'!AO$2:AO137)-'Chem - ODS'!AJ$15*10^6,'Chemicals Calcs'!AO137))</f>
        <v>0</v>
      </c>
      <c r="AP137" s="210">
        <f ca="1">IF(SUM('Chemicals Calcs'!AP$2:AP137)-'Chem - ODS'!AK$15*10^6&lt;0,0,IF(AND(SUM('Chemicals Calcs'!AP$1:AP136)-'Chem - ODS'!AK$15*10^6&lt;0,SUM('Chemicals Calcs'!AP$2:AP137)-'Chem - ODS'!AK$15*10^6&gt;0),SUM('Chemicals Calcs'!AP$2:AP137)-'Chem - ODS'!AK$15*10^6,'Chemicals Calcs'!AP137))</f>
        <v>0</v>
      </c>
    </row>
    <row r="138" spans="1:42">
      <c r="A138" s="74">
        <v>86</v>
      </c>
      <c r="B138">
        <f ca="1">IF('Chemicals 2010'!$A146="CP",INDIRECT("'Chemicals 2010'!"&amp;'Country Selector'!$B$3&amp;ROW($A146))*10^12,0)</f>
        <v>0</v>
      </c>
      <c r="C138" s="90">
        <f t="shared" ca="1" si="6"/>
        <v>0</v>
      </c>
      <c r="D138" s="90">
        <f t="shared" ca="1" si="6"/>
        <v>0</v>
      </c>
      <c r="E138" s="90">
        <f t="shared" ca="1" si="6"/>
        <v>0</v>
      </c>
      <c r="F138" s="90">
        <f t="shared" ca="1" si="6"/>
        <v>0</v>
      </c>
      <c r="G138" s="210">
        <f ca="1">IF(SUM('Chemicals Calcs'!G$2:G138)-'Chem - ODS'!B$15*10^6&lt;0,0,IF(AND(SUM('Chemicals Calcs'!G$1:G137)-'Chem - ODS'!B$15*10^6&lt;0,SUM('Chemicals Calcs'!G$2:G138)-'Chem - ODS'!B$15*10^6&gt;0),SUM('Chemicals Calcs'!G$2:G138)-'Chem - ODS'!B$15*10^6,'Chemicals Calcs'!G138))</f>
        <v>0</v>
      </c>
      <c r="H138" s="210">
        <f ca="1">IF(SUM('Chemicals Calcs'!H$2:H138)-'Chem - ODS'!C$15*10^6&lt;0,0,IF(AND(SUM('Chemicals Calcs'!H$1:H137)-'Chem - ODS'!C$15*10^6&lt;0,SUM('Chemicals Calcs'!H$2:H138)-'Chem - ODS'!C$15*10^6&gt;0),SUM('Chemicals Calcs'!H$2:H138)-'Chem - ODS'!C$15*10^6,'Chemicals Calcs'!H138))</f>
        <v>0</v>
      </c>
      <c r="I138" s="210">
        <f ca="1">IF(SUM('Chemicals Calcs'!I$2:I138)-'Chem - ODS'!D$15*10^6&lt;0,0,IF(AND(SUM('Chemicals Calcs'!I$1:I137)-'Chem - ODS'!D$15*10^6&lt;0,SUM('Chemicals Calcs'!I$2:I138)-'Chem - ODS'!D$15*10^6&gt;0),SUM('Chemicals Calcs'!I$2:I138)-'Chem - ODS'!D$15*10^6,'Chemicals Calcs'!I138))</f>
        <v>0</v>
      </c>
      <c r="J138" s="210">
        <f ca="1">IF(SUM('Chemicals Calcs'!J$2:J138)-'Chem - ODS'!E$15*10^6&lt;0,0,IF(AND(SUM('Chemicals Calcs'!J$1:J137)-'Chem - ODS'!E$15*10^6&lt;0,SUM('Chemicals Calcs'!J$2:J138)-'Chem - ODS'!E$15*10^6&gt;0),SUM('Chemicals Calcs'!J$2:J138)-'Chem - ODS'!E$15*10^6,'Chemicals Calcs'!J138))</f>
        <v>0</v>
      </c>
      <c r="K138" s="210">
        <f ca="1">IF(SUM('Chemicals Calcs'!K$2:K138)-'Chem - ODS'!F$15*10^6&lt;0,0,IF(AND(SUM('Chemicals Calcs'!K$1:K137)-'Chem - ODS'!F$15*10^6&lt;0,SUM('Chemicals Calcs'!K$2:K138)-'Chem - ODS'!F$15*10^6&gt;0),SUM('Chemicals Calcs'!K$2:K138)-'Chem - ODS'!F$15*10^6,'Chemicals Calcs'!K138))</f>
        <v>0</v>
      </c>
      <c r="L138" s="210">
        <f ca="1">IF(SUM('Chemicals Calcs'!L$2:L138)-'Chem - ODS'!G$15*10^6&lt;0,0,IF(AND(SUM('Chemicals Calcs'!L$1:L137)-'Chem - ODS'!G$15*10^6&lt;0,SUM('Chemicals Calcs'!L$2:L138)-'Chem - ODS'!G$15*10^6&gt;0),SUM('Chemicals Calcs'!L$2:L138)-'Chem - ODS'!G$15*10^6,'Chemicals Calcs'!L138))</f>
        <v>0</v>
      </c>
      <c r="M138" s="210">
        <f ca="1">IF(SUM('Chemicals Calcs'!M$2:M138)-'Chem - ODS'!H$15*10^6&lt;0,0,IF(AND(SUM('Chemicals Calcs'!M$1:M137)-'Chem - ODS'!H$15*10^6&lt;0,SUM('Chemicals Calcs'!M$2:M138)-'Chem - ODS'!H$15*10^6&gt;0),SUM('Chemicals Calcs'!M$2:M138)-'Chem - ODS'!H$15*10^6,'Chemicals Calcs'!M138))</f>
        <v>0</v>
      </c>
      <c r="N138" s="210">
        <f ca="1">IF(SUM('Chemicals Calcs'!N$2:N138)-'Chem - ODS'!I$15*10^6&lt;0,0,IF(AND(SUM('Chemicals Calcs'!N$1:N137)-'Chem - ODS'!I$15*10^6&lt;0,SUM('Chemicals Calcs'!N$2:N138)-'Chem - ODS'!I$15*10^6&gt;0),SUM('Chemicals Calcs'!N$2:N138)-'Chem - ODS'!I$15*10^6,'Chemicals Calcs'!N138))</f>
        <v>0</v>
      </c>
      <c r="O138" s="210">
        <f ca="1">IF(SUM('Chemicals Calcs'!O$2:O138)-'Chem - ODS'!J$15*10^6&lt;0,0,IF(AND(SUM('Chemicals Calcs'!O$1:O137)-'Chem - ODS'!J$15*10^6&lt;0,SUM('Chemicals Calcs'!O$2:O138)-'Chem - ODS'!J$15*10^6&gt;0),SUM('Chemicals Calcs'!O$2:O138)-'Chem - ODS'!J$15*10^6,'Chemicals Calcs'!O138))</f>
        <v>0</v>
      </c>
      <c r="P138" s="210">
        <f ca="1">IF(SUM('Chemicals Calcs'!P$2:P138)-'Chem - ODS'!K$15*10^6&lt;0,0,IF(AND(SUM('Chemicals Calcs'!P$1:P137)-'Chem - ODS'!K$15*10^6&lt;0,SUM('Chemicals Calcs'!P$2:P138)-'Chem - ODS'!K$15*10^6&gt;0),SUM('Chemicals Calcs'!P$2:P138)-'Chem - ODS'!K$15*10^6,'Chemicals Calcs'!P138))</f>
        <v>0</v>
      </c>
      <c r="Q138" s="210">
        <f ca="1">IF(SUM('Chemicals Calcs'!Q$2:Q138)-'Chem - ODS'!L$15*10^6&lt;0,0,IF(AND(SUM('Chemicals Calcs'!Q$1:Q137)-'Chem - ODS'!L$15*10^6&lt;0,SUM('Chemicals Calcs'!Q$2:Q138)-'Chem - ODS'!L$15*10^6&gt;0),SUM('Chemicals Calcs'!Q$2:Q138)-'Chem - ODS'!L$15*10^6,'Chemicals Calcs'!Q138))</f>
        <v>0</v>
      </c>
      <c r="R138" s="210">
        <f ca="1">IF(SUM('Chemicals Calcs'!R$2:R138)-'Chem - ODS'!M$15*10^6&lt;0,0,IF(AND(SUM('Chemicals Calcs'!R$1:R137)-'Chem - ODS'!M$15*10^6&lt;0,SUM('Chemicals Calcs'!R$2:R138)-'Chem - ODS'!M$15*10^6&gt;0),SUM('Chemicals Calcs'!R$2:R138)-'Chem - ODS'!M$15*10^6,'Chemicals Calcs'!R138))</f>
        <v>0</v>
      </c>
      <c r="S138" s="210">
        <f ca="1">IF(SUM('Chemicals Calcs'!S$2:S138)-'Chem - ODS'!N$15*10^6&lt;0,0,IF(AND(SUM('Chemicals Calcs'!S$1:S137)-'Chem - ODS'!N$15*10^6&lt;0,SUM('Chemicals Calcs'!S$2:S138)-'Chem - ODS'!N$15*10^6&gt;0),SUM('Chemicals Calcs'!S$2:S138)-'Chem - ODS'!N$15*10^6,'Chemicals Calcs'!S138))</f>
        <v>0</v>
      </c>
      <c r="T138" s="210">
        <f ca="1">IF(SUM('Chemicals Calcs'!T$2:T138)-'Chem - ODS'!O$15*10^6&lt;0,0,IF(AND(SUM('Chemicals Calcs'!T$1:T137)-'Chem - ODS'!O$15*10^6&lt;0,SUM('Chemicals Calcs'!T$2:T138)-'Chem - ODS'!O$15*10^6&gt;0),SUM('Chemicals Calcs'!T$2:T138)-'Chem - ODS'!O$15*10^6,'Chemicals Calcs'!T138))</f>
        <v>0</v>
      </c>
      <c r="U138" s="210">
        <f ca="1">IF(SUM('Chemicals Calcs'!U$2:U138)-'Chem - ODS'!P$15*10^6&lt;0,0,IF(AND(SUM('Chemicals Calcs'!U$1:U137)-'Chem - ODS'!P$15*10^6&lt;0,SUM('Chemicals Calcs'!U$2:U138)-'Chem - ODS'!P$15*10^6&gt;0),SUM('Chemicals Calcs'!U$2:U138)-'Chem - ODS'!P$15*10^6,'Chemicals Calcs'!U138))</f>
        <v>0</v>
      </c>
      <c r="V138" s="210">
        <f ca="1">IF(SUM('Chemicals Calcs'!V$2:V138)-'Chem - ODS'!Q$15*10^6&lt;0,0,IF(AND(SUM('Chemicals Calcs'!V$1:V137)-'Chem - ODS'!Q$15*10^6&lt;0,SUM('Chemicals Calcs'!V$2:V138)-'Chem - ODS'!Q$15*10^6&gt;0),SUM('Chemicals Calcs'!V$2:V138)-'Chem - ODS'!Q$15*10^6,'Chemicals Calcs'!V138))</f>
        <v>0</v>
      </c>
      <c r="W138" s="210">
        <f ca="1">IF(SUM('Chemicals Calcs'!W$2:W138)-'Chem - ODS'!R$15*10^6&lt;0,0,IF(AND(SUM('Chemicals Calcs'!W$1:W137)-'Chem - ODS'!R$15*10^6&lt;0,SUM('Chemicals Calcs'!W$2:W138)-'Chem - ODS'!R$15*10^6&gt;0),SUM('Chemicals Calcs'!W$2:W138)-'Chem - ODS'!R$15*10^6,'Chemicals Calcs'!W138))</f>
        <v>0</v>
      </c>
      <c r="X138" s="210">
        <f ca="1">IF(SUM('Chemicals Calcs'!X$2:X138)-'Chem - ODS'!S$15*10^6&lt;0,0,IF(AND(SUM('Chemicals Calcs'!X$1:X137)-'Chem - ODS'!S$15*10^6&lt;0,SUM('Chemicals Calcs'!X$2:X138)-'Chem - ODS'!S$15*10^6&gt;0),SUM('Chemicals Calcs'!X$2:X138)-'Chem - ODS'!S$15*10^6,'Chemicals Calcs'!X138))</f>
        <v>0</v>
      </c>
      <c r="Y138" s="210">
        <f ca="1">IF(SUM('Chemicals Calcs'!Y$2:Y138)-'Chem - ODS'!T$15*10^6&lt;0,0,IF(AND(SUM('Chemicals Calcs'!Y$1:Y137)-'Chem - ODS'!T$15*10^6&lt;0,SUM('Chemicals Calcs'!Y$2:Y138)-'Chem - ODS'!T$15*10^6&gt;0),SUM('Chemicals Calcs'!Y$2:Y138)-'Chem - ODS'!T$15*10^6,'Chemicals Calcs'!Y138))</f>
        <v>0</v>
      </c>
      <c r="Z138" s="210">
        <f ca="1">IF(SUM('Chemicals Calcs'!Z$2:Z138)-'Chem - ODS'!U$15*10^6&lt;0,0,IF(AND(SUM('Chemicals Calcs'!Z$1:Z137)-'Chem - ODS'!U$15*10^6&lt;0,SUM('Chemicals Calcs'!Z$2:Z138)-'Chem - ODS'!U$15*10^6&gt;0),SUM('Chemicals Calcs'!Z$2:Z138)-'Chem - ODS'!U$15*10^6,'Chemicals Calcs'!Z138))</f>
        <v>0</v>
      </c>
      <c r="AA138" s="210">
        <f ca="1">IF(SUM('Chemicals Calcs'!AA$2:AA138)-'Chem - ODS'!V$15*10^6&lt;0,0,IF(AND(SUM('Chemicals Calcs'!AA$1:AA137)-'Chem - ODS'!V$15*10^6&lt;0,SUM('Chemicals Calcs'!AA$2:AA138)-'Chem - ODS'!V$15*10^6&gt;0),SUM('Chemicals Calcs'!AA$2:AA138)-'Chem - ODS'!V$15*10^6,'Chemicals Calcs'!AA138))</f>
        <v>0</v>
      </c>
      <c r="AB138" s="210">
        <f ca="1">IF(SUM('Chemicals Calcs'!AB$2:AB138)-'Chem - ODS'!W$15*10^6&lt;0,0,IF(AND(SUM('Chemicals Calcs'!AB$1:AB137)-'Chem - ODS'!W$15*10^6&lt;0,SUM('Chemicals Calcs'!AB$2:AB138)-'Chem - ODS'!W$15*10^6&gt;0),SUM('Chemicals Calcs'!AB$2:AB138)-'Chem - ODS'!W$15*10^6,'Chemicals Calcs'!AB138))</f>
        <v>0</v>
      </c>
      <c r="AC138" s="210">
        <f ca="1">IF(SUM('Chemicals Calcs'!AC$2:AC138)-'Chem - ODS'!X$15*10^6&lt;0,0,IF(AND(SUM('Chemicals Calcs'!AC$1:AC137)-'Chem - ODS'!X$15*10^6&lt;0,SUM('Chemicals Calcs'!AC$2:AC138)-'Chem - ODS'!X$15*10^6&gt;0),SUM('Chemicals Calcs'!AC$2:AC138)-'Chem - ODS'!X$15*10^6,'Chemicals Calcs'!AC138))</f>
        <v>0</v>
      </c>
      <c r="AD138" s="210">
        <f ca="1">IF(SUM('Chemicals Calcs'!AD$2:AD138)-'Chem - ODS'!Y$15*10^6&lt;0,0,IF(AND(SUM('Chemicals Calcs'!AD$1:AD137)-'Chem - ODS'!Y$15*10^6&lt;0,SUM('Chemicals Calcs'!AD$2:AD138)-'Chem - ODS'!Y$15*10^6&gt;0),SUM('Chemicals Calcs'!AD$2:AD138)-'Chem - ODS'!Y$15*10^6,'Chemicals Calcs'!AD138))</f>
        <v>0</v>
      </c>
      <c r="AE138" s="210">
        <f ca="1">IF(SUM('Chemicals Calcs'!AE$2:AE138)-'Chem - ODS'!Z$15*10^6&lt;0,0,IF(AND(SUM('Chemicals Calcs'!AE$1:AE137)-'Chem - ODS'!Z$15*10^6&lt;0,SUM('Chemicals Calcs'!AE$2:AE138)-'Chem - ODS'!Z$15*10^6&gt;0),SUM('Chemicals Calcs'!AE$2:AE138)-'Chem - ODS'!Z$15*10^6,'Chemicals Calcs'!AE138))</f>
        <v>0</v>
      </c>
      <c r="AF138" s="210">
        <f ca="1">IF(SUM('Chemicals Calcs'!AF$2:AF138)-'Chem - ODS'!AA$15*10^6&lt;0,0,IF(AND(SUM('Chemicals Calcs'!AF$1:AF137)-'Chem - ODS'!AA$15*10^6&lt;0,SUM('Chemicals Calcs'!AF$2:AF138)-'Chem - ODS'!AA$15*10^6&gt;0),SUM('Chemicals Calcs'!AF$2:AF138)-'Chem - ODS'!AA$15*10^6,'Chemicals Calcs'!AF138))</f>
        <v>0</v>
      </c>
      <c r="AG138" s="210">
        <f ca="1">IF(SUM('Chemicals Calcs'!AG$2:AG138)-'Chem - ODS'!AB$15*10^6&lt;0,0,IF(AND(SUM('Chemicals Calcs'!AG$1:AG137)-'Chem - ODS'!AB$15*10^6&lt;0,SUM('Chemicals Calcs'!AG$2:AG138)-'Chem - ODS'!AB$15*10^6&gt;0),SUM('Chemicals Calcs'!AG$2:AG138)-'Chem - ODS'!AB$15*10^6,'Chemicals Calcs'!AG138))</f>
        <v>0</v>
      </c>
      <c r="AH138" s="210">
        <f ca="1">IF(SUM('Chemicals Calcs'!AH$2:AH138)-'Chem - ODS'!AC$15*10^6&lt;0,0,IF(AND(SUM('Chemicals Calcs'!AH$1:AH137)-'Chem - ODS'!AC$15*10^6&lt;0,SUM('Chemicals Calcs'!AH$2:AH138)-'Chem - ODS'!AC$15*10^6&gt;0),SUM('Chemicals Calcs'!AH$2:AH138)-'Chem - ODS'!AC$15*10^6,'Chemicals Calcs'!AH138))</f>
        <v>0</v>
      </c>
      <c r="AI138" s="210">
        <f ca="1">IF(SUM('Chemicals Calcs'!AI$2:AI138)-'Chem - ODS'!AD$15*10^6&lt;0,0,IF(AND(SUM('Chemicals Calcs'!AI$1:AI137)-'Chem - ODS'!AD$15*10^6&lt;0,SUM('Chemicals Calcs'!AI$2:AI138)-'Chem - ODS'!AD$15*10^6&gt;0),SUM('Chemicals Calcs'!AI$2:AI138)-'Chem - ODS'!AD$15*10^6,'Chemicals Calcs'!AI138))</f>
        <v>0</v>
      </c>
      <c r="AJ138" s="210">
        <f ca="1">IF(SUM('Chemicals Calcs'!AJ$2:AJ138)-'Chem - ODS'!AE$15*10^6&lt;0,0,IF(AND(SUM('Chemicals Calcs'!AJ$1:AJ137)-'Chem - ODS'!AE$15*10^6&lt;0,SUM('Chemicals Calcs'!AJ$2:AJ138)-'Chem - ODS'!AE$15*10^6&gt;0),SUM('Chemicals Calcs'!AJ$2:AJ138)-'Chem - ODS'!AE$15*10^6,'Chemicals Calcs'!AJ138))</f>
        <v>0</v>
      </c>
      <c r="AK138" s="210">
        <f ca="1">IF(SUM('Chemicals Calcs'!AK$2:AK138)-'Chem - ODS'!AF$15*10^6&lt;0,0,IF(AND(SUM('Chemicals Calcs'!AK$1:AK137)-'Chem - ODS'!AF$15*10^6&lt;0,SUM('Chemicals Calcs'!AK$2:AK138)-'Chem - ODS'!AF$15*10^6&gt;0),SUM('Chemicals Calcs'!AK$2:AK138)-'Chem - ODS'!AF$15*10^6,'Chemicals Calcs'!AK138))</f>
        <v>0</v>
      </c>
      <c r="AL138" s="210">
        <f ca="1">IF(SUM('Chemicals Calcs'!AL$2:AL138)-'Chem - ODS'!AG$15*10^6&lt;0,0,IF(AND(SUM('Chemicals Calcs'!AL$1:AL137)-'Chem - ODS'!AG$15*10^6&lt;0,SUM('Chemicals Calcs'!AL$2:AL138)-'Chem - ODS'!AG$15*10^6&gt;0),SUM('Chemicals Calcs'!AL$2:AL138)-'Chem - ODS'!AG$15*10^6,'Chemicals Calcs'!AL138))</f>
        <v>0</v>
      </c>
      <c r="AM138" s="210">
        <f ca="1">IF(SUM('Chemicals Calcs'!AM$2:AM138)-'Chem - ODS'!AH$15*10^6&lt;0,0,IF(AND(SUM('Chemicals Calcs'!AM$1:AM137)-'Chem - ODS'!AH$15*10^6&lt;0,SUM('Chemicals Calcs'!AM$2:AM138)-'Chem - ODS'!AH$15*10^6&gt;0),SUM('Chemicals Calcs'!AM$2:AM138)-'Chem - ODS'!AH$15*10^6,'Chemicals Calcs'!AM138))</f>
        <v>0</v>
      </c>
      <c r="AN138" s="210">
        <f ca="1">IF(SUM('Chemicals Calcs'!AN$2:AN138)-'Chem - ODS'!AI$15*10^6&lt;0,0,IF(AND(SUM('Chemicals Calcs'!AN$1:AN137)-'Chem - ODS'!AI$15*10^6&lt;0,SUM('Chemicals Calcs'!AN$2:AN138)-'Chem - ODS'!AI$15*10^6&gt;0),SUM('Chemicals Calcs'!AN$2:AN138)-'Chem - ODS'!AI$15*10^6,'Chemicals Calcs'!AN138))</f>
        <v>0</v>
      </c>
      <c r="AO138" s="210">
        <f ca="1">IF(SUM('Chemicals Calcs'!AO$2:AO138)-'Chem - ODS'!AJ$15*10^6&lt;0,0,IF(AND(SUM('Chemicals Calcs'!AO$1:AO137)-'Chem - ODS'!AJ$15*10^6&lt;0,SUM('Chemicals Calcs'!AO$2:AO138)-'Chem - ODS'!AJ$15*10^6&gt;0),SUM('Chemicals Calcs'!AO$2:AO138)-'Chem - ODS'!AJ$15*10^6,'Chemicals Calcs'!AO138))</f>
        <v>0</v>
      </c>
      <c r="AP138" s="210">
        <f ca="1">IF(SUM('Chemicals Calcs'!AP$2:AP138)-'Chem - ODS'!AK$15*10^6&lt;0,0,IF(AND(SUM('Chemicals Calcs'!AP$1:AP137)-'Chem - ODS'!AK$15*10^6&lt;0,SUM('Chemicals Calcs'!AP$2:AP138)-'Chem - ODS'!AK$15*10^6&gt;0),SUM('Chemicals Calcs'!AP$2:AP138)-'Chem - ODS'!AK$15*10^6,'Chemicals Calcs'!AP138))</f>
        <v>0</v>
      </c>
    </row>
    <row r="139" spans="1:42">
      <c r="A139" s="74">
        <v>87</v>
      </c>
      <c r="B139">
        <f ca="1">IF('Chemicals 2010'!$A147="CP",INDIRECT("'Chemicals 2010'!"&amp;'Country Selector'!$B$3&amp;ROW($A147))*10^12,0)</f>
        <v>0</v>
      </c>
      <c r="C139" s="90">
        <f t="shared" ca="1" si="6"/>
        <v>0</v>
      </c>
      <c r="D139" s="90">
        <f t="shared" ca="1" si="6"/>
        <v>0</v>
      </c>
      <c r="E139" s="90">
        <f t="shared" ca="1" si="6"/>
        <v>0</v>
      </c>
      <c r="F139" s="90">
        <f t="shared" ca="1" si="6"/>
        <v>0</v>
      </c>
      <c r="G139" s="210">
        <f ca="1">IF(SUM('Chemicals Calcs'!G$2:G139)-'Chem - ODS'!B$15*10^6&lt;0,0,IF(AND(SUM('Chemicals Calcs'!G$1:G138)-'Chem - ODS'!B$15*10^6&lt;0,SUM('Chemicals Calcs'!G$2:G139)-'Chem - ODS'!B$15*10^6&gt;0),SUM('Chemicals Calcs'!G$2:G139)-'Chem - ODS'!B$15*10^6,'Chemicals Calcs'!G139))</f>
        <v>0</v>
      </c>
      <c r="H139" s="210">
        <f ca="1">IF(SUM('Chemicals Calcs'!H$2:H139)-'Chem - ODS'!C$15*10^6&lt;0,0,IF(AND(SUM('Chemicals Calcs'!H$1:H138)-'Chem - ODS'!C$15*10^6&lt;0,SUM('Chemicals Calcs'!H$2:H139)-'Chem - ODS'!C$15*10^6&gt;0),SUM('Chemicals Calcs'!H$2:H139)-'Chem - ODS'!C$15*10^6,'Chemicals Calcs'!H139))</f>
        <v>0</v>
      </c>
      <c r="I139" s="210">
        <f ca="1">IF(SUM('Chemicals Calcs'!I$2:I139)-'Chem - ODS'!D$15*10^6&lt;0,0,IF(AND(SUM('Chemicals Calcs'!I$1:I138)-'Chem - ODS'!D$15*10^6&lt;0,SUM('Chemicals Calcs'!I$2:I139)-'Chem - ODS'!D$15*10^6&gt;0),SUM('Chemicals Calcs'!I$2:I139)-'Chem - ODS'!D$15*10^6,'Chemicals Calcs'!I139))</f>
        <v>0</v>
      </c>
      <c r="J139" s="210">
        <f ca="1">IF(SUM('Chemicals Calcs'!J$2:J139)-'Chem - ODS'!E$15*10^6&lt;0,0,IF(AND(SUM('Chemicals Calcs'!J$1:J138)-'Chem - ODS'!E$15*10^6&lt;0,SUM('Chemicals Calcs'!J$2:J139)-'Chem - ODS'!E$15*10^6&gt;0),SUM('Chemicals Calcs'!J$2:J139)-'Chem - ODS'!E$15*10^6,'Chemicals Calcs'!J139))</f>
        <v>0</v>
      </c>
      <c r="K139" s="210">
        <f ca="1">IF(SUM('Chemicals Calcs'!K$2:K139)-'Chem - ODS'!F$15*10^6&lt;0,0,IF(AND(SUM('Chemicals Calcs'!K$1:K138)-'Chem - ODS'!F$15*10^6&lt;0,SUM('Chemicals Calcs'!K$2:K139)-'Chem - ODS'!F$15*10^6&gt;0),SUM('Chemicals Calcs'!K$2:K139)-'Chem - ODS'!F$15*10^6,'Chemicals Calcs'!K139))</f>
        <v>0</v>
      </c>
      <c r="L139" s="210">
        <f ca="1">IF(SUM('Chemicals Calcs'!L$2:L139)-'Chem - ODS'!G$15*10^6&lt;0,0,IF(AND(SUM('Chemicals Calcs'!L$1:L138)-'Chem - ODS'!G$15*10^6&lt;0,SUM('Chemicals Calcs'!L$2:L139)-'Chem - ODS'!G$15*10^6&gt;0),SUM('Chemicals Calcs'!L$2:L139)-'Chem - ODS'!G$15*10^6,'Chemicals Calcs'!L139))</f>
        <v>0</v>
      </c>
      <c r="M139" s="210">
        <f ca="1">IF(SUM('Chemicals Calcs'!M$2:M139)-'Chem - ODS'!H$15*10^6&lt;0,0,IF(AND(SUM('Chemicals Calcs'!M$1:M138)-'Chem - ODS'!H$15*10^6&lt;0,SUM('Chemicals Calcs'!M$2:M139)-'Chem - ODS'!H$15*10^6&gt;0),SUM('Chemicals Calcs'!M$2:M139)-'Chem - ODS'!H$15*10^6,'Chemicals Calcs'!M139))</f>
        <v>0</v>
      </c>
      <c r="N139" s="210">
        <f ca="1">IF(SUM('Chemicals Calcs'!N$2:N139)-'Chem - ODS'!I$15*10^6&lt;0,0,IF(AND(SUM('Chemicals Calcs'!N$1:N138)-'Chem - ODS'!I$15*10^6&lt;0,SUM('Chemicals Calcs'!N$2:N139)-'Chem - ODS'!I$15*10^6&gt;0),SUM('Chemicals Calcs'!N$2:N139)-'Chem - ODS'!I$15*10^6,'Chemicals Calcs'!N139))</f>
        <v>0</v>
      </c>
      <c r="O139" s="210">
        <f ca="1">IF(SUM('Chemicals Calcs'!O$2:O139)-'Chem - ODS'!J$15*10^6&lt;0,0,IF(AND(SUM('Chemicals Calcs'!O$1:O138)-'Chem - ODS'!J$15*10^6&lt;0,SUM('Chemicals Calcs'!O$2:O139)-'Chem - ODS'!J$15*10^6&gt;0),SUM('Chemicals Calcs'!O$2:O139)-'Chem - ODS'!J$15*10^6,'Chemicals Calcs'!O139))</f>
        <v>0</v>
      </c>
      <c r="P139" s="210">
        <f ca="1">IF(SUM('Chemicals Calcs'!P$2:P139)-'Chem - ODS'!K$15*10^6&lt;0,0,IF(AND(SUM('Chemicals Calcs'!P$1:P138)-'Chem - ODS'!K$15*10^6&lt;0,SUM('Chemicals Calcs'!P$2:P139)-'Chem - ODS'!K$15*10^6&gt;0),SUM('Chemicals Calcs'!P$2:P139)-'Chem - ODS'!K$15*10^6,'Chemicals Calcs'!P139))</f>
        <v>0</v>
      </c>
      <c r="Q139" s="210">
        <f ca="1">IF(SUM('Chemicals Calcs'!Q$2:Q139)-'Chem - ODS'!L$15*10^6&lt;0,0,IF(AND(SUM('Chemicals Calcs'!Q$1:Q138)-'Chem - ODS'!L$15*10^6&lt;0,SUM('Chemicals Calcs'!Q$2:Q139)-'Chem - ODS'!L$15*10^6&gt;0),SUM('Chemicals Calcs'!Q$2:Q139)-'Chem - ODS'!L$15*10^6,'Chemicals Calcs'!Q139))</f>
        <v>0</v>
      </c>
      <c r="R139" s="210">
        <f ca="1">IF(SUM('Chemicals Calcs'!R$2:R139)-'Chem - ODS'!M$15*10^6&lt;0,0,IF(AND(SUM('Chemicals Calcs'!R$1:R138)-'Chem - ODS'!M$15*10^6&lt;0,SUM('Chemicals Calcs'!R$2:R139)-'Chem - ODS'!M$15*10^6&gt;0),SUM('Chemicals Calcs'!R$2:R139)-'Chem - ODS'!M$15*10^6,'Chemicals Calcs'!R139))</f>
        <v>0</v>
      </c>
      <c r="S139" s="210">
        <f ca="1">IF(SUM('Chemicals Calcs'!S$2:S139)-'Chem - ODS'!N$15*10^6&lt;0,0,IF(AND(SUM('Chemicals Calcs'!S$1:S138)-'Chem - ODS'!N$15*10^6&lt;0,SUM('Chemicals Calcs'!S$2:S139)-'Chem - ODS'!N$15*10^6&gt;0),SUM('Chemicals Calcs'!S$2:S139)-'Chem - ODS'!N$15*10^6,'Chemicals Calcs'!S139))</f>
        <v>0</v>
      </c>
      <c r="T139" s="210">
        <f ca="1">IF(SUM('Chemicals Calcs'!T$2:T139)-'Chem - ODS'!O$15*10^6&lt;0,0,IF(AND(SUM('Chemicals Calcs'!T$1:T138)-'Chem - ODS'!O$15*10^6&lt;0,SUM('Chemicals Calcs'!T$2:T139)-'Chem - ODS'!O$15*10^6&gt;0),SUM('Chemicals Calcs'!T$2:T139)-'Chem - ODS'!O$15*10^6,'Chemicals Calcs'!T139))</f>
        <v>0</v>
      </c>
      <c r="U139" s="210">
        <f ca="1">IF(SUM('Chemicals Calcs'!U$2:U139)-'Chem - ODS'!P$15*10^6&lt;0,0,IF(AND(SUM('Chemicals Calcs'!U$1:U138)-'Chem - ODS'!P$15*10^6&lt;0,SUM('Chemicals Calcs'!U$2:U139)-'Chem - ODS'!P$15*10^6&gt;0),SUM('Chemicals Calcs'!U$2:U139)-'Chem - ODS'!P$15*10^6,'Chemicals Calcs'!U139))</f>
        <v>0</v>
      </c>
      <c r="V139" s="210">
        <f ca="1">IF(SUM('Chemicals Calcs'!V$2:V139)-'Chem - ODS'!Q$15*10^6&lt;0,0,IF(AND(SUM('Chemicals Calcs'!V$1:V138)-'Chem - ODS'!Q$15*10^6&lt;0,SUM('Chemicals Calcs'!V$2:V139)-'Chem - ODS'!Q$15*10^6&gt;0),SUM('Chemicals Calcs'!V$2:V139)-'Chem - ODS'!Q$15*10^6,'Chemicals Calcs'!V139))</f>
        <v>0</v>
      </c>
      <c r="W139" s="210">
        <f ca="1">IF(SUM('Chemicals Calcs'!W$2:W139)-'Chem - ODS'!R$15*10^6&lt;0,0,IF(AND(SUM('Chemicals Calcs'!W$1:W138)-'Chem - ODS'!R$15*10^6&lt;0,SUM('Chemicals Calcs'!W$2:W139)-'Chem - ODS'!R$15*10^6&gt;0),SUM('Chemicals Calcs'!W$2:W139)-'Chem - ODS'!R$15*10^6,'Chemicals Calcs'!W139))</f>
        <v>0</v>
      </c>
      <c r="X139" s="210">
        <f ca="1">IF(SUM('Chemicals Calcs'!X$2:X139)-'Chem - ODS'!S$15*10^6&lt;0,0,IF(AND(SUM('Chemicals Calcs'!X$1:X138)-'Chem - ODS'!S$15*10^6&lt;0,SUM('Chemicals Calcs'!X$2:X139)-'Chem - ODS'!S$15*10^6&gt;0),SUM('Chemicals Calcs'!X$2:X139)-'Chem - ODS'!S$15*10^6,'Chemicals Calcs'!X139))</f>
        <v>0</v>
      </c>
      <c r="Y139" s="210">
        <f ca="1">IF(SUM('Chemicals Calcs'!Y$2:Y139)-'Chem - ODS'!T$15*10^6&lt;0,0,IF(AND(SUM('Chemicals Calcs'!Y$1:Y138)-'Chem - ODS'!T$15*10^6&lt;0,SUM('Chemicals Calcs'!Y$2:Y139)-'Chem - ODS'!T$15*10^6&gt;0),SUM('Chemicals Calcs'!Y$2:Y139)-'Chem - ODS'!T$15*10^6,'Chemicals Calcs'!Y139))</f>
        <v>0</v>
      </c>
      <c r="Z139" s="210">
        <f ca="1">IF(SUM('Chemicals Calcs'!Z$2:Z139)-'Chem - ODS'!U$15*10^6&lt;0,0,IF(AND(SUM('Chemicals Calcs'!Z$1:Z138)-'Chem - ODS'!U$15*10^6&lt;0,SUM('Chemicals Calcs'!Z$2:Z139)-'Chem - ODS'!U$15*10^6&gt;0),SUM('Chemicals Calcs'!Z$2:Z139)-'Chem - ODS'!U$15*10^6,'Chemicals Calcs'!Z139))</f>
        <v>0</v>
      </c>
      <c r="AA139" s="210">
        <f ca="1">IF(SUM('Chemicals Calcs'!AA$2:AA139)-'Chem - ODS'!V$15*10^6&lt;0,0,IF(AND(SUM('Chemicals Calcs'!AA$1:AA138)-'Chem - ODS'!V$15*10^6&lt;0,SUM('Chemicals Calcs'!AA$2:AA139)-'Chem - ODS'!V$15*10^6&gt;0),SUM('Chemicals Calcs'!AA$2:AA139)-'Chem - ODS'!V$15*10^6,'Chemicals Calcs'!AA139))</f>
        <v>0</v>
      </c>
      <c r="AB139" s="210">
        <f ca="1">IF(SUM('Chemicals Calcs'!AB$2:AB139)-'Chem - ODS'!W$15*10^6&lt;0,0,IF(AND(SUM('Chemicals Calcs'!AB$1:AB138)-'Chem - ODS'!W$15*10^6&lt;0,SUM('Chemicals Calcs'!AB$2:AB139)-'Chem - ODS'!W$15*10^6&gt;0),SUM('Chemicals Calcs'!AB$2:AB139)-'Chem - ODS'!W$15*10^6,'Chemicals Calcs'!AB139))</f>
        <v>0</v>
      </c>
      <c r="AC139" s="210">
        <f ca="1">IF(SUM('Chemicals Calcs'!AC$2:AC139)-'Chem - ODS'!X$15*10^6&lt;0,0,IF(AND(SUM('Chemicals Calcs'!AC$1:AC138)-'Chem - ODS'!X$15*10^6&lt;0,SUM('Chemicals Calcs'!AC$2:AC139)-'Chem - ODS'!X$15*10^6&gt;0),SUM('Chemicals Calcs'!AC$2:AC139)-'Chem - ODS'!X$15*10^6,'Chemicals Calcs'!AC139))</f>
        <v>0</v>
      </c>
      <c r="AD139" s="210">
        <f ca="1">IF(SUM('Chemicals Calcs'!AD$2:AD139)-'Chem - ODS'!Y$15*10^6&lt;0,0,IF(AND(SUM('Chemicals Calcs'!AD$1:AD138)-'Chem - ODS'!Y$15*10^6&lt;0,SUM('Chemicals Calcs'!AD$2:AD139)-'Chem - ODS'!Y$15*10^6&gt;0),SUM('Chemicals Calcs'!AD$2:AD139)-'Chem - ODS'!Y$15*10^6,'Chemicals Calcs'!AD139))</f>
        <v>0</v>
      </c>
      <c r="AE139" s="210">
        <f ca="1">IF(SUM('Chemicals Calcs'!AE$2:AE139)-'Chem - ODS'!Z$15*10^6&lt;0,0,IF(AND(SUM('Chemicals Calcs'!AE$1:AE138)-'Chem - ODS'!Z$15*10^6&lt;0,SUM('Chemicals Calcs'!AE$2:AE139)-'Chem - ODS'!Z$15*10^6&gt;0),SUM('Chemicals Calcs'!AE$2:AE139)-'Chem - ODS'!Z$15*10^6,'Chemicals Calcs'!AE139))</f>
        <v>0</v>
      </c>
      <c r="AF139" s="210">
        <f ca="1">IF(SUM('Chemicals Calcs'!AF$2:AF139)-'Chem - ODS'!AA$15*10^6&lt;0,0,IF(AND(SUM('Chemicals Calcs'!AF$1:AF138)-'Chem - ODS'!AA$15*10^6&lt;0,SUM('Chemicals Calcs'!AF$2:AF139)-'Chem - ODS'!AA$15*10^6&gt;0),SUM('Chemicals Calcs'!AF$2:AF139)-'Chem - ODS'!AA$15*10^6,'Chemicals Calcs'!AF139))</f>
        <v>0</v>
      </c>
      <c r="AG139" s="210">
        <f ca="1">IF(SUM('Chemicals Calcs'!AG$2:AG139)-'Chem - ODS'!AB$15*10^6&lt;0,0,IF(AND(SUM('Chemicals Calcs'!AG$1:AG138)-'Chem - ODS'!AB$15*10^6&lt;0,SUM('Chemicals Calcs'!AG$2:AG139)-'Chem - ODS'!AB$15*10^6&gt;0),SUM('Chemicals Calcs'!AG$2:AG139)-'Chem - ODS'!AB$15*10^6,'Chemicals Calcs'!AG139))</f>
        <v>0</v>
      </c>
      <c r="AH139" s="210">
        <f ca="1">IF(SUM('Chemicals Calcs'!AH$2:AH139)-'Chem - ODS'!AC$15*10^6&lt;0,0,IF(AND(SUM('Chemicals Calcs'!AH$1:AH138)-'Chem - ODS'!AC$15*10^6&lt;0,SUM('Chemicals Calcs'!AH$2:AH139)-'Chem - ODS'!AC$15*10^6&gt;0),SUM('Chemicals Calcs'!AH$2:AH139)-'Chem - ODS'!AC$15*10^6,'Chemicals Calcs'!AH139))</f>
        <v>0</v>
      </c>
      <c r="AI139" s="210">
        <f ca="1">IF(SUM('Chemicals Calcs'!AI$2:AI139)-'Chem - ODS'!AD$15*10^6&lt;0,0,IF(AND(SUM('Chemicals Calcs'!AI$1:AI138)-'Chem - ODS'!AD$15*10^6&lt;0,SUM('Chemicals Calcs'!AI$2:AI139)-'Chem - ODS'!AD$15*10^6&gt;0),SUM('Chemicals Calcs'!AI$2:AI139)-'Chem - ODS'!AD$15*10^6,'Chemicals Calcs'!AI139))</f>
        <v>0</v>
      </c>
      <c r="AJ139" s="210">
        <f ca="1">IF(SUM('Chemicals Calcs'!AJ$2:AJ139)-'Chem - ODS'!AE$15*10^6&lt;0,0,IF(AND(SUM('Chemicals Calcs'!AJ$1:AJ138)-'Chem - ODS'!AE$15*10^6&lt;0,SUM('Chemicals Calcs'!AJ$2:AJ139)-'Chem - ODS'!AE$15*10^6&gt;0),SUM('Chemicals Calcs'!AJ$2:AJ139)-'Chem - ODS'!AE$15*10^6,'Chemicals Calcs'!AJ139))</f>
        <v>0</v>
      </c>
      <c r="AK139" s="210">
        <f ca="1">IF(SUM('Chemicals Calcs'!AK$2:AK139)-'Chem - ODS'!AF$15*10^6&lt;0,0,IF(AND(SUM('Chemicals Calcs'!AK$1:AK138)-'Chem - ODS'!AF$15*10^6&lt;0,SUM('Chemicals Calcs'!AK$2:AK139)-'Chem - ODS'!AF$15*10^6&gt;0),SUM('Chemicals Calcs'!AK$2:AK139)-'Chem - ODS'!AF$15*10^6,'Chemicals Calcs'!AK139))</f>
        <v>0</v>
      </c>
      <c r="AL139" s="210">
        <f ca="1">IF(SUM('Chemicals Calcs'!AL$2:AL139)-'Chem - ODS'!AG$15*10^6&lt;0,0,IF(AND(SUM('Chemicals Calcs'!AL$1:AL138)-'Chem - ODS'!AG$15*10^6&lt;0,SUM('Chemicals Calcs'!AL$2:AL139)-'Chem - ODS'!AG$15*10^6&gt;0),SUM('Chemicals Calcs'!AL$2:AL139)-'Chem - ODS'!AG$15*10^6,'Chemicals Calcs'!AL139))</f>
        <v>0</v>
      </c>
      <c r="AM139" s="210">
        <f ca="1">IF(SUM('Chemicals Calcs'!AM$2:AM139)-'Chem - ODS'!AH$15*10^6&lt;0,0,IF(AND(SUM('Chemicals Calcs'!AM$1:AM138)-'Chem - ODS'!AH$15*10^6&lt;0,SUM('Chemicals Calcs'!AM$2:AM139)-'Chem - ODS'!AH$15*10^6&gt;0),SUM('Chemicals Calcs'!AM$2:AM139)-'Chem - ODS'!AH$15*10^6,'Chemicals Calcs'!AM139))</f>
        <v>0</v>
      </c>
      <c r="AN139" s="210">
        <f ca="1">IF(SUM('Chemicals Calcs'!AN$2:AN139)-'Chem - ODS'!AI$15*10^6&lt;0,0,IF(AND(SUM('Chemicals Calcs'!AN$1:AN138)-'Chem - ODS'!AI$15*10^6&lt;0,SUM('Chemicals Calcs'!AN$2:AN139)-'Chem - ODS'!AI$15*10^6&gt;0),SUM('Chemicals Calcs'!AN$2:AN139)-'Chem - ODS'!AI$15*10^6,'Chemicals Calcs'!AN139))</f>
        <v>0</v>
      </c>
      <c r="AO139" s="210">
        <f ca="1">IF(SUM('Chemicals Calcs'!AO$2:AO139)-'Chem - ODS'!AJ$15*10^6&lt;0,0,IF(AND(SUM('Chemicals Calcs'!AO$1:AO138)-'Chem - ODS'!AJ$15*10^6&lt;0,SUM('Chemicals Calcs'!AO$2:AO139)-'Chem - ODS'!AJ$15*10^6&gt;0),SUM('Chemicals Calcs'!AO$2:AO139)-'Chem - ODS'!AJ$15*10^6,'Chemicals Calcs'!AO139))</f>
        <v>0</v>
      </c>
      <c r="AP139" s="210">
        <f ca="1">IF(SUM('Chemicals Calcs'!AP$2:AP139)-'Chem - ODS'!AK$15*10^6&lt;0,0,IF(AND(SUM('Chemicals Calcs'!AP$1:AP138)-'Chem - ODS'!AK$15*10^6&lt;0,SUM('Chemicals Calcs'!AP$2:AP139)-'Chem - ODS'!AK$15*10^6&gt;0),SUM('Chemicals Calcs'!AP$2:AP139)-'Chem - ODS'!AK$15*10^6,'Chemicals Calcs'!AP139))</f>
        <v>0</v>
      </c>
    </row>
    <row r="140" spans="1:42">
      <c r="A140" s="74">
        <v>88</v>
      </c>
      <c r="B140">
        <f ca="1">IF('Chemicals 2010'!$A148="CP",INDIRECT("'Chemicals 2010'!"&amp;'Country Selector'!$B$3&amp;ROW($A148))*10^12,0)</f>
        <v>0</v>
      </c>
      <c r="C140" s="90">
        <f t="shared" ca="1" si="6"/>
        <v>0</v>
      </c>
      <c r="D140" s="90">
        <f t="shared" ca="1" si="6"/>
        <v>0</v>
      </c>
      <c r="E140" s="90">
        <f t="shared" ca="1" si="6"/>
        <v>0</v>
      </c>
      <c r="F140" s="90">
        <f t="shared" ca="1" si="6"/>
        <v>0</v>
      </c>
      <c r="G140" s="210">
        <f ca="1">IF(SUM('Chemicals Calcs'!G$2:G140)-'Chem - ODS'!B$15*10^6&lt;0,0,IF(AND(SUM('Chemicals Calcs'!G$1:G139)-'Chem - ODS'!B$15*10^6&lt;0,SUM('Chemicals Calcs'!G$2:G140)-'Chem - ODS'!B$15*10^6&gt;0),SUM('Chemicals Calcs'!G$2:G140)-'Chem - ODS'!B$15*10^6,'Chemicals Calcs'!G140))</f>
        <v>0</v>
      </c>
      <c r="H140" s="210">
        <f ca="1">IF(SUM('Chemicals Calcs'!H$2:H140)-'Chem - ODS'!C$15*10^6&lt;0,0,IF(AND(SUM('Chemicals Calcs'!H$1:H139)-'Chem - ODS'!C$15*10^6&lt;0,SUM('Chemicals Calcs'!H$2:H140)-'Chem - ODS'!C$15*10^6&gt;0),SUM('Chemicals Calcs'!H$2:H140)-'Chem - ODS'!C$15*10^6,'Chemicals Calcs'!H140))</f>
        <v>0</v>
      </c>
      <c r="I140" s="210">
        <f ca="1">IF(SUM('Chemicals Calcs'!I$2:I140)-'Chem - ODS'!D$15*10^6&lt;0,0,IF(AND(SUM('Chemicals Calcs'!I$1:I139)-'Chem - ODS'!D$15*10^6&lt;0,SUM('Chemicals Calcs'!I$2:I140)-'Chem - ODS'!D$15*10^6&gt;0),SUM('Chemicals Calcs'!I$2:I140)-'Chem - ODS'!D$15*10^6,'Chemicals Calcs'!I140))</f>
        <v>0</v>
      </c>
      <c r="J140" s="210">
        <f ca="1">IF(SUM('Chemicals Calcs'!J$2:J140)-'Chem - ODS'!E$15*10^6&lt;0,0,IF(AND(SUM('Chemicals Calcs'!J$1:J139)-'Chem - ODS'!E$15*10^6&lt;0,SUM('Chemicals Calcs'!J$2:J140)-'Chem - ODS'!E$15*10^6&gt;0),SUM('Chemicals Calcs'!J$2:J140)-'Chem - ODS'!E$15*10^6,'Chemicals Calcs'!J140))</f>
        <v>0</v>
      </c>
      <c r="K140" s="210">
        <f ca="1">IF(SUM('Chemicals Calcs'!K$2:K140)-'Chem - ODS'!F$15*10^6&lt;0,0,IF(AND(SUM('Chemicals Calcs'!K$1:K139)-'Chem - ODS'!F$15*10^6&lt;0,SUM('Chemicals Calcs'!K$2:K140)-'Chem - ODS'!F$15*10^6&gt;0),SUM('Chemicals Calcs'!K$2:K140)-'Chem - ODS'!F$15*10^6,'Chemicals Calcs'!K140))</f>
        <v>0</v>
      </c>
      <c r="L140" s="210">
        <f ca="1">IF(SUM('Chemicals Calcs'!L$2:L140)-'Chem - ODS'!G$15*10^6&lt;0,0,IF(AND(SUM('Chemicals Calcs'!L$1:L139)-'Chem - ODS'!G$15*10^6&lt;0,SUM('Chemicals Calcs'!L$2:L140)-'Chem - ODS'!G$15*10^6&gt;0),SUM('Chemicals Calcs'!L$2:L140)-'Chem - ODS'!G$15*10^6,'Chemicals Calcs'!L140))</f>
        <v>0</v>
      </c>
      <c r="M140" s="210">
        <f ca="1">IF(SUM('Chemicals Calcs'!M$2:M140)-'Chem - ODS'!H$15*10^6&lt;0,0,IF(AND(SUM('Chemicals Calcs'!M$1:M139)-'Chem - ODS'!H$15*10^6&lt;0,SUM('Chemicals Calcs'!M$2:M140)-'Chem - ODS'!H$15*10^6&gt;0),SUM('Chemicals Calcs'!M$2:M140)-'Chem - ODS'!H$15*10^6,'Chemicals Calcs'!M140))</f>
        <v>0</v>
      </c>
      <c r="N140" s="210">
        <f ca="1">IF(SUM('Chemicals Calcs'!N$2:N140)-'Chem - ODS'!I$15*10^6&lt;0,0,IF(AND(SUM('Chemicals Calcs'!N$1:N139)-'Chem - ODS'!I$15*10^6&lt;0,SUM('Chemicals Calcs'!N$2:N140)-'Chem - ODS'!I$15*10^6&gt;0),SUM('Chemicals Calcs'!N$2:N140)-'Chem - ODS'!I$15*10^6,'Chemicals Calcs'!N140))</f>
        <v>0</v>
      </c>
      <c r="O140" s="210">
        <f ca="1">IF(SUM('Chemicals Calcs'!O$2:O140)-'Chem - ODS'!J$15*10^6&lt;0,0,IF(AND(SUM('Chemicals Calcs'!O$1:O139)-'Chem - ODS'!J$15*10^6&lt;0,SUM('Chemicals Calcs'!O$2:O140)-'Chem - ODS'!J$15*10^6&gt;0),SUM('Chemicals Calcs'!O$2:O140)-'Chem - ODS'!J$15*10^6,'Chemicals Calcs'!O140))</f>
        <v>0</v>
      </c>
      <c r="P140" s="210">
        <f ca="1">IF(SUM('Chemicals Calcs'!P$2:P140)-'Chem - ODS'!K$15*10^6&lt;0,0,IF(AND(SUM('Chemicals Calcs'!P$1:P139)-'Chem - ODS'!K$15*10^6&lt;0,SUM('Chemicals Calcs'!P$2:P140)-'Chem - ODS'!K$15*10^6&gt;0),SUM('Chemicals Calcs'!P$2:P140)-'Chem - ODS'!K$15*10^6,'Chemicals Calcs'!P140))</f>
        <v>0</v>
      </c>
      <c r="Q140" s="210">
        <f ca="1">IF(SUM('Chemicals Calcs'!Q$2:Q140)-'Chem - ODS'!L$15*10^6&lt;0,0,IF(AND(SUM('Chemicals Calcs'!Q$1:Q139)-'Chem - ODS'!L$15*10^6&lt;0,SUM('Chemicals Calcs'!Q$2:Q140)-'Chem - ODS'!L$15*10^6&gt;0),SUM('Chemicals Calcs'!Q$2:Q140)-'Chem - ODS'!L$15*10^6,'Chemicals Calcs'!Q140))</f>
        <v>0</v>
      </c>
      <c r="R140" s="210">
        <f ca="1">IF(SUM('Chemicals Calcs'!R$2:R140)-'Chem - ODS'!M$15*10^6&lt;0,0,IF(AND(SUM('Chemicals Calcs'!R$1:R139)-'Chem - ODS'!M$15*10^6&lt;0,SUM('Chemicals Calcs'!R$2:R140)-'Chem - ODS'!M$15*10^6&gt;0),SUM('Chemicals Calcs'!R$2:R140)-'Chem - ODS'!M$15*10^6,'Chemicals Calcs'!R140))</f>
        <v>0</v>
      </c>
      <c r="S140" s="210">
        <f ca="1">IF(SUM('Chemicals Calcs'!S$2:S140)-'Chem - ODS'!N$15*10^6&lt;0,0,IF(AND(SUM('Chemicals Calcs'!S$1:S139)-'Chem - ODS'!N$15*10^6&lt;0,SUM('Chemicals Calcs'!S$2:S140)-'Chem - ODS'!N$15*10^6&gt;0),SUM('Chemicals Calcs'!S$2:S140)-'Chem - ODS'!N$15*10^6,'Chemicals Calcs'!S140))</f>
        <v>0</v>
      </c>
      <c r="T140" s="210">
        <f ca="1">IF(SUM('Chemicals Calcs'!T$2:T140)-'Chem - ODS'!O$15*10^6&lt;0,0,IF(AND(SUM('Chemicals Calcs'!T$1:T139)-'Chem - ODS'!O$15*10^6&lt;0,SUM('Chemicals Calcs'!T$2:T140)-'Chem - ODS'!O$15*10^6&gt;0),SUM('Chemicals Calcs'!T$2:T140)-'Chem - ODS'!O$15*10^6,'Chemicals Calcs'!T140))</f>
        <v>0</v>
      </c>
      <c r="U140" s="210">
        <f ca="1">IF(SUM('Chemicals Calcs'!U$2:U140)-'Chem - ODS'!P$15*10^6&lt;0,0,IF(AND(SUM('Chemicals Calcs'!U$1:U139)-'Chem - ODS'!P$15*10^6&lt;0,SUM('Chemicals Calcs'!U$2:U140)-'Chem - ODS'!P$15*10^6&gt;0),SUM('Chemicals Calcs'!U$2:U140)-'Chem - ODS'!P$15*10^6,'Chemicals Calcs'!U140))</f>
        <v>0</v>
      </c>
      <c r="V140" s="210">
        <f ca="1">IF(SUM('Chemicals Calcs'!V$2:V140)-'Chem - ODS'!Q$15*10^6&lt;0,0,IF(AND(SUM('Chemicals Calcs'!V$1:V139)-'Chem - ODS'!Q$15*10^6&lt;0,SUM('Chemicals Calcs'!V$2:V140)-'Chem - ODS'!Q$15*10^6&gt;0),SUM('Chemicals Calcs'!V$2:V140)-'Chem - ODS'!Q$15*10^6,'Chemicals Calcs'!V140))</f>
        <v>0</v>
      </c>
      <c r="W140" s="210">
        <f ca="1">IF(SUM('Chemicals Calcs'!W$2:W140)-'Chem - ODS'!R$15*10^6&lt;0,0,IF(AND(SUM('Chemicals Calcs'!W$1:W139)-'Chem - ODS'!R$15*10^6&lt;0,SUM('Chemicals Calcs'!W$2:W140)-'Chem - ODS'!R$15*10^6&gt;0),SUM('Chemicals Calcs'!W$2:W140)-'Chem - ODS'!R$15*10^6,'Chemicals Calcs'!W140))</f>
        <v>0</v>
      </c>
      <c r="X140" s="210">
        <f ca="1">IF(SUM('Chemicals Calcs'!X$2:X140)-'Chem - ODS'!S$15*10^6&lt;0,0,IF(AND(SUM('Chemicals Calcs'!X$1:X139)-'Chem - ODS'!S$15*10^6&lt;0,SUM('Chemicals Calcs'!X$2:X140)-'Chem - ODS'!S$15*10^6&gt;0),SUM('Chemicals Calcs'!X$2:X140)-'Chem - ODS'!S$15*10^6,'Chemicals Calcs'!X140))</f>
        <v>0</v>
      </c>
      <c r="Y140" s="210">
        <f ca="1">IF(SUM('Chemicals Calcs'!Y$2:Y140)-'Chem - ODS'!T$15*10^6&lt;0,0,IF(AND(SUM('Chemicals Calcs'!Y$1:Y139)-'Chem - ODS'!T$15*10^6&lt;0,SUM('Chemicals Calcs'!Y$2:Y140)-'Chem - ODS'!T$15*10^6&gt;0),SUM('Chemicals Calcs'!Y$2:Y140)-'Chem - ODS'!T$15*10^6,'Chemicals Calcs'!Y140))</f>
        <v>0</v>
      </c>
      <c r="Z140" s="210">
        <f ca="1">IF(SUM('Chemicals Calcs'!Z$2:Z140)-'Chem - ODS'!U$15*10^6&lt;0,0,IF(AND(SUM('Chemicals Calcs'!Z$1:Z139)-'Chem - ODS'!U$15*10^6&lt;0,SUM('Chemicals Calcs'!Z$2:Z140)-'Chem - ODS'!U$15*10^6&gt;0),SUM('Chemicals Calcs'!Z$2:Z140)-'Chem - ODS'!U$15*10^6,'Chemicals Calcs'!Z140))</f>
        <v>0</v>
      </c>
      <c r="AA140" s="210">
        <f ca="1">IF(SUM('Chemicals Calcs'!AA$2:AA140)-'Chem - ODS'!V$15*10^6&lt;0,0,IF(AND(SUM('Chemicals Calcs'!AA$1:AA139)-'Chem - ODS'!V$15*10^6&lt;0,SUM('Chemicals Calcs'!AA$2:AA140)-'Chem - ODS'!V$15*10^6&gt;0),SUM('Chemicals Calcs'!AA$2:AA140)-'Chem - ODS'!V$15*10^6,'Chemicals Calcs'!AA140))</f>
        <v>0</v>
      </c>
      <c r="AB140" s="210">
        <f ca="1">IF(SUM('Chemicals Calcs'!AB$2:AB140)-'Chem - ODS'!W$15*10^6&lt;0,0,IF(AND(SUM('Chemicals Calcs'!AB$1:AB139)-'Chem - ODS'!W$15*10^6&lt;0,SUM('Chemicals Calcs'!AB$2:AB140)-'Chem - ODS'!W$15*10^6&gt;0),SUM('Chemicals Calcs'!AB$2:AB140)-'Chem - ODS'!W$15*10^6,'Chemicals Calcs'!AB140))</f>
        <v>0</v>
      </c>
      <c r="AC140" s="210">
        <f ca="1">IF(SUM('Chemicals Calcs'!AC$2:AC140)-'Chem - ODS'!X$15*10^6&lt;0,0,IF(AND(SUM('Chemicals Calcs'!AC$1:AC139)-'Chem - ODS'!X$15*10^6&lt;0,SUM('Chemicals Calcs'!AC$2:AC140)-'Chem - ODS'!X$15*10^6&gt;0),SUM('Chemicals Calcs'!AC$2:AC140)-'Chem - ODS'!X$15*10^6,'Chemicals Calcs'!AC140))</f>
        <v>0</v>
      </c>
      <c r="AD140" s="210">
        <f ca="1">IF(SUM('Chemicals Calcs'!AD$2:AD140)-'Chem - ODS'!Y$15*10^6&lt;0,0,IF(AND(SUM('Chemicals Calcs'!AD$1:AD139)-'Chem - ODS'!Y$15*10^6&lt;0,SUM('Chemicals Calcs'!AD$2:AD140)-'Chem - ODS'!Y$15*10^6&gt;0),SUM('Chemicals Calcs'!AD$2:AD140)-'Chem - ODS'!Y$15*10^6,'Chemicals Calcs'!AD140))</f>
        <v>0</v>
      </c>
      <c r="AE140" s="210">
        <f ca="1">IF(SUM('Chemicals Calcs'!AE$2:AE140)-'Chem - ODS'!Z$15*10^6&lt;0,0,IF(AND(SUM('Chemicals Calcs'!AE$1:AE139)-'Chem - ODS'!Z$15*10^6&lt;0,SUM('Chemicals Calcs'!AE$2:AE140)-'Chem - ODS'!Z$15*10^6&gt;0),SUM('Chemicals Calcs'!AE$2:AE140)-'Chem - ODS'!Z$15*10^6,'Chemicals Calcs'!AE140))</f>
        <v>0</v>
      </c>
      <c r="AF140" s="210">
        <f ca="1">IF(SUM('Chemicals Calcs'!AF$2:AF140)-'Chem - ODS'!AA$15*10^6&lt;0,0,IF(AND(SUM('Chemicals Calcs'!AF$1:AF139)-'Chem - ODS'!AA$15*10^6&lt;0,SUM('Chemicals Calcs'!AF$2:AF140)-'Chem - ODS'!AA$15*10^6&gt;0),SUM('Chemicals Calcs'!AF$2:AF140)-'Chem - ODS'!AA$15*10^6,'Chemicals Calcs'!AF140))</f>
        <v>0</v>
      </c>
      <c r="AG140" s="210">
        <f ca="1">IF(SUM('Chemicals Calcs'!AG$2:AG140)-'Chem - ODS'!AB$15*10^6&lt;0,0,IF(AND(SUM('Chemicals Calcs'!AG$1:AG139)-'Chem - ODS'!AB$15*10^6&lt;0,SUM('Chemicals Calcs'!AG$2:AG140)-'Chem - ODS'!AB$15*10^6&gt;0),SUM('Chemicals Calcs'!AG$2:AG140)-'Chem - ODS'!AB$15*10^6,'Chemicals Calcs'!AG140))</f>
        <v>0</v>
      </c>
      <c r="AH140" s="210">
        <f ca="1">IF(SUM('Chemicals Calcs'!AH$2:AH140)-'Chem - ODS'!AC$15*10^6&lt;0,0,IF(AND(SUM('Chemicals Calcs'!AH$1:AH139)-'Chem - ODS'!AC$15*10^6&lt;0,SUM('Chemicals Calcs'!AH$2:AH140)-'Chem - ODS'!AC$15*10^6&gt;0),SUM('Chemicals Calcs'!AH$2:AH140)-'Chem - ODS'!AC$15*10^6,'Chemicals Calcs'!AH140))</f>
        <v>0</v>
      </c>
      <c r="AI140" s="210">
        <f ca="1">IF(SUM('Chemicals Calcs'!AI$2:AI140)-'Chem - ODS'!AD$15*10^6&lt;0,0,IF(AND(SUM('Chemicals Calcs'!AI$1:AI139)-'Chem - ODS'!AD$15*10^6&lt;0,SUM('Chemicals Calcs'!AI$2:AI140)-'Chem - ODS'!AD$15*10^6&gt;0),SUM('Chemicals Calcs'!AI$2:AI140)-'Chem - ODS'!AD$15*10^6,'Chemicals Calcs'!AI140))</f>
        <v>0</v>
      </c>
      <c r="AJ140" s="210">
        <f ca="1">IF(SUM('Chemicals Calcs'!AJ$2:AJ140)-'Chem - ODS'!AE$15*10^6&lt;0,0,IF(AND(SUM('Chemicals Calcs'!AJ$1:AJ139)-'Chem - ODS'!AE$15*10^6&lt;0,SUM('Chemicals Calcs'!AJ$2:AJ140)-'Chem - ODS'!AE$15*10^6&gt;0),SUM('Chemicals Calcs'!AJ$2:AJ140)-'Chem - ODS'!AE$15*10^6,'Chemicals Calcs'!AJ140))</f>
        <v>0</v>
      </c>
      <c r="AK140" s="210">
        <f ca="1">IF(SUM('Chemicals Calcs'!AK$2:AK140)-'Chem - ODS'!AF$15*10^6&lt;0,0,IF(AND(SUM('Chemicals Calcs'!AK$1:AK139)-'Chem - ODS'!AF$15*10^6&lt;0,SUM('Chemicals Calcs'!AK$2:AK140)-'Chem - ODS'!AF$15*10^6&gt;0),SUM('Chemicals Calcs'!AK$2:AK140)-'Chem - ODS'!AF$15*10^6,'Chemicals Calcs'!AK140))</f>
        <v>0</v>
      </c>
      <c r="AL140" s="210">
        <f ca="1">IF(SUM('Chemicals Calcs'!AL$2:AL140)-'Chem - ODS'!AG$15*10^6&lt;0,0,IF(AND(SUM('Chemicals Calcs'!AL$1:AL139)-'Chem - ODS'!AG$15*10^6&lt;0,SUM('Chemicals Calcs'!AL$2:AL140)-'Chem - ODS'!AG$15*10^6&gt;0),SUM('Chemicals Calcs'!AL$2:AL140)-'Chem - ODS'!AG$15*10^6,'Chemicals Calcs'!AL140))</f>
        <v>0</v>
      </c>
      <c r="AM140" s="210">
        <f ca="1">IF(SUM('Chemicals Calcs'!AM$2:AM140)-'Chem - ODS'!AH$15*10^6&lt;0,0,IF(AND(SUM('Chemicals Calcs'!AM$1:AM139)-'Chem - ODS'!AH$15*10^6&lt;0,SUM('Chemicals Calcs'!AM$2:AM140)-'Chem - ODS'!AH$15*10^6&gt;0),SUM('Chemicals Calcs'!AM$2:AM140)-'Chem - ODS'!AH$15*10^6,'Chemicals Calcs'!AM140))</f>
        <v>0</v>
      </c>
      <c r="AN140" s="210">
        <f ca="1">IF(SUM('Chemicals Calcs'!AN$2:AN140)-'Chem - ODS'!AI$15*10^6&lt;0,0,IF(AND(SUM('Chemicals Calcs'!AN$1:AN139)-'Chem - ODS'!AI$15*10^6&lt;0,SUM('Chemicals Calcs'!AN$2:AN140)-'Chem - ODS'!AI$15*10^6&gt;0),SUM('Chemicals Calcs'!AN$2:AN140)-'Chem - ODS'!AI$15*10^6,'Chemicals Calcs'!AN140))</f>
        <v>0</v>
      </c>
      <c r="AO140" s="210">
        <f ca="1">IF(SUM('Chemicals Calcs'!AO$2:AO140)-'Chem - ODS'!AJ$15*10^6&lt;0,0,IF(AND(SUM('Chemicals Calcs'!AO$1:AO139)-'Chem - ODS'!AJ$15*10^6&lt;0,SUM('Chemicals Calcs'!AO$2:AO140)-'Chem - ODS'!AJ$15*10^6&gt;0),SUM('Chemicals Calcs'!AO$2:AO140)-'Chem - ODS'!AJ$15*10^6,'Chemicals Calcs'!AO140))</f>
        <v>0</v>
      </c>
      <c r="AP140" s="210">
        <f ca="1">IF(SUM('Chemicals Calcs'!AP$2:AP140)-'Chem - ODS'!AK$15*10^6&lt;0,0,IF(AND(SUM('Chemicals Calcs'!AP$1:AP139)-'Chem - ODS'!AK$15*10^6&lt;0,SUM('Chemicals Calcs'!AP$2:AP140)-'Chem - ODS'!AK$15*10^6&gt;0),SUM('Chemicals Calcs'!AP$2:AP140)-'Chem - ODS'!AK$15*10^6,'Chemicals Calcs'!AP140))</f>
        <v>0</v>
      </c>
    </row>
    <row r="141" spans="1:42">
      <c r="A141" s="74">
        <v>89</v>
      </c>
      <c r="B141">
        <f ca="1">IF('Chemicals 2010'!$A149="CP",INDIRECT("'Chemicals 2010'!"&amp;'Country Selector'!$B$3&amp;ROW($A149))*10^12,0)</f>
        <v>0</v>
      </c>
      <c r="C141" s="90">
        <f t="shared" ca="1" si="6"/>
        <v>1775216524487.6653</v>
      </c>
      <c r="D141" s="90">
        <f t="shared" ca="1" si="6"/>
        <v>3550433048975.3306</v>
      </c>
      <c r="E141" s="90">
        <f t="shared" ca="1" si="6"/>
        <v>5325649573462.9951</v>
      </c>
      <c r="F141" s="90">
        <f t="shared" ca="1" si="6"/>
        <v>7100866097950.6611</v>
      </c>
      <c r="G141" s="210">
        <f ca="1">IF(SUM('Chemicals Calcs'!G$2:G141)-'Chem - ODS'!B$15*10^6&lt;0,0,IF(AND(SUM('Chemicals Calcs'!G$1:G140)-'Chem - ODS'!B$15*10^6&lt;0,SUM('Chemicals Calcs'!G$2:G141)-'Chem - ODS'!B$15*10^6&gt;0),SUM('Chemicals Calcs'!G$2:G141)-'Chem - ODS'!B$15*10^6,'Chemicals Calcs'!G141))</f>
        <v>8876082622438.3262</v>
      </c>
      <c r="H141" s="210">
        <f ca="1">IF(SUM('Chemicals Calcs'!H$2:H141)-'Chem - ODS'!C$15*10^6&lt;0,0,IF(AND(SUM('Chemicals Calcs'!H$1:H140)-'Chem - ODS'!C$15*10^6&lt;0,SUM('Chemicals Calcs'!H$2:H141)-'Chem - ODS'!C$15*10^6&gt;0),SUM('Chemicals Calcs'!H$2:H141)-'Chem - ODS'!C$15*10^6,'Chemicals Calcs'!H141))</f>
        <v>10651299146925.99</v>
      </c>
      <c r="I141" s="210">
        <f ca="1">IF(SUM('Chemicals Calcs'!I$2:I141)-'Chem - ODS'!D$15*10^6&lt;0,0,IF(AND(SUM('Chemicals Calcs'!I$1:I140)-'Chem - ODS'!D$15*10^6&lt;0,SUM('Chemicals Calcs'!I$2:I141)-'Chem - ODS'!D$15*10^6&gt;0),SUM('Chemicals Calcs'!I$2:I141)-'Chem - ODS'!D$15*10^6,'Chemicals Calcs'!I141))</f>
        <v>12426515671413.656</v>
      </c>
      <c r="J141" s="210">
        <f ca="1">IF(SUM('Chemicals Calcs'!J$2:J141)-'Chem - ODS'!E$15*10^6&lt;0,0,IF(AND(SUM('Chemicals Calcs'!J$1:J140)-'Chem - ODS'!E$15*10^6&lt;0,SUM('Chemicals Calcs'!J$2:J141)-'Chem - ODS'!E$15*10^6&gt;0),SUM('Chemicals Calcs'!J$2:J141)-'Chem - ODS'!E$15*10^6,'Chemicals Calcs'!J141))</f>
        <v>14201732195901.322</v>
      </c>
      <c r="K141" s="210">
        <f ca="1">IF(SUM('Chemicals Calcs'!K$2:K141)-'Chem - ODS'!F$15*10^6&lt;0,0,IF(AND(SUM('Chemicals Calcs'!K$1:K140)-'Chem - ODS'!F$15*10^6&lt;0,SUM('Chemicals Calcs'!K$2:K141)-'Chem - ODS'!F$15*10^6&gt;0),SUM('Chemicals Calcs'!K$2:K141)-'Chem - ODS'!F$15*10^6,'Chemicals Calcs'!K141))</f>
        <v>15976948720388.988</v>
      </c>
      <c r="L141" s="210">
        <f ca="1">IF(SUM('Chemicals Calcs'!L$2:L141)-'Chem - ODS'!G$15*10^6&lt;0,0,IF(AND(SUM('Chemicals Calcs'!L$1:L140)-'Chem - ODS'!G$15*10^6&lt;0,SUM('Chemicals Calcs'!L$2:L141)-'Chem - ODS'!G$15*10^6&gt;0),SUM('Chemicals Calcs'!L$2:L141)-'Chem - ODS'!G$15*10^6,'Chemicals Calcs'!L141))</f>
        <v>17752165244876.652</v>
      </c>
      <c r="M141" s="210">
        <f ca="1">IF(SUM('Chemicals Calcs'!M$2:M141)-'Chem - ODS'!H$15*10^6&lt;0,0,IF(AND(SUM('Chemicals Calcs'!M$1:M140)-'Chem - ODS'!H$15*10^6&lt;0,SUM('Chemicals Calcs'!M$2:M141)-'Chem - ODS'!H$15*10^6&gt;0),SUM('Chemicals Calcs'!M$2:M141)-'Chem - ODS'!H$15*10^6,'Chemicals Calcs'!M141))</f>
        <v>17919595956720.934</v>
      </c>
      <c r="N141" s="210">
        <f ca="1">IF(SUM('Chemicals Calcs'!N$2:N141)-'Chem - ODS'!I$15*10^6&lt;0,0,IF(AND(SUM('Chemicals Calcs'!N$1:N140)-'Chem - ODS'!I$15*10^6&lt;0,SUM('Chemicals Calcs'!N$2:N141)-'Chem - ODS'!I$15*10^6&gt;0),SUM('Chemicals Calcs'!N$2:N141)-'Chem - ODS'!I$15*10^6,'Chemicals Calcs'!N141))</f>
        <v>18087026668565.211</v>
      </c>
      <c r="O141" s="210">
        <f ca="1">IF(SUM('Chemicals Calcs'!O$2:O141)-'Chem - ODS'!J$15*10^6&lt;0,0,IF(AND(SUM('Chemicals Calcs'!O$1:O140)-'Chem - ODS'!J$15*10^6&lt;0,SUM('Chemicals Calcs'!O$2:O141)-'Chem - ODS'!J$15*10^6&gt;0),SUM('Chemicals Calcs'!O$2:O141)-'Chem - ODS'!J$15*10^6,'Chemicals Calcs'!O141))</f>
        <v>18254457380409.492</v>
      </c>
      <c r="P141" s="210">
        <f ca="1">IF(SUM('Chemicals Calcs'!P$2:P141)-'Chem - ODS'!K$15*10^6&lt;0,0,IF(AND(SUM('Chemicals Calcs'!P$1:P140)-'Chem - ODS'!K$15*10^6&lt;0,SUM('Chemicals Calcs'!P$2:P141)-'Chem - ODS'!K$15*10^6&gt;0),SUM('Chemicals Calcs'!P$2:P141)-'Chem - ODS'!K$15*10^6,'Chemicals Calcs'!P141))</f>
        <v>18421888092253.77</v>
      </c>
      <c r="Q141" s="210">
        <f ca="1">IF(SUM('Chemicals Calcs'!Q$2:Q141)-'Chem - ODS'!L$15*10^6&lt;0,0,IF(AND(SUM('Chemicals Calcs'!Q$1:Q140)-'Chem - ODS'!L$15*10^6&lt;0,SUM('Chemicals Calcs'!Q$2:Q141)-'Chem - ODS'!L$15*10^6&gt;0),SUM('Chemicals Calcs'!Q$2:Q141)-'Chem - ODS'!L$15*10^6,'Chemicals Calcs'!Q141))</f>
        <v>18589318804098.051</v>
      </c>
      <c r="R141" s="210">
        <f ca="1">IF(SUM('Chemicals Calcs'!R$2:R141)-'Chem - ODS'!M$15*10^6&lt;0,0,IF(AND(SUM('Chemicals Calcs'!R$1:R140)-'Chem - ODS'!M$15*10^6&lt;0,SUM('Chemicals Calcs'!R$2:R141)-'Chem - ODS'!M$15*10^6&gt;0),SUM('Chemicals Calcs'!R$2:R141)-'Chem - ODS'!M$15*10^6,'Chemicals Calcs'!R141))</f>
        <v>18756749515942.328</v>
      </c>
      <c r="S141" s="210">
        <f ca="1">IF(SUM('Chemicals Calcs'!S$2:S141)-'Chem - ODS'!N$15*10^6&lt;0,0,IF(AND(SUM('Chemicals Calcs'!S$1:S140)-'Chem - ODS'!N$15*10^6&lt;0,SUM('Chemicals Calcs'!S$2:S141)-'Chem - ODS'!N$15*10^6&gt;0),SUM('Chemicals Calcs'!S$2:S141)-'Chem - ODS'!N$15*10^6,'Chemicals Calcs'!S141))</f>
        <v>18924180227786.609</v>
      </c>
      <c r="T141" s="210">
        <f ca="1">IF(SUM('Chemicals Calcs'!T$2:T141)-'Chem - ODS'!O$15*10^6&lt;0,0,IF(AND(SUM('Chemicals Calcs'!T$1:T140)-'Chem - ODS'!O$15*10^6&lt;0,SUM('Chemicals Calcs'!T$2:T141)-'Chem - ODS'!O$15*10^6&gt;0),SUM('Chemicals Calcs'!T$2:T141)-'Chem - ODS'!O$15*10^6,'Chemicals Calcs'!T141))</f>
        <v>19091610939630.891</v>
      </c>
      <c r="U141" s="210">
        <f ca="1">IF(SUM('Chemicals Calcs'!U$2:U141)-'Chem - ODS'!P$15*10^6&lt;0,0,IF(AND(SUM('Chemicals Calcs'!U$1:U140)-'Chem - ODS'!P$15*10^6&lt;0,SUM('Chemicals Calcs'!U$2:U141)-'Chem - ODS'!P$15*10^6&gt;0),SUM('Chemicals Calcs'!U$2:U141)-'Chem - ODS'!P$15*10^6,'Chemicals Calcs'!U141))</f>
        <v>19259041651475.168</v>
      </c>
      <c r="V141" s="210">
        <f ca="1">IF(SUM('Chemicals Calcs'!V$2:V141)-'Chem - ODS'!Q$15*10^6&lt;0,0,IF(AND(SUM('Chemicals Calcs'!V$1:V140)-'Chem - ODS'!Q$15*10^6&lt;0,SUM('Chemicals Calcs'!V$2:V141)-'Chem - ODS'!Q$15*10^6&gt;0),SUM('Chemicals Calcs'!V$2:V141)-'Chem - ODS'!Q$15*10^6,'Chemicals Calcs'!V141))</f>
        <v>19426472363319.449</v>
      </c>
      <c r="W141" s="210">
        <f ca="1">IF(SUM('Chemicals Calcs'!W$2:W141)-'Chem - ODS'!R$15*10^6&lt;0,0,IF(AND(SUM('Chemicals Calcs'!W$1:W140)-'Chem - ODS'!R$15*10^6&lt;0,SUM('Chemicals Calcs'!W$2:W141)-'Chem - ODS'!R$15*10^6&gt;0),SUM('Chemicals Calcs'!W$2:W141)-'Chem - ODS'!R$15*10^6,'Chemicals Calcs'!W141))</f>
        <v>19792761605772.512</v>
      </c>
      <c r="X141" s="210">
        <f ca="1">IF(SUM('Chemicals Calcs'!X$2:X141)-'Chem - ODS'!S$15*10^6&lt;0,0,IF(AND(SUM('Chemicals Calcs'!X$1:X140)-'Chem - ODS'!S$15*10^6&lt;0,SUM('Chemicals Calcs'!X$2:X141)-'Chem - ODS'!S$15*10^6&gt;0),SUM('Chemicals Calcs'!X$2:X141)-'Chem - ODS'!S$15*10^6,'Chemicals Calcs'!X141))</f>
        <v>20159050848225.574</v>
      </c>
      <c r="Y141" s="210">
        <f ca="1">IF(SUM('Chemicals Calcs'!Y$2:Y141)-'Chem - ODS'!T$15*10^6&lt;0,0,IF(AND(SUM('Chemicals Calcs'!Y$1:Y140)-'Chem - ODS'!T$15*10^6&lt;0,SUM('Chemicals Calcs'!Y$2:Y141)-'Chem - ODS'!T$15*10^6&gt;0),SUM('Chemicals Calcs'!Y$2:Y141)-'Chem - ODS'!T$15*10^6,'Chemicals Calcs'!Y141))</f>
        <v>20525340090678.637</v>
      </c>
      <c r="Z141" s="210">
        <f ca="1">IF(SUM('Chemicals Calcs'!Z$2:Z141)-'Chem - ODS'!U$15*10^6&lt;0,0,IF(AND(SUM('Chemicals Calcs'!Z$1:Z140)-'Chem - ODS'!U$15*10^6&lt;0,SUM('Chemicals Calcs'!Z$2:Z141)-'Chem - ODS'!U$15*10^6&gt;0),SUM('Chemicals Calcs'!Z$2:Z141)-'Chem - ODS'!U$15*10^6,'Chemicals Calcs'!Z141))</f>
        <v>20891629333131.695</v>
      </c>
      <c r="AA141" s="210">
        <f ca="1">IF(SUM('Chemicals Calcs'!AA$2:AA141)-'Chem - ODS'!V$15*10^6&lt;0,0,IF(AND(SUM('Chemicals Calcs'!AA$1:AA140)-'Chem - ODS'!V$15*10^6&lt;0,SUM('Chemicals Calcs'!AA$2:AA141)-'Chem - ODS'!V$15*10^6&gt;0),SUM('Chemicals Calcs'!AA$2:AA141)-'Chem - ODS'!V$15*10^6,'Chemicals Calcs'!AA141))</f>
        <v>21257918575584.762</v>
      </c>
      <c r="AB141" s="210">
        <f ca="1">IF(SUM('Chemicals Calcs'!AB$2:AB141)-'Chem - ODS'!W$15*10^6&lt;0,0,IF(AND(SUM('Chemicals Calcs'!AB$1:AB140)-'Chem - ODS'!W$15*10^6&lt;0,SUM('Chemicals Calcs'!AB$2:AB141)-'Chem - ODS'!W$15*10^6&gt;0),SUM('Chemicals Calcs'!AB$2:AB141)-'Chem - ODS'!W$15*10^6,'Chemicals Calcs'!AB141))</f>
        <v>21624207818037.82</v>
      </c>
      <c r="AC141" s="210">
        <f ca="1">IF(SUM('Chemicals Calcs'!AC$2:AC141)-'Chem - ODS'!X$15*10^6&lt;0,0,IF(AND(SUM('Chemicals Calcs'!AC$1:AC140)-'Chem - ODS'!X$15*10^6&lt;0,SUM('Chemicals Calcs'!AC$2:AC141)-'Chem - ODS'!X$15*10^6&gt;0),SUM('Chemicals Calcs'!AC$2:AC141)-'Chem - ODS'!X$15*10^6,'Chemicals Calcs'!AC141))</f>
        <v>21990497060490.887</v>
      </c>
      <c r="AD141" s="210">
        <f ca="1">IF(SUM('Chemicals Calcs'!AD$2:AD141)-'Chem - ODS'!Y$15*10^6&lt;0,0,IF(AND(SUM('Chemicals Calcs'!AD$1:AD140)-'Chem - ODS'!Y$15*10^6&lt;0,SUM('Chemicals Calcs'!AD$2:AD141)-'Chem - ODS'!Y$15*10^6&gt;0),SUM('Chemicals Calcs'!AD$2:AD141)-'Chem - ODS'!Y$15*10^6,'Chemicals Calcs'!AD141))</f>
        <v>22356786302943.945</v>
      </c>
      <c r="AE141" s="210">
        <f ca="1">IF(SUM('Chemicals Calcs'!AE$2:AE141)-'Chem - ODS'!Z$15*10^6&lt;0,0,IF(AND(SUM('Chemicals Calcs'!AE$1:AE140)-'Chem - ODS'!Z$15*10^6&lt;0,SUM('Chemicals Calcs'!AE$2:AE141)-'Chem - ODS'!Z$15*10^6&gt;0),SUM('Chemicals Calcs'!AE$2:AE141)-'Chem - ODS'!Z$15*10^6,'Chemicals Calcs'!AE141))</f>
        <v>22723075545397.008</v>
      </c>
      <c r="AF141" s="210">
        <f ca="1">IF(SUM('Chemicals Calcs'!AF$2:AF141)-'Chem - ODS'!AA$15*10^6&lt;0,0,IF(AND(SUM('Chemicals Calcs'!AF$1:AF140)-'Chem - ODS'!AA$15*10^6&lt;0,SUM('Chemicals Calcs'!AF$2:AF141)-'Chem - ODS'!AA$15*10^6&gt;0),SUM('Chemicals Calcs'!AF$2:AF141)-'Chem - ODS'!AA$15*10^6,'Chemicals Calcs'!AF141))</f>
        <v>23089364787850.07</v>
      </c>
      <c r="AG141" s="210">
        <f ca="1">IF(SUM('Chemicals Calcs'!AG$2:AG141)-'Chem - ODS'!AB$15*10^6&lt;0,0,IF(AND(SUM('Chemicals Calcs'!AG$1:AG140)-'Chem - ODS'!AB$15*10^6&lt;0,SUM('Chemicals Calcs'!AG$2:AG141)-'Chem - ODS'!AB$15*10^6&gt;0),SUM('Chemicals Calcs'!AG$2:AG141)-'Chem - ODS'!AB$15*10^6,'Chemicals Calcs'!AG141))</f>
        <v>23455654030303.133</v>
      </c>
      <c r="AH141" s="210">
        <f ca="1">IF(SUM('Chemicals Calcs'!AH$2:AH141)-'Chem - ODS'!AC$15*10^6&lt;0,0,IF(AND(SUM('Chemicals Calcs'!AH$1:AH140)-'Chem - ODS'!AC$15*10^6&lt;0,SUM('Chemicals Calcs'!AH$2:AH141)-'Chem - ODS'!AC$15*10^6&gt;0),SUM('Chemicals Calcs'!AH$2:AH141)-'Chem - ODS'!AC$15*10^6,'Chemicals Calcs'!AH141))</f>
        <v>23821943272756.195</v>
      </c>
      <c r="AI141" s="210">
        <f ca="1">IF(SUM('Chemicals Calcs'!AI$2:AI141)-'Chem - ODS'!AD$15*10^6&lt;0,0,IF(AND(SUM('Chemicals Calcs'!AI$1:AI140)-'Chem - ODS'!AD$15*10^6&lt;0,SUM('Chemicals Calcs'!AI$2:AI141)-'Chem - ODS'!AD$15*10^6&gt;0),SUM('Chemicals Calcs'!AI$2:AI141)-'Chem - ODS'!AD$15*10^6,'Chemicals Calcs'!AI141))</f>
        <v>24188232515209.258</v>
      </c>
      <c r="AJ141" s="210">
        <f ca="1">IF(SUM('Chemicals Calcs'!AJ$2:AJ141)-'Chem - ODS'!AE$15*10^6&lt;0,0,IF(AND(SUM('Chemicals Calcs'!AJ$1:AJ140)-'Chem - ODS'!AE$15*10^6&lt;0,SUM('Chemicals Calcs'!AJ$2:AJ141)-'Chem - ODS'!AE$15*10^6&gt;0),SUM('Chemicals Calcs'!AJ$2:AJ141)-'Chem - ODS'!AE$15*10^6,'Chemicals Calcs'!AJ141))</f>
        <v>24554521757662.32</v>
      </c>
      <c r="AK141" s="210">
        <f ca="1">IF(SUM('Chemicals Calcs'!AK$2:AK141)-'Chem - ODS'!AF$15*10^6&lt;0,0,IF(AND(SUM('Chemicals Calcs'!AK$1:AK140)-'Chem - ODS'!AF$15*10^6&lt;0,SUM('Chemicals Calcs'!AK$2:AK141)-'Chem - ODS'!AF$15*10^6&gt;0),SUM('Chemicals Calcs'!AK$2:AK141)-'Chem - ODS'!AF$15*10^6,'Chemicals Calcs'!AK141))</f>
        <v>24920811000115.387</v>
      </c>
      <c r="AL141" s="210">
        <f ca="1">IF(SUM('Chemicals Calcs'!AL$2:AL141)-'Chem - ODS'!AG$15*10^6&lt;0,0,IF(AND(SUM('Chemicals Calcs'!AL$1:AL140)-'Chem - ODS'!AG$15*10^6&lt;0,SUM('Chemicals Calcs'!AL$2:AL141)-'Chem - ODS'!AG$15*10^6&gt;0),SUM('Chemicals Calcs'!AL$2:AL141)-'Chem - ODS'!AG$15*10^6,'Chemicals Calcs'!AL141))</f>
        <v>25287100242568.445</v>
      </c>
      <c r="AM141" s="210">
        <f ca="1">IF(SUM('Chemicals Calcs'!AM$2:AM141)-'Chem - ODS'!AH$15*10^6&lt;0,0,IF(AND(SUM('Chemicals Calcs'!AM$1:AM140)-'Chem - ODS'!AH$15*10^6&lt;0,SUM('Chemicals Calcs'!AM$2:AM141)-'Chem - ODS'!AH$15*10^6&gt;0),SUM('Chemicals Calcs'!AM$2:AM141)-'Chem - ODS'!AH$15*10^6,'Chemicals Calcs'!AM141))</f>
        <v>25653389485021.508</v>
      </c>
      <c r="AN141" s="210">
        <f ca="1">IF(SUM('Chemicals Calcs'!AN$2:AN141)-'Chem - ODS'!AI$15*10^6&lt;0,0,IF(AND(SUM('Chemicals Calcs'!AN$1:AN140)-'Chem - ODS'!AI$15*10^6&lt;0,SUM('Chemicals Calcs'!AN$2:AN141)-'Chem - ODS'!AI$15*10^6&gt;0),SUM('Chemicals Calcs'!AN$2:AN141)-'Chem - ODS'!AI$15*10^6,'Chemicals Calcs'!AN141))</f>
        <v>26019678727474.57</v>
      </c>
      <c r="AO141" s="210">
        <f ca="1">IF(SUM('Chemicals Calcs'!AO$2:AO141)-'Chem - ODS'!AJ$15*10^6&lt;0,0,IF(AND(SUM('Chemicals Calcs'!AO$1:AO140)-'Chem - ODS'!AJ$15*10^6&lt;0,SUM('Chemicals Calcs'!AO$2:AO141)-'Chem - ODS'!AJ$15*10^6&gt;0),SUM('Chemicals Calcs'!AO$2:AO141)-'Chem - ODS'!AJ$15*10^6,'Chemicals Calcs'!AO141))</f>
        <v>26385967969927.633</v>
      </c>
      <c r="AP141" s="210">
        <f ca="1">IF(SUM('Chemicals Calcs'!AP$2:AP141)-'Chem - ODS'!AK$15*10^6&lt;0,0,IF(AND(SUM('Chemicals Calcs'!AP$1:AP140)-'Chem - ODS'!AK$15*10^6&lt;0,SUM('Chemicals Calcs'!AP$2:AP141)-'Chem - ODS'!AK$15*10^6&gt;0),SUM('Chemicals Calcs'!AP$2:AP141)-'Chem - ODS'!AK$15*10^6,'Chemicals Calcs'!AP141))</f>
        <v>26752257212380.695</v>
      </c>
    </row>
    <row r="142" spans="1:42">
      <c r="A142" s="74">
        <v>90</v>
      </c>
      <c r="B142">
        <f ca="1">IF('Chemicals 2010'!$A150="CP",INDIRECT("'Chemicals 2010'!"&amp;'Country Selector'!$B$3&amp;ROW($A150))*10^12,0)</f>
        <v>0</v>
      </c>
      <c r="C142" s="90">
        <f t="shared" ca="1" si="6"/>
        <v>0</v>
      </c>
      <c r="D142" s="90">
        <f t="shared" ca="1" si="6"/>
        <v>0</v>
      </c>
      <c r="E142" s="90">
        <f t="shared" ca="1" si="6"/>
        <v>0</v>
      </c>
      <c r="F142" s="90">
        <f t="shared" ca="1" si="6"/>
        <v>0</v>
      </c>
      <c r="G142" s="210">
        <f ca="1">IF(SUM('Chemicals Calcs'!G$2:G142)-'Chem - ODS'!B$15*10^6&lt;0,0,IF(AND(SUM('Chemicals Calcs'!G$1:G141)-'Chem - ODS'!B$15*10^6&lt;0,SUM('Chemicals Calcs'!G$2:G142)-'Chem - ODS'!B$15*10^6&gt;0),SUM('Chemicals Calcs'!G$2:G142)-'Chem - ODS'!B$15*10^6,'Chemicals Calcs'!G142))</f>
        <v>0</v>
      </c>
      <c r="H142" s="210">
        <f ca="1">IF(SUM('Chemicals Calcs'!H$2:H142)-'Chem - ODS'!C$15*10^6&lt;0,0,IF(AND(SUM('Chemicals Calcs'!H$1:H141)-'Chem - ODS'!C$15*10^6&lt;0,SUM('Chemicals Calcs'!H$2:H142)-'Chem - ODS'!C$15*10^6&gt;0),SUM('Chemicals Calcs'!H$2:H142)-'Chem - ODS'!C$15*10^6,'Chemicals Calcs'!H142))</f>
        <v>0</v>
      </c>
      <c r="I142" s="210">
        <f ca="1">IF(SUM('Chemicals Calcs'!I$2:I142)-'Chem - ODS'!D$15*10^6&lt;0,0,IF(AND(SUM('Chemicals Calcs'!I$1:I141)-'Chem - ODS'!D$15*10^6&lt;0,SUM('Chemicals Calcs'!I$2:I142)-'Chem - ODS'!D$15*10^6&gt;0),SUM('Chemicals Calcs'!I$2:I142)-'Chem - ODS'!D$15*10^6,'Chemicals Calcs'!I142))</f>
        <v>0</v>
      </c>
      <c r="J142" s="210">
        <f ca="1">IF(SUM('Chemicals Calcs'!J$2:J142)-'Chem - ODS'!E$15*10^6&lt;0,0,IF(AND(SUM('Chemicals Calcs'!J$1:J141)-'Chem - ODS'!E$15*10^6&lt;0,SUM('Chemicals Calcs'!J$2:J142)-'Chem - ODS'!E$15*10^6&gt;0),SUM('Chemicals Calcs'!J$2:J142)-'Chem - ODS'!E$15*10^6,'Chemicals Calcs'!J142))</f>
        <v>0</v>
      </c>
      <c r="K142" s="210">
        <f ca="1">IF(SUM('Chemicals Calcs'!K$2:K142)-'Chem - ODS'!F$15*10^6&lt;0,0,IF(AND(SUM('Chemicals Calcs'!K$1:K141)-'Chem - ODS'!F$15*10^6&lt;0,SUM('Chemicals Calcs'!K$2:K142)-'Chem - ODS'!F$15*10^6&gt;0),SUM('Chemicals Calcs'!K$2:K142)-'Chem - ODS'!F$15*10^6,'Chemicals Calcs'!K142))</f>
        <v>0</v>
      </c>
      <c r="L142" s="210">
        <f ca="1">IF(SUM('Chemicals Calcs'!L$2:L142)-'Chem - ODS'!G$15*10^6&lt;0,0,IF(AND(SUM('Chemicals Calcs'!L$1:L141)-'Chem - ODS'!G$15*10^6&lt;0,SUM('Chemicals Calcs'!L$2:L142)-'Chem - ODS'!G$15*10^6&gt;0),SUM('Chemicals Calcs'!L$2:L142)-'Chem - ODS'!G$15*10^6,'Chemicals Calcs'!L142))</f>
        <v>0</v>
      </c>
      <c r="M142" s="210">
        <f ca="1">IF(SUM('Chemicals Calcs'!M$2:M142)-'Chem - ODS'!H$15*10^6&lt;0,0,IF(AND(SUM('Chemicals Calcs'!M$1:M141)-'Chem - ODS'!H$15*10^6&lt;0,SUM('Chemicals Calcs'!M$2:M142)-'Chem - ODS'!H$15*10^6&gt;0),SUM('Chemicals Calcs'!M$2:M142)-'Chem - ODS'!H$15*10^6,'Chemicals Calcs'!M142))</f>
        <v>0</v>
      </c>
      <c r="N142" s="210">
        <f ca="1">IF(SUM('Chemicals Calcs'!N$2:N142)-'Chem - ODS'!I$15*10^6&lt;0,0,IF(AND(SUM('Chemicals Calcs'!N$1:N141)-'Chem - ODS'!I$15*10^6&lt;0,SUM('Chemicals Calcs'!N$2:N142)-'Chem - ODS'!I$15*10^6&gt;0),SUM('Chemicals Calcs'!N$2:N142)-'Chem - ODS'!I$15*10^6,'Chemicals Calcs'!N142))</f>
        <v>0</v>
      </c>
      <c r="O142" s="210">
        <f ca="1">IF(SUM('Chemicals Calcs'!O$2:O142)-'Chem - ODS'!J$15*10^6&lt;0,0,IF(AND(SUM('Chemicals Calcs'!O$1:O141)-'Chem - ODS'!J$15*10^6&lt;0,SUM('Chemicals Calcs'!O$2:O142)-'Chem - ODS'!J$15*10^6&gt;0),SUM('Chemicals Calcs'!O$2:O142)-'Chem - ODS'!J$15*10^6,'Chemicals Calcs'!O142))</f>
        <v>0</v>
      </c>
      <c r="P142" s="210">
        <f ca="1">IF(SUM('Chemicals Calcs'!P$2:P142)-'Chem - ODS'!K$15*10^6&lt;0,0,IF(AND(SUM('Chemicals Calcs'!P$1:P141)-'Chem - ODS'!K$15*10^6&lt;0,SUM('Chemicals Calcs'!P$2:P142)-'Chem - ODS'!K$15*10^6&gt;0),SUM('Chemicals Calcs'!P$2:P142)-'Chem - ODS'!K$15*10^6,'Chemicals Calcs'!P142))</f>
        <v>0</v>
      </c>
      <c r="Q142" s="210">
        <f ca="1">IF(SUM('Chemicals Calcs'!Q$2:Q142)-'Chem - ODS'!L$15*10^6&lt;0,0,IF(AND(SUM('Chemicals Calcs'!Q$1:Q141)-'Chem - ODS'!L$15*10^6&lt;0,SUM('Chemicals Calcs'!Q$2:Q142)-'Chem - ODS'!L$15*10^6&gt;0),SUM('Chemicals Calcs'!Q$2:Q142)-'Chem - ODS'!L$15*10^6,'Chemicals Calcs'!Q142))</f>
        <v>0</v>
      </c>
      <c r="R142" s="210">
        <f ca="1">IF(SUM('Chemicals Calcs'!R$2:R142)-'Chem - ODS'!M$15*10^6&lt;0,0,IF(AND(SUM('Chemicals Calcs'!R$1:R141)-'Chem - ODS'!M$15*10^6&lt;0,SUM('Chemicals Calcs'!R$2:R142)-'Chem - ODS'!M$15*10^6&gt;0),SUM('Chemicals Calcs'!R$2:R142)-'Chem - ODS'!M$15*10^6,'Chemicals Calcs'!R142))</f>
        <v>0</v>
      </c>
      <c r="S142" s="210">
        <f ca="1">IF(SUM('Chemicals Calcs'!S$2:S142)-'Chem - ODS'!N$15*10^6&lt;0,0,IF(AND(SUM('Chemicals Calcs'!S$1:S141)-'Chem - ODS'!N$15*10^6&lt;0,SUM('Chemicals Calcs'!S$2:S142)-'Chem - ODS'!N$15*10^6&gt;0),SUM('Chemicals Calcs'!S$2:S142)-'Chem - ODS'!N$15*10^6,'Chemicals Calcs'!S142))</f>
        <v>0</v>
      </c>
      <c r="T142" s="210">
        <f ca="1">IF(SUM('Chemicals Calcs'!T$2:T142)-'Chem - ODS'!O$15*10^6&lt;0,0,IF(AND(SUM('Chemicals Calcs'!T$1:T141)-'Chem - ODS'!O$15*10^6&lt;0,SUM('Chemicals Calcs'!T$2:T142)-'Chem - ODS'!O$15*10^6&gt;0),SUM('Chemicals Calcs'!T$2:T142)-'Chem - ODS'!O$15*10^6,'Chemicals Calcs'!T142))</f>
        <v>0</v>
      </c>
      <c r="U142" s="210">
        <f ca="1">IF(SUM('Chemicals Calcs'!U$2:U142)-'Chem - ODS'!P$15*10^6&lt;0,0,IF(AND(SUM('Chemicals Calcs'!U$1:U141)-'Chem - ODS'!P$15*10^6&lt;0,SUM('Chemicals Calcs'!U$2:U142)-'Chem - ODS'!P$15*10^6&gt;0),SUM('Chemicals Calcs'!U$2:U142)-'Chem - ODS'!P$15*10^6,'Chemicals Calcs'!U142))</f>
        <v>0</v>
      </c>
      <c r="V142" s="210">
        <f ca="1">IF(SUM('Chemicals Calcs'!V$2:V142)-'Chem - ODS'!Q$15*10^6&lt;0,0,IF(AND(SUM('Chemicals Calcs'!V$1:V141)-'Chem - ODS'!Q$15*10^6&lt;0,SUM('Chemicals Calcs'!V$2:V142)-'Chem - ODS'!Q$15*10^6&gt;0),SUM('Chemicals Calcs'!V$2:V142)-'Chem - ODS'!Q$15*10^6,'Chemicals Calcs'!V142))</f>
        <v>0</v>
      </c>
      <c r="W142" s="210">
        <f ca="1">IF(SUM('Chemicals Calcs'!W$2:W142)-'Chem - ODS'!R$15*10^6&lt;0,0,IF(AND(SUM('Chemicals Calcs'!W$1:W141)-'Chem - ODS'!R$15*10^6&lt;0,SUM('Chemicals Calcs'!W$2:W142)-'Chem - ODS'!R$15*10^6&gt;0),SUM('Chemicals Calcs'!W$2:W142)-'Chem - ODS'!R$15*10^6,'Chemicals Calcs'!W142))</f>
        <v>0</v>
      </c>
      <c r="X142" s="210">
        <f ca="1">IF(SUM('Chemicals Calcs'!X$2:X142)-'Chem - ODS'!S$15*10^6&lt;0,0,IF(AND(SUM('Chemicals Calcs'!X$1:X141)-'Chem - ODS'!S$15*10^6&lt;0,SUM('Chemicals Calcs'!X$2:X142)-'Chem - ODS'!S$15*10^6&gt;0),SUM('Chemicals Calcs'!X$2:X142)-'Chem - ODS'!S$15*10^6,'Chemicals Calcs'!X142))</f>
        <v>0</v>
      </c>
      <c r="Y142" s="210">
        <f ca="1">IF(SUM('Chemicals Calcs'!Y$2:Y142)-'Chem - ODS'!T$15*10^6&lt;0,0,IF(AND(SUM('Chemicals Calcs'!Y$1:Y141)-'Chem - ODS'!T$15*10^6&lt;0,SUM('Chemicals Calcs'!Y$2:Y142)-'Chem - ODS'!T$15*10^6&gt;0),SUM('Chemicals Calcs'!Y$2:Y142)-'Chem - ODS'!T$15*10^6,'Chemicals Calcs'!Y142))</f>
        <v>0</v>
      </c>
      <c r="Z142" s="210">
        <f ca="1">IF(SUM('Chemicals Calcs'!Z$2:Z142)-'Chem - ODS'!U$15*10^6&lt;0,0,IF(AND(SUM('Chemicals Calcs'!Z$1:Z141)-'Chem - ODS'!U$15*10^6&lt;0,SUM('Chemicals Calcs'!Z$2:Z142)-'Chem - ODS'!U$15*10^6&gt;0),SUM('Chemicals Calcs'!Z$2:Z142)-'Chem - ODS'!U$15*10^6,'Chemicals Calcs'!Z142))</f>
        <v>0</v>
      </c>
      <c r="AA142" s="210">
        <f ca="1">IF(SUM('Chemicals Calcs'!AA$2:AA142)-'Chem - ODS'!V$15*10^6&lt;0,0,IF(AND(SUM('Chemicals Calcs'!AA$1:AA141)-'Chem - ODS'!V$15*10^6&lt;0,SUM('Chemicals Calcs'!AA$2:AA142)-'Chem - ODS'!V$15*10^6&gt;0),SUM('Chemicals Calcs'!AA$2:AA142)-'Chem - ODS'!V$15*10^6,'Chemicals Calcs'!AA142))</f>
        <v>0</v>
      </c>
      <c r="AB142" s="210">
        <f ca="1">IF(SUM('Chemicals Calcs'!AB$2:AB142)-'Chem - ODS'!W$15*10^6&lt;0,0,IF(AND(SUM('Chemicals Calcs'!AB$1:AB141)-'Chem - ODS'!W$15*10^6&lt;0,SUM('Chemicals Calcs'!AB$2:AB142)-'Chem - ODS'!W$15*10^6&gt;0),SUM('Chemicals Calcs'!AB$2:AB142)-'Chem - ODS'!W$15*10^6,'Chemicals Calcs'!AB142))</f>
        <v>0</v>
      </c>
      <c r="AC142" s="210">
        <f ca="1">IF(SUM('Chemicals Calcs'!AC$2:AC142)-'Chem - ODS'!X$15*10^6&lt;0,0,IF(AND(SUM('Chemicals Calcs'!AC$1:AC141)-'Chem - ODS'!X$15*10^6&lt;0,SUM('Chemicals Calcs'!AC$2:AC142)-'Chem - ODS'!X$15*10^6&gt;0),SUM('Chemicals Calcs'!AC$2:AC142)-'Chem - ODS'!X$15*10^6,'Chemicals Calcs'!AC142))</f>
        <v>0</v>
      </c>
      <c r="AD142" s="210">
        <f ca="1">IF(SUM('Chemicals Calcs'!AD$2:AD142)-'Chem - ODS'!Y$15*10^6&lt;0,0,IF(AND(SUM('Chemicals Calcs'!AD$1:AD141)-'Chem - ODS'!Y$15*10^6&lt;0,SUM('Chemicals Calcs'!AD$2:AD142)-'Chem - ODS'!Y$15*10^6&gt;0),SUM('Chemicals Calcs'!AD$2:AD142)-'Chem - ODS'!Y$15*10^6,'Chemicals Calcs'!AD142))</f>
        <v>0</v>
      </c>
      <c r="AE142" s="210">
        <f ca="1">IF(SUM('Chemicals Calcs'!AE$2:AE142)-'Chem - ODS'!Z$15*10^6&lt;0,0,IF(AND(SUM('Chemicals Calcs'!AE$1:AE141)-'Chem - ODS'!Z$15*10^6&lt;0,SUM('Chemicals Calcs'!AE$2:AE142)-'Chem - ODS'!Z$15*10^6&gt;0),SUM('Chemicals Calcs'!AE$2:AE142)-'Chem - ODS'!Z$15*10^6,'Chemicals Calcs'!AE142))</f>
        <v>0</v>
      </c>
      <c r="AF142" s="210">
        <f ca="1">IF(SUM('Chemicals Calcs'!AF$2:AF142)-'Chem - ODS'!AA$15*10^6&lt;0,0,IF(AND(SUM('Chemicals Calcs'!AF$1:AF141)-'Chem - ODS'!AA$15*10^6&lt;0,SUM('Chemicals Calcs'!AF$2:AF142)-'Chem - ODS'!AA$15*10^6&gt;0),SUM('Chemicals Calcs'!AF$2:AF142)-'Chem - ODS'!AA$15*10^6,'Chemicals Calcs'!AF142))</f>
        <v>0</v>
      </c>
      <c r="AG142" s="210">
        <f ca="1">IF(SUM('Chemicals Calcs'!AG$2:AG142)-'Chem - ODS'!AB$15*10^6&lt;0,0,IF(AND(SUM('Chemicals Calcs'!AG$1:AG141)-'Chem - ODS'!AB$15*10^6&lt;0,SUM('Chemicals Calcs'!AG$2:AG142)-'Chem - ODS'!AB$15*10^6&gt;0),SUM('Chemicals Calcs'!AG$2:AG142)-'Chem - ODS'!AB$15*10^6,'Chemicals Calcs'!AG142))</f>
        <v>0</v>
      </c>
      <c r="AH142" s="210">
        <f ca="1">IF(SUM('Chemicals Calcs'!AH$2:AH142)-'Chem - ODS'!AC$15*10^6&lt;0,0,IF(AND(SUM('Chemicals Calcs'!AH$1:AH141)-'Chem - ODS'!AC$15*10^6&lt;0,SUM('Chemicals Calcs'!AH$2:AH142)-'Chem - ODS'!AC$15*10^6&gt;0),SUM('Chemicals Calcs'!AH$2:AH142)-'Chem - ODS'!AC$15*10^6,'Chemicals Calcs'!AH142))</f>
        <v>0</v>
      </c>
      <c r="AI142" s="210">
        <f ca="1">IF(SUM('Chemicals Calcs'!AI$2:AI142)-'Chem - ODS'!AD$15*10^6&lt;0,0,IF(AND(SUM('Chemicals Calcs'!AI$1:AI141)-'Chem - ODS'!AD$15*10^6&lt;0,SUM('Chemicals Calcs'!AI$2:AI142)-'Chem - ODS'!AD$15*10^6&gt;0),SUM('Chemicals Calcs'!AI$2:AI142)-'Chem - ODS'!AD$15*10^6,'Chemicals Calcs'!AI142))</f>
        <v>0</v>
      </c>
      <c r="AJ142" s="210">
        <f ca="1">IF(SUM('Chemicals Calcs'!AJ$2:AJ142)-'Chem - ODS'!AE$15*10^6&lt;0,0,IF(AND(SUM('Chemicals Calcs'!AJ$1:AJ141)-'Chem - ODS'!AE$15*10^6&lt;0,SUM('Chemicals Calcs'!AJ$2:AJ142)-'Chem - ODS'!AE$15*10^6&gt;0),SUM('Chemicals Calcs'!AJ$2:AJ142)-'Chem - ODS'!AE$15*10^6,'Chemicals Calcs'!AJ142))</f>
        <v>0</v>
      </c>
      <c r="AK142" s="210">
        <f ca="1">IF(SUM('Chemicals Calcs'!AK$2:AK142)-'Chem - ODS'!AF$15*10^6&lt;0,0,IF(AND(SUM('Chemicals Calcs'!AK$1:AK141)-'Chem - ODS'!AF$15*10^6&lt;0,SUM('Chemicals Calcs'!AK$2:AK142)-'Chem - ODS'!AF$15*10^6&gt;0),SUM('Chemicals Calcs'!AK$2:AK142)-'Chem - ODS'!AF$15*10^6,'Chemicals Calcs'!AK142))</f>
        <v>0</v>
      </c>
      <c r="AL142" s="210">
        <f ca="1">IF(SUM('Chemicals Calcs'!AL$2:AL142)-'Chem - ODS'!AG$15*10^6&lt;0,0,IF(AND(SUM('Chemicals Calcs'!AL$1:AL141)-'Chem - ODS'!AG$15*10^6&lt;0,SUM('Chemicals Calcs'!AL$2:AL142)-'Chem - ODS'!AG$15*10^6&gt;0),SUM('Chemicals Calcs'!AL$2:AL142)-'Chem - ODS'!AG$15*10^6,'Chemicals Calcs'!AL142))</f>
        <v>0</v>
      </c>
      <c r="AM142" s="210">
        <f ca="1">IF(SUM('Chemicals Calcs'!AM$2:AM142)-'Chem - ODS'!AH$15*10^6&lt;0,0,IF(AND(SUM('Chemicals Calcs'!AM$1:AM141)-'Chem - ODS'!AH$15*10^6&lt;0,SUM('Chemicals Calcs'!AM$2:AM142)-'Chem - ODS'!AH$15*10^6&gt;0),SUM('Chemicals Calcs'!AM$2:AM142)-'Chem - ODS'!AH$15*10^6,'Chemicals Calcs'!AM142))</f>
        <v>0</v>
      </c>
      <c r="AN142" s="210">
        <f ca="1">IF(SUM('Chemicals Calcs'!AN$2:AN142)-'Chem - ODS'!AI$15*10^6&lt;0,0,IF(AND(SUM('Chemicals Calcs'!AN$1:AN141)-'Chem - ODS'!AI$15*10^6&lt;0,SUM('Chemicals Calcs'!AN$2:AN142)-'Chem - ODS'!AI$15*10^6&gt;0),SUM('Chemicals Calcs'!AN$2:AN142)-'Chem - ODS'!AI$15*10^6,'Chemicals Calcs'!AN142))</f>
        <v>0</v>
      </c>
      <c r="AO142" s="210">
        <f ca="1">IF(SUM('Chemicals Calcs'!AO$2:AO142)-'Chem - ODS'!AJ$15*10^6&lt;0,0,IF(AND(SUM('Chemicals Calcs'!AO$1:AO141)-'Chem - ODS'!AJ$15*10^6&lt;0,SUM('Chemicals Calcs'!AO$2:AO142)-'Chem - ODS'!AJ$15*10^6&gt;0),SUM('Chemicals Calcs'!AO$2:AO142)-'Chem - ODS'!AJ$15*10^6,'Chemicals Calcs'!AO142))</f>
        <v>0</v>
      </c>
      <c r="AP142" s="210">
        <f ca="1">IF(SUM('Chemicals Calcs'!AP$2:AP142)-'Chem - ODS'!AK$15*10^6&lt;0,0,IF(AND(SUM('Chemicals Calcs'!AP$1:AP141)-'Chem - ODS'!AK$15*10^6&lt;0,SUM('Chemicals Calcs'!AP$2:AP142)-'Chem - ODS'!AK$15*10^6&gt;0),SUM('Chemicals Calcs'!AP$2:AP142)-'Chem - ODS'!AK$15*10^6,'Chemicals Calcs'!AP142))</f>
        <v>0</v>
      </c>
    </row>
    <row r="143" spans="1:42">
      <c r="A143" s="74">
        <v>91</v>
      </c>
      <c r="B143">
        <f ca="1">IF('Chemicals 2010'!$A151="CP",INDIRECT("'Chemicals 2010'!"&amp;'Country Selector'!$B$3&amp;ROW($A151))*10^12,0)</f>
        <v>0</v>
      </c>
      <c r="C143" s="90">
        <f t="shared" ca="1" si="6"/>
        <v>0</v>
      </c>
      <c r="D143" s="90">
        <f t="shared" ca="1" si="6"/>
        <v>0</v>
      </c>
      <c r="E143" s="90">
        <f t="shared" ca="1" si="6"/>
        <v>0</v>
      </c>
      <c r="F143" s="90">
        <f t="shared" ca="1" si="6"/>
        <v>0</v>
      </c>
      <c r="G143" s="210">
        <f ca="1">IF(SUM('Chemicals Calcs'!G$2:G143)-'Chem - ODS'!B$15*10^6&lt;0,0,IF(AND(SUM('Chemicals Calcs'!G$1:G142)-'Chem - ODS'!B$15*10^6&lt;0,SUM('Chemicals Calcs'!G$2:G143)-'Chem - ODS'!B$15*10^6&gt;0),SUM('Chemicals Calcs'!G$2:G143)-'Chem - ODS'!B$15*10^6,'Chemicals Calcs'!G143))</f>
        <v>0</v>
      </c>
      <c r="H143" s="210">
        <f ca="1">IF(SUM('Chemicals Calcs'!H$2:H143)-'Chem - ODS'!C$15*10^6&lt;0,0,IF(AND(SUM('Chemicals Calcs'!H$1:H142)-'Chem - ODS'!C$15*10^6&lt;0,SUM('Chemicals Calcs'!H$2:H143)-'Chem - ODS'!C$15*10^6&gt;0),SUM('Chemicals Calcs'!H$2:H143)-'Chem - ODS'!C$15*10^6,'Chemicals Calcs'!H143))</f>
        <v>0</v>
      </c>
      <c r="I143" s="210">
        <f ca="1">IF(SUM('Chemicals Calcs'!I$2:I143)-'Chem - ODS'!D$15*10^6&lt;0,0,IF(AND(SUM('Chemicals Calcs'!I$1:I142)-'Chem - ODS'!D$15*10^6&lt;0,SUM('Chemicals Calcs'!I$2:I143)-'Chem - ODS'!D$15*10^6&gt;0),SUM('Chemicals Calcs'!I$2:I143)-'Chem - ODS'!D$15*10^6,'Chemicals Calcs'!I143))</f>
        <v>0</v>
      </c>
      <c r="J143" s="210">
        <f ca="1">IF(SUM('Chemicals Calcs'!J$2:J143)-'Chem - ODS'!E$15*10^6&lt;0,0,IF(AND(SUM('Chemicals Calcs'!J$1:J142)-'Chem - ODS'!E$15*10^6&lt;0,SUM('Chemicals Calcs'!J$2:J143)-'Chem - ODS'!E$15*10^6&gt;0),SUM('Chemicals Calcs'!J$2:J143)-'Chem - ODS'!E$15*10^6,'Chemicals Calcs'!J143))</f>
        <v>0</v>
      </c>
      <c r="K143" s="210">
        <f ca="1">IF(SUM('Chemicals Calcs'!K$2:K143)-'Chem - ODS'!F$15*10^6&lt;0,0,IF(AND(SUM('Chemicals Calcs'!K$1:K142)-'Chem - ODS'!F$15*10^6&lt;0,SUM('Chemicals Calcs'!K$2:K143)-'Chem - ODS'!F$15*10^6&gt;0),SUM('Chemicals Calcs'!K$2:K143)-'Chem - ODS'!F$15*10^6,'Chemicals Calcs'!K143))</f>
        <v>0</v>
      </c>
      <c r="L143" s="210">
        <f ca="1">IF(SUM('Chemicals Calcs'!L$2:L143)-'Chem - ODS'!G$15*10^6&lt;0,0,IF(AND(SUM('Chemicals Calcs'!L$1:L142)-'Chem - ODS'!G$15*10^6&lt;0,SUM('Chemicals Calcs'!L$2:L143)-'Chem - ODS'!G$15*10^6&gt;0),SUM('Chemicals Calcs'!L$2:L143)-'Chem - ODS'!G$15*10^6,'Chemicals Calcs'!L143))</f>
        <v>0</v>
      </c>
      <c r="M143" s="210">
        <f ca="1">IF(SUM('Chemicals Calcs'!M$2:M143)-'Chem - ODS'!H$15*10^6&lt;0,0,IF(AND(SUM('Chemicals Calcs'!M$1:M142)-'Chem - ODS'!H$15*10^6&lt;0,SUM('Chemicals Calcs'!M$2:M143)-'Chem - ODS'!H$15*10^6&gt;0),SUM('Chemicals Calcs'!M$2:M143)-'Chem - ODS'!H$15*10^6,'Chemicals Calcs'!M143))</f>
        <v>0</v>
      </c>
      <c r="N143" s="210">
        <f ca="1">IF(SUM('Chemicals Calcs'!N$2:N143)-'Chem - ODS'!I$15*10^6&lt;0,0,IF(AND(SUM('Chemicals Calcs'!N$1:N142)-'Chem - ODS'!I$15*10^6&lt;0,SUM('Chemicals Calcs'!N$2:N143)-'Chem - ODS'!I$15*10^6&gt;0),SUM('Chemicals Calcs'!N$2:N143)-'Chem - ODS'!I$15*10^6,'Chemicals Calcs'!N143))</f>
        <v>0</v>
      </c>
      <c r="O143" s="210">
        <f ca="1">IF(SUM('Chemicals Calcs'!O$2:O143)-'Chem - ODS'!J$15*10^6&lt;0,0,IF(AND(SUM('Chemicals Calcs'!O$1:O142)-'Chem - ODS'!J$15*10^6&lt;0,SUM('Chemicals Calcs'!O$2:O143)-'Chem - ODS'!J$15*10^6&gt;0),SUM('Chemicals Calcs'!O$2:O143)-'Chem - ODS'!J$15*10^6,'Chemicals Calcs'!O143))</f>
        <v>0</v>
      </c>
      <c r="P143" s="210">
        <f ca="1">IF(SUM('Chemicals Calcs'!P$2:P143)-'Chem - ODS'!K$15*10^6&lt;0,0,IF(AND(SUM('Chemicals Calcs'!P$1:P142)-'Chem - ODS'!K$15*10^6&lt;0,SUM('Chemicals Calcs'!P$2:P143)-'Chem - ODS'!K$15*10^6&gt;0),SUM('Chemicals Calcs'!P$2:P143)-'Chem - ODS'!K$15*10^6,'Chemicals Calcs'!P143))</f>
        <v>0</v>
      </c>
      <c r="Q143" s="210">
        <f ca="1">IF(SUM('Chemicals Calcs'!Q$2:Q143)-'Chem - ODS'!L$15*10^6&lt;0,0,IF(AND(SUM('Chemicals Calcs'!Q$1:Q142)-'Chem - ODS'!L$15*10^6&lt;0,SUM('Chemicals Calcs'!Q$2:Q143)-'Chem - ODS'!L$15*10^6&gt;0),SUM('Chemicals Calcs'!Q$2:Q143)-'Chem - ODS'!L$15*10^6,'Chemicals Calcs'!Q143))</f>
        <v>0</v>
      </c>
      <c r="R143" s="210">
        <f ca="1">IF(SUM('Chemicals Calcs'!R$2:R143)-'Chem - ODS'!M$15*10^6&lt;0,0,IF(AND(SUM('Chemicals Calcs'!R$1:R142)-'Chem - ODS'!M$15*10^6&lt;0,SUM('Chemicals Calcs'!R$2:R143)-'Chem - ODS'!M$15*10^6&gt;0),SUM('Chemicals Calcs'!R$2:R143)-'Chem - ODS'!M$15*10^6,'Chemicals Calcs'!R143))</f>
        <v>0</v>
      </c>
      <c r="S143" s="210">
        <f ca="1">IF(SUM('Chemicals Calcs'!S$2:S143)-'Chem - ODS'!N$15*10^6&lt;0,0,IF(AND(SUM('Chemicals Calcs'!S$1:S142)-'Chem - ODS'!N$15*10^6&lt;0,SUM('Chemicals Calcs'!S$2:S143)-'Chem - ODS'!N$15*10^6&gt;0),SUM('Chemicals Calcs'!S$2:S143)-'Chem - ODS'!N$15*10^6,'Chemicals Calcs'!S143))</f>
        <v>0</v>
      </c>
      <c r="T143" s="210">
        <f ca="1">IF(SUM('Chemicals Calcs'!T$2:T143)-'Chem - ODS'!O$15*10^6&lt;0,0,IF(AND(SUM('Chemicals Calcs'!T$1:T142)-'Chem - ODS'!O$15*10^6&lt;0,SUM('Chemicals Calcs'!T$2:T143)-'Chem - ODS'!O$15*10^6&gt;0),SUM('Chemicals Calcs'!T$2:T143)-'Chem - ODS'!O$15*10^6,'Chemicals Calcs'!T143))</f>
        <v>0</v>
      </c>
      <c r="U143" s="210">
        <f ca="1">IF(SUM('Chemicals Calcs'!U$2:U143)-'Chem - ODS'!P$15*10^6&lt;0,0,IF(AND(SUM('Chemicals Calcs'!U$1:U142)-'Chem - ODS'!P$15*10^6&lt;0,SUM('Chemicals Calcs'!U$2:U143)-'Chem - ODS'!P$15*10^6&gt;0),SUM('Chemicals Calcs'!U$2:U143)-'Chem - ODS'!P$15*10^6,'Chemicals Calcs'!U143))</f>
        <v>0</v>
      </c>
      <c r="V143" s="210">
        <f ca="1">IF(SUM('Chemicals Calcs'!V$2:V143)-'Chem - ODS'!Q$15*10^6&lt;0,0,IF(AND(SUM('Chemicals Calcs'!V$1:V142)-'Chem - ODS'!Q$15*10^6&lt;0,SUM('Chemicals Calcs'!V$2:V143)-'Chem - ODS'!Q$15*10^6&gt;0),SUM('Chemicals Calcs'!V$2:V143)-'Chem - ODS'!Q$15*10^6,'Chemicals Calcs'!V143))</f>
        <v>0</v>
      </c>
      <c r="W143" s="210">
        <f ca="1">IF(SUM('Chemicals Calcs'!W$2:W143)-'Chem - ODS'!R$15*10^6&lt;0,0,IF(AND(SUM('Chemicals Calcs'!W$1:W142)-'Chem - ODS'!R$15*10^6&lt;0,SUM('Chemicals Calcs'!W$2:W143)-'Chem - ODS'!R$15*10^6&gt;0),SUM('Chemicals Calcs'!W$2:W143)-'Chem - ODS'!R$15*10^6,'Chemicals Calcs'!W143))</f>
        <v>0</v>
      </c>
      <c r="X143" s="210">
        <f ca="1">IF(SUM('Chemicals Calcs'!X$2:X143)-'Chem - ODS'!S$15*10^6&lt;0,0,IF(AND(SUM('Chemicals Calcs'!X$1:X142)-'Chem - ODS'!S$15*10^6&lt;0,SUM('Chemicals Calcs'!X$2:X143)-'Chem - ODS'!S$15*10^6&gt;0),SUM('Chemicals Calcs'!X$2:X143)-'Chem - ODS'!S$15*10^6,'Chemicals Calcs'!X143))</f>
        <v>0</v>
      </c>
      <c r="Y143" s="210">
        <f ca="1">IF(SUM('Chemicals Calcs'!Y$2:Y143)-'Chem - ODS'!T$15*10^6&lt;0,0,IF(AND(SUM('Chemicals Calcs'!Y$1:Y142)-'Chem - ODS'!T$15*10^6&lt;0,SUM('Chemicals Calcs'!Y$2:Y143)-'Chem - ODS'!T$15*10^6&gt;0),SUM('Chemicals Calcs'!Y$2:Y143)-'Chem - ODS'!T$15*10^6,'Chemicals Calcs'!Y143))</f>
        <v>0</v>
      </c>
      <c r="Z143" s="210">
        <f ca="1">IF(SUM('Chemicals Calcs'!Z$2:Z143)-'Chem - ODS'!U$15*10^6&lt;0,0,IF(AND(SUM('Chemicals Calcs'!Z$1:Z142)-'Chem - ODS'!U$15*10^6&lt;0,SUM('Chemicals Calcs'!Z$2:Z143)-'Chem - ODS'!U$15*10^6&gt;0),SUM('Chemicals Calcs'!Z$2:Z143)-'Chem - ODS'!U$15*10^6,'Chemicals Calcs'!Z143))</f>
        <v>0</v>
      </c>
      <c r="AA143" s="210">
        <f ca="1">IF(SUM('Chemicals Calcs'!AA$2:AA143)-'Chem - ODS'!V$15*10^6&lt;0,0,IF(AND(SUM('Chemicals Calcs'!AA$1:AA142)-'Chem - ODS'!V$15*10^6&lt;0,SUM('Chemicals Calcs'!AA$2:AA143)-'Chem - ODS'!V$15*10^6&gt;0),SUM('Chemicals Calcs'!AA$2:AA143)-'Chem - ODS'!V$15*10^6,'Chemicals Calcs'!AA143))</f>
        <v>0</v>
      </c>
      <c r="AB143" s="210">
        <f ca="1">IF(SUM('Chemicals Calcs'!AB$2:AB143)-'Chem - ODS'!W$15*10^6&lt;0,0,IF(AND(SUM('Chemicals Calcs'!AB$1:AB142)-'Chem - ODS'!W$15*10^6&lt;0,SUM('Chemicals Calcs'!AB$2:AB143)-'Chem - ODS'!W$15*10^6&gt;0),SUM('Chemicals Calcs'!AB$2:AB143)-'Chem - ODS'!W$15*10^6,'Chemicals Calcs'!AB143))</f>
        <v>0</v>
      </c>
      <c r="AC143" s="210">
        <f ca="1">IF(SUM('Chemicals Calcs'!AC$2:AC143)-'Chem - ODS'!X$15*10^6&lt;0,0,IF(AND(SUM('Chemicals Calcs'!AC$1:AC142)-'Chem - ODS'!X$15*10^6&lt;0,SUM('Chemicals Calcs'!AC$2:AC143)-'Chem - ODS'!X$15*10^6&gt;0),SUM('Chemicals Calcs'!AC$2:AC143)-'Chem - ODS'!X$15*10^6,'Chemicals Calcs'!AC143))</f>
        <v>0</v>
      </c>
      <c r="AD143" s="210">
        <f ca="1">IF(SUM('Chemicals Calcs'!AD$2:AD143)-'Chem - ODS'!Y$15*10^6&lt;0,0,IF(AND(SUM('Chemicals Calcs'!AD$1:AD142)-'Chem - ODS'!Y$15*10^6&lt;0,SUM('Chemicals Calcs'!AD$2:AD143)-'Chem - ODS'!Y$15*10^6&gt;0),SUM('Chemicals Calcs'!AD$2:AD143)-'Chem - ODS'!Y$15*10^6,'Chemicals Calcs'!AD143))</f>
        <v>0</v>
      </c>
      <c r="AE143" s="210">
        <f ca="1">IF(SUM('Chemicals Calcs'!AE$2:AE143)-'Chem - ODS'!Z$15*10^6&lt;0,0,IF(AND(SUM('Chemicals Calcs'!AE$1:AE142)-'Chem - ODS'!Z$15*10^6&lt;0,SUM('Chemicals Calcs'!AE$2:AE143)-'Chem - ODS'!Z$15*10^6&gt;0),SUM('Chemicals Calcs'!AE$2:AE143)-'Chem - ODS'!Z$15*10^6,'Chemicals Calcs'!AE143))</f>
        <v>0</v>
      </c>
      <c r="AF143" s="210">
        <f ca="1">IF(SUM('Chemicals Calcs'!AF$2:AF143)-'Chem - ODS'!AA$15*10^6&lt;0,0,IF(AND(SUM('Chemicals Calcs'!AF$1:AF142)-'Chem - ODS'!AA$15*10^6&lt;0,SUM('Chemicals Calcs'!AF$2:AF143)-'Chem - ODS'!AA$15*10^6&gt;0),SUM('Chemicals Calcs'!AF$2:AF143)-'Chem - ODS'!AA$15*10^6,'Chemicals Calcs'!AF143))</f>
        <v>0</v>
      </c>
      <c r="AG143" s="210">
        <f ca="1">IF(SUM('Chemicals Calcs'!AG$2:AG143)-'Chem - ODS'!AB$15*10^6&lt;0,0,IF(AND(SUM('Chemicals Calcs'!AG$1:AG142)-'Chem - ODS'!AB$15*10^6&lt;0,SUM('Chemicals Calcs'!AG$2:AG143)-'Chem - ODS'!AB$15*10^6&gt;0),SUM('Chemicals Calcs'!AG$2:AG143)-'Chem - ODS'!AB$15*10^6,'Chemicals Calcs'!AG143))</f>
        <v>0</v>
      </c>
      <c r="AH143" s="210">
        <f ca="1">IF(SUM('Chemicals Calcs'!AH$2:AH143)-'Chem - ODS'!AC$15*10^6&lt;0,0,IF(AND(SUM('Chemicals Calcs'!AH$1:AH142)-'Chem - ODS'!AC$15*10^6&lt;0,SUM('Chemicals Calcs'!AH$2:AH143)-'Chem - ODS'!AC$15*10^6&gt;0),SUM('Chemicals Calcs'!AH$2:AH143)-'Chem - ODS'!AC$15*10^6,'Chemicals Calcs'!AH143))</f>
        <v>0</v>
      </c>
      <c r="AI143" s="210">
        <f ca="1">IF(SUM('Chemicals Calcs'!AI$2:AI143)-'Chem - ODS'!AD$15*10^6&lt;0,0,IF(AND(SUM('Chemicals Calcs'!AI$1:AI142)-'Chem - ODS'!AD$15*10^6&lt;0,SUM('Chemicals Calcs'!AI$2:AI143)-'Chem - ODS'!AD$15*10^6&gt;0),SUM('Chemicals Calcs'!AI$2:AI143)-'Chem - ODS'!AD$15*10^6,'Chemicals Calcs'!AI143))</f>
        <v>0</v>
      </c>
      <c r="AJ143" s="210">
        <f ca="1">IF(SUM('Chemicals Calcs'!AJ$2:AJ143)-'Chem - ODS'!AE$15*10^6&lt;0,0,IF(AND(SUM('Chemicals Calcs'!AJ$1:AJ142)-'Chem - ODS'!AE$15*10^6&lt;0,SUM('Chemicals Calcs'!AJ$2:AJ143)-'Chem - ODS'!AE$15*10^6&gt;0),SUM('Chemicals Calcs'!AJ$2:AJ143)-'Chem - ODS'!AE$15*10^6,'Chemicals Calcs'!AJ143))</f>
        <v>0</v>
      </c>
      <c r="AK143" s="210">
        <f ca="1">IF(SUM('Chemicals Calcs'!AK$2:AK143)-'Chem - ODS'!AF$15*10^6&lt;0,0,IF(AND(SUM('Chemicals Calcs'!AK$1:AK142)-'Chem - ODS'!AF$15*10^6&lt;0,SUM('Chemicals Calcs'!AK$2:AK143)-'Chem - ODS'!AF$15*10^6&gt;0),SUM('Chemicals Calcs'!AK$2:AK143)-'Chem - ODS'!AF$15*10^6,'Chemicals Calcs'!AK143))</f>
        <v>0</v>
      </c>
      <c r="AL143" s="210">
        <f ca="1">IF(SUM('Chemicals Calcs'!AL$2:AL143)-'Chem - ODS'!AG$15*10^6&lt;0,0,IF(AND(SUM('Chemicals Calcs'!AL$1:AL142)-'Chem - ODS'!AG$15*10^6&lt;0,SUM('Chemicals Calcs'!AL$2:AL143)-'Chem - ODS'!AG$15*10^6&gt;0),SUM('Chemicals Calcs'!AL$2:AL143)-'Chem - ODS'!AG$15*10^6,'Chemicals Calcs'!AL143))</f>
        <v>0</v>
      </c>
      <c r="AM143" s="210">
        <f ca="1">IF(SUM('Chemicals Calcs'!AM$2:AM143)-'Chem - ODS'!AH$15*10^6&lt;0,0,IF(AND(SUM('Chemicals Calcs'!AM$1:AM142)-'Chem - ODS'!AH$15*10^6&lt;0,SUM('Chemicals Calcs'!AM$2:AM143)-'Chem - ODS'!AH$15*10^6&gt;0),SUM('Chemicals Calcs'!AM$2:AM143)-'Chem - ODS'!AH$15*10^6,'Chemicals Calcs'!AM143))</f>
        <v>0</v>
      </c>
      <c r="AN143" s="210">
        <f ca="1">IF(SUM('Chemicals Calcs'!AN$2:AN143)-'Chem - ODS'!AI$15*10^6&lt;0,0,IF(AND(SUM('Chemicals Calcs'!AN$1:AN142)-'Chem - ODS'!AI$15*10^6&lt;0,SUM('Chemicals Calcs'!AN$2:AN143)-'Chem - ODS'!AI$15*10^6&gt;0),SUM('Chemicals Calcs'!AN$2:AN143)-'Chem - ODS'!AI$15*10^6,'Chemicals Calcs'!AN143))</f>
        <v>0</v>
      </c>
      <c r="AO143" s="210">
        <f ca="1">IF(SUM('Chemicals Calcs'!AO$2:AO143)-'Chem - ODS'!AJ$15*10^6&lt;0,0,IF(AND(SUM('Chemicals Calcs'!AO$1:AO142)-'Chem - ODS'!AJ$15*10^6&lt;0,SUM('Chemicals Calcs'!AO$2:AO143)-'Chem - ODS'!AJ$15*10^6&gt;0),SUM('Chemicals Calcs'!AO$2:AO143)-'Chem - ODS'!AJ$15*10^6,'Chemicals Calcs'!AO143))</f>
        <v>0</v>
      </c>
      <c r="AP143" s="210">
        <f ca="1">IF(SUM('Chemicals Calcs'!AP$2:AP143)-'Chem - ODS'!AK$15*10^6&lt;0,0,IF(AND(SUM('Chemicals Calcs'!AP$1:AP142)-'Chem - ODS'!AK$15*10^6&lt;0,SUM('Chemicals Calcs'!AP$2:AP143)-'Chem - ODS'!AK$15*10^6&gt;0),SUM('Chemicals Calcs'!AP$2:AP143)-'Chem - ODS'!AK$15*10^6,'Chemicals Calcs'!AP143))</f>
        <v>0</v>
      </c>
    </row>
    <row r="144" spans="1:42">
      <c r="A144" s="74">
        <v>92</v>
      </c>
      <c r="B144">
        <f ca="1">IF('Chemicals 2010'!$A152="CP",INDIRECT("'Chemicals 2010'!"&amp;'Country Selector'!$B$3&amp;ROW($A152))*10^12,0)</f>
        <v>0</v>
      </c>
      <c r="C144" s="90">
        <f t="shared" ca="1" si="6"/>
        <v>0</v>
      </c>
      <c r="D144" s="90">
        <f t="shared" ca="1" si="6"/>
        <v>0</v>
      </c>
      <c r="E144" s="90">
        <f t="shared" ca="1" si="6"/>
        <v>0</v>
      </c>
      <c r="F144" s="90">
        <f t="shared" ca="1" si="6"/>
        <v>0</v>
      </c>
      <c r="G144" s="210">
        <f ca="1">IF(SUM('Chemicals Calcs'!G$2:G144)-'Chem - ODS'!B$15*10^6&lt;0,0,IF(AND(SUM('Chemicals Calcs'!G$1:G143)-'Chem - ODS'!B$15*10^6&lt;0,SUM('Chemicals Calcs'!G$2:G144)-'Chem - ODS'!B$15*10^6&gt;0),SUM('Chemicals Calcs'!G$2:G144)-'Chem - ODS'!B$15*10^6,'Chemicals Calcs'!G144))</f>
        <v>0</v>
      </c>
      <c r="H144" s="210">
        <f ca="1">IF(SUM('Chemicals Calcs'!H$2:H144)-'Chem - ODS'!C$15*10^6&lt;0,0,IF(AND(SUM('Chemicals Calcs'!H$1:H143)-'Chem - ODS'!C$15*10^6&lt;0,SUM('Chemicals Calcs'!H$2:H144)-'Chem - ODS'!C$15*10^6&gt;0),SUM('Chemicals Calcs'!H$2:H144)-'Chem - ODS'!C$15*10^6,'Chemicals Calcs'!H144))</f>
        <v>0</v>
      </c>
      <c r="I144" s="210">
        <f ca="1">IF(SUM('Chemicals Calcs'!I$2:I144)-'Chem - ODS'!D$15*10^6&lt;0,0,IF(AND(SUM('Chemicals Calcs'!I$1:I143)-'Chem - ODS'!D$15*10^6&lt;0,SUM('Chemicals Calcs'!I$2:I144)-'Chem - ODS'!D$15*10^6&gt;0),SUM('Chemicals Calcs'!I$2:I144)-'Chem - ODS'!D$15*10^6,'Chemicals Calcs'!I144))</f>
        <v>0</v>
      </c>
      <c r="J144" s="210">
        <f ca="1">IF(SUM('Chemicals Calcs'!J$2:J144)-'Chem - ODS'!E$15*10^6&lt;0,0,IF(AND(SUM('Chemicals Calcs'!J$1:J143)-'Chem - ODS'!E$15*10^6&lt;0,SUM('Chemicals Calcs'!J$2:J144)-'Chem - ODS'!E$15*10^6&gt;0),SUM('Chemicals Calcs'!J$2:J144)-'Chem - ODS'!E$15*10^6,'Chemicals Calcs'!J144))</f>
        <v>0</v>
      </c>
      <c r="K144" s="210">
        <f ca="1">IF(SUM('Chemicals Calcs'!K$2:K144)-'Chem - ODS'!F$15*10^6&lt;0,0,IF(AND(SUM('Chemicals Calcs'!K$1:K143)-'Chem - ODS'!F$15*10^6&lt;0,SUM('Chemicals Calcs'!K$2:K144)-'Chem - ODS'!F$15*10^6&gt;0),SUM('Chemicals Calcs'!K$2:K144)-'Chem - ODS'!F$15*10^6,'Chemicals Calcs'!K144))</f>
        <v>0</v>
      </c>
      <c r="L144" s="210">
        <f ca="1">IF(SUM('Chemicals Calcs'!L$2:L144)-'Chem - ODS'!G$15*10^6&lt;0,0,IF(AND(SUM('Chemicals Calcs'!L$1:L143)-'Chem - ODS'!G$15*10^6&lt;0,SUM('Chemicals Calcs'!L$2:L144)-'Chem - ODS'!G$15*10^6&gt;0),SUM('Chemicals Calcs'!L$2:L144)-'Chem - ODS'!G$15*10^6,'Chemicals Calcs'!L144))</f>
        <v>0</v>
      </c>
      <c r="M144" s="210">
        <f ca="1">IF(SUM('Chemicals Calcs'!M$2:M144)-'Chem - ODS'!H$15*10^6&lt;0,0,IF(AND(SUM('Chemicals Calcs'!M$1:M143)-'Chem - ODS'!H$15*10^6&lt;0,SUM('Chemicals Calcs'!M$2:M144)-'Chem - ODS'!H$15*10^6&gt;0),SUM('Chemicals Calcs'!M$2:M144)-'Chem - ODS'!H$15*10^6,'Chemicals Calcs'!M144))</f>
        <v>0</v>
      </c>
      <c r="N144" s="210">
        <f ca="1">IF(SUM('Chemicals Calcs'!N$2:N144)-'Chem - ODS'!I$15*10^6&lt;0,0,IF(AND(SUM('Chemicals Calcs'!N$1:N143)-'Chem - ODS'!I$15*10^6&lt;0,SUM('Chemicals Calcs'!N$2:N144)-'Chem - ODS'!I$15*10^6&gt;0),SUM('Chemicals Calcs'!N$2:N144)-'Chem - ODS'!I$15*10^6,'Chemicals Calcs'!N144))</f>
        <v>0</v>
      </c>
      <c r="O144" s="210">
        <f ca="1">IF(SUM('Chemicals Calcs'!O$2:O144)-'Chem - ODS'!J$15*10^6&lt;0,0,IF(AND(SUM('Chemicals Calcs'!O$1:O143)-'Chem - ODS'!J$15*10^6&lt;0,SUM('Chemicals Calcs'!O$2:O144)-'Chem - ODS'!J$15*10^6&gt;0),SUM('Chemicals Calcs'!O$2:O144)-'Chem - ODS'!J$15*10^6,'Chemicals Calcs'!O144))</f>
        <v>0</v>
      </c>
      <c r="P144" s="210">
        <f ca="1">IF(SUM('Chemicals Calcs'!P$2:P144)-'Chem - ODS'!K$15*10^6&lt;0,0,IF(AND(SUM('Chemicals Calcs'!P$1:P143)-'Chem - ODS'!K$15*10^6&lt;0,SUM('Chemicals Calcs'!P$2:P144)-'Chem - ODS'!K$15*10^6&gt;0),SUM('Chemicals Calcs'!P$2:P144)-'Chem - ODS'!K$15*10^6,'Chemicals Calcs'!P144))</f>
        <v>0</v>
      </c>
      <c r="Q144" s="210">
        <f ca="1">IF(SUM('Chemicals Calcs'!Q$2:Q144)-'Chem - ODS'!L$15*10^6&lt;0,0,IF(AND(SUM('Chemicals Calcs'!Q$1:Q143)-'Chem - ODS'!L$15*10^6&lt;0,SUM('Chemicals Calcs'!Q$2:Q144)-'Chem - ODS'!L$15*10^6&gt;0),SUM('Chemicals Calcs'!Q$2:Q144)-'Chem - ODS'!L$15*10^6,'Chemicals Calcs'!Q144))</f>
        <v>0</v>
      </c>
      <c r="R144" s="210">
        <f ca="1">IF(SUM('Chemicals Calcs'!R$2:R144)-'Chem - ODS'!M$15*10^6&lt;0,0,IF(AND(SUM('Chemicals Calcs'!R$1:R143)-'Chem - ODS'!M$15*10^6&lt;0,SUM('Chemicals Calcs'!R$2:R144)-'Chem - ODS'!M$15*10^6&gt;0),SUM('Chemicals Calcs'!R$2:R144)-'Chem - ODS'!M$15*10^6,'Chemicals Calcs'!R144))</f>
        <v>0</v>
      </c>
      <c r="S144" s="210">
        <f ca="1">IF(SUM('Chemicals Calcs'!S$2:S144)-'Chem - ODS'!N$15*10^6&lt;0,0,IF(AND(SUM('Chemicals Calcs'!S$1:S143)-'Chem - ODS'!N$15*10^6&lt;0,SUM('Chemicals Calcs'!S$2:S144)-'Chem - ODS'!N$15*10^6&gt;0),SUM('Chemicals Calcs'!S$2:S144)-'Chem - ODS'!N$15*10^6,'Chemicals Calcs'!S144))</f>
        <v>0</v>
      </c>
      <c r="T144" s="210">
        <f ca="1">IF(SUM('Chemicals Calcs'!T$2:T144)-'Chem - ODS'!O$15*10^6&lt;0,0,IF(AND(SUM('Chemicals Calcs'!T$1:T143)-'Chem - ODS'!O$15*10^6&lt;0,SUM('Chemicals Calcs'!T$2:T144)-'Chem - ODS'!O$15*10^6&gt;0),SUM('Chemicals Calcs'!T$2:T144)-'Chem - ODS'!O$15*10^6,'Chemicals Calcs'!T144))</f>
        <v>0</v>
      </c>
      <c r="U144" s="210">
        <f ca="1">IF(SUM('Chemicals Calcs'!U$2:U144)-'Chem - ODS'!P$15*10^6&lt;0,0,IF(AND(SUM('Chemicals Calcs'!U$1:U143)-'Chem - ODS'!P$15*10^6&lt;0,SUM('Chemicals Calcs'!U$2:U144)-'Chem - ODS'!P$15*10^6&gt;0),SUM('Chemicals Calcs'!U$2:U144)-'Chem - ODS'!P$15*10^6,'Chemicals Calcs'!U144))</f>
        <v>0</v>
      </c>
      <c r="V144" s="210">
        <f ca="1">IF(SUM('Chemicals Calcs'!V$2:V144)-'Chem - ODS'!Q$15*10^6&lt;0,0,IF(AND(SUM('Chemicals Calcs'!V$1:V143)-'Chem - ODS'!Q$15*10^6&lt;0,SUM('Chemicals Calcs'!V$2:V144)-'Chem - ODS'!Q$15*10^6&gt;0),SUM('Chemicals Calcs'!V$2:V144)-'Chem - ODS'!Q$15*10^6,'Chemicals Calcs'!V144))</f>
        <v>0</v>
      </c>
      <c r="W144" s="210">
        <f ca="1">IF(SUM('Chemicals Calcs'!W$2:W144)-'Chem - ODS'!R$15*10^6&lt;0,0,IF(AND(SUM('Chemicals Calcs'!W$1:W143)-'Chem - ODS'!R$15*10^6&lt;0,SUM('Chemicals Calcs'!W$2:W144)-'Chem - ODS'!R$15*10^6&gt;0),SUM('Chemicals Calcs'!W$2:W144)-'Chem - ODS'!R$15*10^6,'Chemicals Calcs'!W144))</f>
        <v>0</v>
      </c>
      <c r="X144" s="210">
        <f ca="1">IF(SUM('Chemicals Calcs'!X$2:X144)-'Chem - ODS'!S$15*10^6&lt;0,0,IF(AND(SUM('Chemicals Calcs'!X$1:X143)-'Chem - ODS'!S$15*10^6&lt;0,SUM('Chemicals Calcs'!X$2:X144)-'Chem - ODS'!S$15*10^6&gt;0),SUM('Chemicals Calcs'!X$2:X144)-'Chem - ODS'!S$15*10^6,'Chemicals Calcs'!X144))</f>
        <v>0</v>
      </c>
      <c r="Y144" s="210">
        <f ca="1">IF(SUM('Chemicals Calcs'!Y$2:Y144)-'Chem - ODS'!T$15*10^6&lt;0,0,IF(AND(SUM('Chemicals Calcs'!Y$1:Y143)-'Chem - ODS'!T$15*10^6&lt;0,SUM('Chemicals Calcs'!Y$2:Y144)-'Chem - ODS'!T$15*10^6&gt;0),SUM('Chemicals Calcs'!Y$2:Y144)-'Chem - ODS'!T$15*10^6,'Chemicals Calcs'!Y144))</f>
        <v>0</v>
      </c>
      <c r="Z144" s="210">
        <f ca="1">IF(SUM('Chemicals Calcs'!Z$2:Z144)-'Chem - ODS'!U$15*10^6&lt;0,0,IF(AND(SUM('Chemicals Calcs'!Z$1:Z143)-'Chem - ODS'!U$15*10^6&lt;0,SUM('Chemicals Calcs'!Z$2:Z144)-'Chem - ODS'!U$15*10^6&gt;0),SUM('Chemicals Calcs'!Z$2:Z144)-'Chem - ODS'!U$15*10^6,'Chemicals Calcs'!Z144))</f>
        <v>0</v>
      </c>
      <c r="AA144" s="210">
        <f ca="1">IF(SUM('Chemicals Calcs'!AA$2:AA144)-'Chem - ODS'!V$15*10^6&lt;0,0,IF(AND(SUM('Chemicals Calcs'!AA$1:AA143)-'Chem - ODS'!V$15*10^6&lt;0,SUM('Chemicals Calcs'!AA$2:AA144)-'Chem - ODS'!V$15*10^6&gt;0),SUM('Chemicals Calcs'!AA$2:AA144)-'Chem - ODS'!V$15*10^6,'Chemicals Calcs'!AA144))</f>
        <v>0</v>
      </c>
      <c r="AB144" s="210">
        <f ca="1">IF(SUM('Chemicals Calcs'!AB$2:AB144)-'Chem - ODS'!W$15*10^6&lt;0,0,IF(AND(SUM('Chemicals Calcs'!AB$1:AB143)-'Chem - ODS'!W$15*10^6&lt;0,SUM('Chemicals Calcs'!AB$2:AB144)-'Chem - ODS'!W$15*10^6&gt;0),SUM('Chemicals Calcs'!AB$2:AB144)-'Chem - ODS'!W$15*10^6,'Chemicals Calcs'!AB144))</f>
        <v>0</v>
      </c>
      <c r="AC144" s="210">
        <f ca="1">IF(SUM('Chemicals Calcs'!AC$2:AC144)-'Chem - ODS'!X$15*10^6&lt;0,0,IF(AND(SUM('Chemicals Calcs'!AC$1:AC143)-'Chem - ODS'!X$15*10^6&lt;0,SUM('Chemicals Calcs'!AC$2:AC144)-'Chem - ODS'!X$15*10^6&gt;0),SUM('Chemicals Calcs'!AC$2:AC144)-'Chem - ODS'!X$15*10^6,'Chemicals Calcs'!AC144))</f>
        <v>0</v>
      </c>
      <c r="AD144" s="210">
        <f ca="1">IF(SUM('Chemicals Calcs'!AD$2:AD144)-'Chem - ODS'!Y$15*10^6&lt;0,0,IF(AND(SUM('Chemicals Calcs'!AD$1:AD143)-'Chem - ODS'!Y$15*10^6&lt;0,SUM('Chemicals Calcs'!AD$2:AD144)-'Chem - ODS'!Y$15*10^6&gt;0),SUM('Chemicals Calcs'!AD$2:AD144)-'Chem - ODS'!Y$15*10^6,'Chemicals Calcs'!AD144))</f>
        <v>0</v>
      </c>
      <c r="AE144" s="210">
        <f ca="1">IF(SUM('Chemicals Calcs'!AE$2:AE144)-'Chem - ODS'!Z$15*10^6&lt;0,0,IF(AND(SUM('Chemicals Calcs'!AE$1:AE143)-'Chem - ODS'!Z$15*10^6&lt;0,SUM('Chemicals Calcs'!AE$2:AE144)-'Chem - ODS'!Z$15*10^6&gt;0),SUM('Chemicals Calcs'!AE$2:AE144)-'Chem - ODS'!Z$15*10^6,'Chemicals Calcs'!AE144))</f>
        <v>0</v>
      </c>
      <c r="AF144" s="210">
        <f ca="1">IF(SUM('Chemicals Calcs'!AF$2:AF144)-'Chem - ODS'!AA$15*10^6&lt;0,0,IF(AND(SUM('Chemicals Calcs'!AF$1:AF143)-'Chem - ODS'!AA$15*10^6&lt;0,SUM('Chemicals Calcs'!AF$2:AF144)-'Chem - ODS'!AA$15*10^6&gt;0),SUM('Chemicals Calcs'!AF$2:AF144)-'Chem - ODS'!AA$15*10^6,'Chemicals Calcs'!AF144))</f>
        <v>0</v>
      </c>
      <c r="AG144" s="210">
        <f ca="1">IF(SUM('Chemicals Calcs'!AG$2:AG144)-'Chem - ODS'!AB$15*10^6&lt;0,0,IF(AND(SUM('Chemicals Calcs'!AG$1:AG143)-'Chem - ODS'!AB$15*10^6&lt;0,SUM('Chemicals Calcs'!AG$2:AG144)-'Chem - ODS'!AB$15*10^6&gt;0),SUM('Chemicals Calcs'!AG$2:AG144)-'Chem - ODS'!AB$15*10^6,'Chemicals Calcs'!AG144))</f>
        <v>0</v>
      </c>
      <c r="AH144" s="210">
        <f ca="1">IF(SUM('Chemicals Calcs'!AH$2:AH144)-'Chem - ODS'!AC$15*10^6&lt;0,0,IF(AND(SUM('Chemicals Calcs'!AH$1:AH143)-'Chem - ODS'!AC$15*10^6&lt;0,SUM('Chemicals Calcs'!AH$2:AH144)-'Chem - ODS'!AC$15*10^6&gt;0),SUM('Chemicals Calcs'!AH$2:AH144)-'Chem - ODS'!AC$15*10^6,'Chemicals Calcs'!AH144))</f>
        <v>0</v>
      </c>
      <c r="AI144" s="210">
        <f ca="1">IF(SUM('Chemicals Calcs'!AI$2:AI144)-'Chem - ODS'!AD$15*10^6&lt;0,0,IF(AND(SUM('Chemicals Calcs'!AI$1:AI143)-'Chem - ODS'!AD$15*10^6&lt;0,SUM('Chemicals Calcs'!AI$2:AI144)-'Chem - ODS'!AD$15*10^6&gt;0),SUM('Chemicals Calcs'!AI$2:AI144)-'Chem - ODS'!AD$15*10^6,'Chemicals Calcs'!AI144))</f>
        <v>0</v>
      </c>
      <c r="AJ144" s="210">
        <f ca="1">IF(SUM('Chemicals Calcs'!AJ$2:AJ144)-'Chem - ODS'!AE$15*10^6&lt;0,0,IF(AND(SUM('Chemicals Calcs'!AJ$1:AJ143)-'Chem - ODS'!AE$15*10^6&lt;0,SUM('Chemicals Calcs'!AJ$2:AJ144)-'Chem - ODS'!AE$15*10^6&gt;0),SUM('Chemicals Calcs'!AJ$2:AJ144)-'Chem - ODS'!AE$15*10^6,'Chemicals Calcs'!AJ144))</f>
        <v>0</v>
      </c>
      <c r="AK144" s="210">
        <f ca="1">IF(SUM('Chemicals Calcs'!AK$2:AK144)-'Chem - ODS'!AF$15*10^6&lt;0,0,IF(AND(SUM('Chemicals Calcs'!AK$1:AK143)-'Chem - ODS'!AF$15*10^6&lt;0,SUM('Chemicals Calcs'!AK$2:AK144)-'Chem - ODS'!AF$15*10^6&gt;0),SUM('Chemicals Calcs'!AK$2:AK144)-'Chem - ODS'!AF$15*10^6,'Chemicals Calcs'!AK144))</f>
        <v>0</v>
      </c>
      <c r="AL144" s="210">
        <f ca="1">IF(SUM('Chemicals Calcs'!AL$2:AL144)-'Chem - ODS'!AG$15*10^6&lt;0,0,IF(AND(SUM('Chemicals Calcs'!AL$1:AL143)-'Chem - ODS'!AG$15*10^6&lt;0,SUM('Chemicals Calcs'!AL$2:AL144)-'Chem - ODS'!AG$15*10^6&gt;0),SUM('Chemicals Calcs'!AL$2:AL144)-'Chem - ODS'!AG$15*10^6,'Chemicals Calcs'!AL144))</f>
        <v>0</v>
      </c>
      <c r="AM144" s="210">
        <f ca="1">IF(SUM('Chemicals Calcs'!AM$2:AM144)-'Chem - ODS'!AH$15*10^6&lt;0,0,IF(AND(SUM('Chemicals Calcs'!AM$1:AM143)-'Chem - ODS'!AH$15*10^6&lt;0,SUM('Chemicals Calcs'!AM$2:AM144)-'Chem - ODS'!AH$15*10^6&gt;0),SUM('Chemicals Calcs'!AM$2:AM144)-'Chem - ODS'!AH$15*10^6,'Chemicals Calcs'!AM144))</f>
        <v>0</v>
      </c>
      <c r="AN144" s="210">
        <f ca="1">IF(SUM('Chemicals Calcs'!AN$2:AN144)-'Chem - ODS'!AI$15*10^6&lt;0,0,IF(AND(SUM('Chemicals Calcs'!AN$1:AN143)-'Chem - ODS'!AI$15*10^6&lt;0,SUM('Chemicals Calcs'!AN$2:AN144)-'Chem - ODS'!AI$15*10^6&gt;0),SUM('Chemicals Calcs'!AN$2:AN144)-'Chem - ODS'!AI$15*10^6,'Chemicals Calcs'!AN144))</f>
        <v>0</v>
      </c>
      <c r="AO144" s="210">
        <f ca="1">IF(SUM('Chemicals Calcs'!AO$2:AO144)-'Chem - ODS'!AJ$15*10^6&lt;0,0,IF(AND(SUM('Chemicals Calcs'!AO$1:AO143)-'Chem - ODS'!AJ$15*10^6&lt;0,SUM('Chemicals Calcs'!AO$2:AO144)-'Chem - ODS'!AJ$15*10^6&gt;0),SUM('Chemicals Calcs'!AO$2:AO144)-'Chem - ODS'!AJ$15*10^6,'Chemicals Calcs'!AO144))</f>
        <v>0</v>
      </c>
      <c r="AP144" s="210">
        <f ca="1">IF(SUM('Chemicals Calcs'!AP$2:AP144)-'Chem - ODS'!AK$15*10^6&lt;0,0,IF(AND(SUM('Chemicals Calcs'!AP$1:AP143)-'Chem - ODS'!AK$15*10^6&lt;0,SUM('Chemicals Calcs'!AP$2:AP144)-'Chem - ODS'!AK$15*10^6&gt;0),SUM('Chemicals Calcs'!AP$2:AP144)-'Chem - ODS'!AK$15*10^6,'Chemicals Calcs'!AP144))</f>
        <v>0</v>
      </c>
    </row>
    <row r="145" spans="1:42">
      <c r="A145" s="74">
        <v>93</v>
      </c>
      <c r="B145">
        <f ca="1">IF('Chemicals 2010'!$A153="CP",INDIRECT("'Chemicals 2010'!"&amp;'Country Selector'!$B$3&amp;ROW($A153))*10^12,0)</f>
        <v>0</v>
      </c>
      <c r="C145" s="90">
        <f t="shared" ca="1" si="6"/>
        <v>0</v>
      </c>
      <c r="D145" s="90">
        <f t="shared" ca="1" si="6"/>
        <v>0</v>
      </c>
      <c r="E145" s="90">
        <f t="shared" ca="1" si="6"/>
        <v>0</v>
      </c>
      <c r="F145" s="90">
        <f t="shared" ca="1" si="6"/>
        <v>0</v>
      </c>
      <c r="G145" s="210">
        <f ca="1">IF(SUM('Chemicals Calcs'!G$2:G145)-'Chem - ODS'!B$15*10^6&lt;0,0,IF(AND(SUM('Chemicals Calcs'!G$1:G144)-'Chem - ODS'!B$15*10^6&lt;0,SUM('Chemicals Calcs'!G$2:G145)-'Chem - ODS'!B$15*10^6&gt;0),SUM('Chemicals Calcs'!G$2:G145)-'Chem - ODS'!B$15*10^6,'Chemicals Calcs'!G145))</f>
        <v>0</v>
      </c>
      <c r="H145" s="210">
        <f ca="1">IF(SUM('Chemicals Calcs'!H$2:H145)-'Chem - ODS'!C$15*10^6&lt;0,0,IF(AND(SUM('Chemicals Calcs'!H$1:H144)-'Chem - ODS'!C$15*10^6&lt;0,SUM('Chemicals Calcs'!H$2:H145)-'Chem - ODS'!C$15*10^6&gt;0),SUM('Chemicals Calcs'!H$2:H145)-'Chem - ODS'!C$15*10^6,'Chemicals Calcs'!H145))</f>
        <v>0</v>
      </c>
      <c r="I145" s="210">
        <f ca="1">IF(SUM('Chemicals Calcs'!I$2:I145)-'Chem - ODS'!D$15*10^6&lt;0,0,IF(AND(SUM('Chemicals Calcs'!I$1:I144)-'Chem - ODS'!D$15*10^6&lt;0,SUM('Chemicals Calcs'!I$2:I145)-'Chem - ODS'!D$15*10^6&gt;0),SUM('Chemicals Calcs'!I$2:I145)-'Chem - ODS'!D$15*10^6,'Chemicals Calcs'!I145))</f>
        <v>0</v>
      </c>
      <c r="J145" s="210">
        <f ca="1">IF(SUM('Chemicals Calcs'!J$2:J145)-'Chem - ODS'!E$15*10^6&lt;0,0,IF(AND(SUM('Chemicals Calcs'!J$1:J144)-'Chem - ODS'!E$15*10^6&lt;0,SUM('Chemicals Calcs'!J$2:J145)-'Chem - ODS'!E$15*10^6&gt;0),SUM('Chemicals Calcs'!J$2:J145)-'Chem - ODS'!E$15*10^6,'Chemicals Calcs'!J145))</f>
        <v>0</v>
      </c>
      <c r="K145" s="210">
        <f ca="1">IF(SUM('Chemicals Calcs'!K$2:K145)-'Chem - ODS'!F$15*10^6&lt;0,0,IF(AND(SUM('Chemicals Calcs'!K$1:K144)-'Chem - ODS'!F$15*10^6&lt;0,SUM('Chemicals Calcs'!K$2:K145)-'Chem - ODS'!F$15*10^6&gt;0),SUM('Chemicals Calcs'!K$2:K145)-'Chem - ODS'!F$15*10^6,'Chemicals Calcs'!K145))</f>
        <v>0</v>
      </c>
      <c r="L145" s="210">
        <f ca="1">IF(SUM('Chemicals Calcs'!L$2:L145)-'Chem - ODS'!G$15*10^6&lt;0,0,IF(AND(SUM('Chemicals Calcs'!L$1:L144)-'Chem - ODS'!G$15*10^6&lt;0,SUM('Chemicals Calcs'!L$2:L145)-'Chem - ODS'!G$15*10^6&gt;0),SUM('Chemicals Calcs'!L$2:L145)-'Chem - ODS'!G$15*10^6,'Chemicals Calcs'!L145))</f>
        <v>0</v>
      </c>
      <c r="M145" s="210">
        <f ca="1">IF(SUM('Chemicals Calcs'!M$2:M145)-'Chem - ODS'!H$15*10^6&lt;0,0,IF(AND(SUM('Chemicals Calcs'!M$1:M144)-'Chem - ODS'!H$15*10^6&lt;0,SUM('Chemicals Calcs'!M$2:M145)-'Chem - ODS'!H$15*10^6&gt;0),SUM('Chemicals Calcs'!M$2:M145)-'Chem - ODS'!H$15*10^6,'Chemicals Calcs'!M145))</f>
        <v>0</v>
      </c>
      <c r="N145" s="210">
        <f ca="1">IF(SUM('Chemicals Calcs'!N$2:N145)-'Chem - ODS'!I$15*10^6&lt;0,0,IF(AND(SUM('Chemicals Calcs'!N$1:N144)-'Chem - ODS'!I$15*10^6&lt;0,SUM('Chemicals Calcs'!N$2:N145)-'Chem - ODS'!I$15*10^6&gt;0),SUM('Chemicals Calcs'!N$2:N145)-'Chem - ODS'!I$15*10^6,'Chemicals Calcs'!N145))</f>
        <v>0</v>
      </c>
      <c r="O145" s="210">
        <f ca="1">IF(SUM('Chemicals Calcs'!O$2:O145)-'Chem - ODS'!J$15*10^6&lt;0,0,IF(AND(SUM('Chemicals Calcs'!O$1:O144)-'Chem - ODS'!J$15*10^6&lt;0,SUM('Chemicals Calcs'!O$2:O145)-'Chem - ODS'!J$15*10^6&gt;0),SUM('Chemicals Calcs'!O$2:O145)-'Chem - ODS'!J$15*10^6,'Chemicals Calcs'!O145))</f>
        <v>0</v>
      </c>
      <c r="P145" s="210">
        <f ca="1">IF(SUM('Chemicals Calcs'!P$2:P145)-'Chem - ODS'!K$15*10^6&lt;0,0,IF(AND(SUM('Chemicals Calcs'!P$1:P144)-'Chem - ODS'!K$15*10^6&lt;0,SUM('Chemicals Calcs'!P$2:P145)-'Chem - ODS'!K$15*10^6&gt;0),SUM('Chemicals Calcs'!P$2:P145)-'Chem - ODS'!K$15*10^6,'Chemicals Calcs'!P145))</f>
        <v>0</v>
      </c>
      <c r="Q145" s="210">
        <f ca="1">IF(SUM('Chemicals Calcs'!Q$2:Q145)-'Chem - ODS'!L$15*10^6&lt;0,0,IF(AND(SUM('Chemicals Calcs'!Q$1:Q144)-'Chem - ODS'!L$15*10^6&lt;0,SUM('Chemicals Calcs'!Q$2:Q145)-'Chem - ODS'!L$15*10^6&gt;0),SUM('Chemicals Calcs'!Q$2:Q145)-'Chem - ODS'!L$15*10^6,'Chemicals Calcs'!Q145))</f>
        <v>0</v>
      </c>
      <c r="R145" s="210">
        <f ca="1">IF(SUM('Chemicals Calcs'!R$2:R145)-'Chem - ODS'!M$15*10^6&lt;0,0,IF(AND(SUM('Chemicals Calcs'!R$1:R144)-'Chem - ODS'!M$15*10^6&lt;0,SUM('Chemicals Calcs'!R$2:R145)-'Chem - ODS'!M$15*10^6&gt;0),SUM('Chemicals Calcs'!R$2:R145)-'Chem - ODS'!M$15*10^6,'Chemicals Calcs'!R145))</f>
        <v>0</v>
      </c>
      <c r="S145" s="210">
        <f ca="1">IF(SUM('Chemicals Calcs'!S$2:S145)-'Chem - ODS'!N$15*10^6&lt;0,0,IF(AND(SUM('Chemicals Calcs'!S$1:S144)-'Chem - ODS'!N$15*10^6&lt;0,SUM('Chemicals Calcs'!S$2:S145)-'Chem - ODS'!N$15*10^6&gt;0),SUM('Chemicals Calcs'!S$2:S145)-'Chem - ODS'!N$15*10^6,'Chemicals Calcs'!S145))</f>
        <v>0</v>
      </c>
      <c r="T145" s="210">
        <f ca="1">IF(SUM('Chemicals Calcs'!T$2:T145)-'Chem - ODS'!O$15*10^6&lt;0,0,IF(AND(SUM('Chemicals Calcs'!T$1:T144)-'Chem - ODS'!O$15*10^6&lt;0,SUM('Chemicals Calcs'!T$2:T145)-'Chem - ODS'!O$15*10^6&gt;0),SUM('Chemicals Calcs'!T$2:T145)-'Chem - ODS'!O$15*10^6,'Chemicals Calcs'!T145))</f>
        <v>0</v>
      </c>
      <c r="U145" s="210">
        <f ca="1">IF(SUM('Chemicals Calcs'!U$2:U145)-'Chem - ODS'!P$15*10^6&lt;0,0,IF(AND(SUM('Chemicals Calcs'!U$1:U144)-'Chem - ODS'!P$15*10^6&lt;0,SUM('Chemicals Calcs'!U$2:U145)-'Chem - ODS'!P$15*10^6&gt;0),SUM('Chemicals Calcs'!U$2:U145)-'Chem - ODS'!P$15*10^6,'Chemicals Calcs'!U145))</f>
        <v>0</v>
      </c>
      <c r="V145" s="210">
        <f ca="1">IF(SUM('Chemicals Calcs'!V$2:V145)-'Chem - ODS'!Q$15*10^6&lt;0,0,IF(AND(SUM('Chemicals Calcs'!V$1:V144)-'Chem - ODS'!Q$15*10^6&lt;0,SUM('Chemicals Calcs'!V$2:V145)-'Chem - ODS'!Q$15*10^6&gt;0),SUM('Chemicals Calcs'!V$2:V145)-'Chem - ODS'!Q$15*10^6,'Chemicals Calcs'!V145))</f>
        <v>0</v>
      </c>
      <c r="W145" s="210">
        <f ca="1">IF(SUM('Chemicals Calcs'!W$2:W145)-'Chem - ODS'!R$15*10^6&lt;0,0,IF(AND(SUM('Chemicals Calcs'!W$1:W144)-'Chem - ODS'!R$15*10^6&lt;0,SUM('Chemicals Calcs'!W$2:W145)-'Chem - ODS'!R$15*10^6&gt;0),SUM('Chemicals Calcs'!W$2:W145)-'Chem - ODS'!R$15*10^6,'Chemicals Calcs'!W145))</f>
        <v>0</v>
      </c>
      <c r="X145" s="210">
        <f ca="1">IF(SUM('Chemicals Calcs'!X$2:X145)-'Chem - ODS'!S$15*10^6&lt;0,0,IF(AND(SUM('Chemicals Calcs'!X$1:X144)-'Chem - ODS'!S$15*10^6&lt;0,SUM('Chemicals Calcs'!X$2:X145)-'Chem - ODS'!S$15*10^6&gt;0),SUM('Chemicals Calcs'!X$2:X145)-'Chem - ODS'!S$15*10^6,'Chemicals Calcs'!X145))</f>
        <v>0</v>
      </c>
      <c r="Y145" s="210">
        <f ca="1">IF(SUM('Chemicals Calcs'!Y$2:Y145)-'Chem - ODS'!T$15*10^6&lt;0,0,IF(AND(SUM('Chemicals Calcs'!Y$1:Y144)-'Chem - ODS'!T$15*10^6&lt;0,SUM('Chemicals Calcs'!Y$2:Y145)-'Chem - ODS'!T$15*10^6&gt;0),SUM('Chemicals Calcs'!Y$2:Y145)-'Chem - ODS'!T$15*10^6,'Chemicals Calcs'!Y145))</f>
        <v>0</v>
      </c>
      <c r="Z145" s="210">
        <f ca="1">IF(SUM('Chemicals Calcs'!Z$2:Z145)-'Chem - ODS'!U$15*10^6&lt;0,0,IF(AND(SUM('Chemicals Calcs'!Z$1:Z144)-'Chem - ODS'!U$15*10^6&lt;0,SUM('Chemicals Calcs'!Z$2:Z145)-'Chem - ODS'!U$15*10^6&gt;0),SUM('Chemicals Calcs'!Z$2:Z145)-'Chem - ODS'!U$15*10^6,'Chemicals Calcs'!Z145))</f>
        <v>0</v>
      </c>
      <c r="AA145" s="210">
        <f ca="1">IF(SUM('Chemicals Calcs'!AA$2:AA145)-'Chem - ODS'!V$15*10^6&lt;0,0,IF(AND(SUM('Chemicals Calcs'!AA$1:AA144)-'Chem - ODS'!V$15*10^6&lt;0,SUM('Chemicals Calcs'!AA$2:AA145)-'Chem - ODS'!V$15*10^6&gt;0),SUM('Chemicals Calcs'!AA$2:AA145)-'Chem - ODS'!V$15*10^6,'Chemicals Calcs'!AA145))</f>
        <v>0</v>
      </c>
      <c r="AB145" s="210">
        <f ca="1">IF(SUM('Chemicals Calcs'!AB$2:AB145)-'Chem - ODS'!W$15*10^6&lt;0,0,IF(AND(SUM('Chemicals Calcs'!AB$1:AB144)-'Chem - ODS'!W$15*10^6&lt;0,SUM('Chemicals Calcs'!AB$2:AB145)-'Chem - ODS'!W$15*10^6&gt;0),SUM('Chemicals Calcs'!AB$2:AB145)-'Chem - ODS'!W$15*10^6,'Chemicals Calcs'!AB145))</f>
        <v>0</v>
      </c>
      <c r="AC145" s="210">
        <f ca="1">IF(SUM('Chemicals Calcs'!AC$2:AC145)-'Chem - ODS'!X$15*10^6&lt;0,0,IF(AND(SUM('Chemicals Calcs'!AC$1:AC144)-'Chem - ODS'!X$15*10^6&lt;0,SUM('Chemicals Calcs'!AC$2:AC145)-'Chem - ODS'!X$15*10^6&gt;0),SUM('Chemicals Calcs'!AC$2:AC145)-'Chem - ODS'!X$15*10^6,'Chemicals Calcs'!AC145))</f>
        <v>0</v>
      </c>
      <c r="AD145" s="210">
        <f ca="1">IF(SUM('Chemicals Calcs'!AD$2:AD145)-'Chem - ODS'!Y$15*10^6&lt;0,0,IF(AND(SUM('Chemicals Calcs'!AD$1:AD144)-'Chem - ODS'!Y$15*10^6&lt;0,SUM('Chemicals Calcs'!AD$2:AD145)-'Chem - ODS'!Y$15*10^6&gt;0),SUM('Chemicals Calcs'!AD$2:AD145)-'Chem - ODS'!Y$15*10^6,'Chemicals Calcs'!AD145))</f>
        <v>0</v>
      </c>
      <c r="AE145" s="210">
        <f ca="1">IF(SUM('Chemicals Calcs'!AE$2:AE145)-'Chem - ODS'!Z$15*10^6&lt;0,0,IF(AND(SUM('Chemicals Calcs'!AE$1:AE144)-'Chem - ODS'!Z$15*10^6&lt;0,SUM('Chemicals Calcs'!AE$2:AE145)-'Chem - ODS'!Z$15*10^6&gt;0),SUM('Chemicals Calcs'!AE$2:AE145)-'Chem - ODS'!Z$15*10^6,'Chemicals Calcs'!AE145))</f>
        <v>0</v>
      </c>
      <c r="AF145" s="210">
        <f ca="1">IF(SUM('Chemicals Calcs'!AF$2:AF145)-'Chem - ODS'!AA$15*10^6&lt;0,0,IF(AND(SUM('Chemicals Calcs'!AF$1:AF144)-'Chem - ODS'!AA$15*10^6&lt;0,SUM('Chemicals Calcs'!AF$2:AF145)-'Chem - ODS'!AA$15*10^6&gt;0),SUM('Chemicals Calcs'!AF$2:AF145)-'Chem - ODS'!AA$15*10^6,'Chemicals Calcs'!AF145))</f>
        <v>0</v>
      </c>
      <c r="AG145" s="210">
        <f ca="1">IF(SUM('Chemicals Calcs'!AG$2:AG145)-'Chem - ODS'!AB$15*10^6&lt;0,0,IF(AND(SUM('Chemicals Calcs'!AG$1:AG144)-'Chem - ODS'!AB$15*10^6&lt;0,SUM('Chemicals Calcs'!AG$2:AG145)-'Chem - ODS'!AB$15*10^6&gt;0),SUM('Chemicals Calcs'!AG$2:AG145)-'Chem - ODS'!AB$15*10^6,'Chemicals Calcs'!AG145))</f>
        <v>0</v>
      </c>
      <c r="AH145" s="210">
        <f ca="1">IF(SUM('Chemicals Calcs'!AH$2:AH145)-'Chem - ODS'!AC$15*10^6&lt;0,0,IF(AND(SUM('Chemicals Calcs'!AH$1:AH144)-'Chem - ODS'!AC$15*10^6&lt;0,SUM('Chemicals Calcs'!AH$2:AH145)-'Chem - ODS'!AC$15*10^6&gt;0),SUM('Chemicals Calcs'!AH$2:AH145)-'Chem - ODS'!AC$15*10^6,'Chemicals Calcs'!AH145))</f>
        <v>0</v>
      </c>
      <c r="AI145" s="210">
        <f ca="1">IF(SUM('Chemicals Calcs'!AI$2:AI145)-'Chem - ODS'!AD$15*10^6&lt;0,0,IF(AND(SUM('Chemicals Calcs'!AI$1:AI144)-'Chem - ODS'!AD$15*10^6&lt;0,SUM('Chemicals Calcs'!AI$2:AI145)-'Chem - ODS'!AD$15*10^6&gt;0),SUM('Chemicals Calcs'!AI$2:AI145)-'Chem - ODS'!AD$15*10^6,'Chemicals Calcs'!AI145))</f>
        <v>0</v>
      </c>
      <c r="AJ145" s="210">
        <f ca="1">IF(SUM('Chemicals Calcs'!AJ$2:AJ145)-'Chem - ODS'!AE$15*10^6&lt;0,0,IF(AND(SUM('Chemicals Calcs'!AJ$1:AJ144)-'Chem - ODS'!AE$15*10^6&lt;0,SUM('Chemicals Calcs'!AJ$2:AJ145)-'Chem - ODS'!AE$15*10^6&gt;0),SUM('Chemicals Calcs'!AJ$2:AJ145)-'Chem - ODS'!AE$15*10^6,'Chemicals Calcs'!AJ145))</f>
        <v>0</v>
      </c>
      <c r="AK145" s="210">
        <f ca="1">IF(SUM('Chemicals Calcs'!AK$2:AK145)-'Chem - ODS'!AF$15*10^6&lt;0,0,IF(AND(SUM('Chemicals Calcs'!AK$1:AK144)-'Chem - ODS'!AF$15*10^6&lt;0,SUM('Chemicals Calcs'!AK$2:AK145)-'Chem - ODS'!AF$15*10^6&gt;0),SUM('Chemicals Calcs'!AK$2:AK145)-'Chem - ODS'!AF$15*10^6,'Chemicals Calcs'!AK145))</f>
        <v>0</v>
      </c>
      <c r="AL145" s="210">
        <f ca="1">IF(SUM('Chemicals Calcs'!AL$2:AL145)-'Chem - ODS'!AG$15*10^6&lt;0,0,IF(AND(SUM('Chemicals Calcs'!AL$1:AL144)-'Chem - ODS'!AG$15*10^6&lt;0,SUM('Chemicals Calcs'!AL$2:AL145)-'Chem - ODS'!AG$15*10^6&gt;0),SUM('Chemicals Calcs'!AL$2:AL145)-'Chem - ODS'!AG$15*10^6,'Chemicals Calcs'!AL145))</f>
        <v>0</v>
      </c>
      <c r="AM145" s="210">
        <f ca="1">IF(SUM('Chemicals Calcs'!AM$2:AM145)-'Chem - ODS'!AH$15*10^6&lt;0,0,IF(AND(SUM('Chemicals Calcs'!AM$1:AM144)-'Chem - ODS'!AH$15*10^6&lt;0,SUM('Chemicals Calcs'!AM$2:AM145)-'Chem - ODS'!AH$15*10^6&gt;0),SUM('Chemicals Calcs'!AM$2:AM145)-'Chem - ODS'!AH$15*10^6,'Chemicals Calcs'!AM145))</f>
        <v>0</v>
      </c>
      <c r="AN145" s="210">
        <f ca="1">IF(SUM('Chemicals Calcs'!AN$2:AN145)-'Chem - ODS'!AI$15*10^6&lt;0,0,IF(AND(SUM('Chemicals Calcs'!AN$1:AN144)-'Chem - ODS'!AI$15*10^6&lt;0,SUM('Chemicals Calcs'!AN$2:AN145)-'Chem - ODS'!AI$15*10^6&gt;0),SUM('Chemicals Calcs'!AN$2:AN145)-'Chem - ODS'!AI$15*10^6,'Chemicals Calcs'!AN145))</f>
        <v>0</v>
      </c>
      <c r="AO145" s="210">
        <f ca="1">IF(SUM('Chemicals Calcs'!AO$2:AO145)-'Chem - ODS'!AJ$15*10^6&lt;0,0,IF(AND(SUM('Chemicals Calcs'!AO$1:AO144)-'Chem - ODS'!AJ$15*10^6&lt;0,SUM('Chemicals Calcs'!AO$2:AO145)-'Chem - ODS'!AJ$15*10^6&gt;0),SUM('Chemicals Calcs'!AO$2:AO145)-'Chem - ODS'!AJ$15*10^6,'Chemicals Calcs'!AO145))</f>
        <v>0</v>
      </c>
      <c r="AP145" s="210">
        <f ca="1">IF(SUM('Chemicals Calcs'!AP$2:AP145)-'Chem - ODS'!AK$15*10^6&lt;0,0,IF(AND(SUM('Chemicals Calcs'!AP$1:AP144)-'Chem - ODS'!AK$15*10^6&lt;0,SUM('Chemicals Calcs'!AP$2:AP145)-'Chem - ODS'!AK$15*10^6&gt;0),SUM('Chemicals Calcs'!AP$2:AP145)-'Chem - ODS'!AK$15*10^6,'Chemicals Calcs'!AP145))</f>
        <v>0</v>
      </c>
    </row>
    <row r="146" spans="1:42">
      <c r="A146" s="74">
        <v>94</v>
      </c>
      <c r="B146">
        <f ca="1">IF('Chemicals 2010'!$A154="CP",INDIRECT("'Chemicals 2010'!"&amp;'Country Selector'!$B$3&amp;ROW($A154))*10^12,0)</f>
        <v>0</v>
      </c>
      <c r="C146" s="90">
        <f t="shared" ca="1" si="6"/>
        <v>0</v>
      </c>
      <c r="D146" s="90">
        <f t="shared" ca="1" si="6"/>
        <v>0</v>
      </c>
      <c r="E146" s="90">
        <f t="shared" ca="1" si="6"/>
        <v>0</v>
      </c>
      <c r="F146" s="90">
        <f t="shared" ca="1" si="6"/>
        <v>0</v>
      </c>
      <c r="G146" s="210">
        <f ca="1">IF(SUM('Chemicals Calcs'!G$2:G146)-'Chem - ODS'!B$15*10^6&lt;0,0,IF(AND(SUM('Chemicals Calcs'!G$1:G145)-'Chem - ODS'!B$15*10^6&lt;0,SUM('Chemicals Calcs'!G$2:G146)-'Chem - ODS'!B$15*10^6&gt;0),SUM('Chemicals Calcs'!G$2:G146)-'Chem - ODS'!B$15*10^6,'Chemicals Calcs'!G146))</f>
        <v>0</v>
      </c>
      <c r="H146" s="210">
        <f ca="1">IF(SUM('Chemicals Calcs'!H$2:H146)-'Chem - ODS'!C$15*10^6&lt;0,0,IF(AND(SUM('Chemicals Calcs'!H$1:H145)-'Chem - ODS'!C$15*10^6&lt;0,SUM('Chemicals Calcs'!H$2:H146)-'Chem - ODS'!C$15*10^6&gt;0),SUM('Chemicals Calcs'!H$2:H146)-'Chem - ODS'!C$15*10^6,'Chemicals Calcs'!H146))</f>
        <v>0</v>
      </c>
      <c r="I146" s="210">
        <f ca="1">IF(SUM('Chemicals Calcs'!I$2:I146)-'Chem - ODS'!D$15*10^6&lt;0,0,IF(AND(SUM('Chemicals Calcs'!I$1:I145)-'Chem - ODS'!D$15*10^6&lt;0,SUM('Chemicals Calcs'!I$2:I146)-'Chem - ODS'!D$15*10^6&gt;0),SUM('Chemicals Calcs'!I$2:I146)-'Chem - ODS'!D$15*10^6,'Chemicals Calcs'!I146))</f>
        <v>0</v>
      </c>
      <c r="J146" s="210">
        <f ca="1">IF(SUM('Chemicals Calcs'!J$2:J146)-'Chem - ODS'!E$15*10^6&lt;0,0,IF(AND(SUM('Chemicals Calcs'!J$1:J145)-'Chem - ODS'!E$15*10^6&lt;0,SUM('Chemicals Calcs'!J$2:J146)-'Chem - ODS'!E$15*10^6&gt;0),SUM('Chemicals Calcs'!J$2:J146)-'Chem - ODS'!E$15*10^6,'Chemicals Calcs'!J146))</f>
        <v>0</v>
      </c>
      <c r="K146" s="210">
        <f ca="1">IF(SUM('Chemicals Calcs'!K$2:K146)-'Chem - ODS'!F$15*10^6&lt;0,0,IF(AND(SUM('Chemicals Calcs'!K$1:K145)-'Chem - ODS'!F$15*10^6&lt;0,SUM('Chemicals Calcs'!K$2:K146)-'Chem - ODS'!F$15*10^6&gt;0),SUM('Chemicals Calcs'!K$2:K146)-'Chem - ODS'!F$15*10^6,'Chemicals Calcs'!K146))</f>
        <v>0</v>
      </c>
      <c r="L146" s="210">
        <f ca="1">IF(SUM('Chemicals Calcs'!L$2:L146)-'Chem - ODS'!G$15*10^6&lt;0,0,IF(AND(SUM('Chemicals Calcs'!L$1:L145)-'Chem - ODS'!G$15*10^6&lt;0,SUM('Chemicals Calcs'!L$2:L146)-'Chem - ODS'!G$15*10^6&gt;0),SUM('Chemicals Calcs'!L$2:L146)-'Chem - ODS'!G$15*10^6,'Chemicals Calcs'!L146))</f>
        <v>0</v>
      </c>
      <c r="M146" s="210">
        <f ca="1">IF(SUM('Chemicals Calcs'!M$2:M146)-'Chem - ODS'!H$15*10^6&lt;0,0,IF(AND(SUM('Chemicals Calcs'!M$1:M145)-'Chem - ODS'!H$15*10^6&lt;0,SUM('Chemicals Calcs'!M$2:M146)-'Chem - ODS'!H$15*10^6&gt;0),SUM('Chemicals Calcs'!M$2:M146)-'Chem - ODS'!H$15*10^6,'Chemicals Calcs'!M146))</f>
        <v>0</v>
      </c>
      <c r="N146" s="210">
        <f ca="1">IF(SUM('Chemicals Calcs'!N$2:N146)-'Chem - ODS'!I$15*10^6&lt;0,0,IF(AND(SUM('Chemicals Calcs'!N$1:N145)-'Chem - ODS'!I$15*10^6&lt;0,SUM('Chemicals Calcs'!N$2:N146)-'Chem - ODS'!I$15*10^6&gt;0),SUM('Chemicals Calcs'!N$2:N146)-'Chem - ODS'!I$15*10^6,'Chemicals Calcs'!N146))</f>
        <v>0</v>
      </c>
      <c r="O146" s="210">
        <f ca="1">IF(SUM('Chemicals Calcs'!O$2:O146)-'Chem - ODS'!J$15*10^6&lt;0,0,IF(AND(SUM('Chemicals Calcs'!O$1:O145)-'Chem - ODS'!J$15*10^6&lt;0,SUM('Chemicals Calcs'!O$2:O146)-'Chem - ODS'!J$15*10^6&gt;0),SUM('Chemicals Calcs'!O$2:O146)-'Chem - ODS'!J$15*10^6,'Chemicals Calcs'!O146))</f>
        <v>0</v>
      </c>
      <c r="P146" s="210">
        <f ca="1">IF(SUM('Chemicals Calcs'!P$2:P146)-'Chem - ODS'!K$15*10^6&lt;0,0,IF(AND(SUM('Chemicals Calcs'!P$1:P145)-'Chem - ODS'!K$15*10^6&lt;0,SUM('Chemicals Calcs'!P$2:P146)-'Chem - ODS'!K$15*10^6&gt;0),SUM('Chemicals Calcs'!P$2:P146)-'Chem - ODS'!K$15*10^6,'Chemicals Calcs'!P146))</f>
        <v>0</v>
      </c>
      <c r="Q146" s="210">
        <f ca="1">IF(SUM('Chemicals Calcs'!Q$2:Q146)-'Chem - ODS'!L$15*10^6&lt;0,0,IF(AND(SUM('Chemicals Calcs'!Q$1:Q145)-'Chem - ODS'!L$15*10^6&lt;0,SUM('Chemicals Calcs'!Q$2:Q146)-'Chem - ODS'!L$15*10^6&gt;0),SUM('Chemicals Calcs'!Q$2:Q146)-'Chem - ODS'!L$15*10^6,'Chemicals Calcs'!Q146))</f>
        <v>0</v>
      </c>
      <c r="R146" s="210">
        <f ca="1">IF(SUM('Chemicals Calcs'!R$2:R146)-'Chem - ODS'!M$15*10^6&lt;0,0,IF(AND(SUM('Chemicals Calcs'!R$1:R145)-'Chem - ODS'!M$15*10^6&lt;0,SUM('Chemicals Calcs'!R$2:R146)-'Chem - ODS'!M$15*10^6&gt;0),SUM('Chemicals Calcs'!R$2:R146)-'Chem - ODS'!M$15*10^6,'Chemicals Calcs'!R146))</f>
        <v>0</v>
      </c>
      <c r="S146" s="210">
        <f ca="1">IF(SUM('Chemicals Calcs'!S$2:S146)-'Chem - ODS'!N$15*10^6&lt;0,0,IF(AND(SUM('Chemicals Calcs'!S$1:S145)-'Chem - ODS'!N$15*10^6&lt;0,SUM('Chemicals Calcs'!S$2:S146)-'Chem - ODS'!N$15*10^6&gt;0),SUM('Chemicals Calcs'!S$2:S146)-'Chem - ODS'!N$15*10^6,'Chemicals Calcs'!S146))</f>
        <v>0</v>
      </c>
      <c r="T146" s="210">
        <f ca="1">IF(SUM('Chemicals Calcs'!T$2:T146)-'Chem - ODS'!O$15*10^6&lt;0,0,IF(AND(SUM('Chemicals Calcs'!T$1:T145)-'Chem - ODS'!O$15*10^6&lt;0,SUM('Chemicals Calcs'!T$2:T146)-'Chem - ODS'!O$15*10^6&gt;0),SUM('Chemicals Calcs'!T$2:T146)-'Chem - ODS'!O$15*10^6,'Chemicals Calcs'!T146))</f>
        <v>0</v>
      </c>
      <c r="U146" s="210">
        <f ca="1">IF(SUM('Chemicals Calcs'!U$2:U146)-'Chem - ODS'!P$15*10^6&lt;0,0,IF(AND(SUM('Chemicals Calcs'!U$1:U145)-'Chem - ODS'!P$15*10^6&lt;0,SUM('Chemicals Calcs'!U$2:U146)-'Chem - ODS'!P$15*10^6&gt;0),SUM('Chemicals Calcs'!U$2:U146)-'Chem - ODS'!P$15*10^6,'Chemicals Calcs'!U146))</f>
        <v>0</v>
      </c>
      <c r="V146" s="210">
        <f ca="1">IF(SUM('Chemicals Calcs'!V$2:V146)-'Chem - ODS'!Q$15*10^6&lt;0,0,IF(AND(SUM('Chemicals Calcs'!V$1:V145)-'Chem - ODS'!Q$15*10^6&lt;0,SUM('Chemicals Calcs'!V$2:V146)-'Chem - ODS'!Q$15*10^6&gt;0),SUM('Chemicals Calcs'!V$2:V146)-'Chem - ODS'!Q$15*10^6,'Chemicals Calcs'!V146))</f>
        <v>0</v>
      </c>
      <c r="W146" s="210">
        <f ca="1">IF(SUM('Chemicals Calcs'!W$2:W146)-'Chem - ODS'!R$15*10^6&lt;0,0,IF(AND(SUM('Chemicals Calcs'!W$1:W145)-'Chem - ODS'!R$15*10^6&lt;0,SUM('Chemicals Calcs'!W$2:W146)-'Chem - ODS'!R$15*10^6&gt;0),SUM('Chemicals Calcs'!W$2:W146)-'Chem - ODS'!R$15*10^6,'Chemicals Calcs'!W146))</f>
        <v>0</v>
      </c>
      <c r="X146" s="210">
        <f ca="1">IF(SUM('Chemicals Calcs'!X$2:X146)-'Chem - ODS'!S$15*10^6&lt;0,0,IF(AND(SUM('Chemicals Calcs'!X$1:X145)-'Chem - ODS'!S$15*10^6&lt;0,SUM('Chemicals Calcs'!X$2:X146)-'Chem - ODS'!S$15*10^6&gt;0),SUM('Chemicals Calcs'!X$2:X146)-'Chem - ODS'!S$15*10^6,'Chemicals Calcs'!X146))</f>
        <v>0</v>
      </c>
      <c r="Y146" s="210">
        <f ca="1">IF(SUM('Chemicals Calcs'!Y$2:Y146)-'Chem - ODS'!T$15*10^6&lt;0,0,IF(AND(SUM('Chemicals Calcs'!Y$1:Y145)-'Chem - ODS'!T$15*10^6&lt;0,SUM('Chemicals Calcs'!Y$2:Y146)-'Chem - ODS'!T$15*10^6&gt;0),SUM('Chemicals Calcs'!Y$2:Y146)-'Chem - ODS'!T$15*10^6,'Chemicals Calcs'!Y146))</f>
        <v>0</v>
      </c>
      <c r="Z146" s="210">
        <f ca="1">IF(SUM('Chemicals Calcs'!Z$2:Z146)-'Chem - ODS'!U$15*10^6&lt;0,0,IF(AND(SUM('Chemicals Calcs'!Z$1:Z145)-'Chem - ODS'!U$15*10^6&lt;0,SUM('Chemicals Calcs'!Z$2:Z146)-'Chem - ODS'!U$15*10^6&gt;0),SUM('Chemicals Calcs'!Z$2:Z146)-'Chem - ODS'!U$15*10^6,'Chemicals Calcs'!Z146))</f>
        <v>0</v>
      </c>
      <c r="AA146" s="210">
        <f ca="1">IF(SUM('Chemicals Calcs'!AA$2:AA146)-'Chem - ODS'!V$15*10^6&lt;0,0,IF(AND(SUM('Chemicals Calcs'!AA$1:AA145)-'Chem - ODS'!V$15*10^6&lt;0,SUM('Chemicals Calcs'!AA$2:AA146)-'Chem - ODS'!V$15*10^6&gt;0),SUM('Chemicals Calcs'!AA$2:AA146)-'Chem - ODS'!V$15*10^6,'Chemicals Calcs'!AA146))</f>
        <v>0</v>
      </c>
      <c r="AB146" s="210">
        <f ca="1">IF(SUM('Chemicals Calcs'!AB$2:AB146)-'Chem - ODS'!W$15*10^6&lt;0,0,IF(AND(SUM('Chemicals Calcs'!AB$1:AB145)-'Chem - ODS'!W$15*10^6&lt;0,SUM('Chemicals Calcs'!AB$2:AB146)-'Chem - ODS'!W$15*10^6&gt;0),SUM('Chemicals Calcs'!AB$2:AB146)-'Chem - ODS'!W$15*10^6,'Chemicals Calcs'!AB146))</f>
        <v>0</v>
      </c>
      <c r="AC146" s="210">
        <f ca="1">IF(SUM('Chemicals Calcs'!AC$2:AC146)-'Chem - ODS'!X$15*10^6&lt;0,0,IF(AND(SUM('Chemicals Calcs'!AC$1:AC145)-'Chem - ODS'!X$15*10^6&lt;0,SUM('Chemicals Calcs'!AC$2:AC146)-'Chem - ODS'!X$15*10^6&gt;0),SUM('Chemicals Calcs'!AC$2:AC146)-'Chem - ODS'!X$15*10^6,'Chemicals Calcs'!AC146))</f>
        <v>0</v>
      </c>
      <c r="AD146" s="210">
        <f ca="1">IF(SUM('Chemicals Calcs'!AD$2:AD146)-'Chem - ODS'!Y$15*10^6&lt;0,0,IF(AND(SUM('Chemicals Calcs'!AD$1:AD145)-'Chem - ODS'!Y$15*10^6&lt;0,SUM('Chemicals Calcs'!AD$2:AD146)-'Chem - ODS'!Y$15*10^6&gt;0),SUM('Chemicals Calcs'!AD$2:AD146)-'Chem - ODS'!Y$15*10^6,'Chemicals Calcs'!AD146))</f>
        <v>0</v>
      </c>
      <c r="AE146" s="210">
        <f ca="1">IF(SUM('Chemicals Calcs'!AE$2:AE146)-'Chem - ODS'!Z$15*10^6&lt;0,0,IF(AND(SUM('Chemicals Calcs'!AE$1:AE145)-'Chem - ODS'!Z$15*10^6&lt;0,SUM('Chemicals Calcs'!AE$2:AE146)-'Chem - ODS'!Z$15*10^6&gt;0),SUM('Chemicals Calcs'!AE$2:AE146)-'Chem - ODS'!Z$15*10^6,'Chemicals Calcs'!AE146))</f>
        <v>0</v>
      </c>
      <c r="AF146" s="210">
        <f ca="1">IF(SUM('Chemicals Calcs'!AF$2:AF146)-'Chem - ODS'!AA$15*10^6&lt;0,0,IF(AND(SUM('Chemicals Calcs'!AF$1:AF145)-'Chem - ODS'!AA$15*10^6&lt;0,SUM('Chemicals Calcs'!AF$2:AF146)-'Chem - ODS'!AA$15*10^6&gt;0),SUM('Chemicals Calcs'!AF$2:AF146)-'Chem - ODS'!AA$15*10^6,'Chemicals Calcs'!AF146))</f>
        <v>0</v>
      </c>
      <c r="AG146" s="210">
        <f ca="1">IF(SUM('Chemicals Calcs'!AG$2:AG146)-'Chem - ODS'!AB$15*10^6&lt;0,0,IF(AND(SUM('Chemicals Calcs'!AG$1:AG145)-'Chem - ODS'!AB$15*10^6&lt;0,SUM('Chemicals Calcs'!AG$2:AG146)-'Chem - ODS'!AB$15*10^6&gt;0),SUM('Chemicals Calcs'!AG$2:AG146)-'Chem - ODS'!AB$15*10^6,'Chemicals Calcs'!AG146))</f>
        <v>0</v>
      </c>
      <c r="AH146" s="210">
        <f ca="1">IF(SUM('Chemicals Calcs'!AH$2:AH146)-'Chem - ODS'!AC$15*10^6&lt;0,0,IF(AND(SUM('Chemicals Calcs'!AH$1:AH145)-'Chem - ODS'!AC$15*10^6&lt;0,SUM('Chemicals Calcs'!AH$2:AH146)-'Chem - ODS'!AC$15*10^6&gt;0),SUM('Chemicals Calcs'!AH$2:AH146)-'Chem - ODS'!AC$15*10^6,'Chemicals Calcs'!AH146))</f>
        <v>0</v>
      </c>
      <c r="AI146" s="210">
        <f ca="1">IF(SUM('Chemicals Calcs'!AI$2:AI146)-'Chem - ODS'!AD$15*10^6&lt;0,0,IF(AND(SUM('Chemicals Calcs'!AI$1:AI145)-'Chem - ODS'!AD$15*10^6&lt;0,SUM('Chemicals Calcs'!AI$2:AI146)-'Chem - ODS'!AD$15*10^6&gt;0),SUM('Chemicals Calcs'!AI$2:AI146)-'Chem - ODS'!AD$15*10^6,'Chemicals Calcs'!AI146))</f>
        <v>0</v>
      </c>
      <c r="AJ146" s="210">
        <f ca="1">IF(SUM('Chemicals Calcs'!AJ$2:AJ146)-'Chem - ODS'!AE$15*10^6&lt;0,0,IF(AND(SUM('Chemicals Calcs'!AJ$1:AJ145)-'Chem - ODS'!AE$15*10^6&lt;0,SUM('Chemicals Calcs'!AJ$2:AJ146)-'Chem - ODS'!AE$15*10^6&gt;0),SUM('Chemicals Calcs'!AJ$2:AJ146)-'Chem - ODS'!AE$15*10^6,'Chemicals Calcs'!AJ146))</f>
        <v>0</v>
      </c>
      <c r="AK146" s="210">
        <f ca="1">IF(SUM('Chemicals Calcs'!AK$2:AK146)-'Chem - ODS'!AF$15*10^6&lt;0,0,IF(AND(SUM('Chemicals Calcs'!AK$1:AK145)-'Chem - ODS'!AF$15*10^6&lt;0,SUM('Chemicals Calcs'!AK$2:AK146)-'Chem - ODS'!AF$15*10^6&gt;0),SUM('Chemicals Calcs'!AK$2:AK146)-'Chem - ODS'!AF$15*10^6,'Chemicals Calcs'!AK146))</f>
        <v>0</v>
      </c>
      <c r="AL146" s="210">
        <f ca="1">IF(SUM('Chemicals Calcs'!AL$2:AL146)-'Chem - ODS'!AG$15*10^6&lt;0,0,IF(AND(SUM('Chemicals Calcs'!AL$1:AL145)-'Chem - ODS'!AG$15*10^6&lt;0,SUM('Chemicals Calcs'!AL$2:AL146)-'Chem - ODS'!AG$15*10^6&gt;0),SUM('Chemicals Calcs'!AL$2:AL146)-'Chem - ODS'!AG$15*10^6,'Chemicals Calcs'!AL146))</f>
        <v>0</v>
      </c>
      <c r="AM146" s="210">
        <f ca="1">IF(SUM('Chemicals Calcs'!AM$2:AM146)-'Chem - ODS'!AH$15*10^6&lt;0,0,IF(AND(SUM('Chemicals Calcs'!AM$1:AM145)-'Chem - ODS'!AH$15*10^6&lt;0,SUM('Chemicals Calcs'!AM$2:AM146)-'Chem - ODS'!AH$15*10^6&gt;0),SUM('Chemicals Calcs'!AM$2:AM146)-'Chem - ODS'!AH$15*10^6,'Chemicals Calcs'!AM146))</f>
        <v>0</v>
      </c>
      <c r="AN146" s="210">
        <f ca="1">IF(SUM('Chemicals Calcs'!AN$2:AN146)-'Chem - ODS'!AI$15*10^6&lt;0,0,IF(AND(SUM('Chemicals Calcs'!AN$1:AN145)-'Chem - ODS'!AI$15*10^6&lt;0,SUM('Chemicals Calcs'!AN$2:AN146)-'Chem - ODS'!AI$15*10^6&gt;0),SUM('Chemicals Calcs'!AN$2:AN146)-'Chem - ODS'!AI$15*10^6,'Chemicals Calcs'!AN146))</f>
        <v>0</v>
      </c>
      <c r="AO146" s="210">
        <f ca="1">IF(SUM('Chemicals Calcs'!AO$2:AO146)-'Chem - ODS'!AJ$15*10^6&lt;0,0,IF(AND(SUM('Chemicals Calcs'!AO$1:AO145)-'Chem - ODS'!AJ$15*10^6&lt;0,SUM('Chemicals Calcs'!AO$2:AO146)-'Chem - ODS'!AJ$15*10^6&gt;0),SUM('Chemicals Calcs'!AO$2:AO146)-'Chem - ODS'!AJ$15*10^6,'Chemicals Calcs'!AO146))</f>
        <v>0</v>
      </c>
      <c r="AP146" s="210">
        <f ca="1">IF(SUM('Chemicals Calcs'!AP$2:AP146)-'Chem - ODS'!AK$15*10^6&lt;0,0,IF(AND(SUM('Chemicals Calcs'!AP$1:AP145)-'Chem - ODS'!AK$15*10^6&lt;0,SUM('Chemicals Calcs'!AP$2:AP146)-'Chem - ODS'!AK$15*10^6&gt;0),SUM('Chemicals Calcs'!AP$2:AP146)-'Chem - ODS'!AK$15*10^6,'Chemicals Calcs'!AP146))</f>
        <v>0</v>
      </c>
    </row>
    <row r="147" spans="1:42">
      <c r="A147" s="74">
        <v>95</v>
      </c>
      <c r="B147">
        <f ca="1">IF('Chemicals 2010'!$A155="CP",INDIRECT("'Chemicals 2010'!"&amp;'Country Selector'!$B$3&amp;ROW($A155))*10^12,0)</f>
        <v>0</v>
      </c>
      <c r="C147" s="90">
        <f t="shared" ca="1" si="6"/>
        <v>0</v>
      </c>
      <c r="D147" s="90">
        <f t="shared" ca="1" si="6"/>
        <v>0</v>
      </c>
      <c r="E147" s="90">
        <f t="shared" ca="1" si="6"/>
        <v>0</v>
      </c>
      <c r="F147" s="90">
        <f t="shared" ca="1" si="6"/>
        <v>0</v>
      </c>
      <c r="G147" s="210">
        <f ca="1">IF(SUM('Chemicals Calcs'!G$2:G147)-'Chem - ODS'!B$15*10^6&lt;0,0,IF(AND(SUM('Chemicals Calcs'!G$1:G146)-'Chem - ODS'!B$15*10^6&lt;0,SUM('Chemicals Calcs'!G$2:G147)-'Chem - ODS'!B$15*10^6&gt;0),SUM('Chemicals Calcs'!G$2:G147)-'Chem - ODS'!B$15*10^6,'Chemicals Calcs'!G147))</f>
        <v>0</v>
      </c>
      <c r="H147" s="210">
        <f ca="1">IF(SUM('Chemicals Calcs'!H$2:H147)-'Chem - ODS'!C$15*10^6&lt;0,0,IF(AND(SUM('Chemicals Calcs'!H$1:H146)-'Chem - ODS'!C$15*10^6&lt;0,SUM('Chemicals Calcs'!H$2:H147)-'Chem - ODS'!C$15*10^6&gt;0),SUM('Chemicals Calcs'!H$2:H147)-'Chem - ODS'!C$15*10^6,'Chemicals Calcs'!H147))</f>
        <v>0</v>
      </c>
      <c r="I147" s="210">
        <f ca="1">IF(SUM('Chemicals Calcs'!I$2:I147)-'Chem - ODS'!D$15*10^6&lt;0,0,IF(AND(SUM('Chemicals Calcs'!I$1:I146)-'Chem - ODS'!D$15*10^6&lt;0,SUM('Chemicals Calcs'!I$2:I147)-'Chem - ODS'!D$15*10^6&gt;0),SUM('Chemicals Calcs'!I$2:I147)-'Chem - ODS'!D$15*10^6,'Chemicals Calcs'!I147))</f>
        <v>0</v>
      </c>
      <c r="J147" s="210">
        <f ca="1">IF(SUM('Chemicals Calcs'!J$2:J147)-'Chem - ODS'!E$15*10^6&lt;0,0,IF(AND(SUM('Chemicals Calcs'!J$1:J146)-'Chem - ODS'!E$15*10^6&lt;0,SUM('Chemicals Calcs'!J$2:J147)-'Chem - ODS'!E$15*10^6&gt;0),SUM('Chemicals Calcs'!J$2:J147)-'Chem - ODS'!E$15*10^6,'Chemicals Calcs'!J147))</f>
        <v>0</v>
      </c>
      <c r="K147" s="210">
        <f ca="1">IF(SUM('Chemicals Calcs'!K$2:K147)-'Chem - ODS'!F$15*10^6&lt;0,0,IF(AND(SUM('Chemicals Calcs'!K$1:K146)-'Chem - ODS'!F$15*10^6&lt;0,SUM('Chemicals Calcs'!K$2:K147)-'Chem - ODS'!F$15*10^6&gt;0),SUM('Chemicals Calcs'!K$2:K147)-'Chem - ODS'!F$15*10^6,'Chemicals Calcs'!K147))</f>
        <v>0</v>
      </c>
      <c r="L147" s="210">
        <f ca="1">IF(SUM('Chemicals Calcs'!L$2:L147)-'Chem - ODS'!G$15*10^6&lt;0,0,IF(AND(SUM('Chemicals Calcs'!L$1:L146)-'Chem - ODS'!G$15*10^6&lt;0,SUM('Chemicals Calcs'!L$2:L147)-'Chem - ODS'!G$15*10^6&gt;0),SUM('Chemicals Calcs'!L$2:L147)-'Chem - ODS'!G$15*10^6,'Chemicals Calcs'!L147))</f>
        <v>0</v>
      </c>
      <c r="M147" s="210">
        <f ca="1">IF(SUM('Chemicals Calcs'!M$2:M147)-'Chem - ODS'!H$15*10^6&lt;0,0,IF(AND(SUM('Chemicals Calcs'!M$1:M146)-'Chem - ODS'!H$15*10^6&lt;0,SUM('Chemicals Calcs'!M$2:M147)-'Chem - ODS'!H$15*10^6&gt;0),SUM('Chemicals Calcs'!M$2:M147)-'Chem - ODS'!H$15*10^6,'Chemicals Calcs'!M147))</f>
        <v>0</v>
      </c>
      <c r="N147" s="210">
        <f ca="1">IF(SUM('Chemicals Calcs'!N$2:N147)-'Chem - ODS'!I$15*10^6&lt;0,0,IF(AND(SUM('Chemicals Calcs'!N$1:N146)-'Chem - ODS'!I$15*10^6&lt;0,SUM('Chemicals Calcs'!N$2:N147)-'Chem - ODS'!I$15*10^6&gt;0),SUM('Chemicals Calcs'!N$2:N147)-'Chem - ODS'!I$15*10^6,'Chemicals Calcs'!N147))</f>
        <v>0</v>
      </c>
      <c r="O147" s="210">
        <f ca="1">IF(SUM('Chemicals Calcs'!O$2:O147)-'Chem - ODS'!J$15*10^6&lt;0,0,IF(AND(SUM('Chemicals Calcs'!O$1:O146)-'Chem - ODS'!J$15*10^6&lt;0,SUM('Chemicals Calcs'!O$2:O147)-'Chem - ODS'!J$15*10^6&gt;0),SUM('Chemicals Calcs'!O$2:O147)-'Chem - ODS'!J$15*10^6,'Chemicals Calcs'!O147))</f>
        <v>0</v>
      </c>
      <c r="P147" s="210">
        <f ca="1">IF(SUM('Chemicals Calcs'!P$2:P147)-'Chem - ODS'!K$15*10^6&lt;0,0,IF(AND(SUM('Chemicals Calcs'!P$1:P146)-'Chem - ODS'!K$15*10^6&lt;0,SUM('Chemicals Calcs'!P$2:P147)-'Chem - ODS'!K$15*10^6&gt;0),SUM('Chemicals Calcs'!P$2:P147)-'Chem - ODS'!K$15*10^6,'Chemicals Calcs'!P147))</f>
        <v>0</v>
      </c>
      <c r="Q147" s="210">
        <f ca="1">IF(SUM('Chemicals Calcs'!Q$2:Q147)-'Chem - ODS'!L$15*10^6&lt;0,0,IF(AND(SUM('Chemicals Calcs'!Q$1:Q146)-'Chem - ODS'!L$15*10^6&lt;0,SUM('Chemicals Calcs'!Q$2:Q147)-'Chem - ODS'!L$15*10^6&gt;0),SUM('Chemicals Calcs'!Q$2:Q147)-'Chem - ODS'!L$15*10^6,'Chemicals Calcs'!Q147))</f>
        <v>0</v>
      </c>
      <c r="R147" s="210">
        <f ca="1">IF(SUM('Chemicals Calcs'!R$2:R147)-'Chem - ODS'!M$15*10^6&lt;0,0,IF(AND(SUM('Chemicals Calcs'!R$1:R146)-'Chem - ODS'!M$15*10^6&lt;0,SUM('Chemicals Calcs'!R$2:R147)-'Chem - ODS'!M$15*10^6&gt;0),SUM('Chemicals Calcs'!R$2:R147)-'Chem - ODS'!M$15*10^6,'Chemicals Calcs'!R147))</f>
        <v>0</v>
      </c>
      <c r="S147" s="210">
        <f ca="1">IF(SUM('Chemicals Calcs'!S$2:S147)-'Chem - ODS'!N$15*10^6&lt;0,0,IF(AND(SUM('Chemicals Calcs'!S$1:S146)-'Chem - ODS'!N$15*10^6&lt;0,SUM('Chemicals Calcs'!S$2:S147)-'Chem - ODS'!N$15*10^6&gt;0),SUM('Chemicals Calcs'!S$2:S147)-'Chem - ODS'!N$15*10^6,'Chemicals Calcs'!S147))</f>
        <v>0</v>
      </c>
      <c r="T147" s="210">
        <f ca="1">IF(SUM('Chemicals Calcs'!T$2:T147)-'Chem - ODS'!O$15*10^6&lt;0,0,IF(AND(SUM('Chemicals Calcs'!T$1:T146)-'Chem - ODS'!O$15*10^6&lt;0,SUM('Chemicals Calcs'!T$2:T147)-'Chem - ODS'!O$15*10^6&gt;0),SUM('Chemicals Calcs'!T$2:T147)-'Chem - ODS'!O$15*10^6,'Chemicals Calcs'!T147))</f>
        <v>0</v>
      </c>
      <c r="U147" s="210">
        <f ca="1">IF(SUM('Chemicals Calcs'!U$2:U147)-'Chem - ODS'!P$15*10^6&lt;0,0,IF(AND(SUM('Chemicals Calcs'!U$1:U146)-'Chem - ODS'!P$15*10^6&lt;0,SUM('Chemicals Calcs'!U$2:U147)-'Chem - ODS'!P$15*10^6&gt;0),SUM('Chemicals Calcs'!U$2:U147)-'Chem - ODS'!P$15*10^6,'Chemicals Calcs'!U147))</f>
        <v>0</v>
      </c>
      <c r="V147" s="210">
        <f ca="1">IF(SUM('Chemicals Calcs'!V$2:V147)-'Chem - ODS'!Q$15*10^6&lt;0,0,IF(AND(SUM('Chemicals Calcs'!V$1:V146)-'Chem - ODS'!Q$15*10^6&lt;0,SUM('Chemicals Calcs'!V$2:V147)-'Chem - ODS'!Q$15*10^6&gt;0),SUM('Chemicals Calcs'!V$2:V147)-'Chem - ODS'!Q$15*10^6,'Chemicals Calcs'!V147))</f>
        <v>0</v>
      </c>
      <c r="W147" s="210">
        <f ca="1">IF(SUM('Chemicals Calcs'!W$2:W147)-'Chem - ODS'!R$15*10^6&lt;0,0,IF(AND(SUM('Chemicals Calcs'!W$1:W146)-'Chem - ODS'!R$15*10^6&lt;0,SUM('Chemicals Calcs'!W$2:W147)-'Chem - ODS'!R$15*10^6&gt;0),SUM('Chemicals Calcs'!W$2:W147)-'Chem - ODS'!R$15*10^6,'Chemicals Calcs'!W147))</f>
        <v>0</v>
      </c>
      <c r="X147" s="210">
        <f ca="1">IF(SUM('Chemicals Calcs'!X$2:X147)-'Chem - ODS'!S$15*10^6&lt;0,0,IF(AND(SUM('Chemicals Calcs'!X$1:X146)-'Chem - ODS'!S$15*10^6&lt;0,SUM('Chemicals Calcs'!X$2:X147)-'Chem - ODS'!S$15*10^6&gt;0),SUM('Chemicals Calcs'!X$2:X147)-'Chem - ODS'!S$15*10^6,'Chemicals Calcs'!X147))</f>
        <v>0</v>
      </c>
      <c r="Y147" s="210">
        <f ca="1">IF(SUM('Chemicals Calcs'!Y$2:Y147)-'Chem - ODS'!T$15*10^6&lt;0,0,IF(AND(SUM('Chemicals Calcs'!Y$1:Y146)-'Chem - ODS'!T$15*10^6&lt;0,SUM('Chemicals Calcs'!Y$2:Y147)-'Chem - ODS'!T$15*10^6&gt;0),SUM('Chemicals Calcs'!Y$2:Y147)-'Chem - ODS'!T$15*10^6,'Chemicals Calcs'!Y147))</f>
        <v>0</v>
      </c>
      <c r="Z147" s="210">
        <f ca="1">IF(SUM('Chemicals Calcs'!Z$2:Z147)-'Chem - ODS'!U$15*10^6&lt;0,0,IF(AND(SUM('Chemicals Calcs'!Z$1:Z146)-'Chem - ODS'!U$15*10^6&lt;0,SUM('Chemicals Calcs'!Z$2:Z147)-'Chem - ODS'!U$15*10^6&gt;0),SUM('Chemicals Calcs'!Z$2:Z147)-'Chem - ODS'!U$15*10^6,'Chemicals Calcs'!Z147))</f>
        <v>0</v>
      </c>
      <c r="AA147" s="210">
        <f ca="1">IF(SUM('Chemicals Calcs'!AA$2:AA147)-'Chem - ODS'!V$15*10^6&lt;0,0,IF(AND(SUM('Chemicals Calcs'!AA$1:AA146)-'Chem - ODS'!V$15*10^6&lt;0,SUM('Chemicals Calcs'!AA$2:AA147)-'Chem - ODS'!V$15*10^6&gt;0),SUM('Chemicals Calcs'!AA$2:AA147)-'Chem - ODS'!V$15*10^6,'Chemicals Calcs'!AA147))</f>
        <v>0</v>
      </c>
      <c r="AB147" s="210">
        <f ca="1">IF(SUM('Chemicals Calcs'!AB$2:AB147)-'Chem - ODS'!W$15*10^6&lt;0,0,IF(AND(SUM('Chemicals Calcs'!AB$1:AB146)-'Chem - ODS'!W$15*10^6&lt;0,SUM('Chemicals Calcs'!AB$2:AB147)-'Chem - ODS'!W$15*10^6&gt;0),SUM('Chemicals Calcs'!AB$2:AB147)-'Chem - ODS'!W$15*10^6,'Chemicals Calcs'!AB147))</f>
        <v>0</v>
      </c>
      <c r="AC147" s="210">
        <f ca="1">IF(SUM('Chemicals Calcs'!AC$2:AC147)-'Chem - ODS'!X$15*10^6&lt;0,0,IF(AND(SUM('Chemicals Calcs'!AC$1:AC146)-'Chem - ODS'!X$15*10^6&lt;0,SUM('Chemicals Calcs'!AC$2:AC147)-'Chem - ODS'!X$15*10^6&gt;0),SUM('Chemicals Calcs'!AC$2:AC147)-'Chem - ODS'!X$15*10^6,'Chemicals Calcs'!AC147))</f>
        <v>0</v>
      </c>
      <c r="AD147" s="210">
        <f ca="1">IF(SUM('Chemicals Calcs'!AD$2:AD147)-'Chem - ODS'!Y$15*10^6&lt;0,0,IF(AND(SUM('Chemicals Calcs'!AD$1:AD146)-'Chem - ODS'!Y$15*10^6&lt;0,SUM('Chemicals Calcs'!AD$2:AD147)-'Chem - ODS'!Y$15*10^6&gt;0),SUM('Chemicals Calcs'!AD$2:AD147)-'Chem - ODS'!Y$15*10^6,'Chemicals Calcs'!AD147))</f>
        <v>0</v>
      </c>
      <c r="AE147" s="210">
        <f ca="1">IF(SUM('Chemicals Calcs'!AE$2:AE147)-'Chem - ODS'!Z$15*10^6&lt;0,0,IF(AND(SUM('Chemicals Calcs'!AE$1:AE146)-'Chem - ODS'!Z$15*10^6&lt;0,SUM('Chemicals Calcs'!AE$2:AE147)-'Chem - ODS'!Z$15*10^6&gt;0),SUM('Chemicals Calcs'!AE$2:AE147)-'Chem - ODS'!Z$15*10^6,'Chemicals Calcs'!AE147))</f>
        <v>0</v>
      </c>
      <c r="AF147" s="210">
        <f ca="1">IF(SUM('Chemicals Calcs'!AF$2:AF147)-'Chem - ODS'!AA$15*10^6&lt;0,0,IF(AND(SUM('Chemicals Calcs'!AF$1:AF146)-'Chem - ODS'!AA$15*10^6&lt;0,SUM('Chemicals Calcs'!AF$2:AF147)-'Chem - ODS'!AA$15*10^6&gt;0),SUM('Chemicals Calcs'!AF$2:AF147)-'Chem - ODS'!AA$15*10^6,'Chemicals Calcs'!AF147))</f>
        <v>0</v>
      </c>
      <c r="AG147" s="210">
        <f ca="1">IF(SUM('Chemicals Calcs'!AG$2:AG147)-'Chem - ODS'!AB$15*10^6&lt;0,0,IF(AND(SUM('Chemicals Calcs'!AG$1:AG146)-'Chem - ODS'!AB$15*10^6&lt;0,SUM('Chemicals Calcs'!AG$2:AG147)-'Chem - ODS'!AB$15*10^6&gt;0),SUM('Chemicals Calcs'!AG$2:AG147)-'Chem - ODS'!AB$15*10^6,'Chemicals Calcs'!AG147))</f>
        <v>0</v>
      </c>
      <c r="AH147" s="210">
        <f ca="1">IF(SUM('Chemicals Calcs'!AH$2:AH147)-'Chem - ODS'!AC$15*10^6&lt;0,0,IF(AND(SUM('Chemicals Calcs'!AH$1:AH146)-'Chem - ODS'!AC$15*10^6&lt;0,SUM('Chemicals Calcs'!AH$2:AH147)-'Chem - ODS'!AC$15*10^6&gt;0),SUM('Chemicals Calcs'!AH$2:AH147)-'Chem - ODS'!AC$15*10^6,'Chemicals Calcs'!AH147))</f>
        <v>0</v>
      </c>
      <c r="AI147" s="210">
        <f ca="1">IF(SUM('Chemicals Calcs'!AI$2:AI147)-'Chem - ODS'!AD$15*10^6&lt;0,0,IF(AND(SUM('Chemicals Calcs'!AI$1:AI146)-'Chem - ODS'!AD$15*10^6&lt;0,SUM('Chemicals Calcs'!AI$2:AI147)-'Chem - ODS'!AD$15*10^6&gt;0),SUM('Chemicals Calcs'!AI$2:AI147)-'Chem - ODS'!AD$15*10^6,'Chemicals Calcs'!AI147))</f>
        <v>0</v>
      </c>
      <c r="AJ147" s="210">
        <f ca="1">IF(SUM('Chemicals Calcs'!AJ$2:AJ147)-'Chem - ODS'!AE$15*10^6&lt;0,0,IF(AND(SUM('Chemicals Calcs'!AJ$1:AJ146)-'Chem - ODS'!AE$15*10^6&lt;0,SUM('Chemicals Calcs'!AJ$2:AJ147)-'Chem - ODS'!AE$15*10^6&gt;0),SUM('Chemicals Calcs'!AJ$2:AJ147)-'Chem - ODS'!AE$15*10^6,'Chemicals Calcs'!AJ147))</f>
        <v>0</v>
      </c>
      <c r="AK147" s="210">
        <f ca="1">IF(SUM('Chemicals Calcs'!AK$2:AK147)-'Chem - ODS'!AF$15*10^6&lt;0,0,IF(AND(SUM('Chemicals Calcs'!AK$1:AK146)-'Chem - ODS'!AF$15*10^6&lt;0,SUM('Chemicals Calcs'!AK$2:AK147)-'Chem - ODS'!AF$15*10^6&gt;0),SUM('Chemicals Calcs'!AK$2:AK147)-'Chem - ODS'!AF$15*10^6,'Chemicals Calcs'!AK147))</f>
        <v>0</v>
      </c>
      <c r="AL147" s="210">
        <f ca="1">IF(SUM('Chemicals Calcs'!AL$2:AL147)-'Chem - ODS'!AG$15*10^6&lt;0,0,IF(AND(SUM('Chemicals Calcs'!AL$1:AL146)-'Chem - ODS'!AG$15*10^6&lt;0,SUM('Chemicals Calcs'!AL$2:AL147)-'Chem - ODS'!AG$15*10^6&gt;0),SUM('Chemicals Calcs'!AL$2:AL147)-'Chem - ODS'!AG$15*10^6,'Chemicals Calcs'!AL147))</f>
        <v>0</v>
      </c>
      <c r="AM147" s="210">
        <f ca="1">IF(SUM('Chemicals Calcs'!AM$2:AM147)-'Chem - ODS'!AH$15*10^6&lt;0,0,IF(AND(SUM('Chemicals Calcs'!AM$1:AM146)-'Chem - ODS'!AH$15*10^6&lt;0,SUM('Chemicals Calcs'!AM$2:AM147)-'Chem - ODS'!AH$15*10^6&gt;0),SUM('Chemicals Calcs'!AM$2:AM147)-'Chem - ODS'!AH$15*10^6,'Chemicals Calcs'!AM147))</f>
        <v>0</v>
      </c>
      <c r="AN147" s="210">
        <f ca="1">IF(SUM('Chemicals Calcs'!AN$2:AN147)-'Chem - ODS'!AI$15*10^6&lt;0,0,IF(AND(SUM('Chemicals Calcs'!AN$1:AN146)-'Chem - ODS'!AI$15*10^6&lt;0,SUM('Chemicals Calcs'!AN$2:AN147)-'Chem - ODS'!AI$15*10^6&gt;0),SUM('Chemicals Calcs'!AN$2:AN147)-'Chem - ODS'!AI$15*10^6,'Chemicals Calcs'!AN147))</f>
        <v>0</v>
      </c>
      <c r="AO147" s="210">
        <f ca="1">IF(SUM('Chemicals Calcs'!AO$2:AO147)-'Chem - ODS'!AJ$15*10^6&lt;0,0,IF(AND(SUM('Chemicals Calcs'!AO$1:AO146)-'Chem - ODS'!AJ$15*10^6&lt;0,SUM('Chemicals Calcs'!AO$2:AO147)-'Chem - ODS'!AJ$15*10^6&gt;0),SUM('Chemicals Calcs'!AO$2:AO147)-'Chem - ODS'!AJ$15*10^6,'Chemicals Calcs'!AO147))</f>
        <v>0</v>
      </c>
      <c r="AP147" s="210">
        <f ca="1">IF(SUM('Chemicals Calcs'!AP$2:AP147)-'Chem - ODS'!AK$15*10^6&lt;0,0,IF(AND(SUM('Chemicals Calcs'!AP$1:AP146)-'Chem - ODS'!AK$15*10^6&lt;0,SUM('Chemicals Calcs'!AP$2:AP147)-'Chem - ODS'!AK$15*10^6&gt;0),SUM('Chemicals Calcs'!AP$2:AP147)-'Chem - ODS'!AK$15*10^6,'Chemicals Calcs'!AP147))</f>
        <v>0</v>
      </c>
    </row>
    <row r="148" spans="1:42">
      <c r="A148" s="74">
        <v>96</v>
      </c>
      <c r="B148">
        <f ca="1">IF('Chemicals 2010'!$A156="CP",INDIRECT("'Chemicals 2010'!"&amp;'Country Selector'!$B$3&amp;ROW($A156))*10^12,0)</f>
        <v>0</v>
      </c>
      <c r="C148" s="90">
        <f t="shared" ca="1" si="6"/>
        <v>0</v>
      </c>
      <c r="D148" s="90">
        <f t="shared" ca="1" si="6"/>
        <v>0</v>
      </c>
      <c r="E148" s="90">
        <f t="shared" ca="1" si="6"/>
        <v>0</v>
      </c>
      <c r="F148" s="90">
        <f t="shared" ca="1" si="6"/>
        <v>0</v>
      </c>
      <c r="G148" s="210">
        <f ca="1">IF(SUM('Chemicals Calcs'!G$2:G148)-'Chem - ODS'!B$15*10^6&lt;0,0,IF(AND(SUM('Chemicals Calcs'!G$1:G147)-'Chem - ODS'!B$15*10^6&lt;0,SUM('Chemicals Calcs'!G$2:G148)-'Chem - ODS'!B$15*10^6&gt;0),SUM('Chemicals Calcs'!G$2:G148)-'Chem - ODS'!B$15*10^6,'Chemicals Calcs'!G148))</f>
        <v>0</v>
      </c>
      <c r="H148" s="210">
        <f ca="1">IF(SUM('Chemicals Calcs'!H$2:H148)-'Chem - ODS'!C$15*10^6&lt;0,0,IF(AND(SUM('Chemicals Calcs'!H$1:H147)-'Chem - ODS'!C$15*10^6&lt;0,SUM('Chemicals Calcs'!H$2:H148)-'Chem - ODS'!C$15*10^6&gt;0),SUM('Chemicals Calcs'!H$2:H148)-'Chem - ODS'!C$15*10^6,'Chemicals Calcs'!H148))</f>
        <v>0</v>
      </c>
      <c r="I148" s="210">
        <f ca="1">IF(SUM('Chemicals Calcs'!I$2:I148)-'Chem - ODS'!D$15*10^6&lt;0,0,IF(AND(SUM('Chemicals Calcs'!I$1:I147)-'Chem - ODS'!D$15*10^6&lt;0,SUM('Chemicals Calcs'!I$2:I148)-'Chem - ODS'!D$15*10^6&gt;0),SUM('Chemicals Calcs'!I$2:I148)-'Chem - ODS'!D$15*10^6,'Chemicals Calcs'!I148))</f>
        <v>0</v>
      </c>
      <c r="J148" s="210">
        <f ca="1">IF(SUM('Chemicals Calcs'!J$2:J148)-'Chem - ODS'!E$15*10^6&lt;0,0,IF(AND(SUM('Chemicals Calcs'!J$1:J147)-'Chem - ODS'!E$15*10^6&lt;0,SUM('Chemicals Calcs'!J$2:J148)-'Chem - ODS'!E$15*10^6&gt;0),SUM('Chemicals Calcs'!J$2:J148)-'Chem - ODS'!E$15*10^6,'Chemicals Calcs'!J148))</f>
        <v>0</v>
      </c>
      <c r="K148" s="210">
        <f ca="1">IF(SUM('Chemicals Calcs'!K$2:K148)-'Chem - ODS'!F$15*10^6&lt;0,0,IF(AND(SUM('Chemicals Calcs'!K$1:K147)-'Chem - ODS'!F$15*10^6&lt;0,SUM('Chemicals Calcs'!K$2:K148)-'Chem - ODS'!F$15*10^6&gt;0),SUM('Chemicals Calcs'!K$2:K148)-'Chem - ODS'!F$15*10^6,'Chemicals Calcs'!K148))</f>
        <v>0</v>
      </c>
      <c r="L148" s="210">
        <f ca="1">IF(SUM('Chemicals Calcs'!L$2:L148)-'Chem - ODS'!G$15*10^6&lt;0,0,IF(AND(SUM('Chemicals Calcs'!L$1:L147)-'Chem - ODS'!G$15*10^6&lt;0,SUM('Chemicals Calcs'!L$2:L148)-'Chem - ODS'!G$15*10^6&gt;0),SUM('Chemicals Calcs'!L$2:L148)-'Chem - ODS'!G$15*10^6,'Chemicals Calcs'!L148))</f>
        <v>0</v>
      </c>
      <c r="M148" s="210">
        <f ca="1">IF(SUM('Chemicals Calcs'!M$2:M148)-'Chem - ODS'!H$15*10^6&lt;0,0,IF(AND(SUM('Chemicals Calcs'!M$1:M147)-'Chem - ODS'!H$15*10^6&lt;0,SUM('Chemicals Calcs'!M$2:M148)-'Chem - ODS'!H$15*10^6&gt;0),SUM('Chemicals Calcs'!M$2:M148)-'Chem - ODS'!H$15*10^6,'Chemicals Calcs'!M148))</f>
        <v>0</v>
      </c>
      <c r="N148" s="210">
        <f ca="1">IF(SUM('Chemicals Calcs'!N$2:N148)-'Chem - ODS'!I$15*10^6&lt;0,0,IF(AND(SUM('Chemicals Calcs'!N$1:N147)-'Chem - ODS'!I$15*10^6&lt;0,SUM('Chemicals Calcs'!N$2:N148)-'Chem - ODS'!I$15*10^6&gt;0),SUM('Chemicals Calcs'!N$2:N148)-'Chem - ODS'!I$15*10^6,'Chemicals Calcs'!N148))</f>
        <v>0</v>
      </c>
      <c r="O148" s="210">
        <f ca="1">IF(SUM('Chemicals Calcs'!O$2:O148)-'Chem - ODS'!J$15*10^6&lt;0,0,IF(AND(SUM('Chemicals Calcs'!O$1:O147)-'Chem - ODS'!J$15*10^6&lt;0,SUM('Chemicals Calcs'!O$2:O148)-'Chem - ODS'!J$15*10^6&gt;0),SUM('Chemicals Calcs'!O$2:O148)-'Chem - ODS'!J$15*10^6,'Chemicals Calcs'!O148))</f>
        <v>0</v>
      </c>
      <c r="P148" s="210">
        <f ca="1">IF(SUM('Chemicals Calcs'!P$2:P148)-'Chem - ODS'!K$15*10^6&lt;0,0,IF(AND(SUM('Chemicals Calcs'!P$1:P147)-'Chem - ODS'!K$15*10^6&lt;0,SUM('Chemicals Calcs'!P$2:P148)-'Chem - ODS'!K$15*10^6&gt;0),SUM('Chemicals Calcs'!P$2:P148)-'Chem - ODS'!K$15*10^6,'Chemicals Calcs'!P148))</f>
        <v>0</v>
      </c>
      <c r="Q148" s="210">
        <f ca="1">IF(SUM('Chemicals Calcs'!Q$2:Q148)-'Chem - ODS'!L$15*10^6&lt;0,0,IF(AND(SUM('Chemicals Calcs'!Q$1:Q147)-'Chem - ODS'!L$15*10^6&lt;0,SUM('Chemicals Calcs'!Q$2:Q148)-'Chem - ODS'!L$15*10^6&gt;0),SUM('Chemicals Calcs'!Q$2:Q148)-'Chem - ODS'!L$15*10^6,'Chemicals Calcs'!Q148))</f>
        <v>0</v>
      </c>
      <c r="R148" s="210">
        <f ca="1">IF(SUM('Chemicals Calcs'!R$2:R148)-'Chem - ODS'!M$15*10^6&lt;0,0,IF(AND(SUM('Chemicals Calcs'!R$1:R147)-'Chem - ODS'!M$15*10^6&lt;0,SUM('Chemicals Calcs'!R$2:R148)-'Chem - ODS'!M$15*10^6&gt;0),SUM('Chemicals Calcs'!R$2:R148)-'Chem - ODS'!M$15*10^6,'Chemicals Calcs'!R148))</f>
        <v>0</v>
      </c>
      <c r="S148" s="210">
        <f ca="1">IF(SUM('Chemicals Calcs'!S$2:S148)-'Chem - ODS'!N$15*10^6&lt;0,0,IF(AND(SUM('Chemicals Calcs'!S$1:S147)-'Chem - ODS'!N$15*10^6&lt;0,SUM('Chemicals Calcs'!S$2:S148)-'Chem - ODS'!N$15*10^6&gt;0),SUM('Chemicals Calcs'!S$2:S148)-'Chem - ODS'!N$15*10^6,'Chemicals Calcs'!S148))</f>
        <v>0</v>
      </c>
      <c r="T148" s="210">
        <f ca="1">IF(SUM('Chemicals Calcs'!T$2:T148)-'Chem - ODS'!O$15*10^6&lt;0,0,IF(AND(SUM('Chemicals Calcs'!T$1:T147)-'Chem - ODS'!O$15*10^6&lt;0,SUM('Chemicals Calcs'!T$2:T148)-'Chem - ODS'!O$15*10^6&gt;0),SUM('Chemicals Calcs'!T$2:T148)-'Chem - ODS'!O$15*10^6,'Chemicals Calcs'!T148))</f>
        <v>0</v>
      </c>
      <c r="U148" s="210">
        <f ca="1">IF(SUM('Chemicals Calcs'!U$2:U148)-'Chem - ODS'!P$15*10^6&lt;0,0,IF(AND(SUM('Chemicals Calcs'!U$1:U147)-'Chem - ODS'!P$15*10^6&lt;0,SUM('Chemicals Calcs'!U$2:U148)-'Chem - ODS'!P$15*10^6&gt;0),SUM('Chemicals Calcs'!U$2:U148)-'Chem - ODS'!P$15*10^6,'Chemicals Calcs'!U148))</f>
        <v>0</v>
      </c>
      <c r="V148" s="210">
        <f ca="1">IF(SUM('Chemicals Calcs'!V$2:V148)-'Chem - ODS'!Q$15*10^6&lt;0,0,IF(AND(SUM('Chemicals Calcs'!V$1:V147)-'Chem - ODS'!Q$15*10^6&lt;0,SUM('Chemicals Calcs'!V$2:V148)-'Chem - ODS'!Q$15*10^6&gt;0),SUM('Chemicals Calcs'!V$2:V148)-'Chem - ODS'!Q$15*10^6,'Chemicals Calcs'!V148))</f>
        <v>0</v>
      </c>
      <c r="W148" s="210">
        <f ca="1">IF(SUM('Chemicals Calcs'!W$2:W148)-'Chem - ODS'!R$15*10^6&lt;0,0,IF(AND(SUM('Chemicals Calcs'!W$1:W147)-'Chem - ODS'!R$15*10^6&lt;0,SUM('Chemicals Calcs'!W$2:W148)-'Chem - ODS'!R$15*10^6&gt;0),SUM('Chemicals Calcs'!W$2:W148)-'Chem - ODS'!R$15*10^6,'Chemicals Calcs'!W148))</f>
        <v>0</v>
      </c>
      <c r="X148" s="210">
        <f ca="1">IF(SUM('Chemicals Calcs'!X$2:X148)-'Chem - ODS'!S$15*10^6&lt;0,0,IF(AND(SUM('Chemicals Calcs'!X$1:X147)-'Chem - ODS'!S$15*10^6&lt;0,SUM('Chemicals Calcs'!X$2:X148)-'Chem - ODS'!S$15*10^6&gt;0),SUM('Chemicals Calcs'!X$2:X148)-'Chem - ODS'!S$15*10^6,'Chemicals Calcs'!X148))</f>
        <v>0</v>
      </c>
      <c r="Y148" s="210">
        <f ca="1">IF(SUM('Chemicals Calcs'!Y$2:Y148)-'Chem - ODS'!T$15*10^6&lt;0,0,IF(AND(SUM('Chemicals Calcs'!Y$1:Y147)-'Chem - ODS'!T$15*10^6&lt;0,SUM('Chemicals Calcs'!Y$2:Y148)-'Chem - ODS'!T$15*10^6&gt;0),SUM('Chemicals Calcs'!Y$2:Y148)-'Chem - ODS'!T$15*10^6,'Chemicals Calcs'!Y148))</f>
        <v>0</v>
      </c>
      <c r="Z148" s="210">
        <f ca="1">IF(SUM('Chemicals Calcs'!Z$2:Z148)-'Chem - ODS'!U$15*10^6&lt;0,0,IF(AND(SUM('Chemicals Calcs'!Z$1:Z147)-'Chem - ODS'!U$15*10^6&lt;0,SUM('Chemicals Calcs'!Z$2:Z148)-'Chem - ODS'!U$15*10^6&gt;0),SUM('Chemicals Calcs'!Z$2:Z148)-'Chem - ODS'!U$15*10^6,'Chemicals Calcs'!Z148))</f>
        <v>0</v>
      </c>
      <c r="AA148" s="210">
        <f ca="1">IF(SUM('Chemicals Calcs'!AA$2:AA148)-'Chem - ODS'!V$15*10^6&lt;0,0,IF(AND(SUM('Chemicals Calcs'!AA$1:AA147)-'Chem - ODS'!V$15*10^6&lt;0,SUM('Chemicals Calcs'!AA$2:AA148)-'Chem - ODS'!V$15*10^6&gt;0),SUM('Chemicals Calcs'!AA$2:AA148)-'Chem - ODS'!V$15*10^6,'Chemicals Calcs'!AA148))</f>
        <v>0</v>
      </c>
      <c r="AB148" s="210">
        <f ca="1">IF(SUM('Chemicals Calcs'!AB$2:AB148)-'Chem - ODS'!W$15*10^6&lt;0,0,IF(AND(SUM('Chemicals Calcs'!AB$1:AB147)-'Chem - ODS'!W$15*10^6&lt;0,SUM('Chemicals Calcs'!AB$2:AB148)-'Chem - ODS'!W$15*10^6&gt;0),SUM('Chemicals Calcs'!AB$2:AB148)-'Chem - ODS'!W$15*10^6,'Chemicals Calcs'!AB148))</f>
        <v>0</v>
      </c>
      <c r="AC148" s="210">
        <f ca="1">IF(SUM('Chemicals Calcs'!AC$2:AC148)-'Chem - ODS'!X$15*10^6&lt;0,0,IF(AND(SUM('Chemicals Calcs'!AC$1:AC147)-'Chem - ODS'!X$15*10^6&lt;0,SUM('Chemicals Calcs'!AC$2:AC148)-'Chem - ODS'!X$15*10^6&gt;0),SUM('Chemicals Calcs'!AC$2:AC148)-'Chem - ODS'!X$15*10^6,'Chemicals Calcs'!AC148))</f>
        <v>0</v>
      </c>
      <c r="AD148" s="210">
        <f ca="1">IF(SUM('Chemicals Calcs'!AD$2:AD148)-'Chem - ODS'!Y$15*10^6&lt;0,0,IF(AND(SUM('Chemicals Calcs'!AD$1:AD147)-'Chem - ODS'!Y$15*10^6&lt;0,SUM('Chemicals Calcs'!AD$2:AD148)-'Chem - ODS'!Y$15*10^6&gt;0),SUM('Chemicals Calcs'!AD$2:AD148)-'Chem - ODS'!Y$15*10^6,'Chemicals Calcs'!AD148))</f>
        <v>0</v>
      </c>
      <c r="AE148" s="210">
        <f ca="1">IF(SUM('Chemicals Calcs'!AE$2:AE148)-'Chem - ODS'!Z$15*10^6&lt;0,0,IF(AND(SUM('Chemicals Calcs'!AE$1:AE147)-'Chem - ODS'!Z$15*10^6&lt;0,SUM('Chemicals Calcs'!AE$2:AE148)-'Chem - ODS'!Z$15*10^6&gt;0),SUM('Chemicals Calcs'!AE$2:AE148)-'Chem - ODS'!Z$15*10^6,'Chemicals Calcs'!AE148))</f>
        <v>0</v>
      </c>
      <c r="AF148" s="210">
        <f ca="1">IF(SUM('Chemicals Calcs'!AF$2:AF148)-'Chem - ODS'!AA$15*10^6&lt;0,0,IF(AND(SUM('Chemicals Calcs'!AF$1:AF147)-'Chem - ODS'!AA$15*10^6&lt;0,SUM('Chemicals Calcs'!AF$2:AF148)-'Chem - ODS'!AA$15*10^6&gt;0),SUM('Chemicals Calcs'!AF$2:AF148)-'Chem - ODS'!AA$15*10^6,'Chemicals Calcs'!AF148))</f>
        <v>0</v>
      </c>
      <c r="AG148" s="210">
        <f ca="1">IF(SUM('Chemicals Calcs'!AG$2:AG148)-'Chem - ODS'!AB$15*10^6&lt;0,0,IF(AND(SUM('Chemicals Calcs'!AG$1:AG147)-'Chem - ODS'!AB$15*10^6&lt;0,SUM('Chemicals Calcs'!AG$2:AG148)-'Chem - ODS'!AB$15*10^6&gt;0),SUM('Chemicals Calcs'!AG$2:AG148)-'Chem - ODS'!AB$15*10^6,'Chemicals Calcs'!AG148))</f>
        <v>0</v>
      </c>
      <c r="AH148" s="210">
        <f ca="1">IF(SUM('Chemicals Calcs'!AH$2:AH148)-'Chem - ODS'!AC$15*10^6&lt;0,0,IF(AND(SUM('Chemicals Calcs'!AH$1:AH147)-'Chem - ODS'!AC$15*10^6&lt;0,SUM('Chemicals Calcs'!AH$2:AH148)-'Chem - ODS'!AC$15*10^6&gt;0),SUM('Chemicals Calcs'!AH$2:AH148)-'Chem - ODS'!AC$15*10^6,'Chemicals Calcs'!AH148))</f>
        <v>0</v>
      </c>
      <c r="AI148" s="210">
        <f ca="1">IF(SUM('Chemicals Calcs'!AI$2:AI148)-'Chem - ODS'!AD$15*10^6&lt;0,0,IF(AND(SUM('Chemicals Calcs'!AI$1:AI147)-'Chem - ODS'!AD$15*10^6&lt;0,SUM('Chemicals Calcs'!AI$2:AI148)-'Chem - ODS'!AD$15*10^6&gt;0),SUM('Chemicals Calcs'!AI$2:AI148)-'Chem - ODS'!AD$15*10^6,'Chemicals Calcs'!AI148))</f>
        <v>0</v>
      </c>
      <c r="AJ148" s="210">
        <f ca="1">IF(SUM('Chemicals Calcs'!AJ$2:AJ148)-'Chem - ODS'!AE$15*10^6&lt;0,0,IF(AND(SUM('Chemicals Calcs'!AJ$1:AJ147)-'Chem - ODS'!AE$15*10^6&lt;0,SUM('Chemicals Calcs'!AJ$2:AJ148)-'Chem - ODS'!AE$15*10^6&gt;0),SUM('Chemicals Calcs'!AJ$2:AJ148)-'Chem - ODS'!AE$15*10^6,'Chemicals Calcs'!AJ148))</f>
        <v>0</v>
      </c>
      <c r="AK148" s="210">
        <f ca="1">IF(SUM('Chemicals Calcs'!AK$2:AK148)-'Chem - ODS'!AF$15*10^6&lt;0,0,IF(AND(SUM('Chemicals Calcs'!AK$1:AK147)-'Chem - ODS'!AF$15*10^6&lt;0,SUM('Chemicals Calcs'!AK$2:AK148)-'Chem - ODS'!AF$15*10^6&gt;0),SUM('Chemicals Calcs'!AK$2:AK148)-'Chem - ODS'!AF$15*10^6,'Chemicals Calcs'!AK148))</f>
        <v>0</v>
      </c>
      <c r="AL148" s="210">
        <f ca="1">IF(SUM('Chemicals Calcs'!AL$2:AL148)-'Chem - ODS'!AG$15*10^6&lt;0,0,IF(AND(SUM('Chemicals Calcs'!AL$1:AL147)-'Chem - ODS'!AG$15*10^6&lt;0,SUM('Chemicals Calcs'!AL$2:AL148)-'Chem - ODS'!AG$15*10^6&gt;0),SUM('Chemicals Calcs'!AL$2:AL148)-'Chem - ODS'!AG$15*10^6,'Chemicals Calcs'!AL148))</f>
        <v>0</v>
      </c>
      <c r="AM148" s="210">
        <f ca="1">IF(SUM('Chemicals Calcs'!AM$2:AM148)-'Chem - ODS'!AH$15*10^6&lt;0,0,IF(AND(SUM('Chemicals Calcs'!AM$1:AM147)-'Chem - ODS'!AH$15*10^6&lt;0,SUM('Chemicals Calcs'!AM$2:AM148)-'Chem - ODS'!AH$15*10^6&gt;0),SUM('Chemicals Calcs'!AM$2:AM148)-'Chem - ODS'!AH$15*10^6,'Chemicals Calcs'!AM148))</f>
        <v>0</v>
      </c>
      <c r="AN148" s="210">
        <f ca="1">IF(SUM('Chemicals Calcs'!AN$2:AN148)-'Chem - ODS'!AI$15*10^6&lt;0,0,IF(AND(SUM('Chemicals Calcs'!AN$1:AN147)-'Chem - ODS'!AI$15*10^6&lt;0,SUM('Chemicals Calcs'!AN$2:AN148)-'Chem - ODS'!AI$15*10^6&gt;0),SUM('Chemicals Calcs'!AN$2:AN148)-'Chem - ODS'!AI$15*10^6,'Chemicals Calcs'!AN148))</f>
        <v>0</v>
      </c>
      <c r="AO148" s="210">
        <f ca="1">IF(SUM('Chemicals Calcs'!AO$2:AO148)-'Chem - ODS'!AJ$15*10^6&lt;0,0,IF(AND(SUM('Chemicals Calcs'!AO$1:AO147)-'Chem - ODS'!AJ$15*10^6&lt;0,SUM('Chemicals Calcs'!AO$2:AO148)-'Chem - ODS'!AJ$15*10^6&gt;0),SUM('Chemicals Calcs'!AO$2:AO148)-'Chem - ODS'!AJ$15*10^6,'Chemicals Calcs'!AO148))</f>
        <v>0</v>
      </c>
      <c r="AP148" s="210">
        <f ca="1">IF(SUM('Chemicals Calcs'!AP$2:AP148)-'Chem - ODS'!AK$15*10^6&lt;0,0,IF(AND(SUM('Chemicals Calcs'!AP$1:AP147)-'Chem - ODS'!AK$15*10^6&lt;0,SUM('Chemicals Calcs'!AP$2:AP148)-'Chem - ODS'!AK$15*10^6&gt;0),SUM('Chemicals Calcs'!AP$2:AP148)-'Chem - ODS'!AK$15*10^6,'Chemicals Calcs'!AP148))</f>
        <v>0</v>
      </c>
    </row>
    <row r="149" spans="1:42">
      <c r="A149" s="74">
        <v>97</v>
      </c>
      <c r="B149">
        <f ca="1">IF('Chemicals 2010'!$A157="CP",INDIRECT("'Chemicals 2010'!"&amp;'Country Selector'!$B$3&amp;ROW($A157))*10^12,0)</f>
        <v>0</v>
      </c>
      <c r="C149" s="90">
        <f t="shared" ca="1" si="6"/>
        <v>0</v>
      </c>
      <c r="D149" s="90">
        <f t="shared" ca="1" si="6"/>
        <v>0</v>
      </c>
      <c r="E149" s="90">
        <f t="shared" ca="1" si="6"/>
        <v>0</v>
      </c>
      <c r="F149" s="90">
        <f t="shared" ca="1" si="6"/>
        <v>0</v>
      </c>
      <c r="G149" s="210">
        <f ca="1">IF(SUM('Chemicals Calcs'!G$2:G149)-'Chem - ODS'!B$15*10^6&lt;0,0,IF(AND(SUM('Chemicals Calcs'!G$1:G148)-'Chem - ODS'!B$15*10^6&lt;0,SUM('Chemicals Calcs'!G$2:G149)-'Chem - ODS'!B$15*10^6&gt;0),SUM('Chemicals Calcs'!G$2:G149)-'Chem - ODS'!B$15*10^6,'Chemicals Calcs'!G149))</f>
        <v>0</v>
      </c>
      <c r="H149" s="210">
        <f ca="1">IF(SUM('Chemicals Calcs'!H$2:H149)-'Chem - ODS'!C$15*10^6&lt;0,0,IF(AND(SUM('Chemicals Calcs'!H$1:H148)-'Chem - ODS'!C$15*10^6&lt;0,SUM('Chemicals Calcs'!H$2:H149)-'Chem - ODS'!C$15*10^6&gt;0),SUM('Chemicals Calcs'!H$2:H149)-'Chem - ODS'!C$15*10^6,'Chemicals Calcs'!H149))</f>
        <v>0</v>
      </c>
      <c r="I149" s="210">
        <f ca="1">IF(SUM('Chemicals Calcs'!I$2:I149)-'Chem - ODS'!D$15*10^6&lt;0,0,IF(AND(SUM('Chemicals Calcs'!I$1:I148)-'Chem - ODS'!D$15*10^6&lt;0,SUM('Chemicals Calcs'!I$2:I149)-'Chem - ODS'!D$15*10^6&gt;0),SUM('Chemicals Calcs'!I$2:I149)-'Chem - ODS'!D$15*10^6,'Chemicals Calcs'!I149))</f>
        <v>0</v>
      </c>
      <c r="J149" s="210">
        <f ca="1">IF(SUM('Chemicals Calcs'!J$2:J149)-'Chem - ODS'!E$15*10^6&lt;0,0,IF(AND(SUM('Chemicals Calcs'!J$1:J148)-'Chem - ODS'!E$15*10^6&lt;0,SUM('Chemicals Calcs'!J$2:J149)-'Chem - ODS'!E$15*10^6&gt;0),SUM('Chemicals Calcs'!J$2:J149)-'Chem - ODS'!E$15*10^6,'Chemicals Calcs'!J149))</f>
        <v>0</v>
      </c>
      <c r="K149" s="210">
        <f ca="1">IF(SUM('Chemicals Calcs'!K$2:K149)-'Chem - ODS'!F$15*10^6&lt;0,0,IF(AND(SUM('Chemicals Calcs'!K$1:K148)-'Chem - ODS'!F$15*10^6&lt;0,SUM('Chemicals Calcs'!K$2:K149)-'Chem - ODS'!F$15*10^6&gt;0),SUM('Chemicals Calcs'!K$2:K149)-'Chem - ODS'!F$15*10^6,'Chemicals Calcs'!K149))</f>
        <v>0</v>
      </c>
      <c r="L149" s="210">
        <f ca="1">IF(SUM('Chemicals Calcs'!L$2:L149)-'Chem - ODS'!G$15*10^6&lt;0,0,IF(AND(SUM('Chemicals Calcs'!L$1:L148)-'Chem - ODS'!G$15*10^6&lt;0,SUM('Chemicals Calcs'!L$2:L149)-'Chem - ODS'!G$15*10^6&gt;0),SUM('Chemicals Calcs'!L$2:L149)-'Chem - ODS'!G$15*10^6,'Chemicals Calcs'!L149))</f>
        <v>0</v>
      </c>
      <c r="M149" s="210">
        <f ca="1">IF(SUM('Chemicals Calcs'!M$2:M149)-'Chem - ODS'!H$15*10^6&lt;0,0,IF(AND(SUM('Chemicals Calcs'!M$1:M148)-'Chem - ODS'!H$15*10^6&lt;0,SUM('Chemicals Calcs'!M$2:M149)-'Chem - ODS'!H$15*10^6&gt;0),SUM('Chemicals Calcs'!M$2:M149)-'Chem - ODS'!H$15*10^6,'Chemicals Calcs'!M149))</f>
        <v>0</v>
      </c>
      <c r="N149" s="210">
        <f ca="1">IF(SUM('Chemicals Calcs'!N$2:N149)-'Chem - ODS'!I$15*10^6&lt;0,0,IF(AND(SUM('Chemicals Calcs'!N$1:N148)-'Chem - ODS'!I$15*10^6&lt;0,SUM('Chemicals Calcs'!N$2:N149)-'Chem - ODS'!I$15*10^6&gt;0),SUM('Chemicals Calcs'!N$2:N149)-'Chem - ODS'!I$15*10^6,'Chemicals Calcs'!N149))</f>
        <v>0</v>
      </c>
      <c r="O149" s="210">
        <f ca="1">IF(SUM('Chemicals Calcs'!O$2:O149)-'Chem - ODS'!J$15*10^6&lt;0,0,IF(AND(SUM('Chemicals Calcs'!O$1:O148)-'Chem - ODS'!J$15*10^6&lt;0,SUM('Chemicals Calcs'!O$2:O149)-'Chem - ODS'!J$15*10^6&gt;0),SUM('Chemicals Calcs'!O$2:O149)-'Chem - ODS'!J$15*10^6,'Chemicals Calcs'!O149))</f>
        <v>0</v>
      </c>
      <c r="P149" s="210">
        <f ca="1">IF(SUM('Chemicals Calcs'!P$2:P149)-'Chem - ODS'!K$15*10^6&lt;0,0,IF(AND(SUM('Chemicals Calcs'!P$1:P148)-'Chem - ODS'!K$15*10^6&lt;0,SUM('Chemicals Calcs'!P$2:P149)-'Chem - ODS'!K$15*10^6&gt;0),SUM('Chemicals Calcs'!P$2:P149)-'Chem - ODS'!K$15*10^6,'Chemicals Calcs'!P149))</f>
        <v>0</v>
      </c>
      <c r="Q149" s="210">
        <f ca="1">IF(SUM('Chemicals Calcs'!Q$2:Q149)-'Chem - ODS'!L$15*10^6&lt;0,0,IF(AND(SUM('Chemicals Calcs'!Q$1:Q148)-'Chem - ODS'!L$15*10^6&lt;0,SUM('Chemicals Calcs'!Q$2:Q149)-'Chem - ODS'!L$15*10^6&gt;0),SUM('Chemicals Calcs'!Q$2:Q149)-'Chem - ODS'!L$15*10^6,'Chemicals Calcs'!Q149))</f>
        <v>0</v>
      </c>
      <c r="R149" s="210">
        <f ca="1">IF(SUM('Chemicals Calcs'!R$2:R149)-'Chem - ODS'!M$15*10^6&lt;0,0,IF(AND(SUM('Chemicals Calcs'!R$1:R148)-'Chem - ODS'!M$15*10^6&lt;0,SUM('Chemicals Calcs'!R$2:R149)-'Chem - ODS'!M$15*10^6&gt;0),SUM('Chemicals Calcs'!R$2:R149)-'Chem - ODS'!M$15*10^6,'Chemicals Calcs'!R149))</f>
        <v>0</v>
      </c>
      <c r="S149" s="210">
        <f ca="1">IF(SUM('Chemicals Calcs'!S$2:S149)-'Chem - ODS'!N$15*10^6&lt;0,0,IF(AND(SUM('Chemicals Calcs'!S$1:S148)-'Chem - ODS'!N$15*10^6&lt;0,SUM('Chemicals Calcs'!S$2:S149)-'Chem - ODS'!N$15*10^6&gt;0),SUM('Chemicals Calcs'!S$2:S149)-'Chem - ODS'!N$15*10^6,'Chemicals Calcs'!S149))</f>
        <v>0</v>
      </c>
      <c r="T149" s="210">
        <f ca="1">IF(SUM('Chemicals Calcs'!T$2:T149)-'Chem - ODS'!O$15*10^6&lt;0,0,IF(AND(SUM('Chemicals Calcs'!T$1:T148)-'Chem - ODS'!O$15*10^6&lt;0,SUM('Chemicals Calcs'!T$2:T149)-'Chem - ODS'!O$15*10^6&gt;0),SUM('Chemicals Calcs'!T$2:T149)-'Chem - ODS'!O$15*10^6,'Chemicals Calcs'!T149))</f>
        <v>0</v>
      </c>
      <c r="U149" s="210">
        <f ca="1">IF(SUM('Chemicals Calcs'!U$2:U149)-'Chem - ODS'!P$15*10^6&lt;0,0,IF(AND(SUM('Chemicals Calcs'!U$1:U148)-'Chem - ODS'!P$15*10^6&lt;0,SUM('Chemicals Calcs'!U$2:U149)-'Chem - ODS'!P$15*10^6&gt;0),SUM('Chemicals Calcs'!U$2:U149)-'Chem - ODS'!P$15*10^6,'Chemicals Calcs'!U149))</f>
        <v>0</v>
      </c>
      <c r="V149" s="210">
        <f ca="1">IF(SUM('Chemicals Calcs'!V$2:V149)-'Chem - ODS'!Q$15*10^6&lt;0,0,IF(AND(SUM('Chemicals Calcs'!V$1:V148)-'Chem - ODS'!Q$15*10^6&lt;0,SUM('Chemicals Calcs'!V$2:V149)-'Chem - ODS'!Q$15*10^6&gt;0),SUM('Chemicals Calcs'!V$2:V149)-'Chem - ODS'!Q$15*10^6,'Chemicals Calcs'!V149))</f>
        <v>0</v>
      </c>
      <c r="W149" s="210">
        <f ca="1">IF(SUM('Chemicals Calcs'!W$2:W149)-'Chem - ODS'!R$15*10^6&lt;0,0,IF(AND(SUM('Chemicals Calcs'!W$1:W148)-'Chem - ODS'!R$15*10^6&lt;0,SUM('Chemicals Calcs'!W$2:W149)-'Chem - ODS'!R$15*10^6&gt;0),SUM('Chemicals Calcs'!W$2:W149)-'Chem - ODS'!R$15*10^6,'Chemicals Calcs'!W149))</f>
        <v>0</v>
      </c>
      <c r="X149" s="210">
        <f ca="1">IF(SUM('Chemicals Calcs'!X$2:X149)-'Chem - ODS'!S$15*10^6&lt;0,0,IF(AND(SUM('Chemicals Calcs'!X$1:X148)-'Chem - ODS'!S$15*10^6&lt;0,SUM('Chemicals Calcs'!X$2:X149)-'Chem - ODS'!S$15*10^6&gt;0),SUM('Chemicals Calcs'!X$2:X149)-'Chem - ODS'!S$15*10^6,'Chemicals Calcs'!X149))</f>
        <v>0</v>
      </c>
      <c r="Y149" s="210">
        <f ca="1">IF(SUM('Chemicals Calcs'!Y$2:Y149)-'Chem - ODS'!T$15*10^6&lt;0,0,IF(AND(SUM('Chemicals Calcs'!Y$1:Y148)-'Chem - ODS'!T$15*10^6&lt;0,SUM('Chemicals Calcs'!Y$2:Y149)-'Chem - ODS'!T$15*10^6&gt;0),SUM('Chemicals Calcs'!Y$2:Y149)-'Chem - ODS'!T$15*10^6,'Chemicals Calcs'!Y149))</f>
        <v>0</v>
      </c>
      <c r="Z149" s="210">
        <f ca="1">IF(SUM('Chemicals Calcs'!Z$2:Z149)-'Chem - ODS'!U$15*10^6&lt;0,0,IF(AND(SUM('Chemicals Calcs'!Z$1:Z148)-'Chem - ODS'!U$15*10^6&lt;0,SUM('Chemicals Calcs'!Z$2:Z149)-'Chem - ODS'!U$15*10^6&gt;0),SUM('Chemicals Calcs'!Z$2:Z149)-'Chem - ODS'!U$15*10^6,'Chemicals Calcs'!Z149))</f>
        <v>0</v>
      </c>
      <c r="AA149" s="210">
        <f ca="1">IF(SUM('Chemicals Calcs'!AA$2:AA149)-'Chem - ODS'!V$15*10^6&lt;0,0,IF(AND(SUM('Chemicals Calcs'!AA$1:AA148)-'Chem - ODS'!V$15*10^6&lt;0,SUM('Chemicals Calcs'!AA$2:AA149)-'Chem - ODS'!V$15*10^6&gt;0),SUM('Chemicals Calcs'!AA$2:AA149)-'Chem - ODS'!V$15*10^6,'Chemicals Calcs'!AA149))</f>
        <v>0</v>
      </c>
      <c r="AB149" s="210">
        <f ca="1">IF(SUM('Chemicals Calcs'!AB$2:AB149)-'Chem - ODS'!W$15*10^6&lt;0,0,IF(AND(SUM('Chemicals Calcs'!AB$1:AB148)-'Chem - ODS'!W$15*10^6&lt;0,SUM('Chemicals Calcs'!AB$2:AB149)-'Chem - ODS'!W$15*10^6&gt;0),SUM('Chemicals Calcs'!AB$2:AB149)-'Chem - ODS'!W$15*10^6,'Chemicals Calcs'!AB149))</f>
        <v>0</v>
      </c>
      <c r="AC149" s="210">
        <f ca="1">IF(SUM('Chemicals Calcs'!AC$2:AC149)-'Chem - ODS'!X$15*10^6&lt;0,0,IF(AND(SUM('Chemicals Calcs'!AC$1:AC148)-'Chem - ODS'!X$15*10^6&lt;0,SUM('Chemicals Calcs'!AC$2:AC149)-'Chem - ODS'!X$15*10^6&gt;0),SUM('Chemicals Calcs'!AC$2:AC149)-'Chem - ODS'!X$15*10^6,'Chemicals Calcs'!AC149))</f>
        <v>0</v>
      </c>
      <c r="AD149" s="210">
        <f ca="1">IF(SUM('Chemicals Calcs'!AD$2:AD149)-'Chem - ODS'!Y$15*10^6&lt;0,0,IF(AND(SUM('Chemicals Calcs'!AD$1:AD148)-'Chem - ODS'!Y$15*10^6&lt;0,SUM('Chemicals Calcs'!AD$2:AD149)-'Chem - ODS'!Y$15*10^6&gt;0),SUM('Chemicals Calcs'!AD$2:AD149)-'Chem - ODS'!Y$15*10^6,'Chemicals Calcs'!AD149))</f>
        <v>0</v>
      </c>
      <c r="AE149" s="210">
        <f ca="1">IF(SUM('Chemicals Calcs'!AE$2:AE149)-'Chem - ODS'!Z$15*10^6&lt;0,0,IF(AND(SUM('Chemicals Calcs'!AE$1:AE148)-'Chem - ODS'!Z$15*10^6&lt;0,SUM('Chemicals Calcs'!AE$2:AE149)-'Chem - ODS'!Z$15*10^6&gt;0),SUM('Chemicals Calcs'!AE$2:AE149)-'Chem - ODS'!Z$15*10^6,'Chemicals Calcs'!AE149))</f>
        <v>0</v>
      </c>
      <c r="AF149" s="210">
        <f ca="1">IF(SUM('Chemicals Calcs'!AF$2:AF149)-'Chem - ODS'!AA$15*10^6&lt;0,0,IF(AND(SUM('Chemicals Calcs'!AF$1:AF148)-'Chem - ODS'!AA$15*10^6&lt;0,SUM('Chemicals Calcs'!AF$2:AF149)-'Chem - ODS'!AA$15*10^6&gt;0),SUM('Chemicals Calcs'!AF$2:AF149)-'Chem - ODS'!AA$15*10^6,'Chemicals Calcs'!AF149))</f>
        <v>0</v>
      </c>
      <c r="AG149" s="210">
        <f ca="1">IF(SUM('Chemicals Calcs'!AG$2:AG149)-'Chem - ODS'!AB$15*10^6&lt;0,0,IF(AND(SUM('Chemicals Calcs'!AG$1:AG148)-'Chem - ODS'!AB$15*10^6&lt;0,SUM('Chemicals Calcs'!AG$2:AG149)-'Chem - ODS'!AB$15*10^6&gt;0),SUM('Chemicals Calcs'!AG$2:AG149)-'Chem - ODS'!AB$15*10^6,'Chemicals Calcs'!AG149))</f>
        <v>0</v>
      </c>
      <c r="AH149" s="210">
        <f ca="1">IF(SUM('Chemicals Calcs'!AH$2:AH149)-'Chem - ODS'!AC$15*10^6&lt;0,0,IF(AND(SUM('Chemicals Calcs'!AH$1:AH148)-'Chem - ODS'!AC$15*10^6&lt;0,SUM('Chemicals Calcs'!AH$2:AH149)-'Chem - ODS'!AC$15*10^6&gt;0),SUM('Chemicals Calcs'!AH$2:AH149)-'Chem - ODS'!AC$15*10^6,'Chemicals Calcs'!AH149))</f>
        <v>0</v>
      </c>
      <c r="AI149" s="210">
        <f ca="1">IF(SUM('Chemicals Calcs'!AI$2:AI149)-'Chem - ODS'!AD$15*10^6&lt;0,0,IF(AND(SUM('Chemicals Calcs'!AI$1:AI148)-'Chem - ODS'!AD$15*10^6&lt;0,SUM('Chemicals Calcs'!AI$2:AI149)-'Chem - ODS'!AD$15*10^6&gt;0),SUM('Chemicals Calcs'!AI$2:AI149)-'Chem - ODS'!AD$15*10^6,'Chemicals Calcs'!AI149))</f>
        <v>0</v>
      </c>
      <c r="AJ149" s="210">
        <f ca="1">IF(SUM('Chemicals Calcs'!AJ$2:AJ149)-'Chem - ODS'!AE$15*10^6&lt;0,0,IF(AND(SUM('Chemicals Calcs'!AJ$1:AJ148)-'Chem - ODS'!AE$15*10^6&lt;0,SUM('Chemicals Calcs'!AJ$2:AJ149)-'Chem - ODS'!AE$15*10^6&gt;0),SUM('Chemicals Calcs'!AJ$2:AJ149)-'Chem - ODS'!AE$15*10^6,'Chemicals Calcs'!AJ149))</f>
        <v>0</v>
      </c>
      <c r="AK149" s="210">
        <f ca="1">IF(SUM('Chemicals Calcs'!AK$2:AK149)-'Chem - ODS'!AF$15*10^6&lt;0,0,IF(AND(SUM('Chemicals Calcs'!AK$1:AK148)-'Chem - ODS'!AF$15*10^6&lt;0,SUM('Chemicals Calcs'!AK$2:AK149)-'Chem - ODS'!AF$15*10^6&gt;0),SUM('Chemicals Calcs'!AK$2:AK149)-'Chem - ODS'!AF$15*10^6,'Chemicals Calcs'!AK149))</f>
        <v>0</v>
      </c>
      <c r="AL149" s="210">
        <f ca="1">IF(SUM('Chemicals Calcs'!AL$2:AL149)-'Chem - ODS'!AG$15*10^6&lt;0,0,IF(AND(SUM('Chemicals Calcs'!AL$1:AL148)-'Chem - ODS'!AG$15*10^6&lt;0,SUM('Chemicals Calcs'!AL$2:AL149)-'Chem - ODS'!AG$15*10^6&gt;0),SUM('Chemicals Calcs'!AL$2:AL149)-'Chem - ODS'!AG$15*10^6,'Chemicals Calcs'!AL149))</f>
        <v>0</v>
      </c>
      <c r="AM149" s="210">
        <f ca="1">IF(SUM('Chemicals Calcs'!AM$2:AM149)-'Chem - ODS'!AH$15*10^6&lt;0,0,IF(AND(SUM('Chemicals Calcs'!AM$1:AM148)-'Chem - ODS'!AH$15*10^6&lt;0,SUM('Chemicals Calcs'!AM$2:AM149)-'Chem - ODS'!AH$15*10^6&gt;0),SUM('Chemicals Calcs'!AM$2:AM149)-'Chem - ODS'!AH$15*10^6,'Chemicals Calcs'!AM149))</f>
        <v>0</v>
      </c>
      <c r="AN149" s="210">
        <f ca="1">IF(SUM('Chemicals Calcs'!AN$2:AN149)-'Chem - ODS'!AI$15*10^6&lt;0,0,IF(AND(SUM('Chemicals Calcs'!AN$1:AN148)-'Chem - ODS'!AI$15*10^6&lt;0,SUM('Chemicals Calcs'!AN$2:AN149)-'Chem - ODS'!AI$15*10^6&gt;0),SUM('Chemicals Calcs'!AN$2:AN149)-'Chem - ODS'!AI$15*10^6,'Chemicals Calcs'!AN149))</f>
        <v>0</v>
      </c>
      <c r="AO149" s="210">
        <f ca="1">IF(SUM('Chemicals Calcs'!AO$2:AO149)-'Chem - ODS'!AJ$15*10^6&lt;0,0,IF(AND(SUM('Chemicals Calcs'!AO$1:AO148)-'Chem - ODS'!AJ$15*10^6&lt;0,SUM('Chemicals Calcs'!AO$2:AO149)-'Chem - ODS'!AJ$15*10^6&gt;0),SUM('Chemicals Calcs'!AO$2:AO149)-'Chem - ODS'!AJ$15*10^6,'Chemicals Calcs'!AO149))</f>
        <v>0</v>
      </c>
      <c r="AP149" s="210">
        <f ca="1">IF(SUM('Chemicals Calcs'!AP$2:AP149)-'Chem - ODS'!AK$15*10^6&lt;0,0,IF(AND(SUM('Chemicals Calcs'!AP$1:AP148)-'Chem - ODS'!AK$15*10^6&lt;0,SUM('Chemicals Calcs'!AP$2:AP149)-'Chem - ODS'!AK$15*10^6&gt;0),SUM('Chemicals Calcs'!AP$2:AP149)-'Chem - ODS'!AK$15*10^6,'Chemicals Calcs'!AP149))</f>
        <v>0</v>
      </c>
    </row>
    <row r="150" spans="1:42">
      <c r="A150" s="74">
        <v>98</v>
      </c>
      <c r="B150">
        <f ca="1">IF('Chemicals 2010'!$A158="CP",INDIRECT("'Chemicals 2010'!"&amp;'Country Selector'!$B$3&amp;ROW($A158))*10^12,0)</f>
        <v>0</v>
      </c>
      <c r="C150" s="90">
        <f t="shared" ca="1" si="6"/>
        <v>0</v>
      </c>
      <c r="D150" s="90">
        <f t="shared" ca="1" si="6"/>
        <v>0</v>
      </c>
      <c r="E150" s="90">
        <f t="shared" ca="1" si="6"/>
        <v>0</v>
      </c>
      <c r="F150" s="90">
        <f t="shared" ca="1" si="6"/>
        <v>0</v>
      </c>
      <c r="G150" s="210">
        <f ca="1">IF(SUM('Chemicals Calcs'!G$2:G150)-'Chem - ODS'!B$15*10^6&lt;0,0,IF(AND(SUM('Chemicals Calcs'!G$1:G149)-'Chem - ODS'!B$15*10^6&lt;0,SUM('Chemicals Calcs'!G$2:G150)-'Chem - ODS'!B$15*10^6&gt;0),SUM('Chemicals Calcs'!G$2:G150)-'Chem - ODS'!B$15*10^6,'Chemicals Calcs'!G150))</f>
        <v>0</v>
      </c>
      <c r="H150" s="210">
        <f ca="1">IF(SUM('Chemicals Calcs'!H$2:H150)-'Chem - ODS'!C$15*10^6&lt;0,0,IF(AND(SUM('Chemicals Calcs'!H$1:H149)-'Chem - ODS'!C$15*10^6&lt;0,SUM('Chemicals Calcs'!H$2:H150)-'Chem - ODS'!C$15*10^6&gt;0),SUM('Chemicals Calcs'!H$2:H150)-'Chem - ODS'!C$15*10^6,'Chemicals Calcs'!H150))</f>
        <v>0</v>
      </c>
      <c r="I150" s="210">
        <f ca="1">IF(SUM('Chemicals Calcs'!I$2:I150)-'Chem - ODS'!D$15*10^6&lt;0,0,IF(AND(SUM('Chemicals Calcs'!I$1:I149)-'Chem - ODS'!D$15*10^6&lt;0,SUM('Chemicals Calcs'!I$2:I150)-'Chem - ODS'!D$15*10^6&gt;0),SUM('Chemicals Calcs'!I$2:I150)-'Chem - ODS'!D$15*10^6,'Chemicals Calcs'!I150))</f>
        <v>0</v>
      </c>
      <c r="J150" s="210">
        <f ca="1">IF(SUM('Chemicals Calcs'!J$2:J150)-'Chem - ODS'!E$15*10^6&lt;0,0,IF(AND(SUM('Chemicals Calcs'!J$1:J149)-'Chem - ODS'!E$15*10^6&lt;0,SUM('Chemicals Calcs'!J$2:J150)-'Chem - ODS'!E$15*10^6&gt;0),SUM('Chemicals Calcs'!J$2:J150)-'Chem - ODS'!E$15*10^6,'Chemicals Calcs'!J150))</f>
        <v>0</v>
      </c>
      <c r="K150" s="210">
        <f ca="1">IF(SUM('Chemicals Calcs'!K$2:K150)-'Chem - ODS'!F$15*10^6&lt;0,0,IF(AND(SUM('Chemicals Calcs'!K$1:K149)-'Chem - ODS'!F$15*10^6&lt;0,SUM('Chemicals Calcs'!K$2:K150)-'Chem - ODS'!F$15*10^6&gt;0),SUM('Chemicals Calcs'!K$2:K150)-'Chem - ODS'!F$15*10^6,'Chemicals Calcs'!K150))</f>
        <v>0</v>
      </c>
      <c r="L150" s="210">
        <f ca="1">IF(SUM('Chemicals Calcs'!L$2:L150)-'Chem - ODS'!G$15*10^6&lt;0,0,IF(AND(SUM('Chemicals Calcs'!L$1:L149)-'Chem - ODS'!G$15*10^6&lt;0,SUM('Chemicals Calcs'!L$2:L150)-'Chem - ODS'!G$15*10^6&gt;0),SUM('Chemicals Calcs'!L$2:L150)-'Chem - ODS'!G$15*10^6,'Chemicals Calcs'!L150))</f>
        <v>0</v>
      </c>
      <c r="M150" s="210">
        <f ca="1">IF(SUM('Chemicals Calcs'!M$2:M150)-'Chem - ODS'!H$15*10^6&lt;0,0,IF(AND(SUM('Chemicals Calcs'!M$1:M149)-'Chem - ODS'!H$15*10^6&lt;0,SUM('Chemicals Calcs'!M$2:M150)-'Chem - ODS'!H$15*10^6&gt;0),SUM('Chemicals Calcs'!M$2:M150)-'Chem - ODS'!H$15*10^6,'Chemicals Calcs'!M150))</f>
        <v>0</v>
      </c>
      <c r="N150" s="210">
        <f ca="1">IF(SUM('Chemicals Calcs'!N$2:N150)-'Chem - ODS'!I$15*10^6&lt;0,0,IF(AND(SUM('Chemicals Calcs'!N$1:N149)-'Chem - ODS'!I$15*10^6&lt;0,SUM('Chemicals Calcs'!N$2:N150)-'Chem - ODS'!I$15*10^6&gt;0),SUM('Chemicals Calcs'!N$2:N150)-'Chem - ODS'!I$15*10^6,'Chemicals Calcs'!N150))</f>
        <v>0</v>
      </c>
      <c r="O150" s="210">
        <f ca="1">IF(SUM('Chemicals Calcs'!O$2:O150)-'Chem - ODS'!J$15*10^6&lt;0,0,IF(AND(SUM('Chemicals Calcs'!O$1:O149)-'Chem - ODS'!J$15*10^6&lt;0,SUM('Chemicals Calcs'!O$2:O150)-'Chem - ODS'!J$15*10^6&gt;0),SUM('Chemicals Calcs'!O$2:O150)-'Chem - ODS'!J$15*10^6,'Chemicals Calcs'!O150))</f>
        <v>0</v>
      </c>
      <c r="P150" s="210">
        <f ca="1">IF(SUM('Chemicals Calcs'!P$2:P150)-'Chem - ODS'!K$15*10^6&lt;0,0,IF(AND(SUM('Chemicals Calcs'!P$1:P149)-'Chem - ODS'!K$15*10^6&lt;0,SUM('Chemicals Calcs'!P$2:P150)-'Chem - ODS'!K$15*10^6&gt;0),SUM('Chemicals Calcs'!P$2:P150)-'Chem - ODS'!K$15*10^6,'Chemicals Calcs'!P150))</f>
        <v>0</v>
      </c>
      <c r="Q150" s="210">
        <f ca="1">IF(SUM('Chemicals Calcs'!Q$2:Q150)-'Chem - ODS'!L$15*10^6&lt;0,0,IF(AND(SUM('Chemicals Calcs'!Q$1:Q149)-'Chem - ODS'!L$15*10^6&lt;0,SUM('Chemicals Calcs'!Q$2:Q150)-'Chem - ODS'!L$15*10^6&gt;0),SUM('Chemicals Calcs'!Q$2:Q150)-'Chem - ODS'!L$15*10^6,'Chemicals Calcs'!Q150))</f>
        <v>0</v>
      </c>
      <c r="R150" s="210">
        <f ca="1">IF(SUM('Chemicals Calcs'!R$2:R150)-'Chem - ODS'!M$15*10^6&lt;0,0,IF(AND(SUM('Chemicals Calcs'!R$1:R149)-'Chem - ODS'!M$15*10^6&lt;0,SUM('Chemicals Calcs'!R$2:R150)-'Chem - ODS'!M$15*10^6&gt;0),SUM('Chemicals Calcs'!R$2:R150)-'Chem - ODS'!M$15*10^6,'Chemicals Calcs'!R150))</f>
        <v>0</v>
      </c>
      <c r="S150" s="210">
        <f ca="1">IF(SUM('Chemicals Calcs'!S$2:S150)-'Chem - ODS'!N$15*10^6&lt;0,0,IF(AND(SUM('Chemicals Calcs'!S$1:S149)-'Chem - ODS'!N$15*10^6&lt;0,SUM('Chemicals Calcs'!S$2:S150)-'Chem - ODS'!N$15*10^6&gt;0),SUM('Chemicals Calcs'!S$2:S150)-'Chem - ODS'!N$15*10^6,'Chemicals Calcs'!S150))</f>
        <v>0</v>
      </c>
      <c r="T150" s="210">
        <f ca="1">IF(SUM('Chemicals Calcs'!T$2:T150)-'Chem - ODS'!O$15*10^6&lt;0,0,IF(AND(SUM('Chemicals Calcs'!T$1:T149)-'Chem - ODS'!O$15*10^6&lt;0,SUM('Chemicals Calcs'!T$2:T150)-'Chem - ODS'!O$15*10^6&gt;0),SUM('Chemicals Calcs'!T$2:T150)-'Chem - ODS'!O$15*10^6,'Chemicals Calcs'!T150))</f>
        <v>0</v>
      </c>
      <c r="U150" s="210">
        <f ca="1">IF(SUM('Chemicals Calcs'!U$2:U150)-'Chem - ODS'!P$15*10^6&lt;0,0,IF(AND(SUM('Chemicals Calcs'!U$1:U149)-'Chem - ODS'!P$15*10^6&lt;0,SUM('Chemicals Calcs'!U$2:U150)-'Chem - ODS'!P$15*10^6&gt;0),SUM('Chemicals Calcs'!U$2:U150)-'Chem - ODS'!P$15*10^6,'Chemicals Calcs'!U150))</f>
        <v>0</v>
      </c>
      <c r="V150" s="210">
        <f ca="1">IF(SUM('Chemicals Calcs'!V$2:V150)-'Chem - ODS'!Q$15*10^6&lt;0,0,IF(AND(SUM('Chemicals Calcs'!V$1:V149)-'Chem - ODS'!Q$15*10^6&lt;0,SUM('Chemicals Calcs'!V$2:V150)-'Chem - ODS'!Q$15*10^6&gt;0),SUM('Chemicals Calcs'!V$2:V150)-'Chem - ODS'!Q$15*10^6,'Chemicals Calcs'!V150))</f>
        <v>0</v>
      </c>
      <c r="W150" s="210">
        <f ca="1">IF(SUM('Chemicals Calcs'!W$2:W150)-'Chem - ODS'!R$15*10^6&lt;0,0,IF(AND(SUM('Chemicals Calcs'!W$1:W149)-'Chem - ODS'!R$15*10^6&lt;0,SUM('Chemicals Calcs'!W$2:W150)-'Chem - ODS'!R$15*10^6&gt;0),SUM('Chemicals Calcs'!W$2:W150)-'Chem - ODS'!R$15*10^6,'Chemicals Calcs'!W150))</f>
        <v>0</v>
      </c>
      <c r="X150" s="210">
        <f ca="1">IF(SUM('Chemicals Calcs'!X$2:X150)-'Chem - ODS'!S$15*10^6&lt;0,0,IF(AND(SUM('Chemicals Calcs'!X$1:X149)-'Chem - ODS'!S$15*10^6&lt;0,SUM('Chemicals Calcs'!X$2:X150)-'Chem - ODS'!S$15*10^6&gt;0),SUM('Chemicals Calcs'!X$2:X150)-'Chem - ODS'!S$15*10^6,'Chemicals Calcs'!X150))</f>
        <v>0</v>
      </c>
      <c r="Y150" s="210">
        <f ca="1">IF(SUM('Chemicals Calcs'!Y$2:Y150)-'Chem - ODS'!T$15*10^6&lt;0,0,IF(AND(SUM('Chemicals Calcs'!Y$1:Y149)-'Chem - ODS'!T$15*10^6&lt;0,SUM('Chemicals Calcs'!Y$2:Y150)-'Chem - ODS'!T$15*10^6&gt;0),SUM('Chemicals Calcs'!Y$2:Y150)-'Chem - ODS'!T$15*10^6,'Chemicals Calcs'!Y150))</f>
        <v>0</v>
      </c>
      <c r="Z150" s="210">
        <f ca="1">IF(SUM('Chemicals Calcs'!Z$2:Z150)-'Chem - ODS'!U$15*10^6&lt;0,0,IF(AND(SUM('Chemicals Calcs'!Z$1:Z149)-'Chem - ODS'!U$15*10^6&lt;0,SUM('Chemicals Calcs'!Z$2:Z150)-'Chem - ODS'!U$15*10^6&gt;0),SUM('Chemicals Calcs'!Z$2:Z150)-'Chem - ODS'!U$15*10^6,'Chemicals Calcs'!Z150))</f>
        <v>0</v>
      </c>
      <c r="AA150" s="210">
        <f ca="1">IF(SUM('Chemicals Calcs'!AA$2:AA150)-'Chem - ODS'!V$15*10^6&lt;0,0,IF(AND(SUM('Chemicals Calcs'!AA$1:AA149)-'Chem - ODS'!V$15*10^6&lt;0,SUM('Chemicals Calcs'!AA$2:AA150)-'Chem - ODS'!V$15*10^6&gt;0),SUM('Chemicals Calcs'!AA$2:AA150)-'Chem - ODS'!V$15*10^6,'Chemicals Calcs'!AA150))</f>
        <v>0</v>
      </c>
      <c r="AB150" s="210">
        <f ca="1">IF(SUM('Chemicals Calcs'!AB$2:AB150)-'Chem - ODS'!W$15*10^6&lt;0,0,IF(AND(SUM('Chemicals Calcs'!AB$1:AB149)-'Chem - ODS'!W$15*10^6&lt;0,SUM('Chemicals Calcs'!AB$2:AB150)-'Chem - ODS'!W$15*10^6&gt;0),SUM('Chemicals Calcs'!AB$2:AB150)-'Chem - ODS'!W$15*10^6,'Chemicals Calcs'!AB150))</f>
        <v>0</v>
      </c>
      <c r="AC150" s="210">
        <f ca="1">IF(SUM('Chemicals Calcs'!AC$2:AC150)-'Chem - ODS'!X$15*10^6&lt;0,0,IF(AND(SUM('Chemicals Calcs'!AC$1:AC149)-'Chem - ODS'!X$15*10^6&lt;0,SUM('Chemicals Calcs'!AC$2:AC150)-'Chem - ODS'!X$15*10^6&gt;0),SUM('Chemicals Calcs'!AC$2:AC150)-'Chem - ODS'!X$15*10^6,'Chemicals Calcs'!AC150))</f>
        <v>0</v>
      </c>
      <c r="AD150" s="210">
        <f ca="1">IF(SUM('Chemicals Calcs'!AD$2:AD150)-'Chem - ODS'!Y$15*10^6&lt;0,0,IF(AND(SUM('Chemicals Calcs'!AD$1:AD149)-'Chem - ODS'!Y$15*10^6&lt;0,SUM('Chemicals Calcs'!AD$2:AD150)-'Chem - ODS'!Y$15*10^6&gt;0),SUM('Chemicals Calcs'!AD$2:AD150)-'Chem - ODS'!Y$15*10^6,'Chemicals Calcs'!AD150))</f>
        <v>0</v>
      </c>
      <c r="AE150" s="210">
        <f ca="1">IF(SUM('Chemicals Calcs'!AE$2:AE150)-'Chem - ODS'!Z$15*10^6&lt;0,0,IF(AND(SUM('Chemicals Calcs'!AE$1:AE149)-'Chem - ODS'!Z$15*10^6&lt;0,SUM('Chemicals Calcs'!AE$2:AE150)-'Chem - ODS'!Z$15*10^6&gt;0),SUM('Chemicals Calcs'!AE$2:AE150)-'Chem - ODS'!Z$15*10^6,'Chemicals Calcs'!AE150))</f>
        <v>0</v>
      </c>
      <c r="AF150" s="210">
        <f ca="1">IF(SUM('Chemicals Calcs'!AF$2:AF150)-'Chem - ODS'!AA$15*10^6&lt;0,0,IF(AND(SUM('Chemicals Calcs'!AF$1:AF149)-'Chem - ODS'!AA$15*10^6&lt;0,SUM('Chemicals Calcs'!AF$2:AF150)-'Chem - ODS'!AA$15*10^6&gt;0),SUM('Chemicals Calcs'!AF$2:AF150)-'Chem - ODS'!AA$15*10^6,'Chemicals Calcs'!AF150))</f>
        <v>0</v>
      </c>
      <c r="AG150" s="210">
        <f ca="1">IF(SUM('Chemicals Calcs'!AG$2:AG150)-'Chem - ODS'!AB$15*10^6&lt;0,0,IF(AND(SUM('Chemicals Calcs'!AG$1:AG149)-'Chem - ODS'!AB$15*10^6&lt;0,SUM('Chemicals Calcs'!AG$2:AG150)-'Chem - ODS'!AB$15*10^6&gt;0),SUM('Chemicals Calcs'!AG$2:AG150)-'Chem - ODS'!AB$15*10^6,'Chemicals Calcs'!AG150))</f>
        <v>0</v>
      </c>
      <c r="AH150" s="210">
        <f ca="1">IF(SUM('Chemicals Calcs'!AH$2:AH150)-'Chem - ODS'!AC$15*10^6&lt;0,0,IF(AND(SUM('Chemicals Calcs'!AH$1:AH149)-'Chem - ODS'!AC$15*10^6&lt;0,SUM('Chemicals Calcs'!AH$2:AH150)-'Chem - ODS'!AC$15*10^6&gt;0),SUM('Chemicals Calcs'!AH$2:AH150)-'Chem - ODS'!AC$15*10^6,'Chemicals Calcs'!AH150))</f>
        <v>0</v>
      </c>
      <c r="AI150" s="210">
        <f ca="1">IF(SUM('Chemicals Calcs'!AI$2:AI150)-'Chem - ODS'!AD$15*10^6&lt;0,0,IF(AND(SUM('Chemicals Calcs'!AI$1:AI149)-'Chem - ODS'!AD$15*10^6&lt;0,SUM('Chemicals Calcs'!AI$2:AI150)-'Chem - ODS'!AD$15*10^6&gt;0),SUM('Chemicals Calcs'!AI$2:AI150)-'Chem - ODS'!AD$15*10^6,'Chemicals Calcs'!AI150))</f>
        <v>0</v>
      </c>
      <c r="AJ150" s="210">
        <f ca="1">IF(SUM('Chemicals Calcs'!AJ$2:AJ150)-'Chem - ODS'!AE$15*10^6&lt;0,0,IF(AND(SUM('Chemicals Calcs'!AJ$1:AJ149)-'Chem - ODS'!AE$15*10^6&lt;0,SUM('Chemicals Calcs'!AJ$2:AJ150)-'Chem - ODS'!AE$15*10^6&gt;0),SUM('Chemicals Calcs'!AJ$2:AJ150)-'Chem - ODS'!AE$15*10^6,'Chemicals Calcs'!AJ150))</f>
        <v>0</v>
      </c>
      <c r="AK150" s="210">
        <f ca="1">IF(SUM('Chemicals Calcs'!AK$2:AK150)-'Chem - ODS'!AF$15*10^6&lt;0,0,IF(AND(SUM('Chemicals Calcs'!AK$1:AK149)-'Chem - ODS'!AF$15*10^6&lt;0,SUM('Chemicals Calcs'!AK$2:AK150)-'Chem - ODS'!AF$15*10^6&gt;0),SUM('Chemicals Calcs'!AK$2:AK150)-'Chem - ODS'!AF$15*10^6,'Chemicals Calcs'!AK150))</f>
        <v>0</v>
      </c>
      <c r="AL150" s="210">
        <f ca="1">IF(SUM('Chemicals Calcs'!AL$2:AL150)-'Chem - ODS'!AG$15*10^6&lt;0,0,IF(AND(SUM('Chemicals Calcs'!AL$1:AL149)-'Chem - ODS'!AG$15*10^6&lt;0,SUM('Chemicals Calcs'!AL$2:AL150)-'Chem - ODS'!AG$15*10^6&gt;0),SUM('Chemicals Calcs'!AL$2:AL150)-'Chem - ODS'!AG$15*10^6,'Chemicals Calcs'!AL150))</f>
        <v>0</v>
      </c>
      <c r="AM150" s="210">
        <f ca="1">IF(SUM('Chemicals Calcs'!AM$2:AM150)-'Chem - ODS'!AH$15*10^6&lt;0,0,IF(AND(SUM('Chemicals Calcs'!AM$1:AM149)-'Chem - ODS'!AH$15*10^6&lt;0,SUM('Chemicals Calcs'!AM$2:AM150)-'Chem - ODS'!AH$15*10^6&gt;0),SUM('Chemicals Calcs'!AM$2:AM150)-'Chem - ODS'!AH$15*10^6,'Chemicals Calcs'!AM150))</f>
        <v>0</v>
      </c>
      <c r="AN150" s="210">
        <f ca="1">IF(SUM('Chemicals Calcs'!AN$2:AN150)-'Chem - ODS'!AI$15*10^6&lt;0,0,IF(AND(SUM('Chemicals Calcs'!AN$1:AN149)-'Chem - ODS'!AI$15*10^6&lt;0,SUM('Chemicals Calcs'!AN$2:AN150)-'Chem - ODS'!AI$15*10^6&gt;0),SUM('Chemicals Calcs'!AN$2:AN150)-'Chem - ODS'!AI$15*10^6,'Chemicals Calcs'!AN150))</f>
        <v>0</v>
      </c>
      <c r="AO150" s="210">
        <f ca="1">IF(SUM('Chemicals Calcs'!AO$2:AO150)-'Chem - ODS'!AJ$15*10^6&lt;0,0,IF(AND(SUM('Chemicals Calcs'!AO$1:AO149)-'Chem - ODS'!AJ$15*10^6&lt;0,SUM('Chemicals Calcs'!AO$2:AO150)-'Chem - ODS'!AJ$15*10^6&gt;0),SUM('Chemicals Calcs'!AO$2:AO150)-'Chem - ODS'!AJ$15*10^6,'Chemicals Calcs'!AO150))</f>
        <v>0</v>
      </c>
      <c r="AP150" s="210">
        <f ca="1">IF(SUM('Chemicals Calcs'!AP$2:AP150)-'Chem - ODS'!AK$15*10^6&lt;0,0,IF(AND(SUM('Chemicals Calcs'!AP$1:AP149)-'Chem - ODS'!AK$15*10^6&lt;0,SUM('Chemicals Calcs'!AP$2:AP150)-'Chem - ODS'!AK$15*10^6&gt;0),SUM('Chemicals Calcs'!AP$2:AP150)-'Chem - ODS'!AK$15*10^6,'Chemicals Calcs'!AP150))</f>
        <v>0</v>
      </c>
    </row>
    <row r="151" spans="1:42">
      <c r="A151" s="74">
        <v>99</v>
      </c>
      <c r="B151">
        <f ca="1">IF('Chemicals 2010'!$A159="CP",INDIRECT("'Chemicals 2010'!"&amp;'Country Selector'!$B$3&amp;ROW($A159))*10^12,0)</f>
        <v>0</v>
      </c>
      <c r="C151" s="90">
        <f t="shared" ca="1" si="6"/>
        <v>0</v>
      </c>
      <c r="D151" s="90">
        <f t="shared" ca="1" si="6"/>
        <v>0</v>
      </c>
      <c r="E151" s="90">
        <f t="shared" ca="1" si="6"/>
        <v>0</v>
      </c>
      <c r="F151" s="90">
        <f t="shared" ca="1" si="6"/>
        <v>0</v>
      </c>
      <c r="G151" s="210">
        <f ca="1">IF(SUM('Chemicals Calcs'!G$2:G151)-'Chem - ODS'!B$15*10^6&lt;0,0,IF(AND(SUM('Chemicals Calcs'!G$1:G150)-'Chem - ODS'!B$15*10^6&lt;0,SUM('Chemicals Calcs'!G$2:G151)-'Chem - ODS'!B$15*10^6&gt;0),SUM('Chemicals Calcs'!G$2:G151)-'Chem - ODS'!B$15*10^6,'Chemicals Calcs'!G151))</f>
        <v>0</v>
      </c>
      <c r="H151" s="210">
        <f ca="1">IF(SUM('Chemicals Calcs'!H$2:H151)-'Chem - ODS'!C$15*10^6&lt;0,0,IF(AND(SUM('Chemicals Calcs'!H$1:H150)-'Chem - ODS'!C$15*10^6&lt;0,SUM('Chemicals Calcs'!H$2:H151)-'Chem - ODS'!C$15*10^6&gt;0),SUM('Chemicals Calcs'!H$2:H151)-'Chem - ODS'!C$15*10^6,'Chemicals Calcs'!H151))</f>
        <v>0</v>
      </c>
      <c r="I151" s="210">
        <f ca="1">IF(SUM('Chemicals Calcs'!I$2:I151)-'Chem - ODS'!D$15*10^6&lt;0,0,IF(AND(SUM('Chemicals Calcs'!I$1:I150)-'Chem - ODS'!D$15*10^6&lt;0,SUM('Chemicals Calcs'!I$2:I151)-'Chem - ODS'!D$15*10^6&gt;0),SUM('Chemicals Calcs'!I$2:I151)-'Chem - ODS'!D$15*10^6,'Chemicals Calcs'!I151))</f>
        <v>0</v>
      </c>
      <c r="J151" s="210">
        <f ca="1">IF(SUM('Chemicals Calcs'!J$2:J151)-'Chem - ODS'!E$15*10^6&lt;0,0,IF(AND(SUM('Chemicals Calcs'!J$1:J150)-'Chem - ODS'!E$15*10^6&lt;0,SUM('Chemicals Calcs'!J$2:J151)-'Chem - ODS'!E$15*10^6&gt;0),SUM('Chemicals Calcs'!J$2:J151)-'Chem - ODS'!E$15*10^6,'Chemicals Calcs'!J151))</f>
        <v>0</v>
      </c>
      <c r="K151" s="210">
        <f ca="1">IF(SUM('Chemicals Calcs'!K$2:K151)-'Chem - ODS'!F$15*10^6&lt;0,0,IF(AND(SUM('Chemicals Calcs'!K$1:K150)-'Chem - ODS'!F$15*10^6&lt;0,SUM('Chemicals Calcs'!K$2:K151)-'Chem - ODS'!F$15*10^6&gt;0),SUM('Chemicals Calcs'!K$2:K151)-'Chem - ODS'!F$15*10^6,'Chemicals Calcs'!K151))</f>
        <v>0</v>
      </c>
      <c r="L151" s="210">
        <f ca="1">IF(SUM('Chemicals Calcs'!L$2:L151)-'Chem - ODS'!G$15*10^6&lt;0,0,IF(AND(SUM('Chemicals Calcs'!L$1:L150)-'Chem - ODS'!G$15*10^6&lt;0,SUM('Chemicals Calcs'!L$2:L151)-'Chem - ODS'!G$15*10^6&gt;0),SUM('Chemicals Calcs'!L$2:L151)-'Chem - ODS'!G$15*10^6,'Chemicals Calcs'!L151))</f>
        <v>0</v>
      </c>
      <c r="M151" s="210">
        <f ca="1">IF(SUM('Chemicals Calcs'!M$2:M151)-'Chem - ODS'!H$15*10^6&lt;0,0,IF(AND(SUM('Chemicals Calcs'!M$1:M150)-'Chem - ODS'!H$15*10^6&lt;0,SUM('Chemicals Calcs'!M$2:M151)-'Chem - ODS'!H$15*10^6&gt;0),SUM('Chemicals Calcs'!M$2:M151)-'Chem - ODS'!H$15*10^6,'Chemicals Calcs'!M151))</f>
        <v>0</v>
      </c>
      <c r="N151" s="210">
        <f ca="1">IF(SUM('Chemicals Calcs'!N$2:N151)-'Chem - ODS'!I$15*10^6&lt;0,0,IF(AND(SUM('Chemicals Calcs'!N$1:N150)-'Chem - ODS'!I$15*10^6&lt;0,SUM('Chemicals Calcs'!N$2:N151)-'Chem - ODS'!I$15*10^6&gt;0),SUM('Chemicals Calcs'!N$2:N151)-'Chem - ODS'!I$15*10^6,'Chemicals Calcs'!N151))</f>
        <v>0</v>
      </c>
      <c r="O151" s="210">
        <f ca="1">IF(SUM('Chemicals Calcs'!O$2:O151)-'Chem - ODS'!J$15*10^6&lt;0,0,IF(AND(SUM('Chemicals Calcs'!O$1:O150)-'Chem - ODS'!J$15*10^6&lt;0,SUM('Chemicals Calcs'!O$2:O151)-'Chem - ODS'!J$15*10^6&gt;0),SUM('Chemicals Calcs'!O$2:O151)-'Chem - ODS'!J$15*10^6,'Chemicals Calcs'!O151))</f>
        <v>0</v>
      </c>
      <c r="P151" s="210">
        <f ca="1">IF(SUM('Chemicals Calcs'!P$2:P151)-'Chem - ODS'!K$15*10^6&lt;0,0,IF(AND(SUM('Chemicals Calcs'!P$1:P150)-'Chem - ODS'!K$15*10^6&lt;0,SUM('Chemicals Calcs'!P$2:P151)-'Chem - ODS'!K$15*10^6&gt;0),SUM('Chemicals Calcs'!P$2:P151)-'Chem - ODS'!K$15*10^6,'Chemicals Calcs'!P151))</f>
        <v>0</v>
      </c>
      <c r="Q151" s="210">
        <f ca="1">IF(SUM('Chemicals Calcs'!Q$2:Q151)-'Chem - ODS'!L$15*10^6&lt;0,0,IF(AND(SUM('Chemicals Calcs'!Q$1:Q150)-'Chem - ODS'!L$15*10^6&lt;0,SUM('Chemicals Calcs'!Q$2:Q151)-'Chem - ODS'!L$15*10^6&gt;0),SUM('Chemicals Calcs'!Q$2:Q151)-'Chem - ODS'!L$15*10^6,'Chemicals Calcs'!Q151))</f>
        <v>0</v>
      </c>
      <c r="R151" s="210">
        <f ca="1">IF(SUM('Chemicals Calcs'!R$2:R151)-'Chem - ODS'!M$15*10^6&lt;0,0,IF(AND(SUM('Chemicals Calcs'!R$1:R150)-'Chem - ODS'!M$15*10^6&lt;0,SUM('Chemicals Calcs'!R$2:R151)-'Chem - ODS'!M$15*10^6&gt;0),SUM('Chemicals Calcs'!R$2:R151)-'Chem - ODS'!M$15*10^6,'Chemicals Calcs'!R151))</f>
        <v>0</v>
      </c>
      <c r="S151" s="210">
        <f ca="1">IF(SUM('Chemicals Calcs'!S$2:S151)-'Chem - ODS'!N$15*10^6&lt;0,0,IF(AND(SUM('Chemicals Calcs'!S$1:S150)-'Chem - ODS'!N$15*10^6&lt;0,SUM('Chemicals Calcs'!S$2:S151)-'Chem - ODS'!N$15*10^6&gt;0),SUM('Chemicals Calcs'!S$2:S151)-'Chem - ODS'!N$15*10^6,'Chemicals Calcs'!S151))</f>
        <v>0</v>
      </c>
      <c r="T151" s="210">
        <f ca="1">IF(SUM('Chemicals Calcs'!T$2:T151)-'Chem - ODS'!O$15*10^6&lt;0,0,IF(AND(SUM('Chemicals Calcs'!T$1:T150)-'Chem - ODS'!O$15*10^6&lt;0,SUM('Chemicals Calcs'!T$2:T151)-'Chem - ODS'!O$15*10^6&gt;0),SUM('Chemicals Calcs'!T$2:T151)-'Chem - ODS'!O$15*10^6,'Chemicals Calcs'!T151))</f>
        <v>0</v>
      </c>
      <c r="U151" s="210">
        <f ca="1">IF(SUM('Chemicals Calcs'!U$2:U151)-'Chem - ODS'!P$15*10^6&lt;0,0,IF(AND(SUM('Chemicals Calcs'!U$1:U150)-'Chem - ODS'!P$15*10^6&lt;0,SUM('Chemicals Calcs'!U$2:U151)-'Chem - ODS'!P$15*10^6&gt;0),SUM('Chemicals Calcs'!U$2:U151)-'Chem - ODS'!P$15*10^6,'Chemicals Calcs'!U151))</f>
        <v>0</v>
      </c>
      <c r="V151" s="210">
        <f ca="1">IF(SUM('Chemicals Calcs'!V$2:V151)-'Chem - ODS'!Q$15*10^6&lt;0,0,IF(AND(SUM('Chemicals Calcs'!V$1:V150)-'Chem - ODS'!Q$15*10^6&lt;0,SUM('Chemicals Calcs'!V$2:V151)-'Chem - ODS'!Q$15*10^6&gt;0),SUM('Chemicals Calcs'!V$2:V151)-'Chem - ODS'!Q$15*10^6,'Chemicals Calcs'!V151))</f>
        <v>0</v>
      </c>
      <c r="W151" s="210">
        <f ca="1">IF(SUM('Chemicals Calcs'!W$2:W151)-'Chem - ODS'!R$15*10^6&lt;0,0,IF(AND(SUM('Chemicals Calcs'!W$1:W150)-'Chem - ODS'!R$15*10^6&lt;0,SUM('Chemicals Calcs'!W$2:W151)-'Chem - ODS'!R$15*10^6&gt;0),SUM('Chemicals Calcs'!W$2:W151)-'Chem - ODS'!R$15*10^6,'Chemicals Calcs'!W151))</f>
        <v>0</v>
      </c>
      <c r="X151" s="210">
        <f ca="1">IF(SUM('Chemicals Calcs'!X$2:X151)-'Chem - ODS'!S$15*10^6&lt;0,0,IF(AND(SUM('Chemicals Calcs'!X$1:X150)-'Chem - ODS'!S$15*10^6&lt;0,SUM('Chemicals Calcs'!X$2:X151)-'Chem - ODS'!S$15*10^6&gt;0),SUM('Chemicals Calcs'!X$2:X151)-'Chem - ODS'!S$15*10^6,'Chemicals Calcs'!X151))</f>
        <v>0</v>
      </c>
      <c r="Y151" s="210">
        <f ca="1">IF(SUM('Chemicals Calcs'!Y$2:Y151)-'Chem - ODS'!T$15*10^6&lt;0,0,IF(AND(SUM('Chemicals Calcs'!Y$1:Y150)-'Chem - ODS'!T$15*10^6&lt;0,SUM('Chemicals Calcs'!Y$2:Y151)-'Chem - ODS'!T$15*10^6&gt;0),SUM('Chemicals Calcs'!Y$2:Y151)-'Chem - ODS'!T$15*10^6,'Chemicals Calcs'!Y151))</f>
        <v>0</v>
      </c>
      <c r="Z151" s="210">
        <f ca="1">IF(SUM('Chemicals Calcs'!Z$2:Z151)-'Chem - ODS'!U$15*10^6&lt;0,0,IF(AND(SUM('Chemicals Calcs'!Z$1:Z150)-'Chem - ODS'!U$15*10^6&lt;0,SUM('Chemicals Calcs'!Z$2:Z151)-'Chem - ODS'!U$15*10^6&gt;0),SUM('Chemicals Calcs'!Z$2:Z151)-'Chem - ODS'!U$15*10^6,'Chemicals Calcs'!Z151))</f>
        <v>0</v>
      </c>
      <c r="AA151" s="210">
        <f ca="1">IF(SUM('Chemicals Calcs'!AA$2:AA151)-'Chem - ODS'!V$15*10^6&lt;0,0,IF(AND(SUM('Chemicals Calcs'!AA$1:AA150)-'Chem - ODS'!V$15*10^6&lt;0,SUM('Chemicals Calcs'!AA$2:AA151)-'Chem - ODS'!V$15*10^6&gt;0),SUM('Chemicals Calcs'!AA$2:AA151)-'Chem - ODS'!V$15*10^6,'Chemicals Calcs'!AA151))</f>
        <v>0</v>
      </c>
      <c r="AB151" s="210">
        <f ca="1">IF(SUM('Chemicals Calcs'!AB$2:AB151)-'Chem - ODS'!W$15*10^6&lt;0,0,IF(AND(SUM('Chemicals Calcs'!AB$1:AB150)-'Chem - ODS'!W$15*10^6&lt;0,SUM('Chemicals Calcs'!AB$2:AB151)-'Chem - ODS'!W$15*10^6&gt;0),SUM('Chemicals Calcs'!AB$2:AB151)-'Chem - ODS'!W$15*10^6,'Chemicals Calcs'!AB151))</f>
        <v>0</v>
      </c>
      <c r="AC151" s="210">
        <f ca="1">IF(SUM('Chemicals Calcs'!AC$2:AC151)-'Chem - ODS'!X$15*10^6&lt;0,0,IF(AND(SUM('Chemicals Calcs'!AC$1:AC150)-'Chem - ODS'!X$15*10^6&lt;0,SUM('Chemicals Calcs'!AC$2:AC151)-'Chem - ODS'!X$15*10^6&gt;0),SUM('Chemicals Calcs'!AC$2:AC151)-'Chem - ODS'!X$15*10^6,'Chemicals Calcs'!AC151))</f>
        <v>0</v>
      </c>
      <c r="AD151" s="210">
        <f ca="1">IF(SUM('Chemicals Calcs'!AD$2:AD151)-'Chem - ODS'!Y$15*10^6&lt;0,0,IF(AND(SUM('Chemicals Calcs'!AD$1:AD150)-'Chem - ODS'!Y$15*10^6&lt;0,SUM('Chemicals Calcs'!AD$2:AD151)-'Chem - ODS'!Y$15*10^6&gt;0),SUM('Chemicals Calcs'!AD$2:AD151)-'Chem - ODS'!Y$15*10^6,'Chemicals Calcs'!AD151))</f>
        <v>0</v>
      </c>
      <c r="AE151" s="210">
        <f ca="1">IF(SUM('Chemicals Calcs'!AE$2:AE151)-'Chem - ODS'!Z$15*10^6&lt;0,0,IF(AND(SUM('Chemicals Calcs'!AE$1:AE150)-'Chem - ODS'!Z$15*10^6&lt;0,SUM('Chemicals Calcs'!AE$2:AE151)-'Chem - ODS'!Z$15*10^6&gt;0),SUM('Chemicals Calcs'!AE$2:AE151)-'Chem - ODS'!Z$15*10^6,'Chemicals Calcs'!AE151))</f>
        <v>0</v>
      </c>
      <c r="AF151" s="210">
        <f ca="1">IF(SUM('Chemicals Calcs'!AF$2:AF151)-'Chem - ODS'!AA$15*10^6&lt;0,0,IF(AND(SUM('Chemicals Calcs'!AF$1:AF150)-'Chem - ODS'!AA$15*10^6&lt;0,SUM('Chemicals Calcs'!AF$2:AF151)-'Chem - ODS'!AA$15*10^6&gt;0),SUM('Chemicals Calcs'!AF$2:AF151)-'Chem - ODS'!AA$15*10^6,'Chemicals Calcs'!AF151))</f>
        <v>0</v>
      </c>
      <c r="AG151" s="210">
        <f ca="1">IF(SUM('Chemicals Calcs'!AG$2:AG151)-'Chem - ODS'!AB$15*10^6&lt;0,0,IF(AND(SUM('Chemicals Calcs'!AG$1:AG150)-'Chem - ODS'!AB$15*10^6&lt;0,SUM('Chemicals Calcs'!AG$2:AG151)-'Chem - ODS'!AB$15*10^6&gt;0),SUM('Chemicals Calcs'!AG$2:AG151)-'Chem - ODS'!AB$15*10^6,'Chemicals Calcs'!AG151))</f>
        <v>0</v>
      </c>
      <c r="AH151" s="210">
        <f ca="1">IF(SUM('Chemicals Calcs'!AH$2:AH151)-'Chem - ODS'!AC$15*10^6&lt;0,0,IF(AND(SUM('Chemicals Calcs'!AH$1:AH150)-'Chem - ODS'!AC$15*10^6&lt;0,SUM('Chemicals Calcs'!AH$2:AH151)-'Chem - ODS'!AC$15*10^6&gt;0),SUM('Chemicals Calcs'!AH$2:AH151)-'Chem - ODS'!AC$15*10^6,'Chemicals Calcs'!AH151))</f>
        <v>0</v>
      </c>
      <c r="AI151" s="210">
        <f ca="1">IF(SUM('Chemicals Calcs'!AI$2:AI151)-'Chem - ODS'!AD$15*10^6&lt;0,0,IF(AND(SUM('Chemicals Calcs'!AI$1:AI150)-'Chem - ODS'!AD$15*10^6&lt;0,SUM('Chemicals Calcs'!AI$2:AI151)-'Chem - ODS'!AD$15*10^6&gt;0),SUM('Chemicals Calcs'!AI$2:AI151)-'Chem - ODS'!AD$15*10^6,'Chemicals Calcs'!AI151))</f>
        <v>0</v>
      </c>
      <c r="AJ151" s="210">
        <f ca="1">IF(SUM('Chemicals Calcs'!AJ$2:AJ151)-'Chem - ODS'!AE$15*10^6&lt;0,0,IF(AND(SUM('Chemicals Calcs'!AJ$1:AJ150)-'Chem - ODS'!AE$15*10^6&lt;0,SUM('Chemicals Calcs'!AJ$2:AJ151)-'Chem - ODS'!AE$15*10^6&gt;0),SUM('Chemicals Calcs'!AJ$2:AJ151)-'Chem - ODS'!AE$15*10^6,'Chemicals Calcs'!AJ151))</f>
        <v>0</v>
      </c>
      <c r="AK151" s="210">
        <f ca="1">IF(SUM('Chemicals Calcs'!AK$2:AK151)-'Chem - ODS'!AF$15*10^6&lt;0,0,IF(AND(SUM('Chemicals Calcs'!AK$1:AK150)-'Chem - ODS'!AF$15*10^6&lt;0,SUM('Chemicals Calcs'!AK$2:AK151)-'Chem - ODS'!AF$15*10^6&gt;0),SUM('Chemicals Calcs'!AK$2:AK151)-'Chem - ODS'!AF$15*10^6,'Chemicals Calcs'!AK151))</f>
        <v>0</v>
      </c>
      <c r="AL151" s="210">
        <f ca="1">IF(SUM('Chemicals Calcs'!AL$2:AL151)-'Chem - ODS'!AG$15*10^6&lt;0,0,IF(AND(SUM('Chemicals Calcs'!AL$1:AL150)-'Chem - ODS'!AG$15*10^6&lt;0,SUM('Chemicals Calcs'!AL$2:AL151)-'Chem - ODS'!AG$15*10^6&gt;0),SUM('Chemicals Calcs'!AL$2:AL151)-'Chem - ODS'!AG$15*10^6,'Chemicals Calcs'!AL151))</f>
        <v>0</v>
      </c>
      <c r="AM151" s="210">
        <f ca="1">IF(SUM('Chemicals Calcs'!AM$2:AM151)-'Chem - ODS'!AH$15*10^6&lt;0,0,IF(AND(SUM('Chemicals Calcs'!AM$1:AM150)-'Chem - ODS'!AH$15*10^6&lt;0,SUM('Chemicals Calcs'!AM$2:AM151)-'Chem - ODS'!AH$15*10^6&gt;0),SUM('Chemicals Calcs'!AM$2:AM151)-'Chem - ODS'!AH$15*10^6,'Chemicals Calcs'!AM151))</f>
        <v>0</v>
      </c>
      <c r="AN151" s="210">
        <f ca="1">IF(SUM('Chemicals Calcs'!AN$2:AN151)-'Chem - ODS'!AI$15*10^6&lt;0,0,IF(AND(SUM('Chemicals Calcs'!AN$1:AN150)-'Chem - ODS'!AI$15*10^6&lt;0,SUM('Chemicals Calcs'!AN$2:AN151)-'Chem - ODS'!AI$15*10^6&gt;0),SUM('Chemicals Calcs'!AN$2:AN151)-'Chem - ODS'!AI$15*10^6,'Chemicals Calcs'!AN151))</f>
        <v>0</v>
      </c>
      <c r="AO151" s="210">
        <f ca="1">IF(SUM('Chemicals Calcs'!AO$2:AO151)-'Chem - ODS'!AJ$15*10^6&lt;0,0,IF(AND(SUM('Chemicals Calcs'!AO$1:AO150)-'Chem - ODS'!AJ$15*10^6&lt;0,SUM('Chemicals Calcs'!AO$2:AO151)-'Chem - ODS'!AJ$15*10^6&gt;0),SUM('Chemicals Calcs'!AO$2:AO151)-'Chem - ODS'!AJ$15*10^6,'Chemicals Calcs'!AO151))</f>
        <v>0</v>
      </c>
      <c r="AP151" s="210">
        <f ca="1">IF(SUM('Chemicals Calcs'!AP$2:AP151)-'Chem - ODS'!AK$15*10^6&lt;0,0,IF(AND(SUM('Chemicals Calcs'!AP$1:AP150)-'Chem - ODS'!AK$15*10^6&lt;0,SUM('Chemicals Calcs'!AP$2:AP151)-'Chem - ODS'!AK$15*10^6&gt;0),SUM('Chemicals Calcs'!AP$2:AP151)-'Chem - ODS'!AK$15*10^6,'Chemicals Calcs'!AP151))</f>
        <v>0</v>
      </c>
    </row>
    <row r="152" spans="1:42">
      <c r="A152" s="74">
        <v>100</v>
      </c>
      <c r="B152">
        <f ca="1">IF('Chemicals 2010'!$A160="CP",INDIRECT("'Chemicals 2010'!"&amp;'Country Selector'!$B$3&amp;ROW($A160))*10^12,0)</f>
        <v>0</v>
      </c>
      <c r="C152" s="90">
        <f t="shared" ca="1" si="6"/>
        <v>0</v>
      </c>
      <c r="D152" s="90">
        <f t="shared" ca="1" si="6"/>
        <v>0</v>
      </c>
      <c r="E152" s="90">
        <f t="shared" ca="1" si="6"/>
        <v>0</v>
      </c>
      <c r="F152" s="90">
        <f t="shared" ca="1" si="6"/>
        <v>0</v>
      </c>
      <c r="G152" s="210">
        <f ca="1">IF(SUM('Chemicals Calcs'!G$2:G152)-'Chem - ODS'!B$15*10^6&lt;0,0,IF(AND(SUM('Chemicals Calcs'!G$1:G151)-'Chem - ODS'!B$15*10^6&lt;0,SUM('Chemicals Calcs'!G$2:G152)-'Chem - ODS'!B$15*10^6&gt;0),SUM('Chemicals Calcs'!G$2:G152)-'Chem - ODS'!B$15*10^6,'Chemicals Calcs'!G152))</f>
        <v>0</v>
      </c>
      <c r="H152" s="210">
        <f ca="1">IF(SUM('Chemicals Calcs'!H$2:H152)-'Chem - ODS'!C$15*10^6&lt;0,0,IF(AND(SUM('Chemicals Calcs'!H$1:H151)-'Chem - ODS'!C$15*10^6&lt;0,SUM('Chemicals Calcs'!H$2:H152)-'Chem - ODS'!C$15*10^6&gt;0),SUM('Chemicals Calcs'!H$2:H152)-'Chem - ODS'!C$15*10^6,'Chemicals Calcs'!H152))</f>
        <v>0</v>
      </c>
      <c r="I152" s="210">
        <f ca="1">IF(SUM('Chemicals Calcs'!I$2:I152)-'Chem - ODS'!D$15*10^6&lt;0,0,IF(AND(SUM('Chemicals Calcs'!I$1:I151)-'Chem - ODS'!D$15*10^6&lt;0,SUM('Chemicals Calcs'!I$2:I152)-'Chem - ODS'!D$15*10^6&gt;0),SUM('Chemicals Calcs'!I$2:I152)-'Chem - ODS'!D$15*10^6,'Chemicals Calcs'!I152))</f>
        <v>0</v>
      </c>
      <c r="J152" s="210">
        <f ca="1">IF(SUM('Chemicals Calcs'!J$2:J152)-'Chem - ODS'!E$15*10^6&lt;0,0,IF(AND(SUM('Chemicals Calcs'!J$1:J151)-'Chem - ODS'!E$15*10^6&lt;0,SUM('Chemicals Calcs'!J$2:J152)-'Chem - ODS'!E$15*10^6&gt;0),SUM('Chemicals Calcs'!J$2:J152)-'Chem - ODS'!E$15*10^6,'Chemicals Calcs'!J152))</f>
        <v>0</v>
      </c>
      <c r="K152" s="210">
        <f ca="1">IF(SUM('Chemicals Calcs'!K$2:K152)-'Chem - ODS'!F$15*10^6&lt;0,0,IF(AND(SUM('Chemicals Calcs'!K$1:K151)-'Chem - ODS'!F$15*10^6&lt;0,SUM('Chemicals Calcs'!K$2:K152)-'Chem - ODS'!F$15*10^6&gt;0),SUM('Chemicals Calcs'!K$2:K152)-'Chem - ODS'!F$15*10^6,'Chemicals Calcs'!K152))</f>
        <v>0</v>
      </c>
      <c r="L152" s="210">
        <f ca="1">IF(SUM('Chemicals Calcs'!L$2:L152)-'Chem - ODS'!G$15*10^6&lt;0,0,IF(AND(SUM('Chemicals Calcs'!L$1:L151)-'Chem - ODS'!G$15*10^6&lt;0,SUM('Chemicals Calcs'!L$2:L152)-'Chem - ODS'!G$15*10^6&gt;0),SUM('Chemicals Calcs'!L$2:L152)-'Chem - ODS'!G$15*10^6,'Chemicals Calcs'!L152))</f>
        <v>0</v>
      </c>
      <c r="M152" s="210">
        <f ca="1">IF(SUM('Chemicals Calcs'!M$2:M152)-'Chem - ODS'!H$15*10^6&lt;0,0,IF(AND(SUM('Chemicals Calcs'!M$1:M151)-'Chem - ODS'!H$15*10^6&lt;0,SUM('Chemicals Calcs'!M$2:M152)-'Chem - ODS'!H$15*10^6&gt;0),SUM('Chemicals Calcs'!M$2:M152)-'Chem - ODS'!H$15*10^6,'Chemicals Calcs'!M152))</f>
        <v>0</v>
      </c>
      <c r="N152" s="210">
        <f ca="1">IF(SUM('Chemicals Calcs'!N$2:N152)-'Chem - ODS'!I$15*10^6&lt;0,0,IF(AND(SUM('Chemicals Calcs'!N$1:N151)-'Chem - ODS'!I$15*10^6&lt;0,SUM('Chemicals Calcs'!N$2:N152)-'Chem - ODS'!I$15*10^6&gt;0),SUM('Chemicals Calcs'!N$2:N152)-'Chem - ODS'!I$15*10^6,'Chemicals Calcs'!N152))</f>
        <v>0</v>
      </c>
      <c r="O152" s="210">
        <f ca="1">IF(SUM('Chemicals Calcs'!O$2:O152)-'Chem - ODS'!J$15*10^6&lt;0,0,IF(AND(SUM('Chemicals Calcs'!O$1:O151)-'Chem - ODS'!J$15*10^6&lt;0,SUM('Chemicals Calcs'!O$2:O152)-'Chem - ODS'!J$15*10^6&gt;0),SUM('Chemicals Calcs'!O$2:O152)-'Chem - ODS'!J$15*10^6,'Chemicals Calcs'!O152))</f>
        <v>0</v>
      </c>
      <c r="P152" s="210">
        <f ca="1">IF(SUM('Chemicals Calcs'!P$2:P152)-'Chem - ODS'!K$15*10^6&lt;0,0,IF(AND(SUM('Chemicals Calcs'!P$1:P151)-'Chem - ODS'!K$15*10^6&lt;0,SUM('Chemicals Calcs'!P$2:P152)-'Chem - ODS'!K$15*10^6&gt;0),SUM('Chemicals Calcs'!P$2:P152)-'Chem - ODS'!K$15*10^6,'Chemicals Calcs'!P152))</f>
        <v>0</v>
      </c>
      <c r="Q152" s="210">
        <f ca="1">IF(SUM('Chemicals Calcs'!Q$2:Q152)-'Chem - ODS'!L$15*10^6&lt;0,0,IF(AND(SUM('Chemicals Calcs'!Q$1:Q151)-'Chem - ODS'!L$15*10^6&lt;0,SUM('Chemicals Calcs'!Q$2:Q152)-'Chem - ODS'!L$15*10^6&gt;0),SUM('Chemicals Calcs'!Q$2:Q152)-'Chem - ODS'!L$15*10^6,'Chemicals Calcs'!Q152))</f>
        <v>0</v>
      </c>
      <c r="R152" s="210">
        <f ca="1">IF(SUM('Chemicals Calcs'!R$2:R152)-'Chem - ODS'!M$15*10^6&lt;0,0,IF(AND(SUM('Chemicals Calcs'!R$1:R151)-'Chem - ODS'!M$15*10^6&lt;0,SUM('Chemicals Calcs'!R$2:R152)-'Chem - ODS'!M$15*10^6&gt;0),SUM('Chemicals Calcs'!R$2:R152)-'Chem - ODS'!M$15*10^6,'Chemicals Calcs'!R152))</f>
        <v>0</v>
      </c>
      <c r="S152" s="210">
        <f ca="1">IF(SUM('Chemicals Calcs'!S$2:S152)-'Chem - ODS'!N$15*10^6&lt;0,0,IF(AND(SUM('Chemicals Calcs'!S$1:S151)-'Chem - ODS'!N$15*10^6&lt;0,SUM('Chemicals Calcs'!S$2:S152)-'Chem - ODS'!N$15*10^6&gt;0),SUM('Chemicals Calcs'!S$2:S152)-'Chem - ODS'!N$15*10^6,'Chemicals Calcs'!S152))</f>
        <v>0</v>
      </c>
      <c r="T152" s="210">
        <f ca="1">IF(SUM('Chemicals Calcs'!T$2:T152)-'Chem - ODS'!O$15*10^6&lt;0,0,IF(AND(SUM('Chemicals Calcs'!T$1:T151)-'Chem - ODS'!O$15*10^6&lt;0,SUM('Chemicals Calcs'!T$2:T152)-'Chem - ODS'!O$15*10^6&gt;0),SUM('Chemicals Calcs'!T$2:T152)-'Chem - ODS'!O$15*10^6,'Chemicals Calcs'!T152))</f>
        <v>0</v>
      </c>
      <c r="U152" s="210">
        <f ca="1">IF(SUM('Chemicals Calcs'!U$2:U152)-'Chem - ODS'!P$15*10^6&lt;0,0,IF(AND(SUM('Chemicals Calcs'!U$1:U151)-'Chem - ODS'!P$15*10^6&lt;0,SUM('Chemicals Calcs'!U$2:U152)-'Chem - ODS'!P$15*10^6&gt;0),SUM('Chemicals Calcs'!U$2:U152)-'Chem - ODS'!P$15*10^6,'Chemicals Calcs'!U152))</f>
        <v>0</v>
      </c>
      <c r="V152" s="210">
        <f ca="1">IF(SUM('Chemicals Calcs'!V$2:V152)-'Chem - ODS'!Q$15*10^6&lt;0,0,IF(AND(SUM('Chemicals Calcs'!V$1:V151)-'Chem - ODS'!Q$15*10^6&lt;0,SUM('Chemicals Calcs'!V$2:V152)-'Chem - ODS'!Q$15*10^6&gt;0),SUM('Chemicals Calcs'!V$2:V152)-'Chem - ODS'!Q$15*10^6,'Chemicals Calcs'!V152))</f>
        <v>0</v>
      </c>
      <c r="W152" s="210">
        <f ca="1">IF(SUM('Chemicals Calcs'!W$2:W152)-'Chem - ODS'!R$15*10^6&lt;0,0,IF(AND(SUM('Chemicals Calcs'!W$1:W151)-'Chem - ODS'!R$15*10^6&lt;0,SUM('Chemicals Calcs'!W$2:W152)-'Chem - ODS'!R$15*10^6&gt;0),SUM('Chemicals Calcs'!W$2:W152)-'Chem - ODS'!R$15*10^6,'Chemicals Calcs'!W152))</f>
        <v>0</v>
      </c>
      <c r="X152" s="210">
        <f ca="1">IF(SUM('Chemicals Calcs'!X$2:X152)-'Chem - ODS'!S$15*10^6&lt;0,0,IF(AND(SUM('Chemicals Calcs'!X$1:X151)-'Chem - ODS'!S$15*10^6&lt;0,SUM('Chemicals Calcs'!X$2:X152)-'Chem - ODS'!S$15*10^6&gt;0),SUM('Chemicals Calcs'!X$2:X152)-'Chem - ODS'!S$15*10^6,'Chemicals Calcs'!X152))</f>
        <v>0</v>
      </c>
      <c r="Y152" s="210">
        <f ca="1">IF(SUM('Chemicals Calcs'!Y$2:Y152)-'Chem - ODS'!T$15*10^6&lt;0,0,IF(AND(SUM('Chemicals Calcs'!Y$1:Y151)-'Chem - ODS'!T$15*10^6&lt;0,SUM('Chemicals Calcs'!Y$2:Y152)-'Chem - ODS'!T$15*10^6&gt;0),SUM('Chemicals Calcs'!Y$2:Y152)-'Chem - ODS'!T$15*10^6,'Chemicals Calcs'!Y152))</f>
        <v>0</v>
      </c>
      <c r="Z152" s="210">
        <f ca="1">IF(SUM('Chemicals Calcs'!Z$2:Z152)-'Chem - ODS'!U$15*10^6&lt;0,0,IF(AND(SUM('Chemicals Calcs'!Z$1:Z151)-'Chem - ODS'!U$15*10^6&lt;0,SUM('Chemicals Calcs'!Z$2:Z152)-'Chem - ODS'!U$15*10^6&gt;0),SUM('Chemicals Calcs'!Z$2:Z152)-'Chem - ODS'!U$15*10^6,'Chemicals Calcs'!Z152))</f>
        <v>0</v>
      </c>
      <c r="AA152" s="210">
        <f ca="1">IF(SUM('Chemicals Calcs'!AA$2:AA152)-'Chem - ODS'!V$15*10^6&lt;0,0,IF(AND(SUM('Chemicals Calcs'!AA$1:AA151)-'Chem - ODS'!V$15*10^6&lt;0,SUM('Chemicals Calcs'!AA$2:AA152)-'Chem - ODS'!V$15*10^6&gt;0),SUM('Chemicals Calcs'!AA$2:AA152)-'Chem - ODS'!V$15*10^6,'Chemicals Calcs'!AA152))</f>
        <v>0</v>
      </c>
      <c r="AB152" s="210">
        <f ca="1">IF(SUM('Chemicals Calcs'!AB$2:AB152)-'Chem - ODS'!W$15*10^6&lt;0,0,IF(AND(SUM('Chemicals Calcs'!AB$1:AB151)-'Chem - ODS'!W$15*10^6&lt;0,SUM('Chemicals Calcs'!AB$2:AB152)-'Chem - ODS'!W$15*10^6&gt;0),SUM('Chemicals Calcs'!AB$2:AB152)-'Chem - ODS'!W$15*10^6,'Chemicals Calcs'!AB152))</f>
        <v>0</v>
      </c>
      <c r="AC152" s="210">
        <f ca="1">IF(SUM('Chemicals Calcs'!AC$2:AC152)-'Chem - ODS'!X$15*10^6&lt;0,0,IF(AND(SUM('Chemicals Calcs'!AC$1:AC151)-'Chem - ODS'!X$15*10^6&lt;0,SUM('Chemicals Calcs'!AC$2:AC152)-'Chem - ODS'!X$15*10^6&gt;0),SUM('Chemicals Calcs'!AC$2:AC152)-'Chem - ODS'!X$15*10^6,'Chemicals Calcs'!AC152))</f>
        <v>0</v>
      </c>
      <c r="AD152" s="210">
        <f ca="1">IF(SUM('Chemicals Calcs'!AD$2:AD152)-'Chem - ODS'!Y$15*10^6&lt;0,0,IF(AND(SUM('Chemicals Calcs'!AD$1:AD151)-'Chem - ODS'!Y$15*10^6&lt;0,SUM('Chemicals Calcs'!AD$2:AD152)-'Chem - ODS'!Y$15*10^6&gt;0),SUM('Chemicals Calcs'!AD$2:AD152)-'Chem - ODS'!Y$15*10^6,'Chemicals Calcs'!AD152))</f>
        <v>0</v>
      </c>
      <c r="AE152" s="210">
        <f ca="1">IF(SUM('Chemicals Calcs'!AE$2:AE152)-'Chem - ODS'!Z$15*10^6&lt;0,0,IF(AND(SUM('Chemicals Calcs'!AE$1:AE151)-'Chem - ODS'!Z$15*10^6&lt;0,SUM('Chemicals Calcs'!AE$2:AE152)-'Chem - ODS'!Z$15*10^6&gt;0),SUM('Chemicals Calcs'!AE$2:AE152)-'Chem - ODS'!Z$15*10^6,'Chemicals Calcs'!AE152))</f>
        <v>0</v>
      </c>
      <c r="AF152" s="210">
        <f ca="1">IF(SUM('Chemicals Calcs'!AF$2:AF152)-'Chem - ODS'!AA$15*10^6&lt;0,0,IF(AND(SUM('Chemicals Calcs'!AF$1:AF151)-'Chem - ODS'!AA$15*10^6&lt;0,SUM('Chemicals Calcs'!AF$2:AF152)-'Chem - ODS'!AA$15*10^6&gt;0),SUM('Chemicals Calcs'!AF$2:AF152)-'Chem - ODS'!AA$15*10^6,'Chemicals Calcs'!AF152))</f>
        <v>0</v>
      </c>
      <c r="AG152" s="210">
        <f ca="1">IF(SUM('Chemicals Calcs'!AG$2:AG152)-'Chem - ODS'!AB$15*10^6&lt;0,0,IF(AND(SUM('Chemicals Calcs'!AG$1:AG151)-'Chem - ODS'!AB$15*10^6&lt;0,SUM('Chemicals Calcs'!AG$2:AG152)-'Chem - ODS'!AB$15*10^6&gt;0),SUM('Chemicals Calcs'!AG$2:AG152)-'Chem - ODS'!AB$15*10^6,'Chemicals Calcs'!AG152))</f>
        <v>0</v>
      </c>
      <c r="AH152" s="210">
        <f ca="1">IF(SUM('Chemicals Calcs'!AH$2:AH152)-'Chem - ODS'!AC$15*10^6&lt;0,0,IF(AND(SUM('Chemicals Calcs'!AH$1:AH151)-'Chem - ODS'!AC$15*10^6&lt;0,SUM('Chemicals Calcs'!AH$2:AH152)-'Chem - ODS'!AC$15*10^6&gt;0),SUM('Chemicals Calcs'!AH$2:AH152)-'Chem - ODS'!AC$15*10^6,'Chemicals Calcs'!AH152))</f>
        <v>0</v>
      </c>
      <c r="AI152" s="210">
        <f ca="1">IF(SUM('Chemicals Calcs'!AI$2:AI152)-'Chem - ODS'!AD$15*10^6&lt;0,0,IF(AND(SUM('Chemicals Calcs'!AI$1:AI151)-'Chem - ODS'!AD$15*10^6&lt;0,SUM('Chemicals Calcs'!AI$2:AI152)-'Chem - ODS'!AD$15*10^6&gt;0),SUM('Chemicals Calcs'!AI$2:AI152)-'Chem - ODS'!AD$15*10^6,'Chemicals Calcs'!AI152))</f>
        <v>0</v>
      </c>
      <c r="AJ152" s="210">
        <f ca="1">IF(SUM('Chemicals Calcs'!AJ$2:AJ152)-'Chem - ODS'!AE$15*10^6&lt;0,0,IF(AND(SUM('Chemicals Calcs'!AJ$1:AJ151)-'Chem - ODS'!AE$15*10^6&lt;0,SUM('Chemicals Calcs'!AJ$2:AJ152)-'Chem - ODS'!AE$15*10^6&gt;0),SUM('Chemicals Calcs'!AJ$2:AJ152)-'Chem - ODS'!AE$15*10^6,'Chemicals Calcs'!AJ152))</f>
        <v>0</v>
      </c>
      <c r="AK152" s="210">
        <f ca="1">IF(SUM('Chemicals Calcs'!AK$2:AK152)-'Chem - ODS'!AF$15*10^6&lt;0,0,IF(AND(SUM('Chemicals Calcs'!AK$1:AK151)-'Chem - ODS'!AF$15*10^6&lt;0,SUM('Chemicals Calcs'!AK$2:AK152)-'Chem - ODS'!AF$15*10^6&gt;0),SUM('Chemicals Calcs'!AK$2:AK152)-'Chem - ODS'!AF$15*10^6,'Chemicals Calcs'!AK152))</f>
        <v>0</v>
      </c>
      <c r="AL152" s="210">
        <f ca="1">IF(SUM('Chemicals Calcs'!AL$2:AL152)-'Chem - ODS'!AG$15*10^6&lt;0,0,IF(AND(SUM('Chemicals Calcs'!AL$1:AL151)-'Chem - ODS'!AG$15*10^6&lt;0,SUM('Chemicals Calcs'!AL$2:AL152)-'Chem - ODS'!AG$15*10^6&gt;0),SUM('Chemicals Calcs'!AL$2:AL152)-'Chem - ODS'!AG$15*10^6,'Chemicals Calcs'!AL152))</f>
        <v>0</v>
      </c>
      <c r="AM152" s="210">
        <f ca="1">IF(SUM('Chemicals Calcs'!AM$2:AM152)-'Chem - ODS'!AH$15*10^6&lt;0,0,IF(AND(SUM('Chemicals Calcs'!AM$1:AM151)-'Chem - ODS'!AH$15*10^6&lt;0,SUM('Chemicals Calcs'!AM$2:AM152)-'Chem - ODS'!AH$15*10^6&gt;0),SUM('Chemicals Calcs'!AM$2:AM152)-'Chem - ODS'!AH$15*10^6,'Chemicals Calcs'!AM152))</f>
        <v>0</v>
      </c>
      <c r="AN152" s="210">
        <f ca="1">IF(SUM('Chemicals Calcs'!AN$2:AN152)-'Chem - ODS'!AI$15*10^6&lt;0,0,IF(AND(SUM('Chemicals Calcs'!AN$1:AN151)-'Chem - ODS'!AI$15*10^6&lt;0,SUM('Chemicals Calcs'!AN$2:AN152)-'Chem - ODS'!AI$15*10^6&gt;0),SUM('Chemicals Calcs'!AN$2:AN152)-'Chem - ODS'!AI$15*10^6,'Chemicals Calcs'!AN152))</f>
        <v>0</v>
      </c>
      <c r="AO152" s="210">
        <f ca="1">IF(SUM('Chemicals Calcs'!AO$2:AO152)-'Chem - ODS'!AJ$15*10^6&lt;0,0,IF(AND(SUM('Chemicals Calcs'!AO$1:AO151)-'Chem - ODS'!AJ$15*10^6&lt;0,SUM('Chemicals Calcs'!AO$2:AO152)-'Chem - ODS'!AJ$15*10^6&gt;0),SUM('Chemicals Calcs'!AO$2:AO152)-'Chem - ODS'!AJ$15*10^6,'Chemicals Calcs'!AO152))</f>
        <v>0</v>
      </c>
      <c r="AP152" s="210">
        <f ca="1">IF(SUM('Chemicals Calcs'!AP$2:AP152)-'Chem - ODS'!AK$15*10^6&lt;0,0,IF(AND(SUM('Chemicals Calcs'!AP$1:AP151)-'Chem - ODS'!AK$15*10^6&lt;0,SUM('Chemicals Calcs'!AP$2:AP152)-'Chem - ODS'!AK$15*10^6&gt;0),SUM('Chemicals Calcs'!AP$2:AP152)-'Chem - ODS'!AK$15*10^6,'Chemicals Calcs'!AP152))</f>
        <v>0</v>
      </c>
    </row>
    <row r="153" spans="1:42">
      <c r="A153" s="74">
        <v>150</v>
      </c>
      <c r="B153">
        <f ca="1">IF('Chemicals 2010'!$A161="CP",INDIRECT("'Chemicals 2010'!"&amp;'Country Selector'!$B$3&amp;ROW($A161))*10^12,0)</f>
        <v>0</v>
      </c>
      <c r="C153" s="90">
        <f t="shared" ca="1" si="6"/>
        <v>0</v>
      </c>
      <c r="D153" s="90">
        <f t="shared" ca="1" si="6"/>
        <v>0</v>
      </c>
      <c r="E153" s="90">
        <f t="shared" ca="1" si="6"/>
        <v>0</v>
      </c>
      <c r="F153" s="90">
        <f t="shared" ca="1" si="6"/>
        <v>0</v>
      </c>
      <c r="G153" s="210">
        <f ca="1">IF(SUM('Chemicals Calcs'!G$2:G153)-'Chem - ODS'!B$15*10^6&lt;0,0,IF(AND(SUM('Chemicals Calcs'!G$1:G152)-'Chem - ODS'!B$15*10^6&lt;0,SUM('Chemicals Calcs'!G$2:G153)-'Chem - ODS'!B$15*10^6&gt;0),SUM('Chemicals Calcs'!G$2:G153)-'Chem - ODS'!B$15*10^6,'Chemicals Calcs'!G153))</f>
        <v>0</v>
      </c>
      <c r="H153" s="210">
        <f ca="1">IF(SUM('Chemicals Calcs'!H$2:H153)-'Chem - ODS'!C$15*10^6&lt;0,0,IF(AND(SUM('Chemicals Calcs'!H$1:H152)-'Chem - ODS'!C$15*10^6&lt;0,SUM('Chemicals Calcs'!H$2:H153)-'Chem - ODS'!C$15*10^6&gt;0),SUM('Chemicals Calcs'!H$2:H153)-'Chem - ODS'!C$15*10^6,'Chemicals Calcs'!H153))</f>
        <v>0</v>
      </c>
      <c r="I153" s="210">
        <f ca="1">IF(SUM('Chemicals Calcs'!I$2:I153)-'Chem - ODS'!D$15*10^6&lt;0,0,IF(AND(SUM('Chemicals Calcs'!I$1:I152)-'Chem - ODS'!D$15*10^6&lt;0,SUM('Chemicals Calcs'!I$2:I153)-'Chem - ODS'!D$15*10^6&gt;0),SUM('Chemicals Calcs'!I$2:I153)-'Chem - ODS'!D$15*10^6,'Chemicals Calcs'!I153))</f>
        <v>0</v>
      </c>
      <c r="J153" s="210">
        <f ca="1">IF(SUM('Chemicals Calcs'!J$2:J153)-'Chem - ODS'!E$15*10^6&lt;0,0,IF(AND(SUM('Chemicals Calcs'!J$1:J152)-'Chem - ODS'!E$15*10^6&lt;0,SUM('Chemicals Calcs'!J$2:J153)-'Chem - ODS'!E$15*10^6&gt;0),SUM('Chemicals Calcs'!J$2:J153)-'Chem - ODS'!E$15*10^6,'Chemicals Calcs'!J153))</f>
        <v>0</v>
      </c>
      <c r="K153" s="210">
        <f ca="1">IF(SUM('Chemicals Calcs'!K$2:K153)-'Chem - ODS'!F$15*10^6&lt;0,0,IF(AND(SUM('Chemicals Calcs'!K$1:K152)-'Chem - ODS'!F$15*10^6&lt;0,SUM('Chemicals Calcs'!K$2:K153)-'Chem - ODS'!F$15*10^6&gt;0),SUM('Chemicals Calcs'!K$2:K153)-'Chem - ODS'!F$15*10^6,'Chemicals Calcs'!K153))</f>
        <v>0</v>
      </c>
      <c r="L153" s="210">
        <f ca="1">IF(SUM('Chemicals Calcs'!L$2:L153)-'Chem - ODS'!G$15*10^6&lt;0,0,IF(AND(SUM('Chemicals Calcs'!L$1:L152)-'Chem - ODS'!G$15*10^6&lt;0,SUM('Chemicals Calcs'!L$2:L153)-'Chem - ODS'!G$15*10^6&gt;0),SUM('Chemicals Calcs'!L$2:L153)-'Chem - ODS'!G$15*10^6,'Chemicals Calcs'!L153))</f>
        <v>0</v>
      </c>
      <c r="M153" s="210">
        <f ca="1">IF(SUM('Chemicals Calcs'!M$2:M153)-'Chem - ODS'!H$15*10^6&lt;0,0,IF(AND(SUM('Chemicals Calcs'!M$1:M152)-'Chem - ODS'!H$15*10^6&lt;0,SUM('Chemicals Calcs'!M$2:M153)-'Chem - ODS'!H$15*10^6&gt;0),SUM('Chemicals Calcs'!M$2:M153)-'Chem - ODS'!H$15*10^6,'Chemicals Calcs'!M153))</f>
        <v>0</v>
      </c>
      <c r="N153" s="210">
        <f ca="1">IF(SUM('Chemicals Calcs'!N$2:N153)-'Chem - ODS'!I$15*10^6&lt;0,0,IF(AND(SUM('Chemicals Calcs'!N$1:N152)-'Chem - ODS'!I$15*10^6&lt;0,SUM('Chemicals Calcs'!N$2:N153)-'Chem - ODS'!I$15*10^6&gt;0),SUM('Chemicals Calcs'!N$2:N153)-'Chem - ODS'!I$15*10^6,'Chemicals Calcs'!N153))</f>
        <v>0</v>
      </c>
      <c r="O153" s="210">
        <f ca="1">IF(SUM('Chemicals Calcs'!O$2:O153)-'Chem - ODS'!J$15*10^6&lt;0,0,IF(AND(SUM('Chemicals Calcs'!O$1:O152)-'Chem - ODS'!J$15*10^6&lt;0,SUM('Chemicals Calcs'!O$2:O153)-'Chem - ODS'!J$15*10^6&gt;0),SUM('Chemicals Calcs'!O$2:O153)-'Chem - ODS'!J$15*10^6,'Chemicals Calcs'!O153))</f>
        <v>0</v>
      </c>
      <c r="P153" s="210">
        <f ca="1">IF(SUM('Chemicals Calcs'!P$2:P153)-'Chem - ODS'!K$15*10^6&lt;0,0,IF(AND(SUM('Chemicals Calcs'!P$1:P152)-'Chem - ODS'!K$15*10^6&lt;0,SUM('Chemicals Calcs'!P$2:P153)-'Chem - ODS'!K$15*10^6&gt;0),SUM('Chemicals Calcs'!P$2:P153)-'Chem - ODS'!K$15*10^6,'Chemicals Calcs'!P153))</f>
        <v>0</v>
      </c>
      <c r="Q153" s="210">
        <f ca="1">IF(SUM('Chemicals Calcs'!Q$2:Q153)-'Chem - ODS'!L$15*10^6&lt;0,0,IF(AND(SUM('Chemicals Calcs'!Q$1:Q152)-'Chem - ODS'!L$15*10^6&lt;0,SUM('Chemicals Calcs'!Q$2:Q153)-'Chem - ODS'!L$15*10^6&gt;0),SUM('Chemicals Calcs'!Q$2:Q153)-'Chem - ODS'!L$15*10^6,'Chemicals Calcs'!Q153))</f>
        <v>0</v>
      </c>
      <c r="R153" s="210">
        <f ca="1">IF(SUM('Chemicals Calcs'!R$2:R153)-'Chem - ODS'!M$15*10^6&lt;0,0,IF(AND(SUM('Chemicals Calcs'!R$1:R152)-'Chem - ODS'!M$15*10^6&lt;0,SUM('Chemicals Calcs'!R$2:R153)-'Chem - ODS'!M$15*10^6&gt;0),SUM('Chemicals Calcs'!R$2:R153)-'Chem - ODS'!M$15*10^6,'Chemicals Calcs'!R153))</f>
        <v>0</v>
      </c>
      <c r="S153" s="210">
        <f ca="1">IF(SUM('Chemicals Calcs'!S$2:S153)-'Chem - ODS'!N$15*10^6&lt;0,0,IF(AND(SUM('Chemicals Calcs'!S$1:S152)-'Chem - ODS'!N$15*10^6&lt;0,SUM('Chemicals Calcs'!S$2:S153)-'Chem - ODS'!N$15*10^6&gt;0),SUM('Chemicals Calcs'!S$2:S153)-'Chem - ODS'!N$15*10^6,'Chemicals Calcs'!S153))</f>
        <v>0</v>
      </c>
      <c r="T153" s="210">
        <f ca="1">IF(SUM('Chemicals Calcs'!T$2:T153)-'Chem - ODS'!O$15*10^6&lt;0,0,IF(AND(SUM('Chemicals Calcs'!T$1:T152)-'Chem - ODS'!O$15*10^6&lt;0,SUM('Chemicals Calcs'!T$2:T153)-'Chem - ODS'!O$15*10^6&gt;0),SUM('Chemicals Calcs'!T$2:T153)-'Chem - ODS'!O$15*10^6,'Chemicals Calcs'!T153))</f>
        <v>0</v>
      </c>
      <c r="U153" s="210">
        <f ca="1">IF(SUM('Chemicals Calcs'!U$2:U153)-'Chem - ODS'!P$15*10^6&lt;0,0,IF(AND(SUM('Chemicals Calcs'!U$1:U152)-'Chem - ODS'!P$15*10^6&lt;0,SUM('Chemicals Calcs'!U$2:U153)-'Chem - ODS'!P$15*10^6&gt;0),SUM('Chemicals Calcs'!U$2:U153)-'Chem - ODS'!P$15*10^6,'Chemicals Calcs'!U153))</f>
        <v>0</v>
      </c>
      <c r="V153" s="210">
        <f ca="1">IF(SUM('Chemicals Calcs'!V$2:V153)-'Chem - ODS'!Q$15*10^6&lt;0,0,IF(AND(SUM('Chemicals Calcs'!V$1:V152)-'Chem - ODS'!Q$15*10^6&lt;0,SUM('Chemicals Calcs'!V$2:V153)-'Chem - ODS'!Q$15*10^6&gt;0),SUM('Chemicals Calcs'!V$2:V153)-'Chem - ODS'!Q$15*10^6,'Chemicals Calcs'!V153))</f>
        <v>0</v>
      </c>
      <c r="W153" s="210">
        <f ca="1">IF(SUM('Chemicals Calcs'!W$2:W153)-'Chem - ODS'!R$15*10^6&lt;0,0,IF(AND(SUM('Chemicals Calcs'!W$1:W152)-'Chem - ODS'!R$15*10^6&lt;0,SUM('Chemicals Calcs'!W$2:W153)-'Chem - ODS'!R$15*10^6&gt;0),SUM('Chemicals Calcs'!W$2:W153)-'Chem - ODS'!R$15*10^6,'Chemicals Calcs'!W153))</f>
        <v>0</v>
      </c>
      <c r="X153" s="210">
        <f ca="1">IF(SUM('Chemicals Calcs'!X$2:X153)-'Chem - ODS'!S$15*10^6&lt;0,0,IF(AND(SUM('Chemicals Calcs'!X$1:X152)-'Chem - ODS'!S$15*10^6&lt;0,SUM('Chemicals Calcs'!X$2:X153)-'Chem - ODS'!S$15*10^6&gt;0),SUM('Chemicals Calcs'!X$2:X153)-'Chem - ODS'!S$15*10^6,'Chemicals Calcs'!X153))</f>
        <v>0</v>
      </c>
      <c r="Y153" s="210">
        <f ca="1">IF(SUM('Chemicals Calcs'!Y$2:Y153)-'Chem - ODS'!T$15*10^6&lt;0,0,IF(AND(SUM('Chemicals Calcs'!Y$1:Y152)-'Chem - ODS'!T$15*10^6&lt;0,SUM('Chemicals Calcs'!Y$2:Y153)-'Chem - ODS'!T$15*10^6&gt;0),SUM('Chemicals Calcs'!Y$2:Y153)-'Chem - ODS'!T$15*10^6,'Chemicals Calcs'!Y153))</f>
        <v>0</v>
      </c>
      <c r="Z153" s="210">
        <f ca="1">IF(SUM('Chemicals Calcs'!Z$2:Z153)-'Chem - ODS'!U$15*10^6&lt;0,0,IF(AND(SUM('Chemicals Calcs'!Z$1:Z152)-'Chem - ODS'!U$15*10^6&lt;0,SUM('Chemicals Calcs'!Z$2:Z153)-'Chem - ODS'!U$15*10^6&gt;0),SUM('Chemicals Calcs'!Z$2:Z153)-'Chem - ODS'!U$15*10^6,'Chemicals Calcs'!Z153))</f>
        <v>0</v>
      </c>
      <c r="AA153" s="210">
        <f ca="1">IF(SUM('Chemicals Calcs'!AA$2:AA153)-'Chem - ODS'!V$15*10^6&lt;0,0,IF(AND(SUM('Chemicals Calcs'!AA$1:AA152)-'Chem - ODS'!V$15*10^6&lt;0,SUM('Chemicals Calcs'!AA$2:AA153)-'Chem - ODS'!V$15*10^6&gt;0),SUM('Chemicals Calcs'!AA$2:AA153)-'Chem - ODS'!V$15*10^6,'Chemicals Calcs'!AA153))</f>
        <v>0</v>
      </c>
      <c r="AB153" s="210">
        <f ca="1">IF(SUM('Chemicals Calcs'!AB$2:AB153)-'Chem - ODS'!W$15*10^6&lt;0,0,IF(AND(SUM('Chemicals Calcs'!AB$1:AB152)-'Chem - ODS'!W$15*10^6&lt;0,SUM('Chemicals Calcs'!AB$2:AB153)-'Chem - ODS'!W$15*10^6&gt;0),SUM('Chemicals Calcs'!AB$2:AB153)-'Chem - ODS'!W$15*10^6,'Chemicals Calcs'!AB153))</f>
        <v>0</v>
      </c>
      <c r="AC153" s="210">
        <f ca="1">IF(SUM('Chemicals Calcs'!AC$2:AC153)-'Chem - ODS'!X$15*10^6&lt;0,0,IF(AND(SUM('Chemicals Calcs'!AC$1:AC152)-'Chem - ODS'!X$15*10^6&lt;0,SUM('Chemicals Calcs'!AC$2:AC153)-'Chem - ODS'!X$15*10^6&gt;0),SUM('Chemicals Calcs'!AC$2:AC153)-'Chem - ODS'!X$15*10^6,'Chemicals Calcs'!AC153))</f>
        <v>0</v>
      </c>
      <c r="AD153" s="210">
        <f ca="1">IF(SUM('Chemicals Calcs'!AD$2:AD153)-'Chem - ODS'!Y$15*10^6&lt;0,0,IF(AND(SUM('Chemicals Calcs'!AD$1:AD152)-'Chem - ODS'!Y$15*10^6&lt;0,SUM('Chemicals Calcs'!AD$2:AD153)-'Chem - ODS'!Y$15*10^6&gt;0),SUM('Chemicals Calcs'!AD$2:AD153)-'Chem - ODS'!Y$15*10^6,'Chemicals Calcs'!AD153))</f>
        <v>0</v>
      </c>
      <c r="AE153" s="210">
        <f ca="1">IF(SUM('Chemicals Calcs'!AE$2:AE153)-'Chem - ODS'!Z$15*10^6&lt;0,0,IF(AND(SUM('Chemicals Calcs'!AE$1:AE152)-'Chem - ODS'!Z$15*10^6&lt;0,SUM('Chemicals Calcs'!AE$2:AE153)-'Chem - ODS'!Z$15*10^6&gt;0),SUM('Chemicals Calcs'!AE$2:AE153)-'Chem - ODS'!Z$15*10^6,'Chemicals Calcs'!AE153))</f>
        <v>0</v>
      </c>
      <c r="AF153" s="210">
        <f ca="1">IF(SUM('Chemicals Calcs'!AF$2:AF153)-'Chem - ODS'!AA$15*10^6&lt;0,0,IF(AND(SUM('Chemicals Calcs'!AF$1:AF152)-'Chem - ODS'!AA$15*10^6&lt;0,SUM('Chemicals Calcs'!AF$2:AF153)-'Chem - ODS'!AA$15*10^6&gt;0),SUM('Chemicals Calcs'!AF$2:AF153)-'Chem - ODS'!AA$15*10^6,'Chemicals Calcs'!AF153))</f>
        <v>0</v>
      </c>
      <c r="AG153" s="210">
        <f ca="1">IF(SUM('Chemicals Calcs'!AG$2:AG153)-'Chem - ODS'!AB$15*10^6&lt;0,0,IF(AND(SUM('Chemicals Calcs'!AG$1:AG152)-'Chem - ODS'!AB$15*10^6&lt;0,SUM('Chemicals Calcs'!AG$2:AG153)-'Chem - ODS'!AB$15*10^6&gt;0),SUM('Chemicals Calcs'!AG$2:AG153)-'Chem - ODS'!AB$15*10^6,'Chemicals Calcs'!AG153))</f>
        <v>0</v>
      </c>
      <c r="AH153" s="210">
        <f ca="1">IF(SUM('Chemicals Calcs'!AH$2:AH153)-'Chem - ODS'!AC$15*10^6&lt;0,0,IF(AND(SUM('Chemicals Calcs'!AH$1:AH152)-'Chem - ODS'!AC$15*10^6&lt;0,SUM('Chemicals Calcs'!AH$2:AH153)-'Chem - ODS'!AC$15*10^6&gt;0),SUM('Chemicals Calcs'!AH$2:AH153)-'Chem - ODS'!AC$15*10^6,'Chemicals Calcs'!AH153))</f>
        <v>0</v>
      </c>
      <c r="AI153" s="210">
        <f ca="1">IF(SUM('Chemicals Calcs'!AI$2:AI153)-'Chem - ODS'!AD$15*10^6&lt;0,0,IF(AND(SUM('Chemicals Calcs'!AI$1:AI152)-'Chem - ODS'!AD$15*10^6&lt;0,SUM('Chemicals Calcs'!AI$2:AI153)-'Chem - ODS'!AD$15*10^6&gt;0),SUM('Chemicals Calcs'!AI$2:AI153)-'Chem - ODS'!AD$15*10^6,'Chemicals Calcs'!AI153))</f>
        <v>0</v>
      </c>
      <c r="AJ153" s="210">
        <f ca="1">IF(SUM('Chemicals Calcs'!AJ$2:AJ153)-'Chem - ODS'!AE$15*10^6&lt;0,0,IF(AND(SUM('Chemicals Calcs'!AJ$1:AJ152)-'Chem - ODS'!AE$15*10^6&lt;0,SUM('Chemicals Calcs'!AJ$2:AJ153)-'Chem - ODS'!AE$15*10^6&gt;0),SUM('Chemicals Calcs'!AJ$2:AJ153)-'Chem - ODS'!AE$15*10^6,'Chemicals Calcs'!AJ153))</f>
        <v>0</v>
      </c>
      <c r="AK153" s="210">
        <f ca="1">IF(SUM('Chemicals Calcs'!AK$2:AK153)-'Chem - ODS'!AF$15*10^6&lt;0,0,IF(AND(SUM('Chemicals Calcs'!AK$1:AK152)-'Chem - ODS'!AF$15*10^6&lt;0,SUM('Chemicals Calcs'!AK$2:AK153)-'Chem - ODS'!AF$15*10^6&gt;0),SUM('Chemicals Calcs'!AK$2:AK153)-'Chem - ODS'!AF$15*10^6,'Chemicals Calcs'!AK153))</f>
        <v>0</v>
      </c>
      <c r="AL153" s="210">
        <f ca="1">IF(SUM('Chemicals Calcs'!AL$2:AL153)-'Chem - ODS'!AG$15*10^6&lt;0,0,IF(AND(SUM('Chemicals Calcs'!AL$1:AL152)-'Chem - ODS'!AG$15*10^6&lt;0,SUM('Chemicals Calcs'!AL$2:AL153)-'Chem - ODS'!AG$15*10^6&gt;0),SUM('Chemicals Calcs'!AL$2:AL153)-'Chem - ODS'!AG$15*10^6,'Chemicals Calcs'!AL153))</f>
        <v>0</v>
      </c>
      <c r="AM153" s="210">
        <f ca="1">IF(SUM('Chemicals Calcs'!AM$2:AM153)-'Chem - ODS'!AH$15*10^6&lt;0,0,IF(AND(SUM('Chemicals Calcs'!AM$1:AM152)-'Chem - ODS'!AH$15*10^6&lt;0,SUM('Chemicals Calcs'!AM$2:AM153)-'Chem - ODS'!AH$15*10^6&gt;0),SUM('Chemicals Calcs'!AM$2:AM153)-'Chem - ODS'!AH$15*10^6,'Chemicals Calcs'!AM153))</f>
        <v>0</v>
      </c>
      <c r="AN153" s="210">
        <f ca="1">IF(SUM('Chemicals Calcs'!AN$2:AN153)-'Chem - ODS'!AI$15*10^6&lt;0,0,IF(AND(SUM('Chemicals Calcs'!AN$1:AN152)-'Chem - ODS'!AI$15*10^6&lt;0,SUM('Chemicals Calcs'!AN$2:AN153)-'Chem - ODS'!AI$15*10^6&gt;0),SUM('Chemicals Calcs'!AN$2:AN153)-'Chem - ODS'!AI$15*10^6,'Chemicals Calcs'!AN153))</f>
        <v>0</v>
      </c>
      <c r="AO153" s="210">
        <f ca="1">IF(SUM('Chemicals Calcs'!AO$2:AO153)-'Chem - ODS'!AJ$15*10^6&lt;0,0,IF(AND(SUM('Chemicals Calcs'!AO$1:AO152)-'Chem - ODS'!AJ$15*10^6&lt;0,SUM('Chemicals Calcs'!AO$2:AO153)-'Chem - ODS'!AJ$15*10^6&gt;0),SUM('Chemicals Calcs'!AO$2:AO153)-'Chem - ODS'!AJ$15*10^6,'Chemicals Calcs'!AO153))</f>
        <v>0</v>
      </c>
      <c r="AP153" s="210">
        <f ca="1">IF(SUM('Chemicals Calcs'!AP$2:AP153)-'Chem - ODS'!AK$15*10^6&lt;0,0,IF(AND(SUM('Chemicals Calcs'!AP$1:AP152)-'Chem - ODS'!AK$15*10^6&lt;0,SUM('Chemicals Calcs'!AP$2:AP153)-'Chem - ODS'!AK$15*10^6&gt;0),SUM('Chemicals Calcs'!AP$2:AP153)-'Chem - ODS'!AK$15*10^6,'Chemicals Calcs'!AP153))</f>
        <v>0</v>
      </c>
    </row>
    <row r="154" spans="1:42">
      <c r="A154" s="74">
        <v>200</v>
      </c>
      <c r="B154">
        <f ca="1">IF('Chemicals 2010'!$A162="CP",INDIRECT("'Chemicals 2010'!"&amp;'Country Selector'!$B$3&amp;ROW($A162))*10^12,0)</f>
        <v>0</v>
      </c>
      <c r="C154" s="90">
        <f t="shared" ca="1" si="6"/>
        <v>0</v>
      </c>
      <c r="D154" s="90">
        <f t="shared" ca="1" si="6"/>
        <v>0</v>
      </c>
      <c r="E154" s="90">
        <f t="shared" ca="1" si="6"/>
        <v>0</v>
      </c>
      <c r="F154" s="90">
        <f t="shared" ca="1" si="6"/>
        <v>0</v>
      </c>
      <c r="G154" s="210">
        <f ca="1">IF(SUM('Chemicals Calcs'!G$2:G154)-'Chem - ODS'!B$15*10^6&lt;0,0,IF(AND(SUM('Chemicals Calcs'!G$1:G153)-'Chem - ODS'!B$15*10^6&lt;0,SUM('Chemicals Calcs'!G$2:G154)-'Chem - ODS'!B$15*10^6&gt;0),SUM('Chemicals Calcs'!G$2:G154)-'Chem - ODS'!B$15*10^6,'Chemicals Calcs'!G154))</f>
        <v>0</v>
      </c>
      <c r="H154" s="210">
        <f ca="1">IF(SUM('Chemicals Calcs'!H$2:H154)-'Chem - ODS'!C$15*10^6&lt;0,0,IF(AND(SUM('Chemicals Calcs'!H$1:H153)-'Chem - ODS'!C$15*10^6&lt;0,SUM('Chemicals Calcs'!H$2:H154)-'Chem - ODS'!C$15*10^6&gt;0),SUM('Chemicals Calcs'!H$2:H154)-'Chem - ODS'!C$15*10^6,'Chemicals Calcs'!H154))</f>
        <v>0</v>
      </c>
      <c r="I154" s="210">
        <f ca="1">IF(SUM('Chemicals Calcs'!I$2:I154)-'Chem - ODS'!D$15*10^6&lt;0,0,IF(AND(SUM('Chemicals Calcs'!I$1:I153)-'Chem - ODS'!D$15*10^6&lt;0,SUM('Chemicals Calcs'!I$2:I154)-'Chem - ODS'!D$15*10^6&gt;0),SUM('Chemicals Calcs'!I$2:I154)-'Chem - ODS'!D$15*10^6,'Chemicals Calcs'!I154))</f>
        <v>0</v>
      </c>
      <c r="J154" s="210">
        <f ca="1">IF(SUM('Chemicals Calcs'!J$2:J154)-'Chem - ODS'!E$15*10^6&lt;0,0,IF(AND(SUM('Chemicals Calcs'!J$1:J153)-'Chem - ODS'!E$15*10^6&lt;0,SUM('Chemicals Calcs'!J$2:J154)-'Chem - ODS'!E$15*10^6&gt;0),SUM('Chemicals Calcs'!J$2:J154)-'Chem - ODS'!E$15*10^6,'Chemicals Calcs'!J154))</f>
        <v>0</v>
      </c>
      <c r="K154" s="210">
        <f ca="1">IF(SUM('Chemicals Calcs'!K$2:K154)-'Chem - ODS'!F$15*10^6&lt;0,0,IF(AND(SUM('Chemicals Calcs'!K$1:K153)-'Chem - ODS'!F$15*10^6&lt;0,SUM('Chemicals Calcs'!K$2:K154)-'Chem - ODS'!F$15*10^6&gt;0),SUM('Chemicals Calcs'!K$2:K154)-'Chem - ODS'!F$15*10^6,'Chemicals Calcs'!K154))</f>
        <v>0</v>
      </c>
      <c r="L154" s="210">
        <f ca="1">IF(SUM('Chemicals Calcs'!L$2:L154)-'Chem - ODS'!G$15*10^6&lt;0,0,IF(AND(SUM('Chemicals Calcs'!L$1:L153)-'Chem - ODS'!G$15*10^6&lt;0,SUM('Chemicals Calcs'!L$2:L154)-'Chem - ODS'!G$15*10^6&gt;0),SUM('Chemicals Calcs'!L$2:L154)-'Chem - ODS'!G$15*10^6,'Chemicals Calcs'!L154))</f>
        <v>0</v>
      </c>
      <c r="M154" s="210">
        <f ca="1">IF(SUM('Chemicals Calcs'!M$2:M154)-'Chem - ODS'!H$15*10^6&lt;0,0,IF(AND(SUM('Chemicals Calcs'!M$1:M153)-'Chem - ODS'!H$15*10^6&lt;0,SUM('Chemicals Calcs'!M$2:M154)-'Chem - ODS'!H$15*10^6&gt;0),SUM('Chemicals Calcs'!M$2:M154)-'Chem - ODS'!H$15*10^6,'Chemicals Calcs'!M154))</f>
        <v>0</v>
      </c>
      <c r="N154" s="210">
        <f ca="1">IF(SUM('Chemicals Calcs'!N$2:N154)-'Chem - ODS'!I$15*10^6&lt;0,0,IF(AND(SUM('Chemicals Calcs'!N$1:N153)-'Chem - ODS'!I$15*10^6&lt;0,SUM('Chemicals Calcs'!N$2:N154)-'Chem - ODS'!I$15*10^6&gt;0),SUM('Chemicals Calcs'!N$2:N154)-'Chem - ODS'!I$15*10^6,'Chemicals Calcs'!N154))</f>
        <v>0</v>
      </c>
      <c r="O154" s="210">
        <f ca="1">IF(SUM('Chemicals Calcs'!O$2:O154)-'Chem - ODS'!J$15*10^6&lt;0,0,IF(AND(SUM('Chemicals Calcs'!O$1:O153)-'Chem - ODS'!J$15*10^6&lt;0,SUM('Chemicals Calcs'!O$2:O154)-'Chem - ODS'!J$15*10^6&gt;0),SUM('Chemicals Calcs'!O$2:O154)-'Chem - ODS'!J$15*10^6,'Chemicals Calcs'!O154))</f>
        <v>0</v>
      </c>
      <c r="P154" s="210">
        <f ca="1">IF(SUM('Chemicals Calcs'!P$2:P154)-'Chem - ODS'!K$15*10^6&lt;0,0,IF(AND(SUM('Chemicals Calcs'!P$1:P153)-'Chem - ODS'!K$15*10^6&lt;0,SUM('Chemicals Calcs'!P$2:P154)-'Chem - ODS'!K$15*10^6&gt;0),SUM('Chemicals Calcs'!P$2:P154)-'Chem - ODS'!K$15*10^6,'Chemicals Calcs'!P154))</f>
        <v>0</v>
      </c>
      <c r="Q154" s="210">
        <f ca="1">IF(SUM('Chemicals Calcs'!Q$2:Q154)-'Chem - ODS'!L$15*10^6&lt;0,0,IF(AND(SUM('Chemicals Calcs'!Q$1:Q153)-'Chem - ODS'!L$15*10^6&lt;0,SUM('Chemicals Calcs'!Q$2:Q154)-'Chem - ODS'!L$15*10^6&gt;0),SUM('Chemicals Calcs'!Q$2:Q154)-'Chem - ODS'!L$15*10^6,'Chemicals Calcs'!Q154))</f>
        <v>0</v>
      </c>
      <c r="R154" s="210">
        <f ca="1">IF(SUM('Chemicals Calcs'!R$2:R154)-'Chem - ODS'!M$15*10^6&lt;0,0,IF(AND(SUM('Chemicals Calcs'!R$1:R153)-'Chem - ODS'!M$15*10^6&lt;0,SUM('Chemicals Calcs'!R$2:R154)-'Chem - ODS'!M$15*10^6&gt;0),SUM('Chemicals Calcs'!R$2:R154)-'Chem - ODS'!M$15*10^6,'Chemicals Calcs'!R154))</f>
        <v>0</v>
      </c>
      <c r="S154" s="210">
        <f ca="1">IF(SUM('Chemicals Calcs'!S$2:S154)-'Chem - ODS'!N$15*10^6&lt;0,0,IF(AND(SUM('Chemicals Calcs'!S$1:S153)-'Chem - ODS'!N$15*10^6&lt;0,SUM('Chemicals Calcs'!S$2:S154)-'Chem - ODS'!N$15*10^6&gt;0),SUM('Chemicals Calcs'!S$2:S154)-'Chem - ODS'!N$15*10^6,'Chemicals Calcs'!S154))</f>
        <v>0</v>
      </c>
      <c r="T154" s="210">
        <f ca="1">IF(SUM('Chemicals Calcs'!T$2:T154)-'Chem - ODS'!O$15*10^6&lt;0,0,IF(AND(SUM('Chemicals Calcs'!T$1:T153)-'Chem - ODS'!O$15*10^6&lt;0,SUM('Chemicals Calcs'!T$2:T154)-'Chem - ODS'!O$15*10^6&gt;0),SUM('Chemicals Calcs'!T$2:T154)-'Chem - ODS'!O$15*10^6,'Chemicals Calcs'!T154))</f>
        <v>0</v>
      </c>
      <c r="U154" s="210">
        <f ca="1">IF(SUM('Chemicals Calcs'!U$2:U154)-'Chem - ODS'!P$15*10^6&lt;0,0,IF(AND(SUM('Chemicals Calcs'!U$1:U153)-'Chem - ODS'!P$15*10^6&lt;0,SUM('Chemicals Calcs'!U$2:U154)-'Chem - ODS'!P$15*10^6&gt;0),SUM('Chemicals Calcs'!U$2:U154)-'Chem - ODS'!P$15*10^6,'Chemicals Calcs'!U154))</f>
        <v>0</v>
      </c>
      <c r="V154" s="210">
        <f ca="1">IF(SUM('Chemicals Calcs'!V$2:V154)-'Chem - ODS'!Q$15*10^6&lt;0,0,IF(AND(SUM('Chemicals Calcs'!V$1:V153)-'Chem - ODS'!Q$15*10^6&lt;0,SUM('Chemicals Calcs'!V$2:V154)-'Chem - ODS'!Q$15*10^6&gt;0),SUM('Chemicals Calcs'!V$2:V154)-'Chem - ODS'!Q$15*10^6,'Chemicals Calcs'!V154))</f>
        <v>0</v>
      </c>
      <c r="W154" s="210">
        <f ca="1">IF(SUM('Chemicals Calcs'!W$2:W154)-'Chem - ODS'!R$15*10^6&lt;0,0,IF(AND(SUM('Chemicals Calcs'!W$1:W153)-'Chem - ODS'!R$15*10^6&lt;0,SUM('Chemicals Calcs'!W$2:W154)-'Chem - ODS'!R$15*10^6&gt;0),SUM('Chemicals Calcs'!W$2:W154)-'Chem - ODS'!R$15*10^6,'Chemicals Calcs'!W154))</f>
        <v>0</v>
      </c>
      <c r="X154" s="210">
        <f ca="1">IF(SUM('Chemicals Calcs'!X$2:X154)-'Chem - ODS'!S$15*10^6&lt;0,0,IF(AND(SUM('Chemicals Calcs'!X$1:X153)-'Chem - ODS'!S$15*10^6&lt;0,SUM('Chemicals Calcs'!X$2:X154)-'Chem - ODS'!S$15*10^6&gt;0),SUM('Chemicals Calcs'!X$2:X154)-'Chem - ODS'!S$15*10^6,'Chemicals Calcs'!X154))</f>
        <v>0</v>
      </c>
      <c r="Y154" s="210">
        <f ca="1">IF(SUM('Chemicals Calcs'!Y$2:Y154)-'Chem - ODS'!T$15*10^6&lt;0,0,IF(AND(SUM('Chemicals Calcs'!Y$1:Y153)-'Chem - ODS'!T$15*10^6&lt;0,SUM('Chemicals Calcs'!Y$2:Y154)-'Chem - ODS'!T$15*10^6&gt;0),SUM('Chemicals Calcs'!Y$2:Y154)-'Chem - ODS'!T$15*10^6,'Chemicals Calcs'!Y154))</f>
        <v>0</v>
      </c>
      <c r="Z154" s="210">
        <f ca="1">IF(SUM('Chemicals Calcs'!Z$2:Z154)-'Chem - ODS'!U$15*10^6&lt;0,0,IF(AND(SUM('Chemicals Calcs'!Z$1:Z153)-'Chem - ODS'!U$15*10^6&lt;0,SUM('Chemicals Calcs'!Z$2:Z154)-'Chem - ODS'!U$15*10^6&gt;0),SUM('Chemicals Calcs'!Z$2:Z154)-'Chem - ODS'!U$15*10^6,'Chemicals Calcs'!Z154))</f>
        <v>0</v>
      </c>
      <c r="AA154" s="210">
        <f ca="1">IF(SUM('Chemicals Calcs'!AA$2:AA154)-'Chem - ODS'!V$15*10^6&lt;0,0,IF(AND(SUM('Chemicals Calcs'!AA$1:AA153)-'Chem - ODS'!V$15*10^6&lt;0,SUM('Chemicals Calcs'!AA$2:AA154)-'Chem - ODS'!V$15*10^6&gt;0),SUM('Chemicals Calcs'!AA$2:AA154)-'Chem - ODS'!V$15*10^6,'Chemicals Calcs'!AA154))</f>
        <v>0</v>
      </c>
      <c r="AB154" s="210">
        <f ca="1">IF(SUM('Chemicals Calcs'!AB$2:AB154)-'Chem - ODS'!W$15*10^6&lt;0,0,IF(AND(SUM('Chemicals Calcs'!AB$1:AB153)-'Chem - ODS'!W$15*10^6&lt;0,SUM('Chemicals Calcs'!AB$2:AB154)-'Chem - ODS'!W$15*10^6&gt;0),SUM('Chemicals Calcs'!AB$2:AB154)-'Chem - ODS'!W$15*10^6,'Chemicals Calcs'!AB154))</f>
        <v>0</v>
      </c>
      <c r="AC154" s="210">
        <f ca="1">IF(SUM('Chemicals Calcs'!AC$2:AC154)-'Chem - ODS'!X$15*10^6&lt;0,0,IF(AND(SUM('Chemicals Calcs'!AC$1:AC153)-'Chem - ODS'!X$15*10^6&lt;0,SUM('Chemicals Calcs'!AC$2:AC154)-'Chem - ODS'!X$15*10^6&gt;0),SUM('Chemicals Calcs'!AC$2:AC154)-'Chem - ODS'!X$15*10^6,'Chemicals Calcs'!AC154))</f>
        <v>0</v>
      </c>
      <c r="AD154" s="210">
        <f ca="1">IF(SUM('Chemicals Calcs'!AD$2:AD154)-'Chem - ODS'!Y$15*10^6&lt;0,0,IF(AND(SUM('Chemicals Calcs'!AD$1:AD153)-'Chem - ODS'!Y$15*10^6&lt;0,SUM('Chemicals Calcs'!AD$2:AD154)-'Chem - ODS'!Y$15*10^6&gt;0),SUM('Chemicals Calcs'!AD$2:AD154)-'Chem - ODS'!Y$15*10^6,'Chemicals Calcs'!AD154))</f>
        <v>0</v>
      </c>
      <c r="AE154" s="210">
        <f ca="1">IF(SUM('Chemicals Calcs'!AE$2:AE154)-'Chem - ODS'!Z$15*10^6&lt;0,0,IF(AND(SUM('Chemicals Calcs'!AE$1:AE153)-'Chem - ODS'!Z$15*10^6&lt;0,SUM('Chemicals Calcs'!AE$2:AE154)-'Chem - ODS'!Z$15*10^6&gt;0),SUM('Chemicals Calcs'!AE$2:AE154)-'Chem - ODS'!Z$15*10^6,'Chemicals Calcs'!AE154))</f>
        <v>0</v>
      </c>
      <c r="AF154" s="210">
        <f ca="1">IF(SUM('Chemicals Calcs'!AF$2:AF154)-'Chem - ODS'!AA$15*10^6&lt;0,0,IF(AND(SUM('Chemicals Calcs'!AF$1:AF153)-'Chem - ODS'!AA$15*10^6&lt;0,SUM('Chemicals Calcs'!AF$2:AF154)-'Chem - ODS'!AA$15*10^6&gt;0),SUM('Chemicals Calcs'!AF$2:AF154)-'Chem - ODS'!AA$15*10^6,'Chemicals Calcs'!AF154))</f>
        <v>0</v>
      </c>
      <c r="AG154" s="210">
        <f ca="1">IF(SUM('Chemicals Calcs'!AG$2:AG154)-'Chem - ODS'!AB$15*10^6&lt;0,0,IF(AND(SUM('Chemicals Calcs'!AG$1:AG153)-'Chem - ODS'!AB$15*10^6&lt;0,SUM('Chemicals Calcs'!AG$2:AG154)-'Chem - ODS'!AB$15*10^6&gt;0),SUM('Chemicals Calcs'!AG$2:AG154)-'Chem - ODS'!AB$15*10^6,'Chemicals Calcs'!AG154))</f>
        <v>0</v>
      </c>
      <c r="AH154" s="210">
        <f ca="1">IF(SUM('Chemicals Calcs'!AH$2:AH154)-'Chem - ODS'!AC$15*10^6&lt;0,0,IF(AND(SUM('Chemicals Calcs'!AH$1:AH153)-'Chem - ODS'!AC$15*10^6&lt;0,SUM('Chemicals Calcs'!AH$2:AH154)-'Chem - ODS'!AC$15*10^6&gt;0),SUM('Chemicals Calcs'!AH$2:AH154)-'Chem - ODS'!AC$15*10^6,'Chemicals Calcs'!AH154))</f>
        <v>0</v>
      </c>
      <c r="AI154" s="210">
        <f ca="1">IF(SUM('Chemicals Calcs'!AI$2:AI154)-'Chem - ODS'!AD$15*10^6&lt;0,0,IF(AND(SUM('Chemicals Calcs'!AI$1:AI153)-'Chem - ODS'!AD$15*10^6&lt;0,SUM('Chemicals Calcs'!AI$2:AI154)-'Chem - ODS'!AD$15*10^6&gt;0),SUM('Chemicals Calcs'!AI$2:AI154)-'Chem - ODS'!AD$15*10^6,'Chemicals Calcs'!AI154))</f>
        <v>0</v>
      </c>
      <c r="AJ154" s="210">
        <f ca="1">IF(SUM('Chemicals Calcs'!AJ$2:AJ154)-'Chem - ODS'!AE$15*10^6&lt;0,0,IF(AND(SUM('Chemicals Calcs'!AJ$1:AJ153)-'Chem - ODS'!AE$15*10^6&lt;0,SUM('Chemicals Calcs'!AJ$2:AJ154)-'Chem - ODS'!AE$15*10^6&gt;0),SUM('Chemicals Calcs'!AJ$2:AJ154)-'Chem - ODS'!AE$15*10^6,'Chemicals Calcs'!AJ154))</f>
        <v>0</v>
      </c>
      <c r="AK154" s="210">
        <f ca="1">IF(SUM('Chemicals Calcs'!AK$2:AK154)-'Chem - ODS'!AF$15*10^6&lt;0,0,IF(AND(SUM('Chemicals Calcs'!AK$1:AK153)-'Chem - ODS'!AF$15*10^6&lt;0,SUM('Chemicals Calcs'!AK$2:AK154)-'Chem - ODS'!AF$15*10^6&gt;0),SUM('Chemicals Calcs'!AK$2:AK154)-'Chem - ODS'!AF$15*10^6,'Chemicals Calcs'!AK154))</f>
        <v>0</v>
      </c>
      <c r="AL154" s="210">
        <f ca="1">IF(SUM('Chemicals Calcs'!AL$2:AL154)-'Chem - ODS'!AG$15*10^6&lt;0,0,IF(AND(SUM('Chemicals Calcs'!AL$1:AL153)-'Chem - ODS'!AG$15*10^6&lt;0,SUM('Chemicals Calcs'!AL$2:AL154)-'Chem - ODS'!AG$15*10^6&gt;0),SUM('Chemicals Calcs'!AL$2:AL154)-'Chem - ODS'!AG$15*10^6,'Chemicals Calcs'!AL154))</f>
        <v>0</v>
      </c>
      <c r="AM154" s="210">
        <f ca="1">IF(SUM('Chemicals Calcs'!AM$2:AM154)-'Chem - ODS'!AH$15*10^6&lt;0,0,IF(AND(SUM('Chemicals Calcs'!AM$1:AM153)-'Chem - ODS'!AH$15*10^6&lt;0,SUM('Chemicals Calcs'!AM$2:AM154)-'Chem - ODS'!AH$15*10^6&gt;0),SUM('Chemicals Calcs'!AM$2:AM154)-'Chem - ODS'!AH$15*10^6,'Chemicals Calcs'!AM154))</f>
        <v>0</v>
      </c>
      <c r="AN154" s="210">
        <f ca="1">IF(SUM('Chemicals Calcs'!AN$2:AN154)-'Chem - ODS'!AI$15*10^6&lt;0,0,IF(AND(SUM('Chemicals Calcs'!AN$1:AN153)-'Chem - ODS'!AI$15*10^6&lt;0,SUM('Chemicals Calcs'!AN$2:AN154)-'Chem - ODS'!AI$15*10^6&gt;0),SUM('Chemicals Calcs'!AN$2:AN154)-'Chem - ODS'!AI$15*10^6,'Chemicals Calcs'!AN154))</f>
        <v>0</v>
      </c>
      <c r="AO154" s="210">
        <f ca="1">IF(SUM('Chemicals Calcs'!AO$2:AO154)-'Chem - ODS'!AJ$15*10^6&lt;0,0,IF(AND(SUM('Chemicals Calcs'!AO$1:AO153)-'Chem - ODS'!AJ$15*10^6&lt;0,SUM('Chemicals Calcs'!AO$2:AO154)-'Chem - ODS'!AJ$15*10^6&gt;0),SUM('Chemicals Calcs'!AO$2:AO154)-'Chem - ODS'!AJ$15*10^6,'Chemicals Calcs'!AO154))</f>
        <v>0</v>
      </c>
      <c r="AP154" s="210">
        <f ca="1">IF(SUM('Chemicals Calcs'!AP$2:AP154)-'Chem - ODS'!AK$15*10^6&lt;0,0,IF(AND(SUM('Chemicals Calcs'!AP$1:AP153)-'Chem - ODS'!AK$15*10^6&lt;0,SUM('Chemicals Calcs'!AP$2:AP154)-'Chem - ODS'!AK$15*10^6&gt;0),SUM('Chemicals Calcs'!AP$2:AP154)-'Chem - ODS'!AK$15*10^6,'Chemicals Calcs'!AP154))</f>
        <v>0</v>
      </c>
    </row>
    <row r="155" spans="1:42">
      <c r="A155" s="74">
        <v>250</v>
      </c>
      <c r="B155">
        <f ca="1">IF('Chemicals 2010'!$A163="CP",INDIRECT("'Chemicals 2010'!"&amp;'Country Selector'!$B$3&amp;ROW($A163))*10^12,0)</f>
        <v>0</v>
      </c>
      <c r="C155" s="90">
        <f t="shared" ca="1" si="6"/>
        <v>0</v>
      </c>
      <c r="D155" s="90">
        <f t="shared" ca="1" si="6"/>
        <v>0</v>
      </c>
      <c r="E155" s="90">
        <f t="shared" ca="1" si="6"/>
        <v>0</v>
      </c>
      <c r="F155" s="90">
        <f t="shared" ca="1" si="6"/>
        <v>0</v>
      </c>
      <c r="G155" s="210">
        <f ca="1">IF(SUM('Chemicals Calcs'!G$2:G155)-'Chem - ODS'!B$15*10^6&lt;0,0,IF(AND(SUM('Chemicals Calcs'!G$1:G154)-'Chem - ODS'!B$15*10^6&lt;0,SUM('Chemicals Calcs'!G$2:G155)-'Chem - ODS'!B$15*10^6&gt;0),SUM('Chemicals Calcs'!G$2:G155)-'Chem - ODS'!B$15*10^6,'Chemicals Calcs'!G155))</f>
        <v>0</v>
      </c>
      <c r="H155" s="210">
        <f ca="1">IF(SUM('Chemicals Calcs'!H$2:H155)-'Chem - ODS'!C$15*10^6&lt;0,0,IF(AND(SUM('Chemicals Calcs'!H$1:H154)-'Chem - ODS'!C$15*10^6&lt;0,SUM('Chemicals Calcs'!H$2:H155)-'Chem - ODS'!C$15*10^6&gt;0),SUM('Chemicals Calcs'!H$2:H155)-'Chem - ODS'!C$15*10^6,'Chemicals Calcs'!H155))</f>
        <v>0</v>
      </c>
      <c r="I155" s="210">
        <f ca="1">IF(SUM('Chemicals Calcs'!I$2:I155)-'Chem - ODS'!D$15*10^6&lt;0,0,IF(AND(SUM('Chemicals Calcs'!I$1:I154)-'Chem - ODS'!D$15*10^6&lt;0,SUM('Chemicals Calcs'!I$2:I155)-'Chem - ODS'!D$15*10^6&gt;0),SUM('Chemicals Calcs'!I$2:I155)-'Chem - ODS'!D$15*10^6,'Chemicals Calcs'!I155))</f>
        <v>0</v>
      </c>
      <c r="J155" s="210">
        <f ca="1">IF(SUM('Chemicals Calcs'!J$2:J155)-'Chem - ODS'!E$15*10^6&lt;0,0,IF(AND(SUM('Chemicals Calcs'!J$1:J154)-'Chem - ODS'!E$15*10^6&lt;0,SUM('Chemicals Calcs'!J$2:J155)-'Chem - ODS'!E$15*10^6&gt;0),SUM('Chemicals Calcs'!J$2:J155)-'Chem - ODS'!E$15*10^6,'Chemicals Calcs'!J155))</f>
        <v>0</v>
      </c>
      <c r="K155" s="210">
        <f ca="1">IF(SUM('Chemicals Calcs'!K$2:K155)-'Chem - ODS'!F$15*10^6&lt;0,0,IF(AND(SUM('Chemicals Calcs'!K$1:K154)-'Chem - ODS'!F$15*10^6&lt;0,SUM('Chemicals Calcs'!K$2:K155)-'Chem - ODS'!F$15*10^6&gt;0),SUM('Chemicals Calcs'!K$2:K155)-'Chem - ODS'!F$15*10^6,'Chemicals Calcs'!K155))</f>
        <v>0</v>
      </c>
      <c r="L155" s="210">
        <f ca="1">IF(SUM('Chemicals Calcs'!L$2:L155)-'Chem - ODS'!G$15*10^6&lt;0,0,IF(AND(SUM('Chemicals Calcs'!L$1:L154)-'Chem - ODS'!G$15*10^6&lt;0,SUM('Chemicals Calcs'!L$2:L155)-'Chem - ODS'!G$15*10^6&gt;0),SUM('Chemicals Calcs'!L$2:L155)-'Chem - ODS'!G$15*10^6,'Chemicals Calcs'!L155))</f>
        <v>0</v>
      </c>
      <c r="M155" s="210">
        <f ca="1">IF(SUM('Chemicals Calcs'!M$2:M155)-'Chem - ODS'!H$15*10^6&lt;0,0,IF(AND(SUM('Chemicals Calcs'!M$1:M154)-'Chem - ODS'!H$15*10^6&lt;0,SUM('Chemicals Calcs'!M$2:M155)-'Chem - ODS'!H$15*10^6&gt;0),SUM('Chemicals Calcs'!M$2:M155)-'Chem - ODS'!H$15*10^6,'Chemicals Calcs'!M155))</f>
        <v>0</v>
      </c>
      <c r="N155" s="210">
        <f ca="1">IF(SUM('Chemicals Calcs'!N$2:N155)-'Chem - ODS'!I$15*10^6&lt;0,0,IF(AND(SUM('Chemicals Calcs'!N$1:N154)-'Chem - ODS'!I$15*10^6&lt;0,SUM('Chemicals Calcs'!N$2:N155)-'Chem - ODS'!I$15*10^6&gt;0),SUM('Chemicals Calcs'!N$2:N155)-'Chem - ODS'!I$15*10^6,'Chemicals Calcs'!N155))</f>
        <v>0</v>
      </c>
      <c r="O155" s="210">
        <f ca="1">IF(SUM('Chemicals Calcs'!O$2:O155)-'Chem - ODS'!J$15*10^6&lt;0,0,IF(AND(SUM('Chemicals Calcs'!O$1:O154)-'Chem - ODS'!J$15*10^6&lt;0,SUM('Chemicals Calcs'!O$2:O155)-'Chem - ODS'!J$15*10^6&gt;0),SUM('Chemicals Calcs'!O$2:O155)-'Chem - ODS'!J$15*10^6,'Chemicals Calcs'!O155))</f>
        <v>0</v>
      </c>
      <c r="P155" s="210">
        <f ca="1">IF(SUM('Chemicals Calcs'!P$2:P155)-'Chem - ODS'!K$15*10^6&lt;0,0,IF(AND(SUM('Chemicals Calcs'!P$1:P154)-'Chem - ODS'!K$15*10^6&lt;0,SUM('Chemicals Calcs'!P$2:P155)-'Chem - ODS'!K$15*10^6&gt;0),SUM('Chemicals Calcs'!P$2:P155)-'Chem - ODS'!K$15*10^6,'Chemicals Calcs'!P155))</f>
        <v>0</v>
      </c>
      <c r="Q155" s="210">
        <f ca="1">IF(SUM('Chemicals Calcs'!Q$2:Q155)-'Chem - ODS'!L$15*10^6&lt;0,0,IF(AND(SUM('Chemicals Calcs'!Q$1:Q154)-'Chem - ODS'!L$15*10^6&lt;0,SUM('Chemicals Calcs'!Q$2:Q155)-'Chem - ODS'!L$15*10^6&gt;0),SUM('Chemicals Calcs'!Q$2:Q155)-'Chem - ODS'!L$15*10^6,'Chemicals Calcs'!Q155))</f>
        <v>0</v>
      </c>
      <c r="R155" s="210">
        <f ca="1">IF(SUM('Chemicals Calcs'!R$2:R155)-'Chem - ODS'!M$15*10^6&lt;0,0,IF(AND(SUM('Chemicals Calcs'!R$1:R154)-'Chem - ODS'!M$15*10^6&lt;0,SUM('Chemicals Calcs'!R$2:R155)-'Chem - ODS'!M$15*10^6&gt;0),SUM('Chemicals Calcs'!R$2:R155)-'Chem - ODS'!M$15*10^6,'Chemicals Calcs'!R155))</f>
        <v>0</v>
      </c>
      <c r="S155" s="210">
        <f ca="1">IF(SUM('Chemicals Calcs'!S$2:S155)-'Chem - ODS'!N$15*10^6&lt;0,0,IF(AND(SUM('Chemicals Calcs'!S$1:S154)-'Chem - ODS'!N$15*10^6&lt;0,SUM('Chemicals Calcs'!S$2:S155)-'Chem - ODS'!N$15*10^6&gt;0),SUM('Chemicals Calcs'!S$2:S155)-'Chem - ODS'!N$15*10^6,'Chemicals Calcs'!S155))</f>
        <v>0</v>
      </c>
      <c r="T155" s="210">
        <f ca="1">IF(SUM('Chemicals Calcs'!T$2:T155)-'Chem - ODS'!O$15*10^6&lt;0,0,IF(AND(SUM('Chemicals Calcs'!T$1:T154)-'Chem - ODS'!O$15*10^6&lt;0,SUM('Chemicals Calcs'!T$2:T155)-'Chem - ODS'!O$15*10^6&gt;0),SUM('Chemicals Calcs'!T$2:T155)-'Chem - ODS'!O$15*10^6,'Chemicals Calcs'!T155))</f>
        <v>0</v>
      </c>
      <c r="U155" s="210">
        <f ca="1">IF(SUM('Chemicals Calcs'!U$2:U155)-'Chem - ODS'!P$15*10^6&lt;0,0,IF(AND(SUM('Chemicals Calcs'!U$1:U154)-'Chem - ODS'!P$15*10^6&lt;0,SUM('Chemicals Calcs'!U$2:U155)-'Chem - ODS'!P$15*10^6&gt;0),SUM('Chemicals Calcs'!U$2:U155)-'Chem - ODS'!P$15*10^6,'Chemicals Calcs'!U155))</f>
        <v>0</v>
      </c>
      <c r="V155" s="210">
        <f ca="1">IF(SUM('Chemicals Calcs'!V$2:V155)-'Chem - ODS'!Q$15*10^6&lt;0,0,IF(AND(SUM('Chemicals Calcs'!V$1:V154)-'Chem - ODS'!Q$15*10^6&lt;0,SUM('Chemicals Calcs'!V$2:V155)-'Chem - ODS'!Q$15*10^6&gt;0),SUM('Chemicals Calcs'!V$2:V155)-'Chem - ODS'!Q$15*10^6,'Chemicals Calcs'!V155))</f>
        <v>0</v>
      </c>
      <c r="W155" s="210">
        <f ca="1">IF(SUM('Chemicals Calcs'!W$2:W155)-'Chem - ODS'!R$15*10^6&lt;0,0,IF(AND(SUM('Chemicals Calcs'!W$1:W154)-'Chem - ODS'!R$15*10^6&lt;0,SUM('Chemicals Calcs'!W$2:W155)-'Chem - ODS'!R$15*10^6&gt;0),SUM('Chemicals Calcs'!W$2:W155)-'Chem - ODS'!R$15*10^6,'Chemicals Calcs'!W155))</f>
        <v>0</v>
      </c>
      <c r="X155" s="210">
        <f ca="1">IF(SUM('Chemicals Calcs'!X$2:X155)-'Chem - ODS'!S$15*10^6&lt;0,0,IF(AND(SUM('Chemicals Calcs'!X$1:X154)-'Chem - ODS'!S$15*10^6&lt;0,SUM('Chemicals Calcs'!X$2:X155)-'Chem - ODS'!S$15*10^6&gt;0),SUM('Chemicals Calcs'!X$2:X155)-'Chem - ODS'!S$15*10^6,'Chemicals Calcs'!X155))</f>
        <v>0</v>
      </c>
      <c r="Y155" s="210">
        <f ca="1">IF(SUM('Chemicals Calcs'!Y$2:Y155)-'Chem - ODS'!T$15*10^6&lt;0,0,IF(AND(SUM('Chemicals Calcs'!Y$1:Y154)-'Chem - ODS'!T$15*10^6&lt;0,SUM('Chemicals Calcs'!Y$2:Y155)-'Chem - ODS'!T$15*10^6&gt;0),SUM('Chemicals Calcs'!Y$2:Y155)-'Chem - ODS'!T$15*10^6,'Chemicals Calcs'!Y155))</f>
        <v>0</v>
      </c>
      <c r="Z155" s="210">
        <f ca="1">IF(SUM('Chemicals Calcs'!Z$2:Z155)-'Chem - ODS'!U$15*10^6&lt;0,0,IF(AND(SUM('Chemicals Calcs'!Z$1:Z154)-'Chem - ODS'!U$15*10^6&lt;0,SUM('Chemicals Calcs'!Z$2:Z155)-'Chem - ODS'!U$15*10^6&gt;0),SUM('Chemicals Calcs'!Z$2:Z155)-'Chem - ODS'!U$15*10^6,'Chemicals Calcs'!Z155))</f>
        <v>0</v>
      </c>
      <c r="AA155" s="210">
        <f ca="1">IF(SUM('Chemicals Calcs'!AA$2:AA155)-'Chem - ODS'!V$15*10^6&lt;0,0,IF(AND(SUM('Chemicals Calcs'!AA$1:AA154)-'Chem - ODS'!V$15*10^6&lt;0,SUM('Chemicals Calcs'!AA$2:AA155)-'Chem - ODS'!V$15*10^6&gt;0),SUM('Chemicals Calcs'!AA$2:AA155)-'Chem - ODS'!V$15*10^6,'Chemicals Calcs'!AA155))</f>
        <v>0</v>
      </c>
      <c r="AB155" s="210">
        <f ca="1">IF(SUM('Chemicals Calcs'!AB$2:AB155)-'Chem - ODS'!W$15*10^6&lt;0,0,IF(AND(SUM('Chemicals Calcs'!AB$1:AB154)-'Chem - ODS'!W$15*10^6&lt;0,SUM('Chemicals Calcs'!AB$2:AB155)-'Chem - ODS'!W$15*10^6&gt;0),SUM('Chemicals Calcs'!AB$2:AB155)-'Chem - ODS'!W$15*10^6,'Chemicals Calcs'!AB155))</f>
        <v>0</v>
      </c>
      <c r="AC155" s="210">
        <f ca="1">IF(SUM('Chemicals Calcs'!AC$2:AC155)-'Chem - ODS'!X$15*10^6&lt;0,0,IF(AND(SUM('Chemicals Calcs'!AC$1:AC154)-'Chem - ODS'!X$15*10^6&lt;0,SUM('Chemicals Calcs'!AC$2:AC155)-'Chem - ODS'!X$15*10^6&gt;0),SUM('Chemicals Calcs'!AC$2:AC155)-'Chem - ODS'!X$15*10^6,'Chemicals Calcs'!AC155))</f>
        <v>0</v>
      </c>
      <c r="AD155" s="210">
        <f ca="1">IF(SUM('Chemicals Calcs'!AD$2:AD155)-'Chem - ODS'!Y$15*10^6&lt;0,0,IF(AND(SUM('Chemicals Calcs'!AD$1:AD154)-'Chem - ODS'!Y$15*10^6&lt;0,SUM('Chemicals Calcs'!AD$2:AD155)-'Chem - ODS'!Y$15*10^6&gt;0),SUM('Chemicals Calcs'!AD$2:AD155)-'Chem - ODS'!Y$15*10^6,'Chemicals Calcs'!AD155))</f>
        <v>0</v>
      </c>
      <c r="AE155" s="210">
        <f ca="1">IF(SUM('Chemicals Calcs'!AE$2:AE155)-'Chem - ODS'!Z$15*10^6&lt;0,0,IF(AND(SUM('Chemicals Calcs'!AE$1:AE154)-'Chem - ODS'!Z$15*10^6&lt;0,SUM('Chemicals Calcs'!AE$2:AE155)-'Chem - ODS'!Z$15*10^6&gt;0),SUM('Chemicals Calcs'!AE$2:AE155)-'Chem - ODS'!Z$15*10^6,'Chemicals Calcs'!AE155))</f>
        <v>0</v>
      </c>
      <c r="AF155" s="210">
        <f ca="1">IF(SUM('Chemicals Calcs'!AF$2:AF155)-'Chem - ODS'!AA$15*10^6&lt;0,0,IF(AND(SUM('Chemicals Calcs'!AF$1:AF154)-'Chem - ODS'!AA$15*10^6&lt;0,SUM('Chemicals Calcs'!AF$2:AF155)-'Chem - ODS'!AA$15*10^6&gt;0),SUM('Chemicals Calcs'!AF$2:AF155)-'Chem - ODS'!AA$15*10^6,'Chemicals Calcs'!AF155))</f>
        <v>0</v>
      </c>
      <c r="AG155" s="210">
        <f ca="1">IF(SUM('Chemicals Calcs'!AG$2:AG155)-'Chem - ODS'!AB$15*10^6&lt;0,0,IF(AND(SUM('Chemicals Calcs'!AG$1:AG154)-'Chem - ODS'!AB$15*10^6&lt;0,SUM('Chemicals Calcs'!AG$2:AG155)-'Chem - ODS'!AB$15*10^6&gt;0),SUM('Chemicals Calcs'!AG$2:AG155)-'Chem - ODS'!AB$15*10^6,'Chemicals Calcs'!AG155))</f>
        <v>0</v>
      </c>
      <c r="AH155" s="210">
        <f ca="1">IF(SUM('Chemicals Calcs'!AH$2:AH155)-'Chem - ODS'!AC$15*10^6&lt;0,0,IF(AND(SUM('Chemicals Calcs'!AH$1:AH154)-'Chem - ODS'!AC$15*10^6&lt;0,SUM('Chemicals Calcs'!AH$2:AH155)-'Chem - ODS'!AC$15*10^6&gt;0),SUM('Chemicals Calcs'!AH$2:AH155)-'Chem - ODS'!AC$15*10^6,'Chemicals Calcs'!AH155))</f>
        <v>0</v>
      </c>
      <c r="AI155" s="210">
        <f ca="1">IF(SUM('Chemicals Calcs'!AI$2:AI155)-'Chem - ODS'!AD$15*10^6&lt;0,0,IF(AND(SUM('Chemicals Calcs'!AI$1:AI154)-'Chem - ODS'!AD$15*10^6&lt;0,SUM('Chemicals Calcs'!AI$2:AI155)-'Chem - ODS'!AD$15*10^6&gt;0),SUM('Chemicals Calcs'!AI$2:AI155)-'Chem - ODS'!AD$15*10^6,'Chemicals Calcs'!AI155))</f>
        <v>0</v>
      </c>
      <c r="AJ155" s="210">
        <f ca="1">IF(SUM('Chemicals Calcs'!AJ$2:AJ155)-'Chem - ODS'!AE$15*10^6&lt;0,0,IF(AND(SUM('Chemicals Calcs'!AJ$1:AJ154)-'Chem - ODS'!AE$15*10^6&lt;0,SUM('Chemicals Calcs'!AJ$2:AJ155)-'Chem - ODS'!AE$15*10^6&gt;0),SUM('Chemicals Calcs'!AJ$2:AJ155)-'Chem - ODS'!AE$15*10^6,'Chemicals Calcs'!AJ155))</f>
        <v>0</v>
      </c>
      <c r="AK155" s="210">
        <f ca="1">IF(SUM('Chemicals Calcs'!AK$2:AK155)-'Chem - ODS'!AF$15*10^6&lt;0,0,IF(AND(SUM('Chemicals Calcs'!AK$1:AK154)-'Chem - ODS'!AF$15*10^6&lt;0,SUM('Chemicals Calcs'!AK$2:AK155)-'Chem - ODS'!AF$15*10^6&gt;0),SUM('Chemicals Calcs'!AK$2:AK155)-'Chem - ODS'!AF$15*10^6,'Chemicals Calcs'!AK155))</f>
        <v>0</v>
      </c>
      <c r="AL155" s="210">
        <f ca="1">IF(SUM('Chemicals Calcs'!AL$2:AL155)-'Chem - ODS'!AG$15*10^6&lt;0,0,IF(AND(SUM('Chemicals Calcs'!AL$1:AL154)-'Chem - ODS'!AG$15*10^6&lt;0,SUM('Chemicals Calcs'!AL$2:AL155)-'Chem - ODS'!AG$15*10^6&gt;0),SUM('Chemicals Calcs'!AL$2:AL155)-'Chem - ODS'!AG$15*10^6,'Chemicals Calcs'!AL155))</f>
        <v>0</v>
      </c>
      <c r="AM155" s="210">
        <f ca="1">IF(SUM('Chemicals Calcs'!AM$2:AM155)-'Chem - ODS'!AH$15*10^6&lt;0,0,IF(AND(SUM('Chemicals Calcs'!AM$1:AM154)-'Chem - ODS'!AH$15*10^6&lt;0,SUM('Chemicals Calcs'!AM$2:AM155)-'Chem - ODS'!AH$15*10^6&gt;0),SUM('Chemicals Calcs'!AM$2:AM155)-'Chem - ODS'!AH$15*10^6,'Chemicals Calcs'!AM155))</f>
        <v>0</v>
      </c>
      <c r="AN155" s="210">
        <f ca="1">IF(SUM('Chemicals Calcs'!AN$2:AN155)-'Chem - ODS'!AI$15*10^6&lt;0,0,IF(AND(SUM('Chemicals Calcs'!AN$1:AN154)-'Chem - ODS'!AI$15*10^6&lt;0,SUM('Chemicals Calcs'!AN$2:AN155)-'Chem - ODS'!AI$15*10^6&gt;0),SUM('Chemicals Calcs'!AN$2:AN155)-'Chem - ODS'!AI$15*10^6,'Chemicals Calcs'!AN155))</f>
        <v>0</v>
      </c>
      <c r="AO155" s="210">
        <f ca="1">IF(SUM('Chemicals Calcs'!AO$2:AO155)-'Chem - ODS'!AJ$15*10^6&lt;0,0,IF(AND(SUM('Chemicals Calcs'!AO$1:AO154)-'Chem - ODS'!AJ$15*10^6&lt;0,SUM('Chemicals Calcs'!AO$2:AO155)-'Chem - ODS'!AJ$15*10^6&gt;0),SUM('Chemicals Calcs'!AO$2:AO155)-'Chem - ODS'!AJ$15*10^6,'Chemicals Calcs'!AO155))</f>
        <v>0</v>
      </c>
      <c r="AP155" s="210">
        <f ca="1">IF(SUM('Chemicals Calcs'!AP$2:AP155)-'Chem - ODS'!AK$15*10^6&lt;0,0,IF(AND(SUM('Chemicals Calcs'!AP$1:AP154)-'Chem - ODS'!AK$15*10^6&lt;0,SUM('Chemicals Calcs'!AP$2:AP155)-'Chem - ODS'!AK$15*10^6&gt;0),SUM('Chemicals Calcs'!AP$2:AP155)-'Chem - ODS'!AK$15*10^6,'Chemicals Calcs'!AP155))</f>
        <v>0</v>
      </c>
    </row>
    <row r="156" spans="1:42">
      <c r="A156" s="74">
        <v>300</v>
      </c>
      <c r="B156">
        <f ca="1">IF('Chemicals 2010'!$A164="CP",INDIRECT("'Chemicals 2010'!"&amp;'Country Selector'!$B$3&amp;ROW($A164))*10^12,0)</f>
        <v>0</v>
      </c>
      <c r="C156" s="90">
        <f t="shared" ca="1" si="6"/>
        <v>0</v>
      </c>
      <c r="D156" s="90">
        <f t="shared" ca="1" si="6"/>
        <v>0</v>
      </c>
      <c r="E156" s="90">
        <f t="shared" ca="1" si="6"/>
        <v>0</v>
      </c>
      <c r="F156" s="90">
        <f t="shared" ref="D156:F177" ca="1" si="7">$B156*($L$1-F$1)/($L$1-$B$1)+$L156*(F$1-$B$1)/($L$1-$B$1)</f>
        <v>0</v>
      </c>
      <c r="G156" s="210">
        <f ca="1">IF(SUM('Chemicals Calcs'!G$2:G156)-'Chem - ODS'!B$15*10^6&lt;0,0,IF(AND(SUM('Chemicals Calcs'!G$1:G155)-'Chem - ODS'!B$15*10^6&lt;0,SUM('Chemicals Calcs'!G$2:G156)-'Chem - ODS'!B$15*10^6&gt;0),SUM('Chemicals Calcs'!G$2:G156)-'Chem - ODS'!B$15*10^6,'Chemicals Calcs'!G156))</f>
        <v>0</v>
      </c>
      <c r="H156" s="210">
        <f ca="1">IF(SUM('Chemicals Calcs'!H$2:H156)-'Chem - ODS'!C$15*10^6&lt;0,0,IF(AND(SUM('Chemicals Calcs'!H$1:H155)-'Chem - ODS'!C$15*10^6&lt;0,SUM('Chemicals Calcs'!H$2:H156)-'Chem - ODS'!C$15*10^6&gt;0),SUM('Chemicals Calcs'!H$2:H156)-'Chem - ODS'!C$15*10^6,'Chemicals Calcs'!H156))</f>
        <v>0</v>
      </c>
      <c r="I156" s="210">
        <f ca="1">IF(SUM('Chemicals Calcs'!I$2:I156)-'Chem - ODS'!D$15*10^6&lt;0,0,IF(AND(SUM('Chemicals Calcs'!I$1:I155)-'Chem - ODS'!D$15*10^6&lt;0,SUM('Chemicals Calcs'!I$2:I156)-'Chem - ODS'!D$15*10^6&gt;0),SUM('Chemicals Calcs'!I$2:I156)-'Chem - ODS'!D$15*10^6,'Chemicals Calcs'!I156))</f>
        <v>0</v>
      </c>
      <c r="J156" s="210">
        <f ca="1">IF(SUM('Chemicals Calcs'!J$2:J156)-'Chem - ODS'!E$15*10^6&lt;0,0,IF(AND(SUM('Chemicals Calcs'!J$1:J155)-'Chem - ODS'!E$15*10^6&lt;0,SUM('Chemicals Calcs'!J$2:J156)-'Chem - ODS'!E$15*10^6&gt;0),SUM('Chemicals Calcs'!J$2:J156)-'Chem - ODS'!E$15*10^6,'Chemicals Calcs'!J156))</f>
        <v>0</v>
      </c>
      <c r="K156" s="210">
        <f ca="1">IF(SUM('Chemicals Calcs'!K$2:K156)-'Chem - ODS'!F$15*10^6&lt;0,0,IF(AND(SUM('Chemicals Calcs'!K$1:K155)-'Chem - ODS'!F$15*10^6&lt;0,SUM('Chemicals Calcs'!K$2:K156)-'Chem - ODS'!F$15*10^6&gt;0),SUM('Chemicals Calcs'!K$2:K156)-'Chem - ODS'!F$15*10^6,'Chemicals Calcs'!K156))</f>
        <v>0</v>
      </c>
      <c r="L156" s="210">
        <f ca="1">IF(SUM('Chemicals Calcs'!L$2:L156)-'Chem - ODS'!G$15*10^6&lt;0,0,IF(AND(SUM('Chemicals Calcs'!L$1:L155)-'Chem - ODS'!G$15*10^6&lt;0,SUM('Chemicals Calcs'!L$2:L156)-'Chem - ODS'!G$15*10^6&gt;0),SUM('Chemicals Calcs'!L$2:L156)-'Chem - ODS'!G$15*10^6,'Chemicals Calcs'!L156))</f>
        <v>0</v>
      </c>
      <c r="M156" s="210">
        <f ca="1">IF(SUM('Chemicals Calcs'!M$2:M156)-'Chem - ODS'!H$15*10^6&lt;0,0,IF(AND(SUM('Chemicals Calcs'!M$1:M155)-'Chem - ODS'!H$15*10^6&lt;0,SUM('Chemicals Calcs'!M$2:M156)-'Chem - ODS'!H$15*10^6&gt;0),SUM('Chemicals Calcs'!M$2:M156)-'Chem - ODS'!H$15*10^6,'Chemicals Calcs'!M156))</f>
        <v>0</v>
      </c>
      <c r="N156" s="210">
        <f ca="1">IF(SUM('Chemicals Calcs'!N$2:N156)-'Chem - ODS'!I$15*10^6&lt;0,0,IF(AND(SUM('Chemicals Calcs'!N$1:N155)-'Chem - ODS'!I$15*10^6&lt;0,SUM('Chemicals Calcs'!N$2:N156)-'Chem - ODS'!I$15*10^6&gt;0),SUM('Chemicals Calcs'!N$2:N156)-'Chem - ODS'!I$15*10^6,'Chemicals Calcs'!N156))</f>
        <v>0</v>
      </c>
      <c r="O156" s="210">
        <f ca="1">IF(SUM('Chemicals Calcs'!O$2:O156)-'Chem - ODS'!J$15*10^6&lt;0,0,IF(AND(SUM('Chemicals Calcs'!O$1:O155)-'Chem - ODS'!J$15*10^6&lt;0,SUM('Chemicals Calcs'!O$2:O156)-'Chem - ODS'!J$15*10^6&gt;0),SUM('Chemicals Calcs'!O$2:O156)-'Chem - ODS'!J$15*10^6,'Chemicals Calcs'!O156))</f>
        <v>0</v>
      </c>
      <c r="P156" s="210">
        <f ca="1">IF(SUM('Chemicals Calcs'!P$2:P156)-'Chem - ODS'!K$15*10^6&lt;0,0,IF(AND(SUM('Chemicals Calcs'!P$1:P155)-'Chem - ODS'!K$15*10^6&lt;0,SUM('Chemicals Calcs'!P$2:P156)-'Chem - ODS'!K$15*10^6&gt;0),SUM('Chemicals Calcs'!P$2:P156)-'Chem - ODS'!K$15*10^6,'Chemicals Calcs'!P156))</f>
        <v>0</v>
      </c>
      <c r="Q156" s="210">
        <f ca="1">IF(SUM('Chemicals Calcs'!Q$2:Q156)-'Chem - ODS'!L$15*10^6&lt;0,0,IF(AND(SUM('Chemicals Calcs'!Q$1:Q155)-'Chem - ODS'!L$15*10^6&lt;0,SUM('Chemicals Calcs'!Q$2:Q156)-'Chem - ODS'!L$15*10^6&gt;0),SUM('Chemicals Calcs'!Q$2:Q156)-'Chem - ODS'!L$15*10^6,'Chemicals Calcs'!Q156))</f>
        <v>0</v>
      </c>
      <c r="R156" s="210">
        <f ca="1">IF(SUM('Chemicals Calcs'!R$2:R156)-'Chem - ODS'!M$15*10^6&lt;0,0,IF(AND(SUM('Chemicals Calcs'!R$1:R155)-'Chem - ODS'!M$15*10^6&lt;0,SUM('Chemicals Calcs'!R$2:R156)-'Chem - ODS'!M$15*10^6&gt;0),SUM('Chemicals Calcs'!R$2:R156)-'Chem - ODS'!M$15*10^6,'Chemicals Calcs'!R156))</f>
        <v>0</v>
      </c>
      <c r="S156" s="210">
        <f ca="1">IF(SUM('Chemicals Calcs'!S$2:S156)-'Chem - ODS'!N$15*10^6&lt;0,0,IF(AND(SUM('Chemicals Calcs'!S$1:S155)-'Chem - ODS'!N$15*10^6&lt;0,SUM('Chemicals Calcs'!S$2:S156)-'Chem - ODS'!N$15*10^6&gt;0),SUM('Chemicals Calcs'!S$2:S156)-'Chem - ODS'!N$15*10^6,'Chemicals Calcs'!S156))</f>
        <v>0</v>
      </c>
      <c r="T156" s="210">
        <f ca="1">IF(SUM('Chemicals Calcs'!T$2:T156)-'Chem - ODS'!O$15*10^6&lt;0,0,IF(AND(SUM('Chemicals Calcs'!T$1:T155)-'Chem - ODS'!O$15*10^6&lt;0,SUM('Chemicals Calcs'!T$2:T156)-'Chem - ODS'!O$15*10^6&gt;0),SUM('Chemicals Calcs'!T$2:T156)-'Chem - ODS'!O$15*10^6,'Chemicals Calcs'!T156))</f>
        <v>0</v>
      </c>
      <c r="U156" s="210">
        <f ca="1">IF(SUM('Chemicals Calcs'!U$2:U156)-'Chem - ODS'!P$15*10^6&lt;0,0,IF(AND(SUM('Chemicals Calcs'!U$1:U155)-'Chem - ODS'!P$15*10^6&lt;0,SUM('Chemicals Calcs'!U$2:U156)-'Chem - ODS'!P$15*10^6&gt;0),SUM('Chemicals Calcs'!U$2:U156)-'Chem - ODS'!P$15*10^6,'Chemicals Calcs'!U156))</f>
        <v>0</v>
      </c>
      <c r="V156" s="210">
        <f ca="1">IF(SUM('Chemicals Calcs'!V$2:V156)-'Chem - ODS'!Q$15*10^6&lt;0,0,IF(AND(SUM('Chemicals Calcs'!V$1:V155)-'Chem - ODS'!Q$15*10^6&lt;0,SUM('Chemicals Calcs'!V$2:V156)-'Chem - ODS'!Q$15*10^6&gt;0),SUM('Chemicals Calcs'!V$2:V156)-'Chem - ODS'!Q$15*10^6,'Chemicals Calcs'!V156))</f>
        <v>0</v>
      </c>
      <c r="W156" s="210">
        <f ca="1">IF(SUM('Chemicals Calcs'!W$2:W156)-'Chem - ODS'!R$15*10^6&lt;0,0,IF(AND(SUM('Chemicals Calcs'!W$1:W155)-'Chem - ODS'!R$15*10^6&lt;0,SUM('Chemicals Calcs'!W$2:W156)-'Chem - ODS'!R$15*10^6&gt;0),SUM('Chemicals Calcs'!W$2:W156)-'Chem - ODS'!R$15*10^6,'Chemicals Calcs'!W156))</f>
        <v>0</v>
      </c>
      <c r="X156" s="210">
        <f ca="1">IF(SUM('Chemicals Calcs'!X$2:X156)-'Chem - ODS'!S$15*10^6&lt;0,0,IF(AND(SUM('Chemicals Calcs'!X$1:X155)-'Chem - ODS'!S$15*10^6&lt;0,SUM('Chemicals Calcs'!X$2:X156)-'Chem - ODS'!S$15*10^6&gt;0),SUM('Chemicals Calcs'!X$2:X156)-'Chem - ODS'!S$15*10^6,'Chemicals Calcs'!X156))</f>
        <v>0</v>
      </c>
      <c r="Y156" s="210">
        <f ca="1">IF(SUM('Chemicals Calcs'!Y$2:Y156)-'Chem - ODS'!T$15*10^6&lt;0,0,IF(AND(SUM('Chemicals Calcs'!Y$1:Y155)-'Chem - ODS'!T$15*10^6&lt;0,SUM('Chemicals Calcs'!Y$2:Y156)-'Chem - ODS'!T$15*10^6&gt;0),SUM('Chemicals Calcs'!Y$2:Y156)-'Chem - ODS'!T$15*10^6,'Chemicals Calcs'!Y156))</f>
        <v>0</v>
      </c>
      <c r="Z156" s="210">
        <f ca="1">IF(SUM('Chemicals Calcs'!Z$2:Z156)-'Chem - ODS'!U$15*10^6&lt;0,0,IF(AND(SUM('Chemicals Calcs'!Z$1:Z155)-'Chem - ODS'!U$15*10^6&lt;0,SUM('Chemicals Calcs'!Z$2:Z156)-'Chem - ODS'!U$15*10^6&gt;0),SUM('Chemicals Calcs'!Z$2:Z156)-'Chem - ODS'!U$15*10^6,'Chemicals Calcs'!Z156))</f>
        <v>0</v>
      </c>
      <c r="AA156" s="210">
        <f ca="1">IF(SUM('Chemicals Calcs'!AA$2:AA156)-'Chem - ODS'!V$15*10^6&lt;0,0,IF(AND(SUM('Chemicals Calcs'!AA$1:AA155)-'Chem - ODS'!V$15*10^6&lt;0,SUM('Chemicals Calcs'!AA$2:AA156)-'Chem - ODS'!V$15*10^6&gt;0),SUM('Chemicals Calcs'!AA$2:AA156)-'Chem - ODS'!V$15*10^6,'Chemicals Calcs'!AA156))</f>
        <v>0</v>
      </c>
      <c r="AB156" s="210">
        <f ca="1">IF(SUM('Chemicals Calcs'!AB$2:AB156)-'Chem - ODS'!W$15*10^6&lt;0,0,IF(AND(SUM('Chemicals Calcs'!AB$1:AB155)-'Chem - ODS'!W$15*10^6&lt;0,SUM('Chemicals Calcs'!AB$2:AB156)-'Chem - ODS'!W$15*10^6&gt;0),SUM('Chemicals Calcs'!AB$2:AB156)-'Chem - ODS'!W$15*10^6,'Chemicals Calcs'!AB156))</f>
        <v>0</v>
      </c>
      <c r="AC156" s="210">
        <f ca="1">IF(SUM('Chemicals Calcs'!AC$2:AC156)-'Chem - ODS'!X$15*10^6&lt;0,0,IF(AND(SUM('Chemicals Calcs'!AC$1:AC155)-'Chem - ODS'!X$15*10^6&lt;0,SUM('Chemicals Calcs'!AC$2:AC156)-'Chem - ODS'!X$15*10^6&gt;0),SUM('Chemicals Calcs'!AC$2:AC156)-'Chem - ODS'!X$15*10^6,'Chemicals Calcs'!AC156))</f>
        <v>0</v>
      </c>
      <c r="AD156" s="210">
        <f ca="1">IF(SUM('Chemicals Calcs'!AD$2:AD156)-'Chem - ODS'!Y$15*10^6&lt;0,0,IF(AND(SUM('Chemicals Calcs'!AD$1:AD155)-'Chem - ODS'!Y$15*10^6&lt;0,SUM('Chemicals Calcs'!AD$2:AD156)-'Chem - ODS'!Y$15*10^6&gt;0),SUM('Chemicals Calcs'!AD$2:AD156)-'Chem - ODS'!Y$15*10^6,'Chemicals Calcs'!AD156))</f>
        <v>0</v>
      </c>
      <c r="AE156" s="210">
        <f ca="1">IF(SUM('Chemicals Calcs'!AE$2:AE156)-'Chem - ODS'!Z$15*10^6&lt;0,0,IF(AND(SUM('Chemicals Calcs'!AE$1:AE155)-'Chem - ODS'!Z$15*10^6&lt;0,SUM('Chemicals Calcs'!AE$2:AE156)-'Chem - ODS'!Z$15*10^6&gt;0),SUM('Chemicals Calcs'!AE$2:AE156)-'Chem - ODS'!Z$15*10^6,'Chemicals Calcs'!AE156))</f>
        <v>0</v>
      </c>
      <c r="AF156" s="210">
        <f ca="1">IF(SUM('Chemicals Calcs'!AF$2:AF156)-'Chem - ODS'!AA$15*10^6&lt;0,0,IF(AND(SUM('Chemicals Calcs'!AF$1:AF155)-'Chem - ODS'!AA$15*10^6&lt;0,SUM('Chemicals Calcs'!AF$2:AF156)-'Chem - ODS'!AA$15*10^6&gt;0),SUM('Chemicals Calcs'!AF$2:AF156)-'Chem - ODS'!AA$15*10^6,'Chemicals Calcs'!AF156))</f>
        <v>0</v>
      </c>
      <c r="AG156" s="210">
        <f ca="1">IF(SUM('Chemicals Calcs'!AG$2:AG156)-'Chem - ODS'!AB$15*10^6&lt;0,0,IF(AND(SUM('Chemicals Calcs'!AG$1:AG155)-'Chem - ODS'!AB$15*10^6&lt;0,SUM('Chemicals Calcs'!AG$2:AG156)-'Chem - ODS'!AB$15*10^6&gt;0),SUM('Chemicals Calcs'!AG$2:AG156)-'Chem - ODS'!AB$15*10^6,'Chemicals Calcs'!AG156))</f>
        <v>0</v>
      </c>
      <c r="AH156" s="210">
        <f ca="1">IF(SUM('Chemicals Calcs'!AH$2:AH156)-'Chem - ODS'!AC$15*10^6&lt;0,0,IF(AND(SUM('Chemicals Calcs'!AH$1:AH155)-'Chem - ODS'!AC$15*10^6&lt;0,SUM('Chemicals Calcs'!AH$2:AH156)-'Chem - ODS'!AC$15*10^6&gt;0),SUM('Chemicals Calcs'!AH$2:AH156)-'Chem - ODS'!AC$15*10^6,'Chemicals Calcs'!AH156))</f>
        <v>0</v>
      </c>
      <c r="AI156" s="210">
        <f ca="1">IF(SUM('Chemicals Calcs'!AI$2:AI156)-'Chem - ODS'!AD$15*10^6&lt;0,0,IF(AND(SUM('Chemicals Calcs'!AI$1:AI155)-'Chem - ODS'!AD$15*10^6&lt;0,SUM('Chemicals Calcs'!AI$2:AI156)-'Chem - ODS'!AD$15*10^6&gt;0),SUM('Chemicals Calcs'!AI$2:AI156)-'Chem - ODS'!AD$15*10^6,'Chemicals Calcs'!AI156))</f>
        <v>0</v>
      </c>
      <c r="AJ156" s="210">
        <f ca="1">IF(SUM('Chemicals Calcs'!AJ$2:AJ156)-'Chem - ODS'!AE$15*10^6&lt;0,0,IF(AND(SUM('Chemicals Calcs'!AJ$1:AJ155)-'Chem - ODS'!AE$15*10^6&lt;0,SUM('Chemicals Calcs'!AJ$2:AJ156)-'Chem - ODS'!AE$15*10^6&gt;0),SUM('Chemicals Calcs'!AJ$2:AJ156)-'Chem - ODS'!AE$15*10^6,'Chemicals Calcs'!AJ156))</f>
        <v>0</v>
      </c>
      <c r="AK156" s="210">
        <f ca="1">IF(SUM('Chemicals Calcs'!AK$2:AK156)-'Chem - ODS'!AF$15*10^6&lt;0,0,IF(AND(SUM('Chemicals Calcs'!AK$1:AK155)-'Chem - ODS'!AF$15*10^6&lt;0,SUM('Chemicals Calcs'!AK$2:AK156)-'Chem - ODS'!AF$15*10^6&gt;0),SUM('Chemicals Calcs'!AK$2:AK156)-'Chem - ODS'!AF$15*10^6,'Chemicals Calcs'!AK156))</f>
        <v>0</v>
      </c>
      <c r="AL156" s="210">
        <f ca="1">IF(SUM('Chemicals Calcs'!AL$2:AL156)-'Chem - ODS'!AG$15*10^6&lt;0,0,IF(AND(SUM('Chemicals Calcs'!AL$1:AL155)-'Chem - ODS'!AG$15*10^6&lt;0,SUM('Chemicals Calcs'!AL$2:AL156)-'Chem - ODS'!AG$15*10^6&gt;0),SUM('Chemicals Calcs'!AL$2:AL156)-'Chem - ODS'!AG$15*10^6,'Chemicals Calcs'!AL156))</f>
        <v>0</v>
      </c>
      <c r="AM156" s="210">
        <f ca="1">IF(SUM('Chemicals Calcs'!AM$2:AM156)-'Chem - ODS'!AH$15*10^6&lt;0,0,IF(AND(SUM('Chemicals Calcs'!AM$1:AM155)-'Chem - ODS'!AH$15*10^6&lt;0,SUM('Chemicals Calcs'!AM$2:AM156)-'Chem - ODS'!AH$15*10^6&gt;0),SUM('Chemicals Calcs'!AM$2:AM156)-'Chem - ODS'!AH$15*10^6,'Chemicals Calcs'!AM156))</f>
        <v>0</v>
      </c>
      <c r="AN156" s="210">
        <f ca="1">IF(SUM('Chemicals Calcs'!AN$2:AN156)-'Chem - ODS'!AI$15*10^6&lt;0,0,IF(AND(SUM('Chemicals Calcs'!AN$1:AN155)-'Chem - ODS'!AI$15*10^6&lt;0,SUM('Chemicals Calcs'!AN$2:AN156)-'Chem - ODS'!AI$15*10^6&gt;0),SUM('Chemicals Calcs'!AN$2:AN156)-'Chem - ODS'!AI$15*10^6,'Chemicals Calcs'!AN156))</f>
        <v>0</v>
      </c>
      <c r="AO156" s="210">
        <f ca="1">IF(SUM('Chemicals Calcs'!AO$2:AO156)-'Chem - ODS'!AJ$15*10^6&lt;0,0,IF(AND(SUM('Chemicals Calcs'!AO$1:AO155)-'Chem - ODS'!AJ$15*10^6&lt;0,SUM('Chemicals Calcs'!AO$2:AO156)-'Chem - ODS'!AJ$15*10^6&gt;0),SUM('Chemicals Calcs'!AO$2:AO156)-'Chem - ODS'!AJ$15*10^6,'Chemicals Calcs'!AO156))</f>
        <v>0</v>
      </c>
      <c r="AP156" s="210">
        <f ca="1">IF(SUM('Chemicals Calcs'!AP$2:AP156)-'Chem - ODS'!AK$15*10^6&lt;0,0,IF(AND(SUM('Chemicals Calcs'!AP$1:AP155)-'Chem - ODS'!AK$15*10^6&lt;0,SUM('Chemicals Calcs'!AP$2:AP156)-'Chem - ODS'!AK$15*10^6&gt;0),SUM('Chemicals Calcs'!AP$2:AP156)-'Chem - ODS'!AK$15*10^6,'Chemicals Calcs'!AP156))</f>
        <v>0</v>
      </c>
    </row>
    <row r="157" spans="1:42">
      <c r="A157" s="74">
        <v>350</v>
      </c>
      <c r="B157">
        <f ca="1">IF('Chemicals 2010'!$A165="CP",INDIRECT("'Chemicals 2010'!"&amp;'Country Selector'!$B$3&amp;ROW($A165))*10^12,0)</f>
        <v>0</v>
      </c>
      <c r="C157" s="90">
        <f t="shared" ref="C157:C177" ca="1" si="8">$B157*($L$1-C$1)/($L$1-$B$1)+$L157*(C$1-$B$1)/($L$1-$B$1)</f>
        <v>0</v>
      </c>
      <c r="D157" s="90">
        <f t="shared" ca="1" si="7"/>
        <v>0</v>
      </c>
      <c r="E157" s="90">
        <f t="shared" ca="1" si="7"/>
        <v>0</v>
      </c>
      <c r="F157" s="90">
        <f t="shared" ca="1" si="7"/>
        <v>0</v>
      </c>
      <c r="G157" s="210">
        <f ca="1">IF(SUM('Chemicals Calcs'!G$2:G157)-'Chem - ODS'!B$15*10^6&lt;0,0,IF(AND(SUM('Chemicals Calcs'!G$1:G156)-'Chem - ODS'!B$15*10^6&lt;0,SUM('Chemicals Calcs'!G$2:G157)-'Chem - ODS'!B$15*10^6&gt;0),SUM('Chemicals Calcs'!G$2:G157)-'Chem - ODS'!B$15*10^6,'Chemicals Calcs'!G157))</f>
        <v>0</v>
      </c>
      <c r="H157" s="210">
        <f ca="1">IF(SUM('Chemicals Calcs'!H$2:H157)-'Chem - ODS'!C$15*10^6&lt;0,0,IF(AND(SUM('Chemicals Calcs'!H$1:H156)-'Chem - ODS'!C$15*10^6&lt;0,SUM('Chemicals Calcs'!H$2:H157)-'Chem - ODS'!C$15*10^6&gt;0),SUM('Chemicals Calcs'!H$2:H157)-'Chem - ODS'!C$15*10^6,'Chemicals Calcs'!H157))</f>
        <v>0</v>
      </c>
      <c r="I157" s="210">
        <f ca="1">IF(SUM('Chemicals Calcs'!I$2:I157)-'Chem - ODS'!D$15*10^6&lt;0,0,IF(AND(SUM('Chemicals Calcs'!I$1:I156)-'Chem - ODS'!D$15*10^6&lt;0,SUM('Chemicals Calcs'!I$2:I157)-'Chem - ODS'!D$15*10^6&gt;0),SUM('Chemicals Calcs'!I$2:I157)-'Chem - ODS'!D$15*10^6,'Chemicals Calcs'!I157))</f>
        <v>0</v>
      </c>
      <c r="J157" s="210">
        <f ca="1">IF(SUM('Chemicals Calcs'!J$2:J157)-'Chem - ODS'!E$15*10^6&lt;0,0,IF(AND(SUM('Chemicals Calcs'!J$1:J156)-'Chem - ODS'!E$15*10^6&lt;0,SUM('Chemicals Calcs'!J$2:J157)-'Chem - ODS'!E$15*10^6&gt;0),SUM('Chemicals Calcs'!J$2:J157)-'Chem - ODS'!E$15*10^6,'Chemicals Calcs'!J157))</f>
        <v>0</v>
      </c>
      <c r="K157" s="210">
        <f ca="1">IF(SUM('Chemicals Calcs'!K$2:K157)-'Chem - ODS'!F$15*10^6&lt;0,0,IF(AND(SUM('Chemicals Calcs'!K$1:K156)-'Chem - ODS'!F$15*10^6&lt;0,SUM('Chemicals Calcs'!K$2:K157)-'Chem - ODS'!F$15*10^6&gt;0),SUM('Chemicals Calcs'!K$2:K157)-'Chem - ODS'!F$15*10^6,'Chemicals Calcs'!K157))</f>
        <v>0</v>
      </c>
      <c r="L157" s="210">
        <f ca="1">IF(SUM('Chemicals Calcs'!L$2:L157)-'Chem - ODS'!G$15*10^6&lt;0,0,IF(AND(SUM('Chemicals Calcs'!L$1:L156)-'Chem - ODS'!G$15*10^6&lt;0,SUM('Chemicals Calcs'!L$2:L157)-'Chem - ODS'!G$15*10^6&gt;0),SUM('Chemicals Calcs'!L$2:L157)-'Chem - ODS'!G$15*10^6,'Chemicals Calcs'!L157))</f>
        <v>0</v>
      </c>
      <c r="M157" s="210">
        <f ca="1">IF(SUM('Chemicals Calcs'!M$2:M157)-'Chem - ODS'!H$15*10^6&lt;0,0,IF(AND(SUM('Chemicals Calcs'!M$1:M156)-'Chem - ODS'!H$15*10^6&lt;0,SUM('Chemicals Calcs'!M$2:M157)-'Chem - ODS'!H$15*10^6&gt;0),SUM('Chemicals Calcs'!M$2:M157)-'Chem - ODS'!H$15*10^6,'Chemicals Calcs'!M157))</f>
        <v>0</v>
      </c>
      <c r="N157" s="210">
        <f ca="1">IF(SUM('Chemicals Calcs'!N$2:N157)-'Chem - ODS'!I$15*10^6&lt;0,0,IF(AND(SUM('Chemicals Calcs'!N$1:N156)-'Chem - ODS'!I$15*10^6&lt;0,SUM('Chemicals Calcs'!N$2:N157)-'Chem - ODS'!I$15*10^6&gt;0),SUM('Chemicals Calcs'!N$2:N157)-'Chem - ODS'!I$15*10^6,'Chemicals Calcs'!N157))</f>
        <v>0</v>
      </c>
      <c r="O157" s="210">
        <f ca="1">IF(SUM('Chemicals Calcs'!O$2:O157)-'Chem - ODS'!J$15*10^6&lt;0,0,IF(AND(SUM('Chemicals Calcs'!O$1:O156)-'Chem - ODS'!J$15*10^6&lt;0,SUM('Chemicals Calcs'!O$2:O157)-'Chem - ODS'!J$15*10^6&gt;0),SUM('Chemicals Calcs'!O$2:O157)-'Chem - ODS'!J$15*10^6,'Chemicals Calcs'!O157))</f>
        <v>0</v>
      </c>
      <c r="P157" s="210">
        <f ca="1">IF(SUM('Chemicals Calcs'!P$2:P157)-'Chem - ODS'!K$15*10^6&lt;0,0,IF(AND(SUM('Chemicals Calcs'!P$1:P156)-'Chem - ODS'!K$15*10^6&lt;0,SUM('Chemicals Calcs'!P$2:P157)-'Chem - ODS'!K$15*10^6&gt;0),SUM('Chemicals Calcs'!P$2:P157)-'Chem - ODS'!K$15*10^6,'Chemicals Calcs'!P157))</f>
        <v>0</v>
      </c>
      <c r="Q157" s="210">
        <f ca="1">IF(SUM('Chemicals Calcs'!Q$2:Q157)-'Chem - ODS'!L$15*10^6&lt;0,0,IF(AND(SUM('Chemicals Calcs'!Q$1:Q156)-'Chem - ODS'!L$15*10^6&lt;0,SUM('Chemicals Calcs'!Q$2:Q157)-'Chem - ODS'!L$15*10^6&gt;0),SUM('Chemicals Calcs'!Q$2:Q157)-'Chem - ODS'!L$15*10^6,'Chemicals Calcs'!Q157))</f>
        <v>0</v>
      </c>
      <c r="R157" s="210">
        <f ca="1">IF(SUM('Chemicals Calcs'!R$2:R157)-'Chem - ODS'!M$15*10^6&lt;0,0,IF(AND(SUM('Chemicals Calcs'!R$1:R156)-'Chem - ODS'!M$15*10^6&lt;0,SUM('Chemicals Calcs'!R$2:R157)-'Chem - ODS'!M$15*10^6&gt;0),SUM('Chemicals Calcs'!R$2:R157)-'Chem - ODS'!M$15*10^6,'Chemicals Calcs'!R157))</f>
        <v>0</v>
      </c>
      <c r="S157" s="210">
        <f ca="1">IF(SUM('Chemicals Calcs'!S$2:S157)-'Chem - ODS'!N$15*10^6&lt;0,0,IF(AND(SUM('Chemicals Calcs'!S$1:S156)-'Chem - ODS'!N$15*10^6&lt;0,SUM('Chemicals Calcs'!S$2:S157)-'Chem - ODS'!N$15*10^6&gt;0),SUM('Chemicals Calcs'!S$2:S157)-'Chem - ODS'!N$15*10^6,'Chemicals Calcs'!S157))</f>
        <v>0</v>
      </c>
      <c r="T157" s="210">
        <f ca="1">IF(SUM('Chemicals Calcs'!T$2:T157)-'Chem - ODS'!O$15*10^6&lt;0,0,IF(AND(SUM('Chemicals Calcs'!T$1:T156)-'Chem - ODS'!O$15*10^6&lt;0,SUM('Chemicals Calcs'!T$2:T157)-'Chem - ODS'!O$15*10^6&gt;0),SUM('Chemicals Calcs'!T$2:T157)-'Chem - ODS'!O$15*10^6,'Chemicals Calcs'!T157))</f>
        <v>0</v>
      </c>
      <c r="U157" s="210">
        <f ca="1">IF(SUM('Chemicals Calcs'!U$2:U157)-'Chem - ODS'!P$15*10^6&lt;0,0,IF(AND(SUM('Chemicals Calcs'!U$1:U156)-'Chem - ODS'!P$15*10^6&lt;0,SUM('Chemicals Calcs'!U$2:U157)-'Chem - ODS'!P$15*10^6&gt;0),SUM('Chemicals Calcs'!U$2:U157)-'Chem - ODS'!P$15*10^6,'Chemicals Calcs'!U157))</f>
        <v>0</v>
      </c>
      <c r="V157" s="210">
        <f ca="1">IF(SUM('Chemicals Calcs'!V$2:V157)-'Chem - ODS'!Q$15*10^6&lt;0,0,IF(AND(SUM('Chemicals Calcs'!V$1:V156)-'Chem - ODS'!Q$15*10^6&lt;0,SUM('Chemicals Calcs'!V$2:V157)-'Chem - ODS'!Q$15*10^6&gt;0),SUM('Chemicals Calcs'!V$2:V157)-'Chem - ODS'!Q$15*10^6,'Chemicals Calcs'!V157))</f>
        <v>0</v>
      </c>
      <c r="W157" s="210">
        <f ca="1">IF(SUM('Chemicals Calcs'!W$2:W157)-'Chem - ODS'!R$15*10^6&lt;0,0,IF(AND(SUM('Chemicals Calcs'!W$1:W156)-'Chem - ODS'!R$15*10^6&lt;0,SUM('Chemicals Calcs'!W$2:W157)-'Chem - ODS'!R$15*10^6&gt;0),SUM('Chemicals Calcs'!W$2:W157)-'Chem - ODS'!R$15*10^6,'Chemicals Calcs'!W157))</f>
        <v>0</v>
      </c>
      <c r="X157" s="210">
        <f ca="1">IF(SUM('Chemicals Calcs'!X$2:X157)-'Chem - ODS'!S$15*10^6&lt;0,0,IF(AND(SUM('Chemicals Calcs'!X$1:X156)-'Chem - ODS'!S$15*10^6&lt;0,SUM('Chemicals Calcs'!X$2:X157)-'Chem - ODS'!S$15*10^6&gt;0),SUM('Chemicals Calcs'!X$2:X157)-'Chem - ODS'!S$15*10^6,'Chemicals Calcs'!X157))</f>
        <v>0</v>
      </c>
      <c r="Y157" s="210">
        <f ca="1">IF(SUM('Chemicals Calcs'!Y$2:Y157)-'Chem - ODS'!T$15*10^6&lt;0,0,IF(AND(SUM('Chemicals Calcs'!Y$1:Y156)-'Chem - ODS'!T$15*10^6&lt;0,SUM('Chemicals Calcs'!Y$2:Y157)-'Chem - ODS'!T$15*10^6&gt;0),SUM('Chemicals Calcs'!Y$2:Y157)-'Chem - ODS'!T$15*10^6,'Chemicals Calcs'!Y157))</f>
        <v>0</v>
      </c>
      <c r="Z157" s="210">
        <f ca="1">IF(SUM('Chemicals Calcs'!Z$2:Z157)-'Chem - ODS'!U$15*10^6&lt;0,0,IF(AND(SUM('Chemicals Calcs'!Z$1:Z156)-'Chem - ODS'!U$15*10^6&lt;0,SUM('Chemicals Calcs'!Z$2:Z157)-'Chem - ODS'!U$15*10^6&gt;0),SUM('Chemicals Calcs'!Z$2:Z157)-'Chem - ODS'!U$15*10^6,'Chemicals Calcs'!Z157))</f>
        <v>0</v>
      </c>
      <c r="AA157" s="210">
        <f ca="1">IF(SUM('Chemicals Calcs'!AA$2:AA157)-'Chem - ODS'!V$15*10^6&lt;0,0,IF(AND(SUM('Chemicals Calcs'!AA$1:AA156)-'Chem - ODS'!V$15*10^6&lt;0,SUM('Chemicals Calcs'!AA$2:AA157)-'Chem - ODS'!V$15*10^6&gt;0),SUM('Chemicals Calcs'!AA$2:AA157)-'Chem - ODS'!V$15*10^6,'Chemicals Calcs'!AA157))</f>
        <v>0</v>
      </c>
      <c r="AB157" s="210">
        <f ca="1">IF(SUM('Chemicals Calcs'!AB$2:AB157)-'Chem - ODS'!W$15*10^6&lt;0,0,IF(AND(SUM('Chemicals Calcs'!AB$1:AB156)-'Chem - ODS'!W$15*10^6&lt;0,SUM('Chemicals Calcs'!AB$2:AB157)-'Chem - ODS'!W$15*10^6&gt;0),SUM('Chemicals Calcs'!AB$2:AB157)-'Chem - ODS'!W$15*10^6,'Chemicals Calcs'!AB157))</f>
        <v>0</v>
      </c>
      <c r="AC157" s="210">
        <f ca="1">IF(SUM('Chemicals Calcs'!AC$2:AC157)-'Chem - ODS'!X$15*10^6&lt;0,0,IF(AND(SUM('Chemicals Calcs'!AC$1:AC156)-'Chem - ODS'!X$15*10^6&lt;0,SUM('Chemicals Calcs'!AC$2:AC157)-'Chem - ODS'!X$15*10^6&gt;0),SUM('Chemicals Calcs'!AC$2:AC157)-'Chem - ODS'!X$15*10^6,'Chemicals Calcs'!AC157))</f>
        <v>0</v>
      </c>
      <c r="AD157" s="210">
        <f ca="1">IF(SUM('Chemicals Calcs'!AD$2:AD157)-'Chem - ODS'!Y$15*10^6&lt;0,0,IF(AND(SUM('Chemicals Calcs'!AD$1:AD156)-'Chem - ODS'!Y$15*10^6&lt;0,SUM('Chemicals Calcs'!AD$2:AD157)-'Chem - ODS'!Y$15*10^6&gt;0),SUM('Chemicals Calcs'!AD$2:AD157)-'Chem - ODS'!Y$15*10^6,'Chemicals Calcs'!AD157))</f>
        <v>0</v>
      </c>
      <c r="AE157" s="210">
        <f ca="1">IF(SUM('Chemicals Calcs'!AE$2:AE157)-'Chem - ODS'!Z$15*10^6&lt;0,0,IF(AND(SUM('Chemicals Calcs'!AE$1:AE156)-'Chem - ODS'!Z$15*10^6&lt;0,SUM('Chemicals Calcs'!AE$2:AE157)-'Chem - ODS'!Z$15*10^6&gt;0),SUM('Chemicals Calcs'!AE$2:AE157)-'Chem - ODS'!Z$15*10^6,'Chemicals Calcs'!AE157))</f>
        <v>0</v>
      </c>
      <c r="AF157" s="210">
        <f ca="1">IF(SUM('Chemicals Calcs'!AF$2:AF157)-'Chem - ODS'!AA$15*10^6&lt;0,0,IF(AND(SUM('Chemicals Calcs'!AF$1:AF156)-'Chem - ODS'!AA$15*10^6&lt;0,SUM('Chemicals Calcs'!AF$2:AF157)-'Chem - ODS'!AA$15*10^6&gt;0),SUM('Chemicals Calcs'!AF$2:AF157)-'Chem - ODS'!AA$15*10^6,'Chemicals Calcs'!AF157))</f>
        <v>0</v>
      </c>
      <c r="AG157" s="210">
        <f ca="1">IF(SUM('Chemicals Calcs'!AG$2:AG157)-'Chem - ODS'!AB$15*10^6&lt;0,0,IF(AND(SUM('Chemicals Calcs'!AG$1:AG156)-'Chem - ODS'!AB$15*10^6&lt;0,SUM('Chemicals Calcs'!AG$2:AG157)-'Chem - ODS'!AB$15*10^6&gt;0),SUM('Chemicals Calcs'!AG$2:AG157)-'Chem - ODS'!AB$15*10^6,'Chemicals Calcs'!AG157))</f>
        <v>0</v>
      </c>
      <c r="AH157" s="210">
        <f ca="1">IF(SUM('Chemicals Calcs'!AH$2:AH157)-'Chem - ODS'!AC$15*10^6&lt;0,0,IF(AND(SUM('Chemicals Calcs'!AH$1:AH156)-'Chem - ODS'!AC$15*10^6&lt;0,SUM('Chemicals Calcs'!AH$2:AH157)-'Chem - ODS'!AC$15*10^6&gt;0),SUM('Chemicals Calcs'!AH$2:AH157)-'Chem - ODS'!AC$15*10^6,'Chemicals Calcs'!AH157))</f>
        <v>0</v>
      </c>
      <c r="AI157" s="210">
        <f ca="1">IF(SUM('Chemicals Calcs'!AI$2:AI157)-'Chem - ODS'!AD$15*10^6&lt;0,0,IF(AND(SUM('Chemicals Calcs'!AI$1:AI156)-'Chem - ODS'!AD$15*10^6&lt;0,SUM('Chemicals Calcs'!AI$2:AI157)-'Chem - ODS'!AD$15*10^6&gt;0),SUM('Chemicals Calcs'!AI$2:AI157)-'Chem - ODS'!AD$15*10^6,'Chemicals Calcs'!AI157))</f>
        <v>0</v>
      </c>
      <c r="AJ157" s="210">
        <f ca="1">IF(SUM('Chemicals Calcs'!AJ$2:AJ157)-'Chem - ODS'!AE$15*10^6&lt;0,0,IF(AND(SUM('Chemicals Calcs'!AJ$1:AJ156)-'Chem - ODS'!AE$15*10^6&lt;0,SUM('Chemicals Calcs'!AJ$2:AJ157)-'Chem - ODS'!AE$15*10^6&gt;0),SUM('Chemicals Calcs'!AJ$2:AJ157)-'Chem - ODS'!AE$15*10^6,'Chemicals Calcs'!AJ157))</f>
        <v>0</v>
      </c>
      <c r="AK157" s="210">
        <f ca="1">IF(SUM('Chemicals Calcs'!AK$2:AK157)-'Chem - ODS'!AF$15*10^6&lt;0,0,IF(AND(SUM('Chemicals Calcs'!AK$1:AK156)-'Chem - ODS'!AF$15*10^6&lt;0,SUM('Chemicals Calcs'!AK$2:AK157)-'Chem - ODS'!AF$15*10^6&gt;0),SUM('Chemicals Calcs'!AK$2:AK157)-'Chem - ODS'!AF$15*10^6,'Chemicals Calcs'!AK157))</f>
        <v>0</v>
      </c>
      <c r="AL157" s="210">
        <f ca="1">IF(SUM('Chemicals Calcs'!AL$2:AL157)-'Chem - ODS'!AG$15*10^6&lt;0,0,IF(AND(SUM('Chemicals Calcs'!AL$1:AL156)-'Chem - ODS'!AG$15*10^6&lt;0,SUM('Chemicals Calcs'!AL$2:AL157)-'Chem - ODS'!AG$15*10^6&gt;0),SUM('Chemicals Calcs'!AL$2:AL157)-'Chem - ODS'!AG$15*10^6,'Chemicals Calcs'!AL157))</f>
        <v>0</v>
      </c>
      <c r="AM157" s="210">
        <f ca="1">IF(SUM('Chemicals Calcs'!AM$2:AM157)-'Chem - ODS'!AH$15*10^6&lt;0,0,IF(AND(SUM('Chemicals Calcs'!AM$1:AM156)-'Chem - ODS'!AH$15*10^6&lt;0,SUM('Chemicals Calcs'!AM$2:AM157)-'Chem - ODS'!AH$15*10^6&gt;0),SUM('Chemicals Calcs'!AM$2:AM157)-'Chem - ODS'!AH$15*10^6,'Chemicals Calcs'!AM157))</f>
        <v>0</v>
      </c>
      <c r="AN157" s="210">
        <f ca="1">IF(SUM('Chemicals Calcs'!AN$2:AN157)-'Chem - ODS'!AI$15*10^6&lt;0,0,IF(AND(SUM('Chemicals Calcs'!AN$1:AN156)-'Chem - ODS'!AI$15*10^6&lt;0,SUM('Chemicals Calcs'!AN$2:AN157)-'Chem - ODS'!AI$15*10^6&gt;0),SUM('Chemicals Calcs'!AN$2:AN157)-'Chem - ODS'!AI$15*10^6,'Chemicals Calcs'!AN157))</f>
        <v>0</v>
      </c>
      <c r="AO157" s="210">
        <f ca="1">IF(SUM('Chemicals Calcs'!AO$2:AO157)-'Chem - ODS'!AJ$15*10^6&lt;0,0,IF(AND(SUM('Chemicals Calcs'!AO$1:AO156)-'Chem - ODS'!AJ$15*10^6&lt;0,SUM('Chemicals Calcs'!AO$2:AO157)-'Chem - ODS'!AJ$15*10^6&gt;0),SUM('Chemicals Calcs'!AO$2:AO157)-'Chem - ODS'!AJ$15*10^6,'Chemicals Calcs'!AO157))</f>
        <v>0</v>
      </c>
      <c r="AP157" s="210">
        <f ca="1">IF(SUM('Chemicals Calcs'!AP$2:AP157)-'Chem - ODS'!AK$15*10^6&lt;0,0,IF(AND(SUM('Chemicals Calcs'!AP$1:AP156)-'Chem - ODS'!AK$15*10^6&lt;0,SUM('Chemicals Calcs'!AP$2:AP157)-'Chem - ODS'!AK$15*10^6&gt;0),SUM('Chemicals Calcs'!AP$2:AP157)-'Chem - ODS'!AK$15*10^6,'Chemicals Calcs'!AP157))</f>
        <v>0</v>
      </c>
    </row>
    <row r="158" spans="1:42">
      <c r="A158" s="74">
        <v>400</v>
      </c>
      <c r="B158">
        <f ca="1">IF('Chemicals 2010'!$A166="CP",INDIRECT("'Chemicals 2010'!"&amp;'Country Selector'!$B$3&amp;ROW($A166))*10^12,0)</f>
        <v>0</v>
      </c>
      <c r="C158" s="90">
        <f t="shared" ca="1" si="8"/>
        <v>0</v>
      </c>
      <c r="D158" s="90">
        <f t="shared" ca="1" si="7"/>
        <v>0</v>
      </c>
      <c r="E158" s="90">
        <f t="shared" ca="1" si="7"/>
        <v>0</v>
      </c>
      <c r="F158" s="90">
        <f t="shared" ca="1" si="7"/>
        <v>0</v>
      </c>
      <c r="G158" s="210">
        <f ca="1">IF(SUM('Chemicals Calcs'!G$2:G158)-'Chem - ODS'!B$15*10^6&lt;0,0,IF(AND(SUM('Chemicals Calcs'!G$1:G157)-'Chem - ODS'!B$15*10^6&lt;0,SUM('Chemicals Calcs'!G$2:G158)-'Chem - ODS'!B$15*10^6&gt;0),SUM('Chemicals Calcs'!G$2:G158)-'Chem - ODS'!B$15*10^6,'Chemicals Calcs'!G158))</f>
        <v>0</v>
      </c>
      <c r="H158" s="210">
        <f ca="1">IF(SUM('Chemicals Calcs'!H$2:H158)-'Chem - ODS'!C$15*10^6&lt;0,0,IF(AND(SUM('Chemicals Calcs'!H$1:H157)-'Chem - ODS'!C$15*10^6&lt;0,SUM('Chemicals Calcs'!H$2:H158)-'Chem - ODS'!C$15*10^6&gt;0),SUM('Chemicals Calcs'!H$2:H158)-'Chem - ODS'!C$15*10^6,'Chemicals Calcs'!H158))</f>
        <v>0</v>
      </c>
      <c r="I158" s="210">
        <f ca="1">IF(SUM('Chemicals Calcs'!I$2:I158)-'Chem - ODS'!D$15*10^6&lt;0,0,IF(AND(SUM('Chemicals Calcs'!I$1:I157)-'Chem - ODS'!D$15*10^6&lt;0,SUM('Chemicals Calcs'!I$2:I158)-'Chem - ODS'!D$15*10^6&gt;0),SUM('Chemicals Calcs'!I$2:I158)-'Chem - ODS'!D$15*10^6,'Chemicals Calcs'!I158))</f>
        <v>0</v>
      </c>
      <c r="J158" s="210">
        <f ca="1">IF(SUM('Chemicals Calcs'!J$2:J158)-'Chem - ODS'!E$15*10^6&lt;0,0,IF(AND(SUM('Chemicals Calcs'!J$1:J157)-'Chem - ODS'!E$15*10^6&lt;0,SUM('Chemicals Calcs'!J$2:J158)-'Chem - ODS'!E$15*10^6&gt;0),SUM('Chemicals Calcs'!J$2:J158)-'Chem - ODS'!E$15*10^6,'Chemicals Calcs'!J158))</f>
        <v>0</v>
      </c>
      <c r="K158" s="210">
        <f ca="1">IF(SUM('Chemicals Calcs'!K$2:K158)-'Chem - ODS'!F$15*10^6&lt;0,0,IF(AND(SUM('Chemicals Calcs'!K$1:K157)-'Chem - ODS'!F$15*10^6&lt;0,SUM('Chemicals Calcs'!K$2:K158)-'Chem - ODS'!F$15*10^6&gt;0),SUM('Chemicals Calcs'!K$2:K158)-'Chem - ODS'!F$15*10^6,'Chemicals Calcs'!K158))</f>
        <v>0</v>
      </c>
      <c r="L158" s="210">
        <f ca="1">IF(SUM('Chemicals Calcs'!L$2:L158)-'Chem - ODS'!G$15*10^6&lt;0,0,IF(AND(SUM('Chemicals Calcs'!L$1:L157)-'Chem - ODS'!G$15*10^6&lt;0,SUM('Chemicals Calcs'!L$2:L158)-'Chem - ODS'!G$15*10^6&gt;0),SUM('Chemicals Calcs'!L$2:L158)-'Chem - ODS'!G$15*10^6,'Chemicals Calcs'!L158))</f>
        <v>0</v>
      </c>
      <c r="M158" s="210">
        <f ca="1">IF(SUM('Chemicals Calcs'!M$2:M158)-'Chem - ODS'!H$15*10^6&lt;0,0,IF(AND(SUM('Chemicals Calcs'!M$1:M157)-'Chem - ODS'!H$15*10^6&lt;0,SUM('Chemicals Calcs'!M$2:M158)-'Chem - ODS'!H$15*10^6&gt;0),SUM('Chemicals Calcs'!M$2:M158)-'Chem - ODS'!H$15*10^6,'Chemicals Calcs'!M158))</f>
        <v>0</v>
      </c>
      <c r="N158" s="210">
        <f ca="1">IF(SUM('Chemicals Calcs'!N$2:N158)-'Chem - ODS'!I$15*10^6&lt;0,0,IF(AND(SUM('Chemicals Calcs'!N$1:N157)-'Chem - ODS'!I$15*10^6&lt;0,SUM('Chemicals Calcs'!N$2:N158)-'Chem - ODS'!I$15*10^6&gt;0),SUM('Chemicals Calcs'!N$2:N158)-'Chem - ODS'!I$15*10^6,'Chemicals Calcs'!N158))</f>
        <v>0</v>
      </c>
      <c r="O158" s="210">
        <f ca="1">IF(SUM('Chemicals Calcs'!O$2:O158)-'Chem - ODS'!J$15*10^6&lt;0,0,IF(AND(SUM('Chemicals Calcs'!O$1:O157)-'Chem - ODS'!J$15*10^6&lt;0,SUM('Chemicals Calcs'!O$2:O158)-'Chem - ODS'!J$15*10^6&gt;0),SUM('Chemicals Calcs'!O$2:O158)-'Chem - ODS'!J$15*10^6,'Chemicals Calcs'!O158))</f>
        <v>0</v>
      </c>
      <c r="P158" s="210">
        <f ca="1">IF(SUM('Chemicals Calcs'!P$2:P158)-'Chem - ODS'!K$15*10^6&lt;0,0,IF(AND(SUM('Chemicals Calcs'!P$1:P157)-'Chem - ODS'!K$15*10^6&lt;0,SUM('Chemicals Calcs'!P$2:P158)-'Chem - ODS'!K$15*10^6&gt;0),SUM('Chemicals Calcs'!P$2:P158)-'Chem - ODS'!K$15*10^6,'Chemicals Calcs'!P158))</f>
        <v>0</v>
      </c>
      <c r="Q158" s="210">
        <f ca="1">IF(SUM('Chemicals Calcs'!Q$2:Q158)-'Chem - ODS'!L$15*10^6&lt;0,0,IF(AND(SUM('Chemicals Calcs'!Q$1:Q157)-'Chem - ODS'!L$15*10^6&lt;0,SUM('Chemicals Calcs'!Q$2:Q158)-'Chem - ODS'!L$15*10^6&gt;0),SUM('Chemicals Calcs'!Q$2:Q158)-'Chem - ODS'!L$15*10^6,'Chemicals Calcs'!Q158))</f>
        <v>0</v>
      </c>
      <c r="R158" s="210">
        <f ca="1">IF(SUM('Chemicals Calcs'!R$2:R158)-'Chem - ODS'!M$15*10^6&lt;0,0,IF(AND(SUM('Chemicals Calcs'!R$1:R157)-'Chem - ODS'!M$15*10^6&lt;0,SUM('Chemicals Calcs'!R$2:R158)-'Chem - ODS'!M$15*10^6&gt;0),SUM('Chemicals Calcs'!R$2:R158)-'Chem - ODS'!M$15*10^6,'Chemicals Calcs'!R158))</f>
        <v>0</v>
      </c>
      <c r="S158" s="210">
        <f ca="1">IF(SUM('Chemicals Calcs'!S$2:S158)-'Chem - ODS'!N$15*10^6&lt;0,0,IF(AND(SUM('Chemicals Calcs'!S$1:S157)-'Chem - ODS'!N$15*10^6&lt;0,SUM('Chemicals Calcs'!S$2:S158)-'Chem - ODS'!N$15*10^6&gt;0),SUM('Chemicals Calcs'!S$2:S158)-'Chem - ODS'!N$15*10^6,'Chemicals Calcs'!S158))</f>
        <v>0</v>
      </c>
      <c r="T158" s="210">
        <f ca="1">IF(SUM('Chemicals Calcs'!T$2:T158)-'Chem - ODS'!O$15*10^6&lt;0,0,IF(AND(SUM('Chemicals Calcs'!T$1:T157)-'Chem - ODS'!O$15*10^6&lt;0,SUM('Chemicals Calcs'!T$2:T158)-'Chem - ODS'!O$15*10^6&gt;0),SUM('Chemicals Calcs'!T$2:T158)-'Chem - ODS'!O$15*10^6,'Chemicals Calcs'!T158))</f>
        <v>0</v>
      </c>
      <c r="U158" s="210">
        <f ca="1">IF(SUM('Chemicals Calcs'!U$2:U158)-'Chem - ODS'!P$15*10^6&lt;0,0,IF(AND(SUM('Chemicals Calcs'!U$1:U157)-'Chem - ODS'!P$15*10^6&lt;0,SUM('Chemicals Calcs'!U$2:U158)-'Chem - ODS'!P$15*10^6&gt;0),SUM('Chemicals Calcs'!U$2:U158)-'Chem - ODS'!P$15*10^6,'Chemicals Calcs'!U158))</f>
        <v>0</v>
      </c>
      <c r="V158" s="210">
        <f ca="1">IF(SUM('Chemicals Calcs'!V$2:V158)-'Chem - ODS'!Q$15*10^6&lt;0,0,IF(AND(SUM('Chemicals Calcs'!V$1:V157)-'Chem - ODS'!Q$15*10^6&lt;0,SUM('Chemicals Calcs'!V$2:V158)-'Chem - ODS'!Q$15*10^6&gt;0),SUM('Chemicals Calcs'!V$2:V158)-'Chem - ODS'!Q$15*10^6,'Chemicals Calcs'!V158))</f>
        <v>0</v>
      </c>
      <c r="W158" s="210">
        <f ca="1">IF(SUM('Chemicals Calcs'!W$2:W158)-'Chem - ODS'!R$15*10^6&lt;0,0,IF(AND(SUM('Chemicals Calcs'!W$1:W157)-'Chem - ODS'!R$15*10^6&lt;0,SUM('Chemicals Calcs'!W$2:W158)-'Chem - ODS'!R$15*10^6&gt;0),SUM('Chemicals Calcs'!W$2:W158)-'Chem - ODS'!R$15*10^6,'Chemicals Calcs'!W158))</f>
        <v>0</v>
      </c>
      <c r="X158" s="210">
        <f ca="1">IF(SUM('Chemicals Calcs'!X$2:X158)-'Chem - ODS'!S$15*10^6&lt;0,0,IF(AND(SUM('Chemicals Calcs'!X$1:X157)-'Chem - ODS'!S$15*10^6&lt;0,SUM('Chemicals Calcs'!X$2:X158)-'Chem - ODS'!S$15*10^6&gt;0),SUM('Chemicals Calcs'!X$2:X158)-'Chem - ODS'!S$15*10^6,'Chemicals Calcs'!X158))</f>
        <v>0</v>
      </c>
      <c r="Y158" s="210">
        <f ca="1">IF(SUM('Chemicals Calcs'!Y$2:Y158)-'Chem - ODS'!T$15*10^6&lt;0,0,IF(AND(SUM('Chemicals Calcs'!Y$1:Y157)-'Chem - ODS'!T$15*10^6&lt;0,SUM('Chemicals Calcs'!Y$2:Y158)-'Chem - ODS'!T$15*10^6&gt;0),SUM('Chemicals Calcs'!Y$2:Y158)-'Chem - ODS'!T$15*10^6,'Chemicals Calcs'!Y158))</f>
        <v>0</v>
      </c>
      <c r="Z158" s="210">
        <f ca="1">IF(SUM('Chemicals Calcs'!Z$2:Z158)-'Chem - ODS'!U$15*10^6&lt;0,0,IF(AND(SUM('Chemicals Calcs'!Z$1:Z157)-'Chem - ODS'!U$15*10^6&lt;0,SUM('Chemicals Calcs'!Z$2:Z158)-'Chem - ODS'!U$15*10^6&gt;0),SUM('Chemicals Calcs'!Z$2:Z158)-'Chem - ODS'!U$15*10^6,'Chemicals Calcs'!Z158))</f>
        <v>0</v>
      </c>
      <c r="AA158" s="210">
        <f ca="1">IF(SUM('Chemicals Calcs'!AA$2:AA158)-'Chem - ODS'!V$15*10^6&lt;0,0,IF(AND(SUM('Chemicals Calcs'!AA$1:AA157)-'Chem - ODS'!V$15*10^6&lt;0,SUM('Chemicals Calcs'!AA$2:AA158)-'Chem - ODS'!V$15*10^6&gt;0),SUM('Chemicals Calcs'!AA$2:AA158)-'Chem - ODS'!V$15*10^6,'Chemicals Calcs'!AA158))</f>
        <v>0</v>
      </c>
      <c r="AB158" s="210">
        <f ca="1">IF(SUM('Chemicals Calcs'!AB$2:AB158)-'Chem - ODS'!W$15*10^6&lt;0,0,IF(AND(SUM('Chemicals Calcs'!AB$1:AB157)-'Chem - ODS'!W$15*10^6&lt;0,SUM('Chemicals Calcs'!AB$2:AB158)-'Chem - ODS'!W$15*10^6&gt;0),SUM('Chemicals Calcs'!AB$2:AB158)-'Chem - ODS'!W$15*10^6,'Chemicals Calcs'!AB158))</f>
        <v>0</v>
      </c>
      <c r="AC158" s="210">
        <f ca="1">IF(SUM('Chemicals Calcs'!AC$2:AC158)-'Chem - ODS'!X$15*10^6&lt;0,0,IF(AND(SUM('Chemicals Calcs'!AC$1:AC157)-'Chem - ODS'!X$15*10^6&lt;0,SUM('Chemicals Calcs'!AC$2:AC158)-'Chem - ODS'!X$15*10^6&gt;0),SUM('Chemicals Calcs'!AC$2:AC158)-'Chem - ODS'!X$15*10^6,'Chemicals Calcs'!AC158))</f>
        <v>0</v>
      </c>
      <c r="AD158" s="210">
        <f ca="1">IF(SUM('Chemicals Calcs'!AD$2:AD158)-'Chem - ODS'!Y$15*10^6&lt;0,0,IF(AND(SUM('Chemicals Calcs'!AD$1:AD157)-'Chem - ODS'!Y$15*10^6&lt;0,SUM('Chemicals Calcs'!AD$2:AD158)-'Chem - ODS'!Y$15*10^6&gt;0),SUM('Chemicals Calcs'!AD$2:AD158)-'Chem - ODS'!Y$15*10^6,'Chemicals Calcs'!AD158))</f>
        <v>0</v>
      </c>
      <c r="AE158" s="210">
        <f ca="1">IF(SUM('Chemicals Calcs'!AE$2:AE158)-'Chem - ODS'!Z$15*10^6&lt;0,0,IF(AND(SUM('Chemicals Calcs'!AE$1:AE157)-'Chem - ODS'!Z$15*10^6&lt;0,SUM('Chemicals Calcs'!AE$2:AE158)-'Chem - ODS'!Z$15*10^6&gt;0),SUM('Chemicals Calcs'!AE$2:AE158)-'Chem - ODS'!Z$15*10^6,'Chemicals Calcs'!AE158))</f>
        <v>0</v>
      </c>
      <c r="AF158" s="210">
        <f ca="1">IF(SUM('Chemicals Calcs'!AF$2:AF158)-'Chem - ODS'!AA$15*10^6&lt;0,0,IF(AND(SUM('Chemicals Calcs'!AF$1:AF157)-'Chem - ODS'!AA$15*10^6&lt;0,SUM('Chemicals Calcs'!AF$2:AF158)-'Chem - ODS'!AA$15*10^6&gt;0),SUM('Chemicals Calcs'!AF$2:AF158)-'Chem - ODS'!AA$15*10^6,'Chemicals Calcs'!AF158))</f>
        <v>0</v>
      </c>
      <c r="AG158" s="210">
        <f ca="1">IF(SUM('Chemicals Calcs'!AG$2:AG158)-'Chem - ODS'!AB$15*10^6&lt;0,0,IF(AND(SUM('Chemicals Calcs'!AG$1:AG157)-'Chem - ODS'!AB$15*10^6&lt;0,SUM('Chemicals Calcs'!AG$2:AG158)-'Chem - ODS'!AB$15*10^6&gt;0),SUM('Chemicals Calcs'!AG$2:AG158)-'Chem - ODS'!AB$15*10^6,'Chemicals Calcs'!AG158))</f>
        <v>0</v>
      </c>
      <c r="AH158" s="210">
        <f ca="1">IF(SUM('Chemicals Calcs'!AH$2:AH158)-'Chem - ODS'!AC$15*10^6&lt;0,0,IF(AND(SUM('Chemicals Calcs'!AH$1:AH157)-'Chem - ODS'!AC$15*10^6&lt;0,SUM('Chemicals Calcs'!AH$2:AH158)-'Chem - ODS'!AC$15*10^6&gt;0),SUM('Chemicals Calcs'!AH$2:AH158)-'Chem - ODS'!AC$15*10^6,'Chemicals Calcs'!AH158))</f>
        <v>0</v>
      </c>
      <c r="AI158" s="210">
        <f ca="1">IF(SUM('Chemicals Calcs'!AI$2:AI158)-'Chem - ODS'!AD$15*10^6&lt;0,0,IF(AND(SUM('Chemicals Calcs'!AI$1:AI157)-'Chem - ODS'!AD$15*10^6&lt;0,SUM('Chemicals Calcs'!AI$2:AI158)-'Chem - ODS'!AD$15*10^6&gt;0),SUM('Chemicals Calcs'!AI$2:AI158)-'Chem - ODS'!AD$15*10^6,'Chemicals Calcs'!AI158))</f>
        <v>0</v>
      </c>
      <c r="AJ158" s="210">
        <f ca="1">IF(SUM('Chemicals Calcs'!AJ$2:AJ158)-'Chem - ODS'!AE$15*10^6&lt;0,0,IF(AND(SUM('Chemicals Calcs'!AJ$1:AJ157)-'Chem - ODS'!AE$15*10^6&lt;0,SUM('Chemicals Calcs'!AJ$2:AJ158)-'Chem - ODS'!AE$15*10^6&gt;0),SUM('Chemicals Calcs'!AJ$2:AJ158)-'Chem - ODS'!AE$15*10^6,'Chemicals Calcs'!AJ158))</f>
        <v>0</v>
      </c>
      <c r="AK158" s="210">
        <f ca="1">IF(SUM('Chemicals Calcs'!AK$2:AK158)-'Chem - ODS'!AF$15*10^6&lt;0,0,IF(AND(SUM('Chemicals Calcs'!AK$1:AK157)-'Chem - ODS'!AF$15*10^6&lt;0,SUM('Chemicals Calcs'!AK$2:AK158)-'Chem - ODS'!AF$15*10^6&gt;0),SUM('Chemicals Calcs'!AK$2:AK158)-'Chem - ODS'!AF$15*10^6,'Chemicals Calcs'!AK158))</f>
        <v>0</v>
      </c>
      <c r="AL158" s="210">
        <f ca="1">IF(SUM('Chemicals Calcs'!AL$2:AL158)-'Chem - ODS'!AG$15*10^6&lt;0,0,IF(AND(SUM('Chemicals Calcs'!AL$1:AL157)-'Chem - ODS'!AG$15*10^6&lt;0,SUM('Chemicals Calcs'!AL$2:AL158)-'Chem - ODS'!AG$15*10^6&gt;0),SUM('Chemicals Calcs'!AL$2:AL158)-'Chem - ODS'!AG$15*10^6,'Chemicals Calcs'!AL158))</f>
        <v>0</v>
      </c>
      <c r="AM158" s="210">
        <f ca="1">IF(SUM('Chemicals Calcs'!AM$2:AM158)-'Chem - ODS'!AH$15*10^6&lt;0,0,IF(AND(SUM('Chemicals Calcs'!AM$1:AM157)-'Chem - ODS'!AH$15*10^6&lt;0,SUM('Chemicals Calcs'!AM$2:AM158)-'Chem - ODS'!AH$15*10^6&gt;0),SUM('Chemicals Calcs'!AM$2:AM158)-'Chem - ODS'!AH$15*10^6,'Chemicals Calcs'!AM158))</f>
        <v>0</v>
      </c>
      <c r="AN158" s="210">
        <f ca="1">IF(SUM('Chemicals Calcs'!AN$2:AN158)-'Chem - ODS'!AI$15*10^6&lt;0,0,IF(AND(SUM('Chemicals Calcs'!AN$1:AN157)-'Chem - ODS'!AI$15*10^6&lt;0,SUM('Chemicals Calcs'!AN$2:AN158)-'Chem - ODS'!AI$15*10^6&gt;0),SUM('Chemicals Calcs'!AN$2:AN158)-'Chem - ODS'!AI$15*10^6,'Chemicals Calcs'!AN158))</f>
        <v>0</v>
      </c>
      <c r="AO158" s="210">
        <f ca="1">IF(SUM('Chemicals Calcs'!AO$2:AO158)-'Chem - ODS'!AJ$15*10^6&lt;0,0,IF(AND(SUM('Chemicals Calcs'!AO$1:AO157)-'Chem - ODS'!AJ$15*10^6&lt;0,SUM('Chemicals Calcs'!AO$2:AO158)-'Chem - ODS'!AJ$15*10^6&gt;0),SUM('Chemicals Calcs'!AO$2:AO158)-'Chem - ODS'!AJ$15*10^6,'Chemicals Calcs'!AO158))</f>
        <v>0</v>
      </c>
      <c r="AP158" s="210">
        <f ca="1">IF(SUM('Chemicals Calcs'!AP$2:AP158)-'Chem - ODS'!AK$15*10^6&lt;0,0,IF(AND(SUM('Chemicals Calcs'!AP$1:AP157)-'Chem - ODS'!AK$15*10^6&lt;0,SUM('Chemicals Calcs'!AP$2:AP158)-'Chem - ODS'!AK$15*10^6&gt;0),SUM('Chemicals Calcs'!AP$2:AP158)-'Chem - ODS'!AK$15*10^6,'Chemicals Calcs'!AP158))</f>
        <v>0</v>
      </c>
    </row>
    <row r="159" spans="1:42">
      <c r="A159" s="74">
        <v>450</v>
      </c>
      <c r="B159">
        <f ca="1">IF('Chemicals 2010'!$A167="CP",INDIRECT("'Chemicals 2010'!"&amp;'Country Selector'!$B$3&amp;ROW($A167))*10^12,0)</f>
        <v>0</v>
      </c>
      <c r="C159" s="90">
        <f t="shared" ca="1" si="8"/>
        <v>0</v>
      </c>
      <c r="D159" s="90">
        <f t="shared" ca="1" si="7"/>
        <v>0</v>
      </c>
      <c r="E159" s="90">
        <f t="shared" ca="1" si="7"/>
        <v>0</v>
      </c>
      <c r="F159" s="90">
        <f t="shared" ca="1" si="7"/>
        <v>0</v>
      </c>
      <c r="G159" s="210">
        <f ca="1">IF(SUM('Chemicals Calcs'!G$2:G159)-'Chem - ODS'!B$15*10^6&lt;0,0,IF(AND(SUM('Chemicals Calcs'!G$1:G158)-'Chem - ODS'!B$15*10^6&lt;0,SUM('Chemicals Calcs'!G$2:G159)-'Chem - ODS'!B$15*10^6&gt;0),SUM('Chemicals Calcs'!G$2:G159)-'Chem - ODS'!B$15*10^6,'Chemicals Calcs'!G159))</f>
        <v>0</v>
      </c>
      <c r="H159" s="210">
        <f ca="1">IF(SUM('Chemicals Calcs'!H$2:H159)-'Chem - ODS'!C$15*10^6&lt;0,0,IF(AND(SUM('Chemicals Calcs'!H$1:H158)-'Chem - ODS'!C$15*10^6&lt;0,SUM('Chemicals Calcs'!H$2:H159)-'Chem - ODS'!C$15*10^6&gt;0),SUM('Chemicals Calcs'!H$2:H159)-'Chem - ODS'!C$15*10^6,'Chemicals Calcs'!H159))</f>
        <v>0</v>
      </c>
      <c r="I159" s="210">
        <f ca="1">IF(SUM('Chemicals Calcs'!I$2:I159)-'Chem - ODS'!D$15*10^6&lt;0,0,IF(AND(SUM('Chemicals Calcs'!I$1:I158)-'Chem - ODS'!D$15*10^6&lt;0,SUM('Chemicals Calcs'!I$2:I159)-'Chem - ODS'!D$15*10^6&gt;0),SUM('Chemicals Calcs'!I$2:I159)-'Chem - ODS'!D$15*10^6,'Chemicals Calcs'!I159))</f>
        <v>0</v>
      </c>
      <c r="J159" s="210">
        <f ca="1">IF(SUM('Chemicals Calcs'!J$2:J159)-'Chem - ODS'!E$15*10^6&lt;0,0,IF(AND(SUM('Chemicals Calcs'!J$1:J158)-'Chem - ODS'!E$15*10^6&lt;0,SUM('Chemicals Calcs'!J$2:J159)-'Chem - ODS'!E$15*10^6&gt;0),SUM('Chemicals Calcs'!J$2:J159)-'Chem - ODS'!E$15*10^6,'Chemicals Calcs'!J159))</f>
        <v>0</v>
      </c>
      <c r="K159" s="210">
        <f ca="1">IF(SUM('Chemicals Calcs'!K$2:K159)-'Chem - ODS'!F$15*10^6&lt;0,0,IF(AND(SUM('Chemicals Calcs'!K$1:K158)-'Chem - ODS'!F$15*10^6&lt;0,SUM('Chemicals Calcs'!K$2:K159)-'Chem - ODS'!F$15*10^6&gt;0),SUM('Chemicals Calcs'!K$2:K159)-'Chem - ODS'!F$15*10^6,'Chemicals Calcs'!K159))</f>
        <v>0</v>
      </c>
      <c r="L159" s="210">
        <f ca="1">IF(SUM('Chemicals Calcs'!L$2:L159)-'Chem - ODS'!G$15*10^6&lt;0,0,IF(AND(SUM('Chemicals Calcs'!L$1:L158)-'Chem - ODS'!G$15*10^6&lt;0,SUM('Chemicals Calcs'!L$2:L159)-'Chem - ODS'!G$15*10^6&gt;0),SUM('Chemicals Calcs'!L$2:L159)-'Chem - ODS'!G$15*10^6,'Chemicals Calcs'!L159))</f>
        <v>0</v>
      </c>
      <c r="M159" s="210">
        <f ca="1">IF(SUM('Chemicals Calcs'!M$2:M159)-'Chem - ODS'!H$15*10^6&lt;0,0,IF(AND(SUM('Chemicals Calcs'!M$1:M158)-'Chem - ODS'!H$15*10^6&lt;0,SUM('Chemicals Calcs'!M$2:M159)-'Chem - ODS'!H$15*10^6&gt;0),SUM('Chemicals Calcs'!M$2:M159)-'Chem - ODS'!H$15*10^6,'Chemicals Calcs'!M159))</f>
        <v>0</v>
      </c>
      <c r="N159" s="210">
        <f ca="1">IF(SUM('Chemicals Calcs'!N$2:N159)-'Chem - ODS'!I$15*10^6&lt;0,0,IF(AND(SUM('Chemicals Calcs'!N$1:N158)-'Chem - ODS'!I$15*10^6&lt;0,SUM('Chemicals Calcs'!N$2:N159)-'Chem - ODS'!I$15*10^6&gt;0),SUM('Chemicals Calcs'!N$2:N159)-'Chem - ODS'!I$15*10^6,'Chemicals Calcs'!N159))</f>
        <v>0</v>
      </c>
      <c r="O159" s="210">
        <f ca="1">IF(SUM('Chemicals Calcs'!O$2:O159)-'Chem - ODS'!J$15*10^6&lt;0,0,IF(AND(SUM('Chemicals Calcs'!O$1:O158)-'Chem - ODS'!J$15*10^6&lt;0,SUM('Chemicals Calcs'!O$2:O159)-'Chem - ODS'!J$15*10^6&gt;0),SUM('Chemicals Calcs'!O$2:O159)-'Chem - ODS'!J$15*10^6,'Chemicals Calcs'!O159))</f>
        <v>0</v>
      </c>
      <c r="P159" s="210">
        <f ca="1">IF(SUM('Chemicals Calcs'!P$2:P159)-'Chem - ODS'!K$15*10^6&lt;0,0,IF(AND(SUM('Chemicals Calcs'!P$1:P158)-'Chem - ODS'!K$15*10^6&lt;0,SUM('Chemicals Calcs'!P$2:P159)-'Chem - ODS'!K$15*10^6&gt;0),SUM('Chemicals Calcs'!P$2:P159)-'Chem - ODS'!K$15*10^6,'Chemicals Calcs'!P159))</f>
        <v>0</v>
      </c>
      <c r="Q159" s="210">
        <f ca="1">IF(SUM('Chemicals Calcs'!Q$2:Q159)-'Chem - ODS'!L$15*10^6&lt;0,0,IF(AND(SUM('Chemicals Calcs'!Q$1:Q158)-'Chem - ODS'!L$15*10^6&lt;0,SUM('Chemicals Calcs'!Q$2:Q159)-'Chem - ODS'!L$15*10^6&gt;0),SUM('Chemicals Calcs'!Q$2:Q159)-'Chem - ODS'!L$15*10^6,'Chemicals Calcs'!Q159))</f>
        <v>0</v>
      </c>
      <c r="R159" s="210">
        <f ca="1">IF(SUM('Chemicals Calcs'!R$2:R159)-'Chem - ODS'!M$15*10^6&lt;0,0,IF(AND(SUM('Chemicals Calcs'!R$1:R158)-'Chem - ODS'!M$15*10^6&lt;0,SUM('Chemicals Calcs'!R$2:R159)-'Chem - ODS'!M$15*10^6&gt;0),SUM('Chemicals Calcs'!R$2:R159)-'Chem - ODS'!M$15*10^6,'Chemicals Calcs'!R159))</f>
        <v>0</v>
      </c>
      <c r="S159" s="210">
        <f ca="1">IF(SUM('Chemicals Calcs'!S$2:S159)-'Chem - ODS'!N$15*10^6&lt;0,0,IF(AND(SUM('Chemicals Calcs'!S$1:S158)-'Chem - ODS'!N$15*10^6&lt;0,SUM('Chemicals Calcs'!S$2:S159)-'Chem - ODS'!N$15*10^6&gt;0),SUM('Chemicals Calcs'!S$2:S159)-'Chem - ODS'!N$15*10^6,'Chemicals Calcs'!S159))</f>
        <v>0</v>
      </c>
      <c r="T159" s="210">
        <f ca="1">IF(SUM('Chemicals Calcs'!T$2:T159)-'Chem - ODS'!O$15*10^6&lt;0,0,IF(AND(SUM('Chemicals Calcs'!T$1:T158)-'Chem - ODS'!O$15*10^6&lt;0,SUM('Chemicals Calcs'!T$2:T159)-'Chem - ODS'!O$15*10^6&gt;0),SUM('Chemicals Calcs'!T$2:T159)-'Chem - ODS'!O$15*10^6,'Chemicals Calcs'!T159))</f>
        <v>0</v>
      </c>
      <c r="U159" s="210">
        <f ca="1">IF(SUM('Chemicals Calcs'!U$2:U159)-'Chem - ODS'!P$15*10^6&lt;0,0,IF(AND(SUM('Chemicals Calcs'!U$1:U158)-'Chem - ODS'!P$15*10^6&lt;0,SUM('Chemicals Calcs'!U$2:U159)-'Chem - ODS'!P$15*10^6&gt;0),SUM('Chemicals Calcs'!U$2:U159)-'Chem - ODS'!P$15*10^6,'Chemicals Calcs'!U159))</f>
        <v>0</v>
      </c>
      <c r="V159" s="210">
        <f ca="1">IF(SUM('Chemicals Calcs'!V$2:V159)-'Chem - ODS'!Q$15*10^6&lt;0,0,IF(AND(SUM('Chemicals Calcs'!V$1:V158)-'Chem - ODS'!Q$15*10^6&lt;0,SUM('Chemicals Calcs'!V$2:V159)-'Chem - ODS'!Q$15*10^6&gt;0),SUM('Chemicals Calcs'!V$2:V159)-'Chem - ODS'!Q$15*10^6,'Chemicals Calcs'!V159))</f>
        <v>0</v>
      </c>
      <c r="W159" s="210">
        <f ca="1">IF(SUM('Chemicals Calcs'!W$2:W159)-'Chem - ODS'!R$15*10^6&lt;0,0,IF(AND(SUM('Chemicals Calcs'!W$1:W158)-'Chem - ODS'!R$15*10^6&lt;0,SUM('Chemicals Calcs'!W$2:W159)-'Chem - ODS'!R$15*10^6&gt;0),SUM('Chemicals Calcs'!W$2:W159)-'Chem - ODS'!R$15*10^6,'Chemicals Calcs'!W159))</f>
        <v>0</v>
      </c>
      <c r="X159" s="210">
        <f ca="1">IF(SUM('Chemicals Calcs'!X$2:X159)-'Chem - ODS'!S$15*10^6&lt;0,0,IF(AND(SUM('Chemicals Calcs'!X$1:X158)-'Chem - ODS'!S$15*10^6&lt;0,SUM('Chemicals Calcs'!X$2:X159)-'Chem - ODS'!S$15*10^6&gt;0),SUM('Chemicals Calcs'!X$2:X159)-'Chem - ODS'!S$15*10^6,'Chemicals Calcs'!X159))</f>
        <v>0</v>
      </c>
      <c r="Y159" s="210">
        <f ca="1">IF(SUM('Chemicals Calcs'!Y$2:Y159)-'Chem - ODS'!T$15*10^6&lt;0,0,IF(AND(SUM('Chemicals Calcs'!Y$1:Y158)-'Chem - ODS'!T$15*10^6&lt;0,SUM('Chemicals Calcs'!Y$2:Y159)-'Chem - ODS'!T$15*10^6&gt;0),SUM('Chemicals Calcs'!Y$2:Y159)-'Chem - ODS'!T$15*10^6,'Chemicals Calcs'!Y159))</f>
        <v>0</v>
      </c>
      <c r="Z159" s="210">
        <f ca="1">IF(SUM('Chemicals Calcs'!Z$2:Z159)-'Chem - ODS'!U$15*10^6&lt;0,0,IF(AND(SUM('Chemicals Calcs'!Z$1:Z158)-'Chem - ODS'!U$15*10^6&lt;0,SUM('Chemicals Calcs'!Z$2:Z159)-'Chem - ODS'!U$15*10^6&gt;0),SUM('Chemicals Calcs'!Z$2:Z159)-'Chem - ODS'!U$15*10^6,'Chemicals Calcs'!Z159))</f>
        <v>0</v>
      </c>
      <c r="AA159" s="210">
        <f ca="1">IF(SUM('Chemicals Calcs'!AA$2:AA159)-'Chem - ODS'!V$15*10^6&lt;0,0,IF(AND(SUM('Chemicals Calcs'!AA$1:AA158)-'Chem - ODS'!V$15*10^6&lt;0,SUM('Chemicals Calcs'!AA$2:AA159)-'Chem - ODS'!V$15*10^6&gt;0),SUM('Chemicals Calcs'!AA$2:AA159)-'Chem - ODS'!V$15*10^6,'Chemicals Calcs'!AA159))</f>
        <v>0</v>
      </c>
      <c r="AB159" s="210">
        <f ca="1">IF(SUM('Chemicals Calcs'!AB$2:AB159)-'Chem - ODS'!W$15*10^6&lt;0,0,IF(AND(SUM('Chemicals Calcs'!AB$1:AB158)-'Chem - ODS'!W$15*10^6&lt;0,SUM('Chemicals Calcs'!AB$2:AB159)-'Chem - ODS'!W$15*10^6&gt;0),SUM('Chemicals Calcs'!AB$2:AB159)-'Chem - ODS'!W$15*10^6,'Chemicals Calcs'!AB159))</f>
        <v>0</v>
      </c>
      <c r="AC159" s="210">
        <f ca="1">IF(SUM('Chemicals Calcs'!AC$2:AC159)-'Chem - ODS'!X$15*10^6&lt;0,0,IF(AND(SUM('Chemicals Calcs'!AC$1:AC158)-'Chem - ODS'!X$15*10^6&lt;0,SUM('Chemicals Calcs'!AC$2:AC159)-'Chem - ODS'!X$15*10^6&gt;0),SUM('Chemicals Calcs'!AC$2:AC159)-'Chem - ODS'!X$15*10^6,'Chemicals Calcs'!AC159))</f>
        <v>0</v>
      </c>
      <c r="AD159" s="210">
        <f ca="1">IF(SUM('Chemicals Calcs'!AD$2:AD159)-'Chem - ODS'!Y$15*10^6&lt;0,0,IF(AND(SUM('Chemicals Calcs'!AD$1:AD158)-'Chem - ODS'!Y$15*10^6&lt;0,SUM('Chemicals Calcs'!AD$2:AD159)-'Chem - ODS'!Y$15*10^6&gt;0),SUM('Chemicals Calcs'!AD$2:AD159)-'Chem - ODS'!Y$15*10^6,'Chemicals Calcs'!AD159))</f>
        <v>0</v>
      </c>
      <c r="AE159" s="210">
        <f ca="1">IF(SUM('Chemicals Calcs'!AE$2:AE159)-'Chem - ODS'!Z$15*10^6&lt;0,0,IF(AND(SUM('Chemicals Calcs'!AE$1:AE158)-'Chem - ODS'!Z$15*10^6&lt;0,SUM('Chemicals Calcs'!AE$2:AE159)-'Chem - ODS'!Z$15*10^6&gt;0),SUM('Chemicals Calcs'!AE$2:AE159)-'Chem - ODS'!Z$15*10^6,'Chemicals Calcs'!AE159))</f>
        <v>0</v>
      </c>
      <c r="AF159" s="210">
        <f ca="1">IF(SUM('Chemicals Calcs'!AF$2:AF159)-'Chem - ODS'!AA$15*10^6&lt;0,0,IF(AND(SUM('Chemicals Calcs'!AF$1:AF158)-'Chem - ODS'!AA$15*10^6&lt;0,SUM('Chemicals Calcs'!AF$2:AF159)-'Chem - ODS'!AA$15*10^6&gt;0),SUM('Chemicals Calcs'!AF$2:AF159)-'Chem - ODS'!AA$15*10^6,'Chemicals Calcs'!AF159))</f>
        <v>0</v>
      </c>
      <c r="AG159" s="210">
        <f ca="1">IF(SUM('Chemicals Calcs'!AG$2:AG159)-'Chem - ODS'!AB$15*10^6&lt;0,0,IF(AND(SUM('Chemicals Calcs'!AG$1:AG158)-'Chem - ODS'!AB$15*10^6&lt;0,SUM('Chemicals Calcs'!AG$2:AG159)-'Chem - ODS'!AB$15*10^6&gt;0),SUM('Chemicals Calcs'!AG$2:AG159)-'Chem - ODS'!AB$15*10^6,'Chemicals Calcs'!AG159))</f>
        <v>0</v>
      </c>
      <c r="AH159" s="210">
        <f ca="1">IF(SUM('Chemicals Calcs'!AH$2:AH159)-'Chem - ODS'!AC$15*10^6&lt;0,0,IF(AND(SUM('Chemicals Calcs'!AH$1:AH158)-'Chem - ODS'!AC$15*10^6&lt;0,SUM('Chemicals Calcs'!AH$2:AH159)-'Chem - ODS'!AC$15*10^6&gt;0),SUM('Chemicals Calcs'!AH$2:AH159)-'Chem - ODS'!AC$15*10^6,'Chemicals Calcs'!AH159))</f>
        <v>0</v>
      </c>
      <c r="AI159" s="210">
        <f ca="1">IF(SUM('Chemicals Calcs'!AI$2:AI159)-'Chem - ODS'!AD$15*10^6&lt;0,0,IF(AND(SUM('Chemicals Calcs'!AI$1:AI158)-'Chem - ODS'!AD$15*10^6&lt;0,SUM('Chemicals Calcs'!AI$2:AI159)-'Chem - ODS'!AD$15*10^6&gt;0),SUM('Chemicals Calcs'!AI$2:AI159)-'Chem - ODS'!AD$15*10^6,'Chemicals Calcs'!AI159))</f>
        <v>0</v>
      </c>
      <c r="AJ159" s="210">
        <f ca="1">IF(SUM('Chemicals Calcs'!AJ$2:AJ159)-'Chem - ODS'!AE$15*10^6&lt;0,0,IF(AND(SUM('Chemicals Calcs'!AJ$1:AJ158)-'Chem - ODS'!AE$15*10^6&lt;0,SUM('Chemicals Calcs'!AJ$2:AJ159)-'Chem - ODS'!AE$15*10^6&gt;0),SUM('Chemicals Calcs'!AJ$2:AJ159)-'Chem - ODS'!AE$15*10^6,'Chemicals Calcs'!AJ159))</f>
        <v>0</v>
      </c>
      <c r="AK159" s="210">
        <f ca="1">IF(SUM('Chemicals Calcs'!AK$2:AK159)-'Chem - ODS'!AF$15*10^6&lt;0,0,IF(AND(SUM('Chemicals Calcs'!AK$1:AK158)-'Chem - ODS'!AF$15*10^6&lt;0,SUM('Chemicals Calcs'!AK$2:AK159)-'Chem - ODS'!AF$15*10^6&gt;0),SUM('Chemicals Calcs'!AK$2:AK159)-'Chem - ODS'!AF$15*10^6,'Chemicals Calcs'!AK159))</f>
        <v>0</v>
      </c>
      <c r="AL159" s="210">
        <f ca="1">IF(SUM('Chemicals Calcs'!AL$2:AL159)-'Chem - ODS'!AG$15*10^6&lt;0,0,IF(AND(SUM('Chemicals Calcs'!AL$1:AL158)-'Chem - ODS'!AG$15*10^6&lt;0,SUM('Chemicals Calcs'!AL$2:AL159)-'Chem - ODS'!AG$15*10^6&gt;0),SUM('Chemicals Calcs'!AL$2:AL159)-'Chem - ODS'!AG$15*10^6,'Chemicals Calcs'!AL159))</f>
        <v>0</v>
      </c>
      <c r="AM159" s="210">
        <f ca="1">IF(SUM('Chemicals Calcs'!AM$2:AM159)-'Chem - ODS'!AH$15*10^6&lt;0,0,IF(AND(SUM('Chemicals Calcs'!AM$1:AM158)-'Chem - ODS'!AH$15*10^6&lt;0,SUM('Chemicals Calcs'!AM$2:AM159)-'Chem - ODS'!AH$15*10^6&gt;0),SUM('Chemicals Calcs'!AM$2:AM159)-'Chem - ODS'!AH$15*10^6,'Chemicals Calcs'!AM159))</f>
        <v>0</v>
      </c>
      <c r="AN159" s="210">
        <f ca="1">IF(SUM('Chemicals Calcs'!AN$2:AN159)-'Chem - ODS'!AI$15*10^6&lt;0,0,IF(AND(SUM('Chemicals Calcs'!AN$1:AN158)-'Chem - ODS'!AI$15*10^6&lt;0,SUM('Chemicals Calcs'!AN$2:AN159)-'Chem - ODS'!AI$15*10^6&gt;0),SUM('Chemicals Calcs'!AN$2:AN159)-'Chem - ODS'!AI$15*10^6,'Chemicals Calcs'!AN159))</f>
        <v>0</v>
      </c>
      <c r="AO159" s="210">
        <f ca="1">IF(SUM('Chemicals Calcs'!AO$2:AO159)-'Chem - ODS'!AJ$15*10^6&lt;0,0,IF(AND(SUM('Chemicals Calcs'!AO$1:AO158)-'Chem - ODS'!AJ$15*10^6&lt;0,SUM('Chemicals Calcs'!AO$2:AO159)-'Chem - ODS'!AJ$15*10^6&gt;0),SUM('Chemicals Calcs'!AO$2:AO159)-'Chem - ODS'!AJ$15*10^6,'Chemicals Calcs'!AO159))</f>
        <v>0</v>
      </c>
      <c r="AP159" s="210">
        <f ca="1">IF(SUM('Chemicals Calcs'!AP$2:AP159)-'Chem - ODS'!AK$15*10^6&lt;0,0,IF(AND(SUM('Chemicals Calcs'!AP$1:AP158)-'Chem - ODS'!AK$15*10^6&lt;0,SUM('Chemicals Calcs'!AP$2:AP159)-'Chem - ODS'!AK$15*10^6&gt;0),SUM('Chemicals Calcs'!AP$2:AP159)-'Chem - ODS'!AK$15*10^6,'Chemicals Calcs'!AP159))</f>
        <v>0</v>
      </c>
    </row>
    <row r="160" spans="1:42">
      <c r="A160" s="74">
        <v>500</v>
      </c>
      <c r="B160">
        <f ca="1">IF('Chemicals 2010'!$A168="CP",INDIRECT("'Chemicals 2010'!"&amp;'Country Selector'!$B$3&amp;ROW($A168))*10^12,0)</f>
        <v>0</v>
      </c>
      <c r="C160" s="90">
        <f t="shared" ca="1" si="8"/>
        <v>0</v>
      </c>
      <c r="D160" s="90">
        <f t="shared" ca="1" si="7"/>
        <v>0</v>
      </c>
      <c r="E160" s="90">
        <f t="shared" ca="1" si="7"/>
        <v>0</v>
      </c>
      <c r="F160" s="90">
        <f t="shared" ca="1" si="7"/>
        <v>0</v>
      </c>
      <c r="G160" s="210">
        <f ca="1">IF(SUM('Chemicals Calcs'!G$2:G160)-'Chem - ODS'!B$15*10^6&lt;0,0,IF(AND(SUM('Chemicals Calcs'!G$1:G159)-'Chem - ODS'!B$15*10^6&lt;0,SUM('Chemicals Calcs'!G$2:G160)-'Chem - ODS'!B$15*10^6&gt;0),SUM('Chemicals Calcs'!G$2:G160)-'Chem - ODS'!B$15*10^6,'Chemicals Calcs'!G160))</f>
        <v>0</v>
      </c>
      <c r="H160" s="210">
        <f ca="1">IF(SUM('Chemicals Calcs'!H$2:H160)-'Chem - ODS'!C$15*10^6&lt;0,0,IF(AND(SUM('Chemicals Calcs'!H$1:H159)-'Chem - ODS'!C$15*10^6&lt;0,SUM('Chemicals Calcs'!H$2:H160)-'Chem - ODS'!C$15*10^6&gt;0),SUM('Chemicals Calcs'!H$2:H160)-'Chem - ODS'!C$15*10^6,'Chemicals Calcs'!H160))</f>
        <v>0</v>
      </c>
      <c r="I160" s="210">
        <f ca="1">IF(SUM('Chemicals Calcs'!I$2:I160)-'Chem - ODS'!D$15*10^6&lt;0,0,IF(AND(SUM('Chemicals Calcs'!I$1:I159)-'Chem - ODS'!D$15*10^6&lt;0,SUM('Chemicals Calcs'!I$2:I160)-'Chem - ODS'!D$15*10^6&gt;0),SUM('Chemicals Calcs'!I$2:I160)-'Chem - ODS'!D$15*10^6,'Chemicals Calcs'!I160))</f>
        <v>0</v>
      </c>
      <c r="J160" s="210">
        <f ca="1">IF(SUM('Chemicals Calcs'!J$2:J160)-'Chem - ODS'!E$15*10^6&lt;0,0,IF(AND(SUM('Chemicals Calcs'!J$1:J159)-'Chem - ODS'!E$15*10^6&lt;0,SUM('Chemicals Calcs'!J$2:J160)-'Chem - ODS'!E$15*10^6&gt;0),SUM('Chemicals Calcs'!J$2:J160)-'Chem - ODS'!E$15*10^6,'Chemicals Calcs'!J160))</f>
        <v>0</v>
      </c>
      <c r="K160" s="210">
        <f ca="1">IF(SUM('Chemicals Calcs'!K$2:K160)-'Chem - ODS'!F$15*10^6&lt;0,0,IF(AND(SUM('Chemicals Calcs'!K$1:K159)-'Chem - ODS'!F$15*10^6&lt;0,SUM('Chemicals Calcs'!K$2:K160)-'Chem - ODS'!F$15*10^6&gt;0),SUM('Chemicals Calcs'!K$2:K160)-'Chem - ODS'!F$15*10^6,'Chemicals Calcs'!K160))</f>
        <v>0</v>
      </c>
      <c r="L160" s="210">
        <f ca="1">IF(SUM('Chemicals Calcs'!L$2:L160)-'Chem - ODS'!G$15*10^6&lt;0,0,IF(AND(SUM('Chemicals Calcs'!L$1:L159)-'Chem - ODS'!G$15*10^6&lt;0,SUM('Chemicals Calcs'!L$2:L160)-'Chem - ODS'!G$15*10^6&gt;0),SUM('Chemicals Calcs'!L$2:L160)-'Chem - ODS'!G$15*10^6,'Chemicals Calcs'!L160))</f>
        <v>0</v>
      </c>
      <c r="M160" s="210">
        <f ca="1">IF(SUM('Chemicals Calcs'!M$2:M160)-'Chem - ODS'!H$15*10^6&lt;0,0,IF(AND(SUM('Chemicals Calcs'!M$1:M159)-'Chem - ODS'!H$15*10^6&lt;0,SUM('Chemicals Calcs'!M$2:M160)-'Chem - ODS'!H$15*10^6&gt;0),SUM('Chemicals Calcs'!M$2:M160)-'Chem - ODS'!H$15*10^6,'Chemicals Calcs'!M160))</f>
        <v>0</v>
      </c>
      <c r="N160" s="210">
        <f ca="1">IF(SUM('Chemicals Calcs'!N$2:N160)-'Chem - ODS'!I$15*10^6&lt;0,0,IF(AND(SUM('Chemicals Calcs'!N$1:N159)-'Chem - ODS'!I$15*10^6&lt;0,SUM('Chemicals Calcs'!N$2:N160)-'Chem - ODS'!I$15*10^6&gt;0),SUM('Chemicals Calcs'!N$2:N160)-'Chem - ODS'!I$15*10^6,'Chemicals Calcs'!N160))</f>
        <v>0</v>
      </c>
      <c r="O160" s="210">
        <f ca="1">IF(SUM('Chemicals Calcs'!O$2:O160)-'Chem - ODS'!J$15*10^6&lt;0,0,IF(AND(SUM('Chemicals Calcs'!O$1:O159)-'Chem - ODS'!J$15*10^6&lt;0,SUM('Chemicals Calcs'!O$2:O160)-'Chem - ODS'!J$15*10^6&gt;0),SUM('Chemicals Calcs'!O$2:O160)-'Chem - ODS'!J$15*10^6,'Chemicals Calcs'!O160))</f>
        <v>0</v>
      </c>
      <c r="P160" s="210">
        <f ca="1">IF(SUM('Chemicals Calcs'!P$2:P160)-'Chem - ODS'!K$15*10^6&lt;0,0,IF(AND(SUM('Chemicals Calcs'!P$1:P159)-'Chem - ODS'!K$15*10^6&lt;0,SUM('Chemicals Calcs'!P$2:P160)-'Chem - ODS'!K$15*10^6&gt;0),SUM('Chemicals Calcs'!P$2:P160)-'Chem - ODS'!K$15*10^6,'Chemicals Calcs'!P160))</f>
        <v>0</v>
      </c>
      <c r="Q160" s="210">
        <f ca="1">IF(SUM('Chemicals Calcs'!Q$2:Q160)-'Chem - ODS'!L$15*10^6&lt;0,0,IF(AND(SUM('Chemicals Calcs'!Q$1:Q159)-'Chem - ODS'!L$15*10^6&lt;0,SUM('Chemicals Calcs'!Q$2:Q160)-'Chem - ODS'!L$15*10^6&gt;0),SUM('Chemicals Calcs'!Q$2:Q160)-'Chem - ODS'!L$15*10^6,'Chemicals Calcs'!Q160))</f>
        <v>0</v>
      </c>
      <c r="R160" s="210">
        <f ca="1">IF(SUM('Chemicals Calcs'!R$2:R160)-'Chem - ODS'!M$15*10^6&lt;0,0,IF(AND(SUM('Chemicals Calcs'!R$1:R159)-'Chem - ODS'!M$15*10^6&lt;0,SUM('Chemicals Calcs'!R$2:R160)-'Chem - ODS'!M$15*10^6&gt;0),SUM('Chemicals Calcs'!R$2:R160)-'Chem - ODS'!M$15*10^6,'Chemicals Calcs'!R160))</f>
        <v>0</v>
      </c>
      <c r="S160" s="210">
        <f ca="1">IF(SUM('Chemicals Calcs'!S$2:S160)-'Chem - ODS'!N$15*10^6&lt;0,0,IF(AND(SUM('Chemicals Calcs'!S$1:S159)-'Chem - ODS'!N$15*10^6&lt;0,SUM('Chemicals Calcs'!S$2:S160)-'Chem - ODS'!N$15*10^6&gt;0),SUM('Chemicals Calcs'!S$2:S160)-'Chem - ODS'!N$15*10^6,'Chemicals Calcs'!S160))</f>
        <v>0</v>
      </c>
      <c r="T160" s="210">
        <f ca="1">IF(SUM('Chemicals Calcs'!T$2:T160)-'Chem - ODS'!O$15*10^6&lt;0,0,IF(AND(SUM('Chemicals Calcs'!T$1:T159)-'Chem - ODS'!O$15*10^6&lt;0,SUM('Chemicals Calcs'!T$2:T160)-'Chem - ODS'!O$15*10^6&gt;0),SUM('Chemicals Calcs'!T$2:T160)-'Chem - ODS'!O$15*10^6,'Chemicals Calcs'!T160))</f>
        <v>0</v>
      </c>
      <c r="U160" s="210">
        <f ca="1">IF(SUM('Chemicals Calcs'!U$2:U160)-'Chem - ODS'!P$15*10^6&lt;0,0,IF(AND(SUM('Chemicals Calcs'!U$1:U159)-'Chem - ODS'!P$15*10^6&lt;0,SUM('Chemicals Calcs'!U$2:U160)-'Chem - ODS'!P$15*10^6&gt;0),SUM('Chemicals Calcs'!U$2:U160)-'Chem - ODS'!P$15*10^6,'Chemicals Calcs'!U160))</f>
        <v>0</v>
      </c>
      <c r="V160" s="210">
        <f ca="1">IF(SUM('Chemicals Calcs'!V$2:V160)-'Chem - ODS'!Q$15*10^6&lt;0,0,IF(AND(SUM('Chemicals Calcs'!V$1:V159)-'Chem - ODS'!Q$15*10^6&lt;0,SUM('Chemicals Calcs'!V$2:V160)-'Chem - ODS'!Q$15*10^6&gt;0),SUM('Chemicals Calcs'!V$2:V160)-'Chem - ODS'!Q$15*10^6,'Chemicals Calcs'!V160))</f>
        <v>0</v>
      </c>
      <c r="W160" s="210">
        <f ca="1">IF(SUM('Chemicals Calcs'!W$2:W160)-'Chem - ODS'!R$15*10^6&lt;0,0,IF(AND(SUM('Chemicals Calcs'!W$1:W159)-'Chem - ODS'!R$15*10^6&lt;0,SUM('Chemicals Calcs'!W$2:W160)-'Chem - ODS'!R$15*10^6&gt;0),SUM('Chemicals Calcs'!W$2:W160)-'Chem - ODS'!R$15*10^6,'Chemicals Calcs'!W160))</f>
        <v>0</v>
      </c>
      <c r="X160" s="210">
        <f ca="1">IF(SUM('Chemicals Calcs'!X$2:X160)-'Chem - ODS'!S$15*10^6&lt;0,0,IF(AND(SUM('Chemicals Calcs'!X$1:X159)-'Chem - ODS'!S$15*10^6&lt;0,SUM('Chemicals Calcs'!X$2:X160)-'Chem - ODS'!S$15*10^6&gt;0),SUM('Chemicals Calcs'!X$2:X160)-'Chem - ODS'!S$15*10^6,'Chemicals Calcs'!X160))</f>
        <v>0</v>
      </c>
      <c r="Y160" s="210">
        <f ca="1">IF(SUM('Chemicals Calcs'!Y$2:Y160)-'Chem - ODS'!T$15*10^6&lt;0,0,IF(AND(SUM('Chemicals Calcs'!Y$1:Y159)-'Chem - ODS'!T$15*10^6&lt;0,SUM('Chemicals Calcs'!Y$2:Y160)-'Chem - ODS'!T$15*10^6&gt;0),SUM('Chemicals Calcs'!Y$2:Y160)-'Chem - ODS'!T$15*10^6,'Chemicals Calcs'!Y160))</f>
        <v>0</v>
      </c>
      <c r="Z160" s="210">
        <f ca="1">IF(SUM('Chemicals Calcs'!Z$2:Z160)-'Chem - ODS'!U$15*10^6&lt;0,0,IF(AND(SUM('Chemicals Calcs'!Z$1:Z159)-'Chem - ODS'!U$15*10^6&lt;0,SUM('Chemicals Calcs'!Z$2:Z160)-'Chem - ODS'!U$15*10^6&gt;0),SUM('Chemicals Calcs'!Z$2:Z160)-'Chem - ODS'!U$15*10^6,'Chemicals Calcs'!Z160))</f>
        <v>0</v>
      </c>
      <c r="AA160" s="210">
        <f ca="1">IF(SUM('Chemicals Calcs'!AA$2:AA160)-'Chem - ODS'!V$15*10^6&lt;0,0,IF(AND(SUM('Chemicals Calcs'!AA$1:AA159)-'Chem - ODS'!V$15*10^6&lt;0,SUM('Chemicals Calcs'!AA$2:AA160)-'Chem - ODS'!V$15*10^6&gt;0),SUM('Chemicals Calcs'!AA$2:AA160)-'Chem - ODS'!V$15*10^6,'Chemicals Calcs'!AA160))</f>
        <v>0</v>
      </c>
      <c r="AB160" s="210">
        <f ca="1">IF(SUM('Chemicals Calcs'!AB$2:AB160)-'Chem - ODS'!W$15*10^6&lt;0,0,IF(AND(SUM('Chemicals Calcs'!AB$1:AB159)-'Chem - ODS'!W$15*10^6&lt;0,SUM('Chemicals Calcs'!AB$2:AB160)-'Chem - ODS'!W$15*10^6&gt;0),SUM('Chemicals Calcs'!AB$2:AB160)-'Chem - ODS'!W$15*10^6,'Chemicals Calcs'!AB160))</f>
        <v>0</v>
      </c>
      <c r="AC160" s="210">
        <f ca="1">IF(SUM('Chemicals Calcs'!AC$2:AC160)-'Chem - ODS'!X$15*10^6&lt;0,0,IF(AND(SUM('Chemicals Calcs'!AC$1:AC159)-'Chem - ODS'!X$15*10^6&lt;0,SUM('Chemicals Calcs'!AC$2:AC160)-'Chem - ODS'!X$15*10^6&gt;0),SUM('Chemicals Calcs'!AC$2:AC160)-'Chem - ODS'!X$15*10^6,'Chemicals Calcs'!AC160))</f>
        <v>0</v>
      </c>
      <c r="AD160" s="210">
        <f ca="1">IF(SUM('Chemicals Calcs'!AD$2:AD160)-'Chem - ODS'!Y$15*10^6&lt;0,0,IF(AND(SUM('Chemicals Calcs'!AD$1:AD159)-'Chem - ODS'!Y$15*10^6&lt;0,SUM('Chemicals Calcs'!AD$2:AD160)-'Chem - ODS'!Y$15*10^6&gt;0),SUM('Chemicals Calcs'!AD$2:AD160)-'Chem - ODS'!Y$15*10^6,'Chemicals Calcs'!AD160))</f>
        <v>0</v>
      </c>
      <c r="AE160" s="210">
        <f ca="1">IF(SUM('Chemicals Calcs'!AE$2:AE160)-'Chem - ODS'!Z$15*10^6&lt;0,0,IF(AND(SUM('Chemicals Calcs'!AE$1:AE159)-'Chem - ODS'!Z$15*10^6&lt;0,SUM('Chemicals Calcs'!AE$2:AE160)-'Chem - ODS'!Z$15*10^6&gt;0),SUM('Chemicals Calcs'!AE$2:AE160)-'Chem - ODS'!Z$15*10^6,'Chemicals Calcs'!AE160))</f>
        <v>0</v>
      </c>
      <c r="AF160" s="210">
        <f ca="1">IF(SUM('Chemicals Calcs'!AF$2:AF160)-'Chem - ODS'!AA$15*10^6&lt;0,0,IF(AND(SUM('Chemicals Calcs'!AF$1:AF159)-'Chem - ODS'!AA$15*10^6&lt;0,SUM('Chemicals Calcs'!AF$2:AF160)-'Chem - ODS'!AA$15*10^6&gt;0),SUM('Chemicals Calcs'!AF$2:AF160)-'Chem - ODS'!AA$15*10^6,'Chemicals Calcs'!AF160))</f>
        <v>0</v>
      </c>
      <c r="AG160" s="210">
        <f ca="1">IF(SUM('Chemicals Calcs'!AG$2:AG160)-'Chem - ODS'!AB$15*10^6&lt;0,0,IF(AND(SUM('Chemicals Calcs'!AG$1:AG159)-'Chem - ODS'!AB$15*10^6&lt;0,SUM('Chemicals Calcs'!AG$2:AG160)-'Chem - ODS'!AB$15*10^6&gt;0),SUM('Chemicals Calcs'!AG$2:AG160)-'Chem - ODS'!AB$15*10^6,'Chemicals Calcs'!AG160))</f>
        <v>0</v>
      </c>
      <c r="AH160" s="210">
        <f ca="1">IF(SUM('Chemicals Calcs'!AH$2:AH160)-'Chem - ODS'!AC$15*10^6&lt;0,0,IF(AND(SUM('Chemicals Calcs'!AH$1:AH159)-'Chem - ODS'!AC$15*10^6&lt;0,SUM('Chemicals Calcs'!AH$2:AH160)-'Chem - ODS'!AC$15*10^6&gt;0),SUM('Chemicals Calcs'!AH$2:AH160)-'Chem - ODS'!AC$15*10^6,'Chemicals Calcs'!AH160))</f>
        <v>0</v>
      </c>
      <c r="AI160" s="210">
        <f ca="1">IF(SUM('Chemicals Calcs'!AI$2:AI160)-'Chem - ODS'!AD$15*10^6&lt;0,0,IF(AND(SUM('Chemicals Calcs'!AI$1:AI159)-'Chem - ODS'!AD$15*10^6&lt;0,SUM('Chemicals Calcs'!AI$2:AI160)-'Chem - ODS'!AD$15*10^6&gt;0),SUM('Chemicals Calcs'!AI$2:AI160)-'Chem - ODS'!AD$15*10^6,'Chemicals Calcs'!AI160))</f>
        <v>0</v>
      </c>
      <c r="AJ160" s="210">
        <f ca="1">IF(SUM('Chemicals Calcs'!AJ$2:AJ160)-'Chem - ODS'!AE$15*10^6&lt;0,0,IF(AND(SUM('Chemicals Calcs'!AJ$1:AJ159)-'Chem - ODS'!AE$15*10^6&lt;0,SUM('Chemicals Calcs'!AJ$2:AJ160)-'Chem - ODS'!AE$15*10^6&gt;0),SUM('Chemicals Calcs'!AJ$2:AJ160)-'Chem - ODS'!AE$15*10^6,'Chemicals Calcs'!AJ160))</f>
        <v>0</v>
      </c>
      <c r="AK160" s="210">
        <f ca="1">IF(SUM('Chemicals Calcs'!AK$2:AK160)-'Chem - ODS'!AF$15*10^6&lt;0,0,IF(AND(SUM('Chemicals Calcs'!AK$1:AK159)-'Chem - ODS'!AF$15*10^6&lt;0,SUM('Chemicals Calcs'!AK$2:AK160)-'Chem - ODS'!AF$15*10^6&gt;0),SUM('Chemicals Calcs'!AK$2:AK160)-'Chem - ODS'!AF$15*10^6,'Chemicals Calcs'!AK160))</f>
        <v>0</v>
      </c>
      <c r="AL160" s="210">
        <f ca="1">IF(SUM('Chemicals Calcs'!AL$2:AL160)-'Chem - ODS'!AG$15*10^6&lt;0,0,IF(AND(SUM('Chemicals Calcs'!AL$1:AL159)-'Chem - ODS'!AG$15*10^6&lt;0,SUM('Chemicals Calcs'!AL$2:AL160)-'Chem - ODS'!AG$15*10^6&gt;0),SUM('Chemicals Calcs'!AL$2:AL160)-'Chem - ODS'!AG$15*10^6,'Chemicals Calcs'!AL160))</f>
        <v>0</v>
      </c>
      <c r="AM160" s="210">
        <f ca="1">IF(SUM('Chemicals Calcs'!AM$2:AM160)-'Chem - ODS'!AH$15*10^6&lt;0,0,IF(AND(SUM('Chemicals Calcs'!AM$1:AM159)-'Chem - ODS'!AH$15*10^6&lt;0,SUM('Chemicals Calcs'!AM$2:AM160)-'Chem - ODS'!AH$15*10^6&gt;0),SUM('Chemicals Calcs'!AM$2:AM160)-'Chem - ODS'!AH$15*10^6,'Chemicals Calcs'!AM160))</f>
        <v>0</v>
      </c>
      <c r="AN160" s="210">
        <f ca="1">IF(SUM('Chemicals Calcs'!AN$2:AN160)-'Chem - ODS'!AI$15*10^6&lt;0,0,IF(AND(SUM('Chemicals Calcs'!AN$1:AN159)-'Chem - ODS'!AI$15*10^6&lt;0,SUM('Chemicals Calcs'!AN$2:AN160)-'Chem - ODS'!AI$15*10^6&gt;0),SUM('Chemicals Calcs'!AN$2:AN160)-'Chem - ODS'!AI$15*10^6,'Chemicals Calcs'!AN160))</f>
        <v>0</v>
      </c>
      <c r="AO160" s="210">
        <f ca="1">IF(SUM('Chemicals Calcs'!AO$2:AO160)-'Chem - ODS'!AJ$15*10^6&lt;0,0,IF(AND(SUM('Chemicals Calcs'!AO$1:AO159)-'Chem - ODS'!AJ$15*10^6&lt;0,SUM('Chemicals Calcs'!AO$2:AO160)-'Chem - ODS'!AJ$15*10^6&gt;0),SUM('Chemicals Calcs'!AO$2:AO160)-'Chem - ODS'!AJ$15*10^6,'Chemicals Calcs'!AO160))</f>
        <v>0</v>
      </c>
      <c r="AP160" s="210">
        <f ca="1">IF(SUM('Chemicals Calcs'!AP$2:AP160)-'Chem - ODS'!AK$15*10^6&lt;0,0,IF(AND(SUM('Chemicals Calcs'!AP$1:AP159)-'Chem - ODS'!AK$15*10^6&lt;0,SUM('Chemicals Calcs'!AP$2:AP160)-'Chem - ODS'!AK$15*10^6&gt;0),SUM('Chemicals Calcs'!AP$2:AP160)-'Chem - ODS'!AK$15*10^6,'Chemicals Calcs'!AP160))</f>
        <v>0</v>
      </c>
    </row>
    <row r="161" spans="1:42">
      <c r="A161" s="74">
        <v>550</v>
      </c>
      <c r="B161">
        <f ca="1">IF('Chemicals 2010'!$A169="CP",INDIRECT("'Chemicals 2010'!"&amp;'Country Selector'!$B$3&amp;ROW($A169))*10^12,0)</f>
        <v>0</v>
      </c>
      <c r="C161" s="90">
        <f t="shared" ca="1" si="8"/>
        <v>129274105232.64352</v>
      </c>
      <c r="D161" s="90">
        <f t="shared" ca="1" si="7"/>
        <v>258548210465.28705</v>
      </c>
      <c r="E161" s="90">
        <f t="shared" ca="1" si="7"/>
        <v>387822315697.93054</v>
      </c>
      <c r="F161" s="90">
        <f t="shared" ca="1" si="7"/>
        <v>517096420930.5741</v>
      </c>
      <c r="G161" s="210">
        <f ca="1">IF(SUM('Chemicals Calcs'!G$2:G161)-'Chem - ODS'!B$15*10^6&lt;0,0,IF(AND(SUM('Chemicals Calcs'!G$1:G160)-'Chem - ODS'!B$15*10^6&lt;0,SUM('Chemicals Calcs'!G$2:G161)-'Chem - ODS'!B$15*10^6&gt;0),SUM('Chemicals Calcs'!G$2:G161)-'Chem - ODS'!B$15*10^6,'Chemicals Calcs'!G161))</f>
        <v>646370526163.21765</v>
      </c>
      <c r="H161" s="210">
        <f ca="1">IF(SUM('Chemicals Calcs'!H$2:H161)-'Chem - ODS'!C$15*10^6&lt;0,0,IF(AND(SUM('Chemicals Calcs'!H$1:H160)-'Chem - ODS'!C$15*10^6&lt;0,SUM('Chemicals Calcs'!H$2:H161)-'Chem - ODS'!C$15*10^6&gt;0),SUM('Chemicals Calcs'!H$2:H161)-'Chem - ODS'!C$15*10^6,'Chemicals Calcs'!H161))</f>
        <v>775644631395.86108</v>
      </c>
      <c r="I161" s="210">
        <f ca="1">IF(SUM('Chemicals Calcs'!I$2:I161)-'Chem - ODS'!D$15*10^6&lt;0,0,IF(AND(SUM('Chemicals Calcs'!I$1:I160)-'Chem - ODS'!D$15*10^6&lt;0,SUM('Chemicals Calcs'!I$2:I161)-'Chem - ODS'!D$15*10^6&gt;0),SUM('Chemicals Calcs'!I$2:I161)-'Chem - ODS'!D$15*10^6,'Chemicals Calcs'!I161))</f>
        <v>904918736628.50464</v>
      </c>
      <c r="J161" s="210">
        <f ca="1">IF(SUM('Chemicals Calcs'!J$2:J161)-'Chem - ODS'!E$15*10^6&lt;0,0,IF(AND(SUM('Chemicals Calcs'!J$1:J160)-'Chem - ODS'!E$15*10^6&lt;0,SUM('Chemicals Calcs'!J$2:J161)-'Chem - ODS'!E$15*10^6&gt;0),SUM('Chemicals Calcs'!J$2:J161)-'Chem - ODS'!E$15*10^6,'Chemicals Calcs'!J161))</f>
        <v>1034192841861.1482</v>
      </c>
      <c r="K161" s="210">
        <f ca="1">IF(SUM('Chemicals Calcs'!K$2:K161)-'Chem - ODS'!F$15*10^6&lt;0,0,IF(AND(SUM('Chemicals Calcs'!K$1:K160)-'Chem - ODS'!F$15*10^6&lt;0,SUM('Chemicals Calcs'!K$2:K161)-'Chem - ODS'!F$15*10^6&gt;0),SUM('Chemicals Calcs'!K$2:K161)-'Chem - ODS'!F$15*10^6,'Chemicals Calcs'!K161))</f>
        <v>1163466947093.7917</v>
      </c>
      <c r="L161" s="210">
        <f ca="1">IF(SUM('Chemicals Calcs'!L$2:L161)-'Chem - ODS'!G$15*10^6&lt;0,0,IF(AND(SUM('Chemicals Calcs'!L$1:L160)-'Chem - ODS'!G$15*10^6&lt;0,SUM('Chemicals Calcs'!L$2:L161)-'Chem - ODS'!G$15*10^6&gt;0),SUM('Chemicals Calcs'!L$2:L161)-'Chem - ODS'!G$15*10^6,'Chemicals Calcs'!L161))</f>
        <v>1292741052326.4353</v>
      </c>
      <c r="M161" s="210">
        <f ca="1">IF(SUM('Chemicals Calcs'!M$2:M161)-'Chem - ODS'!H$15*10^6&lt;0,0,IF(AND(SUM('Chemicals Calcs'!M$1:M160)-'Chem - ODS'!H$15*10^6&lt;0,SUM('Chemicals Calcs'!M$2:M161)-'Chem - ODS'!H$15*10^6&gt;0),SUM('Chemicals Calcs'!M$2:M161)-'Chem - ODS'!H$15*10^6,'Chemicals Calcs'!M161))</f>
        <v>1334918143570.0769</v>
      </c>
      <c r="N161" s="210">
        <f ca="1">IF(SUM('Chemicals Calcs'!N$2:N161)-'Chem - ODS'!I$15*10^6&lt;0,0,IF(AND(SUM('Chemicals Calcs'!N$1:N160)-'Chem - ODS'!I$15*10^6&lt;0,SUM('Chemicals Calcs'!N$2:N161)-'Chem - ODS'!I$15*10^6&gt;0),SUM('Chemicals Calcs'!N$2:N161)-'Chem - ODS'!I$15*10^6,'Chemicals Calcs'!N161))</f>
        <v>1377095234813.7188</v>
      </c>
      <c r="O161" s="210">
        <f ca="1">IF(SUM('Chemicals Calcs'!O$2:O161)-'Chem - ODS'!J$15*10^6&lt;0,0,IF(AND(SUM('Chemicals Calcs'!O$1:O160)-'Chem - ODS'!J$15*10^6&lt;0,SUM('Chemicals Calcs'!O$2:O161)-'Chem - ODS'!J$15*10^6&gt;0),SUM('Chemicals Calcs'!O$2:O161)-'Chem - ODS'!J$15*10^6,'Chemicals Calcs'!O161))</f>
        <v>1419272326057.3604</v>
      </c>
      <c r="P161" s="210">
        <f ca="1">IF(SUM('Chemicals Calcs'!P$2:P161)-'Chem - ODS'!K$15*10^6&lt;0,0,IF(AND(SUM('Chemicals Calcs'!P$1:P160)-'Chem - ODS'!K$15*10^6&lt;0,SUM('Chemicals Calcs'!P$2:P161)-'Chem - ODS'!K$15*10^6&gt;0),SUM('Chemicals Calcs'!P$2:P161)-'Chem - ODS'!K$15*10^6,'Chemicals Calcs'!P161))</f>
        <v>1461449417301.002</v>
      </c>
      <c r="Q161" s="210">
        <f ca="1">IF(SUM('Chemicals Calcs'!Q$2:Q161)-'Chem - ODS'!L$15*10^6&lt;0,0,IF(AND(SUM('Chemicals Calcs'!Q$1:Q160)-'Chem - ODS'!L$15*10^6&lt;0,SUM('Chemicals Calcs'!Q$2:Q161)-'Chem - ODS'!L$15*10^6&gt;0),SUM('Chemicals Calcs'!Q$2:Q161)-'Chem - ODS'!L$15*10^6,'Chemicals Calcs'!Q161))</f>
        <v>1503626508544.644</v>
      </c>
      <c r="R161" s="210">
        <f ca="1">IF(SUM('Chemicals Calcs'!R$2:R161)-'Chem - ODS'!M$15*10^6&lt;0,0,IF(AND(SUM('Chemicals Calcs'!R$1:R160)-'Chem - ODS'!M$15*10^6&lt;0,SUM('Chemicals Calcs'!R$2:R161)-'Chem - ODS'!M$15*10^6&gt;0),SUM('Chemicals Calcs'!R$2:R161)-'Chem - ODS'!M$15*10^6,'Chemicals Calcs'!R161))</f>
        <v>1545803599788.2856</v>
      </c>
      <c r="S161" s="210">
        <f ca="1">IF(SUM('Chemicals Calcs'!S$2:S161)-'Chem - ODS'!N$15*10^6&lt;0,0,IF(AND(SUM('Chemicals Calcs'!S$1:S160)-'Chem - ODS'!N$15*10^6&lt;0,SUM('Chemicals Calcs'!S$2:S161)-'Chem - ODS'!N$15*10^6&gt;0),SUM('Chemicals Calcs'!S$2:S161)-'Chem - ODS'!N$15*10^6,'Chemicals Calcs'!S161))</f>
        <v>1587980691031.9272</v>
      </c>
      <c r="T161" s="210">
        <f ca="1">IF(SUM('Chemicals Calcs'!T$2:T161)-'Chem - ODS'!O$15*10^6&lt;0,0,IF(AND(SUM('Chemicals Calcs'!T$1:T160)-'Chem - ODS'!O$15*10^6&lt;0,SUM('Chemicals Calcs'!T$2:T161)-'Chem - ODS'!O$15*10^6&gt;0),SUM('Chemicals Calcs'!T$2:T161)-'Chem - ODS'!O$15*10^6,'Chemicals Calcs'!T161))</f>
        <v>1630157782275.5691</v>
      </c>
      <c r="U161" s="210">
        <f ca="1">IF(SUM('Chemicals Calcs'!U$2:U161)-'Chem - ODS'!P$15*10^6&lt;0,0,IF(AND(SUM('Chemicals Calcs'!U$1:U160)-'Chem - ODS'!P$15*10^6&lt;0,SUM('Chemicals Calcs'!U$2:U161)-'Chem - ODS'!P$15*10^6&gt;0),SUM('Chemicals Calcs'!U$2:U161)-'Chem - ODS'!P$15*10^6,'Chemicals Calcs'!U161))</f>
        <v>1672334873519.2107</v>
      </c>
      <c r="V161" s="210">
        <f ca="1">IF(SUM('Chemicals Calcs'!V$2:V161)-'Chem - ODS'!Q$15*10^6&lt;0,0,IF(AND(SUM('Chemicals Calcs'!V$1:V160)-'Chem - ODS'!Q$15*10^6&lt;0,SUM('Chemicals Calcs'!V$2:V161)-'Chem - ODS'!Q$15*10^6&gt;0),SUM('Chemicals Calcs'!V$2:V161)-'Chem - ODS'!Q$15*10^6,'Chemicals Calcs'!V161))</f>
        <v>1714511964762.8525</v>
      </c>
      <c r="W161" s="210">
        <f ca="1">IF(SUM('Chemicals Calcs'!W$2:W161)-'Chem - ODS'!R$15*10^6&lt;0,0,IF(AND(SUM('Chemicals Calcs'!W$1:W160)-'Chem - ODS'!R$15*10^6&lt;0,SUM('Chemicals Calcs'!W$2:W161)-'Chem - ODS'!R$15*10^6&gt;0),SUM('Chemicals Calcs'!W$2:W161)-'Chem - ODS'!R$15*10^6,'Chemicals Calcs'!W161))</f>
        <v>1746839361986.8325</v>
      </c>
      <c r="X161" s="210">
        <f ca="1">IF(SUM('Chemicals Calcs'!X$2:X161)-'Chem - ODS'!S$15*10^6&lt;0,0,IF(AND(SUM('Chemicals Calcs'!X$1:X160)-'Chem - ODS'!S$15*10^6&lt;0,SUM('Chemicals Calcs'!X$2:X161)-'Chem - ODS'!S$15*10^6&gt;0),SUM('Chemicals Calcs'!X$2:X161)-'Chem - ODS'!S$15*10^6,'Chemicals Calcs'!X161))</f>
        <v>1779166759210.8123</v>
      </c>
      <c r="Y161" s="210">
        <f ca="1">IF(SUM('Chemicals Calcs'!Y$2:Y161)-'Chem - ODS'!T$15*10^6&lt;0,0,IF(AND(SUM('Chemicals Calcs'!Y$1:Y160)-'Chem - ODS'!T$15*10^6&lt;0,SUM('Chemicals Calcs'!Y$2:Y161)-'Chem - ODS'!T$15*10^6&gt;0),SUM('Chemicals Calcs'!Y$2:Y161)-'Chem - ODS'!T$15*10^6,'Chemicals Calcs'!Y161))</f>
        <v>1811494156434.7925</v>
      </c>
      <c r="Z161" s="210">
        <f ca="1">IF(SUM('Chemicals Calcs'!Z$2:Z161)-'Chem - ODS'!U$15*10^6&lt;0,0,IF(AND(SUM('Chemicals Calcs'!Z$1:Z160)-'Chem - ODS'!U$15*10^6&lt;0,SUM('Chemicals Calcs'!Z$2:Z161)-'Chem - ODS'!U$15*10^6&gt;0),SUM('Chemicals Calcs'!Z$2:Z161)-'Chem - ODS'!U$15*10^6,'Chemicals Calcs'!Z161))</f>
        <v>1843821553658.7725</v>
      </c>
      <c r="AA161" s="210">
        <f ca="1">IF(SUM('Chemicals Calcs'!AA$2:AA161)-'Chem - ODS'!V$15*10^6&lt;0,0,IF(AND(SUM('Chemicals Calcs'!AA$1:AA160)-'Chem - ODS'!V$15*10^6&lt;0,SUM('Chemicals Calcs'!AA$2:AA161)-'Chem - ODS'!V$15*10^6&gt;0),SUM('Chemicals Calcs'!AA$2:AA161)-'Chem - ODS'!V$15*10^6,'Chemicals Calcs'!AA161))</f>
        <v>1876148950882.7524</v>
      </c>
      <c r="AB161" s="210">
        <f ca="1">IF(SUM('Chemicals Calcs'!AB$2:AB161)-'Chem - ODS'!W$15*10^6&lt;0,0,IF(AND(SUM('Chemicals Calcs'!AB$1:AB160)-'Chem - ODS'!W$15*10^6&lt;0,SUM('Chemicals Calcs'!AB$2:AB161)-'Chem - ODS'!W$15*10^6&gt;0),SUM('Chemicals Calcs'!AB$2:AB161)-'Chem - ODS'!W$15*10^6,'Chemicals Calcs'!AB161))</f>
        <v>1908476348106.7324</v>
      </c>
      <c r="AC161" s="210">
        <f ca="1">IF(SUM('Chemicals Calcs'!AC$2:AC161)-'Chem - ODS'!X$15*10^6&lt;0,0,IF(AND(SUM('Chemicals Calcs'!AC$1:AC160)-'Chem - ODS'!X$15*10^6&lt;0,SUM('Chemicals Calcs'!AC$2:AC161)-'Chem - ODS'!X$15*10^6&gt;0),SUM('Chemicals Calcs'!AC$2:AC161)-'Chem - ODS'!X$15*10^6,'Chemicals Calcs'!AC161))</f>
        <v>1940803745330.7122</v>
      </c>
      <c r="AD161" s="210">
        <f ca="1">IF(SUM('Chemicals Calcs'!AD$2:AD161)-'Chem - ODS'!Y$15*10^6&lt;0,0,IF(AND(SUM('Chemicals Calcs'!AD$1:AD160)-'Chem - ODS'!Y$15*10^6&lt;0,SUM('Chemicals Calcs'!AD$2:AD161)-'Chem - ODS'!Y$15*10^6&gt;0),SUM('Chemicals Calcs'!AD$2:AD161)-'Chem - ODS'!Y$15*10^6,'Chemicals Calcs'!AD161))</f>
        <v>1973131142554.6924</v>
      </c>
      <c r="AE161" s="210">
        <f ca="1">IF(SUM('Chemicals Calcs'!AE$2:AE161)-'Chem - ODS'!Z$15*10^6&lt;0,0,IF(AND(SUM('Chemicals Calcs'!AE$1:AE160)-'Chem - ODS'!Z$15*10^6&lt;0,SUM('Chemicals Calcs'!AE$2:AE161)-'Chem - ODS'!Z$15*10^6&gt;0),SUM('Chemicals Calcs'!AE$2:AE161)-'Chem - ODS'!Z$15*10^6,'Chemicals Calcs'!AE161))</f>
        <v>2005458539778.6724</v>
      </c>
      <c r="AF161" s="210">
        <f ca="1">IF(SUM('Chemicals Calcs'!AF$2:AF161)-'Chem - ODS'!AA$15*10^6&lt;0,0,IF(AND(SUM('Chemicals Calcs'!AF$1:AF160)-'Chem - ODS'!AA$15*10^6&lt;0,SUM('Chemicals Calcs'!AF$2:AF161)-'Chem - ODS'!AA$15*10^6&gt;0),SUM('Chemicals Calcs'!AF$2:AF161)-'Chem - ODS'!AA$15*10^6,'Chemicals Calcs'!AF161))</f>
        <v>2037785937002.6523</v>
      </c>
      <c r="AG161" s="210">
        <f ca="1">IF(SUM('Chemicals Calcs'!AG$2:AG161)-'Chem - ODS'!AB$15*10^6&lt;0,0,IF(AND(SUM('Chemicals Calcs'!AG$1:AG160)-'Chem - ODS'!AB$15*10^6&lt;0,SUM('Chemicals Calcs'!AG$2:AG161)-'Chem - ODS'!AB$15*10^6&gt;0),SUM('Chemicals Calcs'!AG$2:AG161)-'Chem - ODS'!AB$15*10^6,'Chemicals Calcs'!AG161))</f>
        <v>2070113334226.6323</v>
      </c>
      <c r="AH161" s="210">
        <f ca="1">IF(SUM('Chemicals Calcs'!AH$2:AH161)-'Chem - ODS'!AC$15*10^6&lt;0,0,IF(AND(SUM('Chemicals Calcs'!AH$1:AH160)-'Chem - ODS'!AC$15*10^6&lt;0,SUM('Chemicals Calcs'!AH$2:AH161)-'Chem - ODS'!AC$15*10^6&gt;0),SUM('Chemicals Calcs'!AH$2:AH161)-'Chem - ODS'!AC$15*10^6,'Chemicals Calcs'!AH161))</f>
        <v>2102440731450.6123</v>
      </c>
      <c r="AI161" s="210">
        <f ca="1">IF(SUM('Chemicals Calcs'!AI$2:AI161)-'Chem - ODS'!AD$15*10^6&lt;0,0,IF(AND(SUM('Chemicals Calcs'!AI$1:AI160)-'Chem - ODS'!AD$15*10^6&lt;0,SUM('Chemicals Calcs'!AI$2:AI161)-'Chem - ODS'!AD$15*10^6&gt;0),SUM('Chemicals Calcs'!AI$2:AI161)-'Chem - ODS'!AD$15*10^6,'Chemicals Calcs'!AI161))</f>
        <v>2134768128674.5923</v>
      </c>
      <c r="AJ161" s="210">
        <f ca="1">IF(SUM('Chemicals Calcs'!AJ$2:AJ161)-'Chem - ODS'!AE$15*10^6&lt;0,0,IF(AND(SUM('Chemicals Calcs'!AJ$1:AJ160)-'Chem - ODS'!AE$15*10^6&lt;0,SUM('Chemicals Calcs'!AJ$2:AJ161)-'Chem - ODS'!AE$15*10^6&gt;0),SUM('Chemicals Calcs'!AJ$2:AJ161)-'Chem - ODS'!AE$15*10^6,'Chemicals Calcs'!AJ161))</f>
        <v>2167095525898.572</v>
      </c>
      <c r="AK161" s="210">
        <f ca="1">IF(SUM('Chemicals Calcs'!AK$2:AK161)-'Chem - ODS'!AF$15*10^6&lt;0,0,IF(AND(SUM('Chemicals Calcs'!AK$1:AK160)-'Chem - ODS'!AF$15*10^6&lt;0,SUM('Chemicals Calcs'!AK$2:AK161)-'Chem - ODS'!AF$15*10^6&gt;0),SUM('Chemicals Calcs'!AK$2:AK161)-'Chem - ODS'!AF$15*10^6,'Chemicals Calcs'!AK161))</f>
        <v>2199422923122.5522</v>
      </c>
      <c r="AL161" s="210">
        <f ca="1">IF(SUM('Chemicals Calcs'!AL$2:AL161)-'Chem - ODS'!AG$15*10^6&lt;0,0,IF(AND(SUM('Chemicals Calcs'!AL$1:AL160)-'Chem - ODS'!AG$15*10^6&lt;0,SUM('Chemicals Calcs'!AL$2:AL161)-'Chem - ODS'!AG$15*10^6&gt;0),SUM('Chemicals Calcs'!AL$2:AL161)-'Chem - ODS'!AG$15*10^6,'Chemicals Calcs'!AL161))</f>
        <v>2231750320346.5322</v>
      </c>
      <c r="AM161" s="210">
        <f ca="1">IF(SUM('Chemicals Calcs'!AM$2:AM161)-'Chem - ODS'!AH$15*10^6&lt;0,0,IF(AND(SUM('Chemicals Calcs'!AM$1:AM160)-'Chem - ODS'!AH$15*10^6&lt;0,SUM('Chemicals Calcs'!AM$2:AM161)-'Chem - ODS'!AH$15*10^6&gt;0),SUM('Chemicals Calcs'!AM$2:AM161)-'Chem - ODS'!AH$15*10^6,'Chemicals Calcs'!AM161))</f>
        <v>2264077717570.5122</v>
      </c>
      <c r="AN161" s="210">
        <f ca="1">IF(SUM('Chemicals Calcs'!AN$2:AN161)-'Chem - ODS'!AI$15*10^6&lt;0,0,IF(AND(SUM('Chemicals Calcs'!AN$1:AN160)-'Chem - ODS'!AI$15*10^6&lt;0,SUM('Chemicals Calcs'!AN$2:AN161)-'Chem - ODS'!AI$15*10^6&gt;0),SUM('Chemicals Calcs'!AN$2:AN161)-'Chem - ODS'!AI$15*10^6,'Chemicals Calcs'!AN161))</f>
        <v>2296405114794.4922</v>
      </c>
      <c r="AO161" s="210">
        <f ca="1">IF(SUM('Chemicals Calcs'!AO$2:AO161)-'Chem - ODS'!AJ$15*10^6&lt;0,0,IF(AND(SUM('Chemicals Calcs'!AO$1:AO160)-'Chem - ODS'!AJ$15*10^6&lt;0,SUM('Chemicals Calcs'!AO$2:AO161)-'Chem - ODS'!AJ$15*10^6&gt;0),SUM('Chemicals Calcs'!AO$2:AO161)-'Chem - ODS'!AJ$15*10^6,'Chemicals Calcs'!AO161))</f>
        <v>2328732512018.4722</v>
      </c>
      <c r="AP161" s="210">
        <f ca="1">IF(SUM('Chemicals Calcs'!AP$2:AP161)-'Chem - ODS'!AK$15*10^6&lt;0,0,IF(AND(SUM('Chemicals Calcs'!AP$1:AP160)-'Chem - ODS'!AK$15*10^6&lt;0,SUM('Chemicals Calcs'!AP$2:AP161)-'Chem - ODS'!AK$15*10^6&gt;0),SUM('Chemicals Calcs'!AP$2:AP161)-'Chem - ODS'!AK$15*10^6,'Chemicals Calcs'!AP161))</f>
        <v>2361059909242.4521</v>
      </c>
    </row>
    <row r="162" spans="1:42">
      <c r="A162" s="74">
        <v>600</v>
      </c>
      <c r="B162">
        <f ca="1">IF('Chemicals 2010'!$A170="CP",INDIRECT("'Chemicals 2010'!"&amp;'Country Selector'!$B$3&amp;ROW($A170))*10^12,0)</f>
        <v>0</v>
      </c>
      <c r="C162" s="90">
        <f t="shared" ca="1" si="8"/>
        <v>0</v>
      </c>
      <c r="D162" s="90">
        <f t="shared" ca="1" si="7"/>
        <v>0</v>
      </c>
      <c r="E162" s="90">
        <f t="shared" ca="1" si="7"/>
        <v>0</v>
      </c>
      <c r="F162" s="90">
        <f t="shared" ca="1" si="7"/>
        <v>0</v>
      </c>
      <c r="G162" s="210">
        <f ca="1">IF(SUM('Chemicals Calcs'!G$2:G162)-'Chem - ODS'!B$15*10^6&lt;0,0,IF(AND(SUM('Chemicals Calcs'!G$1:G161)-'Chem - ODS'!B$15*10^6&lt;0,SUM('Chemicals Calcs'!G$2:G162)-'Chem - ODS'!B$15*10^6&gt;0),SUM('Chemicals Calcs'!G$2:G162)-'Chem - ODS'!B$15*10^6,'Chemicals Calcs'!G162))</f>
        <v>0</v>
      </c>
      <c r="H162" s="210">
        <f ca="1">IF(SUM('Chemicals Calcs'!H$2:H162)-'Chem - ODS'!C$15*10^6&lt;0,0,IF(AND(SUM('Chemicals Calcs'!H$1:H161)-'Chem - ODS'!C$15*10^6&lt;0,SUM('Chemicals Calcs'!H$2:H162)-'Chem - ODS'!C$15*10^6&gt;0),SUM('Chemicals Calcs'!H$2:H162)-'Chem - ODS'!C$15*10^6,'Chemicals Calcs'!H162))</f>
        <v>0</v>
      </c>
      <c r="I162" s="210">
        <f ca="1">IF(SUM('Chemicals Calcs'!I$2:I162)-'Chem - ODS'!D$15*10^6&lt;0,0,IF(AND(SUM('Chemicals Calcs'!I$1:I161)-'Chem - ODS'!D$15*10^6&lt;0,SUM('Chemicals Calcs'!I$2:I162)-'Chem - ODS'!D$15*10^6&gt;0),SUM('Chemicals Calcs'!I$2:I162)-'Chem - ODS'!D$15*10^6,'Chemicals Calcs'!I162))</f>
        <v>0</v>
      </c>
      <c r="J162" s="210">
        <f ca="1">IF(SUM('Chemicals Calcs'!J$2:J162)-'Chem - ODS'!E$15*10^6&lt;0,0,IF(AND(SUM('Chemicals Calcs'!J$1:J161)-'Chem - ODS'!E$15*10^6&lt;0,SUM('Chemicals Calcs'!J$2:J162)-'Chem - ODS'!E$15*10^6&gt;0),SUM('Chemicals Calcs'!J$2:J162)-'Chem - ODS'!E$15*10^6,'Chemicals Calcs'!J162))</f>
        <v>0</v>
      </c>
      <c r="K162" s="210">
        <f ca="1">IF(SUM('Chemicals Calcs'!K$2:K162)-'Chem - ODS'!F$15*10^6&lt;0,0,IF(AND(SUM('Chemicals Calcs'!K$1:K161)-'Chem - ODS'!F$15*10^6&lt;0,SUM('Chemicals Calcs'!K$2:K162)-'Chem - ODS'!F$15*10^6&gt;0),SUM('Chemicals Calcs'!K$2:K162)-'Chem - ODS'!F$15*10^6,'Chemicals Calcs'!K162))</f>
        <v>0</v>
      </c>
      <c r="L162" s="210">
        <f ca="1">IF(SUM('Chemicals Calcs'!L$2:L162)-'Chem - ODS'!G$15*10^6&lt;0,0,IF(AND(SUM('Chemicals Calcs'!L$1:L161)-'Chem - ODS'!G$15*10^6&lt;0,SUM('Chemicals Calcs'!L$2:L162)-'Chem - ODS'!G$15*10^6&gt;0),SUM('Chemicals Calcs'!L$2:L162)-'Chem - ODS'!G$15*10^6,'Chemicals Calcs'!L162))</f>
        <v>0</v>
      </c>
      <c r="M162" s="210">
        <f ca="1">IF(SUM('Chemicals Calcs'!M$2:M162)-'Chem - ODS'!H$15*10^6&lt;0,0,IF(AND(SUM('Chemicals Calcs'!M$1:M161)-'Chem - ODS'!H$15*10^6&lt;0,SUM('Chemicals Calcs'!M$2:M162)-'Chem - ODS'!H$15*10^6&gt;0),SUM('Chemicals Calcs'!M$2:M162)-'Chem - ODS'!H$15*10^6,'Chemicals Calcs'!M162))</f>
        <v>0</v>
      </c>
      <c r="N162" s="210">
        <f ca="1">IF(SUM('Chemicals Calcs'!N$2:N162)-'Chem - ODS'!I$15*10^6&lt;0,0,IF(AND(SUM('Chemicals Calcs'!N$1:N161)-'Chem - ODS'!I$15*10^6&lt;0,SUM('Chemicals Calcs'!N$2:N162)-'Chem - ODS'!I$15*10^6&gt;0),SUM('Chemicals Calcs'!N$2:N162)-'Chem - ODS'!I$15*10^6,'Chemicals Calcs'!N162))</f>
        <v>0</v>
      </c>
      <c r="O162" s="210">
        <f ca="1">IF(SUM('Chemicals Calcs'!O$2:O162)-'Chem - ODS'!J$15*10^6&lt;0,0,IF(AND(SUM('Chemicals Calcs'!O$1:O161)-'Chem - ODS'!J$15*10^6&lt;0,SUM('Chemicals Calcs'!O$2:O162)-'Chem - ODS'!J$15*10^6&gt;0),SUM('Chemicals Calcs'!O$2:O162)-'Chem - ODS'!J$15*10^6,'Chemicals Calcs'!O162))</f>
        <v>0</v>
      </c>
      <c r="P162" s="210">
        <f ca="1">IF(SUM('Chemicals Calcs'!P$2:P162)-'Chem - ODS'!K$15*10^6&lt;0,0,IF(AND(SUM('Chemicals Calcs'!P$1:P161)-'Chem - ODS'!K$15*10^6&lt;0,SUM('Chemicals Calcs'!P$2:P162)-'Chem - ODS'!K$15*10^6&gt;0),SUM('Chemicals Calcs'!P$2:P162)-'Chem - ODS'!K$15*10^6,'Chemicals Calcs'!P162))</f>
        <v>0</v>
      </c>
      <c r="Q162" s="210">
        <f ca="1">IF(SUM('Chemicals Calcs'!Q$2:Q162)-'Chem - ODS'!L$15*10^6&lt;0,0,IF(AND(SUM('Chemicals Calcs'!Q$1:Q161)-'Chem - ODS'!L$15*10^6&lt;0,SUM('Chemicals Calcs'!Q$2:Q162)-'Chem - ODS'!L$15*10^6&gt;0),SUM('Chemicals Calcs'!Q$2:Q162)-'Chem - ODS'!L$15*10^6,'Chemicals Calcs'!Q162))</f>
        <v>0</v>
      </c>
      <c r="R162" s="210">
        <f ca="1">IF(SUM('Chemicals Calcs'!R$2:R162)-'Chem - ODS'!M$15*10^6&lt;0,0,IF(AND(SUM('Chemicals Calcs'!R$1:R161)-'Chem - ODS'!M$15*10^6&lt;0,SUM('Chemicals Calcs'!R$2:R162)-'Chem - ODS'!M$15*10^6&gt;0),SUM('Chemicals Calcs'!R$2:R162)-'Chem - ODS'!M$15*10^6,'Chemicals Calcs'!R162))</f>
        <v>0</v>
      </c>
      <c r="S162" s="210">
        <f ca="1">IF(SUM('Chemicals Calcs'!S$2:S162)-'Chem - ODS'!N$15*10^6&lt;0,0,IF(AND(SUM('Chemicals Calcs'!S$1:S161)-'Chem - ODS'!N$15*10^6&lt;0,SUM('Chemicals Calcs'!S$2:S162)-'Chem - ODS'!N$15*10^6&gt;0),SUM('Chemicals Calcs'!S$2:S162)-'Chem - ODS'!N$15*10^6,'Chemicals Calcs'!S162))</f>
        <v>0</v>
      </c>
      <c r="T162" s="210">
        <f ca="1">IF(SUM('Chemicals Calcs'!T$2:T162)-'Chem - ODS'!O$15*10^6&lt;0,0,IF(AND(SUM('Chemicals Calcs'!T$1:T161)-'Chem - ODS'!O$15*10^6&lt;0,SUM('Chemicals Calcs'!T$2:T162)-'Chem - ODS'!O$15*10^6&gt;0),SUM('Chemicals Calcs'!T$2:T162)-'Chem - ODS'!O$15*10^6,'Chemicals Calcs'!T162))</f>
        <v>0</v>
      </c>
      <c r="U162" s="210">
        <f ca="1">IF(SUM('Chemicals Calcs'!U$2:U162)-'Chem - ODS'!P$15*10^6&lt;0,0,IF(AND(SUM('Chemicals Calcs'!U$1:U161)-'Chem - ODS'!P$15*10^6&lt;0,SUM('Chemicals Calcs'!U$2:U162)-'Chem - ODS'!P$15*10^6&gt;0),SUM('Chemicals Calcs'!U$2:U162)-'Chem - ODS'!P$15*10^6,'Chemicals Calcs'!U162))</f>
        <v>0</v>
      </c>
      <c r="V162" s="210">
        <f ca="1">IF(SUM('Chemicals Calcs'!V$2:V162)-'Chem - ODS'!Q$15*10^6&lt;0,0,IF(AND(SUM('Chemicals Calcs'!V$1:V161)-'Chem - ODS'!Q$15*10^6&lt;0,SUM('Chemicals Calcs'!V$2:V162)-'Chem - ODS'!Q$15*10^6&gt;0),SUM('Chemicals Calcs'!V$2:V162)-'Chem - ODS'!Q$15*10^6,'Chemicals Calcs'!V162))</f>
        <v>0</v>
      </c>
      <c r="W162" s="210">
        <f ca="1">IF(SUM('Chemicals Calcs'!W$2:W162)-'Chem - ODS'!R$15*10^6&lt;0,0,IF(AND(SUM('Chemicals Calcs'!W$1:W161)-'Chem - ODS'!R$15*10^6&lt;0,SUM('Chemicals Calcs'!W$2:W162)-'Chem - ODS'!R$15*10^6&gt;0),SUM('Chemicals Calcs'!W$2:W162)-'Chem - ODS'!R$15*10^6,'Chemicals Calcs'!W162))</f>
        <v>0</v>
      </c>
      <c r="X162" s="210">
        <f ca="1">IF(SUM('Chemicals Calcs'!X$2:X162)-'Chem - ODS'!S$15*10^6&lt;0,0,IF(AND(SUM('Chemicals Calcs'!X$1:X161)-'Chem - ODS'!S$15*10^6&lt;0,SUM('Chemicals Calcs'!X$2:X162)-'Chem - ODS'!S$15*10^6&gt;0),SUM('Chemicals Calcs'!X$2:X162)-'Chem - ODS'!S$15*10^6,'Chemicals Calcs'!X162))</f>
        <v>0</v>
      </c>
      <c r="Y162" s="210">
        <f ca="1">IF(SUM('Chemicals Calcs'!Y$2:Y162)-'Chem - ODS'!T$15*10^6&lt;0,0,IF(AND(SUM('Chemicals Calcs'!Y$1:Y161)-'Chem - ODS'!T$15*10^6&lt;0,SUM('Chemicals Calcs'!Y$2:Y162)-'Chem - ODS'!T$15*10^6&gt;0),SUM('Chemicals Calcs'!Y$2:Y162)-'Chem - ODS'!T$15*10^6,'Chemicals Calcs'!Y162))</f>
        <v>0</v>
      </c>
      <c r="Z162" s="210">
        <f ca="1">IF(SUM('Chemicals Calcs'!Z$2:Z162)-'Chem - ODS'!U$15*10^6&lt;0,0,IF(AND(SUM('Chemicals Calcs'!Z$1:Z161)-'Chem - ODS'!U$15*10^6&lt;0,SUM('Chemicals Calcs'!Z$2:Z162)-'Chem - ODS'!U$15*10^6&gt;0),SUM('Chemicals Calcs'!Z$2:Z162)-'Chem - ODS'!U$15*10^6,'Chemicals Calcs'!Z162))</f>
        <v>0</v>
      </c>
      <c r="AA162" s="210">
        <f ca="1">IF(SUM('Chemicals Calcs'!AA$2:AA162)-'Chem - ODS'!V$15*10^6&lt;0,0,IF(AND(SUM('Chemicals Calcs'!AA$1:AA161)-'Chem - ODS'!V$15*10^6&lt;0,SUM('Chemicals Calcs'!AA$2:AA162)-'Chem - ODS'!V$15*10^6&gt;0),SUM('Chemicals Calcs'!AA$2:AA162)-'Chem - ODS'!V$15*10^6,'Chemicals Calcs'!AA162))</f>
        <v>0</v>
      </c>
      <c r="AB162" s="210">
        <f ca="1">IF(SUM('Chemicals Calcs'!AB$2:AB162)-'Chem - ODS'!W$15*10^6&lt;0,0,IF(AND(SUM('Chemicals Calcs'!AB$1:AB161)-'Chem - ODS'!W$15*10^6&lt;0,SUM('Chemicals Calcs'!AB$2:AB162)-'Chem - ODS'!W$15*10^6&gt;0),SUM('Chemicals Calcs'!AB$2:AB162)-'Chem - ODS'!W$15*10^6,'Chemicals Calcs'!AB162))</f>
        <v>0</v>
      </c>
      <c r="AC162" s="210">
        <f ca="1">IF(SUM('Chemicals Calcs'!AC$2:AC162)-'Chem - ODS'!X$15*10^6&lt;0,0,IF(AND(SUM('Chemicals Calcs'!AC$1:AC161)-'Chem - ODS'!X$15*10^6&lt;0,SUM('Chemicals Calcs'!AC$2:AC162)-'Chem - ODS'!X$15*10^6&gt;0),SUM('Chemicals Calcs'!AC$2:AC162)-'Chem - ODS'!X$15*10^6,'Chemicals Calcs'!AC162))</f>
        <v>0</v>
      </c>
      <c r="AD162" s="210">
        <f ca="1">IF(SUM('Chemicals Calcs'!AD$2:AD162)-'Chem - ODS'!Y$15*10^6&lt;0,0,IF(AND(SUM('Chemicals Calcs'!AD$1:AD161)-'Chem - ODS'!Y$15*10^6&lt;0,SUM('Chemicals Calcs'!AD$2:AD162)-'Chem - ODS'!Y$15*10^6&gt;0),SUM('Chemicals Calcs'!AD$2:AD162)-'Chem - ODS'!Y$15*10^6,'Chemicals Calcs'!AD162))</f>
        <v>0</v>
      </c>
      <c r="AE162" s="210">
        <f ca="1">IF(SUM('Chemicals Calcs'!AE$2:AE162)-'Chem - ODS'!Z$15*10^6&lt;0,0,IF(AND(SUM('Chemicals Calcs'!AE$1:AE161)-'Chem - ODS'!Z$15*10^6&lt;0,SUM('Chemicals Calcs'!AE$2:AE162)-'Chem - ODS'!Z$15*10^6&gt;0),SUM('Chemicals Calcs'!AE$2:AE162)-'Chem - ODS'!Z$15*10^6,'Chemicals Calcs'!AE162))</f>
        <v>0</v>
      </c>
      <c r="AF162" s="210">
        <f ca="1">IF(SUM('Chemicals Calcs'!AF$2:AF162)-'Chem - ODS'!AA$15*10^6&lt;0,0,IF(AND(SUM('Chemicals Calcs'!AF$1:AF161)-'Chem - ODS'!AA$15*10^6&lt;0,SUM('Chemicals Calcs'!AF$2:AF162)-'Chem - ODS'!AA$15*10^6&gt;0),SUM('Chemicals Calcs'!AF$2:AF162)-'Chem - ODS'!AA$15*10^6,'Chemicals Calcs'!AF162))</f>
        <v>0</v>
      </c>
      <c r="AG162" s="210">
        <f ca="1">IF(SUM('Chemicals Calcs'!AG$2:AG162)-'Chem - ODS'!AB$15*10^6&lt;0,0,IF(AND(SUM('Chemicals Calcs'!AG$1:AG161)-'Chem - ODS'!AB$15*10^6&lt;0,SUM('Chemicals Calcs'!AG$2:AG162)-'Chem - ODS'!AB$15*10^6&gt;0),SUM('Chemicals Calcs'!AG$2:AG162)-'Chem - ODS'!AB$15*10^6,'Chemicals Calcs'!AG162))</f>
        <v>0</v>
      </c>
      <c r="AH162" s="210">
        <f ca="1">IF(SUM('Chemicals Calcs'!AH$2:AH162)-'Chem - ODS'!AC$15*10^6&lt;0,0,IF(AND(SUM('Chemicals Calcs'!AH$1:AH161)-'Chem - ODS'!AC$15*10^6&lt;0,SUM('Chemicals Calcs'!AH$2:AH162)-'Chem - ODS'!AC$15*10^6&gt;0),SUM('Chemicals Calcs'!AH$2:AH162)-'Chem - ODS'!AC$15*10^6,'Chemicals Calcs'!AH162))</f>
        <v>0</v>
      </c>
      <c r="AI162" s="210">
        <f ca="1">IF(SUM('Chemicals Calcs'!AI$2:AI162)-'Chem - ODS'!AD$15*10^6&lt;0,0,IF(AND(SUM('Chemicals Calcs'!AI$1:AI161)-'Chem - ODS'!AD$15*10^6&lt;0,SUM('Chemicals Calcs'!AI$2:AI162)-'Chem - ODS'!AD$15*10^6&gt;0),SUM('Chemicals Calcs'!AI$2:AI162)-'Chem - ODS'!AD$15*10^6,'Chemicals Calcs'!AI162))</f>
        <v>0</v>
      </c>
      <c r="AJ162" s="210">
        <f ca="1">IF(SUM('Chemicals Calcs'!AJ$2:AJ162)-'Chem - ODS'!AE$15*10^6&lt;0,0,IF(AND(SUM('Chemicals Calcs'!AJ$1:AJ161)-'Chem - ODS'!AE$15*10^6&lt;0,SUM('Chemicals Calcs'!AJ$2:AJ162)-'Chem - ODS'!AE$15*10^6&gt;0),SUM('Chemicals Calcs'!AJ$2:AJ162)-'Chem - ODS'!AE$15*10^6,'Chemicals Calcs'!AJ162))</f>
        <v>0</v>
      </c>
      <c r="AK162" s="210">
        <f ca="1">IF(SUM('Chemicals Calcs'!AK$2:AK162)-'Chem - ODS'!AF$15*10^6&lt;0,0,IF(AND(SUM('Chemicals Calcs'!AK$1:AK161)-'Chem - ODS'!AF$15*10^6&lt;0,SUM('Chemicals Calcs'!AK$2:AK162)-'Chem - ODS'!AF$15*10^6&gt;0),SUM('Chemicals Calcs'!AK$2:AK162)-'Chem - ODS'!AF$15*10^6,'Chemicals Calcs'!AK162))</f>
        <v>0</v>
      </c>
      <c r="AL162" s="210">
        <f ca="1">IF(SUM('Chemicals Calcs'!AL$2:AL162)-'Chem - ODS'!AG$15*10^6&lt;0,0,IF(AND(SUM('Chemicals Calcs'!AL$1:AL161)-'Chem - ODS'!AG$15*10^6&lt;0,SUM('Chemicals Calcs'!AL$2:AL162)-'Chem - ODS'!AG$15*10^6&gt;0),SUM('Chemicals Calcs'!AL$2:AL162)-'Chem - ODS'!AG$15*10^6,'Chemicals Calcs'!AL162))</f>
        <v>0</v>
      </c>
      <c r="AM162" s="210">
        <f ca="1">IF(SUM('Chemicals Calcs'!AM$2:AM162)-'Chem - ODS'!AH$15*10^6&lt;0,0,IF(AND(SUM('Chemicals Calcs'!AM$1:AM161)-'Chem - ODS'!AH$15*10^6&lt;0,SUM('Chemicals Calcs'!AM$2:AM162)-'Chem - ODS'!AH$15*10^6&gt;0),SUM('Chemicals Calcs'!AM$2:AM162)-'Chem - ODS'!AH$15*10^6,'Chemicals Calcs'!AM162))</f>
        <v>0</v>
      </c>
      <c r="AN162" s="210">
        <f ca="1">IF(SUM('Chemicals Calcs'!AN$2:AN162)-'Chem - ODS'!AI$15*10^6&lt;0,0,IF(AND(SUM('Chemicals Calcs'!AN$1:AN161)-'Chem - ODS'!AI$15*10^6&lt;0,SUM('Chemicals Calcs'!AN$2:AN162)-'Chem - ODS'!AI$15*10^6&gt;0),SUM('Chemicals Calcs'!AN$2:AN162)-'Chem - ODS'!AI$15*10^6,'Chemicals Calcs'!AN162))</f>
        <v>0</v>
      </c>
      <c r="AO162" s="210">
        <f ca="1">IF(SUM('Chemicals Calcs'!AO$2:AO162)-'Chem - ODS'!AJ$15*10^6&lt;0,0,IF(AND(SUM('Chemicals Calcs'!AO$1:AO161)-'Chem - ODS'!AJ$15*10^6&lt;0,SUM('Chemicals Calcs'!AO$2:AO162)-'Chem - ODS'!AJ$15*10^6&gt;0),SUM('Chemicals Calcs'!AO$2:AO162)-'Chem - ODS'!AJ$15*10^6,'Chemicals Calcs'!AO162))</f>
        <v>0</v>
      </c>
      <c r="AP162" s="210">
        <f ca="1">IF(SUM('Chemicals Calcs'!AP$2:AP162)-'Chem - ODS'!AK$15*10^6&lt;0,0,IF(AND(SUM('Chemicals Calcs'!AP$1:AP161)-'Chem - ODS'!AK$15*10^6&lt;0,SUM('Chemicals Calcs'!AP$2:AP162)-'Chem - ODS'!AK$15*10^6&gt;0),SUM('Chemicals Calcs'!AP$2:AP162)-'Chem - ODS'!AK$15*10^6,'Chemicals Calcs'!AP162))</f>
        <v>0</v>
      </c>
    </row>
    <row r="163" spans="1:42">
      <c r="A163" s="74">
        <v>650</v>
      </c>
      <c r="B163">
        <f ca="1">IF('Chemicals 2010'!$A171="CP",INDIRECT("'Chemicals 2010'!"&amp;'Country Selector'!$B$3&amp;ROW($A171))*10^12,0)</f>
        <v>0</v>
      </c>
      <c r="C163" s="90">
        <f t="shared" ca="1" si="8"/>
        <v>0</v>
      </c>
      <c r="D163" s="90">
        <f t="shared" ca="1" si="7"/>
        <v>0</v>
      </c>
      <c r="E163" s="90">
        <f t="shared" ca="1" si="7"/>
        <v>0</v>
      </c>
      <c r="F163" s="90">
        <f t="shared" ca="1" si="7"/>
        <v>0</v>
      </c>
      <c r="G163" s="210">
        <f ca="1">IF(SUM('Chemicals Calcs'!G$2:G163)-'Chem - ODS'!B$15*10^6&lt;0,0,IF(AND(SUM('Chemicals Calcs'!G$1:G162)-'Chem - ODS'!B$15*10^6&lt;0,SUM('Chemicals Calcs'!G$2:G163)-'Chem - ODS'!B$15*10^6&gt;0),SUM('Chemicals Calcs'!G$2:G163)-'Chem - ODS'!B$15*10^6,'Chemicals Calcs'!G163))</f>
        <v>0</v>
      </c>
      <c r="H163" s="210">
        <f ca="1">IF(SUM('Chemicals Calcs'!H$2:H163)-'Chem - ODS'!C$15*10^6&lt;0,0,IF(AND(SUM('Chemicals Calcs'!H$1:H162)-'Chem - ODS'!C$15*10^6&lt;0,SUM('Chemicals Calcs'!H$2:H163)-'Chem - ODS'!C$15*10^6&gt;0),SUM('Chemicals Calcs'!H$2:H163)-'Chem - ODS'!C$15*10^6,'Chemicals Calcs'!H163))</f>
        <v>0</v>
      </c>
      <c r="I163" s="210">
        <f ca="1">IF(SUM('Chemicals Calcs'!I$2:I163)-'Chem - ODS'!D$15*10^6&lt;0,0,IF(AND(SUM('Chemicals Calcs'!I$1:I162)-'Chem - ODS'!D$15*10^6&lt;0,SUM('Chemicals Calcs'!I$2:I163)-'Chem - ODS'!D$15*10^6&gt;0),SUM('Chemicals Calcs'!I$2:I163)-'Chem - ODS'!D$15*10^6,'Chemicals Calcs'!I163))</f>
        <v>0</v>
      </c>
      <c r="J163" s="210">
        <f ca="1">IF(SUM('Chemicals Calcs'!J$2:J163)-'Chem - ODS'!E$15*10^6&lt;0,0,IF(AND(SUM('Chemicals Calcs'!J$1:J162)-'Chem - ODS'!E$15*10^6&lt;0,SUM('Chemicals Calcs'!J$2:J163)-'Chem - ODS'!E$15*10^6&gt;0),SUM('Chemicals Calcs'!J$2:J163)-'Chem - ODS'!E$15*10^6,'Chemicals Calcs'!J163))</f>
        <v>0</v>
      </c>
      <c r="K163" s="210">
        <f ca="1">IF(SUM('Chemicals Calcs'!K$2:K163)-'Chem - ODS'!F$15*10^6&lt;0,0,IF(AND(SUM('Chemicals Calcs'!K$1:K162)-'Chem - ODS'!F$15*10^6&lt;0,SUM('Chemicals Calcs'!K$2:K163)-'Chem - ODS'!F$15*10^6&gt;0),SUM('Chemicals Calcs'!K$2:K163)-'Chem - ODS'!F$15*10^6,'Chemicals Calcs'!K163))</f>
        <v>0</v>
      </c>
      <c r="L163" s="210">
        <f ca="1">IF(SUM('Chemicals Calcs'!L$2:L163)-'Chem - ODS'!G$15*10^6&lt;0,0,IF(AND(SUM('Chemicals Calcs'!L$1:L162)-'Chem - ODS'!G$15*10^6&lt;0,SUM('Chemicals Calcs'!L$2:L163)-'Chem - ODS'!G$15*10^6&gt;0),SUM('Chemicals Calcs'!L$2:L163)-'Chem - ODS'!G$15*10^6,'Chemicals Calcs'!L163))</f>
        <v>0</v>
      </c>
      <c r="M163" s="210">
        <f ca="1">IF(SUM('Chemicals Calcs'!M$2:M163)-'Chem - ODS'!H$15*10^6&lt;0,0,IF(AND(SUM('Chemicals Calcs'!M$1:M162)-'Chem - ODS'!H$15*10^6&lt;0,SUM('Chemicals Calcs'!M$2:M163)-'Chem - ODS'!H$15*10^6&gt;0),SUM('Chemicals Calcs'!M$2:M163)-'Chem - ODS'!H$15*10^6,'Chemicals Calcs'!M163))</f>
        <v>0</v>
      </c>
      <c r="N163" s="210">
        <f ca="1">IF(SUM('Chemicals Calcs'!N$2:N163)-'Chem - ODS'!I$15*10^6&lt;0,0,IF(AND(SUM('Chemicals Calcs'!N$1:N162)-'Chem - ODS'!I$15*10^6&lt;0,SUM('Chemicals Calcs'!N$2:N163)-'Chem - ODS'!I$15*10^6&gt;0),SUM('Chemicals Calcs'!N$2:N163)-'Chem - ODS'!I$15*10^6,'Chemicals Calcs'!N163))</f>
        <v>0</v>
      </c>
      <c r="O163" s="210">
        <f ca="1">IF(SUM('Chemicals Calcs'!O$2:O163)-'Chem - ODS'!J$15*10^6&lt;0,0,IF(AND(SUM('Chemicals Calcs'!O$1:O162)-'Chem - ODS'!J$15*10^6&lt;0,SUM('Chemicals Calcs'!O$2:O163)-'Chem - ODS'!J$15*10^6&gt;0),SUM('Chemicals Calcs'!O$2:O163)-'Chem - ODS'!J$15*10^6,'Chemicals Calcs'!O163))</f>
        <v>0</v>
      </c>
      <c r="P163" s="210">
        <f ca="1">IF(SUM('Chemicals Calcs'!P$2:P163)-'Chem - ODS'!K$15*10^6&lt;0,0,IF(AND(SUM('Chemicals Calcs'!P$1:P162)-'Chem - ODS'!K$15*10^6&lt;0,SUM('Chemicals Calcs'!P$2:P163)-'Chem - ODS'!K$15*10^6&gt;0),SUM('Chemicals Calcs'!P$2:P163)-'Chem - ODS'!K$15*10^6,'Chemicals Calcs'!P163))</f>
        <v>0</v>
      </c>
      <c r="Q163" s="210">
        <f ca="1">IF(SUM('Chemicals Calcs'!Q$2:Q163)-'Chem - ODS'!L$15*10^6&lt;0,0,IF(AND(SUM('Chemicals Calcs'!Q$1:Q162)-'Chem - ODS'!L$15*10^6&lt;0,SUM('Chemicals Calcs'!Q$2:Q163)-'Chem - ODS'!L$15*10^6&gt;0),SUM('Chemicals Calcs'!Q$2:Q163)-'Chem - ODS'!L$15*10^6,'Chemicals Calcs'!Q163))</f>
        <v>0</v>
      </c>
      <c r="R163" s="210">
        <f ca="1">IF(SUM('Chemicals Calcs'!R$2:R163)-'Chem - ODS'!M$15*10^6&lt;0,0,IF(AND(SUM('Chemicals Calcs'!R$1:R162)-'Chem - ODS'!M$15*10^6&lt;0,SUM('Chemicals Calcs'!R$2:R163)-'Chem - ODS'!M$15*10^6&gt;0),SUM('Chemicals Calcs'!R$2:R163)-'Chem - ODS'!M$15*10^6,'Chemicals Calcs'!R163))</f>
        <v>0</v>
      </c>
      <c r="S163" s="210">
        <f ca="1">IF(SUM('Chemicals Calcs'!S$2:S163)-'Chem - ODS'!N$15*10^6&lt;0,0,IF(AND(SUM('Chemicals Calcs'!S$1:S162)-'Chem - ODS'!N$15*10^6&lt;0,SUM('Chemicals Calcs'!S$2:S163)-'Chem - ODS'!N$15*10^6&gt;0),SUM('Chemicals Calcs'!S$2:S163)-'Chem - ODS'!N$15*10^6,'Chemicals Calcs'!S163))</f>
        <v>0</v>
      </c>
      <c r="T163" s="210">
        <f ca="1">IF(SUM('Chemicals Calcs'!T$2:T163)-'Chem - ODS'!O$15*10^6&lt;0,0,IF(AND(SUM('Chemicals Calcs'!T$1:T162)-'Chem - ODS'!O$15*10^6&lt;0,SUM('Chemicals Calcs'!T$2:T163)-'Chem - ODS'!O$15*10^6&gt;0),SUM('Chemicals Calcs'!T$2:T163)-'Chem - ODS'!O$15*10^6,'Chemicals Calcs'!T163))</f>
        <v>0</v>
      </c>
      <c r="U163" s="210">
        <f ca="1">IF(SUM('Chemicals Calcs'!U$2:U163)-'Chem - ODS'!P$15*10^6&lt;0,0,IF(AND(SUM('Chemicals Calcs'!U$1:U162)-'Chem - ODS'!P$15*10^6&lt;0,SUM('Chemicals Calcs'!U$2:U163)-'Chem - ODS'!P$15*10^6&gt;0),SUM('Chemicals Calcs'!U$2:U163)-'Chem - ODS'!P$15*10^6,'Chemicals Calcs'!U163))</f>
        <v>0</v>
      </c>
      <c r="V163" s="210">
        <f ca="1">IF(SUM('Chemicals Calcs'!V$2:V163)-'Chem - ODS'!Q$15*10^6&lt;0,0,IF(AND(SUM('Chemicals Calcs'!V$1:V162)-'Chem - ODS'!Q$15*10^6&lt;0,SUM('Chemicals Calcs'!V$2:V163)-'Chem - ODS'!Q$15*10^6&gt;0),SUM('Chemicals Calcs'!V$2:V163)-'Chem - ODS'!Q$15*10^6,'Chemicals Calcs'!V163))</f>
        <v>0</v>
      </c>
      <c r="W163" s="210">
        <f ca="1">IF(SUM('Chemicals Calcs'!W$2:W163)-'Chem - ODS'!R$15*10^6&lt;0,0,IF(AND(SUM('Chemicals Calcs'!W$1:W162)-'Chem - ODS'!R$15*10^6&lt;0,SUM('Chemicals Calcs'!W$2:W163)-'Chem - ODS'!R$15*10^6&gt;0),SUM('Chemicals Calcs'!W$2:W163)-'Chem - ODS'!R$15*10^6,'Chemicals Calcs'!W163))</f>
        <v>0</v>
      </c>
      <c r="X163" s="210">
        <f ca="1">IF(SUM('Chemicals Calcs'!X$2:X163)-'Chem - ODS'!S$15*10^6&lt;0,0,IF(AND(SUM('Chemicals Calcs'!X$1:X162)-'Chem - ODS'!S$15*10^6&lt;0,SUM('Chemicals Calcs'!X$2:X163)-'Chem - ODS'!S$15*10^6&gt;0),SUM('Chemicals Calcs'!X$2:X163)-'Chem - ODS'!S$15*10^6,'Chemicals Calcs'!X163))</f>
        <v>0</v>
      </c>
      <c r="Y163" s="210">
        <f ca="1">IF(SUM('Chemicals Calcs'!Y$2:Y163)-'Chem - ODS'!T$15*10^6&lt;0,0,IF(AND(SUM('Chemicals Calcs'!Y$1:Y162)-'Chem - ODS'!T$15*10^6&lt;0,SUM('Chemicals Calcs'!Y$2:Y163)-'Chem - ODS'!T$15*10^6&gt;0),SUM('Chemicals Calcs'!Y$2:Y163)-'Chem - ODS'!T$15*10^6,'Chemicals Calcs'!Y163))</f>
        <v>0</v>
      </c>
      <c r="Z163" s="210">
        <f ca="1">IF(SUM('Chemicals Calcs'!Z$2:Z163)-'Chem - ODS'!U$15*10^6&lt;0,0,IF(AND(SUM('Chemicals Calcs'!Z$1:Z162)-'Chem - ODS'!U$15*10^6&lt;0,SUM('Chemicals Calcs'!Z$2:Z163)-'Chem - ODS'!U$15*10^6&gt;0),SUM('Chemicals Calcs'!Z$2:Z163)-'Chem - ODS'!U$15*10^6,'Chemicals Calcs'!Z163))</f>
        <v>0</v>
      </c>
      <c r="AA163" s="210">
        <f ca="1">IF(SUM('Chemicals Calcs'!AA$2:AA163)-'Chem - ODS'!V$15*10^6&lt;0,0,IF(AND(SUM('Chemicals Calcs'!AA$1:AA162)-'Chem - ODS'!V$15*10^6&lt;0,SUM('Chemicals Calcs'!AA$2:AA163)-'Chem - ODS'!V$15*10^6&gt;0),SUM('Chemicals Calcs'!AA$2:AA163)-'Chem - ODS'!V$15*10^6,'Chemicals Calcs'!AA163))</f>
        <v>0</v>
      </c>
      <c r="AB163" s="210">
        <f ca="1">IF(SUM('Chemicals Calcs'!AB$2:AB163)-'Chem - ODS'!W$15*10^6&lt;0,0,IF(AND(SUM('Chemicals Calcs'!AB$1:AB162)-'Chem - ODS'!W$15*10^6&lt;0,SUM('Chemicals Calcs'!AB$2:AB163)-'Chem - ODS'!W$15*10^6&gt;0),SUM('Chemicals Calcs'!AB$2:AB163)-'Chem - ODS'!W$15*10^6,'Chemicals Calcs'!AB163))</f>
        <v>0</v>
      </c>
      <c r="AC163" s="210">
        <f ca="1">IF(SUM('Chemicals Calcs'!AC$2:AC163)-'Chem - ODS'!X$15*10^6&lt;0,0,IF(AND(SUM('Chemicals Calcs'!AC$1:AC162)-'Chem - ODS'!X$15*10^6&lt;0,SUM('Chemicals Calcs'!AC$2:AC163)-'Chem - ODS'!X$15*10^6&gt;0),SUM('Chemicals Calcs'!AC$2:AC163)-'Chem - ODS'!X$15*10^6,'Chemicals Calcs'!AC163))</f>
        <v>0</v>
      </c>
      <c r="AD163" s="210">
        <f ca="1">IF(SUM('Chemicals Calcs'!AD$2:AD163)-'Chem - ODS'!Y$15*10^6&lt;0,0,IF(AND(SUM('Chemicals Calcs'!AD$1:AD162)-'Chem - ODS'!Y$15*10^6&lt;0,SUM('Chemicals Calcs'!AD$2:AD163)-'Chem - ODS'!Y$15*10^6&gt;0),SUM('Chemicals Calcs'!AD$2:AD163)-'Chem - ODS'!Y$15*10^6,'Chemicals Calcs'!AD163))</f>
        <v>0</v>
      </c>
      <c r="AE163" s="210">
        <f ca="1">IF(SUM('Chemicals Calcs'!AE$2:AE163)-'Chem - ODS'!Z$15*10^6&lt;0,0,IF(AND(SUM('Chemicals Calcs'!AE$1:AE162)-'Chem - ODS'!Z$15*10^6&lt;0,SUM('Chemicals Calcs'!AE$2:AE163)-'Chem - ODS'!Z$15*10^6&gt;0),SUM('Chemicals Calcs'!AE$2:AE163)-'Chem - ODS'!Z$15*10^6,'Chemicals Calcs'!AE163))</f>
        <v>0</v>
      </c>
      <c r="AF163" s="210">
        <f ca="1">IF(SUM('Chemicals Calcs'!AF$2:AF163)-'Chem - ODS'!AA$15*10^6&lt;0,0,IF(AND(SUM('Chemicals Calcs'!AF$1:AF162)-'Chem - ODS'!AA$15*10^6&lt;0,SUM('Chemicals Calcs'!AF$2:AF163)-'Chem - ODS'!AA$15*10^6&gt;0),SUM('Chemicals Calcs'!AF$2:AF163)-'Chem - ODS'!AA$15*10^6,'Chemicals Calcs'!AF163))</f>
        <v>0</v>
      </c>
      <c r="AG163" s="210">
        <f ca="1">IF(SUM('Chemicals Calcs'!AG$2:AG163)-'Chem - ODS'!AB$15*10^6&lt;0,0,IF(AND(SUM('Chemicals Calcs'!AG$1:AG162)-'Chem - ODS'!AB$15*10^6&lt;0,SUM('Chemicals Calcs'!AG$2:AG163)-'Chem - ODS'!AB$15*10^6&gt;0),SUM('Chemicals Calcs'!AG$2:AG163)-'Chem - ODS'!AB$15*10^6,'Chemicals Calcs'!AG163))</f>
        <v>0</v>
      </c>
      <c r="AH163" s="210">
        <f ca="1">IF(SUM('Chemicals Calcs'!AH$2:AH163)-'Chem - ODS'!AC$15*10^6&lt;0,0,IF(AND(SUM('Chemicals Calcs'!AH$1:AH162)-'Chem - ODS'!AC$15*10^6&lt;0,SUM('Chemicals Calcs'!AH$2:AH163)-'Chem - ODS'!AC$15*10^6&gt;0),SUM('Chemicals Calcs'!AH$2:AH163)-'Chem - ODS'!AC$15*10^6,'Chemicals Calcs'!AH163))</f>
        <v>0</v>
      </c>
      <c r="AI163" s="210">
        <f ca="1">IF(SUM('Chemicals Calcs'!AI$2:AI163)-'Chem - ODS'!AD$15*10^6&lt;0,0,IF(AND(SUM('Chemicals Calcs'!AI$1:AI162)-'Chem - ODS'!AD$15*10^6&lt;0,SUM('Chemicals Calcs'!AI$2:AI163)-'Chem - ODS'!AD$15*10^6&gt;0),SUM('Chemicals Calcs'!AI$2:AI163)-'Chem - ODS'!AD$15*10^6,'Chemicals Calcs'!AI163))</f>
        <v>0</v>
      </c>
      <c r="AJ163" s="210">
        <f ca="1">IF(SUM('Chemicals Calcs'!AJ$2:AJ163)-'Chem - ODS'!AE$15*10^6&lt;0,0,IF(AND(SUM('Chemicals Calcs'!AJ$1:AJ162)-'Chem - ODS'!AE$15*10^6&lt;0,SUM('Chemicals Calcs'!AJ$2:AJ163)-'Chem - ODS'!AE$15*10^6&gt;0),SUM('Chemicals Calcs'!AJ$2:AJ163)-'Chem - ODS'!AE$15*10^6,'Chemicals Calcs'!AJ163))</f>
        <v>0</v>
      </c>
      <c r="AK163" s="210">
        <f ca="1">IF(SUM('Chemicals Calcs'!AK$2:AK163)-'Chem - ODS'!AF$15*10^6&lt;0,0,IF(AND(SUM('Chemicals Calcs'!AK$1:AK162)-'Chem - ODS'!AF$15*10^6&lt;0,SUM('Chemicals Calcs'!AK$2:AK163)-'Chem - ODS'!AF$15*10^6&gt;0),SUM('Chemicals Calcs'!AK$2:AK163)-'Chem - ODS'!AF$15*10^6,'Chemicals Calcs'!AK163))</f>
        <v>0</v>
      </c>
      <c r="AL163" s="210">
        <f ca="1">IF(SUM('Chemicals Calcs'!AL$2:AL163)-'Chem - ODS'!AG$15*10^6&lt;0,0,IF(AND(SUM('Chemicals Calcs'!AL$1:AL162)-'Chem - ODS'!AG$15*10^6&lt;0,SUM('Chemicals Calcs'!AL$2:AL163)-'Chem - ODS'!AG$15*10^6&gt;0),SUM('Chemicals Calcs'!AL$2:AL163)-'Chem - ODS'!AG$15*10^6,'Chemicals Calcs'!AL163))</f>
        <v>0</v>
      </c>
      <c r="AM163" s="210">
        <f ca="1">IF(SUM('Chemicals Calcs'!AM$2:AM163)-'Chem - ODS'!AH$15*10^6&lt;0,0,IF(AND(SUM('Chemicals Calcs'!AM$1:AM162)-'Chem - ODS'!AH$15*10^6&lt;0,SUM('Chemicals Calcs'!AM$2:AM163)-'Chem - ODS'!AH$15*10^6&gt;0),SUM('Chemicals Calcs'!AM$2:AM163)-'Chem - ODS'!AH$15*10^6,'Chemicals Calcs'!AM163))</f>
        <v>0</v>
      </c>
      <c r="AN163" s="210">
        <f ca="1">IF(SUM('Chemicals Calcs'!AN$2:AN163)-'Chem - ODS'!AI$15*10^6&lt;0,0,IF(AND(SUM('Chemicals Calcs'!AN$1:AN162)-'Chem - ODS'!AI$15*10^6&lt;0,SUM('Chemicals Calcs'!AN$2:AN163)-'Chem - ODS'!AI$15*10^6&gt;0),SUM('Chemicals Calcs'!AN$2:AN163)-'Chem - ODS'!AI$15*10^6,'Chemicals Calcs'!AN163))</f>
        <v>0</v>
      </c>
      <c r="AO163" s="210">
        <f ca="1">IF(SUM('Chemicals Calcs'!AO$2:AO163)-'Chem - ODS'!AJ$15*10^6&lt;0,0,IF(AND(SUM('Chemicals Calcs'!AO$1:AO162)-'Chem - ODS'!AJ$15*10^6&lt;0,SUM('Chemicals Calcs'!AO$2:AO163)-'Chem - ODS'!AJ$15*10^6&gt;0),SUM('Chemicals Calcs'!AO$2:AO163)-'Chem - ODS'!AJ$15*10^6,'Chemicals Calcs'!AO163))</f>
        <v>0</v>
      </c>
      <c r="AP163" s="210">
        <f ca="1">IF(SUM('Chemicals Calcs'!AP$2:AP163)-'Chem - ODS'!AK$15*10^6&lt;0,0,IF(AND(SUM('Chemicals Calcs'!AP$1:AP162)-'Chem - ODS'!AK$15*10^6&lt;0,SUM('Chemicals Calcs'!AP$2:AP163)-'Chem - ODS'!AK$15*10^6&gt;0),SUM('Chemicals Calcs'!AP$2:AP163)-'Chem - ODS'!AK$15*10^6,'Chemicals Calcs'!AP163))</f>
        <v>0</v>
      </c>
    </row>
    <row r="164" spans="1:42">
      <c r="A164" s="74">
        <v>700</v>
      </c>
      <c r="B164">
        <f ca="1">IF('Chemicals 2010'!$A172="CP",INDIRECT("'Chemicals 2010'!"&amp;'Country Selector'!$B$3&amp;ROW($A172))*10^12,0)</f>
        <v>0</v>
      </c>
      <c r="C164" s="90">
        <f t="shared" ca="1" si="8"/>
        <v>0</v>
      </c>
      <c r="D164" s="90">
        <f t="shared" ca="1" si="7"/>
        <v>0</v>
      </c>
      <c r="E164" s="90">
        <f t="shared" ca="1" si="7"/>
        <v>0</v>
      </c>
      <c r="F164" s="90">
        <f t="shared" ca="1" si="7"/>
        <v>0</v>
      </c>
      <c r="G164" s="210">
        <f ca="1">IF(SUM('Chemicals Calcs'!G$2:G164)-'Chem - ODS'!B$15*10^6&lt;0,0,IF(AND(SUM('Chemicals Calcs'!G$1:G163)-'Chem - ODS'!B$15*10^6&lt;0,SUM('Chemicals Calcs'!G$2:G164)-'Chem - ODS'!B$15*10^6&gt;0),SUM('Chemicals Calcs'!G$2:G164)-'Chem - ODS'!B$15*10^6,'Chemicals Calcs'!G164))</f>
        <v>0</v>
      </c>
      <c r="H164" s="210">
        <f ca="1">IF(SUM('Chemicals Calcs'!H$2:H164)-'Chem - ODS'!C$15*10^6&lt;0,0,IF(AND(SUM('Chemicals Calcs'!H$1:H163)-'Chem - ODS'!C$15*10^6&lt;0,SUM('Chemicals Calcs'!H$2:H164)-'Chem - ODS'!C$15*10^6&gt;0),SUM('Chemicals Calcs'!H$2:H164)-'Chem - ODS'!C$15*10^6,'Chemicals Calcs'!H164))</f>
        <v>0</v>
      </c>
      <c r="I164" s="210">
        <f ca="1">IF(SUM('Chemicals Calcs'!I$2:I164)-'Chem - ODS'!D$15*10^6&lt;0,0,IF(AND(SUM('Chemicals Calcs'!I$1:I163)-'Chem - ODS'!D$15*10^6&lt;0,SUM('Chemicals Calcs'!I$2:I164)-'Chem - ODS'!D$15*10^6&gt;0),SUM('Chemicals Calcs'!I$2:I164)-'Chem - ODS'!D$15*10^6,'Chemicals Calcs'!I164))</f>
        <v>0</v>
      </c>
      <c r="J164" s="210">
        <f ca="1">IF(SUM('Chemicals Calcs'!J$2:J164)-'Chem - ODS'!E$15*10^6&lt;0,0,IF(AND(SUM('Chemicals Calcs'!J$1:J163)-'Chem - ODS'!E$15*10^6&lt;0,SUM('Chemicals Calcs'!J$2:J164)-'Chem - ODS'!E$15*10^6&gt;0),SUM('Chemicals Calcs'!J$2:J164)-'Chem - ODS'!E$15*10^6,'Chemicals Calcs'!J164))</f>
        <v>0</v>
      </c>
      <c r="K164" s="210">
        <f ca="1">IF(SUM('Chemicals Calcs'!K$2:K164)-'Chem - ODS'!F$15*10^6&lt;0,0,IF(AND(SUM('Chemicals Calcs'!K$1:K163)-'Chem - ODS'!F$15*10^6&lt;0,SUM('Chemicals Calcs'!K$2:K164)-'Chem - ODS'!F$15*10^6&gt;0),SUM('Chemicals Calcs'!K$2:K164)-'Chem - ODS'!F$15*10^6,'Chemicals Calcs'!K164))</f>
        <v>0</v>
      </c>
      <c r="L164" s="210">
        <f ca="1">IF(SUM('Chemicals Calcs'!L$2:L164)-'Chem - ODS'!G$15*10^6&lt;0,0,IF(AND(SUM('Chemicals Calcs'!L$1:L163)-'Chem - ODS'!G$15*10^6&lt;0,SUM('Chemicals Calcs'!L$2:L164)-'Chem - ODS'!G$15*10^6&gt;0),SUM('Chemicals Calcs'!L$2:L164)-'Chem - ODS'!G$15*10^6,'Chemicals Calcs'!L164))</f>
        <v>0</v>
      </c>
      <c r="M164" s="210">
        <f ca="1">IF(SUM('Chemicals Calcs'!M$2:M164)-'Chem - ODS'!H$15*10^6&lt;0,0,IF(AND(SUM('Chemicals Calcs'!M$1:M163)-'Chem - ODS'!H$15*10^6&lt;0,SUM('Chemicals Calcs'!M$2:M164)-'Chem - ODS'!H$15*10^6&gt;0),SUM('Chemicals Calcs'!M$2:M164)-'Chem - ODS'!H$15*10^6,'Chemicals Calcs'!M164))</f>
        <v>0</v>
      </c>
      <c r="N164" s="210">
        <f ca="1">IF(SUM('Chemicals Calcs'!N$2:N164)-'Chem - ODS'!I$15*10^6&lt;0,0,IF(AND(SUM('Chemicals Calcs'!N$1:N163)-'Chem - ODS'!I$15*10^6&lt;0,SUM('Chemicals Calcs'!N$2:N164)-'Chem - ODS'!I$15*10^6&gt;0),SUM('Chemicals Calcs'!N$2:N164)-'Chem - ODS'!I$15*10^6,'Chemicals Calcs'!N164))</f>
        <v>0</v>
      </c>
      <c r="O164" s="210">
        <f ca="1">IF(SUM('Chemicals Calcs'!O$2:O164)-'Chem - ODS'!J$15*10^6&lt;0,0,IF(AND(SUM('Chemicals Calcs'!O$1:O163)-'Chem - ODS'!J$15*10^6&lt;0,SUM('Chemicals Calcs'!O$2:O164)-'Chem - ODS'!J$15*10^6&gt;0),SUM('Chemicals Calcs'!O$2:O164)-'Chem - ODS'!J$15*10^6,'Chemicals Calcs'!O164))</f>
        <v>0</v>
      </c>
      <c r="P164" s="210">
        <f ca="1">IF(SUM('Chemicals Calcs'!P$2:P164)-'Chem - ODS'!K$15*10^6&lt;0,0,IF(AND(SUM('Chemicals Calcs'!P$1:P163)-'Chem - ODS'!K$15*10^6&lt;0,SUM('Chemicals Calcs'!P$2:P164)-'Chem - ODS'!K$15*10^6&gt;0),SUM('Chemicals Calcs'!P$2:P164)-'Chem - ODS'!K$15*10^6,'Chemicals Calcs'!P164))</f>
        <v>0</v>
      </c>
      <c r="Q164" s="210">
        <f ca="1">IF(SUM('Chemicals Calcs'!Q$2:Q164)-'Chem - ODS'!L$15*10^6&lt;0,0,IF(AND(SUM('Chemicals Calcs'!Q$1:Q163)-'Chem - ODS'!L$15*10^6&lt;0,SUM('Chemicals Calcs'!Q$2:Q164)-'Chem - ODS'!L$15*10^6&gt;0),SUM('Chemicals Calcs'!Q$2:Q164)-'Chem - ODS'!L$15*10^6,'Chemicals Calcs'!Q164))</f>
        <v>0</v>
      </c>
      <c r="R164" s="210">
        <f ca="1">IF(SUM('Chemicals Calcs'!R$2:R164)-'Chem - ODS'!M$15*10^6&lt;0,0,IF(AND(SUM('Chemicals Calcs'!R$1:R163)-'Chem - ODS'!M$15*10^6&lt;0,SUM('Chemicals Calcs'!R$2:R164)-'Chem - ODS'!M$15*10^6&gt;0),SUM('Chemicals Calcs'!R$2:R164)-'Chem - ODS'!M$15*10^6,'Chemicals Calcs'!R164))</f>
        <v>0</v>
      </c>
      <c r="S164" s="210">
        <f ca="1">IF(SUM('Chemicals Calcs'!S$2:S164)-'Chem - ODS'!N$15*10^6&lt;0,0,IF(AND(SUM('Chemicals Calcs'!S$1:S163)-'Chem - ODS'!N$15*10^6&lt;0,SUM('Chemicals Calcs'!S$2:S164)-'Chem - ODS'!N$15*10^6&gt;0),SUM('Chemicals Calcs'!S$2:S164)-'Chem - ODS'!N$15*10^6,'Chemicals Calcs'!S164))</f>
        <v>0</v>
      </c>
      <c r="T164" s="210">
        <f ca="1">IF(SUM('Chemicals Calcs'!T$2:T164)-'Chem - ODS'!O$15*10^6&lt;0,0,IF(AND(SUM('Chemicals Calcs'!T$1:T163)-'Chem - ODS'!O$15*10^6&lt;0,SUM('Chemicals Calcs'!T$2:T164)-'Chem - ODS'!O$15*10^6&gt;0),SUM('Chemicals Calcs'!T$2:T164)-'Chem - ODS'!O$15*10^6,'Chemicals Calcs'!T164))</f>
        <v>0</v>
      </c>
      <c r="U164" s="210">
        <f ca="1">IF(SUM('Chemicals Calcs'!U$2:U164)-'Chem - ODS'!P$15*10^6&lt;0,0,IF(AND(SUM('Chemicals Calcs'!U$1:U163)-'Chem - ODS'!P$15*10^6&lt;0,SUM('Chemicals Calcs'!U$2:U164)-'Chem - ODS'!P$15*10^6&gt;0),SUM('Chemicals Calcs'!U$2:U164)-'Chem - ODS'!P$15*10^6,'Chemicals Calcs'!U164))</f>
        <v>0</v>
      </c>
      <c r="V164" s="210">
        <f ca="1">IF(SUM('Chemicals Calcs'!V$2:V164)-'Chem - ODS'!Q$15*10^6&lt;0,0,IF(AND(SUM('Chemicals Calcs'!V$1:V163)-'Chem - ODS'!Q$15*10^6&lt;0,SUM('Chemicals Calcs'!V$2:V164)-'Chem - ODS'!Q$15*10^6&gt;0),SUM('Chemicals Calcs'!V$2:V164)-'Chem - ODS'!Q$15*10^6,'Chemicals Calcs'!V164))</f>
        <v>0</v>
      </c>
      <c r="W164" s="210">
        <f ca="1">IF(SUM('Chemicals Calcs'!W$2:W164)-'Chem - ODS'!R$15*10^6&lt;0,0,IF(AND(SUM('Chemicals Calcs'!W$1:W163)-'Chem - ODS'!R$15*10^6&lt;0,SUM('Chemicals Calcs'!W$2:W164)-'Chem - ODS'!R$15*10^6&gt;0),SUM('Chemicals Calcs'!W$2:W164)-'Chem - ODS'!R$15*10^6,'Chemicals Calcs'!W164))</f>
        <v>0</v>
      </c>
      <c r="X164" s="210">
        <f ca="1">IF(SUM('Chemicals Calcs'!X$2:X164)-'Chem - ODS'!S$15*10^6&lt;0,0,IF(AND(SUM('Chemicals Calcs'!X$1:X163)-'Chem - ODS'!S$15*10^6&lt;0,SUM('Chemicals Calcs'!X$2:X164)-'Chem - ODS'!S$15*10^6&gt;0),SUM('Chemicals Calcs'!X$2:X164)-'Chem - ODS'!S$15*10^6,'Chemicals Calcs'!X164))</f>
        <v>0</v>
      </c>
      <c r="Y164" s="210">
        <f ca="1">IF(SUM('Chemicals Calcs'!Y$2:Y164)-'Chem - ODS'!T$15*10^6&lt;0,0,IF(AND(SUM('Chemicals Calcs'!Y$1:Y163)-'Chem - ODS'!T$15*10^6&lt;0,SUM('Chemicals Calcs'!Y$2:Y164)-'Chem - ODS'!T$15*10^6&gt;0),SUM('Chemicals Calcs'!Y$2:Y164)-'Chem - ODS'!T$15*10^6,'Chemicals Calcs'!Y164))</f>
        <v>0</v>
      </c>
      <c r="Z164" s="210">
        <f ca="1">IF(SUM('Chemicals Calcs'!Z$2:Z164)-'Chem - ODS'!U$15*10^6&lt;0,0,IF(AND(SUM('Chemicals Calcs'!Z$1:Z163)-'Chem - ODS'!U$15*10^6&lt;0,SUM('Chemicals Calcs'!Z$2:Z164)-'Chem - ODS'!U$15*10^6&gt;0),SUM('Chemicals Calcs'!Z$2:Z164)-'Chem - ODS'!U$15*10^6,'Chemicals Calcs'!Z164))</f>
        <v>0</v>
      </c>
      <c r="AA164" s="210">
        <f ca="1">IF(SUM('Chemicals Calcs'!AA$2:AA164)-'Chem - ODS'!V$15*10^6&lt;0,0,IF(AND(SUM('Chemicals Calcs'!AA$1:AA163)-'Chem - ODS'!V$15*10^6&lt;0,SUM('Chemicals Calcs'!AA$2:AA164)-'Chem - ODS'!V$15*10^6&gt;0),SUM('Chemicals Calcs'!AA$2:AA164)-'Chem - ODS'!V$15*10^6,'Chemicals Calcs'!AA164))</f>
        <v>0</v>
      </c>
      <c r="AB164" s="210">
        <f ca="1">IF(SUM('Chemicals Calcs'!AB$2:AB164)-'Chem - ODS'!W$15*10^6&lt;0,0,IF(AND(SUM('Chemicals Calcs'!AB$1:AB163)-'Chem - ODS'!W$15*10^6&lt;0,SUM('Chemicals Calcs'!AB$2:AB164)-'Chem - ODS'!W$15*10^6&gt;0),SUM('Chemicals Calcs'!AB$2:AB164)-'Chem - ODS'!W$15*10^6,'Chemicals Calcs'!AB164))</f>
        <v>0</v>
      </c>
      <c r="AC164" s="210">
        <f ca="1">IF(SUM('Chemicals Calcs'!AC$2:AC164)-'Chem - ODS'!X$15*10^6&lt;0,0,IF(AND(SUM('Chemicals Calcs'!AC$1:AC163)-'Chem - ODS'!X$15*10^6&lt;0,SUM('Chemicals Calcs'!AC$2:AC164)-'Chem - ODS'!X$15*10^6&gt;0),SUM('Chemicals Calcs'!AC$2:AC164)-'Chem - ODS'!X$15*10^6,'Chemicals Calcs'!AC164))</f>
        <v>0</v>
      </c>
      <c r="AD164" s="210">
        <f ca="1">IF(SUM('Chemicals Calcs'!AD$2:AD164)-'Chem - ODS'!Y$15*10^6&lt;0,0,IF(AND(SUM('Chemicals Calcs'!AD$1:AD163)-'Chem - ODS'!Y$15*10^6&lt;0,SUM('Chemicals Calcs'!AD$2:AD164)-'Chem - ODS'!Y$15*10^6&gt;0),SUM('Chemicals Calcs'!AD$2:AD164)-'Chem - ODS'!Y$15*10^6,'Chemicals Calcs'!AD164))</f>
        <v>0</v>
      </c>
      <c r="AE164" s="210">
        <f ca="1">IF(SUM('Chemicals Calcs'!AE$2:AE164)-'Chem - ODS'!Z$15*10^6&lt;0,0,IF(AND(SUM('Chemicals Calcs'!AE$1:AE163)-'Chem - ODS'!Z$15*10^6&lt;0,SUM('Chemicals Calcs'!AE$2:AE164)-'Chem - ODS'!Z$15*10^6&gt;0),SUM('Chemicals Calcs'!AE$2:AE164)-'Chem - ODS'!Z$15*10^6,'Chemicals Calcs'!AE164))</f>
        <v>0</v>
      </c>
      <c r="AF164" s="210">
        <f ca="1">IF(SUM('Chemicals Calcs'!AF$2:AF164)-'Chem - ODS'!AA$15*10^6&lt;0,0,IF(AND(SUM('Chemicals Calcs'!AF$1:AF163)-'Chem - ODS'!AA$15*10^6&lt;0,SUM('Chemicals Calcs'!AF$2:AF164)-'Chem - ODS'!AA$15*10^6&gt;0),SUM('Chemicals Calcs'!AF$2:AF164)-'Chem - ODS'!AA$15*10^6,'Chemicals Calcs'!AF164))</f>
        <v>0</v>
      </c>
      <c r="AG164" s="210">
        <f ca="1">IF(SUM('Chemicals Calcs'!AG$2:AG164)-'Chem - ODS'!AB$15*10^6&lt;0,0,IF(AND(SUM('Chemicals Calcs'!AG$1:AG163)-'Chem - ODS'!AB$15*10^6&lt;0,SUM('Chemicals Calcs'!AG$2:AG164)-'Chem - ODS'!AB$15*10^6&gt;0),SUM('Chemicals Calcs'!AG$2:AG164)-'Chem - ODS'!AB$15*10^6,'Chemicals Calcs'!AG164))</f>
        <v>0</v>
      </c>
      <c r="AH164" s="210">
        <f ca="1">IF(SUM('Chemicals Calcs'!AH$2:AH164)-'Chem - ODS'!AC$15*10^6&lt;0,0,IF(AND(SUM('Chemicals Calcs'!AH$1:AH163)-'Chem - ODS'!AC$15*10^6&lt;0,SUM('Chemicals Calcs'!AH$2:AH164)-'Chem - ODS'!AC$15*10^6&gt;0),SUM('Chemicals Calcs'!AH$2:AH164)-'Chem - ODS'!AC$15*10^6,'Chemicals Calcs'!AH164))</f>
        <v>0</v>
      </c>
      <c r="AI164" s="210">
        <f ca="1">IF(SUM('Chemicals Calcs'!AI$2:AI164)-'Chem - ODS'!AD$15*10^6&lt;0,0,IF(AND(SUM('Chemicals Calcs'!AI$1:AI163)-'Chem - ODS'!AD$15*10^6&lt;0,SUM('Chemicals Calcs'!AI$2:AI164)-'Chem - ODS'!AD$15*10^6&gt;0),SUM('Chemicals Calcs'!AI$2:AI164)-'Chem - ODS'!AD$15*10^6,'Chemicals Calcs'!AI164))</f>
        <v>0</v>
      </c>
      <c r="AJ164" s="210">
        <f ca="1">IF(SUM('Chemicals Calcs'!AJ$2:AJ164)-'Chem - ODS'!AE$15*10^6&lt;0,0,IF(AND(SUM('Chemicals Calcs'!AJ$1:AJ163)-'Chem - ODS'!AE$15*10^6&lt;0,SUM('Chemicals Calcs'!AJ$2:AJ164)-'Chem - ODS'!AE$15*10^6&gt;0),SUM('Chemicals Calcs'!AJ$2:AJ164)-'Chem - ODS'!AE$15*10^6,'Chemicals Calcs'!AJ164))</f>
        <v>0</v>
      </c>
      <c r="AK164" s="210">
        <f ca="1">IF(SUM('Chemicals Calcs'!AK$2:AK164)-'Chem - ODS'!AF$15*10^6&lt;0,0,IF(AND(SUM('Chemicals Calcs'!AK$1:AK163)-'Chem - ODS'!AF$15*10^6&lt;0,SUM('Chemicals Calcs'!AK$2:AK164)-'Chem - ODS'!AF$15*10^6&gt;0),SUM('Chemicals Calcs'!AK$2:AK164)-'Chem - ODS'!AF$15*10^6,'Chemicals Calcs'!AK164))</f>
        <v>0</v>
      </c>
      <c r="AL164" s="210">
        <f ca="1">IF(SUM('Chemicals Calcs'!AL$2:AL164)-'Chem - ODS'!AG$15*10^6&lt;0,0,IF(AND(SUM('Chemicals Calcs'!AL$1:AL163)-'Chem - ODS'!AG$15*10^6&lt;0,SUM('Chemicals Calcs'!AL$2:AL164)-'Chem - ODS'!AG$15*10^6&gt;0),SUM('Chemicals Calcs'!AL$2:AL164)-'Chem - ODS'!AG$15*10^6,'Chemicals Calcs'!AL164))</f>
        <v>0</v>
      </c>
      <c r="AM164" s="210">
        <f ca="1">IF(SUM('Chemicals Calcs'!AM$2:AM164)-'Chem - ODS'!AH$15*10^6&lt;0,0,IF(AND(SUM('Chemicals Calcs'!AM$1:AM163)-'Chem - ODS'!AH$15*10^6&lt;0,SUM('Chemicals Calcs'!AM$2:AM164)-'Chem - ODS'!AH$15*10^6&gt;0),SUM('Chemicals Calcs'!AM$2:AM164)-'Chem - ODS'!AH$15*10^6,'Chemicals Calcs'!AM164))</f>
        <v>0</v>
      </c>
      <c r="AN164" s="210">
        <f ca="1">IF(SUM('Chemicals Calcs'!AN$2:AN164)-'Chem - ODS'!AI$15*10^6&lt;0,0,IF(AND(SUM('Chemicals Calcs'!AN$1:AN163)-'Chem - ODS'!AI$15*10^6&lt;0,SUM('Chemicals Calcs'!AN$2:AN164)-'Chem - ODS'!AI$15*10^6&gt;0),SUM('Chemicals Calcs'!AN$2:AN164)-'Chem - ODS'!AI$15*10^6,'Chemicals Calcs'!AN164))</f>
        <v>0</v>
      </c>
      <c r="AO164" s="210">
        <f ca="1">IF(SUM('Chemicals Calcs'!AO$2:AO164)-'Chem - ODS'!AJ$15*10^6&lt;0,0,IF(AND(SUM('Chemicals Calcs'!AO$1:AO163)-'Chem - ODS'!AJ$15*10^6&lt;0,SUM('Chemicals Calcs'!AO$2:AO164)-'Chem - ODS'!AJ$15*10^6&gt;0),SUM('Chemicals Calcs'!AO$2:AO164)-'Chem - ODS'!AJ$15*10^6,'Chemicals Calcs'!AO164))</f>
        <v>0</v>
      </c>
      <c r="AP164" s="210">
        <f ca="1">IF(SUM('Chemicals Calcs'!AP$2:AP164)-'Chem - ODS'!AK$15*10^6&lt;0,0,IF(AND(SUM('Chemicals Calcs'!AP$1:AP163)-'Chem - ODS'!AK$15*10^6&lt;0,SUM('Chemicals Calcs'!AP$2:AP164)-'Chem - ODS'!AK$15*10^6&gt;0),SUM('Chemicals Calcs'!AP$2:AP164)-'Chem - ODS'!AK$15*10^6,'Chemicals Calcs'!AP164))</f>
        <v>0</v>
      </c>
    </row>
    <row r="165" spans="1:42">
      <c r="A165" s="74">
        <v>750</v>
      </c>
      <c r="B165">
        <f ca="1">IF('Chemicals 2010'!$A173="CP",INDIRECT("'Chemicals 2010'!"&amp;'Country Selector'!$B$3&amp;ROW($A173))*10^12,0)</f>
        <v>0</v>
      </c>
      <c r="C165" s="90">
        <f t="shared" ca="1" si="8"/>
        <v>0</v>
      </c>
      <c r="D165" s="90">
        <f t="shared" ca="1" si="7"/>
        <v>0</v>
      </c>
      <c r="E165" s="90">
        <f t="shared" ca="1" si="7"/>
        <v>0</v>
      </c>
      <c r="F165" s="90">
        <f t="shared" ca="1" si="7"/>
        <v>0</v>
      </c>
      <c r="G165" s="210">
        <f ca="1">IF(SUM('Chemicals Calcs'!G$2:G165)-'Chem - ODS'!B$15*10^6&lt;0,0,IF(AND(SUM('Chemicals Calcs'!G$1:G164)-'Chem - ODS'!B$15*10^6&lt;0,SUM('Chemicals Calcs'!G$2:G165)-'Chem - ODS'!B$15*10^6&gt;0),SUM('Chemicals Calcs'!G$2:G165)-'Chem - ODS'!B$15*10^6,'Chemicals Calcs'!G165))</f>
        <v>0</v>
      </c>
      <c r="H165" s="210">
        <f ca="1">IF(SUM('Chemicals Calcs'!H$2:H165)-'Chem - ODS'!C$15*10^6&lt;0,0,IF(AND(SUM('Chemicals Calcs'!H$1:H164)-'Chem - ODS'!C$15*10^6&lt;0,SUM('Chemicals Calcs'!H$2:H165)-'Chem - ODS'!C$15*10^6&gt;0),SUM('Chemicals Calcs'!H$2:H165)-'Chem - ODS'!C$15*10^6,'Chemicals Calcs'!H165))</f>
        <v>0</v>
      </c>
      <c r="I165" s="210">
        <f ca="1">IF(SUM('Chemicals Calcs'!I$2:I165)-'Chem - ODS'!D$15*10^6&lt;0,0,IF(AND(SUM('Chemicals Calcs'!I$1:I164)-'Chem - ODS'!D$15*10^6&lt;0,SUM('Chemicals Calcs'!I$2:I165)-'Chem - ODS'!D$15*10^6&gt;0),SUM('Chemicals Calcs'!I$2:I165)-'Chem - ODS'!D$15*10^6,'Chemicals Calcs'!I165))</f>
        <v>0</v>
      </c>
      <c r="J165" s="210">
        <f ca="1">IF(SUM('Chemicals Calcs'!J$2:J165)-'Chem - ODS'!E$15*10^6&lt;0,0,IF(AND(SUM('Chemicals Calcs'!J$1:J164)-'Chem - ODS'!E$15*10^6&lt;0,SUM('Chemicals Calcs'!J$2:J165)-'Chem - ODS'!E$15*10^6&gt;0),SUM('Chemicals Calcs'!J$2:J165)-'Chem - ODS'!E$15*10^6,'Chemicals Calcs'!J165))</f>
        <v>0</v>
      </c>
      <c r="K165" s="210">
        <f ca="1">IF(SUM('Chemicals Calcs'!K$2:K165)-'Chem - ODS'!F$15*10^6&lt;0,0,IF(AND(SUM('Chemicals Calcs'!K$1:K164)-'Chem - ODS'!F$15*10^6&lt;0,SUM('Chemicals Calcs'!K$2:K165)-'Chem - ODS'!F$15*10^6&gt;0),SUM('Chemicals Calcs'!K$2:K165)-'Chem - ODS'!F$15*10^6,'Chemicals Calcs'!K165))</f>
        <v>0</v>
      </c>
      <c r="L165" s="210">
        <f ca="1">IF(SUM('Chemicals Calcs'!L$2:L165)-'Chem - ODS'!G$15*10^6&lt;0,0,IF(AND(SUM('Chemicals Calcs'!L$1:L164)-'Chem - ODS'!G$15*10^6&lt;0,SUM('Chemicals Calcs'!L$2:L165)-'Chem - ODS'!G$15*10^6&gt;0),SUM('Chemicals Calcs'!L$2:L165)-'Chem - ODS'!G$15*10^6,'Chemicals Calcs'!L165))</f>
        <v>0</v>
      </c>
      <c r="M165" s="210">
        <f ca="1">IF(SUM('Chemicals Calcs'!M$2:M165)-'Chem - ODS'!H$15*10^6&lt;0,0,IF(AND(SUM('Chemicals Calcs'!M$1:M164)-'Chem - ODS'!H$15*10^6&lt;0,SUM('Chemicals Calcs'!M$2:M165)-'Chem - ODS'!H$15*10^6&gt;0),SUM('Chemicals Calcs'!M$2:M165)-'Chem - ODS'!H$15*10^6,'Chemicals Calcs'!M165))</f>
        <v>0</v>
      </c>
      <c r="N165" s="210">
        <f ca="1">IF(SUM('Chemicals Calcs'!N$2:N165)-'Chem - ODS'!I$15*10^6&lt;0,0,IF(AND(SUM('Chemicals Calcs'!N$1:N164)-'Chem - ODS'!I$15*10^6&lt;0,SUM('Chemicals Calcs'!N$2:N165)-'Chem - ODS'!I$15*10^6&gt;0),SUM('Chemicals Calcs'!N$2:N165)-'Chem - ODS'!I$15*10^6,'Chemicals Calcs'!N165))</f>
        <v>0</v>
      </c>
      <c r="O165" s="210">
        <f ca="1">IF(SUM('Chemicals Calcs'!O$2:O165)-'Chem - ODS'!J$15*10^6&lt;0,0,IF(AND(SUM('Chemicals Calcs'!O$1:O164)-'Chem - ODS'!J$15*10^6&lt;0,SUM('Chemicals Calcs'!O$2:O165)-'Chem - ODS'!J$15*10^6&gt;0),SUM('Chemicals Calcs'!O$2:O165)-'Chem - ODS'!J$15*10^6,'Chemicals Calcs'!O165))</f>
        <v>0</v>
      </c>
      <c r="P165" s="210">
        <f ca="1">IF(SUM('Chemicals Calcs'!P$2:P165)-'Chem - ODS'!K$15*10^6&lt;0,0,IF(AND(SUM('Chemicals Calcs'!P$1:P164)-'Chem - ODS'!K$15*10^6&lt;0,SUM('Chemicals Calcs'!P$2:P165)-'Chem - ODS'!K$15*10^6&gt;0),SUM('Chemicals Calcs'!P$2:P165)-'Chem - ODS'!K$15*10^6,'Chemicals Calcs'!P165))</f>
        <v>0</v>
      </c>
      <c r="Q165" s="210">
        <f ca="1">IF(SUM('Chemicals Calcs'!Q$2:Q165)-'Chem - ODS'!L$15*10^6&lt;0,0,IF(AND(SUM('Chemicals Calcs'!Q$1:Q164)-'Chem - ODS'!L$15*10^6&lt;0,SUM('Chemicals Calcs'!Q$2:Q165)-'Chem - ODS'!L$15*10^6&gt;0),SUM('Chemicals Calcs'!Q$2:Q165)-'Chem - ODS'!L$15*10^6,'Chemicals Calcs'!Q165))</f>
        <v>0</v>
      </c>
      <c r="R165" s="210">
        <f ca="1">IF(SUM('Chemicals Calcs'!R$2:R165)-'Chem - ODS'!M$15*10^6&lt;0,0,IF(AND(SUM('Chemicals Calcs'!R$1:R164)-'Chem - ODS'!M$15*10^6&lt;0,SUM('Chemicals Calcs'!R$2:R165)-'Chem - ODS'!M$15*10^6&gt;0),SUM('Chemicals Calcs'!R$2:R165)-'Chem - ODS'!M$15*10^6,'Chemicals Calcs'!R165))</f>
        <v>0</v>
      </c>
      <c r="S165" s="210">
        <f ca="1">IF(SUM('Chemicals Calcs'!S$2:S165)-'Chem - ODS'!N$15*10^6&lt;0,0,IF(AND(SUM('Chemicals Calcs'!S$1:S164)-'Chem - ODS'!N$15*10^6&lt;0,SUM('Chemicals Calcs'!S$2:S165)-'Chem - ODS'!N$15*10^6&gt;0),SUM('Chemicals Calcs'!S$2:S165)-'Chem - ODS'!N$15*10^6,'Chemicals Calcs'!S165))</f>
        <v>0</v>
      </c>
      <c r="T165" s="210">
        <f ca="1">IF(SUM('Chemicals Calcs'!T$2:T165)-'Chem - ODS'!O$15*10^6&lt;0,0,IF(AND(SUM('Chemicals Calcs'!T$1:T164)-'Chem - ODS'!O$15*10^6&lt;0,SUM('Chemicals Calcs'!T$2:T165)-'Chem - ODS'!O$15*10^6&gt;0),SUM('Chemicals Calcs'!T$2:T165)-'Chem - ODS'!O$15*10^6,'Chemicals Calcs'!T165))</f>
        <v>0</v>
      </c>
      <c r="U165" s="210">
        <f ca="1">IF(SUM('Chemicals Calcs'!U$2:U165)-'Chem - ODS'!P$15*10^6&lt;0,0,IF(AND(SUM('Chemicals Calcs'!U$1:U164)-'Chem - ODS'!P$15*10^6&lt;0,SUM('Chemicals Calcs'!U$2:U165)-'Chem - ODS'!P$15*10^6&gt;0),SUM('Chemicals Calcs'!U$2:U165)-'Chem - ODS'!P$15*10^6,'Chemicals Calcs'!U165))</f>
        <v>0</v>
      </c>
      <c r="V165" s="210">
        <f ca="1">IF(SUM('Chemicals Calcs'!V$2:V165)-'Chem - ODS'!Q$15*10^6&lt;0,0,IF(AND(SUM('Chemicals Calcs'!V$1:V164)-'Chem - ODS'!Q$15*10^6&lt;0,SUM('Chemicals Calcs'!V$2:V165)-'Chem - ODS'!Q$15*10^6&gt;0),SUM('Chemicals Calcs'!V$2:V165)-'Chem - ODS'!Q$15*10^6,'Chemicals Calcs'!V165))</f>
        <v>0</v>
      </c>
      <c r="W165" s="210">
        <f ca="1">IF(SUM('Chemicals Calcs'!W$2:W165)-'Chem - ODS'!R$15*10^6&lt;0,0,IF(AND(SUM('Chemicals Calcs'!W$1:W164)-'Chem - ODS'!R$15*10^6&lt;0,SUM('Chemicals Calcs'!W$2:W165)-'Chem - ODS'!R$15*10^6&gt;0),SUM('Chemicals Calcs'!W$2:W165)-'Chem - ODS'!R$15*10^6,'Chemicals Calcs'!W165))</f>
        <v>0</v>
      </c>
      <c r="X165" s="210">
        <f ca="1">IF(SUM('Chemicals Calcs'!X$2:X165)-'Chem - ODS'!S$15*10^6&lt;0,0,IF(AND(SUM('Chemicals Calcs'!X$1:X164)-'Chem - ODS'!S$15*10^6&lt;0,SUM('Chemicals Calcs'!X$2:X165)-'Chem - ODS'!S$15*10^6&gt;0),SUM('Chemicals Calcs'!X$2:X165)-'Chem - ODS'!S$15*10^6,'Chemicals Calcs'!X165))</f>
        <v>0</v>
      </c>
      <c r="Y165" s="210">
        <f ca="1">IF(SUM('Chemicals Calcs'!Y$2:Y165)-'Chem - ODS'!T$15*10^6&lt;0,0,IF(AND(SUM('Chemicals Calcs'!Y$1:Y164)-'Chem - ODS'!T$15*10^6&lt;0,SUM('Chemicals Calcs'!Y$2:Y165)-'Chem - ODS'!T$15*10^6&gt;0),SUM('Chemicals Calcs'!Y$2:Y165)-'Chem - ODS'!T$15*10^6,'Chemicals Calcs'!Y165))</f>
        <v>0</v>
      </c>
      <c r="Z165" s="210">
        <f ca="1">IF(SUM('Chemicals Calcs'!Z$2:Z165)-'Chem - ODS'!U$15*10^6&lt;0,0,IF(AND(SUM('Chemicals Calcs'!Z$1:Z164)-'Chem - ODS'!U$15*10^6&lt;0,SUM('Chemicals Calcs'!Z$2:Z165)-'Chem - ODS'!U$15*10^6&gt;0),SUM('Chemicals Calcs'!Z$2:Z165)-'Chem - ODS'!U$15*10^6,'Chemicals Calcs'!Z165))</f>
        <v>0</v>
      </c>
      <c r="AA165" s="210">
        <f ca="1">IF(SUM('Chemicals Calcs'!AA$2:AA165)-'Chem - ODS'!V$15*10^6&lt;0,0,IF(AND(SUM('Chemicals Calcs'!AA$1:AA164)-'Chem - ODS'!V$15*10^6&lt;0,SUM('Chemicals Calcs'!AA$2:AA165)-'Chem - ODS'!V$15*10^6&gt;0),SUM('Chemicals Calcs'!AA$2:AA165)-'Chem - ODS'!V$15*10^6,'Chemicals Calcs'!AA165))</f>
        <v>0</v>
      </c>
      <c r="AB165" s="210">
        <f ca="1">IF(SUM('Chemicals Calcs'!AB$2:AB165)-'Chem - ODS'!W$15*10^6&lt;0,0,IF(AND(SUM('Chemicals Calcs'!AB$1:AB164)-'Chem - ODS'!W$15*10^6&lt;0,SUM('Chemicals Calcs'!AB$2:AB165)-'Chem - ODS'!W$15*10^6&gt;0),SUM('Chemicals Calcs'!AB$2:AB165)-'Chem - ODS'!W$15*10^6,'Chemicals Calcs'!AB165))</f>
        <v>0</v>
      </c>
      <c r="AC165" s="210">
        <f ca="1">IF(SUM('Chemicals Calcs'!AC$2:AC165)-'Chem - ODS'!X$15*10^6&lt;0,0,IF(AND(SUM('Chemicals Calcs'!AC$1:AC164)-'Chem - ODS'!X$15*10^6&lt;0,SUM('Chemicals Calcs'!AC$2:AC165)-'Chem - ODS'!X$15*10^6&gt;0),SUM('Chemicals Calcs'!AC$2:AC165)-'Chem - ODS'!X$15*10^6,'Chemicals Calcs'!AC165))</f>
        <v>0</v>
      </c>
      <c r="AD165" s="210">
        <f ca="1">IF(SUM('Chemicals Calcs'!AD$2:AD165)-'Chem - ODS'!Y$15*10^6&lt;0,0,IF(AND(SUM('Chemicals Calcs'!AD$1:AD164)-'Chem - ODS'!Y$15*10^6&lt;0,SUM('Chemicals Calcs'!AD$2:AD165)-'Chem - ODS'!Y$15*10^6&gt;0),SUM('Chemicals Calcs'!AD$2:AD165)-'Chem - ODS'!Y$15*10^6,'Chemicals Calcs'!AD165))</f>
        <v>0</v>
      </c>
      <c r="AE165" s="210">
        <f ca="1">IF(SUM('Chemicals Calcs'!AE$2:AE165)-'Chem - ODS'!Z$15*10^6&lt;0,0,IF(AND(SUM('Chemicals Calcs'!AE$1:AE164)-'Chem - ODS'!Z$15*10^6&lt;0,SUM('Chemicals Calcs'!AE$2:AE165)-'Chem - ODS'!Z$15*10^6&gt;0),SUM('Chemicals Calcs'!AE$2:AE165)-'Chem - ODS'!Z$15*10^6,'Chemicals Calcs'!AE165))</f>
        <v>0</v>
      </c>
      <c r="AF165" s="210">
        <f ca="1">IF(SUM('Chemicals Calcs'!AF$2:AF165)-'Chem - ODS'!AA$15*10^6&lt;0,0,IF(AND(SUM('Chemicals Calcs'!AF$1:AF164)-'Chem - ODS'!AA$15*10^6&lt;0,SUM('Chemicals Calcs'!AF$2:AF165)-'Chem - ODS'!AA$15*10^6&gt;0),SUM('Chemicals Calcs'!AF$2:AF165)-'Chem - ODS'!AA$15*10^6,'Chemicals Calcs'!AF165))</f>
        <v>0</v>
      </c>
      <c r="AG165" s="210">
        <f ca="1">IF(SUM('Chemicals Calcs'!AG$2:AG165)-'Chem - ODS'!AB$15*10^6&lt;0,0,IF(AND(SUM('Chemicals Calcs'!AG$1:AG164)-'Chem - ODS'!AB$15*10^6&lt;0,SUM('Chemicals Calcs'!AG$2:AG165)-'Chem - ODS'!AB$15*10^6&gt;0),SUM('Chemicals Calcs'!AG$2:AG165)-'Chem - ODS'!AB$15*10^6,'Chemicals Calcs'!AG165))</f>
        <v>0</v>
      </c>
      <c r="AH165" s="210">
        <f ca="1">IF(SUM('Chemicals Calcs'!AH$2:AH165)-'Chem - ODS'!AC$15*10^6&lt;0,0,IF(AND(SUM('Chemicals Calcs'!AH$1:AH164)-'Chem - ODS'!AC$15*10^6&lt;0,SUM('Chemicals Calcs'!AH$2:AH165)-'Chem - ODS'!AC$15*10^6&gt;0),SUM('Chemicals Calcs'!AH$2:AH165)-'Chem - ODS'!AC$15*10^6,'Chemicals Calcs'!AH165))</f>
        <v>0</v>
      </c>
      <c r="AI165" s="210">
        <f ca="1">IF(SUM('Chemicals Calcs'!AI$2:AI165)-'Chem - ODS'!AD$15*10^6&lt;0,0,IF(AND(SUM('Chemicals Calcs'!AI$1:AI164)-'Chem - ODS'!AD$15*10^6&lt;0,SUM('Chemicals Calcs'!AI$2:AI165)-'Chem - ODS'!AD$15*10^6&gt;0),SUM('Chemicals Calcs'!AI$2:AI165)-'Chem - ODS'!AD$15*10^6,'Chemicals Calcs'!AI165))</f>
        <v>0</v>
      </c>
      <c r="AJ165" s="210">
        <f ca="1">IF(SUM('Chemicals Calcs'!AJ$2:AJ165)-'Chem - ODS'!AE$15*10^6&lt;0,0,IF(AND(SUM('Chemicals Calcs'!AJ$1:AJ164)-'Chem - ODS'!AE$15*10^6&lt;0,SUM('Chemicals Calcs'!AJ$2:AJ165)-'Chem - ODS'!AE$15*10^6&gt;0),SUM('Chemicals Calcs'!AJ$2:AJ165)-'Chem - ODS'!AE$15*10^6,'Chemicals Calcs'!AJ165))</f>
        <v>0</v>
      </c>
      <c r="AK165" s="210">
        <f ca="1">IF(SUM('Chemicals Calcs'!AK$2:AK165)-'Chem - ODS'!AF$15*10^6&lt;0,0,IF(AND(SUM('Chemicals Calcs'!AK$1:AK164)-'Chem - ODS'!AF$15*10^6&lt;0,SUM('Chemicals Calcs'!AK$2:AK165)-'Chem - ODS'!AF$15*10^6&gt;0),SUM('Chemicals Calcs'!AK$2:AK165)-'Chem - ODS'!AF$15*10^6,'Chemicals Calcs'!AK165))</f>
        <v>0</v>
      </c>
      <c r="AL165" s="210">
        <f ca="1">IF(SUM('Chemicals Calcs'!AL$2:AL165)-'Chem - ODS'!AG$15*10^6&lt;0,0,IF(AND(SUM('Chemicals Calcs'!AL$1:AL164)-'Chem - ODS'!AG$15*10^6&lt;0,SUM('Chemicals Calcs'!AL$2:AL165)-'Chem - ODS'!AG$15*10^6&gt;0),SUM('Chemicals Calcs'!AL$2:AL165)-'Chem - ODS'!AG$15*10^6,'Chemicals Calcs'!AL165))</f>
        <v>0</v>
      </c>
      <c r="AM165" s="210">
        <f ca="1">IF(SUM('Chemicals Calcs'!AM$2:AM165)-'Chem - ODS'!AH$15*10^6&lt;0,0,IF(AND(SUM('Chemicals Calcs'!AM$1:AM164)-'Chem - ODS'!AH$15*10^6&lt;0,SUM('Chemicals Calcs'!AM$2:AM165)-'Chem - ODS'!AH$15*10^6&gt;0),SUM('Chemicals Calcs'!AM$2:AM165)-'Chem - ODS'!AH$15*10^6,'Chemicals Calcs'!AM165))</f>
        <v>0</v>
      </c>
      <c r="AN165" s="210">
        <f ca="1">IF(SUM('Chemicals Calcs'!AN$2:AN165)-'Chem - ODS'!AI$15*10^6&lt;0,0,IF(AND(SUM('Chemicals Calcs'!AN$1:AN164)-'Chem - ODS'!AI$15*10^6&lt;0,SUM('Chemicals Calcs'!AN$2:AN165)-'Chem - ODS'!AI$15*10^6&gt;0),SUM('Chemicals Calcs'!AN$2:AN165)-'Chem - ODS'!AI$15*10^6,'Chemicals Calcs'!AN165))</f>
        <v>0</v>
      </c>
      <c r="AO165" s="210">
        <f ca="1">IF(SUM('Chemicals Calcs'!AO$2:AO165)-'Chem - ODS'!AJ$15*10^6&lt;0,0,IF(AND(SUM('Chemicals Calcs'!AO$1:AO164)-'Chem - ODS'!AJ$15*10^6&lt;0,SUM('Chemicals Calcs'!AO$2:AO165)-'Chem - ODS'!AJ$15*10^6&gt;0),SUM('Chemicals Calcs'!AO$2:AO165)-'Chem - ODS'!AJ$15*10^6,'Chemicals Calcs'!AO165))</f>
        <v>0</v>
      </c>
      <c r="AP165" s="210">
        <f ca="1">IF(SUM('Chemicals Calcs'!AP$2:AP165)-'Chem - ODS'!AK$15*10^6&lt;0,0,IF(AND(SUM('Chemicals Calcs'!AP$1:AP164)-'Chem - ODS'!AK$15*10^6&lt;0,SUM('Chemicals Calcs'!AP$2:AP165)-'Chem - ODS'!AK$15*10^6&gt;0),SUM('Chemicals Calcs'!AP$2:AP165)-'Chem - ODS'!AK$15*10^6,'Chemicals Calcs'!AP165))</f>
        <v>0</v>
      </c>
    </row>
    <row r="166" spans="1:42">
      <c r="A166" s="74">
        <v>800</v>
      </c>
      <c r="B166">
        <f ca="1">IF('Chemicals 2010'!$A174="CP",INDIRECT("'Chemicals 2010'!"&amp;'Country Selector'!$B$3&amp;ROW($A174))*10^12,0)</f>
        <v>0</v>
      </c>
      <c r="C166" s="90">
        <f t="shared" ca="1" si="8"/>
        <v>0</v>
      </c>
      <c r="D166" s="90">
        <f t="shared" ca="1" si="7"/>
        <v>0</v>
      </c>
      <c r="E166" s="90">
        <f t="shared" ca="1" si="7"/>
        <v>0</v>
      </c>
      <c r="F166" s="90">
        <f t="shared" ca="1" si="7"/>
        <v>0</v>
      </c>
      <c r="G166" s="210">
        <f ca="1">IF(SUM('Chemicals Calcs'!G$2:G166)-'Chem - ODS'!B$15*10^6&lt;0,0,IF(AND(SUM('Chemicals Calcs'!G$1:G165)-'Chem - ODS'!B$15*10^6&lt;0,SUM('Chemicals Calcs'!G$2:G166)-'Chem - ODS'!B$15*10^6&gt;0),SUM('Chemicals Calcs'!G$2:G166)-'Chem - ODS'!B$15*10^6,'Chemicals Calcs'!G166))</f>
        <v>0</v>
      </c>
      <c r="H166" s="210">
        <f ca="1">IF(SUM('Chemicals Calcs'!H$2:H166)-'Chem - ODS'!C$15*10^6&lt;0,0,IF(AND(SUM('Chemicals Calcs'!H$1:H165)-'Chem - ODS'!C$15*10^6&lt;0,SUM('Chemicals Calcs'!H$2:H166)-'Chem - ODS'!C$15*10^6&gt;0),SUM('Chemicals Calcs'!H$2:H166)-'Chem - ODS'!C$15*10^6,'Chemicals Calcs'!H166))</f>
        <v>0</v>
      </c>
      <c r="I166" s="210">
        <f ca="1">IF(SUM('Chemicals Calcs'!I$2:I166)-'Chem - ODS'!D$15*10^6&lt;0,0,IF(AND(SUM('Chemicals Calcs'!I$1:I165)-'Chem - ODS'!D$15*10^6&lt;0,SUM('Chemicals Calcs'!I$2:I166)-'Chem - ODS'!D$15*10^6&gt;0),SUM('Chemicals Calcs'!I$2:I166)-'Chem - ODS'!D$15*10^6,'Chemicals Calcs'!I166))</f>
        <v>0</v>
      </c>
      <c r="J166" s="210">
        <f ca="1">IF(SUM('Chemicals Calcs'!J$2:J166)-'Chem - ODS'!E$15*10^6&lt;0,0,IF(AND(SUM('Chemicals Calcs'!J$1:J165)-'Chem - ODS'!E$15*10^6&lt;0,SUM('Chemicals Calcs'!J$2:J166)-'Chem - ODS'!E$15*10^6&gt;0),SUM('Chemicals Calcs'!J$2:J166)-'Chem - ODS'!E$15*10^6,'Chemicals Calcs'!J166))</f>
        <v>0</v>
      </c>
      <c r="K166" s="210">
        <f ca="1">IF(SUM('Chemicals Calcs'!K$2:K166)-'Chem - ODS'!F$15*10^6&lt;0,0,IF(AND(SUM('Chemicals Calcs'!K$1:K165)-'Chem - ODS'!F$15*10^6&lt;0,SUM('Chemicals Calcs'!K$2:K166)-'Chem - ODS'!F$15*10^6&gt;0),SUM('Chemicals Calcs'!K$2:K166)-'Chem - ODS'!F$15*10^6,'Chemicals Calcs'!K166))</f>
        <v>0</v>
      </c>
      <c r="L166" s="210">
        <f ca="1">IF(SUM('Chemicals Calcs'!L$2:L166)-'Chem - ODS'!G$15*10^6&lt;0,0,IF(AND(SUM('Chemicals Calcs'!L$1:L165)-'Chem - ODS'!G$15*10^6&lt;0,SUM('Chemicals Calcs'!L$2:L166)-'Chem - ODS'!G$15*10^6&gt;0),SUM('Chemicals Calcs'!L$2:L166)-'Chem - ODS'!G$15*10^6,'Chemicals Calcs'!L166))</f>
        <v>0</v>
      </c>
      <c r="M166" s="210">
        <f ca="1">IF(SUM('Chemicals Calcs'!M$2:M166)-'Chem - ODS'!H$15*10^6&lt;0,0,IF(AND(SUM('Chemicals Calcs'!M$1:M165)-'Chem - ODS'!H$15*10^6&lt;0,SUM('Chemicals Calcs'!M$2:M166)-'Chem - ODS'!H$15*10^6&gt;0),SUM('Chemicals Calcs'!M$2:M166)-'Chem - ODS'!H$15*10^6,'Chemicals Calcs'!M166))</f>
        <v>0</v>
      </c>
      <c r="N166" s="210">
        <f ca="1">IF(SUM('Chemicals Calcs'!N$2:N166)-'Chem - ODS'!I$15*10^6&lt;0,0,IF(AND(SUM('Chemicals Calcs'!N$1:N165)-'Chem - ODS'!I$15*10^6&lt;0,SUM('Chemicals Calcs'!N$2:N166)-'Chem - ODS'!I$15*10^6&gt;0),SUM('Chemicals Calcs'!N$2:N166)-'Chem - ODS'!I$15*10^6,'Chemicals Calcs'!N166))</f>
        <v>0</v>
      </c>
      <c r="O166" s="210">
        <f ca="1">IF(SUM('Chemicals Calcs'!O$2:O166)-'Chem - ODS'!J$15*10^6&lt;0,0,IF(AND(SUM('Chemicals Calcs'!O$1:O165)-'Chem - ODS'!J$15*10^6&lt;0,SUM('Chemicals Calcs'!O$2:O166)-'Chem - ODS'!J$15*10^6&gt;0),SUM('Chemicals Calcs'!O$2:O166)-'Chem - ODS'!J$15*10^6,'Chemicals Calcs'!O166))</f>
        <v>0</v>
      </c>
      <c r="P166" s="210">
        <f ca="1">IF(SUM('Chemicals Calcs'!P$2:P166)-'Chem - ODS'!K$15*10^6&lt;0,0,IF(AND(SUM('Chemicals Calcs'!P$1:P165)-'Chem - ODS'!K$15*10^6&lt;0,SUM('Chemicals Calcs'!P$2:P166)-'Chem - ODS'!K$15*10^6&gt;0),SUM('Chemicals Calcs'!P$2:P166)-'Chem - ODS'!K$15*10^6,'Chemicals Calcs'!P166))</f>
        <v>0</v>
      </c>
      <c r="Q166" s="210">
        <f ca="1">IF(SUM('Chemicals Calcs'!Q$2:Q166)-'Chem - ODS'!L$15*10^6&lt;0,0,IF(AND(SUM('Chemicals Calcs'!Q$1:Q165)-'Chem - ODS'!L$15*10^6&lt;0,SUM('Chemicals Calcs'!Q$2:Q166)-'Chem - ODS'!L$15*10^6&gt;0),SUM('Chemicals Calcs'!Q$2:Q166)-'Chem - ODS'!L$15*10^6,'Chemicals Calcs'!Q166))</f>
        <v>0</v>
      </c>
      <c r="R166" s="210">
        <f ca="1">IF(SUM('Chemicals Calcs'!R$2:R166)-'Chem - ODS'!M$15*10^6&lt;0,0,IF(AND(SUM('Chemicals Calcs'!R$1:R165)-'Chem - ODS'!M$15*10^6&lt;0,SUM('Chemicals Calcs'!R$2:R166)-'Chem - ODS'!M$15*10^6&gt;0),SUM('Chemicals Calcs'!R$2:R166)-'Chem - ODS'!M$15*10^6,'Chemicals Calcs'!R166))</f>
        <v>0</v>
      </c>
      <c r="S166" s="210">
        <f ca="1">IF(SUM('Chemicals Calcs'!S$2:S166)-'Chem - ODS'!N$15*10^6&lt;0,0,IF(AND(SUM('Chemicals Calcs'!S$1:S165)-'Chem - ODS'!N$15*10^6&lt;0,SUM('Chemicals Calcs'!S$2:S166)-'Chem - ODS'!N$15*10^6&gt;0),SUM('Chemicals Calcs'!S$2:S166)-'Chem - ODS'!N$15*10^6,'Chemicals Calcs'!S166))</f>
        <v>0</v>
      </c>
      <c r="T166" s="210">
        <f ca="1">IF(SUM('Chemicals Calcs'!T$2:T166)-'Chem - ODS'!O$15*10^6&lt;0,0,IF(AND(SUM('Chemicals Calcs'!T$1:T165)-'Chem - ODS'!O$15*10^6&lt;0,SUM('Chemicals Calcs'!T$2:T166)-'Chem - ODS'!O$15*10^6&gt;0),SUM('Chemicals Calcs'!T$2:T166)-'Chem - ODS'!O$15*10^6,'Chemicals Calcs'!T166))</f>
        <v>0</v>
      </c>
      <c r="U166" s="210">
        <f ca="1">IF(SUM('Chemicals Calcs'!U$2:U166)-'Chem - ODS'!P$15*10^6&lt;0,0,IF(AND(SUM('Chemicals Calcs'!U$1:U165)-'Chem - ODS'!P$15*10^6&lt;0,SUM('Chemicals Calcs'!U$2:U166)-'Chem - ODS'!P$15*10^6&gt;0),SUM('Chemicals Calcs'!U$2:U166)-'Chem - ODS'!P$15*10^6,'Chemicals Calcs'!U166))</f>
        <v>0</v>
      </c>
      <c r="V166" s="210">
        <f ca="1">IF(SUM('Chemicals Calcs'!V$2:V166)-'Chem - ODS'!Q$15*10^6&lt;0,0,IF(AND(SUM('Chemicals Calcs'!V$1:V165)-'Chem - ODS'!Q$15*10^6&lt;0,SUM('Chemicals Calcs'!V$2:V166)-'Chem - ODS'!Q$15*10^6&gt;0),SUM('Chemicals Calcs'!V$2:V166)-'Chem - ODS'!Q$15*10^6,'Chemicals Calcs'!V166))</f>
        <v>0</v>
      </c>
      <c r="W166" s="210">
        <f ca="1">IF(SUM('Chemicals Calcs'!W$2:W166)-'Chem - ODS'!R$15*10^6&lt;0,0,IF(AND(SUM('Chemicals Calcs'!W$1:W165)-'Chem - ODS'!R$15*10^6&lt;0,SUM('Chemicals Calcs'!W$2:W166)-'Chem - ODS'!R$15*10^6&gt;0),SUM('Chemicals Calcs'!W$2:W166)-'Chem - ODS'!R$15*10^6,'Chemicals Calcs'!W166))</f>
        <v>0</v>
      </c>
      <c r="X166" s="210">
        <f ca="1">IF(SUM('Chemicals Calcs'!X$2:X166)-'Chem - ODS'!S$15*10^6&lt;0,0,IF(AND(SUM('Chemicals Calcs'!X$1:X165)-'Chem - ODS'!S$15*10^6&lt;0,SUM('Chemicals Calcs'!X$2:X166)-'Chem - ODS'!S$15*10^6&gt;0),SUM('Chemicals Calcs'!X$2:X166)-'Chem - ODS'!S$15*10^6,'Chemicals Calcs'!X166))</f>
        <v>0</v>
      </c>
      <c r="Y166" s="210">
        <f ca="1">IF(SUM('Chemicals Calcs'!Y$2:Y166)-'Chem - ODS'!T$15*10^6&lt;0,0,IF(AND(SUM('Chemicals Calcs'!Y$1:Y165)-'Chem - ODS'!T$15*10^6&lt;0,SUM('Chemicals Calcs'!Y$2:Y166)-'Chem - ODS'!T$15*10^6&gt;0),SUM('Chemicals Calcs'!Y$2:Y166)-'Chem - ODS'!T$15*10^6,'Chemicals Calcs'!Y166))</f>
        <v>0</v>
      </c>
      <c r="Z166" s="210">
        <f ca="1">IF(SUM('Chemicals Calcs'!Z$2:Z166)-'Chem - ODS'!U$15*10^6&lt;0,0,IF(AND(SUM('Chemicals Calcs'!Z$1:Z165)-'Chem - ODS'!U$15*10^6&lt;0,SUM('Chemicals Calcs'!Z$2:Z166)-'Chem - ODS'!U$15*10^6&gt;0),SUM('Chemicals Calcs'!Z$2:Z166)-'Chem - ODS'!U$15*10^6,'Chemicals Calcs'!Z166))</f>
        <v>0</v>
      </c>
      <c r="AA166" s="210">
        <f ca="1">IF(SUM('Chemicals Calcs'!AA$2:AA166)-'Chem - ODS'!V$15*10^6&lt;0,0,IF(AND(SUM('Chemicals Calcs'!AA$1:AA165)-'Chem - ODS'!V$15*10^6&lt;0,SUM('Chemicals Calcs'!AA$2:AA166)-'Chem - ODS'!V$15*10^6&gt;0),SUM('Chemicals Calcs'!AA$2:AA166)-'Chem - ODS'!V$15*10^6,'Chemicals Calcs'!AA166))</f>
        <v>0</v>
      </c>
      <c r="AB166" s="210">
        <f ca="1">IF(SUM('Chemicals Calcs'!AB$2:AB166)-'Chem - ODS'!W$15*10^6&lt;0,0,IF(AND(SUM('Chemicals Calcs'!AB$1:AB165)-'Chem - ODS'!W$15*10^6&lt;0,SUM('Chemicals Calcs'!AB$2:AB166)-'Chem - ODS'!W$15*10^6&gt;0),SUM('Chemicals Calcs'!AB$2:AB166)-'Chem - ODS'!W$15*10^6,'Chemicals Calcs'!AB166))</f>
        <v>0</v>
      </c>
      <c r="AC166" s="210">
        <f ca="1">IF(SUM('Chemicals Calcs'!AC$2:AC166)-'Chem - ODS'!X$15*10^6&lt;0,0,IF(AND(SUM('Chemicals Calcs'!AC$1:AC165)-'Chem - ODS'!X$15*10^6&lt;0,SUM('Chemicals Calcs'!AC$2:AC166)-'Chem - ODS'!X$15*10^6&gt;0),SUM('Chemicals Calcs'!AC$2:AC166)-'Chem - ODS'!X$15*10^6,'Chemicals Calcs'!AC166))</f>
        <v>0</v>
      </c>
      <c r="AD166" s="210">
        <f ca="1">IF(SUM('Chemicals Calcs'!AD$2:AD166)-'Chem - ODS'!Y$15*10^6&lt;0,0,IF(AND(SUM('Chemicals Calcs'!AD$1:AD165)-'Chem - ODS'!Y$15*10^6&lt;0,SUM('Chemicals Calcs'!AD$2:AD166)-'Chem - ODS'!Y$15*10^6&gt;0),SUM('Chemicals Calcs'!AD$2:AD166)-'Chem - ODS'!Y$15*10^6,'Chemicals Calcs'!AD166))</f>
        <v>0</v>
      </c>
      <c r="AE166" s="210">
        <f ca="1">IF(SUM('Chemicals Calcs'!AE$2:AE166)-'Chem - ODS'!Z$15*10^6&lt;0,0,IF(AND(SUM('Chemicals Calcs'!AE$1:AE165)-'Chem - ODS'!Z$15*10^6&lt;0,SUM('Chemicals Calcs'!AE$2:AE166)-'Chem - ODS'!Z$15*10^6&gt;0),SUM('Chemicals Calcs'!AE$2:AE166)-'Chem - ODS'!Z$15*10^6,'Chemicals Calcs'!AE166))</f>
        <v>0</v>
      </c>
      <c r="AF166" s="210">
        <f ca="1">IF(SUM('Chemicals Calcs'!AF$2:AF166)-'Chem - ODS'!AA$15*10^6&lt;0,0,IF(AND(SUM('Chemicals Calcs'!AF$1:AF165)-'Chem - ODS'!AA$15*10^6&lt;0,SUM('Chemicals Calcs'!AF$2:AF166)-'Chem - ODS'!AA$15*10^6&gt;0),SUM('Chemicals Calcs'!AF$2:AF166)-'Chem - ODS'!AA$15*10^6,'Chemicals Calcs'!AF166))</f>
        <v>0</v>
      </c>
      <c r="AG166" s="210">
        <f ca="1">IF(SUM('Chemicals Calcs'!AG$2:AG166)-'Chem - ODS'!AB$15*10^6&lt;0,0,IF(AND(SUM('Chemicals Calcs'!AG$1:AG165)-'Chem - ODS'!AB$15*10^6&lt;0,SUM('Chemicals Calcs'!AG$2:AG166)-'Chem - ODS'!AB$15*10^6&gt;0),SUM('Chemicals Calcs'!AG$2:AG166)-'Chem - ODS'!AB$15*10^6,'Chemicals Calcs'!AG166))</f>
        <v>0</v>
      </c>
      <c r="AH166" s="210">
        <f ca="1">IF(SUM('Chemicals Calcs'!AH$2:AH166)-'Chem - ODS'!AC$15*10^6&lt;0,0,IF(AND(SUM('Chemicals Calcs'!AH$1:AH165)-'Chem - ODS'!AC$15*10^6&lt;0,SUM('Chemicals Calcs'!AH$2:AH166)-'Chem - ODS'!AC$15*10^6&gt;0),SUM('Chemicals Calcs'!AH$2:AH166)-'Chem - ODS'!AC$15*10^6,'Chemicals Calcs'!AH166))</f>
        <v>0</v>
      </c>
      <c r="AI166" s="210">
        <f ca="1">IF(SUM('Chemicals Calcs'!AI$2:AI166)-'Chem - ODS'!AD$15*10^6&lt;0,0,IF(AND(SUM('Chemicals Calcs'!AI$1:AI165)-'Chem - ODS'!AD$15*10^6&lt;0,SUM('Chemicals Calcs'!AI$2:AI166)-'Chem - ODS'!AD$15*10^6&gt;0),SUM('Chemicals Calcs'!AI$2:AI166)-'Chem - ODS'!AD$15*10^6,'Chemicals Calcs'!AI166))</f>
        <v>0</v>
      </c>
      <c r="AJ166" s="210">
        <f ca="1">IF(SUM('Chemicals Calcs'!AJ$2:AJ166)-'Chem - ODS'!AE$15*10^6&lt;0,0,IF(AND(SUM('Chemicals Calcs'!AJ$1:AJ165)-'Chem - ODS'!AE$15*10^6&lt;0,SUM('Chemicals Calcs'!AJ$2:AJ166)-'Chem - ODS'!AE$15*10^6&gt;0),SUM('Chemicals Calcs'!AJ$2:AJ166)-'Chem - ODS'!AE$15*10^6,'Chemicals Calcs'!AJ166))</f>
        <v>0</v>
      </c>
      <c r="AK166" s="210">
        <f ca="1">IF(SUM('Chemicals Calcs'!AK$2:AK166)-'Chem - ODS'!AF$15*10^6&lt;0,0,IF(AND(SUM('Chemicals Calcs'!AK$1:AK165)-'Chem - ODS'!AF$15*10^6&lt;0,SUM('Chemicals Calcs'!AK$2:AK166)-'Chem - ODS'!AF$15*10^6&gt;0),SUM('Chemicals Calcs'!AK$2:AK166)-'Chem - ODS'!AF$15*10^6,'Chemicals Calcs'!AK166))</f>
        <v>0</v>
      </c>
      <c r="AL166" s="210">
        <f ca="1">IF(SUM('Chemicals Calcs'!AL$2:AL166)-'Chem - ODS'!AG$15*10^6&lt;0,0,IF(AND(SUM('Chemicals Calcs'!AL$1:AL165)-'Chem - ODS'!AG$15*10^6&lt;0,SUM('Chemicals Calcs'!AL$2:AL166)-'Chem - ODS'!AG$15*10^6&gt;0),SUM('Chemicals Calcs'!AL$2:AL166)-'Chem - ODS'!AG$15*10^6,'Chemicals Calcs'!AL166))</f>
        <v>0</v>
      </c>
      <c r="AM166" s="210">
        <f ca="1">IF(SUM('Chemicals Calcs'!AM$2:AM166)-'Chem - ODS'!AH$15*10^6&lt;0,0,IF(AND(SUM('Chemicals Calcs'!AM$1:AM165)-'Chem - ODS'!AH$15*10^6&lt;0,SUM('Chemicals Calcs'!AM$2:AM166)-'Chem - ODS'!AH$15*10^6&gt;0),SUM('Chemicals Calcs'!AM$2:AM166)-'Chem - ODS'!AH$15*10^6,'Chemicals Calcs'!AM166))</f>
        <v>0</v>
      </c>
      <c r="AN166" s="210">
        <f ca="1">IF(SUM('Chemicals Calcs'!AN$2:AN166)-'Chem - ODS'!AI$15*10^6&lt;0,0,IF(AND(SUM('Chemicals Calcs'!AN$1:AN165)-'Chem - ODS'!AI$15*10^6&lt;0,SUM('Chemicals Calcs'!AN$2:AN166)-'Chem - ODS'!AI$15*10^6&gt;0),SUM('Chemicals Calcs'!AN$2:AN166)-'Chem - ODS'!AI$15*10^6,'Chemicals Calcs'!AN166))</f>
        <v>0</v>
      </c>
      <c r="AO166" s="210">
        <f ca="1">IF(SUM('Chemicals Calcs'!AO$2:AO166)-'Chem - ODS'!AJ$15*10^6&lt;0,0,IF(AND(SUM('Chemicals Calcs'!AO$1:AO165)-'Chem - ODS'!AJ$15*10^6&lt;0,SUM('Chemicals Calcs'!AO$2:AO166)-'Chem - ODS'!AJ$15*10^6&gt;0),SUM('Chemicals Calcs'!AO$2:AO166)-'Chem - ODS'!AJ$15*10^6,'Chemicals Calcs'!AO166))</f>
        <v>0</v>
      </c>
      <c r="AP166" s="210">
        <f ca="1">IF(SUM('Chemicals Calcs'!AP$2:AP166)-'Chem - ODS'!AK$15*10^6&lt;0,0,IF(AND(SUM('Chemicals Calcs'!AP$1:AP165)-'Chem - ODS'!AK$15*10^6&lt;0,SUM('Chemicals Calcs'!AP$2:AP166)-'Chem - ODS'!AK$15*10^6&gt;0),SUM('Chemicals Calcs'!AP$2:AP166)-'Chem - ODS'!AK$15*10^6,'Chemicals Calcs'!AP166))</f>
        <v>0</v>
      </c>
    </row>
    <row r="167" spans="1:42">
      <c r="A167" s="74">
        <v>850</v>
      </c>
      <c r="B167">
        <f ca="1">IF('Chemicals 2010'!$A175="CP",INDIRECT("'Chemicals 2010'!"&amp;'Country Selector'!$B$3&amp;ROW($A175))*10^12,0)</f>
        <v>0</v>
      </c>
      <c r="C167" s="90">
        <f t="shared" ca="1" si="8"/>
        <v>0</v>
      </c>
      <c r="D167" s="90">
        <f t="shared" ca="1" si="7"/>
        <v>0</v>
      </c>
      <c r="E167" s="90">
        <f t="shared" ca="1" si="7"/>
        <v>0</v>
      </c>
      <c r="F167" s="90">
        <f t="shared" ca="1" si="7"/>
        <v>0</v>
      </c>
      <c r="G167" s="210">
        <f ca="1">IF(SUM('Chemicals Calcs'!G$2:G167)-'Chem - ODS'!B$15*10^6&lt;0,0,IF(AND(SUM('Chemicals Calcs'!G$1:G166)-'Chem - ODS'!B$15*10^6&lt;0,SUM('Chemicals Calcs'!G$2:G167)-'Chem - ODS'!B$15*10^6&gt;0),SUM('Chemicals Calcs'!G$2:G167)-'Chem - ODS'!B$15*10^6,'Chemicals Calcs'!G167))</f>
        <v>0</v>
      </c>
      <c r="H167" s="210">
        <f ca="1">IF(SUM('Chemicals Calcs'!H$2:H167)-'Chem - ODS'!C$15*10^6&lt;0,0,IF(AND(SUM('Chemicals Calcs'!H$1:H166)-'Chem - ODS'!C$15*10^6&lt;0,SUM('Chemicals Calcs'!H$2:H167)-'Chem - ODS'!C$15*10^6&gt;0),SUM('Chemicals Calcs'!H$2:H167)-'Chem - ODS'!C$15*10^6,'Chemicals Calcs'!H167))</f>
        <v>0</v>
      </c>
      <c r="I167" s="210">
        <f ca="1">IF(SUM('Chemicals Calcs'!I$2:I167)-'Chem - ODS'!D$15*10^6&lt;0,0,IF(AND(SUM('Chemicals Calcs'!I$1:I166)-'Chem - ODS'!D$15*10^6&lt;0,SUM('Chemicals Calcs'!I$2:I167)-'Chem - ODS'!D$15*10^6&gt;0),SUM('Chemicals Calcs'!I$2:I167)-'Chem - ODS'!D$15*10^6,'Chemicals Calcs'!I167))</f>
        <v>0</v>
      </c>
      <c r="J167" s="210">
        <f ca="1">IF(SUM('Chemicals Calcs'!J$2:J167)-'Chem - ODS'!E$15*10^6&lt;0,0,IF(AND(SUM('Chemicals Calcs'!J$1:J166)-'Chem - ODS'!E$15*10^6&lt;0,SUM('Chemicals Calcs'!J$2:J167)-'Chem - ODS'!E$15*10^6&gt;0),SUM('Chemicals Calcs'!J$2:J167)-'Chem - ODS'!E$15*10^6,'Chemicals Calcs'!J167))</f>
        <v>0</v>
      </c>
      <c r="K167" s="210">
        <f ca="1">IF(SUM('Chemicals Calcs'!K$2:K167)-'Chem - ODS'!F$15*10^6&lt;0,0,IF(AND(SUM('Chemicals Calcs'!K$1:K166)-'Chem - ODS'!F$15*10^6&lt;0,SUM('Chemicals Calcs'!K$2:K167)-'Chem - ODS'!F$15*10^6&gt;0),SUM('Chemicals Calcs'!K$2:K167)-'Chem - ODS'!F$15*10^6,'Chemicals Calcs'!K167))</f>
        <v>0</v>
      </c>
      <c r="L167" s="210">
        <f ca="1">IF(SUM('Chemicals Calcs'!L$2:L167)-'Chem - ODS'!G$15*10^6&lt;0,0,IF(AND(SUM('Chemicals Calcs'!L$1:L166)-'Chem - ODS'!G$15*10^6&lt;0,SUM('Chemicals Calcs'!L$2:L167)-'Chem - ODS'!G$15*10^6&gt;0),SUM('Chemicals Calcs'!L$2:L167)-'Chem - ODS'!G$15*10^6,'Chemicals Calcs'!L167))</f>
        <v>0</v>
      </c>
      <c r="M167" s="210">
        <f ca="1">IF(SUM('Chemicals Calcs'!M$2:M167)-'Chem - ODS'!H$15*10^6&lt;0,0,IF(AND(SUM('Chemicals Calcs'!M$1:M166)-'Chem - ODS'!H$15*10^6&lt;0,SUM('Chemicals Calcs'!M$2:M167)-'Chem - ODS'!H$15*10^6&gt;0),SUM('Chemicals Calcs'!M$2:M167)-'Chem - ODS'!H$15*10^6,'Chemicals Calcs'!M167))</f>
        <v>0</v>
      </c>
      <c r="N167" s="210">
        <f ca="1">IF(SUM('Chemicals Calcs'!N$2:N167)-'Chem - ODS'!I$15*10^6&lt;0,0,IF(AND(SUM('Chemicals Calcs'!N$1:N166)-'Chem - ODS'!I$15*10^6&lt;0,SUM('Chemicals Calcs'!N$2:N167)-'Chem - ODS'!I$15*10^6&gt;0),SUM('Chemicals Calcs'!N$2:N167)-'Chem - ODS'!I$15*10^6,'Chemicals Calcs'!N167))</f>
        <v>0</v>
      </c>
      <c r="O167" s="210">
        <f ca="1">IF(SUM('Chemicals Calcs'!O$2:O167)-'Chem - ODS'!J$15*10^6&lt;0,0,IF(AND(SUM('Chemicals Calcs'!O$1:O166)-'Chem - ODS'!J$15*10^6&lt;0,SUM('Chemicals Calcs'!O$2:O167)-'Chem - ODS'!J$15*10^6&gt;0),SUM('Chemicals Calcs'!O$2:O167)-'Chem - ODS'!J$15*10^6,'Chemicals Calcs'!O167))</f>
        <v>0</v>
      </c>
      <c r="P167" s="210">
        <f ca="1">IF(SUM('Chemicals Calcs'!P$2:P167)-'Chem - ODS'!K$15*10^6&lt;0,0,IF(AND(SUM('Chemicals Calcs'!P$1:P166)-'Chem - ODS'!K$15*10^6&lt;0,SUM('Chemicals Calcs'!P$2:P167)-'Chem - ODS'!K$15*10^6&gt;0),SUM('Chemicals Calcs'!P$2:P167)-'Chem - ODS'!K$15*10^6,'Chemicals Calcs'!P167))</f>
        <v>0</v>
      </c>
      <c r="Q167" s="210">
        <f ca="1">IF(SUM('Chemicals Calcs'!Q$2:Q167)-'Chem - ODS'!L$15*10^6&lt;0,0,IF(AND(SUM('Chemicals Calcs'!Q$1:Q166)-'Chem - ODS'!L$15*10^6&lt;0,SUM('Chemicals Calcs'!Q$2:Q167)-'Chem - ODS'!L$15*10^6&gt;0),SUM('Chemicals Calcs'!Q$2:Q167)-'Chem - ODS'!L$15*10^6,'Chemicals Calcs'!Q167))</f>
        <v>0</v>
      </c>
      <c r="R167" s="210">
        <f ca="1">IF(SUM('Chemicals Calcs'!R$2:R167)-'Chem - ODS'!M$15*10^6&lt;0,0,IF(AND(SUM('Chemicals Calcs'!R$1:R166)-'Chem - ODS'!M$15*10^6&lt;0,SUM('Chemicals Calcs'!R$2:R167)-'Chem - ODS'!M$15*10^6&gt;0),SUM('Chemicals Calcs'!R$2:R167)-'Chem - ODS'!M$15*10^6,'Chemicals Calcs'!R167))</f>
        <v>0</v>
      </c>
      <c r="S167" s="210">
        <f ca="1">IF(SUM('Chemicals Calcs'!S$2:S167)-'Chem - ODS'!N$15*10^6&lt;0,0,IF(AND(SUM('Chemicals Calcs'!S$1:S166)-'Chem - ODS'!N$15*10^6&lt;0,SUM('Chemicals Calcs'!S$2:S167)-'Chem - ODS'!N$15*10^6&gt;0),SUM('Chemicals Calcs'!S$2:S167)-'Chem - ODS'!N$15*10^6,'Chemicals Calcs'!S167))</f>
        <v>0</v>
      </c>
      <c r="T167" s="210">
        <f ca="1">IF(SUM('Chemicals Calcs'!T$2:T167)-'Chem - ODS'!O$15*10^6&lt;0,0,IF(AND(SUM('Chemicals Calcs'!T$1:T166)-'Chem - ODS'!O$15*10^6&lt;0,SUM('Chemicals Calcs'!T$2:T167)-'Chem - ODS'!O$15*10^6&gt;0),SUM('Chemicals Calcs'!T$2:T167)-'Chem - ODS'!O$15*10^6,'Chemicals Calcs'!T167))</f>
        <v>0</v>
      </c>
      <c r="U167" s="210">
        <f ca="1">IF(SUM('Chemicals Calcs'!U$2:U167)-'Chem - ODS'!P$15*10^6&lt;0,0,IF(AND(SUM('Chemicals Calcs'!U$1:U166)-'Chem - ODS'!P$15*10^6&lt;0,SUM('Chemicals Calcs'!U$2:U167)-'Chem - ODS'!P$15*10^6&gt;0),SUM('Chemicals Calcs'!U$2:U167)-'Chem - ODS'!P$15*10^6,'Chemicals Calcs'!U167))</f>
        <v>0</v>
      </c>
      <c r="V167" s="210">
        <f ca="1">IF(SUM('Chemicals Calcs'!V$2:V167)-'Chem - ODS'!Q$15*10^6&lt;0,0,IF(AND(SUM('Chemicals Calcs'!V$1:V166)-'Chem - ODS'!Q$15*10^6&lt;0,SUM('Chemicals Calcs'!V$2:V167)-'Chem - ODS'!Q$15*10^6&gt;0),SUM('Chemicals Calcs'!V$2:V167)-'Chem - ODS'!Q$15*10^6,'Chemicals Calcs'!V167))</f>
        <v>0</v>
      </c>
      <c r="W167" s="210">
        <f ca="1">IF(SUM('Chemicals Calcs'!W$2:W167)-'Chem - ODS'!R$15*10^6&lt;0,0,IF(AND(SUM('Chemicals Calcs'!W$1:W166)-'Chem - ODS'!R$15*10^6&lt;0,SUM('Chemicals Calcs'!W$2:W167)-'Chem - ODS'!R$15*10^6&gt;0),SUM('Chemicals Calcs'!W$2:W167)-'Chem - ODS'!R$15*10^6,'Chemicals Calcs'!W167))</f>
        <v>0</v>
      </c>
      <c r="X167" s="210">
        <f ca="1">IF(SUM('Chemicals Calcs'!X$2:X167)-'Chem - ODS'!S$15*10^6&lt;0,0,IF(AND(SUM('Chemicals Calcs'!X$1:X166)-'Chem - ODS'!S$15*10^6&lt;0,SUM('Chemicals Calcs'!X$2:X167)-'Chem - ODS'!S$15*10^6&gt;0),SUM('Chemicals Calcs'!X$2:X167)-'Chem - ODS'!S$15*10^6,'Chemicals Calcs'!X167))</f>
        <v>0</v>
      </c>
      <c r="Y167" s="210">
        <f ca="1">IF(SUM('Chemicals Calcs'!Y$2:Y167)-'Chem - ODS'!T$15*10^6&lt;0,0,IF(AND(SUM('Chemicals Calcs'!Y$1:Y166)-'Chem - ODS'!T$15*10^6&lt;0,SUM('Chemicals Calcs'!Y$2:Y167)-'Chem - ODS'!T$15*10^6&gt;0),SUM('Chemicals Calcs'!Y$2:Y167)-'Chem - ODS'!T$15*10^6,'Chemicals Calcs'!Y167))</f>
        <v>0</v>
      </c>
      <c r="Z167" s="210">
        <f ca="1">IF(SUM('Chemicals Calcs'!Z$2:Z167)-'Chem - ODS'!U$15*10^6&lt;0,0,IF(AND(SUM('Chemicals Calcs'!Z$1:Z166)-'Chem - ODS'!U$15*10^6&lt;0,SUM('Chemicals Calcs'!Z$2:Z167)-'Chem - ODS'!U$15*10^6&gt;0),SUM('Chemicals Calcs'!Z$2:Z167)-'Chem - ODS'!U$15*10^6,'Chemicals Calcs'!Z167))</f>
        <v>0</v>
      </c>
      <c r="AA167" s="210">
        <f ca="1">IF(SUM('Chemicals Calcs'!AA$2:AA167)-'Chem - ODS'!V$15*10^6&lt;0,0,IF(AND(SUM('Chemicals Calcs'!AA$1:AA166)-'Chem - ODS'!V$15*10^6&lt;0,SUM('Chemicals Calcs'!AA$2:AA167)-'Chem - ODS'!V$15*10^6&gt;0),SUM('Chemicals Calcs'!AA$2:AA167)-'Chem - ODS'!V$15*10^6,'Chemicals Calcs'!AA167))</f>
        <v>0</v>
      </c>
      <c r="AB167" s="210">
        <f ca="1">IF(SUM('Chemicals Calcs'!AB$2:AB167)-'Chem - ODS'!W$15*10^6&lt;0,0,IF(AND(SUM('Chemicals Calcs'!AB$1:AB166)-'Chem - ODS'!W$15*10^6&lt;0,SUM('Chemicals Calcs'!AB$2:AB167)-'Chem - ODS'!W$15*10^6&gt;0),SUM('Chemicals Calcs'!AB$2:AB167)-'Chem - ODS'!W$15*10^6,'Chemicals Calcs'!AB167))</f>
        <v>0</v>
      </c>
      <c r="AC167" s="210">
        <f ca="1">IF(SUM('Chemicals Calcs'!AC$2:AC167)-'Chem - ODS'!X$15*10^6&lt;0,0,IF(AND(SUM('Chemicals Calcs'!AC$1:AC166)-'Chem - ODS'!X$15*10^6&lt;0,SUM('Chemicals Calcs'!AC$2:AC167)-'Chem - ODS'!X$15*10^6&gt;0),SUM('Chemicals Calcs'!AC$2:AC167)-'Chem - ODS'!X$15*10^6,'Chemicals Calcs'!AC167))</f>
        <v>0</v>
      </c>
      <c r="AD167" s="210">
        <f ca="1">IF(SUM('Chemicals Calcs'!AD$2:AD167)-'Chem - ODS'!Y$15*10^6&lt;0,0,IF(AND(SUM('Chemicals Calcs'!AD$1:AD166)-'Chem - ODS'!Y$15*10^6&lt;0,SUM('Chemicals Calcs'!AD$2:AD167)-'Chem - ODS'!Y$15*10^6&gt;0),SUM('Chemicals Calcs'!AD$2:AD167)-'Chem - ODS'!Y$15*10^6,'Chemicals Calcs'!AD167))</f>
        <v>0</v>
      </c>
      <c r="AE167" s="210">
        <f ca="1">IF(SUM('Chemicals Calcs'!AE$2:AE167)-'Chem - ODS'!Z$15*10^6&lt;0,0,IF(AND(SUM('Chemicals Calcs'!AE$1:AE166)-'Chem - ODS'!Z$15*10^6&lt;0,SUM('Chemicals Calcs'!AE$2:AE167)-'Chem - ODS'!Z$15*10^6&gt;0),SUM('Chemicals Calcs'!AE$2:AE167)-'Chem - ODS'!Z$15*10^6,'Chemicals Calcs'!AE167))</f>
        <v>0</v>
      </c>
      <c r="AF167" s="210">
        <f ca="1">IF(SUM('Chemicals Calcs'!AF$2:AF167)-'Chem - ODS'!AA$15*10^6&lt;0,0,IF(AND(SUM('Chemicals Calcs'!AF$1:AF166)-'Chem - ODS'!AA$15*10^6&lt;0,SUM('Chemicals Calcs'!AF$2:AF167)-'Chem - ODS'!AA$15*10^6&gt;0),SUM('Chemicals Calcs'!AF$2:AF167)-'Chem - ODS'!AA$15*10^6,'Chemicals Calcs'!AF167))</f>
        <v>0</v>
      </c>
      <c r="AG167" s="210">
        <f ca="1">IF(SUM('Chemicals Calcs'!AG$2:AG167)-'Chem - ODS'!AB$15*10^6&lt;0,0,IF(AND(SUM('Chemicals Calcs'!AG$1:AG166)-'Chem - ODS'!AB$15*10^6&lt;0,SUM('Chemicals Calcs'!AG$2:AG167)-'Chem - ODS'!AB$15*10^6&gt;0),SUM('Chemicals Calcs'!AG$2:AG167)-'Chem - ODS'!AB$15*10^6,'Chemicals Calcs'!AG167))</f>
        <v>0</v>
      </c>
      <c r="AH167" s="210">
        <f ca="1">IF(SUM('Chemicals Calcs'!AH$2:AH167)-'Chem - ODS'!AC$15*10^6&lt;0,0,IF(AND(SUM('Chemicals Calcs'!AH$1:AH166)-'Chem - ODS'!AC$15*10^6&lt;0,SUM('Chemicals Calcs'!AH$2:AH167)-'Chem - ODS'!AC$15*10^6&gt;0),SUM('Chemicals Calcs'!AH$2:AH167)-'Chem - ODS'!AC$15*10^6,'Chemicals Calcs'!AH167))</f>
        <v>0</v>
      </c>
      <c r="AI167" s="210">
        <f ca="1">IF(SUM('Chemicals Calcs'!AI$2:AI167)-'Chem - ODS'!AD$15*10^6&lt;0,0,IF(AND(SUM('Chemicals Calcs'!AI$1:AI166)-'Chem - ODS'!AD$15*10^6&lt;0,SUM('Chemicals Calcs'!AI$2:AI167)-'Chem - ODS'!AD$15*10^6&gt;0),SUM('Chemicals Calcs'!AI$2:AI167)-'Chem - ODS'!AD$15*10^6,'Chemicals Calcs'!AI167))</f>
        <v>0</v>
      </c>
      <c r="AJ167" s="210">
        <f ca="1">IF(SUM('Chemicals Calcs'!AJ$2:AJ167)-'Chem - ODS'!AE$15*10^6&lt;0,0,IF(AND(SUM('Chemicals Calcs'!AJ$1:AJ166)-'Chem - ODS'!AE$15*10^6&lt;0,SUM('Chemicals Calcs'!AJ$2:AJ167)-'Chem - ODS'!AE$15*10^6&gt;0),SUM('Chemicals Calcs'!AJ$2:AJ167)-'Chem - ODS'!AE$15*10^6,'Chemicals Calcs'!AJ167))</f>
        <v>0</v>
      </c>
      <c r="AK167" s="210">
        <f ca="1">IF(SUM('Chemicals Calcs'!AK$2:AK167)-'Chem - ODS'!AF$15*10^6&lt;0,0,IF(AND(SUM('Chemicals Calcs'!AK$1:AK166)-'Chem - ODS'!AF$15*10^6&lt;0,SUM('Chemicals Calcs'!AK$2:AK167)-'Chem - ODS'!AF$15*10^6&gt;0),SUM('Chemicals Calcs'!AK$2:AK167)-'Chem - ODS'!AF$15*10^6,'Chemicals Calcs'!AK167))</f>
        <v>0</v>
      </c>
      <c r="AL167" s="210">
        <f ca="1">IF(SUM('Chemicals Calcs'!AL$2:AL167)-'Chem - ODS'!AG$15*10^6&lt;0,0,IF(AND(SUM('Chemicals Calcs'!AL$1:AL166)-'Chem - ODS'!AG$15*10^6&lt;0,SUM('Chemicals Calcs'!AL$2:AL167)-'Chem - ODS'!AG$15*10^6&gt;0),SUM('Chemicals Calcs'!AL$2:AL167)-'Chem - ODS'!AG$15*10^6,'Chemicals Calcs'!AL167))</f>
        <v>0</v>
      </c>
      <c r="AM167" s="210">
        <f ca="1">IF(SUM('Chemicals Calcs'!AM$2:AM167)-'Chem - ODS'!AH$15*10^6&lt;0,0,IF(AND(SUM('Chemicals Calcs'!AM$1:AM166)-'Chem - ODS'!AH$15*10^6&lt;0,SUM('Chemicals Calcs'!AM$2:AM167)-'Chem - ODS'!AH$15*10^6&gt;0),SUM('Chemicals Calcs'!AM$2:AM167)-'Chem - ODS'!AH$15*10^6,'Chemicals Calcs'!AM167))</f>
        <v>0</v>
      </c>
      <c r="AN167" s="210">
        <f ca="1">IF(SUM('Chemicals Calcs'!AN$2:AN167)-'Chem - ODS'!AI$15*10^6&lt;0,0,IF(AND(SUM('Chemicals Calcs'!AN$1:AN166)-'Chem - ODS'!AI$15*10^6&lt;0,SUM('Chemicals Calcs'!AN$2:AN167)-'Chem - ODS'!AI$15*10^6&gt;0),SUM('Chemicals Calcs'!AN$2:AN167)-'Chem - ODS'!AI$15*10^6,'Chemicals Calcs'!AN167))</f>
        <v>0</v>
      </c>
      <c r="AO167" s="210">
        <f ca="1">IF(SUM('Chemicals Calcs'!AO$2:AO167)-'Chem - ODS'!AJ$15*10^6&lt;0,0,IF(AND(SUM('Chemicals Calcs'!AO$1:AO166)-'Chem - ODS'!AJ$15*10^6&lt;0,SUM('Chemicals Calcs'!AO$2:AO167)-'Chem - ODS'!AJ$15*10^6&gt;0),SUM('Chemicals Calcs'!AO$2:AO167)-'Chem - ODS'!AJ$15*10^6,'Chemicals Calcs'!AO167))</f>
        <v>0</v>
      </c>
      <c r="AP167" s="210">
        <f ca="1">IF(SUM('Chemicals Calcs'!AP$2:AP167)-'Chem - ODS'!AK$15*10^6&lt;0,0,IF(AND(SUM('Chemicals Calcs'!AP$1:AP166)-'Chem - ODS'!AK$15*10^6&lt;0,SUM('Chemicals Calcs'!AP$2:AP167)-'Chem - ODS'!AK$15*10^6&gt;0),SUM('Chemicals Calcs'!AP$2:AP167)-'Chem - ODS'!AK$15*10^6,'Chemicals Calcs'!AP167))</f>
        <v>0</v>
      </c>
    </row>
    <row r="168" spans="1:42">
      <c r="A168" s="74">
        <v>900</v>
      </c>
      <c r="B168">
        <f ca="1">IF('Chemicals 2010'!$A176="CP",INDIRECT("'Chemicals 2010'!"&amp;'Country Selector'!$B$3&amp;ROW($A176))*10^12,0)</f>
        <v>0</v>
      </c>
      <c r="C168" s="90">
        <f t="shared" ca="1" si="8"/>
        <v>0</v>
      </c>
      <c r="D168" s="90">
        <f t="shared" ca="1" si="7"/>
        <v>0</v>
      </c>
      <c r="E168" s="90">
        <f t="shared" ca="1" si="7"/>
        <v>0</v>
      </c>
      <c r="F168" s="90">
        <f t="shared" ca="1" si="7"/>
        <v>0</v>
      </c>
      <c r="G168" s="210">
        <f ca="1">IF(SUM('Chemicals Calcs'!G$2:G168)-'Chem - ODS'!B$15*10^6&lt;0,0,IF(AND(SUM('Chemicals Calcs'!G$1:G167)-'Chem - ODS'!B$15*10^6&lt;0,SUM('Chemicals Calcs'!G$2:G168)-'Chem - ODS'!B$15*10^6&gt;0),SUM('Chemicals Calcs'!G$2:G168)-'Chem - ODS'!B$15*10^6,'Chemicals Calcs'!G168))</f>
        <v>0</v>
      </c>
      <c r="H168" s="210">
        <f ca="1">IF(SUM('Chemicals Calcs'!H$2:H168)-'Chem - ODS'!C$15*10^6&lt;0,0,IF(AND(SUM('Chemicals Calcs'!H$1:H167)-'Chem - ODS'!C$15*10^6&lt;0,SUM('Chemicals Calcs'!H$2:H168)-'Chem - ODS'!C$15*10^6&gt;0),SUM('Chemicals Calcs'!H$2:H168)-'Chem - ODS'!C$15*10^6,'Chemicals Calcs'!H168))</f>
        <v>0</v>
      </c>
      <c r="I168" s="210">
        <f ca="1">IF(SUM('Chemicals Calcs'!I$2:I168)-'Chem - ODS'!D$15*10^6&lt;0,0,IF(AND(SUM('Chemicals Calcs'!I$1:I167)-'Chem - ODS'!D$15*10^6&lt;0,SUM('Chemicals Calcs'!I$2:I168)-'Chem - ODS'!D$15*10^6&gt;0),SUM('Chemicals Calcs'!I$2:I168)-'Chem - ODS'!D$15*10^6,'Chemicals Calcs'!I168))</f>
        <v>0</v>
      </c>
      <c r="J168" s="210">
        <f ca="1">IF(SUM('Chemicals Calcs'!J$2:J168)-'Chem - ODS'!E$15*10^6&lt;0,0,IF(AND(SUM('Chemicals Calcs'!J$1:J167)-'Chem - ODS'!E$15*10^6&lt;0,SUM('Chemicals Calcs'!J$2:J168)-'Chem - ODS'!E$15*10^6&gt;0),SUM('Chemicals Calcs'!J$2:J168)-'Chem - ODS'!E$15*10^6,'Chemicals Calcs'!J168))</f>
        <v>0</v>
      </c>
      <c r="K168" s="210">
        <f ca="1">IF(SUM('Chemicals Calcs'!K$2:K168)-'Chem - ODS'!F$15*10^6&lt;0,0,IF(AND(SUM('Chemicals Calcs'!K$1:K167)-'Chem - ODS'!F$15*10^6&lt;0,SUM('Chemicals Calcs'!K$2:K168)-'Chem - ODS'!F$15*10^6&gt;0),SUM('Chemicals Calcs'!K$2:K168)-'Chem - ODS'!F$15*10^6,'Chemicals Calcs'!K168))</f>
        <v>0</v>
      </c>
      <c r="L168" s="210">
        <f ca="1">IF(SUM('Chemicals Calcs'!L$2:L168)-'Chem - ODS'!G$15*10^6&lt;0,0,IF(AND(SUM('Chemicals Calcs'!L$1:L167)-'Chem - ODS'!G$15*10^6&lt;0,SUM('Chemicals Calcs'!L$2:L168)-'Chem - ODS'!G$15*10^6&gt;0),SUM('Chemicals Calcs'!L$2:L168)-'Chem - ODS'!G$15*10^6,'Chemicals Calcs'!L168))</f>
        <v>0</v>
      </c>
      <c r="M168" s="210">
        <f ca="1">IF(SUM('Chemicals Calcs'!M$2:M168)-'Chem - ODS'!H$15*10^6&lt;0,0,IF(AND(SUM('Chemicals Calcs'!M$1:M167)-'Chem - ODS'!H$15*10^6&lt;0,SUM('Chemicals Calcs'!M$2:M168)-'Chem - ODS'!H$15*10^6&gt;0),SUM('Chemicals Calcs'!M$2:M168)-'Chem - ODS'!H$15*10^6,'Chemicals Calcs'!M168))</f>
        <v>0</v>
      </c>
      <c r="N168" s="210">
        <f ca="1">IF(SUM('Chemicals Calcs'!N$2:N168)-'Chem - ODS'!I$15*10^6&lt;0,0,IF(AND(SUM('Chemicals Calcs'!N$1:N167)-'Chem - ODS'!I$15*10^6&lt;0,SUM('Chemicals Calcs'!N$2:N168)-'Chem - ODS'!I$15*10^6&gt;0),SUM('Chemicals Calcs'!N$2:N168)-'Chem - ODS'!I$15*10^6,'Chemicals Calcs'!N168))</f>
        <v>0</v>
      </c>
      <c r="O168" s="210">
        <f ca="1">IF(SUM('Chemicals Calcs'!O$2:O168)-'Chem - ODS'!J$15*10^6&lt;0,0,IF(AND(SUM('Chemicals Calcs'!O$1:O167)-'Chem - ODS'!J$15*10^6&lt;0,SUM('Chemicals Calcs'!O$2:O168)-'Chem - ODS'!J$15*10^6&gt;0),SUM('Chemicals Calcs'!O$2:O168)-'Chem - ODS'!J$15*10^6,'Chemicals Calcs'!O168))</f>
        <v>0</v>
      </c>
      <c r="P168" s="210">
        <f ca="1">IF(SUM('Chemicals Calcs'!P$2:P168)-'Chem - ODS'!K$15*10^6&lt;0,0,IF(AND(SUM('Chemicals Calcs'!P$1:P167)-'Chem - ODS'!K$15*10^6&lt;0,SUM('Chemicals Calcs'!P$2:P168)-'Chem - ODS'!K$15*10^6&gt;0),SUM('Chemicals Calcs'!P$2:P168)-'Chem - ODS'!K$15*10^6,'Chemicals Calcs'!P168))</f>
        <v>0</v>
      </c>
      <c r="Q168" s="210">
        <f ca="1">IF(SUM('Chemicals Calcs'!Q$2:Q168)-'Chem - ODS'!L$15*10^6&lt;0,0,IF(AND(SUM('Chemicals Calcs'!Q$1:Q167)-'Chem - ODS'!L$15*10^6&lt;0,SUM('Chemicals Calcs'!Q$2:Q168)-'Chem - ODS'!L$15*10^6&gt;0),SUM('Chemicals Calcs'!Q$2:Q168)-'Chem - ODS'!L$15*10^6,'Chemicals Calcs'!Q168))</f>
        <v>0</v>
      </c>
      <c r="R168" s="210">
        <f ca="1">IF(SUM('Chemicals Calcs'!R$2:R168)-'Chem - ODS'!M$15*10^6&lt;0,0,IF(AND(SUM('Chemicals Calcs'!R$1:R167)-'Chem - ODS'!M$15*10^6&lt;0,SUM('Chemicals Calcs'!R$2:R168)-'Chem - ODS'!M$15*10^6&gt;0),SUM('Chemicals Calcs'!R$2:R168)-'Chem - ODS'!M$15*10^6,'Chemicals Calcs'!R168))</f>
        <v>0</v>
      </c>
      <c r="S168" s="210">
        <f ca="1">IF(SUM('Chemicals Calcs'!S$2:S168)-'Chem - ODS'!N$15*10^6&lt;0,0,IF(AND(SUM('Chemicals Calcs'!S$1:S167)-'Chem - ODS'!N$15*10^6&lt;0,SUM('Chemicals Calcs'!S$2:S168)-'Chem - ODS'!N$15*10^6&gt;0),SUM('Chemicals Calcs'!S$2:S168)-'Chem - ODS'!N$15*10^6,'Chemicals Calcs'!S168))</f>
        <v>0</v>
      </c>
      <c r="T168" s="210">
        <f ca="1">IF(SUM('Chemicals Calcs'!T$2:T168)-'Chem - ODS'!O$15*10^6&lt;0,0,IF(AND(SUM('Chemicals Calcs'!T$1:T167)-'Chem - ODS'!O$15*10^6&lt;0,SUM('Chemicals Calcs'!T$2:T168)-'Chem - ODS'!O$15*10^6&gt;0),SUM('Chemicals Calcs'!T$2:T168)-'Chem - ODS'!O$15*10^6,'Chemicals Calcs'!T168))</f>
        <v>0</v>
      </c>
      <c r="U168" s="210">
        <f ca="1">IF(SUM('Chemicals Calcs'!U$2:U168)-'Chem - ODS'!P$15*10^6&lt;0,0,IF(AND(SUM('Chemicals Calcs'!U$1:U167)-'Chem - ODS'!P$15*10^6&lt;0,SUM('Chemicals Calcs'!U$2:U168)-'Chem - ODS'!P$15*10^6&gt;0),SUM('Chemicals Calcs'!U$2:U168)-'Chem - ODS'!P$15*10^6,'Chemicals Calcs'!U168))</f>
        <v>0</v>
      </c>
      <c r="V168" s="210">
        <f ca="1">IF(SUM('Chemicals Calcs'!V$2:V168)-'Chem - ODS'!Q$15*10^6&lt;0,0,IF(AND(SUM('Chemicals Calcs'!V$1:V167)-'Chem - ODS'!Q$15*10^6&lt;0,SUM('Chemicals Calcs'!V$2:V168)-'Chem - ODS'!Q$15*10^6&gt;0),SUM('Chemicals Calcs'!V$2:V168)-'Chem - ODS'!Q$15*10^6,'Chemicals Calcs'!V168))</f>
        <v>0</v>
      </c>
      <c r="W168" s="210">
        <f ca="1">IF(SUM('Chemicals Calcs'!W$2:W168)-'Chem - ODS'!R$15*10^6&lt;0,0,IF(AND(SUM('Chemicals Calcs'!W$1:W167)-'Chem - ODS'!R$15*10^6&lt;0,SUM('Chemicals Calcs'!W$2:W168)-'Chem - ODS'!R$15*10^6&gt;0),SUM('Chemicals Calcs'!W$2:W168)-'Chem - ODS'!R$15*10^6,'Chemicals Calcs'!W168))</f>
        <v>0</v>
      </c>
      <c r="X168" s="210">
        <f ca="1">IF(SUM('Chemicals Calcs'!X$2:X168)-'Chem - ODS'!S$15*10^6&lt;0,0,IF(AND(SUM('Chemicals Calcs'!X$1:X167)-'Chem - ODS'!S$15*10^6&lt;0,SUM('Chemicals Calcs'!X$2:X168)-'Chem - ODS'!S$15*10^6&gt;0),SUM('Chemicals Calcs'!X$2:X168)-'Chem - ODS'!S$15*10^6,'Chemicals Calcs'!X168))</f>
        <v>0</v>
      </c>
      <c r="Y168" s="210">
        <f ca="1">IF(SUM('Chemicals Calcs'!Y$2:Y168)-'Chem - ODS'!T$15*10^6&lt;0,0,IF(AND(SUM('Chemicals Calcs'!Y$1:Y167)-'Chem - ODS'!T$15*10^6&lt;0,SUM('Chemicals Calcs'!Y$2:Y168)-'Chem - ODS'!T$15*10^6&gt;0),SUM('Chemicals Calcs'!Y$2:Y168)-'Chem - ODS'!T$15*10^6,'Chemicals Calcs'!Y168))</f>
        <v>0</v>
      </c>
      <c r="Z168" s="210">
        <f ca="1">IF(SUM('Chemicals Calcs'!Z$2:Z168)-'Chem - ODS'!U$15*10^6&lt;0,0,IF(AND(SUM('Chemicals Calcs'!Z$1:Z167)-'Chem - ODS'!U$15*10^6&lt;0,SUM('Chemicals Calcs'!Z$2:Z168)-'Chem - ODS'!U$15*10^6&gt;0),SUM('Chemicals Calcs'!Z$2:Z168)-'Chem - ODS'!U$15*10^6,'Chemicals Calcs'!Z168))</f>
        <v>0</v>
      </c>
      <c r="AA168" s="210">
        <f ca="1">IF(SUM('Chemicals Calcs'!AA$2:AA168)-'Chem - ODS'!V$15*10^6&lt;0,0,IF(AND(SUM('Chemicals Calcs'!AA$1:AA167)-'Chem - ODS'!V$15*10^6&lt;0,SUM('Chemicals Calcs'!AA$2:AA168)-'Chem - ODS'!V$15*10^6&gt;0),SUM('Chemicals Calcs'!AA$2:AA168)-'Chem - ODS'!V$15*10^6,'Chemicals Calcs'!AA168))</f>
        <v>0</v>
      </c>
      <c r="AB168" s="210">
        <f ca="1">IF(SUM('Chemicals Calcs'!AB$2:AB168)-'Chem - ODS'!W$15*10^6&lt;0,0,IF(AND(SUM('Chemicals Calcs'!AB$1:AB167)-'Chem - ODS'!W$15*10^6&lt;0,SUM('Chemicals Calcs'!AB$2:AB168)-'Chem - ODS'!W$15*10^6&gt;0),SUM('Chemicals Calcs'!AB$2:AB168)-'Chem - ODS'!W$15*10^6,'Chemicals Calcs'!AB168))</f>
        <v>0</v>
      </c>
      <c r="AC168" s="210">
        <f ca="1">IF(SUM('Chemicals Calcs'!AC$2:AC168)-'Chem - ODS'!X$15*10^6&lt;0,0,IF(AND(SUM('Chemicals Calcs'!AC$1:AC167)-'Chem - ODS'!X$15*10^6&lt;0,SUM('Chemicals Calcs'!AC$2:AC168)-'Chem - ODS'!X$15*10^6&gt;0),SUM('Chemicals Calcs'!AC$2:AC168)-'Chem - ODS'!X$15*10^6,'Chemicals Calcs'!AC168))</f>
        <v>0</v>
      </c>
      <c r="AD168" s="210">
        <f ca="1">IF(SUM('Chemicals Calcs'!AD$2:AD168)-'Chem - ODS'!Y$15*10^6&lt;0,0,IF(AND(SUM('Chemicals Calcs'!AD$1:AD167)-'Chem - ODS'!Y$15*10^6&lt;0,SUM('Chemicals Calcs'!AD$2:AD168)-'Chem - ODS'!Y$15*10^6&gt;0),SUM('Chemicals Calcs'!AD$2:AD168)-'Chem - ODS'!Y$15*10^6,'Chemicals Calcs'!AD168))</f>
        <v>0</v>
      </c>
      <c r="AE168" s="210">
        <f ca="1">IF(SUM('Chemicals Calcs'!AE$2:AE168)-'Chem - ODS'!Z$15*10^6&lt;0,0,IF(AND(SUM('Chemicals Calcs'!AE$1:AE167)-'Chem - ODS'!Z$15*10^6&lt;0,SUM('Chemicals Calcs'!AE$2:AE168)-'Chem - ODS'!Z$15*10^6&gt;0),SUM('Chemicals Calcs'!AE$2:AE168)-'Chem - ODS'!Z$15*10^6,'Chemicals Calcs'!AE168))</f>
        <v>0</v>
      </c>
      <c r="AF168" s="210">
        <f ca="1">IF(SUM('Chemicals Calcs'!AF$2:AF168)-'Chem - ODS'!AA$15*10^6&lt;0,0,IF(AND(SUM('Chemicals Calcs'!AF$1:AF167)-'Chem - ODS'!AA$15*10^6&lt;0,SUM('Chemicals Calcs'!AF$2:AF168)-'Chem - ODS'!AA$15*10^6&gt;0),SUM('Chemicals Calcs'!AF$2:AF168)-'Chem - ODS'!AA$15*10^6,'Chemicals Calcs'!AF168))</f>
        <v>0</v>
      </c>
      <c r="AG168" s="210">
        <f ca="1">IF(SUM('Chemicals Calcs'!AG$2:AG168)-'Chem - ODS'!AB$15*10^6&lt;0,0,IF(AND(SUM('Chemicals Calcs'!AG$1:AG167)-'Chem - ODS'!AB$15*10^6&lt;0,SUM('Chemicals Calcs'!AG$2:AG168)-'Chem - ODS'!AB$15*10^6&gt;0),SUM('Chemicals Calcs'!AG$2:AG168)-'Chem - ODS'!AB$15*10^6,'Chemicals Calcs'!AG168))</f>
        <v>0</v>
      </c>
      <c r="AH168" s="210">
        <f ca="1">IF(SUM('Chemicals Calcs'!AH$2:AH168)-'Chem - ODS'!AC$15*10^6&lt;0,0,IF(AND(SUM('Chemicals Calcs'!AH$1:AH167)-'Chem - ODS'!AC$15*10^6&lt;0,SUM('Chemicals Calcs'!AH$2:AH168)-'Chem - ODS'!AC$15*10^6&gt;0),SUM('Chemicals Calcs'!AH$2:AH168)-'Chem - ODS'!AC$15*10^6,'Chemicals Calcs'!AH168))</f>
        <v>0</v>
      </c>
      <c r="AI168" s="210">
        <f ca="1">IF(SUM('Chemicals Calcs'!AI$2:AI168)-'Chem - ODS'!AD$15*10^6&lt;0,0,IF(AND(SUM('Chemicals Calcs'!AI$1:AI167)-'Chem - ODS'!AD$15*10^6&lt;0,SUM('Chemicals Calcs'!AI$2:AI168)-'Chem - ODS'!AD$15*10^6&gt;0),SUM('Chemicals Calcs'!AI$2:AI168)-'Chem - ODS'!AD$15*10^6,'Chemicals Calcs'!AI168))</f>
        <v>0</v>
      </c>
      <c r="AJ168" s="210">
        <f ca="1">IF(SUM('Chemicals Calcs'!AJ$2:AJ168)-'Chem - ODS'!AE$15*10^6&lt;0,0,IF(AND(SUM('Chemicals Calcs'!AJ$1:AJ167)-'Chem - ODS'!AE$15*10^6&lt;0,SUM('Chemicals Calcs'!AJ$2:AJ168)-'Chem - ODS'!AE$15*10^6&gt;0),SUM('Chemicals Calcs'!AJ$2:AJ168)-'Chem - ODS'!AE$15*10^6,'Chemicals Calcs'!AJ168))</f>
        <v>0</v>
      </c>
      <c r="AK168" s="210">
        <f ca="1">IF(SUM('Chemicals Calcs'!AK$2:AK168)-'Chem - ODS'!AF$15*10^6&lt;0,0,IF(AND(SUM('Chemicals Calcs'!AK$1:AK167)-'Chem - ODS'!AF$15*10^6&lt;0,SUM('Chemicals Calcs'!AK$2:AK168)-'Chem - ODS'!AF$15*10^6&gt;0),SUM('Chemicals Calcs'!AK$2:AK168)-'Chem - ODS'!AF$15*10^6,'Chemicals Calcs'!AK168))</f>
        <v>0</v>
      </c>
      <c r="AL168" s="210">
        <f ca="1">IF(SUM('Chemicals Calcs'!AL$2:AL168)-'Chem - ODS'!AG$15*10^6&lt;0,0,IF(AND(SUM('Chemicals Calcs'!AL$1:AL167)-'Chem - ODS'!AG$15*10^6&lt;0,SUM('Chemicals Calcs'!AL$2:AL168)-'Chem - ODS'!AG$15*10^6&gt;0),SUM('Chemicals Calcs'!AL$2:AL168)-'Chem - ODS'!AG$15*10^6,'Chemicals Calcs'!AL168))</f>
        <v>0</v>
      </c>
      <c r="AM168" s="210">
        <f ca="1">IF(SUM('Chemicals Calcs'!AM$2:AM168)-'Chem - ODS'!AH$15*10^6&lt;0,0,IF(AND(SUM('Chemicals Calcs'!AM$1:AM167)-'Chem - ODS'!AH$15*10^6&lt;0,SUM('Chemicals Calcs'!AM$2:AM168)-'Chem - ODS'!AH$15*10^6&gt;0),SUM('Chemicals Calcs'!AM$2:AM168)-'Chem - ODS'!AH$15*10^6,'Chemicals Calcs'!AM168))</f>
        <v>0</v>
      </c>
      <c r="AN168" s="210">
        <f ca="1">IF(SUM('Chemicals Calcs'!AN$2:AN168)-'Chem - ODS'!AI$15*10^6&lt;0,0,IF(AND(SUM('Chemicals Calcs'!AN$1:AN167)-'Chem - ODS'!AI$15*10^6&lt;0,SUM('Chemicals Calcs'!AN$2:AN168)-'Chem - ODS'!AI$15*10^6&gt;0),SUM('Chemicals Calcs'!AN$2:AN168)-'Chem - ODS'!AI$15*10^6,'Chemicals Calcs'!AN168))</f>
        <v>0</v>
      </c>
      <c r="AO168" s="210">
        <f ca="1">IF(SUM('Chemicals Calcs'!AO$2:AO168)-'Chem - ODS'!AJ$15*10^6&lt;0,0,IF(AND(SUM('Chemicals Calcs'!AO$1:AO167)-'Chem - ODS'!AJ$15*10^6&lt;0,SUM('Chemicals Calcs'!AO$2:AO168)-'Chem - ODS'!AJ$15*10^6&gt;0),SUM('Chemicals Calcs'!AO$2:AO168)-'Chem - ODS'!AJ$15*10^6,'Chemicals Calcs'!AO168))</f>
        <v>0</v>
      </c>
      <c r="AP168" s="210">
        <f ca="1">IF(SUM('Chemicals Calcs'!AP$2:AP168)-'Chem - ODS'!AK$15*10^6&lt;0,0,IF(AND(SUM('Chemicals Calcs'!AP$1:AP167)-'Chem - ODS'!AK$15*10^6&lt;0,SUM('Chemicals Calcs'!AP$2:AP168)-'Chem - ODS'!AK$15*10^6&gt;0),SUM('Chemicals Calcs'!AP$2:AP168)-'Chem - ODS'!AK$15*10^6,'Chemicals Calcs'!AP168))</f>
        <v>0</v>
      </c>
    </row>
    <row r="169" spans="1:42">
      <c r="A169" s="74">
        <v>950</v>
      </c>
      <c r="B169">
        <f ca="1">IF('Chemicals 2010'!$A177="CP",INDIRECT("'Chemicals 2010'!"&amp;'Country Selector'!$B$3&amp;ROW($A177))*10^12,0)</f>
        <v>0</v>
      </c>
      <c r="C169" s="90">
        <f t="shared" ca="1" si="8"/>
        <v>0</v>
      </c>
      <c r="D169" s="90">
        <f t="shared" ca="1" si="7"/>
        <v>0</v>
      </c>
      <c r="E169" s="90">
        <f t="shared" ca="1" si="7"/>
        <v>0</v>
      </c>
      <c r="F169" s="90">
        <f t="shared" ca="1" si="7"/>
        <v>0</v>
      </c>
      <c r="G169" s="210">
        <f ca="1">IF(SUM('Chemicals Calcs'!G$2:G169)-'Chem - ODS'!B$15*10^6&lt;0,0,IF(AND(SUM('Chemicals Calcs'!G$1:G168)-'Chem - ODS'!B$15*10^6&lt;0,SUM('Chemicals Calcs'!G$2:G169)-'Chem - ODS'!B$15*10^6&gt;0),SUM('Chemicals Calcs'!G$2:G169)-'Chem - ODS'!B$15*10^6,'Chemicals Calcs'!G169))</f>
        <v>0</v>
      </c>
      <c r="H169" s="210">
        <f ca="1">IF(SUM('Chemicals Calcs'!H$2:H169)-'Chem - ODS'!C$15*10^6&lt;0,0,IF(AND(SUM('Chemicals Calcs'!H$1:H168)-'Chem - ODS'!C$15*10^6&lt;0,SUM('Chemicals Calcs'!H$2:H169)-'Chem - ODS'!C$15*10^6&gt;0),SUM('Chemicals Calcs'!H$2:H169)-'Chem - ODS'!C$15*10^6,'Chemicals Calcs'!H169))</f>
        <v>0</v>
      </c>
      <c r="I169" s="210">
        <f ca="1">IF(SUM('Chemicals Calcs'!I$2:I169)-'Chem - ODS'!D$15*10^6&lt;0,0,IF(AND(SUM('Chemicals Calcs'!I$1:I168)-'Chem - ODS'!D$15*10^6&lt;0,SUM('Chemicals Calcs'!I$2:I169)-'Chem - ODS'!D$15*10^6&gt;0),SUM('Chemicals Calcs'!I$2:I169)-'Chem - ODS'!D$15*10^6,'Chemicals Calcs'!I169))</f>
        <v>0</v>
      </c>
      <c r="J169" s="210">
        <f ca="1">IF(SUM('Chemicals Calcs'!J$2:J169)-'Chem - ODS'!E$15*10^6&lt;0,0,IF(AND(SUM('Chemicals Calcs'!J$1:J168)-'Chem - ODS'!E$15*10^6&lt;0,SUM('Chemicals Calcs'!J$2:J169)-'Chem - ODS'!E$15*10^6&gt;0),SUM('Chemicals Calcs'!J$2:J169)-'Chem - ODS'!E$15*10^6,'Chemicals Calcs'!J169))</f>
        <v>0</v>
      </c>
      <c r="K169" s="210">
        <f ca="1">IF(SUM('Chemicals Calcs'!K$2:K169)-'Chem - ODS'!F$15*10^6&lt;0,0,IF(AND(SUM('Chemicals Calcs'!K$1:K168)-'Chem - ODS'!F$15*10^6&lt;0,SUM('Chemicals Calcs'!K$2:K169)-'Chem - ODS'!F$15*10^6&gt;0),SUM('Chemicals Calcs'!K$2:K169)-'Chem - ODS'!F$15*10^6,'Chemicals Calcs'!K169))</f>
        <v>0</v>
      </c>
      <c r="L169" s="210">
        <f ca="1">IF(SUM('Chemicals Calcs'!L$2:L169)-'Chem - ODS'!G$15*10^6&lt;0,0,IF(AND(SUM('Chemicals Calcs'!L$1:L168)-'Chem - ODS'!G$15*10^6&lt;0,SUM('Chemicals Calcs'!L$2:L169)-'Chem - ODS'!G$15*10^6&gt;0),SUM('Chemicals Calcs'!L$2:L169)-'Chem - ODS'!G$15*10^6,'Chemicals Calcs'!L169))</f>
        <v>0</v>
      </c>
      <c r="M169" s="210">
        <f ca="1">IF(SUM('Chemicals Calcs'!M$2:M169)-'Chem - ODS'!H$15*10^6&lt;0,0,IF(AND(SUM('Chemicals Calcs'!M$1:M168)-'Chem - ODS'!H$15*10^6&lt;0,SUM('Chemicals Calcs'!M$2:M169)-'Chem - ODS'!H$15*10^6&gt;0),SUM('Chemicals Calcs'!M$2:M169)-'Chem - ODS'!H$15*10^6,'Chemicals Calcs'!M169))</f>
        <v>0</v>
      </c>
      <c r="N169" s="210">
        <f ca="1">IF(SUM('Chemicals Calcs'!N$2:N169)-'Chem - ODS'!I$15*10^6&lt;0,0,IF(AND(SUM('Chemicals Calcs'!N$1:N168)-'Chem - ODS'!I$15*10^6&lt;0,SUM('Chemicals Calcs'!N$2:N169)-'Chem - ODS'!I$15*10^6&gt;0),SUM('Chemicals Calcs'!N$2:N169)-'Chem - ODS'!I$15*10^6,'Chemicals Calcs'!N169))</f>
        <v>0</v>
      </c>
      <c r="O169" s="210">
        <f ca="1">IF(SUM('Chemicals Calcs'!O$2:O169)-'Chem - ODS'!J$15*10^6&lt;0,0,IF(AND(SUM('Chemicals Calcs'!O$1:O168)-'Chem - ODS'!J$15*10^6&lt;0,SUM('Chemicals Calcs'!O$2:O169)-'Chem - ODS'!J$15*10^6&gt;0),SUM('Chemicals Calcs'!O$2:O169)-'Chem - ODS'!J$15*10^6,'Chemicals Calcs'!O169))</f>
        <v>0</v>
      </c>
      <c r="P169" s="210">
        <f ca="1">IF(SUM('Chemicals Calcs'!P$2:P169)-'Chem - ODS'!K$15*10^6&lt;0,0,IF(AND(SUM('Chemicals Calcs'!P$1:P168)-'Chem - ODS'!K$15*10^6&lt;0,SUM('Chemicals Calcs'!P$2:P169)-'Chem - ODS'!K$15*10^6&gt;0),SUM('Chemicals Calcs'!P$2:P169)-'Chem - ODS'!K$15*10^6,'Chemicals Calcs'!P169))</f>
        <v>0</v>
      </c>
      <c r="Q169" s="210">
        <f ca="1">IF(SUM('Chemicals Calcs'!Q$2:Q169)-'Chem - ODS'!L$15*10^6&lt;0,0,IF(AND(SUM('Chemicals Calcs'!Q$1:Q168)-'Chem - ODS'!L$15*10^6&lt;0,SUM('Chemicals Calcs'!Q$2:Q169)-'Chem - ODS'!L$15*10^6&gt;0),SUM('Chemicals Calcs'!Q$2:Q169)-'Chem - ODS'!L$15*10^6,'Chemicals Calcs'!Q169))</f>
        <v>0</v>
      </c>
      <c r="R169" s="210">
        <f ca="1">IF(SUM('Chemicals Calcs'!R$2:R169)-'Chem - ODS'!M$15*10^6&lt;0,0,IF(AND(SUM('Chemicals Calcs'!R$1:R168)-'Chem - ODS'!M$15*10^6&lt;0,SUM('Chemicals Calcs'!R$2:R169)-'Chem - ODS'!M$15*10^6&gt;0),SUM('Chemicals Calcs'!R$2:R169)-'Chem - ODS'!M$15*10^6,'Chemicals Calcs'!R169))</f>
        <v>0</v>
      </c>
      <c r="S169" s="210">
        <f ca="1">IF(SUM('Chemicals Calcs'!S$2:S169)-'Chem - ODS'!N$15*10^6&lt;0,0,IF(AND(SUM('Chemicals Calcs'!S$1:S168)-'Chem - ODS'!N$15*10^6&lt;0,SUM('Chemicals Calcs'!S$2:S169)-'Chem - ODS'!N$15*10^6&gt;0),SUM('Chemicals Calcs'!S$2:S169)-'Chem - ODS'!N$15*10^6,'Chemicals Calcs'!S169))</f>
        <v>0</v>
      </c>
      <c r="T169" s="210">
        <f ca="1">IF(SUM('Chemicals Calcs'!T$2:T169)-'Chem - ODS'!O$15*10^6&lt;0,0,IF(AND(SUM('Chemicals Calcs'!T$1:T168)-'Chem - ODS'!O$15*10^6&lt;0,SUM('Chemicals Calcs'!T$2:T169)-'Chem - ODS'!O$15*10^6&gt;0),SUM('Chemicals Calcs'!T$2:T169)-'Chem - ODS'!O$15*10^6,'Chemicals Calcs'!T169))</f>
        <v>0</v>
      </c>
      <c r="U169" s="210">
        <f ca="1">IF(SUM('Chemicals Calcs'!U$2:U169)-'Chem - ODS'!P$15*10^6&lt;0,0,IF(AND(SUM('Chemicals Calcs'!U$1:U168)-'Chem - ODS'!P$15*10^6&lt;0,SUM('Chemicals Calcs'!U$2:U169)-'Chem - ODS'!P$15*10^6&gt;0),SUM('Chemicals Calcs'!U$2:U169)-'Chem - ODS'!P$15*10^6,'Chemicals Calcs'!U169))</f>
        <v>0</v>
      </c>
      <c r="V169" s="210">
        <f ca="1">IF(SUM('Chemicals Calcs'!V$2:V169)-'Chem - ODS'!Q$15*10^6&lt;0,0,IF(AND(SUM('Chemicals Calcs'!V$1:V168)-'Chem - ODS'!Q$15*10^6&lt;0,SUM('Chemicals Calcs'!V$2:V169)-'Chem - ODS'!Q$15*10^6&gt;0),SUM('Chemicals Calcs'!V$2:V169)-'Chem - ODS'!Q$15*10^6,'Chemicals Calcs'!V169))</f>
        <v>0</v>
      </c>
      <c r="W169" s="210">
        <f ca="1">IF(SUM('Chemicals Calcs'!W$2:W169)-'Chem - ODS'!R$15*10^6&lt;0,0,IF(AND(SUM('Chemicals Calcs'!W$1:W168)-'Chem - ODS'!R$15*10^6&lt;0,SUM('Chemicals Calcs'!W$2:W169)-'Chem - ODS'!R$15*10^6&gt;0),SUM('Chemicals Calcs'!W$2:W169)-'Chem - ODS'!R$15*10^6,'Chemicals Calcs'!W169))</f>
        <v>0</v>
      </c>
      <c r="X169" s="210">
        <f ca="1">IF(SUM('Chemicals Calcs'!X$2:X169)-'Chem - ODS'!S$15*10^6&lt;0,0,IF(AND(SUM('Chemicals Calcs'!X$1:X168)-'Chem - ODS'!S$15*10^6&lt;0,SUM('Chemicals Calcs'!X$2:X169)-'Chem - ODS'!S$15*10^6&gt;0),SUM('Chemicals Calcs'!X$2:X169)-'Chem - ODS'!S$15*10^6,'Chemicals Calcs'!X169))</f>
        <v>0</v>
      </c>
      <c r="Y169" s="210">
        <f ca="1">IF(SUM('Chemicals Calcs'!Y$2:Y169)-'Chem - ODS'!T$15*10^6&lt;0,0,IF(AND(SUM('Chemicals Calcs'!Y$1:Y168)-'Chem - ODS'!T$15*10^6&lt;0,SUM('Chemicals Calcs'!Y$2:Y169)-'Chem - ODS'!T$15*10^6&gt;0),SUM('Chemicals Calcs'!Y$2:Y169)-'Chem - ODS'!T$15*10^6,'Chemicals Calcs'!Y169))</f>
        <v>0</v>
      </c>
      <c r="Z169" s="210">
        <f ca="1">IF(SUM('Chemicals Calcs'!Z$2:Z169)-'Chem - ODS'!U$15*10^6&lt;0,0,IF(AND(SUM('Chemicals Calcs'!Z$1:Z168)-'Chem - ODS'!U$15*10^6&lt;0,SUM('Chemicals Calcs'!Z$2:Z169)-'Chem - ODS'!U$15*10^6&gt;0),SUM('Chemicals Calcs'!Z$2:Z169)-'Chem - ODS'!U$15*10^6,'Chemicals Calcs'!Z169))</f>
        <v>0</v>
      </c>
      <c r="AA169" s="210">
        <f ca="1">IF(SUM('Chemicals Calcs'!AA$2:AA169)-'Chem - ODS'!V$15*10^6&lt;0,0,IF(AND(SUM('Chemicals Calcs'!AA$1:AA168)-'Chem - ODS'!V$15*10^6&lt;0,SUM('Chemicals Calcs'!AA$2:AA169)-'Chem - ODS'!V$15*10^6&gt;0),SUM('Chemicals Calcs'!AA$2:AA169)-'Chem - ODS'!V$15*10^6,'Chemicals Calcs'!AA169))</f>
        <v>0</v>
      </c>
      <c r="AB169" s="210">
        <f ca="1">IF(SUM('Chemicals Calcs'!AB$2:AB169)-'Chem - ODS'!W$15*10^6&lt;0,0,IF(AND(SUM('Chemicals Calcs'!AB$1:AB168)-'Chem - ODS'!W$15*10^6&lt;0,SUM('Chemicals Calcs'!AB$2:AB169)-'Chem - ODS'!W$15*10^6&gt;0),SUM('Chemicals Calcs'!AB$2:AB169)-'Chem - ODS'!W$15*10^6,'Chemicals Calcs'!AB169))</f>
        <v>0</v>
      </c>
      <c r="AC169" s="210">
        <f ca="1">IF(SUM('Chemicals Calcs'!AC$2:AC169)-'Chem - ODS'!X$15*10^6&lt;0,0,IF(AND(SUM('Chemicals Calcs'!AC$1:AC168)-'Chem - ODS'!X$15*10^6&lt;0,SUM('Chemicals Calcs'!AC$2:AC169)-'Chem - ODS'!X$15*10^6&gt;0),SUM('Chemicals Calcs'!AC$2:AC169)-'Chem - ODS'!X$15*10^6,'Chemicals Calcs'!AC169))</f>
        <v>0</v>
      </c>
      <c r="AD169" s="210">
        <f ca="1">IF(SUM('Chemicals Calcs'!AD$2:AD169)-'Chem - ODS'!Y$15*10^6&lt;0,0,IF(AND(SUM('Chemicals Calcs'!AD$1:AD168)-'Chem - ODS'!Y$15*10^6&lt;0,SUM('Chemicals Calcs'!AD$2:AD169)-'Chem - ODS'!Y$15*10^6&gt;0),SUM('Chemicals Calcs'!AD$2:AD169)-'Chem - ODS'!Y$15*10^6,'Chemicals Calcs'!AD169))</f>
        <v>0</v>
      </c>
      <c r="AE169" s="210">
        <f ca="1">IF(SUM('Chemicals Calcs'!AE$2:AE169)-'Chem - ODS'!Z$15*10^6&lt;0,0,IF(AND(SUM('Chemicals Calcs'!AE$1:AE168)-'Chem - ODS'!Z$15*10^6&lt;0,SUM('Chemicals Calcs'!AE$2:AE169)-'Chem - ODS'!Z$15*10^6&gt;0),SUM('Chemicals Calcs'!AE$2:AE169)-'Chem - ODS'!Z$15*10^6,'Chemicals Calcs'!AE169))</f>
        <v>0</v>
      </c>
      <c r="AF169" s="210">
        <f ca="1">IF(SUM('Chemicals Calcs'!AF$2:AF169)-'Chem - ODS'!AA$15*10^6&lt;0,0,IF(AND(SUM('Chemicals Calcs'!AF$1:AF168)-'Chem - ODS'!AA$15*10^6&lt;0,SUM('Chemicals Calcs'!AF$2:AF169)-'Chem - ODS'!AA$15*10^6&gt;0),SUM('Chemicals Calcs'!AF$2:AF169)-'Chem - ODS'!AA$15*10^6,'Chemicals Calcs'!AF169))</f>
        <v>0</v>
      </c>
      <c r="AG169" s="210">
        <f ca="1">IF(SUM('Chemicals Calcs'!AG$2:AG169)-'Chem - ODS'!AB$15*10^6&lt;0,0,IF(AND(SUM('Chemicals Calcs'!AG$1:AG168)-'Chem - ODS'!AB$15*10^6&lt;0,SUM('Chemicals Calcs'!AG$2:AG169)-'Chem - ODS'!AB$15*10^6&gt;0),SUM('Chemicals Calcs'!AG$2:AG169)-'Chem - ODS'!AB$15*10^6,'Chemicals Calcs'!AG169))</f>
        <v>0</v>
      </c>
      <c r="AH169" s="210">
        <f ca="1">IF(SUM('Chemicals Calcs'!AH$2:AH169)-'Chem - ODS'!AC$15*10^6&lt;0,0,IF(AND(SUM('Chemicals Calcs'!AH$1:AH168)-'Chem - ODS'!AC$15*10^6&lt;0,SUM('Chemicals Calcs'!AH$2:AH169)-'Chem - ODS'!AC$15*10^6&gt;0),SUM('Chemicals Calcs'!AH$2:AH169)-'Chem - ODS'!AC$15*10^6,'Chemicals Calcs'!AH169))</f>
        <v>0</v>
      </c>
      <c r="AI169" s="210">
        <f ca="1">IF(SUM('Chemicals Calcs'!AI$2:AI169)-'Chem - ODS'!AD$15*10^6&lt;0,0,IF(AND(SUM('Chemicals Calcs'!AI$1:AI168)-'Chem - ODS'!AD$15*10^6&lt;0,SUM('Chemicals Calcs'!AI$2:AI169)-'Chem - ODS'!AD$15*10^6&gt;0),SUM('Chemicals Calcs'!AI$2:AI169)-'Chem - ODS'!AD$15*10^6,'Chemicals Calcs'!AI169))</f>
        <v>0</v>
      </c>
      <c r="AJ169" s="210">
        <f ca="1">IF(SUM('Chemicals Calcs'!AJ$2:AJ169)-'Chem - ODS'!AE$15*10^6&lt;0,0,IF(AND(SUM('Chemicals Calcs'!AJ$1:AJ168)-'Chem - ODS'!AE$15*10^6&lt;0,SUM('Chemicals Calcs'!AJ$2:AJ169)-'Chem - ODS'!AE$15*10^6&gt;0),SUM('Chemicals Calcs'!AJ$2:AJ169)-'Chem - ODS'!AE$15*10^6,'Chemicals Calcs'!AJ169))</f>
        <v>0</v>
      </c>
      <c r="AK169" s="210">
        <f ca="1">IF(SUM('Chemicals Calcs'!AK$2:AK169)-'Chem - ODS'!AF$15*10^6&lt;0,0,IF(AND(SUM('Chemicals Calcs'!AK$1:AK168)-'Chem - ODS'!AF$15*10^6&lt;0,SUM('Chemicals Calcs'!AK$2:AK169)-'Chem - ODS'!AF$15*10^6&gt;0),SUM('Chemicals Calcs'!AK$2:AK169)-'Chem - ODS'!AF$15*10^6,'Chemicals Calcs'!AK169))</f>
        <v>0</v>
      </c>
      <c r="AL169" s="210">
        <f ca="1">IF(SUM('Chemicals Calcs'!AL$2:AL169)-'Chem - ODS'!AG$15*10^6&lt;0,0,IF(AND(SUM('Chemicals Calcs'!AL$1:AL168)-'Chem - ODS'!AG$15*10^6&lt;0,SUM('Chemicals Calcs'!AL$2:AL169)-'Chem - ODS'!AG$15*10^6&gt;0),SUM('Chemicals Calcs'!AL$2:AL169)-'Chem - ODS'!AG$15*10^6,'Chemicals Calcs'!AL169))</f>
        <v>0</v>
      </c>
      <c r="AM169" s="210">
        <f ca="1">IF(SUM('Chemicals Calcs'!AM$2:AM169)-'Chem - ODS'!AH$15*10^6&lt;0,0,IF(AND(SUM('Chemicals Calcs'!AM$1:AM168)-'Chem - ODS'!AH$15*10^6&lt;0,SUM('Chemicals Calcs'!AM$2:AM169)-'Chem - ODS'!AH$15*10^6&gt;0),SUM('Chemicals Calcs'!AM$2:AM169)-'Chem - ODS'!AH$15*10^6,'Chemicals Calcs'!AM169))</f>
        <v>0</v>
      </c>
      <c r="AN169" s="210">
        <f ca="1">IF(SUM('Chemicals Calcs'!AN$2:AN169)-'Chem - ODS'!AI$15*10^6&lt;0,0,IF(AND(SUM('Chemicals Calcs'!AN$1:AN168)-'Chem - ODS'!AI$15*10^6&lt;0,SUM('Chemicals Calcs'!AN$2:AN169)-'Chem - ODS'!AI$15*10^6&gt;0),SUM('Chemicals Calcs'!AN$2:AN169)-'Chem - ODS'!AI$15*10^6,'Chemicals Calcs'!AN169))</f>
        <v>0</v>
      </c>
      <c r="AO169" s="210">
        <f ca="1">IF(SUM('Chemicals Calcs'!AO$2:AO169)-'Chem - ODS'!AJ$15*10^6&lt;0,0,IF(AND(SUM('Chemicals Calcs'!AO$1:AO168)-'Chem - ODS'!AJ$15*10^6&lt;0,SUM('Chemicals Calcs'!AO$2:AO169)-'Chem - ODS'!AJ$15*10^6&gt;0),SUM('Chemicals Calcs'!AO$2:AO169)-'Chem - ODS'!AJ$15*10^6,'Chemicals Calcs'!AO169))</f>
        <v>0</v>
      </c>
      <c r="AP169" s="210">
        <f ca="1">IF(SUM('Chemicals Calcs'!AP$2:AP169)-'Chem - ODS'!AK$15*10^6&lt;0,0,IF(AND(SUM('Chemicals Calcs'!AP$1:AP168)-'Chem - ODS'!AK$15*10^6&lt;0,SUM('Chemicals Calcs'!AP$2:AP169)-'Chem - ODS'!AK$15*10^6&gt;0),SUM('Chemicals Calcs'!AP$2:AP169)-'Chem - ODS'!AK$15*10^6,'Chemicals Calcs'!AP169))</f>
        <v>0</v>
      </c>
    </row>
    <row r="170" spans="1:42">
      <c r="A170" s="74">
        <v>1000</v>
      </c>
      <c r="B170">
        <f ca="1">IF('Chemicals 2010'!$A178="CP",INDIRECT("'Chemicals 2010'!"&amp;'Country Selector'!$B$3&amp;ROW($A178))*10^12,0)</f>
        <v>0</v>
      </c>
      <c r="C170" s="90">
        <f t="shared" ca="1" si="8"/>
        <v>0</v>
      </c>
      <c r="D170" s="90">
        <f t="shared" ca="1" si="7"/>
        <v>0</v>
      </c>
      <c r="E170" s="90">
        <f t="shared" ca="1" si="7"/>
        <v>0</v>
      </c>
      <c r="F170" s="90">
        <f t="shared" ca="1" si="7"/>
        <v>0</v>
      </c>
      <c r="G170" s="210">
        <f ca="1">IF(SUM('Chemicals Calcs'!G$2:G170)-'Chem - ODS'!B$15*10^6&lt;0,0,IF(AND(SUM('Chemicals Calcs'!G$1:G169)-'Chem - ODS'!B$15*10^6&lt;0,SUM('Chemicals Calcs'!G$2:G170)-'Chem - ODS'!B$15*10^6&gt;0),SUM('Chemicals Calcs'!G$2:G170)-'Chem - ODS'!B$15*10^6,'Chemicals Calcs'!G170))</f>
        <v>0</v>
      </c>
      <c r="H170" s="210">
        <f ca="1">IF(SUM('Chemicals Calcs'!H$2:H170)-'Chem - ODS'!C$15*10^6&lt;0,0,IF(AND(SUM('Chemicals Calcs'!H$1:H169)-'Chem - ODS'!C$15*10^6&lt;0,SUM('Chemicals Calcs'!H$2:H170)-'Chem - ODS'!C$15*10^6&gt;0),SUM('Chemicals Calcs'!H$2:H170)-'Chem - ODS'!C$15*10^6,'Chemicals Calcs'!H170))</f>
        <v>0</v>
      </c>
      <c r="I170" s="210">
        <f ca="1">IF(SUM('Chemicals Calcs'!I$2:I170)-'Chem - ODS'!D$15*10^6&lt;0,0,IF(AND(SUM('Chemicals Calcs'!I$1:I169)-'Chem - ODS'!D$15*10^6&lt;0,SUM('Chemicals Calcs'!I$2:I170)-'Chem - ODS'!D$15*10^6&gt;0),SUM('Chemicals Calcs'!I$2:I170)-'Chem - ODS'!D$15*10^6,'Chemicals Calcs'!I170))</f>
        <v>0</v>
      </c>
      <c r="J170" s="210">
        <f ca="1">IF(SUM('Chemicals Calcs'!J$2:J170)-'Chem - ODS'!E$15*10^6&lt;0,0,IF(AND(SUM('Chemicals Calcs'!J$1:J169)-'Chem - ODS'!E$15*10^6&lt;0,SUM('Chemicals Calcs'!J$2:J170)-'Chem - ODS'!E$15*10^6&gt;0),SUM('Chemicals Calcs'!J$2:J170)-'Chem - ODS'!E$15*10^6,'Chemicals Calcs'!J170))</f>
        <v>0</v>
      </c>
      <c r="K170" s="210">
        <f ca="1">IF(SUM('Chemicals Calcs'!K$2:K170)-'Chem - ODS'!F$15*10^6&lt;0,0,IF(AND(SUM('Chemicals Calcs'!K$1:K169)-'Chem - ODS'!F$15*10^6&lt;0,SUM('Chemicals Calcs'!K$2:K170)-'Chem - ODS'!F$15*10^6&gt;0),SUM('Chemicals Calcs'!K$2:K170)-'Chem - ODS'!F$15*10^6,'Chemicals Calcs'!K170))</f>
        <v>0</v>
      </c>
      <c r="L170" s="210">
        <f ca="1">IF(SUM('Chemicals Calcs'!L$2:L170)-'Chem - ODS'!G$15*10^6&lt;0,0,IF(AND(SUM('Chemicals Calcs'!L$1:L169)-'Chem - ODS'!G$15*10^6&lt;0,SUM('Chemicals Calcs'!L$2:L170)-'Chem - ODS'!G$15*10^6&gt;0),SUM('Chemicals Calcs'!L$2:L170)-'Chem - ODS'!G$15*10^6,'Chemicals Calcs'!L170))</f>
        <v>0</v>
      </c>
      <c r="M170" s="210">
        <f ca="1">IF(SUM('Chemicals Calcs'!M$2:M170)-'Chem - ODS'!H$15*10^6&lt;0,0,IF(AND(SUM('Chemicals Calcs'!M$1:M169)-'Chem - ODS'!H$15*10^6&lt;0,SUM('Chemicals Calcs'!M$2:M170)-'Chem - ODS'!H$15*10^6&gt;0),SUM('Chemicals Calcs'!M$2:M170)-'Chem - ODS'!H$15*10^6,'Chemicals Calcs'!M170))</f>
        <v>0</v>
      </c>
      <c r="N170" s="210">
        <f ca="1">IF(SUM('Chemicals Calcs'!N$2:N170)-'Chem - ODS'!I$15*10^6&lt;0,0,IF(AND(SUM('Chemicals Calcs'!N$1:N169)-'Chem - ODS'!I$15*10^6&lt;0,SUM('Chemicals Calcs'!N$2:N170)-'Chem - ODS'!I$15*10^6&gt;0),SUM('Chemicals Calcs'!N$2:N170)-'Chem - ODS'!I$15*10^6,'Chemicals Calcs'!N170))</f>
        <v>0</v>
      </c>
      <c r="O170" s="210">
        <f ca="1">IF(SUM('Chemicals Calcs'!O$2:O170)-'Chem - ODS'!J$15*10^6&lt;0,0,IF(AND(SUM('Chemicals Calcs'!O$1:O169)-'Chem - ODS'!J$15*10^6&lt;0,SUM('Chemicals Calcs'!O$2:O170)-'Chem - ODS'!J$15*10^6&gt;0),SUM('Chemicals Calcs'!O$2:O170)-'Chem - ODS'!J$15*10^6,'Chemicals Calcs'!O170))</f>
        <v>0</v>
      </c>
      <c r="P170" s="210">
        <f ca="1">IF(SUM('Chemicals Calcs'!P$2:P170)-'Chem - ODS'!K$15*10^6&lt;0,0,IF(AND(SUM('Chemicals Calcs'!P$1:P169)-'Chem - ODS'!K$15*10^6&lt;0,SUM('Chemicals Calcs'!P$2:P170)-'Chem - ODS'!K$15*10^6&gt;0),SUM('Chemicals Calcs'!P$2:P170)-'Chem - ODS'!K$15*10^6,'Chemicals Calcs'!P170))</f>
        <v>0</v>
      </c>
      <c r="Q170" s="210">
        <f ca="1">IF(SUM('Chemicals Calcs'!Q$2:Q170)-'Chem - ODS'!L$15*10^6&lt;0,0,IF(AND(SUM('Chemicals Calcs'!Q$1:Q169)-'Chem - ODS'!L$15*10^6&lt;0,SUM('Chemicals Calcs'!Q$2:Q170)-'Chem - ODS'!L$15*10^6&gt;0),SUM('Chemicals Calcs'!Q$2:Q170)-'Chem - ODS'!L$15*10^6,'Chemicals Calcs'!Q170))</f>
        <v>0</v>
      </c>
      <c r="R170" s="210">
        <f ca="1">IF(SUM('Chemicals Calcs'!R$2:R170)-'Chem - ODS'!M$15*10^6&lt;0,0,IF(AND(SUM('Chemicals Calcs'!R$1:R169)-'Chem - ODS'!M$15*10^6&lt;0,SUM('Chemicals Calcs'!R$2:R170)-'Chem - ODS'!M$15*10^6&gt;0),SUM('Chemicals Calcs'!R$2:R170)-'Chem - ODS'!M$15*10^6,'Chemicals Calcs'!R170))</f>
        <v>0</v>
      </c>
      <c r="S170" s="210">
        <f ca="1">IF(SUM('Chemicals Calcs'!S$2:S170)-'Chem - ODS'!N$15*10^6&lt;0,0,IF(AND(SUM('Chemicals Calcs'!S$1:S169)-'Chem - ODS'!N$15*10^6&lt;0,SUM('Chemicals Calcs'!S$2:S170)-'Chem - ODS'!N$15*10^6&gt;0),SUM('Chemicals Calcs'!S$2:S170)-'Chem - ODS'!N$15*10^6,'Chemicals Calcs'!S170))</f>
        <v>0</v>
      </c>
      <c r="T170" s="210">
        <f ca="1">IF(SUM('Chemicals Calcs'!T$2:T170)-'Chem - ODS'!O$15*10^6&lt;0,0,IF(AND(SUM('Chemicals Calcs'!T$1:T169)-'Chem - ODS'!O$15*10^6&lt;0,SUM('Chemicals Calcs'!T$2:T170)-'Chem - ODS'!O$15*10^6&gt;0),SUM('Chemicals Calcs'!T$2:T170)-'Chem - ODS'!O$15*10^6,'Chemicals Calcs'!T170))</f>
        <v>0</v>
      </c>
      <c r="U170" s="210">
        <f ca="1">IF(SUM('Chemicals Calcs'!U$2:U170)-'Chem - ODS'!P$15*10^6&lt;0,0,IF(AND(SUM('Chemicals Calcs'!U$1:U169)-'Chem - ODS'!P$15*10^6&lt;0,SUM('Chemicals Calcs'!U$2:U170)-'Chem - ODS'!P$15*10^6&gt;0),SUM('Chemicals Calcs'!U$2:U170)-'Chem - ODS'!P$15*10^6,'Chemicals Calcs'!U170))</f>
        <v>0</v>
      </c>
      <c r="V170" s="210">
        <f ca="1">IF(SUM('Chemicals Calcs'!V$2:V170)-'Chem - ODS'!Q$15*10^6&lt;0,0,IF(AND(SUM('Chemicals Calcs'!V$1:V169)-'Chem - ODS'!Q$15*10^6&lt;0,SUM('Chemicals Calcs'!V$2:V170)-'Chem - ODS'!Q$15*10^6&gt;0),SUM('Chemicals Calcs'!V$2:V170)-'Chem - ODS'!Q$15*10^6,'Chemicals Calcs'!V170))</f>
        <v>0</v>
      </c>
      <c r="W170" s="210">
        <f ca="1">IF(SUM('Chemicals Calcs'!W$2:W170)-'Chem - ODS'!R$15*10^6&lt;0,0,IF(AND(SUM('Chemicals Calcs'!W$1:W169)-'Chem - ODS'!R$15*10^6&lt;0,SUM('Chemicals Calcs'!W$2:W170)-'Chem - ODS'!R$15*10^6&gt;0),SUM('Chemicals Calcs'!W$2:W170)-'Chem - ODS'!R$15*10^6,'Chemicals Calcs'!W170))</f>
        <v>0</v>
      </c>
      <c r="X170" s="210">
        <f ca="1">IF(SUM('Chemicals Calcs'!X$2:X170)-'Chem - ODS'!S$15*10^6&lt;0,0,IF(AND(SUM('Chemicals Calcs'!X$1:X169)-'Chem - ODS'!S$15*10^6&lt;0,SUM('Chemicals Calcs'!X$2:X170)-'Chem - ODS'!S$15*10^6&gt;0),SUM('Chemicals Calcs'!X$2:X170)-'Chem - ODS'!S$15*10^6,'Chemicals Calcs'!X170))</f>
        <v>0</v>
      </c>
      <c r="Y170" s="210">
        <f ca="1">IF(SUM('Chemicals Calcs'!Y$2:Y170)-'Chem - ODS'!T$15*10^6&lt;0,0,IF(AND(SUM('Chemicals Calcs'!Y$1:Y169)-'Chem - ODS'!T$15*10^6&lt;0,SUM('Chemicals Calcs'!Y$2:Y170)-'Chem - ODS'!T$15*10^6&gt;0),SUM('Chemicals Calcs'!Y$2:Y170)-'Chem - ODS'!T$15*10^6,'Chemicals Calcs'!Y170))</f>
        <v>0</v>
      </c>
      <c r="Z170" s="210">
        <f ca="1">IF(SUM('Chemicals Calcs'!Z$2:Z170)-'Chem - ODS'!U$15*10^6&lt;0,0,IF(AND(SUM('Chemicals Calcs'!Z$1:Z169)-'Chem - ODS'!U$15*10^6&lt;0,SUM('Chemicals Calcs'!Z$2:Z170)-'Chem - ODS'!U$15*10^6&gt;0),SUM('Chemicals Calcs'!Z$2:Z170)-'Chem - ODS'!U$15*10^6,'Chemicals Calcs'!Z170))</f>
        <v>0</v>
      </c>
      <c r="AA170" s="210">
        <f ca="1">IF(SUM('Chemicals Calcs'!AA$2:AA170)-'Chem - ODS'!V$15*10^6&lt;0,0,IF(AND(SUM('Chemicals Calcs'!AA$1:AA169)-'Chem - ODS'!V$15*10^6&lt;0,SUM('Chemicals Calcs'!AA$2:AA170)-'Chem - ODS'!V$15*10^6&gt;0),SUM('Chemicals Calcs'!AA$2:AA170)-'Chem - ODS'!V$15*10^6,'Chemicals Calcs'!AA170))</f>
        <v>0</v>
      </c>
      <c r="AB170" s="210">
        <f ca="1">IF(SUM('Chemicals Calcs'!AB$2:AB170)-'Chem - ODS'!W$15*10^6&lt;0,0,IF(AND(SUM('Chemicals Calcs'!AB$1:AB169)-'Chem - ODS'!W$15*10^6&lt;0,SUM('Chemicals Calcs'!AB$2:AB170)-'Chem - ODS'!W$15*10^6&gt;0),SUM('Chemicals Calcs'!AB$2:AB170)-'Chem - ODS'!W$15*10^6,'Chemicals Calcs'!AB170))</f>
        <v>0</v>
      </c>
      <c r="AC170" s="210">
        <f ca="1">IF(SUM('Chemicals Calcs'!AC$2:AC170)-'Chem - ODS'!X$15*10^6&lt;0,0,IF(AND(SUM('Chemicals Calcs'!AC$1:AC169)-'Chem - ODS'!X$15*10^6&lt;0,SUM('Chemicals Calcs'!AC$2:AC170)-'Chem - ODS'!X$15*10^6&gt;0),SUM('Chemicals Calcs'!AC$2:AC170)-'Chem - ODS'!X$15*10^6,'Chemicals Calcs'!AC170))</f>
        <v>0</v>
      </c>
      <c r="AD170" s="210">
        <f ca="1">IF(SUM('Chemicals Calcs'!AD$2:AD170)-'Chem - ODS'!Y$15*10^6&lt;0,0,IF(AND(SUM('Chemicals Calcs'!AD$1:AD169)-'Chem - ODS'!Y$15*10^6&lt;0,SUM('Chemicals Calcs'!AD$2:AD170)-'Chem - ODS'!Y$15*10^6&gt;0),SUM('Chemicals Calcs'!AD$2:AD170)-'Chem - ODS'!Y$15*10^6,'Chemicals Calcs'!AD170))</f>
        <v>0</v>
      </c>
      <c r="AE170" s="210">
        <f ca="1">IF(SUM('Chemicals Calcs'!AE$2:AE170)-'Chem - ODS'!Z$15*10^6&lt;0,0,IF(AND(SUM('Chemicals Calcs'!AE$1:AE169)-'Chem - ODS'!Z$15*10^6&lt;0,SUM('Chemicals Calcs'!AE$2:AE170)-'Chem - ODS'!Z$15*10^6&gt;0),SUM('Chemicals Calcs'!AE$2:AE170)-'Chem - ODS'!Z$15*10^6,'Chemicals Calcs'!AE170))</f>
        <v>0</v>
      </c>
      <c r="AF170" s="210">
        <f ca="1">IF(SUM('Chemicals Calcs'!AF$2:AF170)-'Chem - ODS'!AA$15*10^6&lt;0,0,IF(AND(SUM('Chemicals Calcs'!AF$1:AF169)-'Chem - ODS'!AA$15*10^6&lt;0,SUM('Chemicals Calcs'!AF$2:AF170)-'Chem - ODS'!AA$15*10^6&gt;0),SUM('Chemicals Calcs'!AF$2:AF170)-'Chem - ODS'!AA$15*10^6,'Chemicals Calcs'!AF170))</f>
        <v>0</v>
      </c>
      <c r="AG170" s="210">
        <f ca="1">IF(SUM('Chemicals Calcs'!AG$2:AG170)-'Chem - ODS'!AB$15*10^6&lt;0,0,IF(AND(SUM('Chemicals Calcs'!AG$1:AG169)-'Chem - ODS'!AB$15*10^6&lt;0,SUM('Chemicals Calcs'!AG$2:AG170)-'Chem - ODS'!AB$15*10^6&gt;0),SUM('Chemicals Calcs'!AG$2:AG170)-'Chem - ODS'!AB$15*10^6,'Chemicals Calcs'!AG170))</f>
        <v>0</v>
      </c>
      <c r="AH170" s="210">
        <f ca="1">IF(SUM('Chemicals Calcs'!AH$2:AH170)-'Chem - ODS'!AC$15*10^6&lt;0,0,IF(AND(SUM('Chemicals Calcs'!AH$1:AH169)-'Chem - ODS'!AC$15*10^6&lt;0,SUM('Chemicals Calcs'!AH$2:AH170)-'Chem - ODS'!AC$15*10^6&gt;0),SUM('Chemicals Calcs'!AH$2:AH170)-'Chem - ODS'!AC$15*10^6,'Chemicals Calcs'!AH170))</f>
        <v>0</v>
      </c>
      <c r="AI170" s="210">
        <f ca="1">IF(SUM('Chemicals Calcs'!AI$2:AI170)-'Chem - ODS'!AD$15*10^6&lt;0,0,IF(AND(SUM('Chemicals Calcs'!AI$1:AI169)-'Chem - ODS'!AD$15*10^6&lt;0,SUM('Chemicals Calcs'!AI$2:AI170)-'Chem - ODS'!AD$15*10^6&gt;0),SUM('Chemicals Calcs'!AI$2:AI170)-'Chem - ODS'!AD$15*10^6,'Chemicals Calcs'!AI170))</f>
        <v>0</v>
      </c>
      <c r="AJ170" s="210">
        <f ca="1">IF(SUM('Chemicals Calcs'!AJ$2:AJ170)-'Chem - ODS'!AE$15*10^6&lt;0,0,IF(AND(SUM('Chemicals Calcs'!AJ$1:AJ169)-'Chem - ODS'!AE$15*10^6&lt;0,SUM('Chemicals Calcs'!AJ$2:AJ170)-'Chem - ODS'!AE$15*10^6&gt;0),SUM('Chemicals Calcs'!AJ$2:AJ170)-'Chem - ODS'!AE$15*10^6,'Chemicals Calcs'!AJ170))</f>
        <v>0</v>
      </c>
      <c r="AK170" s="210">
        <f ca="1">IF(SUM('Chemicals Calcs'!AK$2:AK170)-'Chem - ODS'!AF$15*10^6&lt;0,0,IF(AND(SUM('Chemicals Calcs'!AK$1:AK169)-'Chem - ODS'!AF$15*10^6&lt;0,SUM('Chemicals Calcs'!AK$2:AK170)-'Chem - ODS'!AF$15*10^6&gt;0),SUM('Chemicals Calcs'!AK$2:AK170)-'Chem - ODS'!AF$15*10^6,'Chemicals Calcs'!AK170))</f>
        <v>0</v>
      </c>
      <c r="AL170" s="210">
        <f ca="1">IF(SUM('Chemicals Calcs'!AL$2:AL170)-'Chem - ODS'!AG$15*10^6&lt;0,0,IF(AND(SUM('Chemicals Calcs'!AL$1:AL169)-'Chem - ODS'!AG$15*10^6&lt;0,SUM('Chemicals Calcs'!AL$2:AL170)-'Chem - ODS'!AG$15*10^6&gt;0),SUM('Chemicals Calcs'!AL$2:AL170)-'Chem - ODS'!AG$15*10^6,'Chemicals Calcs'!AL170))</f>
        <v>0</v>
      </c>
      <c r="AM170" s="210">
        <f ca="1">IF(SUM('Chemicals Calcs'!AM$2:AM170)-'Chem - ODS'!AH$15*10^6&lt;0,0,IF(AND(SUM('Chemicals Calcs'!AM$1:AM169)-'Chem - ODS'!AH$15*10^6&lt;0,SUM('Chemicals Calcs'!AM$2:AM170)-'Chem - ODS'!AH$15*10^6&gt;0),SUM('Chemicals Calcs'!AM$2:AM170)-'Chem - ODS'!AH$15*10^6,'Chemicals Calcs'!AM170))</f>
        <v>0</v>
      </c>
      <c r="AN170" s="210">
        <f ca="1">IF(SUM('Chemicals Calcs'!AN$2:AN170)-'Chem - ODS'!AI$15*10^6&lt;0,0,IF(AND(SUM('Chemicals Calcs'!AN$1:AN169)-'Chem - ODS'!AI$15*10^6&lt;0,SUM('Chemicals Calcs'!AN$2:AN170)-'Chem - ODS'!AI$15*10^6&gt;0),SUM('Chemicals Calcs'!AN$2:AN170)-'Chem - ODS'!AI$15*10^6,'Chemicals Calcs'!AN170))</f>
        <v>0</v>
      </c>
      <c r="AO170" s="210">
        <f ca="1">IF(SUM('Chemicals Calcs'!AO$2:AO170)-'Chem - ODS'!AJ$15*10^6&lt;0,0,IF(AND(SUM('Chemicals Calcs'!AO$1:AO169)-'Chem - ODS'!AJ$15*10^6&lt;0,SUM('Chemicals Calcs'!AO$2:AO170)-'Chem - ODS'!AJ$15*10^6&gt;0),SUM('Chemicals Calcs'!AO$2:AO170)-'Chem - ODS'!AJ$15*10^6,'Chemicals Calcs'!AO170))</f>
        <v>0</v>
      </c>
      <c r="AP170" s="210">
        <f ca="1">IF(SUM('Chemicals Calcs'!AP$2:AP170)-'Chem - ODS'!AK$15*10^6&lt;0,0,IF(AND(SUM('Chemicals Calcs'!AP$1:AP169)-'Chem - ODS'!AK$15*10^6&lt;0,SUM('Chemicals Calcs'!AP$2:AP170)-'Chem - ODS'!AK$15*10^6&gt;0),SUM('Chemicals Calcs'!AP$2:AP170)-'Chem - ODS'!AK$15*10^6,'Chemicals Calcs'!AP170))</f>
        <v>0</v>
      </c>
    </row>
    <row r="171" spans="1:42">
      <c r="A171" s="74">
        <v>1500</v>
      </c>
      <c r="B171">
        <f ca="1">IF('Chemicals 2010'!$A179="CP",INDIRECT("'Chemicals 2010'!"&amp;'Country Selector'!$B$3&amp;ROW($A179))*10^12,0)</f>
        <v>0</v>
      </c>
      <c r="C171" s="90">
        <f t="shared" ca="1" si="8"/>
        <v>0</v>
      </c>
      <c r="D171" s="90">
        <f t="shared" ca="1" si="7"/>
        <v>0</v>
      </c>
      <c r="E171" s="90">
        <f t="shared" ca="1" si="7"/>
        <v>0</v>
      </c>
      <c r="F171" s="90">
        <f t="shared" ca="1" si="7"/>
        <v>0</v>
      </c>
      <c r="G171" s="210">
        <f ca="1">IF(SUM('Chemicals Calcs'!G$2:G171)-'Chem - ODS'!B$15*10^6&lt;0,0,IF(AND(SUM('Chemicals Calcs'!G$1:G170)-'Chem - ODS'!B$15*10^6&lt;0,SUM('Chemicals Calcs'!G$2:G171)-'Chem - ODS'!B$15*10^6&gt;0),SUM('Chemicals Calcs'!G$2:G171)-'Chem - ODS'!B$15*10^6,'Chemicals Calcs'!G171))</f>
        <v>0</v>
      </c>
      <c r="H171" s="210">
        <f ca="1">IF(SUM('Chemicals Calcs'!H$2:H171)-'Chem - ODS'!C$15*10^6&lt;0,0,IF(AND(SUM('Chemicals Calcs'!H$1:H170)-'Chem - ODS'!C$15*10^6&lt;0,SUM('Chemicals Calcs'!H$2:H171)-'Chem - ODS'!C$15*10^6&gt;0),SUM('Chemicals Calcs'!H$2:H171)-'Chem - ODS'!C$15*10^6,'Chemicals Calcs'!H171))</f>
        <v>0</v>
      </c>
      <c r="I171" s="210">
        <f ca="1">IF(SUM('Chemicals Calcs'!I$2:I171)-'Chem - ODS'!D$15*10^6&lt;0,0,IF(AND(SUM('Chemicals Calcs'!I$1:I170)-'Chem - ODS'!D$15*10^6&lt;0,SUM('Chemicals Calcs'!I$2:I171)-'Chem - ODS'!D$15*10^6&gt;0),SUM('Chemicals Calcs'!I$2:I171)-'Chem - ODS'!D$15*10^6,'Chemicals Calcs'!I171))</f>
        <v>0</v>
      </c>
      <c r="J171" s="210">
        <f ca="1">IF(SUM('Chemicals Calcs'!J$2:J171)-'Chem - ODS'!E$15*10^6&lt;0,0,IF(AND(SUM('Chemicals Calcs'!J$1:J170)-'Chem - ODS'!E$15*10^6&lt;0,SUM('Chemicals Calcs'!J$2:J171)-'Chem - ODS'!E$15*10^6&gt;0),SUM('Chemicals Calcs'!J$2:J171)-'Chem - ODS'!E$15*10^6,'Chemicals Calcs'!J171))</f>
        <v>0</v>
      </c>
      <c r="K171" s="210">
        <f ca="1">IF(SUM('Chemicals Calcs'!K$2:K171)-'Chem - ODS'!F$15*10^6&lt;0,0,IF(AND(SUM('Chemicals Calcs'!K$1:K170)-'Chem - ODS'!F$15*10^6&lt;0,SUM('Chemicals Calcs'!K$2:K171)-'Chem - ODS'!F$15*10^6&gt;0),SUM('Chemicals Calcs'!K$2:K171)-'Chem - ODS'!F$15*10^6,'Chemicals Calcs'!K171))</f>
        <v>0</v>
      </c>
      <c r="L171" s="210">
        <f ca="1">IF(SUM('Chemicals Calcs'!L$2:L171)-'Chem - ODS'!G$15*10^6&lt;0,0,IF(AND(SUM('Chemicals Calcs'!L$1:L170)-'Chem - ODS'!G$15*10^6&lt;0,SUM('Chemicals Calcs'!L$2:L171)-'Chem - ODS'!G$15*10^6&gt;0),SUM('Chemicals Calcs'!L$2:L171)-'Chem - ODS'!G$15*10^6,'Chemicals Calcs'!L171))</f>
        <v>0</v>
      </c>
      <c r="M171" s="210">
        <f ca="1">IF(SUM('Chemicals Calcs'!M$2:M171)-'Chem - ODS'!H$15*10^6&lt;0,0,IF(AND(SUM('Chemicals Calcs'!M$1:M170)-'Chem - ODS'!H$15*10^6&lt;0,SUM('Chemicals Calcs'!M$2:M171)-'Chem - ODS'!H$15*10^6&gt;0),SUM('Chemicals Calcs'!M$2:M171)-'Chem - ODS'!H$15*10^6,'Chemicals Calcs'!M171))</f>
        <v>0</v>
      </c>
      <c r="N171" s="210">
        <f ca="1">IF(SUM('Chemicals Calcs'!N$2:N171)-'Chem - ODS'!I$15*10^6&lt;0,0,IF(AND(SUM('Chemicals Calcs'!N$1:N170)-'Chem - ODS'!I$15*10^6&lt;0,SUM('Chemicals Calcs'!N$2:N171)-'Chem - ODS'!I$15*10^6&gt;0),SUM('Chemicals Calcs'!N$2:N171)-'Chem - ODS'!I$15*10^6,'Chemicals Calcs'!N171))</f>
        <v>0</v>
      </c>
      <c r="O171" s="210">
        <f ca="1">IF(SUM('Chemicals Calcs'!O$2:O171)-'Chem - ODS'!J$15*10^6&lt;0,0,IF(AND(SUM('Chemicals Calcs'!O$1:O170)-'Chem - ODS'!J$15*10^6&lt;0,SUM('Chemicals Calcs'!O$2:O171)-'Chem - ODS'!J$15*10^6&gt;0),SUM('Chemicals Calcs'!O$2:O171)-'Chem - ODS'!J$15*10^6,'Chemicals Calcs'!O171))</f>
        <v>0</v>
      </c>
      <c r="P171" s="210">
        <f ca="1">IF(SUM('Chemicals Calcs'!P$2:P171)-'Chem - ODS'!K$15*10^6&lt;0,0,IF(AND(SUM('Chemicals Calcs'!P$1:P170)-'Chem - ODS'!K$15*10^6&lt;0,SUM('Chemicals Calcs'!P$2:P171)-'Chem - ODS'!K$15*10^6&gt;0),SUM('Chemicals Calcs'!P$2:P171)-'Chem - ODS'!K$15*10^6,'Chemicals Calcs'!P171))</f>
        <v>0</v>
      </c>
      <c r="Q171" s="210">
        <f ca="1">IF(SUM('Chemicals Calcs'!Q$2:Q171)-'Chem - ODS'!L$15*10^6&lt;0,0,IF(AND(SUM('Chemicals Calcs'!Q$1:Q170)-'Chem - ODS'!L$15*10^6&lt;0,SUM('Chemicals Calcs'!Q$2:Q171)-'Chem - ODS'!L$15*10^6&gt;0),SUM('Chemicals Calcs'!Q$2:Q171)-'Chem - ODS'!L$15*10^6,'Chemicals Calcs'!Q171))</f>
        <v>0</v>
      </c>
      <c r="R171" s="210">
        <f ca="1">IF(SUM('Chemicals Calcs'!R$2:R171)-'Chem - ODS'!M$15*10^6&lt;0,0,IF(AND(SUM('Chemicals Calcs'!R$1:R170)-'Chem - ODS'!M$15*10^6&lt;0,SUM('Chemicals Calcs'!R$2:R171)-'Chem - ODS'!M$15*10^6&gt;0),SUM('Chemicals Calcs'!R$2:R171)-'Chem - ODS'!M$15*10^6,'Chemicals Calcs'!R171))</f>
        <v>0</v>
      </c>
      <c r="S171" s="210">
        <f ca="1">IF(SUM('Chemicals Calcs'!S$2:S171)-'Chem - ODS'!N$15*10^6&lt;0,0,IF(AND(SUM('Chemicals Calcs'!S$1:S170)-'Chem - ODS'!N$15*10^6&lt;0,SUM('Chemicals Calcs'!S$2:S171)-'Chem - ODS'!N$15*10^6&gt;0),SUM('Chemicals Calcs'!S$2:S171)-'Chem - ODS'!N$15*10^6,'Chemicals Calcs'!S171))</f>
        <v>0</v>
      </c>
      <c r="T171" s="210">
        <f ca="1">IF(SUM('Chemicals Calcs'!T$2:T171)-'Chem - ODS'!O$15*10^6&lt;0,0,IF(AND(SUM('Chemicals Calcs'!T$1:T170)-'Chem - ODS'!O$15*10^6&lt;0,SUM('Chemicals Calcs'!T$2:T171)-'Chem - ODS'!O$15*10^6&gt;0),SUM('Chemicals Calcs'!T$2:T171)-'Chem - ODS'!O$15*10^6,'Chemicals Calcs'!T171))</f>
        <v>0</v>
      </c>
      <c r="U171" s="210">
        <f ca="1">IF(SUM('Chemicals Calcs'!U$2:U171)-'Chem - ODS'!P$15*10^6&lt;0,0,IF(AND(SUM('Chemicals Calcs'!U$1:U170)-'Chem - ODS'!P$15*10^6&lt;0,SUM('Chemicals Calcs'!U$2:U171)-'Chem - ODS'!P$15*10^6&gt;0),SUM('Chemicals Calcs'!U$2:U171)-'Chem - ODS'!P$15*10^6,'Chemicals Calcs'!U171))</f>
        <v>0</v>
      </c>
      <c r="V171" s="210">
        <f ca="1">IF(SUM('Chemicals Calcs'!V$2:V171)-'Chem - ODS'!Q$15*10^6&lt;0,0,IF(AND(SUM('Chemicals Calcs'!V$1:V170)-'Chem - ODS'!Q$15*10^6&lt;0,SUM('Chemicals Calcs'!V$2:V171)-'Chem - ODS'!Q$15*10^6&gt;0),SUM('Chemicals Calcs'!V$2:V171)-'Chem - ODS'!Q$15*10^6,'Chemicals Calcs'!V171))</f>
        <v>0</v>
      </c>
      <c r="W171" s="210">
        <f ca="1">IF(SUM('Chemicals Calcs'!W$2:W171)-'Chem - ODS'!R$15*10^6&lt;0,0,IF(AND(SUM('Chemicals Calcs'!W$1:W170)-'Chem - ODS'!R$15*10^6&lt;0,SUM('Chemicals Calcs'!W$2:W171)-'Chem - ODS'!R$15*10^6&gt;0),SUM('Chemicals Calcs'!W$2:W171)-'Chem - ODS'!R$15*10^6,'Chemicals Calcs'!W171))</f>
        <v>0</v>
      </c>
      <c r="X171" s="210">
        <f ca="1">IF(SUM('Chemicals Calcs'!X$2:X171)-'Chem - ODS'!S$15*10^6&lt;0,0,IF(AND(SUM('Chemicals Calcs'!X$1:X170)-'Chem - ODS'!S$15*10^6&lt;0,SUM('Chemicals Calcs'!X$2:X171)-'Chem - ODS'!S$15*10^6&gt;0),SUM('Chemicals Calcs'!X$2:X171)-'Chem - ODS'!S$15*10^6,'Chemicals Calcs'!X171))</f>
        <v>0</v>
      </c>
      <c r="Y171" s="210">
        <f ca="1">IF(SUM('Chemicals Calcs'!Y$2:Y171)-'Chem - ODS'!T$15*10^6&lt;0,0,IF(AND(SUM('Chemicals Calcs'!Y$1:Y170)-'Chem - ODS'!T$15*10^6&lt;0,SUM('Chemicals Calcs'!Y$2:Y171)-'Chem - ODS'!T$15*10^6&gt;0),SUM('Chemicals Calcs'!Y$2:Y171)-'Chem - ODS'!T$15*10^6,'Chemicals Calcs'!Y171))</f>
        <v>0</v>
      </c>
      <c r="Z171" s="210">
        <f ca="1">IF(SUM('Chemicals Calcs'!Z$2:Z171)-'Chem - ODS'!U$15*10^6&lt;0,0,IF(AND(SUM('Chemicals Calcs'!Z$1:Z170)-'Chem - ODS'!U$15*10^6&lt;0,SUM('Chemicals Calcs'!Z$2:Z171)-'Chem - ODS'!U$15*10^6&gt;0),SUM('Chemicals Calcs'!Z$2:Z171)-'Chem - ODS'!U$15*10^6,'Chemicals Calcs'!Z171))</f>
        <v>0</v>
      </c>
      <c r="AA171" s="210">
        <f ca="1">IF(SUM('Chemicals Calcs'!AA$2:AA171)-'Chem - ODS'!V$15*10^6&lt;0,0,IF(AND(SUM('Chemicals Calcs'!AA$1:AA170)-'Chem - ODS'!V$15*10^6&lt;0,SUM('Chemicals Calcs'!AA$2:AA171)-'Chem - ODS'!V$15*10^6&gt;0),SUM('Chemicals Calcs'!AA$2:AA171)-'Chem - ODS'!V$15*10^6,'Chemicals Calcs'!AA171))</f>
        <v>0</v>
      </c>
      <c r="AB171" s="210">
        <f ca="1">IF(SUM('Chemicals Calcs'!AB$2:AB171)-'Chem - ODS'!W$15*10^6&lt;0,0,IF(AND(SUM('Chemicals Calcs'!AB$1:AB170)-'Chem - ODS'!W$15*10^6&lt;0,SUM('Chemicals Calcs'!AB$2:AB171)-'Chem - ODS'!W$15*10^6&gt;0),SUM('Chemicals Calcs'!AB$2:AB171)-'Chem - ODS'!W$15*10^6,'Chemicals Calcs'!AB171))</f>
        <v>0</v>
      </c>
      <c r="AC171" s="210">
        <f ca="1">IF(SUM('Chemicals Calcs'!AC$2:AC171)-'Chem - ODS'!X$15*10^6&lt;0,0,IF(AND(SUM('Chemicals Calcs'!AC$1:AC170)-'Chem - ODS'!X$15*10^6&lt;0,SUM('Chemicals Calcs'!AC$2:AC171)-'Chem - ODS'!X$15*10^6&gt;0),SUM('Chemicals Calcs'!AC$2:AC171)-'Chem - ODS'!X$15*10^6,'Chemicals Calcs'!AC171))</f>
        <v>0</v>
      </c>
      <c r="AD171" s="210">
        <f ca="1">IF(SUM('Chemicals Calcs'!AD$2:AD171)-'Chem - ODS'!Y$15*10^6&lt;0,0,IF(AND(SUM('Chemicals Calcs'!AD$1:AD170)-'Chem - ODS'!Y$15*10^6&lt;0,SUM('Chemicals Calcs'!AD$2:AD171)-'Chem - ODS'!Y$15*10^6&gt;0),SUM('Chemicals Calcs'!AD$2:AD171)-'Chem - ODS'!Y$15*10^6,'Chemicals Calcs'!AD171))</f>
        <v>0</v>
      </c>
      <c r="AE171" s="210">
        <f ca="1">IF(SUM('Chemicals Calcs'!AE$2:AE171)-'Chem - ODS'!Z$15*10^6&lt;0,0,IF(AND(SUM('Chemicals Calcs'!AE$1:AE170)-'Chem - ODS'!Z$15*10^6&lt;0,SUM('Chemicals Calcs'!AE$2:AE171)-'Chem - ODS'!Z$15*10^6&gt;0),SUM('Chemicals Calcs'!AE$2:AE171)-'Chem - ODS'!Z$15*10^6,'Chemicals Calcs'!AE171))</f>
        <v>0</v>
      </c>
      <c r="AF171" s="210">
        <f ca="1">IF(SUM('Chemicals Calcs'!AF$2:AF171)-'Chem - ODS'!AA$15*10^6&lt;0,0,IF(AND(SUM('Chemicals Calcs'!AF$1:AF170)-'Chem - ODS'!AA$15*10^6&lt;0,SUM('Chemicals Calcs'!AF$2:AF171)-'Chem - ODS'!AA$15*10^6&gt;0),SUM('Chemicals Calcs'!AF$2:AF171)-'Chem - ODS'!AA$15*10^6,'Chemicals Calcs'!AF171))</f>
        <v>0</v>
      </c>
      <c r="AG171" s="210">
        <f ca="1">IF(SUM('Chemicals Calcs'!AG$2:AG171)-'Chem - ODS'!AB$15*10^6&lt;0,0,IF(AND(SUM('Chemicals Calcs'!AG$1:AG170)-'Chem - ODS'!AB$15*10^6&lt;0,SUM('Chemicals Calcs'!AG$2:AG171)-'Chem - ODS'!AB$15*10^6&gt;0),SUM('Chemicals Calcs'!AG$2:AG171)-'Chem - ODS'!AB$15*10^6,'Chemicals Calcs'!AG171))</f>
        <v>0</v>
      </c>
      <c r="AH171" s="210">
        <f ca="1">IF(SUM('Chemicals Calcs'!AH$2:AH171)-'Chem - ODS'!AC$15*10^6&lt;0,0,IF(AND(SUM('Chemicals Calcs'!AH$1:AH170)-'Chem - ODS'!AC$15*10^6&lt;0,SUM('Chemicals Calcs'!AH$2:AH171)-'Chem - ODS'!AC$15*10^6&gt;0),SUM('Chemicals Calcs'!AH$2:AH171)-'Chem - ODS'!AC$15*10^6,'Chemicals Calcs'!AH171))</f>
        <v>0</v>
      </c>
      <c r="AI171" s="210">
        <f ca="1">IF(SUM('Chemicals Calcs'!AI$2:AI171)-'Chem - ODS'!AD$15*10^6&lt;0,0,IF(AND(SUM('Chemicals Calcs'!AI$1:AI170)-'Chem - ODS'!AD$15*10^6&lt;0,SUM('Chemicals Calcs'!AI$2:AI171)-'Chem - ODS'!AD$15*10^6&gt;0),SUM('Chemicals Calcs'!AI$2:AI171)-'Chem - ODS'!AD$15*10^6,'Chemicals Calcs'!AI171))</f>
        <v>0</v>
      </c>
      <c r="AJ171" s="210">
        <f ca="1">IF(SUM('Chemicals Calcs'!AJ$2:AJ171)-'Chem - ODS'!AE$15*10^6&lt;0,0,IF(AND(SUM('Chemicals Calcs'!AJ$1:AJ170)-'Chem - ODS'!AE$15*10^6&lt;0,SUM('Chemicals Calcs'!AJ$2:AJ171)-'Chem - ODS'!AE$15*10^6&gt;0),SUM('Chemicals Calcs'!AJ$2:AJ171)-'Chem - ODS'!AE$15*10^6,'Chemicals Calcs'!AJ171))</f>
        <v>0</v>
      </c>
      <c r="AK171" s="210">
        <f ca="1">IF(SUM('Chemicals Calcs'!AK$2:AK171)-'Chem - ODS'!AF$15*10^6&lt;0,0,IF(AND(SUM('Chemicals Calcs'!AK$1:AK170)-'Chem - ODS'!AF$15*10^6&lt;0,SUM('Chemicals Calcs'!AK$2:AK171)-'Chem - ODS'!AF$15*10^6&gt;0),SUM('Chemicals Calcs'!AK$2:AK171)-'Chem - ODS'!AF$15*10^6,'Chemicals Calcs'!AK171))</f>
        <v>0</v>
      </c>
      <c r="AL171" s="210">
        <f ca="1">IF(SUM('Chemicals Calcs'!AL$2:AL171)-'Chem - ODS'!AG$15*10^6&lt;0,0,IF(AND(SUM('Chemicals Calcs'!AL$1:AL170)-'Chem - ODS'!AG$15*10^6&lt;0,SUM('Chemicals Calcs'!AL$2:AL171)-'Chem - ODS'!AG$15*10^6&gt;0),SUM('Chemicals Calcs'!AL$2:AL171)-'Chem - ODS'!AG$15*10^6,'Chemicals Calcs'!AL171))</f>
        <v>0</v>
      </c>
      <c r="AM171" s="210">
        <f ca="1">IF(SUM('Chemicals Calcs'!AM$2:AM171)-'Chem - ODS'!AH$15*10^6&lt;0,0,IF(AND(SUM('Chemicals Calcs'!AM$1:AM170)-'Chem - ODS'!AH$15*10^6&lt;0,SUM('Chemicals Calcs'!AM$2:AM171)-'Chem - ODS'!AH$15*10^6&gt;0),SUM('Chemicals Calcs'!AM$2:AM171)-'Chem - ODS'!AH$15*10^6,'Chemicals Calcs'!AM171))</f>
        <v>0</v>
      </c>
      <c r="AN171" s="210">
        <f ca="1">IF(SUM('Chemicals Calcs'!AN$2:AN171)-'Chem - ODS'!AI$15*10^6&lt;0,0,IF(AND(SUM('Chemicals Calcs'!AN$1:AN170)-'Chem - ODS'!AI$15*10^6&lt;0,SUM('Chemicals Calcs'!AN$2:AN171)-'Chem - ODS'!AI$15*10^6&gt;0),SUM('Chemicals Calcs'!AN$2:AN171)-'Chem - ODS'!AI$15*10^6,'Chemicals Calcs'!AN171))</f>
        <v>0</v>
      </c>
      <c r="AO171" s="210">
        <f ca="1">IF(SUM('Chemicals Calcs'!AO$2:AO171)-'Chem - ODS'!AJ$15*10^6&lt;0,0,IF(AND(SUM('Chemicals Calcs'!AO$1:AO170)-'Chem - ODS'!AJ$15*10^6&lt;0,SUM('Chemicals Calcs'!AO$2:AO171)-'Chem - ODS'!AJ$15*10^6&gt;0),SUM('Chemicals Calcs'!AO$2:AO171)-'Chem - ODS'!AJ$15*10^6,'Chemicals Calcs'!AO171))</f>
        <v>0</v>
      </c>
      <c r="AP171" s="210">
        <f ca="1">IF(SUM('Chemicals Calcs'!AP$2:AP171)-'Chem - ODS'!AK$15*10^6&lt;0,0,IF(AND(SUM('Chemicals Calcs'!AP$1:AP170)-'Chem - ODS'!AK$15*10^6&lt;0,SUM('Chemicals Calcs'!AP$2:AP171)-'Chem - ODS'!AK$15*10^6&gt;0),SUM('Chemicals Calcs'!AP$2:AP171)-'Chem - ODS'!AK$15*10^6,'Chemicals Calcs'!AP171))</f>
        <v>0</v>
      </c>
    </row>
    <row r="172" spans="1:42">
      <c r="A172" s="74">
        <v>2000</v>
      </c>
      <c r="B172">
        <f ca="1">IF('Chemicals 2010'!$A180="CP",INDIRECT("'Chemicals 2010'!"&amp;'Country Selector'!$B$3&amp;ROW($A180))*10^12,0)</f>
        <v>0</v>
      </c>
      <c r="C172" s="90">
        <f t="shared" ca="1" si="8"/>
        <v>0</v>
      </c>
      <c r="D172" s="90">
        <f t="shared" ca="1" si="7"/>
        <v>0</v>
      </c>
      <c r="E172" s="90">
        <f t="shared" ca="1" si="7"/>
        <v>0</v>
      </c>
      <c r="F172" s="90">
        <f t="shared" ca="1" si="7"/>
        <v>0</v>
      </c>
      <c r="G172" s="210">
        <f ca="1">IF(SUM('Chemicals Calcs'!G$2:G172)-'Chem - ODS'!B$15*10^6&lt;0,0,IF(AND(SUM('Chemicals Calcs'!G$1:G171)-'Chem - ODS'!B$15*10^6&lt;0,SUM('Chemicals Calcs'!G$2:G172)-'Chem - ODS'!B$15*10^6&gt;0),SUM('Chemicals Calcs'!G$2:G172)-'Chem - ODS'!B$15*10^6,'Chemicals Calcs'!G172))</f>
        <v>0</v>
      </c>
      <c r="H172" s="210">
        <f ca="1">IF(SUM('Chemicals Calcs'!H$2:H172)-'Chem - ODS'!C$15*10^6&lt;0,0,IF(AND(SUM('Chemicals Calcs'!H$1:H171)-'Chem - ODS'!C$15*10^6&lt;0,SUM('Chemicals Calcs'!H$2:H172)-'Chem - ODS'!C$15*10^6&gt;0),SUM('Chemicals Calcs'!H$2:H172)-'Chem - ODS'!C$15*10^6,'Chemicals Calcs'!H172))</f>
        <v>0</v>
      </c>
      <c r="I172" s="210">
        <f ca="1">IF(SUM('Chemicals Calcs'!I$2:I172)-'Chem - ODS'!D$15*10^6&lt;0,0,IF(AND(SUM('Chemicals Calcs'!I$1:I171)-'Chem - ODS'!D$15*10^6&lt;0,SUM('Chemicals Calcs'!I$2:I172)-'Chem - ODS'!D$15*10^6&gt;0),SUM('Chemicals Calcs'!I$2:I172)-'Chem - ODS'!D$15*10^6,'Chemicals Calcs'!I172))</f>
        <v>0</v>
      </c>
      <c r="J172" s="210">
        <f ca="1">IF(SUM('Chemicals Calcs'!J$2:J172)-'Chem - ODS'!E$15*10^6&lt;0,0,IF(AND(SUM('Chemicals Calcs'!J$1:J171)-'Chem - ODS'!E$15*10^6&lt;0,SUM('Chemicals Calcs'!J$2:J172)-'Chem - ODS'!E$15*10^6&gt;0),SUM('Chemicals Calcs'!J$2:J172)-'Chem - ODS'!E$15*10^6,'Chemicals Calcs'!J172))</f>
        <v>0</v>
      </c>
      <c r="K172" s="210">
        <f ca="1">IF(SUM('Chemicals Calcs'!K$2:K172)-'Chem - ODS'!F$15*10^6&lt;0,0,IF(AND(SUM('Chemicals Calcs'!K$1:K171)-'Chem - ODS'!F$15*10^6&lt;0,SUM('Chemicals Calcs'!K$2:K172)-'Chem - ODS'!F$15*10^6&gt;0),SUM('Chemicals Calcs'!K$2:K172)-'Chem - ODS'!F$15*10^6,'Chemicals Calcs'!K172))</f>
        <v>0</v>
      </c>
      <c r="L172" s="210">
        <f ca="1">IF(SUM('Chemicals Calcs'!L$2:L172)-'Chem - ODS'!G$15*10^6&lt;0,0,IF(AND(SUM('Chemicals Calcs'!L$1:L171)-'Chem - ODS'!G$15*10^6&lt;0,SUM('Chemicals Calcs'!L$2:L172)-'Chem - ODS'!G$15*10^6&gt;0),SUM('Chemicals Calcs'!L$2:L172)-'Chem - ODS'!G$15*10^6,'Chemicals Calcs'!L172))</f>
        <v>0</v>
      </c>
      <c r="M172" s="210">
        <f ca="1">IF(SUM('Chemicals Calcs'!M$2:M172)-'Chem - ODS'!H$15*10^6&lt;0,0,IF(AND(SUM('Chemicals Calcs'!M$1:M171)-'Chem - ODS'!H$15*10^6&lt;0,SUM('Chemicals Calcs'!M$2:M172)-'Chem - ODS'!H$15*10^6&gt;0),SUM('Chemicals Calcs'!M$2:M172)-'Chem - ODS'!H$15*10^6,'Chemicals Calcs'!M172))</f>
        <v>0</v>
      </c>
      <c r="N172" s="210">
        <f ca="1">IF(SUM('Chemicals Calcs'!N$2:N172)-'Chem - ODS'!I$15*10^6&lt;0,0,IF(AND(SUM('Chemicals Calcs'!N$1:N171)-'Chem - ODS'!I$15*10^6&lt;0,SUM('Chemicals Calcs'!N$2:N172)-'Chem - ODS'!I$15*10^6&gt;0),SUM('Chemicals Calcs'!N$2:N172)-'Chem - ODS'!I$15*10^6,'Chemicals Calcs'!N172))</f>
        <v>0</v>
      </c>
      <c r="O172" s="210">
        <f ca="1">IF(SUM('Chemicals Calcs'!O$2:O172)-'Chem - ODS'!J$15*10^6&lt;0,0,IF(AND(SUM('Chemicals Calcs'!O$1:O171)-'Chem - ODS'!J$15*10^6&lt;0,SUM('Chemicals Calcs'!O$2:O172)-'Chem - ODS'!J$15*10^6&gt;0),SUM('Chemicals Calcs'!O$2:O172)-'Chem - ODS'!J$15*10^6,'Chemicals Calcs'!O172))</f>
        <v>0</v>
      </c>
      <c r="P172" s="210">
        <f ca="1">IF(SUM('Chemicals Calcs'!P$2:P172)-'Chem - ODS'!K$15*10^6&lt;0,0,IF(AND(SUM('Chemicals Calcs'!P$1:P171)-'Chem - ODS'!K$15*10^6&lt;0,SUM('Chemicals Calcs'!P$2:P172)-'Chem - ODS'!K$15*10^6&gt;0),SUM('Chemicals Calcs'!P$2:P172)-'Chem - ODS'!K$15*10^6,'Chemicals Calcs'!P172))</f>
        <v>0</v>
      </c>
      <c r="Q172" s="210">
        <f ca="1">IF(SUM('Chemicals Calcs'!Q$2:Q172)-'Chem - ODS'!L$15*10^6&lt;0,0,IF(AND(SUM('Chemicals Calcs'!Q$1:Q171)-'Chem - ODS'!L$15*10^6&lt;0,SUM('Chemicals Calcs'!Q$2:Q172)-'Chem - ODS'!L$15*10^6&gt;0),SUM('Chemicals Calcs'!Q$2:Q172)-'Chem - ODS'!L$15*10^6,'Chemicals Calcs'!Q172))</f>
        <v>0</v>
      </c>
      <c r="R172" s="210">
        <f ca="1">IF(SUM('Chemicals Calcs'!R$2:R172)-'Chem - ODS'!M$15*10^6&lt;0,0,IF(AND(SUM('Chemicals Calcs'!R$1:R171)-'Chem - ODS'!M$15*10^6&lt;0,SUM('Chemicals Calcs'!R$2:R172)-'Chem - ODS'!M$15*10^6&gt;0),SUM('Chemicals Calcs'!R$2:R172)-'Chem - ODS'!M$15*10^6,'Chemicals Calcs'!R172))</f>
        <v>0</v>
      </c>
      <c r="S172" s="210">
        <f ca="1">IF(SUM('Chemicals Calcs'!S$2:S172)-'Chem - ODS'!N$15*10^6&lt;0,0,IF(AND(SUM('Chemicals Calcs'!S$1:S171)-'Chem - ODS'!N$15*10^6&lt;0,SUM('Chemicals Calcs'!S$2:S172)-'Chem - ODS'!N$15*10^6&gt;0),SUM('Chemicals Calcs'!S$2:S172)-'Chem - ODS'!N$15*10^6,'Chemicals Calcs'!S172))</f>
        <v>0</v>
      </c>
      <c r="T172" s="210">
        <f ca="1">IF(SUM('Chemicals Calcs'!T$2:T172)-'Chem - ODS'!O$15*10^6&lt;0,0,IF(AND(SUM('Chemicals Calcs'!T$1:T171)-'Chem - ODS'!O$15*10^6&lt;0,SUM('Chemicals Calcs'!T$2:T172)-'Chem - ODS'!O$15*10^6&gt;0),SUM('Chemicals Calcs'!T$2:T172)-'Chem - ODS'!O$15*10^6,'Chemicals Calcs'!T172))</f>
        <v>0</v>
      </c>
      <c r="U172" s="210">
        <f ca="1">IF(SUM('Chemicals Calcs'!U$2:U172)-'Chem - ODS'!P$15*10^6&lt;0,0,IF(AND(SUM('Chemicals Calcs'!U$1:U171)-'Chem - ODS'!P$15*10^6&lt;0,SUM('Chemicals Calcs'!U$2:U172)-'Chem - ODS'!P$15*10^6&gt;0),SUM('Chemicals Calcs'!U$2:U172)-'Chem - ODS'!P$15*10^6,'Chemicals Calcs'!U172))</f>
        <v>0</v>
      </c>
      <c r="V172" s="210">
        <f ca="1">IF(SUM('Chemicals Calcs'!V$2:V172)-'Chem - ODS'!Q$15*10^6&lt;0,0,IF(AND(SUM('Chemicals Calcs'!V$1:V171)-'Chem - ODS'!Q$15*10^6&lt;0,SUM('Chemicals Calcs'!V$2:V172)-'Chem - ODS'!Q$15*10^6&gt;0),SUM('Chemicals Calcs'!V$2:V172)-'Chem - ODS'!Q$15*10^6,'Chemicals Calcs'!V172))</f>
        <v>0</v>
      </c>
      <c r="W172" s="210">
        <f ca="1">IF(SUM('Chemicals Calcs'!W$2:W172)-'Chem - ODS'!R$15*10^6&lt;0,0,IF(AND(SUM('Chemicals Calcs'!W$1:W171)-'Chem - ODS'!R$15*10^6&lt;0,SUM('Chemicals Calcs'!W$2:W172)-'Chem - ODS'!R$15*10^6&gt;0),SUM('Chemicals Calcs'!W$2:W172)-'Chem - ODS'!R$15*10^6,'Chemicals Calcs'!W172))</f>
        <v>0</v>
      </c>
      <c r="X172" s="210">
        <f ca="1">IF(SUM('Chemicals Calcs'!X$2:X172)-'Chem - ODS'!S$15*10^6&lt;0,0,IF(AND(SUM('Chemicals Calcs'!X$1:X171)-'Chem - ODS'!S$15*10^6&lt;0,SUM('Chemicals Calcs'!X$2:X172)-'Chem - ODS'!S$15*10^6&gt;0),SUM('Chemicals Calcs'!X$2:X172)-'Chem - ODS'!S$15*10^6,'Chemicals Calcs'!X172))</f>
        <v>0</v>
      </c>
      <c r="Y172" s="210">
        <f ca="1">IF(SUM('Chemicals Calcs'!Y$2:Y172)-'Chem - ODS'!T$15*10^6&lt;0,0,IF(AND(SUM('Chemicals Calcs'!Y$1:Y171)-'Chem - ODS'!T$15*10^6&lt;0,SUM('Chemicals Calcs'!Y$2:Y172)-'Chem - ODS'!T$15*10^6&gt;0),SUM('Chemicals Calcs'!Y$2:Y172)-'Chem - ODS'!T$15*10^6,'Chemicals Calcs'!Y172))</f>
        <v>0</v>
      </c>
      <c r="Z172" s="210">
        <f ca="1">IF(SUM('Chemicals Calcs'!Z$2:Z172)-'Chem - ODS'!U$15*10^6&lt;0,0,IF(AND(SUM('Chemicals Calcs'!Z$1:Z171)-'Chem - ODS'!U$15*10^6&lt;0,SUM('Chemicals Calcs'!Z$2:Z172)-'Chem - ODS'!U$15*10^6&gt;0),SUM('Chemicals Calcs'!Z$2:Z172)-'Chem - ODS'!U$15*10^6,'Chemicals Calcs'!Z172))</f>
        <v>0</v>
      </c>
      <c r="AA172" s="210">
        <f ca="1">IF(SUM('Chemicals Calcs'!AA$2:AA172)-'Chem - ODS'!V$15*10^6&lt;0,0,IF(AND(SUM('Chemicals Calcs'!AA$1:AA171)-'Chem - ODS'!V$15*10^6&lt;0,SUM('Chemicals Calcs'!AA$2:AA172)-'Chem - ODS'!V$15*10^6&gt;0),SUM('Chemicals Calcs'!AA$2:AA172)-'Chem - ODS'!V$15*10^6,'Chemicals Calcs'!AA172))</f>
        <v>0</v>
      </c>
      <c r="AB172" s="210">
        <f ca="1">IF(SUM('Chemicals Calcs'!AB$2:AB172)-'Chem - ODS'!W$15*10^6&lt;0,0,IF(AND(SUM('Chemicals Calcs'!AB$1:AB171)-'Chem - ODS'!W$15*10^6&lt;0,SUM('Chemicals Calcs'!AB$2:AB172)-'Chem - ODS'!W$15*10^6&gt;0),SUM('Chemicals Calcs'!AB$2:AB172)-'Chem - ODS'!W$15*10^6,'Chemicals Calcs'!AB172))</f>
        <v>0</v>
      </c>
      <c r="AC172" s="210">
        <f ca="1">IF(SUM('Chemicals Calcs'!AC$2:AC172)-'Chem - ODS'!X$15*10^6&lt;0,0,IF(AND(SUM('Chemicals Calcs'!AC$1:AC171)-'Chem - ODS'!X$15*10^6&lt;0,SUM('Chemicals Calcs'!AC$2:AC172)-'Chem - ODS'!X$15*10^6&gt;0),SUM('Chemicals Calcs'!AC$2:AC172)-'Chem - ODS'!X$15*10^6,'Chemicals Calcs'!AC172))</f>
        <v>0</v>
      </c>
      <c r="AD172" s="210">
        <f ca="1">IF(SUM('Chemicals Calcs'!AD$2:AD172)-'Chem - ODS'!Y$15*10^6&lt;0,0,IF(AND(SUM('Chemicals Calcs'!AD$1:AD171)-'Chem - ODS'!Y$15*10^6&lt;0,SUM('Chemicals Calcs'!AD$2:AD172)-'Chem - ODS'!Y$15*10^6&gt;0),SUM('Chemicals Calcs'!AD$2:AD172)-'Chem - ODS'!Y$15*10^6,'Chemicals Calcs'!AD172))</f>
        <v>0</v>
      </c>
      <c r="AE172" s="210">
        <f ca="1">IF(SUM('Chemicals Calcs'!AE$2:AE172)-'Chem - ODS'!Z$15*10^6&lt;0,0,IF(AND(SUM('Chemicals Calcs'!AE$1:AE171)-'Chem - ODS'!Z$15*10^6&lt;0,SUM('Chemicals Calcs'!AE$2:AE172)-'Chem - ODS'!Z$15*10^6&gt;0),SUM('Chemicals Calcs'!AE$2:AE172)-'Chem - ODS'!Z$15*10^6,'Chemicals Calcs'!AE172))</f>
        <v>0</v>
      </c>
      <c r="AF172" s="210">
        <f ca="1">IF(SUM('Chemicals Calcs'!AF$2:AF172)-'Chem - ODS'!AA$15*10^6&lt;0,0,IF(AND(SUM('Chemicals Calcs'!AF$1:AF171)-'Chem - ODS'!AA$15*10^6&lt;0,SUM('Chemicals Calcs'!AF$2:AF172)-'Chem - ODS'!AA$15*10^6&gt;0),SUM('Chemicals Calcs'!AF$2:AF172)-'Chem - ODS'!AA$15*10^6,'Chemicals Calcs'!AF172))</f>
        <v>0</v>
      </c>
      <c r="AG172" s="210">
        <f ca="1">IF(SUM('Chemicals Calcs'!AG$2:AG172)-'Chem - ODS'!AB$15*10^6&lt;0,0,IF(AND(SUM('Chemicals Calcs'!AG$1:AG171)-'Chem - ODS'!AB$15*10^6&lt;0,SUM('Chemicals Calcs'!AG$2:AG172)-'Chem - ODS'!AB$15*10^6&gt;0),SUM('Chemicals Calcs'!AG$2:AG172)-'Chem - ODS'!AB$15*10^6,'Chemicals Calcs'!AG172))</f>
        <v>0</v>
      </c>
      <c r="AH172" s="210">
        <f ca="1">IF(SUM('Chemicals Calcs'!AH$2:AH172)-'Chem - ODS'!AC$15*10^6&lt;0,0,IF(AND(SUM('Chemicals Calcs'!AH$1:AH171)-'Chem - ODS'!AC$15*10^6&lt;0,SUM('Chemicals Calcs'!AH$2:AH172)-'Chem - ODS'!AC$15*10^6&gt;0),SUM('Chemicals Calcs'!AH$2:AH172)-'Chem - ODS'!AC$15*10^6,'Chemicals Calcs'!AH172))</f>
        <v>0</v>
      </c>
      <c r="AI172" s="210">
        <f ca="1">IF(SUM('Chemicals Calcs'!AI$2:AI172)-'Chem - ODS'!AD$15*10^6&lt;0,0,IF(AND(SUM('Chemicals Calcs'!AI$1:AI171)-'Chem - ODS'!AD$15*10^6&lt;0,SUM('Chemicals Calcs'!AI$2:AI172)-'Chem - ODS'!AD$15*10^6&gt;0),SUM('Chemicals Calcs'!AI$2:AI172)-'Chem - ODS'!AD$15*10^6,'Chemicals Calcs'!AI172))</f>
        <v>0</v>
      </c>
      <c r="AJ172" s="210">
        <f ca="1">IF(SUM('Chemicals Calcs'!AJ$2:AJ172)-'Chem - ODS'!AE$15*10^6&lt;0,0,IF(AND(SUM('Chemicals Calcs'!AJ$1:AJ171)-'Chem - ODS'!AE$15*10^6&lt;0,SUM('Chemicals Calcs'!AJ$2:AJ172)-'Chem - ODS'!AE$15*10^6&gt;0),SUM('Chemicals Calcs'!AJ$2:AJ172)-'Chem - ODS'!AE$15*10^6,'Chemicals Calcs'!AJ172))</f>
        <v>0</v>
      </c>
      <c r="AK172" s="210">
        <f ca="1">IF(SUM('Chemicals Calcs'!AK$2:AK172)-'Chem - ODS'!AF$15*10^6&lt;0,0,IF(AND(SUM('Chemicals Calcs'!AK$1:AK171)-'Chem - ODS'!AF$15*10^6&lt;0,SUM('Chemicals Calcs'!AK$2:AK172)-'Chem - ODS'!AF$15*10^6&gt;0),SUM('Chemicals Calcs'!AK$2:AK172)-'Chem - ODS'!AF$15*10^6,'Chemicals Calcs'!AK172))</f>
        <v>0</v>
      </c>
      <c r="AL172" s="210">
        <f ca="1">IF(SUM('Chemicals Calcs'!AL$2:AL172)-'Chem - ODS'!AG$15*10^6&lt;0,0,IF(AND(SUM('Chemicals Calcs'!AL$1:AL171)-'Chem - ODS'!AG$15*10^6&lt;0,SUM('Chemicals Calcs'!AL$2:AL172)-'Chem - ODS'!AG$15*10^6&gt;0),SUM('Chemicals Calcs'!AL$2:AL172)-'Chem - ODS'!AG$15*10^6,'Chemicals Calcs'!AL172))</f>
        <v>0</v>
      </c>
      <c r="AM172" s="210">
        <f ca="1">IF(SUM('Chemicals Calcs'!AM$2:AM172)-'Chem - ODS'!AH$15*10^6&lt;0,0,IF(AND(SUM('Chemicals Calcs'!AM$1:AM171)-'Chem - ODS'!AH$15*10^6&lt;0,SUM('Chemicals Calcs'!AM$2:AM172)-'Chem - ODS'!AH$15*10^6&gt;0),SUM('Chemicals Calcs'!AM$2:AM172)-'Chem - ODS'!AH$15*10^6,'Chemicals Calcs'!AM172))</f>
        <v>0</v>
      </c>
      <c r="AN172" s="210">
        <f ca="1">IF(SUM('Chemicals Calcs'!AN$2:AN172)-'Chem - ODS'!AI$15*10^6&lt;0,0,IF(AND(SUM('Chemicals Calcs'!AN$1:AN171)-'Chem - ODS'!AI$15*10^6&lt;0,SUM('Chemicals Calcs'!AN$2:AN172)-'Chem - ODS'!AI$15*10^6&gt;0),SUM('Chemicals Calcs'!AN$2:AN172)-'Chem - ODS'!AI$15*10^6,'Chemicals Calcs'!AN172))</f>
        <v>0</v>
      </c>
      <c r="AO172" s="210">
        <f ca="1">IF(SUM('Chemicals Calcs'!AO$2:AO172)-'Chem - ODS'!AJ$15*10^6&lt;0,0,IF(AND(SUM('Chemicals Calcs'!AO$1:AO171)-'Chem - ODS'!AJ$15*10^6&lt;0,SUM('Chemicals Calcs'!AO$2:AO172)-'Chem - ODS'!AJ$15*10^6&gt;0),SUM('Chemicals Calcs'!AO$2:AO172)-'Chem - ODS'!AJ$15*10^6,'Chemicals Calcs'!AO172))</f>
        <v>0</v>
      </c>
      <c r="AP172" s="210">
        <f ca="1">IF(SUM('Chemicals Calcs'!AP$2:AP172)-'Chem - ODS'!AK$15*10^6&lt;0,0,IF(AND(SUM('Chemicals Calcs'!AP$1:AP171)-'Chem - ODS'!AK$15*10^6&lt;0,SUM('Chemicals Calcs'!AP$2:AP172)-'Chem - ODS'!AK$15*10^6&gt;0),SUM('Chemicals Calcs'!AP$2:AP172)-'Chem - ODS'!AK$15*10^6,'Chemicals Calcs'!AP172))</f>
        <v>0</v>
      </c>
    </row>
    <row r="173" spans="1:42">
      <c r="A173" s="74">
        <v>3000</v>
      </c>
      <c r="B173">
        <f ca="1">IF('Chemicals 2010'!$A181="CP",INDIRECT("'Chemicals 2010'!"&amp;'Country Selector'!$B$3&amp;ROW($A181))*10^12,0)</f>
        <v>0</v>
      </c>
      <c r="C173" s="90">
        <f t="shared" ca="1" si="8"/>
        <v>0</v>
      </c>
      <c r="D173" s="90">
        <f t="shared" ca="1" si="7"/>
        <v>0</v>
      </c>
      <c r="E173" s="90">
        <f t="shared" ca="1" si="7"/>
        <v>0</v>
      </c>
      <c r="F173" s="90">
        <f t="shared" ca="1" si="7"/>
        <v>0</v>
      </c>
      <c r="G173" s="210">
        <f ca="1">IF(SUM('Chemicals Calcs'!G$2:G173)-'Chem - ODS'!B$15*10^6&lt;0,0,IF(AND(SUM('Chemicals Calcs'!G$1:G172)-'Chem - ODS'!B$15*10^6&lt;0,SUM('Chemicals Calcs'!G$2:G173)-'Chem - ODS'!B$15*10^6&gt;0),SUM('Chemicals Calcs'!G$2:G173)-'Chem - ODS'!B$15*10^6,'Chemicals Calcs'!G173))</f>
        <v>0</v>
      </c>
      <c r="H173" s="210">
        <f ca="1">IF(SUM('Chemicals Calcs'!H$2:H173)-'Chem - ODS'!C$15*10^6&lt;0,0,IF(AND(SUM('Chemicals Calcs'!H$1:H172)-'Chem - ODS'!C$15*10^6&lt;0,SUM('Chemicals Calcs'!H$2:H173)-'Chem - ODS'!C$15*10^6&gt;0),SUM('Chemicals Calcs'!H$2:H173)-'Chem - ODS'!C$15*10^6,'Chemicals Calcs'!H173))</f>
        <v>0</v>
      </c>
      <c r="I173" s="210">
        <f ca="1">IF(SUM('Chemicals Calcs'!I$2:I173)-'Chem - ODS'!D$15*10^6&lt;0,0,IF(AND(SUM('Chemicals Calcs'!I$1:I172)-'Chem - ODS'!D$15*10^6&lt;0,SUM('Chemicals Calcs'!I$2:I173)-'Chem - ODS'!D$15*10^6&gt;0),SUM('Chemicals Calcs'!I$2:I173)-'Chem - ODS'!D$15*10^6,'Chemicals Calcs'!I173))</f>
        <v>0</v>
      </c>
      <c r="J173" s="210">
        <f ca="1">IF(SUM('Chemicals Calcs'!J$2:J173)-'Chem - ODS'!E$15*10^6&lt;0,0,IF(AND(SUM('Chemicals Calcs'!J$1:J172)-'Chem - ODS'!E$15*10^6&lt;0,SUM('Chemicals Calcs'!J$2:J173)-'Chem - ODS'!E$15*10^6&gt;0),SUM('Chemicals Calcs'!J$2:J173)-'Chem - ODS'!E$15*10^6,'Chemicals Calcs'!J173))</f>
        <v>0</v>
      </c>
      <c r="K173" s="210">
        <f ca="1">IF(SUM('Chemicals Calcs'!K$2:K173)-'Chem - ODS'!F$15*10^6&lt;0,0,IF(AND(SUM('Chemicals Calcs'!K$1:K172)-'Chem - ODS'!F$15*10^6&lt;0,SUM('Chemicals Calcs'!K$2:K173)-'Chem - ODS'!F$15*10^6&gt;0),SUM('Chemicals Calcs'!K$2:K173)-'Chem - ODS'!F$15*10^6,'Chemicals Calcs'!K173))</f>
        <v>0</v>
      </c>
      <c r="L173" s="210">
        <f ca="1">IF(SUM('Chemicals Calcs'!L$2:L173)-'Chem - ODS'!G$15*10^6&lt;0,0,IF(AND(SUM('Chemicals Calcs'!L$1:L172)-'Chem - ODS'!G$15*10^6&lt;0,SUM('Chemicals Calcs'!L$2:L173)-'Chem - ODS'!G$15*10^6&gt;0),SUM('Chemicals Calcs'!L$2:L173)-'Chem - ODS'!G$15*10^6,'Chemicals Calcs'!L173))</f>
        <v>0</v>
      </c>
      <c r="M173" s="210">
        <f ca="1">IF(SUM('Chemicals Calcs'!M$2:M173)-'Chem - ODS'!H$15*10^6&lt;0,0,IF(AND(SUM('Chemicals Calcs'!M$1:M172)-'Chem - ODS'!H$15*10^6&lt;0,SUM('Chemicals Calcs'!M$2:M173)-'Chem - ODS'!H$15*10^6&gt;0),SUM('Chemicals Calcs'!M$2:M173)-'Chem - ODS'!H$15*10^6,'Chemicals Calcs'!M173))</f>
        <v>0</v>
      </c>
      <c r="N173" s="210">
        <f ca="1">IF(SUM('Chemicals Calcs'!N$2:N173)-'Chem - ODS'!I$15*10^6&lt;0,0,IF(AND(SUM('Chemicals Calcs'!N$1:N172)-'Chem - ODS'!I$15*10^6&lt;0,SUM('Chemicals Calcs'!N$2:N173)-'Chem - ODS'!I$15*10^6&gt;0),SUM('Chemicals Calcs'!N$2:N173)-'Chem - ODS'!I$15*10^6,'Chemicals Calcs'!N173))</f>
        <v>0</v>
      </c>
      <c r="O173" s="210">
        <f ca="1">IF(SUM('Chemicals Calcs'!O$2:O173)-'Chem - ODS'!J$15*10^6&lt;0,0,IF(AND(SUM('Chemicals Calcs'!O$1:O172)-'Chem - ODS'!J$15*10^6&lt;0,SUM('Chemicals Calcs'!O$2:O173)-'Chem - ODS'!J$15*10^6&gt;0),SUM('Chemicals Calcs'!O$2:O173)-'Chem - ODS'!J$15*10^6,'Chemicals Calcs'!O173))</f>
        <v>0</v>
      </c>
      <c r="P173" s="210">
        <f ca="1">IF(SUM('Chemicals Calcs'!P$2:P173)-'Chem - ODS'!K$15*10^6&lt;0,0,IF(AND(SUM('Chemicals Calcs'!P$1:P172)-'Chem - ODS'!K$15*10^6&lt;0,SUM('Chemicals Calcs'!P$2:P173)-'Chem - ODS'!K$15*10^6&gt;0),SUM('Chemicals Calcs'!P$2:P173)-'Chem - ODS'!K$15*10^6,'Chemicals Calcs'!P173))</f>
        <v>0</v>
      </c>
      <c r="Q173" s="210">
        <f ca="1">IF(SUM('Chemicals Calcs'!Q$2:Q173)-'Chem - ODS'!L$15*10^6&lt;0,0,IF(AND(SUM('Chemicals Calcs'!Q$1:Q172)-'Chem - ODS'!L$15*10^6&lt;0,SUM('Chemicals Calcs'!Q$2:Q173)-'Chem - ODS'!L$15*10^6&gt;0),SUM('Chemicals Calcs'!Q$2:Q173)-'Chem - ODS'!L$15*10^6,'Chemicals Calcs'!Q173))</f>
        <v>0</v>
      </c>
      <c r="R173" s="210">
        <f ca="1">IF(SUM('Chemicals Calcs'!R$2:R173)-'Chem - ODS'!M$15*10^6&lt;0,0,IF(AND(SUM('Chemicals Calcs'!R$1:R172)-'Chem - ODS'!M$15*10^6&lt;0,SUM('Chemicals Calcs'!R$2:R173)-'Chem - ODS'!M$15*10^6&gt;0),SUM('Chemicals Calcs'!R$2:R173)-'Chem - ODS'!M$15*10^6,'Chemicals Calcs'!R173))</f>
        <v>0</v>
      </c>
      <c r="S173" s="210">
        <f ca="1">IF(SUM('Chemicals Calcs'!S$2:S173)-'Chem - ODS'!N$15*10^6&lt;0,0,IF(AND(SUM('Chemicals Calcs'!S$1:S172)-'Chem - ODS'!N$15*10^6&lt;0,SUM('Chemicals Calcs'!S$2:S173)-'Chem - ODS'!N$15*10^6&gt;0),SUM('Chemicals Calcs'!S$2:S173)-'Chem - ODS'!N$15*10^6,'Chemicals Calcs'!S173))</f>
        <v>0</v>
      </c>
      <c r="T173" s="210">
        <f ca="1">IF(SUM('Chemicals Calcs'!T$2:T173)-'Chem - ODS'!O$15*10^6&lt;0,0,IF(AND(SUM('Chemicals Calcs'!T$1:T172)-'Chem - ODS'!O$15*10^6&lt;0,SUM('Chemicals Calcs'!T$2:T173)-'Chem - ODS'!O$15*10^6&gt;0),SUM('Chemicals Calcs'!T$2:T173)-'Chem - ODS'!O$15*10^6,'Chemicals Calcs'!T173))</f>
        <v>0</v>
      </c>
      <c r="U173" s="210">
        <f ca="1">IF(SUM('Chemicals Calcs'!U$2:U173)-'Chem - ODS'!P$15*10^6&lt;0,0,IF(AND(SUM('Chemicals Calcs'!U$1:U172)-'Chem - ODS'!P$15*10^6&lt;0,SUM('Chemicals Calcs'!U$2:U173)-'Chem - ODS'!P$15*10^6&gt;0),SUM('Chemicals Calcs'!U$2:U173)-'Chem - ODS'!P$15*10^6,'Chemicals Calcs'!U173))</f>
        <v>0</v>
      </c>
      <c r="V173" s="210">
        <f ca="1">IF(SUM('Chemicals Calcs'!V$2:V173)-'Chem - ODS'!Q$15*10^6&lt;0,0,IF(AND(SUM('Chemicals Calcs'!V$1:V172)-'Chem - ODS'!Q$15*10^6&lt;0,SUM('Chemicals Calcs'!V$2:V173)-'Chem - ODS'!Q$15*10^6&gt;0),SUM('Chemicals Calcs'!V$2:V173)-'Chem - ODS'!Q$15*10^6,'Chemicals Calcs'!V173))</f>
        <v>0</v>
      </c>
      <c r="W173" s="210">
        <f ca="1">IF(SUM('Chemicals Calcs'!W$2:W173)-'Chem - ODS'!R$15*10^6&lt;0,0,IF(AND(SUM('Chemicals Calcs'!W$1:W172)-'Chem - ODS'!R$15*10^6&lt;0,SUM('Chemicals Calcs'!W$2:W173)-'Chem - ODS'!R$15*10^6&gt;0),SUM('Chemicals Calcs'!W$2:W173)-'Chem - ODS'!R$15*10^6,'Chemicals Calcs'!W173))</f>
        <v>0</v>
      </c>
      <c r="X173" s="210">
        <f ca="1">IF(SUM('Chemicals Calcs'!X$2:X173)-'Chem - ODS'!S$15*10^6&lt;0,0,IF(AND(SUM('Chemicals Calcs'!X$1:X172)-'Chem - ODS'!S$15*10^6&lt;0,SUM('Chemicals Calcs'!X$2:X173)-'Chem - ODS'!S$15*10^6&gt;0),SUM('Chemicals Calcs'!X$2:X173)-'Chem - ODS'!S$15*10^6,'Chemicals Calcs'!X173))</f>
        <v>0</v>
      </c>
      <c r="Y173" s="210">
        <f ca="1">IF(SUM('Chemicals Calcs'!Y$2:Y173)-'Chem - ODS'!T$15*10^6&lt;0,0,IF(AND(SUM('Chemicals Calcs'!Y$1:Y172)-'Chem - ODS'!T$15*10^6&lt;0,SUM('Chemicals Calcs'!Y$2:Y173)-'Chem - ODS'!T$15*10^6&gt;0),SUM('Chemicals Calcs'!Y$2:Y173)-'Chem - ODS'!T$15*10^6,'Chemicals Calcs'!Y173))</f>
        <v>0</v>
      </c>
      <c r="Z173" s="210">
        <f ca="1">IF(SUM('Chemicals Calcs'!Z$2:Z173)-'Chem - ODS'!U$15*10^6&lt;0,0,IF(AND(SUM('Chemicals Calcs'!Z$1:Z172)-'Chem - ODS'!U$15*10^6&lt;0,SUM('Chemicals Calcs'!Z$2:Z173)-'Chem - ODS'!U$15*10^6&gt;0),SUM('Chemicals Calcs'!Z$2:Z173)-'Chem - ODS'!U$15*10^6,'Chemicals Calcs'!Z173))</f>
        <v>0</v>
      </c>
      <c r="AA173" s="210">
        <f ca="1">IF(SUM('Chemicals Calcs'!AA$2:AA173)-'Chem - ODS'!V$15*10^6&lt;0,0,IF(AND(SUM('Chemicals Calcs'!AA$1:AA172)-'Chem - ODS'!V$15*10^6&lt;0,SUM('Chemicals Calcs'!AA$2:AA173)-'Chem - ODS'!V$15*10^6&gt;0),SUM('Chemicals Calcs'!AA$2:AA173)-'Chem - ODS'!V$15*10^6,'Chemicals Calcs'!AA173))</f>
        <v>0</v>
      </c>
      <c r="AB173" s="210">
        <f ca="1">IF(SUM('Chemicals Calcs'!AB$2:AB173)-'Chem - ODS'!W$15*10^6&lt;0,0,IF(AND(SUM('Chemicals Calcs'!AB$1:AB172)-'Chem - ODS'!W$15*10^6&lt;0,SUM('Chemicals Calcs'!AB$2:AB173)-'Chem - ODS'!W$15*10^6&gt;0),SUM('Chemicals Calcs'!AB$2:AB173)-'Chem - ODS'!W$15*10^6,'Chemicals Calcs'!AB173))</f>
        <v>0</v>
      </c>
      <c r="AC173" s="210">
        <f ca="1">IF(SUM('Chemicals Calcs'!AC$2:AC173)-'Chem - ODS'!X$15*10^6&lt;0,0,IF(AND(SUM('Chemicals Calcs'!AC$1:AC172)-'Chem - ODS'!X$15*10^6&lt;0,SUM('Chemicals Calcs'!AC$2:AC173)-'Chem - ODS'!X$15*10^6&gt;0),SUM('Chemicals Calcs'!AC$2:AC173)-'Chem - ODS'!X$15*10^6,'Chemicals Calcs'!AC173))</f>
        <v>0</v>
      </c>
      <c r="AD173" s="210">
        <f ca="1">IF(SUM('Chemicals Calcs'!AD$2:AD173)-'Chem - ODS'!Y$15*10^6&lt;0,0,IF(AND(SUM('Chemicals Calcs'!AD$1:AD172)-'Chem - ODS'!Y$15*10^6&lt;0,SUM('Chemicals Calcs'!AD$2:AD173)-'Chem - ODS'!Y$15*10^6&gt;0),SUM('Chemicals Calcs'!AD$2:AD173)-'Chem - ODS'!Y$15*10^6,'Chemicals Calcs'!AD173))</f>
        <v>0</v>
      </c>
      <c r="AE173" s="210">
        <f ca="1">IF(SUM('Chemicals Calcs'!AE$2:AE173)-'Chem - ODS'!Z$15*10^6&lt;0,0,IF(AND(SUM('Chemicals Calcs'!AE$1:AE172)-'Chem - ODS'!Z$15*10^6&lt;0,SUM('Chemicals Calcs'!AE$2:AE173)-'Chem - ODS'!Z$15*10^6&gt;0),SUM('Chemicals Calcs'!AE$2:AE173)-'Chem - ODS'!Z$15*10^6,'Chemicals Calcs'!AE173))</f>
        <v>0</v>
      </c>
      <c r="AF173" s="210">
        <f ca="1">IF(SUM('Chemicals Calcs'!AF$2:AF173)-'Chem - ODS'!AA$15*10^6&lt;0,0,IF(AND(SUM('Chemicals Calcs'!AF$1:AF172)-'Chem - ODS'!AA$15*10^6&lt;0,SUM('Chemicals Calcs'!AF$2:AF173)-'Chem - ODS'!AA$15*10^6&gt;0),SUM('Chemicals Calcs'!AF$2:AF173)-'Chem - ODS'!AA$15*10^6,'Chemicals Calcs'!AF173))</f>
        <v>0</v>
      </c>
      <c r="AG173" s="210">
        <f ca="1">IF(SUM('Chemicals Calcs'!AG$2:AG173)-'Chem - ODS'!AB$15*10^6&lt;0,0,IF(AND(SUM('Chemicals Calcs'!AG$1:AG172)-'Chem - ODS'!AB$15*10^6&lt;0,SUM('Chemicals Calcs'!AG$2:AG173)-'Chem - ODS'!AB$15*10^6&gt;0),SUM('Chemicals Calcs'!AG$2:AG173)-'Chem - ODS'!AB$15*10^6,'Chemicals Calcs'!AG173))</f>
        <v>0</v>
      </c>
      <c r="AH173" s="210">
        <f ca="1">IF(SUM('Chemicals Calcs'!AH$2:AH173)-'Chem - ODS'!AC$15*10^6&lt;0,0,IF(AND(SUM('Chemicals Calcs'!AH$1:AH172)-'Chem - ODS'!AC$15*10^6&lt;0,SUM('Chemicals Calcs'!AH$2:AH173)-'Chem - ODS'!AC$15*10^6&gt;0),SUM('Chemicals Calcs'!AH$2:AH173)-'Chem - ODS'!AC$15*10^6,'Chemicals Calcs'!AH173))</f>
        <v>0</v>
      </c>
      <c r="AI173" s="210">
        <f ca="1">IF(SUM('Chemicals Calcs'!AI$2:AI173)-'Chem - ODS'!AD$15*10^6&lt;0,0,IF(AND(SUM('Chemicals Calcs'!AI$1:AI172)-'Chem - ODS'!AD$15*10^6&lt;0,SUM('Chemicals Calcs'!AI$2:AI173)-'Chem - ODS'!AD$15*10^6&gt;0),SUM('Chemicals Calcs'!AI$2:AI173)-'Chem - ODS'!AD$15*10^6,'Chemicals Calcs'!AI173))</f>
        <v>0</v>
      </c>
      <c r="AJ173" s="210">
        <f ca="1">IF(SUM('Chemicals Calcs'!AJ$2:AJ173)-'Chem - ODS'!AE$15*10^6&lt;0,0,IF(AND(SUM('Chemicals Calcs'!AJ$1:AJ172)-'Chem - ODS'!AE$15*10^6&lt;0,SUM('Chemicals Calcs'!AJ$2:AJ173)-'Chem - ODS'!AE$15*10^6&gt;0),SUM('Chemicals Calcs'!AJ$2:AJ173)-'Chem - ODS'!AE$15*10^6,'Chemicals Calcs'!AJ173))</f>
        <v>0</v>
      </c>
      <c r="AK173" s="210">
        <f ca="1">IF(SUM('Chemicals Calcs'!AK$2:AK173)-'Chem - ODS'!AF$15*10^6&lt;0,0,IF(AND(SUM('Chemicals Calcs'!AK$1:AK172)-'Chem - ODS'!AF$15*10^6&lt;0,SUM('Chemicals Calcs'!AK$2:AK173)-'Chem - ODS'!AF$15*10^6&gt;0),SUM('Chemicals Calcs'!AK$2:AK173)-'Chem - ODS'!AF$15*10^6,'Chemicals Calcs'!AK173))</f>
        <v>0</v>
      </c>
      <c r="AL173" s="210">
        <f ca="1">IF(SUM('Chemicals Calcs'!AL$2:AL173)-'Chem - ODS'!AG$15*10^6&lt;0,0,IF(AND(SUM('Chemicals Calcs'!AL$1:AL172)-'Chem - ODS'!AG$15*10^6&lt;0,SUM('Chemicals Calcs'!AL$2:AL173)-'Chem - ODS'!AG$15*10^6&gt;0),SUM('Chemicals Calcs'!AL$2:AL173)-'Chem - ODS'!AG$15*10^6,'Chemicals Calcs'!AL173))</f>
        <v>0</v>
      </c>
      <c r="AM173" s="210">
        <f ca="1">IF(SUM('Chemicals Calcs'!AM$2:AM173)-'Chem - ODS'!AH$15*10^6&lt;0,0,IF(AND(SUM('Chemicals Calcs'!AM$1:AM172)-'Chem - ODS'!AH$15*10^6&lt;0,SUM('Chemicals Calcs'!AM$2:AM173)-'Chem - ODS'!AH$15*10^6&gt;0),SUM('Chemicals Calcs'!AM$2:AM173)-'Chem - ODS'!AH$15*10^6,'Chemicals Calcs'!AM173))</f>
        <v>0</v>
      </c>
      <c r="AN173" s="210">
        <f ca="1">IF(SUM('Chemicals Calcs'!AN$2:AN173)-'Chem - ODS'!AI$15*10^6&lt;0,0,IF(AND(SUM('Chemicals Calcs'!AN$1:AN172)-'Chem - ODS'!AI$15*10^6&lt;0,SUM('Chemicals Calcs'!AN$2:AN173)-'Chem - ODS'!AI$15*10^6&gt;0),SUM('Chemicals Calcs'!AN$2:AN173)-'Chem - ODS'!AI$15*10^6,'Chemicals Calcs'!AN173))</f>
        <v>0</v>
      </c>
      <c r="AO173" s="210">
        <f ca="1">IF(SUM('Chemicals Calcs'!AO$2:AO173)-'Chem - ODS'!AJ$15*10^6&lt;0,0,IF(AND(SUM('Chemicals Calcs'!AO$1:AO172)-'Chem - ODS'!AJ$15*10^6&lt;0,SUM('Chemicals Calcs'!AO$2:AO173)-'Chem - ODS'!AJ$15*10^6&gt;0),SUM('Chemicals Calcs'!AO$2:AO173)-'Chem - ODS'!AJ$15*10^6,'Chemicals Calcs'!AO173))</f>
        <v>0</v>
      </c>
      <c r="AP173" s="210">
        <f ca="1">IF(SUM('Chemicals Calcs'!AP$2:AP173)-'Chem - ODS'!AK$15*10^6&lt;0,0,IF(AND(SUM('Chemicals Calcs'!AP$1:AP172)-'Chem - ODS'!AK$15*10^6&lt;0,SUM('Chemicals Calcs'!AP$2:AP173)-'Chem - ODS'!AK$15*10^6&gt;0),SUM('Chemicals Calcs'!AP$2:AP173)-'Chem - ODS'!AK$15*10^6,'Chemicals Calcs'!AP173))</f>
        <v>0</v>
      </c>
    </row>
    <row r="174" spans="1:42">
      <c r="A174" s="74">
        <v>5000</v>
      </c>
      <c r="B174">
        <f ca="1">IF('Chemicals 2010'!$A182="CP",INDIRECT("'Chemicals 2010'!"&amp;'Country Selector'!$B$3&amp;ROW($A182))*10^12,0)</f>
        <v>0</v>
      </c>
      <c r="C174" s="90">
        <f t="shared" ca="1" si="8"/>
        <v>0</v>
      </c>
      <c r="D174" s="90">
        <f t="shared" ca="1" si="7"/>
        <v>0</v>
      </c>
      <c r="E174" s="90">
        <f t="shared" ca="1" si="7"/>
        <v>0</v>
      </c>
      <c r="F174" s="90">
        <f t="shared" ca="1" si="7"/>
        <v>0</v>
      </c>
      <c r="G174" s="210">
        <f ca="1">IF(SUM('Chemicals Calcs'!G$2:G174)-'Chem - ODS'!B$15*10^6&lt;0,0,IF(AND(SUM('Chemicals Calcs'!G$1:G173)-'Chem - ODS'!B$15*10^6&lt;0,SUM('Chemicals Calcs'!G$2:G174)-'Chem - ODS'!B$15*10^6&gt;0),SUM('Chemicals Calcs'!G$2:G174)-'Chem - ODS'!B$15*10^6,'Chemicals Calcs'!G174))</f>
        <v>0</v>
      </c>
      <c r="H174" s="210">
        <f ca="1">IF(SUM('Chemicals Calcs'!H$2:H174)-'Chem - ODS'!C$15*10^6&lt;0,0,IF(AND(SUM('Chemicals Calcs'!H$1:H173)-'Chem - ODS'!C$15*10^6&lt;0,SUM('Chemicals Calcs'!H$2:H174)-'Chem - ODS'!C$15*10^6&gt;0),SUM('Chemicals Calcs'!H$2:H174)-'Chem - ODS'!C$15*10^6,'Chemicals Calcs'!H174))</f>
        <v>0</v>
      </c>
      <c r="I174" s="210">
        <f ca="1">IF(SUM('Chemicals Calcs'!I$2:I174)-'Chem - ODS'!D$15*10^6&lt;0,0,IF(AND(SUM('Chemicals Calcs'!I$1:I173)-'Chem - ODS'!D$15*10^6&lt;0,SUM('Chemicals Calcs'!I$2:I174)-'Chem - ODS'!D$15*10^6&gt;0),SUM('Chemicals Calcs'!I$2:I174)-'Chem - ODS'!D$15*10^6,'Chemicals Calcs'!I174))</f>
        <v>0</v>
      </c>
      <c r="J174" s="210">
        <f ca="1">IF(SUM('Chemicals Calcs'!J$2:J174)-'Chem - ODS'!E$15*10^6&lt;0,0,IF(AND(SUM('Chemicals Calcs'!J$1:J173)-'Chem - ODS'!E$15*10^6&lt;0,SUM('Chemicals Calcs'!J$2:J174)-'Chem - ODS'!E$15*10^6&gt;0),SUM('Chemicals Calcs'!J$2:J174)-'Chem - ODS'!E$15*10^6,'Chemicals Calcs'!J174))</f>
        <v>0</v>
      </c>
      <c r="K174" s="210">
        <f ca="1">IF(SUM('Chemicals Calcs'!K$2:K174)-'Chem - ODS'!F$15*10^6&lt;0,0,IF(AND(SUM('Chemicals Calcs'!K$1:K173)-'Chem - ODS'!F$15*10^6&lt;0,SUM('Chemicals Calcs'!K$2:K174)-'Chem - ODS'!F$15*10^6&gt;0),SUM('Chemicals Calcs'!K$2:K174)-'Chem - ODS'!F$15*10^6,'Chemicals Calcs'!K174))</f>
        <v>0</v>
      </c>
      <c r="L174" s="210">
        <f ca="1">IF(SUM('Chemicals Calcs'!L$2:L174)-'Chem - ODS'!G$15*10^6&lt;0,0,IF(AND(SUM('Chemicals Calcs'!L$1:L173)-'Chem - ODS'!G$15*10^6&lt;0,SUM('Chemicals Calcs'!L$2:L174)-'Chem - ODS'!G$15*10^6&gt;0),SUM('Chemicals Calcs'!L$2:L174)-'Chem - ODS'!G$15*10^6,'Chemicals Calcs'!L174))</f>
        <v>0</v>
      </c>
      <c r="M174" s="210">
        <f ca="1">IF(SUM('Chemicals Calcs'!M$2:M174)-'Chem - ODS'!H$15*10^6&lt;0,0,IF(AND(SUM('Chemicals Calcs'!M$1:M173)-'Chem - ODS'!H$15*10^6&lt;0,SUM('Chemicals Calcs'!M$2:M174)-'Chem - ODS'!H$15*10^6&gt;0),SUM('Chemicals Calcs'!M$2:M174)-'Chem - ODS'!H$15*10^6,'Chemicals Calcs'!M174))</f>
        <v>0</v>
      </c>
      <c r="N174" s="210">
        <f ca="1">IF(SUM('Chemicals Calcs'!N$2:N174)-'Chem - ODS'!I$15*10^6&lt;0,0,IF(AND(SUM('Chemicals Calcs'!N$1:N173)-'Chem - ODS'!I$15*10^6&lt;0,SUM('Chemicals Calcs'!N$2:N174)-'Chem - ODS'!I$15*10^6&gt;0),SUM('Chemicals Calcs'!N$2:N174)-'Chem - ODS'!I$15*10^6,'Chemicals Calcs'!N174))</f>
        <v>0</v>
      </c>
      <c r="O174" s="210">
        <f ca="1">IF(SUM('Chemicals Calcs'!O$2:O174)-'Chem - ODS'!J$15*10^6&lt;0,0,IF(AND(SUM('Chemicals Calcs'!O$1:O173)-'Chem - ODS'!J$15*10^6&lt;0,SUM('Chemicals Calcs'!O$2:O174)-'Chem - ODS'!J$15*10^6&gt;0),SUM('Chemicals Calcs'!O$2:O174)-'Chem - ODS'!J$15*10^6,'Chemicals Calcs'!O174))</f>
        <v>0</v>
      </c>
      <c r="P174" s="210">
        <f ca="1">IF(SUM('Chemicals Calcs'!P$2:P174)-'Chem - ODS'!K$15*10^6&lt;0,0,IF(AND(SUM('Chemicals Calcs'!P$1:P173)-'Chem - ODS'!K$15*10^6&lt;0,SUM('Chemicals Calcs'!P$2:P174)-'Chem - ODS'!K$15*10^6&gt;0),SUM('Chemicals Calcs'!P$2:P174)-'Chem - ODS'!K$15*10^6,'Chemicals Calcs'!P174))</f>
        <v>0</v>
      </c>
      <c r="Q174" s="210">
        <f ca="1">IF(SUM('Chemicals Calcs'!Q$2:Q174)-'Chem - ODS'!L$15*10^6&lt;0,0,IF(AND(SUM('Chemicals Calcs'!Q$1:Q173)-'Chem - ODS'!L$15*10^6&lt;0,SUM('Chemicals Calcs'!Q$2:Q174)-'Chem - ODS'!L$15*10^6&gt;0),SUM('Chemicals Calcs'!Q$2:Q174)-'Chem - ODS'!L$15*10^6,'Chemicals Calcs'!Q174))</f>
        <v>0</v>
      </c>
      <c r="R174" s="210">
        <f ca="1">IF(SUM('Chemicals Calcs'!R$2:R174)-'Chem - ODS'!M$15*10^6&lt;0,0,IF(AND(SUM('Chemicals Calcs'!R$1:R173)-'Chem - ODS'!M$15*10^6&lt;0,SUM('Chemicals Calcs'!R$2:R174)-'Chem - ODS'!M$15*10^6&gt;0),SUM('Chemicals Calcs'!R$2:R174)-'Chem - ODS'!M$15*10^6,'Chemicals Calcs'!R174))</f>
        <v>0</v>
      </c>
      <c r="S174" s="210">
        <f ca="1">IF(SUM('Chemicals Calcs'!S$2:S174)-'Chem - ODS'!N$15*10^6&lt;0,0,IF(AND(SUM('Chemicals Calcs'!S$1:S173)-'Chem - ODS'!N$15*10^6&lt;0,SUM('Chemicals Calcs'!S$2:S174)-'Chem - ODS'!N$15*10^6&gt;0),SUM('Chemicals Calcs'!S$2:S174)-'Chem - ODS'!N$15*10^6,'Chemicals Calcs'!S174))</f>
        <v>0</v>
      </c>
      <c r="T174" s="210">
        <f ca="1">IF(SUM('Chemicals Calcs'!T$2:T174)-'Chem - ODS'!O$15*10^6&lt;0,0,IF(AND(SUM('Chemicals Calcs'!T$1:T173)-'Chem - ODS'!O$15*10^6&lt;0,SUM('Chemicals Calcs'!T$2:T174)-'Chem - ODS'!O$15*10^6&gt;0),SUM('Chemicals Calcs'!T$2:T174)-'Chem - ODS'!O$15*10^6,'Chemicals Calcs'!T174))</f>
        <v>0</v>
      </c>
      <c r="U174" s="210">
        <f ca="1">IF(SUM('Chemicals Calcs'!U$2:U174)-'Chem - ODS'!P$15*10^6&lt;0,0,IF(AND(SUM('Chemicals Calcs'!U$1:U173)-'Chem - ODS'!P$15*10^6&lt;0,SUM('Chemicals Calcs'!U$2:U174)-'Chem - ODS'!P$15*10^6&gt;0),SUM('Chemicals Calcs'!U$2:U174)-'Chem - ODS'!P$15*10^6,'Chemicals Calcs'!U174))</f>
        <v>0</v>
      </c>
      <c r="V174" s="210">
        <f ca="1">IF(SUM('Chemicals Calcs'!V$2:V174)-'Chem - ODS'!Q$15*10^6&lt;0,0,IF(AND(SUM('Chemicals Calcs'!V$1:V173)-'Chem - ODS'!Q$15*10^6&lt;0,SUM('Chemicals Calcs'!V$2:V174)-'Chem - ODS'!Q$15*10^6&gt;0),SUM('Chemicals Calcs'!V$2:V174)-'Chem - ODS'!Q$15*10^6,'Chemicals Calcs'!V174))</f>
        <v>0</v>
      </c>
      <c r="W174" s="210">
        <f ca="1">IF(SUM('Chemicals Calcs'!W$2:W174)-'Chem - ODS'!R$15*10^6&lt;0,0,IF(AND(SUM('Chemicals Calcs'!W$1:W173)-'Chem - ODS'!R$15*10^6&lt;0,SUM('Chemicals Calcs'!W$2:W174)-'Chem - ODS'!R$15*10^6&gt;0),SUM('Chemicals Calcs'!W$2:W174)-'Chem - ODS'!R$15*10^6,'Chemicals Calcs'!W174))</f>
        <v>0</v>
      </c>
      <c r="X174" s="210">
        <f ca="1">IF(SUM('Chemicals Calcs'!X$2:X174)-'Chem - ODS'!S$15*10^6&lt;0,0,IF(AND(SUM('Chemicals Calcs'!X$1:X173)-'Chem - ODS'!S$15*10^6&lt;0,SUM('Chemicals Calcs'!X$2:X174)-'Chem - ODS'!S$15*10^6&gt;0),SUM('Chemicals Calcs'!X$2:X174)-'Chem - ODS'!S$15*10^6,'Chemicals Calcs'!X174))</f>
        <v>0</v>
      </c>
      <c r="Y174" s="210">
        <f ca="1">IF(SUM('Chemicals Calcs'!Y$2:Y174)-'Chem - ODS'!T$15*10^6&lt;0,0,IF(AND(SUM('Chemicals Calcs'!Y$1:Y173)-'Chem - ODS'!T$15*10^6&lt;0,SUM('Chemicals Calcs'!Y$2:Y174)-'Chem - ODS'!T$15*10^6&gt;0),SUM('Chemicals Calcs'!Y$2:Y174)-'Chem - ODS'!T$15*10^6,'Chemicals Calcs'!Y174))</f>
        <v>0</v>
      </c>
      <c r="Z174" s="210">
        <f ca="1">IF(SUM('Chemicals Calcs'!Z$2:Z174)-'Chem - ODS'!U$15*10^6&lt;0,0,IF(AND(SUM('Chemicals Calcs'!Z$1:Z173)-'Chem - ODS'!U$15*10^6&lt;0,SUM('Chemicals Calcs'!Z$2:Z174)-'Chem - ODS'!U$15*10^6&gt;0),SUM('Chemicals Calcs'!Z$2:Z174)-'Chem - ODS'!U$15*10^6,'Chemicals Calcs'!Z174))</f>
        <v>0</v>
      </c>
      <c r="AA174" s="210">
        <f ca="1">IF(SUM('Chemicals Calcs'!AA$2:AA174)-'Chem - ODS'!V$15*10^6&lt;0,0,IF(AND(SUM('Chemicals Calcs'!AA$1:AA173)-'Chem - ODS'!V$15*10^6&lt;0,SUM('Chemicals Calcs'!AA$2:AA174)-'Chem - ODS'!V$15*10^6&gt;0),SUM('Chemicals Calcs'!AA$2:AA174)-'Chem - ODS'!V$15*10^6,'Chemicals Calcs'!AA174))</f>
        <v>0</v>
      </c>
      <c r="AB174" s="210">
        <f ca="1">IF(SUM('Chemicals Calcs'!AB$2:AB174)-'Chem - ODS'!W$15*10^6&lt;0,0,IF(AND(SUM('Chemicals Calcs'!AB$1:AB173)-'Chem - ODS'!W$15*10^6&lt;0,SUM('Chemicals Calcs'!AB$2:AB174)-'Chem - ODS'!W$15*10^6&gt;0),SUM('Chemicals Calcs'!AB$2:AB174)-'Chem - ODS'!W$15*10^6,'Chemicals Calcs'!AB174))</f>
        <v>0</v>
      </c>
      <c r="AC174" s="210">
        <f ca="1">IF(SUM('Chemicals Calcs'!AC$2:AC174)-'Chem - ODS'!X$15*10^6&lt;0,0,IF(AND(SUM('Chemicals Calcs'!AC$1:AC173)-'Chem - ODS'!X$15*10^6&lt;0,SUM('Chemicals Calcs'!AC$2:AC174)-'Chem - ODS'!X$15*10^6&gt;0),SUM('Chemicals Calcs'!AC$2:AC174)-'Chem - ODS'!X$15*10^6,'Chemicals Calcs'!AC174))</f>
        <v>0</v>
      </c>
      <c r="AD174" s="210">
        <f ca="1">IF(SUM('Chemicals Calcs'!AD$2:AD174)-'Chem - ODS'!Y$15*10^6&lt;0,0,IF(AND(SUM('Chemicals Calcs'!AD$1:AD173)-'Chem - ODS'!Y$15*10^6&lt;0,SUM('Chemicals Calcs'!AD$2:AD174)-'Chem - ODS'!Y$15*10^6&gt;0),SUM('Chemicals Calcs'!AD$2:AD174)-'Chem - ODS'!Y$15*10^6,'Chemicals Calcs'!AD174))</f>
        <v>0</v>
      </c>
      <c r="AE174" s="210">
        <f ca="1">IF(SUM('Chemicals Calcs'!AE$2:AE174)-'Chem - ODS'!Z$15*10^6&lt;0,0,IF(AND(SUM('Chemicals Calcs'!AE$1:AE173)-'Chem - ODS'!Z$15*10^6&lt;0,SUM('Chemicals Calcs'!AE$2:AE174)-'Chem - ODS'!Z$15*10^6&gt;0),SUM('Chemicals Calcs'!AE$2:AE174)-'Chem - ODS'!Z$15*10^6,'Chemicals Calcs'!AE174))</f>
        <v>0</v>
      </c>
      <c r="AF174" s="210">
        <f ca="1">IF(SUM('Chemicals Calcs'!AF$2:AF174)-'Chem - ODS'!AA$15*10^6&lt;0,0,IF(AND(SUM('Chemicals Calcs'!AF$1:AF173)-'Chem - ODS'!AA$15*10^6&lt;0,SUM('Chemicals Calcs'!AF$2:AF174)-'Chem - ODS'!AA$15*10^6&gt;0),SUM('Chemicals Calcs'!AF$2:AF174)-'Chem - ODS'!AA$15*10^6,'Chemicals Calcs'!AF174))</f>
        <v>0</v>
      </c>
      <c r="AG174" s="210">
        <f ca="1">IF(SUM('Chemicals Calcs'!AG$2:AG174)-'Chem - ODS'!AB$15*10^6&lt;0,0,IF(AND(SUM('Chemicals Calcs'!AG$1:AG173)-'Chem - ODS'!AB$15*10^6&lt;0,SUM('Chemicals Calcs'!AG$2:AG174)-'Chem - ODS'!AB$15*10^6&gt;0),SUM('Chemicals Calcs'!AG$2:AG174)-'Chem - ODS'!AB$15*10^6,'Chemicals Calcs'!AG174))</f>
        <v>0</v>
      </c>
      <c r="AH174" s="210">
        <f ca="1">IF(SUM('Chemicals Calcs'!AH$2:AH174)-'Chem - ODS'!AC$15*10^6&lt;0,0,IF(AND(SUM('Chemicals Calcs'!AH$1:AH173)-'Chem - ODS'!AC$15*10^6&lt;0,SUM('Chemicals Calcs'!AH$2:AH174)-'Chem - ODS'!AC$15*10^6&gt;0),SUM('Chemicals Calcs'!AH$2:AH174)-'Chem - ODS'!AC$15*10^6,'Chemicals Calcs'!AH174))</f>
        <v>0</v>
      </c>
      <c r="AI174" s="210">
        <f ca="1">IF(SUM('Chemicals Calcs'!AI$2:AI174)-'Chem - ODS'!AD$15*10^6&lt;0,0,IF(AND(SUM('Chemicals Calcs'!AI$1:AI173)-'Chem - ODS'!AD$15*10^6&lt;0,SUM('Chemicals Calcs'!AI$2:AI174)-'Chem - ODS'!AD$15*10^6&gt;0),SUM('Chemicals Calcs'!AI$2:AI174)-'Chem - ODS'!AD$15*10^6,'Chemicals Calcs'!AI174))</f>
        <v>0</v>
      </c>
      <c r="AJ174" s="210">
        <f ca="1">IF(SUM('Chemicals Calcs'!AJ$2:AJ174)-'Chem - ODS'!AE$15*10^6&lt;0,0,IF(AND(SUM('Chemicals Calcs'!AJ$1:AJ173)-'Chem - ODS'!AE$15*10^6&lt;0,SUM('Chemicals Calcs'!AJ$2:AJ174)-'Chem - ODS'!AE$15*10^6&gt;0),SUM('Chemicals Calcs'!AJ$2:AJ174)-'Chem - ODS'!AE$15*10^6,'Chemicals Calcs'!AJ174))</f>
        <v>0</v>
      </c>
      <c r="AK174" s="210">
        <f ca="1">IF(SUM('Chemicals Calcs'!AK$2:AK174)-'Chem - ODS'!AF$15*10^6&lt;0,0,IF(AND(SUM('Chemicals Calcs'!AK$1:AK173)-'Chem - ODS'!AF$15*10^6&lt;0,SUM('Chemicals Calcs'!AK$2:AK174)-'Chem - ODS'!AF$15*10^6&gt;0),SUM('Chemicals Calcs'!AK$2:AK174)-'Chem - ODS'!AF$15*10^6,'Chemicals Calcs'!AK174))</f>
        <v>0</v>
      </c>
      <c r="AL174" s="210">
        <f ca="1">IF(SUM('Chemicals Calcs'!AL$2:AL174)-'Chem - ODS'!AG$15*10^6&lt;0,0,IF(AND(SUM('Chemicals Calcs'!AL$1:AL173)-'Chem - ODS'!AG$15*10^6&lt;0,SUM('Chemicals Calcs'!AL$2:AL174)-'Chem - ODS'!AG$15*10^6&gt;0),SUM('Chemicals Calcs'!AL$2:AL174)-'Chem - ODS'!AG$15*10^6,'Chemicals Calcs'!AL174))</f>
        <v>0</v>
      </c>
      <c r="AM174" s="210">
        <f ca="1">IF(SUM('Chemicals Calcs'!AM$2:AM174)-'Chem - ODS'!AH$15*10^6&lt;0,0,IF(AND(SUM('Chemicals Calcs'!AM$1:AM173)-'Chem - ODS'!AH$15*10^6&lt;0,SUM('Chemicals Calcs'!AM$2:AM174)-'Chem - ODS'!AH$15*10^6&gt;0),SUM('Chemicals Calcs'!AM$2:AM174)-'Chem - ODS'!AH$15*10^6,'Chemicals Calcs'!AM174))</f>
        <v>0</v>
      </c>
      <c r="AN174" s="210">
        <f ca="1">IF(SUM('Chemicals Calcs'!AN$2:AN174)-'Chem - ODS'!AI$15*10^6&lt;0,0,IF(AND(SUM('Chemicals Calcs'!AN$1:AN173)-'Chem - ODS'!AI$15*10^6&lt;0,SUM('Chemicals Calcs'!AN$2:AN174)-'Chem - ODS'!AI$15*10^6&gt;0),SUM('Chemicals Calcs'!AN$2:AN174)-'Chem - ODS'!AI$15*10^6,'Chemicals Calcs'!AN174))</f>
        <v>0</v>
      </c>
      <c r="AO174" s="210">
        <f ca="1">IF(SUM('Chemicals Calcs'!AO$2:AO174)-'Chem - ODS'!AJ$15*10^6&lt;0,0,IF(AND(SUM('Chemicals Calcs'!AO$1:AO173)-'Chem - ODS'!AJ$15*10^6&lt;0,SUM('Chemicals Calcs'!AO$2:AO174)-'Chem - ODS'!AJ$15*10^6&gt;0),SUM('Chemicals Calcs'!AO$2:AO174)-'Chem - ODS'!AJ$15*10^6,'Chemicals Calcs'!AO174))</f>
        <v>0</v>
      </c>
      <c r="AP174" s="210">
        <f ca="1">IF(SUM('Chemicals Calcs'!AP$2:AP174)-'Chem - ODS'!AK$15*10^6&lt;0,0,IF(AND(SUM('Chemicals Calcs'!AP$1:AP173)-'Chem - ODS'!AK$15*10^6&lt;0,SUM('Chemicals Calcs'!AP$2:AP174)-'Chem - ODS'!AK$15*10^6&gt;0),SUM('Chemicals Calcs'!AP$2:AP174)-'Chem - ODS'!AK$15*10^6,'Chemicals Calcs'!AP174))</f>
        <v>0</v>
      </c>
    </row>
    <row r="175" spans="1:42">
      <c r="A175" s="74">
        <v>10000</v>
      </c>
      <c r="B175">
        <f ca="1">IF('Chemicals 2010'!$A183="CP",INDIRECT("'Chemicals 2010'!"&amp;'Country Selector'!$B$3&amp;ROW($A183))*10^12,0)</f>
        <v>0</v>
      </c>
      <c r="C175" s="90">
        <f t="shared" ca="1" si="8"/>
        <v>0</v>
      </c>
      <c r="D175" s="90">
        <f t="shared" ca="1" si="7"/>
        <v>0</v>
      </c>
      <c r="E175" s="90">
        <f t="shared" ca="1" si="7"/>
        <v>0</v>
      </c>
      <c r="F175" s="90">
        <f t="shared" ca="1" si="7"/>
        <v>0</v>
      </c>
      <c r="G175" s="210">
        <f ca="1">IF(SUM('Chemicals Calcs'!G$2:G175)-'Chem - ODS'!B$15*10^6&lt;0,0,IF(AND(SUM('Chemicals Calcs'!G$1:G174)-'Chem - ODS'!B$15*10^6&lt;0,SUM('Chemicals Calcs'!G$2:G175)-'Chem - ODS'!B$15*10^6&gt;0),SUM('Chemicals Calcs'!G$2:G175)-'Chem - ODS'!B$15*10^6,'Chemicals Calcs'!G175))</f>
        <v>0</v>
      </c>
      <c r="H175" s="210">
        <f ca="1">IF(SUM('Chemicals Calcs'!H$2:H175)-'Chem - ODS'!C$15*10^6&lt;0,0,IF(AND(SUM('Chemicals Calcs'!H$1:H174)-'Chem - ODS'!C$15*10^6&lt;0,SUM('Chemicals Calcs'!H$2:H175)-'Chem - ODS'!C$15*10^6&gt;0),SUM('Chemicals Calcs'!H$2:H175)-'Chem - ODS'!C$15*10^6,'Chemicals Calcs'!H175))</f>
        <v>0</v>
      </c>
      <c r="I175" s="210">
        <f ca="1">IF(SUM('Chemicals Calcs'!I$2:I175)-'Chem - ODS'!D$15*10^6&lt;0,0,IF(AND(SUM('Chemicals Calcs'!I$1:I174)-'Chem - ODS'!D$15*10^6&lt;0,SUM('Chemicals Calcs'!I$2:I175)-'Chem - ODS'!D$15*10^6&gt;0),SUM('Chemicals Calcs'!I$2:I175)-'Chem - ODS'!D$15*10^6,'Chemicals Calcs'!I175))</f>
        <v>0</v>
      </c>
      <c r="J175" s="210">
        <f ca="1">IF(SUM('Chemicals Calcs'!J$2:J175)-'Chem - ODS'!E$15*10^6&lt;0,0,IF(AND(SUM('Chemicals Calcs'!J$1:J174)-'Chem - ODS'!E$15*10^6&lt;0,SUM('Chemicals Calcs'!J$2:J175)-'Chem - ODS'!E$15*10^6&gt;0),SUM('Chemicals Calcs'!J$2:J175)-'Chem - ODS'!E$15*10^6,'Chemicals Calcs'!J175))</f>
        <v>0</v>
      </c>
      <c r="K175" s="210">
        <f ca="1">IF(SUM('Chemicals Calcs'!K$2:K175)-'Chem - ODS'!F$15*10^6&lt;0,0,IF(AND(SUM('Chemicals Calcs'!K$1:K174)-'Chem - ODS'!F$15*10^6&lt;0,SUM('Chemicals Calcs'!K$2:K175)-'Chem - ODS'!F$15*10^6&gt;0),SUM('Chemicals Calcs'!K$2:K175)-'Chem - ODS'!F$15*10^6,'Chemicals Calcs'!K175))</f>
        <v>0</v>
      </c>
      <c r="L175" s="210">
        <f ca="1">IF(SUM('Chemicals Calcs'!L$2:L175)-'Chem - ODS'!G$15*10^6&lt;0,0,IF(AND(SUM('Chemicals Calcs'!L$1:L174)-'Chem - ODS'!G$15*10^6&lt;0,SUM('Chemicals Calcs'!L$2:L175)-'Chem - ODS'!G$15*10^6&gt;0),SUM('Chemicals Calcs'!L$2:L175)-'Chem - ODS'!G$15*10^6,'Chemicals Calcs'!L175))</f>
        <v>0</v>
      </c>
      <c r="M175" s="210">
        <f ca="1">IF(SUM('Chemicals Calcs'!M$2:M175)-'Chem - ODS'!H$15*10^6&lt;0,0,IF(AND(SUM('Chemicals Calcs'!M$1:M174)-'Chem - ODS'!H$15*10^6&lt;0,SUM('Chemicals Calcs'!M$2:M175)-'Chem - ODS'!H$15*10^6&gt;0),SUM('Chemicals Calcs'!M$2:M175)-'Chem - ODS'!H$15*10^6,'Chemicals Calcs'!M175))</f>
        <v>0</v>
      </c>
      <c r="N175" s="210">
        <f ca="1">IF(SUM('Chemicals Calcs'!N$2:N175)-'Chem - ODS'!I$15*10^6&lt;0,0,IF(AND(SUM('Chemicals Calcs'!N$1:N174)-'Chem - ODS'!I$15*10^6&lt;0,SUM('Chemicals Calcs'!N$2:N175)-'Chem - ODS'!I$15*10^6&gt;0),SUM('Chemicals Calcs'!N$2:N175)-'Chem - ODS'!I$15*10^6,'Chemicals Calcs'!N175))</f>
        <v>0</v>
      </c>
      <c r="O175" s="210">
        <f ca="1">IF(SUM('Chemicals Calcs'!O$2:O175)-'Chem - ODS'!J$15*10^6&lt;0,0,IF(AND(SUM('Chemicals Calcs'!O$1:O174)-'Chem - ODS'!J$15*10^6&lt;0,SUM('Chemicals Calcs'!O$2:O175)-'Chem - ODS'!J$15*10^6&gt;0),SUM('Chemicals Calcs'!O$2:O175)-'Chem - ODS'!J$15*10^6,'Chemicals Calcs'!O175))</f>
        <v>0</v>
      </c>
      <c r="P175" s="210">
        <f ca="1">IF(SUM('Chemicals Calcs'!P$2:P175)-'Chem - ODS'!K$15*10^6&lt;0,0,IF(AND(SUM('Chemicals Calcs'!P$1:P174)-'Chem - ODS'!K$15*10^6&lt;0,SUM('Chemicals Calcs'!P$2:P175)-'Chem - ODS'!K$15*10^6&gt;0),SUM('Chemicals Calcs'!P$2:P175)-'Chem - ODS'!K$15*10^6,'Chemicals Calcs'!P175))</f>
        <v>0</v>
      </c>
      <c r="Q175" s="210">
        <f ca="1">IF(SUM('Chemicals Calcs'!Q$2:Q175)-'Chem - ODS'!L$15*10^6&lt;0,0,IF(AND(SUM('Chemicals Calcs'!Q$1:Q174)-'Chem - ODS'!L$15*10^6&lt;0,SUM('Chemicals Calcs'!Q$2:Q175)-'Chem - ODS'!L$15*10^6&gt;0),SUM('Chemicals Calcs'!Q$2:Q175)-'Chem - ODS'!L$15*10^6,'Chemicals Calcs'!Q175))</f>
        <v>0</v>
      </c>
      <c r="R175" s="210">
        <f ca="1">IF(SUM('Chemicals Calcs'!R$2:R175)-'Chem - ODS'!M$15*10^6&lt;0,0,IF(AND(SUM('Chemicals Calcs'!R$1:R174)-'Chem - ODS'!M$15*10^6&lt;0,SUM('Chemicals Calcs'!R$2:R175)-'Chem - ODS'!M$15*10^6&gt;0),SUM('Chemicals Calcs'!R$2:R175)-'Chem - ODS'!M$15*10^6,'Chemicals Calcs'!R175))</f>
        <v>0</v>
      </c>
      <c r="S175" s="210">
        <f ca="1">IF(SUM('Chemicals Calcs'!S$2:S175)-'Chem - ODS'!N$15*10^6&lt;0,0,IF(AND(SUM('Chemicals Calcs'!S$1:S174)-'Chem - ODS'!N$15*10^6&lt;0,SUM('Chemicals Calcs'!S$2:S175)-'Chem - ODS'!N$15*10^6&gt;0),SUM('Chemicals Calcs'!S$2:S175)-'Chem - ODS'!N$15*10^6,'Chemicals Calcs'!S175))</f>
        <v>0</v>
      </c>
      <c r="T175" s="210">
        <f ca="1">IF(SUM('Chemicals Calcs'!T$2:T175)-'Chem - ODS'!O$15*10^6&lt;0,0,IF(AND(SUM('Chemicals Calcs'!T$1:T174)-'Chem - ODS'!O$15*10^6&lt;0,SUM('Chemicals Calcs'!T$2:T175)-'Chem - ODS'!O$15*10^6&gt;0),SUM('Chemicals Calcs'!T$2:T175)-'Chem - ODS'!O$15*10^6,'Chemicals Calcs'!T175))</f>
        <v>0</v>
      </c>
      <c r="U175" s="210">
        <f ca="1">IF(SUM('Chemicals Calcs'!U$2:U175)-'Chem - ODS'!P$15*10^6&lt;0,0,IF(AND(SUM('Chemicals Calcs'!U$1:U174)-'Chem - ODS'!P$15*10^6&lt;0,SUM('Chemicals Calcs'!U$2:U175)-'Chem - ODS'!P$15*10^6&gt;0),SUM('Chemicals Calcs'!U$2:U175)-'Chem - ODS'!P$15*10^6,'Chemicals Calcs'!U175))</f>
        <v>0</v>
      </c>
      <c r="V175" s="210">
        <f ca="1">IF(SUM('Chemicals Calcs'!V$2:V175)-'Chem - ODS'!Q$15*10^6&lt;0,0,IF(AND(SUM('Chemicals Calcs'!V$1:V174)-'Chem - ODS'!Q$15*10^6&lt;0,SUM('Chemicals Calcs'!V$2:V175)-'Chem - ODS'!Q$15*10^6&gt;0),SUM('Chemicals Calcs'!V$2:V175)-'Chem - ODS'!Q$15*10^6,'Chemicals Calcs'!V175))</f>
        <v>0</v>
      </c>
      <c r="W175" s="210">
        <f ca="1">IF(SUM('Chemicals Calcs'!W$2:W175)-'Chem - ODS'!R$15*10^6&lt;0,0,IF(AND(SUM('Chemicals Calcs'!W$1:W174)-'Chem - ODS'!R$15*10^6&lt;0,SUM('Chemicals Calcs'!W$2:W175)-'Chem - ODS'!R$15*10^6&gt;0),SUM('Chemicals Calcs'!W$2:W175)-'Chem - ODS'!R$15*10^6,'Chemicals Calcs'!W175))</f>
        <v>0</v>
      </c>
      <c r="X175" s="210">
        <f ca="1">IF(SUM('Chemicals Calcs'!X$2:X175)-'Chem - ODS'!S$15*10^6&lt;0,0,IF(AND(SUM('Chemicals Calcs'!X$1:X174)-'Chem - ODS'!S$15*10^6&lt;0,SUM('Chemicals Calcs'!X$2:X175)-'Chem - ODS'!S$15*10^6&gt;0),SUM('Chemicals Calcs'!X$2:X175)-'Chem - ODS'!S$15*10^6,'Chemicals Calcs'!X175))</f>
        <v>0</v>
      </c>
      <c r="Y175" s="210">
        <f ca="1">IF(SUM('Chemicals Calcs'!Y$2:Y175)-'Chem - ODS'!T$15*10^6&lt;0,0,IF(AND(SUM('Chemicals Calcs'!Y$1:Y174)-'Chem - ODS'!T$15*10^6&lt;0,SUM('Chemicals Calcs'!Y$2:Y175)-'Chem - ODS'!T$15*10^6&gt;0),SUM('Chemicals Calcs'!Y$2:Y175)-'Chem - ODS'!T$15*10^6,'Chemicals Calcs'!Y175))</f>
        <v>0</v>
      </c>
      <c r="Z175" s="210">
        <f ca="1">IF(SUM('Chemicals Calcs'!Z$2:Z175)-'Chem - ODS'!U$15*10^6&lt;0,0,IF(AND(SUM('Chemicals Calcs'!Z$1:Z174)-'Chem - ODS'!U$15*10^6&lt;0,SUM('Chemicals Calcs'!Z$2:Z175)-'Chem - ODS'!U$15*10^6&gt;0),SUM('Chemicals Calcs'!Z$2:Z175)-'Chem - ODS'!U$15*10^6,'Chemicals Calcs'!Z175))</f>
        <v>0</v>
      </c>
      <c r="AA175" s="210">
        <f ca="1">IF(SUM('Chemicals Calcs'!AA$2:AA175)-'Chem - ODS'!V$15*10^6&lt;0,0,IF(AND(SUM('Chemicals Calcs'!AA$1:AA174)-'Chem - ODS'!V$15*10^6&lt;0,SUM('Chemicals Calcs'!AA$2:AA175)-'Chem - ODS'!V$15*10^6&gt;0),SUM('Chemicals Calcs'!AA$2:AA175)-'Chem - ODS'!V$15*10^6,'Chemicals Calcs'!AA175))</f>
        <v>0</v>
      </c>
      <c r="AB175" s="210">
        <f ca="1">IF(SUM('Chemicals Calcs'!AB$2:AB175)-'Chem - ODS'!W$15*10^6&lt;0,0,IF(AND(SUM('Chemicals Calcs'!AB$1:AB174)-'Chem - ODS'!W$15*10^6&lt;0,SUM('Chemicals Calcs'!AB$2:AB175)-'Chem - ODS'!W$15*10^6&gt;0),SUM('Chemicals Calcs'!AB$2:AB175)-'Chem - ODS'!W$15*10^6,'Chemicals Calcs'!AB175))</f>
        <v>0</v>
      </c>
      <c r="AC175" s="210">
        <f ca="1">IF(SUM('Chemicals Calcs'!AC$2:AC175)-'Chem - ODS'!X$15*10^6&lt;0,0,IF(AND(SUM('Chemicals Calcs'!AC$1:AC174)-'Chem - ODS'!X$15*10^6&lt;0,SUM('Chemicals Calcs'!AC$2:AC175)-'Chem - ODS'!X$15*10^6&gt;0),SUM('Chemicals Calcs'!AC$2:AC175)-'Chem - ODS'!X$15*10^6,'Chemicals Calcs'!AC175))</f>
        <v>0</v>
      </c>
      <c r="AD175" s="210">
        <f ca="1">IF(SUM('Chemicals Calcs'!AD$2:AD175)-'Chem - ODS'!Y$15*10^6&lt;0,0,IF(AND(SUM('Chemicals Calcs'!AD$1:AD174)-'Chem - ODS'!Y$15*10^6&lt;0,SUM('Chemicals Calcs'!AD$2:AD175)-'Chem - ODS'!Y$15*10^6&gt;0),SUM('Chemicals Calcs'!AD$2:AD175)-'Chem - ODS'!Y$15*10^6,'Chemicals Calcs'!AD175))</f>
        <v>0</v>
      </c>
      <c r="AE175" s="210">
        <f ca="1">IF(SUM('Chemicals Calcs'!AE$2:AE175)-'Chem - ODS'!Z$15*10^6&lt;0,0,IF(AND(SUM('Chemicals Calcs'!AE$1:AE174)-'Chem - ODS'!Z$15*10^6&lt;0,SUM('Chemicals Calcs'!AE$2:AE175)-'Chem - ODS'!Z$15*10^6&gt;0),SUM('Chemicals Calcs'!AE$2:AE175)-'Chem - ODS'!Z$15*10^6,'Chemicals Calcs'!AE175))</f>
        <v>0</v>
      </c>
      <c r="AF175" s="210">
        <f ca="1">IF(SUM('Chemicals Calcs'!AF$2:AF175)-'Chem - ODS'!AA$15*10^6&lt;0,0,IF(AND(SUM('Chemicals Calcs'!AF$1:AF174)-'Chem - ODS'!AA$15*10^6&lt;0,SUM('Chemicals Calcs'!AF$2:AF175)-'Chem - ODS'!AA$15*10^6&gt;0),SUM('Chemicals Calcs'!AF$2:AF175)-'Chem - ODS'!AA$15*10^6,'Chemicals Calcs'!AF175))</f>
        <v>0</v>
      </c>
      <c r="AG175" s="210">
        <f ca="1">IF(SUM('Chemicals Calcs'!AG$2:AG175)-'Chem - ODS'!AB$15*10^6&lt;0,0,IF(AND(SUM('Chemicals Calcs'!AG$1:AG174)-'Chem - ODS'!AB$15*10^6&lt;0,SUM('Chemicals Calcs'!AG$2:AG175)-'Chem - ODS'!AB$15*10^6&gt;0),SUM('Chemicals Calcs'!AG$2:AG175)-'Chem - ODS'!AB$15*10^6,'Chemicals Calcs'!AG175))</f>
        <v>0</v>
      </c>
      <c r="AH175" s="210">
        <f ca="1">IF(SUM('Chemicals Calcs'!AH$2:AH175)-'Chem - ODS'!AC$15*10^6&lt;0,0,IF(AND(SUM('Chemicals Calcs'!AH$1:AH174)-'Chem - ODS'!AC$15*10^6&lt;0,SUM('Chemicals Calcs'!AH$2:AH175)-'Chem - ODS'!AC$15*10^6&gt;0),SUM('Chemicals Calcs'!AH$2:AH175)-'Chem - ODS'!AC$15*10^6,'Chemicals Calcs'!AH175))</f>
        <v>0</v>
      </c>
      <c r="AI175" s="210">
        <f ca="1">IF(SUM('Chemicals Calcs'!AI$2:AI175)-'Chem - ODS'!AD$15*10^6&lt;0,0,IF(AND(SUM('Chemicals Calcs'!AI$1:AI174)-'Chem - ODS'!AD$15*10^6&lt;0,SUM('Chemicals Calcs'!AI$2:AI175)-'Chem - ODS'!AD$15*10^6&gt;0),SUM('Chemicals Calcs'!AI$2:AI175)-'Chem - ODS'!AD$15*10^6,'Chemicals Calcs'!AI175))</f>
        <v>0</v>
      </c>
      <c r="AJ175" s="210">
        <f ca="1">IF(SUM('Chemicals Calcs'!AJ$2:AJ175)-'Chem - ODS'!AE$15*10^6&lt;0,0,IF(AND(SUM('Chemicals Calcs'!AJ$1:AJ174)-'Chem - ODS'!AE$15*10^6&lt;0,SUM('Chemicals Calcs'!AJ$2:AJ175)-'Chem - ODS'!AE$15*10^6&gt;0),SUM('Chemicals Calcs'!AJ$2:AJ175)-'Chem - ODS'!AE$15*10^6,'Chemicals Calcs'!AJ175))</f>
        <v>0</v>
      </c>
      <c r="AK175" s="210">
        <f ca="1">IF(SUM('Chemicals Calcs'!AK$2:AK175)-'Chem - ODS'!AF$15*10^6&lt;0,0,IF(AND(SUM('Chemicals Calcs'!AK$1:AK174)-'Chem - ODS'!AF$15*10^6&lt;0,SUM('Chemicals Calcs'!AK$2:AK175)-'Chem - ODS'!AF$15*10^6&gt;0),SUM('Chemicals Calcs'!AK$2:AK175)-'Chem - ODS'!AF$15*10^6,'Chemicals Calcs'!AK175))</f>
        <v>0</v>
      </c>
      <c r="AL175" s="210">
        <f ca="1">IF(SUM('Chemicals Calcs'!AL$2:AL175)-'Chem - ODS'!AG$15*10^6&lt;0,0,IF(AND(SUM('Chemicals Calcs'!AL$1:AL174)-'Chem - ODS'!AG$15*10^6&lt;0,SUM('Chemicals Calcs'!AL$2:AL175)-'Chem - ODS'!AG$15*10^6&gt;0),SUM('Chemicals Calcs'!AL$2:AL175)-'Chem - ODS'!AG$15*10^6,'Chemicals Calcs'!AL175))</f>
        <v>0</v>
      </c>
      <c r="AM175" s="210">
        <f ca="1">IF(SUM('Chemicals Calcs'!AM$2:AM175)-'Chem - ODS'!AH$15*10^6&lt;0,0,IF(AND(SUM('Chemicals Calcs'!AM$1:AM174)-'Chem - ODS'!AH$15*10^6&lt;0,SUM('Chemicals Calcs'!AM$2:AM175)-'Chem - ODS'!AH$15*10^6&gt;0),SUM('Chemicals Calcs'!AM$2:AM175)-'Chem - ODS'!AH$15*10^6,'Chemicals Calcs'!AM175))</f>
        <v>0</v>
      </c>
      <c r="AN175" s="210">
        <f ca="1">IF(SUM('Chemicals Calcs'!AN$2:AN175)-'Chem - ODS'!AI$15*10^6&lt;0,0,IF(AND(SUM('Chemicals Calcs'!AN$1:AN174)-'Chem - ODS'!AI$15*10^6&lt;0,SUM('Chemicals Calcs'!AN$2:AN175)-'Chem - ODS'!AI$15*10^6&gt;0),SUM('Chemicals Calcs'!AN$2:AN175)-'Chem - ODS'!AI$15*10^6,'Chemicals Calcs'!AN175))</f>
        <v>0</v>
      </c>
      <c r="AO175" s="210">
        <f ca="1">IF(SUM('Chemicals Calcs'!AO$2:AO175)-'Chem - ODS'!AJ$15*10^6&lt;0,0,IF(AND(SUM('Chemicals Calcs'!AO$1:AO174)-'Chem - ODS'!AJ$15*10^6&lt;0,SUM('Chemicals Calcs'!AO$2:AO175)-'Chem - ODS'!AJ$15*10^6&gt;0),SUM('Chemicals Calcs'!AO$2:AO175)-'Chem - ODS'!AJ$15*10^6,'Chemicals Calcs'!AO175))</f>
        <v>0</v>
      </c>
      <c r="AP175" s="210">
        <f ca="1">IF(SUM('Chemicals Calcs'!AP$2:AP175)-'Chem - ODS'!AK$15*10^6&lt;0,0,IF(AND(SUM('Chemicals Calcs'!AP$1:AP174)-'Chem - ODS'!AK$15*10^6&lt;0,SUM('Chemicals Calcs'!AP$2:AP175)-'Chem - ODS'!AK$15*10^6&gt;0),SUM('Chemicals Calcs'!AP$2:AP175)-'Chem - ODS'!AK$15*10^6,'Chemicals Calcs'!AP175))</f>
        <v>0</v>
      </c>
    </row>
    <row r="176" spans="1:42">
      <c r="A176" s="74">
        <v>100000</v>
      </c>
      <c r="B176">
        <f ca="1">IF('Chemicals 2010'!$A184="CP",INDIRECT("'Chemicals 2010'!"&amp;'Country Selector'!$B$3&amp;ROW($A184))*10^12,0)</f>
        <v>0</v>
      </c>
      <c r="C176" s="90">
        <f t="shared" ca="1" si="8"/>
        <v>0</v>
      </c>
      <c r="D176" s="90">
        <f t="shared" ca="1" si="7"/>
        <v>0</v>
      </c>
      <c r="E176" s="90">
        <f t="shared" ca="1" si="7"/>
        <v>0</v>
      </c>
      <c r="F176" s="90">
        <f t="shared" ca="1" si="7"/>
        <v>0</v>
      </c>
      <c r="G176" s="210">
        <f ca="1">IF(SUM('Chemicals Calcs'!G$2:G176)-'Chem - ODS'!B$15*10^6&lt;0,0,IF(AND(SUM('Chemicals Calcs'!G$1:G175)-'Chem - ODS'!B$15*10^6&lt;0,SUM('Chemicals Calcs'!G$2:G176)-'Chem - ODS'!B$15*10^6&gt;0),SUM('Chemicals Calcs'!G$2:G176)-'Chem - ODS'!B$15*10^6,'Chemicals Calcs'!G176))</f>
        <v>0</v>
      </c>
      <c r="H176" s="210">
        <f ca="1">IF(SUM('Chemicals Calcs'!H$2:H176)-'Chem - ODS'!C$15*10^6&lt;0,0,IF(AND(SUM('Chemicals Calcs'!H$1:H175)-'Chem - ODS'!C$15*10^6&lt;0,SUM('Chemicals Calcs'!H$2:H176)-'Chem - ODS'!C$15*10^6&gt;0),SUM('Chemicals Calcs'!H$2:H176)-'Chem - ODS'!C$15*10^6,'Chemicals Calcs'!H176))</f>
        <v>0</v>
      </c>
      <c r="I176" s="210">
        <f ca="1">IF(SUM('Chemicals Calcs'!I$2:I176)-'Chem - ODS'!D$15*10^6&lt;0,0,IF(AND(SUM('Chemicals Calcs'!I$1:I175)-'Chem - ODS'!D$15*10^6&lt;0,SUM('Chemicals Calcs'!I$2:I176)-'Chem - ODS'!D$15*10^6&gt;0),SUM('Chemicals Calcs'!I$2:I176)-'Chem - ODS'!D$15*10^6,'Chemicals Calcs'!I176))</f>
        <v>0</v>
      </c>
      <c r="J176" s="210">
        <f ca="1">IF(SUM('Chemicals Calcs'!J$2:J176)-'Chem - ODS'!E$15*10^6&lt;0,0,IF(AND(SUM('Chemicals Calcs'!J$1:J175)-'Chem - ODS'!E$15*10^6&lt;0,SUM('Chemicals Calcs'!J$2:J176)-'Chem - ODS'!E$15*10^6&gt;0),SUM('Chemicals Calcs'!J$2:J176)-'Chem - ODS'!E$15*10^6,'Chemicals Calcs'!J176))</f>
        <v>0</v>
      </c>
      <c r="K176" s="210">
        <f ca="1">IF(SUM('Chemicals Calcs'!K$2:K176)-'Chem - ODS'!F$15*10^6&lt;0,0,IF(AND(SUM('Chemicals Calcs'!K$1:K175)-'Chem - ODS'!F$15*10^6&lt;0,SUM('Chemicals Calcs'!K$2:K176)-'Chem - ODS'!F$15*10^6&gt;0),SUM('Chemicals Calcs'!K$2:K176)-'Chem - ODS'!F$15*10^6,'Chemicals Calcs'!K176))</f>
        <v>0</v>
      </c>
      <c r="L176" s="210">
        <f ca="1">IF(SUM('Chemicals Calcs'!L$2:L176)-'Chem - ODS'!G$15*10^6&lt;0,0,IF(AND(SUM('Chemicals Calcs'!L$1:L175)-'Chem - ODS'!G$15*10^6&lt;0,SUM('Chemicals Calcs'!L$2:L176)-'Chem - ODS'!G$15*10^6&gt;0),SUM('Chemicals Calcs'!L$2:L176)-'Chem - ODS'!G$15*10^6,'Chemicals Calcs'!L176))</f>
        <v>0</v>
      </c>
      <c r="M176" s="210">
        <f ca="1">IF(SUM('Chemicals Calcs'!M$2:M176)-'Chem - ODS'!H$15*10^6&lt;0,0,IF(AND(SUM('Chemicals Calcs'!M$1:M175)-'Chem - ODS'!H$15*10^6&lt;0,SUM('Chemicals Calcs'!M$2:M176)-'Chem - ODS'!H$15*10^6&gt;0),SUM('Chemicals Calcs'!M$2:M176)-'Chem - ODS'!H$15*10^6,'Chemicals Calcs'!M176))</f>
        <v>0</v>
      </c>
      <c r="N176" s="210">
        <f ca="1">IF(SUM('Chemicals Calcs'!N$2:N176)-'Chem - ODS'!I$15*10^6&lt;0,0,IF(AND(SUM('Chemicals Calcs'!N$1:N175)-'Chem - ODS'!I$15*10^6&lt;0,SUM('Chemicals Calcs'!N$2:N176)-'Chem - ODS'!I$15*10^6&gt;0),SUM('Chemicals Calcs'!N$2:N176)-'Chem - ODS'!I$15*10^6,'Chemicals Calcs'!N176))</f>
        <v>0</v>
      </c>
      <c r="O176" s="210">
        <f ca="1">IF(SUM('Chemicals Calcs'!O$2:O176)-'Chem - ODS'!J$15*10^6&lt;0,0,IF(AND(SUM('Chemicals Calcs'!O$1:O175)-'Chem - ODS'!J$15*10^6&lt;0,SUM('Chemicals Calcs'!O$2:O176)-'Chem - ODS'!J$15*10^6&gt;0),SUM('Chemicals Calcs'!O$2:O176)-'Chem - ODS'!J$15*10^6,'Chemicals Calcs'!O176))</f>
        <v>0</v>
      </c>
      <c r="P176" s="210">
        <f ca="1">IF(SUM('Chemicals Calcs'!P$2:P176)-'Chem - ODS'!K$15*10^6&lt;0,0,IF(AND(SUM('Chemicals Calcs'!P$1:P175)-'Chem - ODS'!K$15*10^6&lt;0,SUM('Chemicals Calcs'!P$2:P176)-'Chem - ODS'!K$15*10^6&gt;0),SUM('Chemicals Calcs'!P$2:P176)-'Chem - ODS'!K$15*10^6,'Chemicals Calcs'!P176))</f>
        <v>0</v>
      </c>
      <c r="Q176" s="210">
        <f ca="1">IF(SUM('Chemicals Calcs'!Q$2:Q176)-'Chem - ODS'!L$15*10^6&lt;0,0,IF(AND(SUM('Chemicals Calcs'!Q$1:Q175)-'Chem - ODS'!L$15*10^6&lt;0,SUM('Chemicals Calcs'!Q$2:Q176)-'Chem - ODS'!L$15*10^6&gt;0),SUM('Chemicals Calcs'!Q$2:Q176)-'Chem - ODS'!L$15*10^6,'Chemicals Calcs'!Q176))</f>
        <v>0</v>
      </c>
      <c r="R176" s="210">
        <f ca="1">IF(SUM('Chemicals Calcs'!R$2:R176)-'Chem - ODS'!M$15*10^6&lt;0,0,IF(AND(SUM('Chemicals Calcs'!R$1:R175)-'Chem - ODS'!M$15*10^6&lt;0,SUM('Chemicals Calcs'!R$2:R176)-'Chem - ODS'!M$15*10^6&gt;0),SUM('Chemicals Calcs'!R$2:R176)-'Chem - ODS'!M$15*10^6,'Chemicals Calcs'!R176))</f>
        <v>0</v>
      </c>
      <c r="S176" s="210">
        <f ca="1">IF(SUM('Chemicals Calcs'!S$2:S176)-'Chem - ODS'!N$15*10^6&lt;0,0,IF(AND(SUM('Chemicals Calcs'!S$1:S175)-'Chem - ODS'!N$15*10^6&lt;0,SUM('Chemicals Calcs'!S$2:S176)-'Chem - ODS'!N$15*10^6&gt;0),SUM('Chemicals Calcs'!S$2:S176)-'Chem - ODS'!N$15*10^6,'Chemicals Calcs'!S176))</f>
        <v>0</v>
      </c>
      <c r="T176" s="210">
        <f ca="1">IF(SUM('Chemicals Calcs'!T$2:T176)-'Chem - ODS'!O$15*10^6&lt;0,0,IF(AND(SUM('Chemicals Calcs'!T$1:T175)-'Chem - ODS'!O$15*10^6&lt;0,SUM('Chemicals Calcs'!T$2:T176)-'Chem - ODS'!O$15*10^6&gt;0),SUM('Chemicals Calcs'!T$2:T176)-'Chem - ODS'!O$15*10^6,'Chemicals Calcs'!T176))</f>
        <v>0</v>
      </c>
      <c r="U176" s="210">
        <f ca="1">IF(SUM('Chemicals Calcs'!U$2:U176)-'Chem - ODS'!P$15*10^6&lt;0,0,IF(AND(SUM('Chemicals Calcs'!U$1:U175)-'Chem - ODS'!P$15*10^6&lt;0,SUM('Chemicals Calcs'!U$2:U176)-'Chem - ODS'!P$15*10^6&gt;0),SUM('Chemicals Calcs'!U$2:U176)-'Chem - ODS'!P$15*10^6,'Chemicals Calcs'!U176))</f>
        <v>0</v>
      </c>
      <c r="V176" s="210">
        <f ca="1">IF(SUM('Chemicals Calcs'!V$2:V176)-'Chem - ODS'!Q$15*10^6&lt;0,0,IF(AND(SUM('Chemicals Calcs'!V$1:V175)-'Chem - ODS'!Q$15*10^6&lt;0,SUM('Chemicals Calcs'!V$2:V176)-'Chem - ODS'!Q$15*10^6&gt;0),SUM('Chemicals Calcs'!V$2:V176)-'Chem - ODS'!Q$15*10^6,'Chemicals Calcs'!V176))</f>
        <v>0</v>
      </c>
      <c r="W176" s="210">
        <f ca="1">IF(SUM('Chemicals Calcs'!W$2:W176)-'Chem - ODS'!R$15*10^6&lt;0,0,IF(AND(SUM('Chemicals Calcs'!W$1:W175)-'Chem - ODS'!R$15*10^6&lt;0,SUM('Chemicals Calcs'!W$2:W176)-'Chem - ODS'!R$15*10^6&gt;0),SUM('Chemicals Calcs'!W$2:W176)-'Chem - ODS'!R$15*10^6,'Chemicals Calcs'!W176))</f>
        <v>0</v>
      </c>
      <c r="X176" s="210">
        <f ca="1">IF(SUM('Chemicals Calcs'!X$2:X176)-'Chem - ODS'!S$15*10^6&lt;0,0,IF(AND(SUM('Chemicals Calcs'!X$1:X175)-'Chem - ODS'!S$15*10^6&lt;0,SUM('Chemicals Calcs'!X$2:X176)-'Chem - ODS'!S$15*10^6&gt;0),SUM('Chemicals Calcs'!X$2:X176)-'Chem - ODS'!S$15*10^6,'Chemicals Calcs'!X176))</f>
        <v>0</v>
      </c>
      <c r="Y176" s="210">
        <f ca="1">IF(SUM('Chemicals Calcs'!Y$2:Y176)-'Chem - ODS'!T$15*10^6&lt;0,0,IF(AND(SUM('Chemicals Calcs'!Y$1:Y175)-'Chem - ODS'!T$15*10^6&lt;0,SUM('Chemicals Calcs'!Y$2:Y176)-'Chem - ODS'!T$15*10^6&gt;0),SUM('Chemicals Calcs'!Y$2:Y176)-'Chem - ODS'!T$15*10^6,'Chemicals Calcs'!Y176))</f>
        <v>0</v>
      </c>
      <c r="Z176" s="210">
        <f ca="1">IF(SUM('Chemicals Calcs'!Z$2:Z176)-'Chem - ODS'!U$15*10^6&lt;0,0,IF(AND(SUM('Chemicals Calcs'!Z$1:Z175)-'Chem - ODS'!U$15*10^6&lt;0,SUM('Chemicals Calcs'!Z$2:Z176)-'Chem - ODS'!U$15*10^6&gt;0),SUM('Chemicals Calcs'!Z$2:Z176)-'Chem - ODS'!U$15*10^6,'Chemicals Calcs'!Z176))</f>
        <v>0</v>
      </c>
      <c r="AA176" s="210">
        <f ca="1">IF(SUM('Chemicals Calcs'!AA$2:AA176)-'Chem - ODS'!V$15*10^6&lt;0,0,IF(AND(SUM('Chemicals Calcs'!AA$1:AA175)-'Chem - ODS'!V$15*10^6&lt;0,SUM('Chemicals Calcs'!AA$2:AA176)-'Chem - ODS'!V$15*10^6&gt;0),SUM('Chemicals Calcs'!AA$2:AA176)-'Chem - ODS'!V$15*10^6,'Chemicals Calcs'!AA176))</f>
        <v>0</v>
      </c>
      <c r="AB176" s="210">
        <f ca="1">IF(SUM('Chemicals Calcs'!AB$2:AB176)-'Chem - ODS'!W$15*10^6&lt;0,0,IF(AND(SUM('Chemicals Calcs'!AB$1:AB175)-'Chem - ODS'!W$15*10^6&lt;0,SUM('Chemicals Calcs'!AB$2:AB176)-'Chem - ODS'!W$15*10^6&gt;0),SUM('Chemicals Calcs'!AB$2:AB176)-'Chem - ODS'!W$15*10^6,'Chemicals Calcs'!AB176))</f>
        <v>0</v>
      </c>
      <c r="AC176" s="210">
        <f ca="1">IF(SUM('Chemicals Calcs'!AC$2:AC176)-'Chem - ODS'!X$15*10^6&lt;0,0,IF(AND(SUM('Chemicals Calcs'!AC$1:AC175)-'Chem - ODS'!X$15*10^6&lt;0,SUM('Chemicals Calcs'!AC$2:AC176)-'Chem - ODS'!X$15*10^6&gt;0),SUM('Chemicals Calcs'!AC$2:AC176)-'Chem - ODS'!X$15*10^6,'Chemicals Calcs'!AC176))</f>
        <v>0</v>
      </c>
      <c r="AD176" s="210">
        <f ca="1">IF(SUM('Chemicals Calcs'!AD$2:AD176)-'Chem - ODS'!Y$15*10^6&lt;0,0,IF(AND(SUM('Chemicals Calcs'!AD$1:AD175)-'Chem - ODS'!Y$15*10^6&lt;0,SUM('Chemicals Calcs'!AD$2:AD176)-'Chem - ODS'!Y$15*10^6&gt;0),SUM('Chemicals Calcs'!AD$2:AD176)-'Chem - ODS'!Y$15*10^6,'Chemicals Calcs'!AD176))</f>
        <v>0</v>
      </c>
      <c r="AE176" s="210">
        <f ca="1">IF(SUM('Chemicals Calcs'!AE$2:AE176)-'Chem - ODS'!Z$15*10^6&lt;0,0,IF(AND(SUM('Chemicals Calcs'!AE$1:AE175)-'Chem - ODS'!Z$15*10^6&lt;0,SUM('Chemicals Calcs'!AE$2:AE176)-'Chem - ODS'!Z$15*10^6&gt;0),SUM('Chemicals Calcs'!AE$2:AE176)-'Chem - ODS'!Z$15*10^6,'Chemicals Calcs'!AE176))</f>
        <v>0</v>
      </c>
      <c r="AF176" s="210">
        <f ca="1">IF(SUM('Chemicals Calcs'!AF$2:AF176)-'Chem - ODS'!AA$15*10^6&lt;0,0,IF(AND(SUM('Chemicals Calcs'!AF$1:AF175)-'Chem - ODS'!AA$15*10^6&lt;0,SUM('Chemicals Calcs'!AF$2:AF176)-'Chem - ODS'!AA$15*10^6&gt;0),SUM('Chemicals Calcs'!AF$2:AF176)-'Chem - ODS'!AA$15*10^6,'Chemicals Calcs'!AF176))</f>
        <v>0</v>
      </c>
      <c r="AG176" s="210">
        <f ca="1">IF(SUM('Chemicals Calcs'!AG$2:AG176)-'Chem - ODS'!AB$15*10^6&lt;0,0,IF(AND(SUM('Chemicals Calcs'!AG$1:AG175)-'Chem - ODS'!AB$15*10^6&lt;0,SUM('Chemicals Calcs'!AG$2:AG176)-'Chem - ODS'!AB$15*10^6&gt;0),SUM('Chemicals Calcs'!AG$2:AG176)-'Chem - ODS'!AB$15*10^6,'Chemicals Calcs'!AG176))</f>
        <v>0</v>
      </c>
      <c r="AH176" s="210">
        <f ca="1">IF(SUM('Chemicals Calcs'!AH$2:AH176)-'Chem - ODS'!AC$15*10^6&lt;0,0,IF(AND(SUM('Chemicals Calcs'!AH$1:AH175)-'Chem - ODS'!AC$15*10^6&lt;0,SUM('Chemicals Calcs'!AH$2:AH176)-'Chem - ODS'!AC$15*10^6&gt;0),SUM('Chemicals Calcs'!AH$2:AH176)-'Chem - ODS'!AC$15*10^6,'Chemicals Calcs'!AH176))</f>
        <v>0</v>
      </c>
      <c r="AI176" s="210">
        <f ca="1">IF(SUM('Chemicals Calcs'!AI$2:AI176)-'Chem - ODS'!AD$15*10^6&lt;0,0,IF(AND(SUM('Chemicals Calcs'!AI$1:AI175)-'Chem - ODS'!AD$15*10^6&lt;0,SUM('Chemicals Calcs'!AI$2:AI176)-'Chem - ODS'!AD$15*10^6&gt;0),SUM('Chemicals Calcs'!AI$2:AI176)-'Chem - ODS'!AD$15*10^6,'Chemicals Calcs'!AI176))</f>
        <v>0</v>
      </c>
      <c r="AJ176" s="210">
        <f ca="1">IF(SUM('Chemicals Calcs'!AJ$2:AJ176)-'Chem - ODS'!AE$15*10^6&lt;0,0,IF(AND(SUM('Chemicals Calcs'!AJ$1:AJ175)-'Chem - ODS'!AE$15*10^6&lt;0,SUM('Chemicals Calcs'!AJ$2:AJ176)-'Chem - ODS'!AE$15*10^6&gt;0),SUM('Chemicals Calcs'!AJ$2:AJ176)-'Chem - ODS'!AE$15*10^6,'Chemicals Calcs'!AJ176))</f>
        <v>0</v>
      </c>
      <c r="AK176" s="210">
        <f ca="1">IF(SUM('Chemicals Calcs'!AK$2:AK176)-'Chem - ODS'!AF$15*10^6&lt;0,0,IF(AND(SUM('Chemicals Calcs'!AK$1:AK175)-'Chem - ODS'!AF$15*10^6&lt;0,SUM('Chemicals Calcs'!AK$2:AK176)-'Chem - ODS'!AF$15*10^6&gt;0),SUM('Chemicals Calcs'!AK$2:AK176)-'Chem - ODS'!AF$15*10^6,'Chemicals Calcs'!AK176))</f>
        <v>0</v>
      </c>
      <c r="AL176" s="210">
        <f ca="1">IF(SUM('Chemicals Calcs'!AL$2:AL176)-'Chem - ODS'!AG$15*10^6&lt;0,0,IF(AND(SUM('Chemicals Calcs'!AL$1:AL175)-'Chem - ODS'!AG$15*10^6&lt;0,SUM('Chemicals Calcs'!AL$2:AL176)-'Chem - ODS'!AG$15*10^6&gt;0),SUM('Chemicals Calcs'!AL$2:AL176)-'Chem - ODS'!AG$15*10^6,'Chemicals Calcs'!AL176))</f>
        <v>0</v>
      </c>
      <c r="AM176" s="210">
        <f ca="1">IF(SUM('Chemicals Calcs'!AM$2:AM176)-'Chem - ODS'!AH$15*10^6&lt;0,0,IF(AND(SUM('Chemicals Calcs'!AM$1:AM175)-'Chem - ODS'!AH$15*10^6&lt;0,SUM('Chemicals Calcs'!AM$2:AM176)-'Chem - ODS'!AH$15*10^6&gt;0),SUM('Chemicals Calcs'!AM$2:AM176)-'Chem - ODS'!AH$15*10^6,'Chemicals Calcs'!AM176))</f>
        <v>0</v>
      </c>
      <c r="AN176" s="210">
        <f ca="1">IF(SUM('Chemicals Calcs'!AN$2:AN176)-'Chem - ODS'!AI$15*10^6&lt;0,0,IF(AND(SUM('Chemicals Calcs'!AN$1:AN175)-'Chem - ODS'!AI$15*10^6&lt;0,SUM('Chemicals Calcs'!AN$2:AN176)-'Chem - ODS'!AI$15*10^6&gt;0),SUM('Chemicals Calcs'!AN$2:AN176)-'Chem - ODS'!AI$15*10^6,'Chemicals Calcs'!AN176))</f>
        <v>0</v>
      </c>
      <c r="AO176" s="210">
        <f ca="1">IF(SUM('Chemicals Calcs'!AO$2:AO176)-'Chem - ODS'!AJ$15*10^6&lt;0,0,IF(AND(SUM('Chemicals Calcs'!AO$1:AO175)-'Chem - ODS'!AJ$15*10^6&lt;0,SUM('Chemicals Calcs'!AO$2:AO176)-'Chem - ODS'!AJ$15*10^6&gt;0),SUM('Chemicals Calcs'!AO$2:AO176)-'Chem - ODS'!AJ$15*10^6,'Chemicals Calcs'!AO176))</f>
        <v>0</v>
      </c>
      <c r="AP176" s="210">
        <f ca="1">IF(SUM('Chemicals Calcs'!AP$2:AP176)-'Chem - ODS'!AK$15*10^6&lt;0,0,IF(AND(SUM('Chemicals Calcs'!AP$1:AP175)-'Chem - ODS'!AK$15*10^6&lt;0,SUM('Chemicals Calcs'!AP$2:AP176)-'Chem - ODS'!AK$15*10^6&gt;0),SUM('Chemicals Calcs'!AP$2:AP176)-'Chem - ODS'!AK$15*10^6,'Chemicals Calcs'!AP176))</f>
        <v>0</v>
      </c>
    </row>
    <row r="177" spans="1:42">
      <c r="A177" s="74">
        <v>1000000</v>
      </c>
      <c r="B177">
        <f ca="1">IF('Chemicals 2010'!$A185="CP",INDIRECT("'Chemicals 2010'!"&amp;'Country Selector'!$B$3&amp;ROW($A185))*10^12,0)</f>
        <v>0</v>
      </c>
      <c r="C177" s="90">
        <f t="shared" ca="1" si="8"/>
        <v>0</v>
      </c>
      <c r="D177" s="90">
        <f t="shared" ca="1" si="7"/>
        <v>0</v>
      </c>
      <c r="E177" s="90">
        <f t="shared" ca="1" si="7"/>
        <v>0</v>
      </c>
      <c r="F177" s="90">
        <f t="shared" ca="1" si="7"/>
        <v>0</v>
      </c>
      <c r="G177" s="210">
        <f ca="1">IF(SUM('Chemicals Calcs'!G$2:G177)-'Chem - ODS'!B$15*10^6&lt;0,0,IF(AND(SUM('Chemicals Calcs'!G$1:G176)-'Chem - ODS'!B$15*10^6&lt;0,SUM('Chemicals Calcs'!G$2:G177)-'Chem - ODS'!B$15*10^6&gt;0),SUM('Chemicals Calcs'!G$2:G177)-'Chem - ODS'!B$15*10^6,'Chemicals Calcs'!G177))</f>
        <v>0</v>
      </c>
      <c r="H177" s="210">
        <f ca="1">IF(SUM('Chemicals Calcs'!H$2:H177)-'Chem - ODS'!C$15*10^6&lt;0,0,IF(AND(SUM('Chemicals Calcs'!H$1:H176)-'Chem - ODS'!C$15*10^6&lt;0,SUM('Chemicals Calcs'!H$2:H177)-'Chem - ODS'!C$15*10^6&gt;0),SUM('Chemicals Calcs'!H$2:H177)-'Chem - ODS'!C$15*10^6,'Chemicals Calcs'!H177))</f>
        <v>0</v>
      </c>
      <c r="I177" s="210">
        <f ca="1">IF(SUM('Chemicals Calcs'!I$2:I177)-'Chem - ODS'!D$15*10^6&lt;0,0,IF(AND(SUM('Chemicals Calcs'!I$1:I176)-'Chem - ODS'!D$15*10^6&lt;0,SUM('Chemicals Calcs'!I$2:I177)-'Chem - ODS'!D$15*10^6&gt;0),SUM('Chemicals Calcs'!I$2:I177)-'Chem - ODS'!D$15*10^6,'Chemicals Calcs'!I177))</f>
        <v>0</v>
      </c>
      <c r="J177" s="210">
        <f ca="1">IF(SUM('Chemicals Calcs'!J$2:J177)-'Chem - ODS'!E$15*10^6&lt;0,0,IF(AND(SUM('Chemicals Calcs'!J$1:J176)-'Chem - ODS'!E$15*10^6&lt;0,SUM('Chemicals Calcs'!J$2:J177)-'Chem - ODS'!E$15*10^6&gt;0),SUM('Chemicals Calcs'!J$2:J177)-'Chem - ODS'!E$15*10^6,'Chemicals Calcs'!J177))</f>
        <v>0</v>
      </c>
      <c r="K177" s="210">
        <f ca="1">IF(SUM('Chemicals Calcs'!K$2:K177)-'Chem - ODS'!F$15*10^6&lt;0,0,IF(AND(SUM('Chemicals Calcs'!K$1:K176)-'Chem - ODS'!F$15*10^6&lt;0,SUM('Chemicals Calcs'!K$2:K177)-'Chem - ODS'!F$15*10^6&gt;0),SUM('Chemicals Calcs'!K$2:K177)-'Chem - ODS'!F$15*10^6,'Chemicals Calcs'!K177))</f>
        <v>0</v>
      </c>
      <c r="L177" s="210">
        <f ca="1">IF(SUM('Chemicals Calcs'!L$2:L177)-'Chem - ODS'!G$15*10^6&lt;0,0,IF(AND(SUM('Chemicals Calcs'!L$1:L176)-'Chem - ODS'!G$15*10^6&lt;0,SUM('Chemicals Calcs'!L$2:L177)-'Chem - ODS'!G$15*10^6&gt;0),SUM('Chemicals Calcs'!L$2:L177)-'Chem - ODS'!G$15*10^6,'Chemicals Calcs'!L177))</f>
        <v>0</v>
      </c>
      <c r="M177" s="210">
        <f ca="1">IF(SUM('Chemicals Calcs'!M$2:M177)-'Chem - ODS'!H$15*10^6&lt;0,0,IF(AND(SUM('Chemicals Calcs'!M$1:M176)-'Chem - ODS'!H$15*10^6&lt;0,SUM('Chemicals Calcs'!M$2:M177)-'Chem - ODS'!H$15*10^6&gt;0),SUM('Chemicals Calcs'!M$2:M177)-'Chem - ODS'!H$15*10^6,'Chemicals Calcs'!M177))</f>
        <v>0</v>
      </c>
      <c r="N177" s="210">
        <f ca="1">IF(SUM('Chemicals Calcs'!N$2:N177)-'Chem - ODS'!I$15*10^6&lt;0,0,IF(AND(SUM('Chemicals Calcs'!N$1:N176)-'Chem - ODS'!I$15*10^6&lt;0,SUM('Chemicals Calcs'!N$2:N177)-'Chem - ODS'!I$15*10^6&gt;0),SUM('Chemicals Calcs'!N$2:N177)-'Chem - ODS'!I$15*10^6,'Chemicals Calcs'!N177))</f>
        <v>0</v>
      </c>
      <c r="O177" s="210">
        <f ca="1">IF(SUM('Chemicals Calcs'!O$2:O177)-'Chem - ODS'!J$15*10^6&lt;0,0,IF(AND(SUM('Chemicals Calcs'!O$1:O176)-'Chem - ODS'!J$15*10^6&lt;0,SUM('Chemicals Calcs'!O$2:O177)-'Chem - ODS'!J$15*10^6&gt;0),SUM('Chemicals Calcs'!O$2:O177)-'Chem - ODS'!J$15*10^6,'Chemicals Calcs'!O177))</f>
        <v>0</v>
      </c>
      <c r="P177" s="210">
        <f ca="1">IF(SUM('Chemicals Calcs'!P$2:P177)-'Chem - ODS'!K$15*10^6&lt;0,0,IF(AND(SUM('Chemicals Calcs'!P$1:P176)-'Chem - ODS'!K$15*10^6&lt;0,SUM('Chemicals Calcs'!P$2:P177)-'Chem - ODS'!K$15*10^6&gt;0),SUM('Chemicals Calcs'!P$2:P177)-'Chem - ODS'!K$15*10^6,'Chemicals Calcs'!P177))</f>
        <v>0</v>
      </c>
      <c r="Q177" s="210">
        <f ca="1">IF(SUM('Chemicals Calcs'!Q$2:Q177)-'Chem - ODS'!L$15*10^6&lt;0,0,IF(AND(SUM('Chemicals Calcs'!Q$1:Q176)-'Chem - ODS'!L$15*10^6&lt;0,SUM('Chemicals Calcs'!Q$2:Q177)-'Chem - ODS'!L$15*10^6&gt;0),SUM('Chemicals Calcs'!Q$2:Q177)-'Chem - ODS'!L$15*10^6,'Chemicals Calcs'!Q177))</f>
        <v>0</v>
      </c>
      <c r="R177" s="210">
        <f ca="1">IF(SUM('Chemicals Calcs'!R$2:R177)-'Chem - ODS'!M$15*10^6&lt;0,0,IF(AND(SUM('Chemicals Calcs'!R$1:R176)-'Chem - ODS'!M$15*10^6&lt;0,SUM('Chemicals Calcs'!R$2:R177)-'Chem - ODS'!M$15*10^6&gt;0),SUM('Chemicals Calcs'!R$2:R177)-'Chem - ODS'!M$15*10^6,'Chemicals Calcs'!R177))</f>
        <v>0</v>
      </c>
      <c r="S177" s="210">
        <f ca="1">IF(SUM('Chemicals Calcs'!S$2:S177)-'Chem - ODS'!N$15*10^6&lt;0,0,IF(AND(SUM('Chemicals Calcs'!S$1:S176)-'Chem - ODS'!N$15*10^6&lt;0,SUM('Chemicals Calcs'!S$2:S177)-'Chem - ODS'!N$15*10^6&gt;0),SUM('Chemicals Calcs'!S$2:S177)-'Chem - ODS'!N$15*10^6,'Chemicals Calcs'!S177))</f>
        <v>0</v>
      </c>
      <c r="T177" s="210">
        <f ca="1">IF(SUM('Chemicals Calcs'!T$2:T177)-'Chem - ODS'!O$15*10^6&lt;0,0,IF(AND(SUM('Chemicals Calcs'!T$1:T176)-'Chem - ODS'!O$15*10^6&lt;0,SUM('Chemicals Calcs'!T$2:T177)-'Chem - ODS'!O$15*10^6&gt;0),SUM('Chemicals Calcs'!T$2:T177)-'Chem - ODS'!O$15*10^6,'Chemicals Calcs'!T177))</f>
        <v>0</v>
      </c>
      <c r="U177" s="210">
        <f ca="1">IF(SUM('Chemicals Calcs'!U$2:U177)-'Chem - ODS'!P$15*10^6&lt;0,0,IF(AND(SUM('Chemicals Calcs'!U$1:U176)-'Chem - ODS'!P$15*10^6&lt;0,SUM('Chemicals Calcs'!U$2:U177)-'Chem - ODS'!P$15*10^6&gt;0),SUM('Chemicals Calcs'!U$2:U177)-'Chem - ODS'!P$15*10^6,'Chemicals Calcs'!U177))</f>
        <v>0</v>
      </c>
      <c r="V177" s="210">
        <f ca="1">IF(SUM('Chemicals Calcs'!V$2:V177)-'Chem - ODS'!Q$15*10^6&lt;0,0,IF(AND(SUM('Chemicals Calcs'!V$1:V176)-'Chem - ODS'!Q$15*10^6&lt;0,SUM('Chemicals Calcs'!V$2:V177)-'Chem - ODS'!Q$15*10^6&gt;0),SUM('Chemicals Calcs'!V$2:V177)-'Chem - ODS'!Q$15*10^6,'Chemicals Calcs'!V177))</f>
        <v>0</v>
      </c>
      <c r="W177" s="210">
        <f ca="1">IF(SUM('Chemicals Calcs'!W$2:W177)-'Chem - ODS'!R$15*10^6&lt;0,0,IF(AND(SUM('Chemicals Calcs'!W$1:W176)-'Chem - ODS'!R$15*10^6&lt;0,SUM('Chemicals Calcs'!W$2:W177)-'Chem - ODS'!R$15*10^6&gt;0),SUM('Chemicals Calcs'!W$2:W177)-'Chem - ODS'!R$15*10^6,'Chemicals Calcs'!W177))</f>
        <v>0</v>
      </c>
      <c r="X177" s="210">
        <f ca="1">IF(SUM('Chemicals Calcs'!X$2:X177)-'Chem - ODS'!S$15*10^6&lt;0,0,IF(AND(SUM('Chemicals Calcs'!X$1:X176)-'Chem - ODS'!S$15*10^6&lt;0,SUM('Chemicals Calcs'!X$2:X177)-'Chem - ODS'!S$15*10^6&gt;0),SUM('Chemicals Calcs'!X$2:X177)-'Chem - ODS'!S$15*10^6,'Chemicals Calcs'!X177))</f>
        <v>0</v>
      </c>
      <c r="Y177" s="210">
        <f ca="1">IF(SUM('Chemicals Calcs'!Y$2:Y177)-'Chem - ODS'!T$15*10^6&lt;0,0,IF(AND(SUM('Chemicals Calcs'!Y$1:Y176)-'Chem - ODS'!T$15*10^6&lt;0,SUM('Chemicals Calcs'!Y$2:Y177)-'Chem - ODS'!T$15*10^6&gt;0),SUM('Chemicals Calcs'!Y$2:Y177)-'Chem - ODS'!T$15*10^6,'Chemicals Calcs'!Y177))</f>
        <v>0</v>
      </c>
      <c r="Z177" s="210">
        <f ca="1">IF(SUM('Chemicals Calcs'!Z$2:Z177)-'Chem - ODS'!U$15*10^6&lt;0,0,IF(AND(SUM('Chemicals Calcs'!Z$1:Z176)-'Chem - ODS'!U$15*10^6&lt;0,SUM('Chemicals Calcs'!Z$2:Z177)-'Chem - ODS'!U$15*10^6&gt;0),SUM('Chemicals Calcs'!Z$2:Z177)-'Chem - ODS'!U$15*10^6,'Chemicals Calcs'!Z177))</f>
        <v>0</v>
      </c>
      <c r="AA177" s="210">
        <f ca="1">IF(SUM('Chemicals Calcs'!AA$2:AA177)-'Chem - ODS'!V$15*10^6&lt;0,0,IF(AND(SUM('Chemicals Calcs'!AA$1:AA176)-'Chem - ODS'!V$15*10^6&lt;0,SUM('Chemicals Calcs'!AA$2:AA177)-'Chem - ODS'!V$15*10^6&gt;0),SUM('Chemicals Calcs'!AA$2:AA177)-'Chem - ODS'!V$15*10^6,'Chemicals Calcs'!AA177))</f>
        <v>0</v>
      </c>
      <c r="AB177" s="210">
        <f ca="1">IF(SUM('Chemicals Calcs'!AB$2:AB177)-'Chem - ODS'!W$15*10^6&lt;0,0,IF(AND(SUM('Chemicals Calcs'!AB$1:AB176)-'Chem - ODS'!W$15*10^6&lt;0,SUM('Chemicals Calcs'!AB$2:AB177)-'Chem - ODS'!W$15*10^6&gt;0),SUM('Chemicals Calcs'!AB$2:AB177)-'Chem - ODS'!W$15*10^6,'Chemicals Calcs'!AB177))</f>
        <v>0</v>
      </c>
      <c r="AC177" s="210">
        <f ca="1">IF(SUM('Chemicals Calcs'!AC$2:AC177)-'Chem - ODS'!X$15*10^6&lt;0,0,IF(AND(SUM('Chemicals Calcs'!AC$1:AC176)-'Chem - ODS'!X$15*10^6&lt;0,SUM('Chemicals Calcs'!AC$2:AC177)-'Chem - ODS'!X$15*10^6&gt;0),SUM('Chemicals Calcs'!AC$2:AC177)-'Chem - ODS'!X$15*10^6,'Chemicals Calcs'!AC177))</f>
        <v>0</v>
      </c>
      <c r="AD177" s="210">
        <f ca="1">IF(SUM('Chemicals Calcs'!AD$2:AD177)-'Chem - ODS'!Y$15*10^6&lt;0,0,IF(AND(SUM('Chemicals Calcs'!AD$1:AD176)-'Chem - ODS'!Y$15*10^6&lt;0,SUM('Chemicals Calcs'!AD$2:AD177)-'Chem - ODS'!Y$15*10^6&gt;0),SUM('Chemicals Calcs'!AD$2:AD177)-'Chem - ODS'!Y$15*10^6,'Chemicals Calcs'!AD177))</f>
        <v>0</v>
      </c>
      <c r="AE177" s="210">
        <f ca="1">IF(SUM('Chemicals Calcs'!AE$2:AE177)-'Chem - ODS'!Z$15*10^6&lt;0,0,IF(AND(SUM('Chemicals Calcs'!AE$1:AE176)-'Chem - ODS'!Z$15*10^6&lt;0,SUM('Chemicals Calcs'!AE$2:AE177)-'Chem - ODS'!Z$15*10^6&gt;0),SUM('Chemicals Calcs'!AE$2:AE177)-'Chem - ODS'!Z$15*10^6,'Chemicals Calcs'!AE177))</f>
        <v>0</v>
      </c>
      <c r="AF177" s="210">
        <f ca="1">IF(SUM('Chemicals Calcs'!AF$2:AF177)-'Chem - ODS'!AA$15*10^6&lt;0,0,IF(AND(SUM('Chemicals Calcs'!AF$1:AF176)-'Chem - ODS'!AA$15*10^6&lt;0,SUM('Chemicals Calcs'!AF$2:AF177)-'Chem - ODS'!AA$15*10^6&gt;0),SUM('Chemicals Calcs'!AF$2:AF177)-'Chem - ODS'!AA$15*10^6,'Chemicals Calcs'!AF177))</f>
        <v>0</v>
      </c>
      <c r="AG177" s="210">
        <f ca="1">IF(SUM('Chemicals Calcs'!AG$2:AG177)-'Chem - ODS'!AB$15*10^6&lt;0,0,IF(AND(SUM('Chemicals Calcs'!AG$1:AG176)-'Chem - ODS'!AB$15*10^6&lt;0,SUM('Chemicals Calcs'!AG$2:AG177)-'Chem - ODS'!AB$15*10^6&gt;0),SUM('Chemicals Calcs'!AG$2:AG177)-'Chem - ODS'!AB$15*10^6,'Chemicals Calcs'!AG177))</f>
        <v>0</v>
      </c>
      <c r="AH177" s="210">
        <f ca="1">IF(SUM('Chemicals Calcs'!AH$2:AH177)-'Chem - ODS'!AC$15*10^6&lt;0,0,IF(AND(SUM('Chemicals Calcs'!AH$1:AH176)-'Chem - ODS'!AC$15*10^6&lt;0,SUM('Chemicals Calcs'!AH$2:AH177)-'Chem - ODS'!AC$15*10^6&gt;0),SUM('Chemicals Calcs'!AH$2:AH177)-'Chem - ODS'!AC$15*10^6,'Chemicals Calcs'!AH177))</f>
        <v>0</v>
      </c>
      <c r="AI177" s="210">
        <f ca="1">IF(SUM('Chemicals Calcs'!AI$2:AI177)-'Chem - ODS'!AD$15*10^6&lt;0,0,IF(AND(SUM('Chemicals Calcs'!AI$1:AI176)-'Chem - ODS'!AD$15*10^6&lt;0,SUM('Chemicals Calcs'!AI$2:AI177)-'Chem - ODS'!AD$15*10^6&gt;0),SUM('Chemicals Calcs'!AI$2:AI177)-'Chem - ODS'!AD$15*10^6,'Chemicals Calcs'!AI177))</f>
        <v>0</v>
      </c>
      <c r="AJ177" s="210">
        <f ca="1">IF(SUM('Chemicals Calcs'!AJ$2:AJ177)-'Chem - ODS'!AE$15*10^6&lt;0,0,IF(AND(SUM('Chemicals Calcs'!AJ$1:AJ176)-'Chem - ODS'!AE$15*10^6&lt;0,SUM('Chemicals Calcs'!AJ$2:AJ177)-'Chem - ODS'!AE$15*10^6&gt;0),SUM('Chemicals Calcs'!AJ$2:AJ177)-'Chem - ODS'!AE$15*10^6,'Chemicals Calcs'!AJ177))</f>
        <v>0</v>
      </c>
      <c r="AK177" s="210">
        <f ca="1">IF(SUM('Chemicals Calcs'!AK$2:AK177)-'Chem - ODS'!AF$15*10^6&lt;0,0,IF(AND(SUM('Chemicals Calcs'!AK$1:AK176)-'Chem - ODS'!AF$15*10^6&lt;0,SUM('Chemicals Calcs'!AK$2:AK177)-'Chem - ODS'!AF$15*10^6&gt;0),SUM('Chemicals Calcs'!AK$2:AK177)-'Chem - ODS'!AF$15*10^6,'Chemicals Calcs'!AK177))</f>
        <v>0</v>
      </c>
      <c r="AL177" s="210">
        <f ca="1">IF(SUM('Chemicals Calcs'!AL$2:AL177)-'Chem - ODS'!AG$15*10^6&lt;0,0,IF(AND(SUM('Chemicals Calcs'!AL$1:AL176)-'Chem - ODS'!AG$15*10^6&lt;0,SUM('Chemicals Calcs'!AL$2:AL177)-'Chem - ODS'!AG$15*10^6&gt;0),SUM('Chemicals Calcs'!AL$2:AL177)-'Chem - ODS'!AG$15*10^6,'Chemicals Calcs'!AL177))</f>
        <v>0</v>
      </c>
      <c r="AM177" s="210">
        <f ca="1">IF(SUM('Chemicals Calcs'!AM$2:AM177)-'Chem - ODS'!AH$15*10^6&lt;0,0,IF(AND(SUM('Chemicals Calcs'!AM$1:AM176)-'Chem - ODS'!AH$15*10^6&lt;0,SUM('Chemicals Calcs'!AM$2:AM177)-'Chem - ODS'!AH$15*10^6&gt;0),SUM('Chemicals Calcs'!AM$2:AM177)-'Chem - ODS'!AH$15*10^6,'Chemicals Calcs'!AM177))</f>
        <v>0</v>
      </c>
      <c r="AN177" s="210">
        <f ca="1">IF(SUM('Chemicals Calcs'!AN$2:AN177)-'Chem - ODS'!AI$15*10^6&lt;0,0,IF(AND(SUM('Chemicals Calcs'!AN$1:AN176)-'Chem - ODS'!AI$15*10^6&lt;0,SUM('Chemicals Calcs'!AN$2:AN177)-'Chem - ODS'!AI$15*10^6&gt;0),SUM('Chemicals Calcs'!AN$2:AN177)-'Chem - ODS'!AI$15*10^6,'Chemicals Calcs'!AN177))</f>
        <v>0</v>
      </c>
      <c r="AO177" s="210">
        <f ca="1">IF(SUM('Chemicals Calcs'!AO$2:AO177)-'Chem - ODS'!AJ$15*10^6&lt;0,0,IF(AND(SUM('Chemicals Calcs'!AO$1:AO176)-'Chem - ODS'!AJ$15*10^6&lt;0,SUM('Chemicals Calcs'!AO$2:AO177)-'Chem - ODS'!AJ$15*10^6&gt;0),SUM('Chemicals Calcs'!AO$2:AO177)-'Chem - ODS'!AJ$15*10^6,'Chemicals Calcs'!AO177))</f>
        <v>0</v>
      </c>
      <c r="AP177" s="210">
        <f ca="1">IF(SUM('Chemicals Calcs'!AP$2:AP177)-'Chem - ODS'!AK$15*10^6&lt;0,0,IF(AND(SUM('Chemicals Calcs'!AP$1:AP176)-'Chem - ODS'!AK$15*10^6&lt;0,SUM('Chemicals Calcs'!AP$2:AP177)-'Chem - ODS'!AK$15*10^6&gt;0),SUM('Chemicals Calcs'!AP$2:AP177)-'Chem - ODS'!AK$15*10^6,'Chemicals Calcs'!AP177))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Multipliers'!$B$48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Multipliers'!$D$48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Multipliers'!$E$48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Multipliers'!$B$48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Multipliers'!$D$48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Multipliers'!$E$48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Multipliers'!$B$48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Multipliers'!$B$48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Multipliers'!$D$48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Multipliers'!$E$48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Multipliers'!$D$48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Multipliers'!$E$48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Multipliers'!$B$48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Multipliers'!$D$48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Multipliers'!$E$48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Multipliers'!$B$48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Multipliers'!$D$48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Multipliers'!$E$48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Multipliers'!$B$48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Multipliers'!$D$48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Multipliers'!$E$48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Multipliers'!$B$48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Multipliers'!$B$48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Multipliers'!$D$48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Multipliers'!$E$48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Multipliers'!$B$48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Multipliers'!$B$48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Multipliers'!$D$48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Multipliers'!$E$48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13053181631040.459</v>
      </c>
      <c r="C43" s="90">
        <f t="shared" ca="1" si="9"/>
        <v>11750458727267.469</v>
      </c>
      <c r="D43" s="90">
        <f t="shared" ca="1" si="9"/>
        <v>10447735823494.48</v>
      </c>
      <c r="E43" s="90">
        <f t="shared" ca="1" si="9"/>
        <v>9145012919721.4922</v>
      </c>
      <c r="F43" s="90">
        <f t="shared" ca="1" si="9"/>
        <v>7842290015948.5029</v>
      </c>
      <c r="G43" s="90">
        <f t="shared" ca="1" si="9"/>
        <v>6539567112175.5137</v>
      </c>
      <c r="H43" s="90">
        <f t="shared" ca="1" si="9"/>
        <v>5236844208402.5244</v>
      </c>
      <c r="I43" s="90">
        <f t="shared" ca="1" si="9"/>
        <v>3934121304629.5356</v>
      </c>
      <c r="J43" s="90">
        <f t="shared" ca="1" si="9"/>
        <v>2631398400856.5469</v>
      </c>
      <c r="K43" s="90">
        <f t="shared" ca="1" si="9"/>
        <v>1328675497083.5576</v>
      </c>
      <c r="L43">
        <f ca="1">IF('NGPS 2020'!$A51="WT",INDIRECT("'NGPS 2020'!"&amp;'Country Selector'!$B$3&amp;ROW($A51))*10^12,0)*'Process Emissions Multipliers'!$B$48</f>
        <v>25952593310.56868</v>
      </c>
      <c r="M43" s="90">
        <f t="shared" ca="1" si="10"/>
        <v>155331060763.56662</v>
      </c>
      <c r="N43" s="90">
        <f t="shared" ca="1" si="10"/>
        <v>284709528216.56458</v>
      </c>
      <c r="O43" s="90">
        <f t="shared" ca="1" si="10"/>
        <v>414087995669.5625</v>
      </c>
      <c r="P43" s="90">
        <f t="shared" ca="1" si="10"/>
        <v>543466463122.56042</v>
      </c>
      <c r="Q43" s="90">
        <f t="shared" ca="1" si="10"/>
        <v>672844930575.55835</v>
      </c>
      <c r="R43" s="90">
        <f t="shared" ca="1" si="10"/>
        <v>802223398028.55627</v>
      </c>
      <c r="S43" s="90">
        <f t="shared" ca="1" si="10"/>
        <v>931601865481.5542</v>
      </c>
      <c r="T43" s="90">
        <f t="shared" ca="1" si="10"/>
        <v>1060980332934.5522</v>
      </c>
      <c r="U43" s="90">
        <f t="shared" ca="1" si="10"/>
        <v>1190358800387.5503</v>
      </c>
      <c r="V43">
        <f ca="1">IF('NGPS 2030'!$A51="WT",INDIRECT("'NGPS 2030'!"&amp;'Country Selector'!$B$3&amp;ROW($A51))*10^12,0)*'Process Emissions Multipliers'!$D$48</f>
        <v>1319737267840.5481</v>
      </c>
      <c r="W43" s="90">
        <f t="shared" ca="1" si="8"/>
        <v>1325042632629.4292</v>
      </c>
      <c r="X43" s="90">
        <f t="shared" ca="1" si="7"/>
        <v>1330347997418.3105</v>
      </c>
      <c r="Y43" s="90">
        <f t="shared" ca="1" si="7"/>
        <v>1335653362207.1914</v>
      </c>
      <c r="Z43" s="90">
        <f t="shared" ca="1" si="7"/>
        <v>1340958726996.0725</v>
      </c>
      <c r="AA43" s="90">
        <f t="shared" ca="1" si="7"/>
        <v>1346264091784.9536</v>
      </c>
      <c r="AB43" s="90">
        <f t="shared" ca="1" si="7"/>
        <v>1351569456573.8345</v>
      </c>
      <c r="AC43" s="90">
        <f t="shared" ca="1" si="7"/>
        <v>1356874821362.7158</v>
      </c>
      <c r="AD43" s="90">
        <f t="shared" ca="1" si="7"/>
        <v>1362180186151.5969</v>
      </c>
      <c r="AE43" s="90">
        <f t="shared" ca="1" si="7"/>
        <v>1367485550940.478</v>
      </c>
      <c r="AF43" s="90">
        <f t="shared" ca="1" si="7"/>
        <v>1372790915729.3591</v>
      </c>
      <c r="AG43" s="90">
        <f t="shared" ca="1" si="7"/>
        <v>1378096280518.2402</v>
      </c>
      <c r="AH43" s="90">
        <f t="shared" ca="1" si="7"/>
        <v>1383401645307.1213</v>
      </c>
      <c r="AI43" s="90">
        <f t="shared" ca="1" si="7"/>
        <v>1388707010096.0024</v>
      </c>
      <c r="AJ43" s="90">
        <f t="shared" ca="1" si="7"/>
        <v>1394012374884.8835</v>
      </c>
      <c r="AK43" s="90">
        <f t="shared" ca="1" si="7"/>
        <v>1399317739673.7646</v>
      </c>
      <c r="AL43" s="90">
        <f t="shared" ca="1" si="7"/>
        <v>1404623104462.6458</v>
      </c>
      <c r="AM43" s="90">
        <f t="shared" ca="1" si="7"/>
        <v>1409928469251.5271</v>
      </c>
      <c r="AN43" s="90">
        <f t="shared" ca="1" si="6"/>
        <v>1415233834040.4077</v>
      </c>
      <c r="AO43" s="90">
        <f t="shared" ca="1" si="6"/>
        <v>1420539198829.2891</v>
      </c>
      <c r="AP43">
        <f ca="1">V43*'Process Emissions Multipliers'!$E$48</f>
        <v>1425844563618.1702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Multipliers'!$B$48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Multipliers'!$D$48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Multipliers'!$E$48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Multipliers'!$B$48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Multipliers'!$D$48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Multipliers'!$E$48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5073219970365.457</v>
      </c>
      <c r="C46" s="90">
        <f t="shared" ca="1" si="9"/>
        <v>4565897973328.9111</v>
      </c>
      <c r="D46" s="90">
        <f t="shared" ca="1" si="9"/>
        <v>4058575976292.3657</v>
      </c>
      <c r="E46" s="90">
        <f t="shared" ca="1" si="9"/>
        <v>3551253979255.8203</v>
      </c>
      <c r="F46" s="90">
        <f t="shared" ca="1" si="9"/>
        <v>3043931982219.2744</v>
      </c>
      <c r="G46" s="90">
        <f t="shared" ca="1" si="9"/>
        <v>2536609985182.7285</v>
      </c>
      <c r="H46" s="90">
        <f t="shared" ca="1" si="9"/>
        <v>2029287988146.1829</v>
      </c>
      <c r="I46" s="90">
        <f t="shared" ca="1" si="9"/>
        <v>1521965991109.6372</v>
      </c>
      <c r="J46" s="90">
        <f t="shared" ca="1" si="9"/>
        <v>1014643994073.0914</v>
      </c>
      <c r="K46" s="90">
        <f t="shared" ca="1" si="9"/>
        <v>507321997036.54572</v>
      </c>
      <c r="L46">
        <f ca="1">IF('NGPS 2020'!$A54="WT",INDIRECT("'NGPS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2030'!$A54="WT",INDIRECT("'NGPS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Multipliers'!$B$48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Multipliers'!$B$48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799305616943.72668</v>
      </c>
      <c r="C49" s="90">
        <f t="shared" ca="1" si="9"/>
        <v>719375055249.354</v>
      </c>
      <c r="D49" s="90">
        <f t="shared" ca="1" si="9"/>
        <v>639444493554.98132</v>
      </c>
      <c r="E49" s="90">
        <f t="shared" ca="1" si="9"/>
        <v>559513931860.60864</v>
      </c>
      <c r="F49" s="90">
        <f t="shared" ca="1" si="9"/>
        <v>479583370166.23602</v>
      </c>
      <c r="G49" s="90">
        <f t="shared" ca="1" si="9"/>
        <v>399652808471.86334</v>
      </c>
      <c r="H49" s="90">
        <f t="shared" ca="1" si="9"/>
        <v>319722246777.49066</v>
      </c>
      <c r="I49" s="90">
        <f t="shared" ca="1" si="9"/>
        <v>239791685083.11801</v>
      </c>
      <c r="J49" s="90">
        <f t="shared" ca="1" si="9"/>
        <v>159861123388.74533</v>
      </c>
      <c r="K49" s="90">
        <f t="shared" ca="1" si="9"/>
        <v>79930561694.372665</v>
      </c>
      <c r="L49">
        <f ca="1">IF('NGPS 2020'!$A57="WT",INDIRECT("'NGPS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2030'!$A57="WT",INDIRECT("'NGPS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2010'!$A58="WT",INDIRECT("'NGPS 2010'!"&amp;'Country Selector'!$B$3&amp;ROW($A58))*10^12,0)</f>
        <v>2912170325925.5015</v>
      </c>
      <c r="C50" s="90">
        <f t="shared" ca="1" si="9"/>
        <v>2620953293332.9512</v>
      </c>
      <c r="D50" s="90">
        <f t="shared" ca="1" si="9"/>
        <v>2329736260740.4014</v>
      </c>
      <c r="E50" s="90">
        <f t="shared" ca="1" si="9"/>
        <v>2038519228147.8511</v>
      </c>
      <c r="F50" s="90">
        <f t="shared" ca="1" si="9"/>
        <v>1747302195555.3008</v>
      </c>
      <c r="G50" s="90">
        <f t="shared" ca="1" si="9"/>
        <v>1456085162962.7507</v>
      </c>
      <c r="H50" s="90">
        <f t="shared" ca="1" si="9"/>
        <v>1164868130370.2007</v>
      </c>
      <c r="I50" s="90">
        <f t="shared" ca="1" si="9"/>
        <v>873651097777.65039</v>
      </c>
      <c r="J50" s="90">
        <f t="shared" ca="1" si="9"/>
        <v>582434065185.10034</v>
      </c>
      <c r="K50" s="90">
        <f t="shared" ca="1" si="9"/>
        <v>291217032592.55017</v>
      </c>
      <c r="L50">
        <f ca="1">IF('NGPS 2020'!$A58="WT",INDIRECT("'NGPS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2030'!$A58="WT",INDIRECT("'NGPS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2010'!$A59="WT",INDIRECT("'NGPS 2010'!"&amp;'Country Selector'!$B$3&amp;ROW($A59))*10^12,0)</f>
        <v>1102248566825.9705</v>
      </c>
      <c r="C51" s="90">
        <f t="shared" ca="1" si="9"/>
        <v>992023710143.37341</v>
      </c>
      <c r="D51" s="90">
        <f t="shared" ca="1" si="9"/>
        <v>881798853460.77637</v>
      </c>
      <c r="E51" s="90">
        <f t="shared" ca="1" si="9"/>
        <v>771573996778.17932</v>
      </c>
      <c r="F51" s="90">
        <f t="shared" ca="1" si="9"/>
        <v>661349140095.58228</v>
      </c>
      <c r="G51" s="90">
        <f t="shared" ca="1" si="9"/>
        <v>551124283412.98523</v>
      </c>
      <c r="H51" s="90">
        <f t="shared" ca="1" si="9"/>
        <v>440899426730.38818</v>
      </c>
      <c r="I51" s="90">
        <f t="shared" ca="1" si="9"/>
        <v>330674570047.79114</v>
      </c>
      <c r="J51" s="90">
        <f t="shared" ca="1" si="9"/>
        <v>220449713365.19409</v>
      </c>
      <c r="K51" s="90">
        <f t="shared" ca="1" si="9"/>
        <v>110224856682.59705</v>
      </c>
      <c r="L51">
        <f ca="1">IF('NGPS 2020'!$A59="WT",INDIRECT("'NGPS 2020'!"&amp;'Country Selector'!$B$3&amp;ROW($A59))*10^12,0)*'Process Emissions Multipliers'!$B$48</f>
        <v>0</v>
      </c>
      <c r="M51" s="90">
        <f t="shared" ca="1" si="10"/>
        <v>280445901969.89667</v>
      </c>
      <c r="N51" s="90">
        <f t="shared" ca="1" si="10"/>
        <v>560891803939.79333</v>
      </c>
      <c r="O51" s="90">
        <f t="shared" ca="1" si="10"/>
        <v>841337705909.69006</v>
      </c>
      <c r="P51" s="90">
        <f t="shared" ca="1" si="10"/>
        <v>1121783607879.5867</v>
      </c>
      <c r="Q51" s="90">
        <f t="shared" ca="1" si="10"/>
        <v>1402229509849.4834</v>
      </c>
      <c r="R51" s="90">
        <f t="shared" ca="1" si="10"/>
        <v>1682675411819.3801</v>
      </c>
      <c r="S51" s="90">
        <f t="shared" ca="1" si="10"/>
        <v>1963121313789.2766</v>
      </c>
      <c r="T51" s="90">
        <f t="shared" ca="1" si="10"/>
        <v>2243567215759.1733</v>
      </c>
      <c r="U51" s="90">
        <f t="shared" ca="1" si="10"/>
        <v>2524013117729.0703</v>
      </c>
      <c r="V51">
        <f ca="1">IF('NGPS 2030'!$A59="WT",INDIRECT("'NGPS 2030'!"&amp;'Country Selector'!$B$3&amp;ROW($A59))*10^12,0)*'Process Emissions Multipliers'!$D$48</f>
        <v>2804459019698.9668</v>
      </c>
      <c r="W51" s="90">
        <f t="shared" ca="1" si="8"/>
        <v>2815732989524.2764</v>
      </c>
      <c r="X51" s="90">
        <f t="shared" ca="1" si="8"/>
        <v>2827006959349.5864</v>
      </c>
      <c r="Y51" s="90">
        <f t="shared" ca="1" si="8"/>
        <v>2838280929174.896</v>
      </c>
      <c r="Z51" s="90">
        <f t="shared" ca="1" si="8"/>
        <v>2849554899000.2051</v>
      </c>
      <c r="AA51" s="90">
        <f t="shared" ca="1" si="8"/>
        <v>2860828868825.5151</v>
      </c>
      <c r="AB51" s="90">
        <f t="shared" ca="1" si="8"/>
        <v>2872102838650.8242</v>
      </c>
      <c r="AC51" s="90">
        <f t="shared" ca="1" si="8"/>
        <v>2883376808476.1348</v>
      </c>
      <c r="AD51" s="90">
        <f t="shared" ca="1" si="8"/>
        <v>2894650778301.4443</v>
      </c>
      <c r="AE51" s="90">
        <f t="shared" ca="1" si="8"/>
        <v>2905924748126.7534</v>
      </c>
      <c r="AF51" s="90">
        <f t="shared" ca="1" si="8"/>
        <v>2917198717952.0635</v>
      </c>
      <c r="AG51" s="90">
        <f t="shared" ca="1" si="8"/>
        <v>2928472687777.373</v>
      </c>
      <c r="AH51" s="90">
        <f t="shared" ca="1" si="8"/>
        <v>2939746657602.6826</v>
      </c>
      <c r="AI51" s="90">
        <f t="shared" ca="1" si="8"/>
        <v>2951020627427.9922</v>
      </c>
      <c r="AJ51" s="90">
        <f t="shared" ca="1" si="8"/>
        <v>2962294597253.3018</v>
      </c>
      <c r="AK51" s="90">
        <f t="shared" ca="1" si="8"/>
        <v>2973568567078.6118</v>
      </c>
      <c r="AL51" s="90">
        <f t="shared" ca="1" si="8"/>
        <v>2984842536903.9214</v>
      </c>
      <c r="AM51" s="90">
        <f t="shared" ca="1" si="11"/>
        <v>2996116506729.231</v>
      </c>
      <c r="AN51" s="90">
        <f t="shared" ca="1" si="11"/>
        <v>3007390476554.54</v>
      </c>
      <c r="AO51" s="90">
        <f t="shared" ca="1" si="11"/>
        <v>3018664446379.8496</v>
      </c>
      <c r="AP51">
        <f ca="1">V51*'Process Emissions Multipliers'!$E$48</f>
        <v>3029938416205.1597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Multipliers'!$B$48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Multipliers'!$D$48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Multipliers'!$E$48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Multipliers'!$B$48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Multipliers'!$B$48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Multipliers'!$D$48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Multipliers'!$E$48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Multipliers'!$B$48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Multipliers'!$D$48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Multipliers'!$E$48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2010'!$A67="WT",INDIRECT("'NGPS 2010'!"&amp;'Country Selector'!$B$3&amp;ROW($A67))*10^12,0)</f>
        <v>2331486997347.312</v>
      </c>
      <c r="C59" s="90">
        <f t="shared" ca="1" si="9"/>
        <v>2373250284613.3174</v>
      </c>
      <c r="D59" s="90">
        <f t="shared" ca="1" si="9"/>
        <v>2415013571879.3232</v>
      </c>
      <c r="E59" s="90">
        <f t="shared" ca="1" si="9"/>
        <v>2456776859145.3291</v>
      </c>
      <c r="F59" s="90">
        <f t="shared" ca="1" si="9"/>
        <v>2498540146411.3345</v>
      </c>
      <c r="G59" s="90">
        <f t="shared" ca="1" si="9"/>
        <v>2540303433677.3398</v>
      </c>
      <c r="H59" s="90">
        <f t="shared" ca="1" si="9"/>
        <v>2582066720943.3457</v>
      </c>
      <c r="I59" s="90">
        <f t="shared" ca="1" si="9"/>
        <v>2623830008209.3516</v>
      </c>
      <c r="J59" s="90">
        <f t="shared" ca="1" si="9"/>
        <v>2665593295475.3569</v>
      </c>
      <c r="K59" s="90">
        <f t="shared" ca="1" si="9"/>
        <v>2707356582741.3623</v>
      </c>
      <c r="L59">
        <f ca="1">IF('NGPS 2020'!$A67="WT",INDIRECT("'NGPS 2020'!"&amp;'Country Selector'!$B$3&amp;ROW($A67))*10^12,0)*'Process Emissions Multipliers'!$B$48</f>
        <v>2749119870007.3682</v>
      </c>
      <c r="M59" s="90">
        <f t="shared" ca="1" si="10"/>
        <v>2475973258315.3652</v>
      </c>
      <c r="N59" s="90">
        <f t="shared" ca="1" si="10"/>
        <v>2202826646623.3628</v>
      </c>
      <c r="O59" s="90">
        <f t="shared" ca="1" si="10"/>
        <v>1929680034931.3599</v>
      </c>
      <c r="P59" s="90">
        <f t="shared" ca="1" si="10"/>
        <v>1656533423239.3572</v>
      </c>
      <c r="Q59" s="90">
        <f t="shared" ca="1" si="10"/>
        <v>1383386811547.3545</v>
      </c>
      <c r="R59" s="90">
        <f t="shared" ca="1" si="10"/>
        <v>1110240199855.3516</v>
      </c>
      <c r="S59" s="90">
        <f t="shared" ca="1" si="10"/>
        <v>837093588163.34888</v>
      </c>
      <c r="T59" s="90">
        <f t="shared" ca="1" si="10"/>
        <v>563946976471.34619</v>
      </c>
      <c r="U59" s="90">
        <f t="shared" ca="1" si="10"/>
        <v>290800364779.34338</v>
      </c>
      <c r="V59">
        <f ca="1">IF('NGPS 2030'!$A67="WT",INDIRECT("'NGPS 2030'!"&amp;'Country Selector'!$B$3&amp;ROW($A67))*10^12,0)*'Process Emissions Multipliers'!$D$48</f>
        <v>17653753087.340633</v>
      </c>
      <c r="W59" s="90">
        <f t="shared" ca="1" si="8"/>
        <v>17724721455.29044</v>
      </c>
      <c r="X59" s="90">
        <f t="shared" ca="1" si="8"/>
        <v>17795689823.240246</v>
      </c>
      <c r="Y59" s="90">
        <f t="shared" ca="1" si="8"/>
        <v>17866658191.190048</v>
      </c>
      <c r="Z59" s="90">
        <f t="shared" ca="1" si="8"/>
        <v>17937626559.139854</v>
      </c>
      <c r="AA59" s="90">
        <f t="shared" ca="1" si="8"/>
        <v>18008594927.089657</v>
      </c>
      <c r="AB59" s="90">
        <f t="shared" ca="1" si="8"/>
        <v>18079563295.039463</v>
      </c>
      <c r="AC59" s="90">
        <f t="shared" ca="1" si="8"/>
        <v>18150531662.989265</v>
      </c>
      <c r="AD59" s="90">
        <f t="shared" ca="1" si="8"/>
        <v>18221500030.939072</v>
      </c>
      <c r="AE59" s="90">
        <f t="shared" ca="1" si="8"/>
        <v>18292468398.888878</v>
      </c>
      <c r="AF59" s="90">
        <f t="shared" ca="1" si="8"/>
        <v>18363436766.838684</v>
      </c>
      <c r="AG59" s="90">
        <f t="shared" ca="1" si="8"/>
        <v>18434405134.78849</v>
      </c>
      <c r="AH59" s="90">
        <f t="shared" ca="1" si="8"/>
        <v>18505373502.738293</v>
      </c>
      <c r="AI59" s="90">
        <f t="shared" ca="1" si="8"/>
        <v>18576341870.688095</v>
      </c>
      <c r="AJ59" s="90">
        <f t="shared" ca="1" si="8"/>
        <v>18647310238.637901</v>
      </c>
      <c r="AK59" s="90">
        <f t="shared" ca="1" si="8"/>
        <v>18718278606.587708</v>
      </c>
      <c r="AL59" s="90">
        <f t="shared" ca="1" si="8"/>
        <v>18789246974.537514</v>
      </c>
      <c r="AM59" s="90">
        <f t="shared" ca="1" si="11"/>
        <v>18860215342.487316</v>
      </c>
      <c r="AN59" s="90">
        <f t="shared" ca="1" si="11"/>
        <v>18931183710.437122</v>
      </c>
      <c r="AO59" s="90">
        <f t="shared" ca="1" si="11"/>
        <v>19002152078.386925</v>
      </c>
      <c r="AP59">
        <f ca="1">V59*'Process Emissions Multipliers'!$E$48</f>
        <v>19073120446.336731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Multipliers'!$B$48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Multipliers'!$D$48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Multipliers'!$E$48</f>
        <v>0</v>
      </c>
    </row>
    <row r="61" spans="1:42">
      <c r="A61" s="74">
        <v>9</v>
      </c>
      <c r="B61">
        <f ca="1">IF('NGPS 2010'!$A69="WT",INDIRECT("'NGPS 2010'!"&amp;'Country Selector'!$B$3&amp;ROW($A69))*10^12,0)</f>
        <v>1504340593117.9875</v>
      </c>
      <c r="C61" s="90">
        <f t="shared" ca="1" si="9"/>
        <v>1353906533806.189</v>
      </c>
      <c r="D61" s="90">
        <f t="shared" ca="1" si="9"/>
        <v>1203472474494.3901</v>
      </c>
      <c r="E61" s="90">
        <f t="shared" ca="1" si="9"/>
        <v>1053038415182.5912</v>
      </c>
      <c r="F61" s="90">
        <f t="shared" ca="1" si="9"/>
        <v>902604355870.7926</v>
      </c>
      <c r="G61" s="90">
        <f t="shared" ca="1" si="9"/>
        <v>752170296558.99377</v>
      </c>
      <c r="H61" s="90">
        <f t="shared" ca="1" si="9"/>
        <v>601736237247.19507</v>
      </c>
      <c r="I61" s="90">
        <f t="shared" ca="1" si="9"/>
        <v>451302177935.3963</v>
      </c>
      <c r="J61" s="90">
        <f t="shared" ca="1" si="9"/>
        <v>300868118623.59753</v>
      </c>
      <c r="K61" s="90">
        <f t="shared" ca="1" si="9"/>
        <v>150434059311.79877</v>
      </c>
      <c r="L61">
        <f ca="1">IF('NGPS 2020'!$A69="WT",INDIRECT("'NGPS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2030'!$A69="WT",INDIRECT("'NGPS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Multipliers'!$B$48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Multipliers'!$B$48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4104127949135.5879</v>
      </c>
      <c r="C64" s="90">
        <f t="shared" ref="C64:K127" ca="1" si="15">$B64*($L$1-C$1)/($L$1-$B$1)+$L64*(C$1-$B$1)/($L$1-$B$1)</f>
        <v>3856647823561.9907</v>
      </c>
      <c r="D64" s="90">
        <f t="shared" ca="1" si="12"/>
        <v>3609167697988.3945</v>
      </c>
      <c r="E64" s="90">
        <f t="shared" ca="1" si="12"/>
        <v>3361687572414.7979</v>
      </c>
      <c r="F64" s="90">
        <f t="shared" ca="1" si="12"/>
        <v>3114207446841.2007</v>
      </c>
      <c r="G64" s="90">
        <f t="shared" ca="1" si="12"/>
        <v>2866727321267.604</v>
      </c>
      <c r="H64" s="90">
        <f t="shared" ca="1" si="12"/>
        <v>2619247195694.0073</v>
      </c>
      <c r="I64" s="90">
        <f t="shared" ca="1" si="12"/>
        <v>2371767070120.4106</v>
      </c>
      <c r="J64" s="90">
        <f t="shared" ca="1" si="12"/>
        <v>2124286944546.814</v>
      </c>
      <c r="K64" s="90">
        <f t="shared" ca="1" si="12"/>
        <v>1876806818973.2175</v>
      </c>
      <c r="L64">
        <f ca="1">IF('NGPS 2020'!$A72="WT",INDIRECT("'NGPS 2020'!"&amp;'Country Selector'!$B$3&amp;ROW($A72))*10^12,0)*'Process Emissions Multipliers'!$B$48</f>
        <v>1629326693399.6206</v>
      </c>
      <c r="M64" s="90">
        <f t="shared" ref="M64:U127" ca="1" si="16">$L64*($V$1-M$1)/($V$1-$L$1)+$V64*(M$1-$L$1)/($V$1-$L$1)</f>
        <v>1650166827711.396</v>
      </c>
      <c r="N64" s="90">
        <f t="shared" ca="1" si="13"/>
        <v>1671006962023.1714</v>
      </c>
      <c r="O64" s="90">
        <f t="shared" ca="1" si="13"/>
        <v>1691847096334.9465</v>
      </c>
      <c r="P64" s="90">
        <f t="shared" ca="1" si="13"/>
        <v>1712687230646.7217</v>
      </c>
      <c r="Q64" s="90">
        <f t="shared" ca="1" si="13"/>
        <v>1733527364958.4971</v>
      </c>
      <c r="R64" s="90">
        <f t="shared" ca="1" si="13"/>
        <v>1754367499270.2725</v>
      </c>
      <c r="S64" s="90">
        <f t="shared" ca="1" si="13"/>
        <v>1775207633582.0479</v>
      </c>
      <c r="T64" s="90">
        <f t="shared" ca="1" si="13"/>
        <v>1796047767893.823</v>
      </c>
      <c r="U64" s="90">
        <f t="shared" ca="1" si="13"/>
        <v>1816887902205.5984</v>
      </c>
      <c r="V64">
        <f ca="1">IF('NGPS 2030'!$A72="WT",INDIRECT("'NGPS 2030'!"&amp;'Country Selector'!$B$3&amp;ROW($A72))*10^12,0)*'Process Emissions Multipliers'!$D$48</f>
        <v>1837728036517.3735</v>
      </c>
      <c r="W64" s="90">
        <f t="shared" ca="1" si="14"/>
        <v>1845115732427.812</v>
      </c>
      <c r="X64" s="90">
        <f t="shared" ca="1" si="14"/>
        <v>1852503428338.2505</v>
      </c>
      <c r="Y64" s="90">
        <f t="shared" ca="1" si="14"/>
        <v>1859891124248.689</v>
      </c>
      <c r="Z64" s="90">
        <f t="shared" ca="1" si="14"/>
        <v>1867278820159.1274</v>
      </c>
      <c r="AA64" s="90">
        <f t="shared" ca="1" si="14"/>
        <v>1874666516069.5659</v>
      </c>
      <c r="AB64" s="90">
        <f t="shared" ca="1" si="14"/>
        <v>1882054211980.0046</v>
      </c>
      <c r="AC64" s="90">
        <f t="shared" ca="1" si="14"/>
        <v>1889441907890.4429</v>
      </c>
      <c r="AD64" s="90">
        <f t="shared" ca="1" si="14"/>
        <v>1896829603800.8816</v>
      </c>
      <c r="AE64" s="90">
        <f t="shared" ca="1" si="14"/>
        <v>1904217299711.3198</v>
      </c>
      <c r="AF64" s="90">
        <f t="shared" ca="1" si="14"/>
        <v>1911604995621.7583</v>
      </c>
      <c r="AG64" s="90">
        <f t="shared" ca="1" si="14"/>
        <v>1918992691532.197</v>
      </c>
      <c r="AH64" s="90">
        <f t="shared" ca="1" si="14"/>
        <v>1926380387442.6355</v>
      </c>
      <c r="AI64" s="90">
        <f t="shared" ca="1" si="14"/>
        <v>1933768083353.074</v>
      </c>
      <c r="AJ64" s="90">
        <f t="shared" ca="1" si="14"/>
        <v>1941155779263.5125</v>
      </c>
      <c r="AK64" s="90">
        <f t="shared" ca="1" si="14"/>
        <v>1948543475173.9507</v>
      </c>
      <c r="AL64" s="90">
        <f t="shared" ca="1" si="14"/>
        <v>1955931171084.3892</v>
      </c>
      <c r="AM64" s="90">
        <f t="shared" ca="1" si="11"/>
        <v>1963318866994.8281</v>
      </c>
      <c r="AN64" s="90">
        <f t="shared" ca="1" si="11"/>
        <v>1970706562905.2661</v>
      </c>
      <c r="AO64" s="90">
        <f t="shared" ca="1" si="11"/>
        <v>1978094258815.7051</v>
      </c>
      <c r="AP64">
        <f ca="1">V64*'Process Emissions Multipliers'!$E$48</f>
        <v>1985481954726.1433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Multipliers'!$B$48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Multipliers'!$D$48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Multipliers'!$E$48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56814808031.248276</v>
      </c>
      <c r="C67" s="90">
        <f t="shared" ca="1" si="15"/>
        <v>55629377529.053642</v>
      </c>
      <c r="D67" s="90">
        <f t="shared" ca="1" si="12"/>
        <v>54443947026.858994</v>
      </c>
      <c r="E67" s="90">
        <f t="shared" ca="1" si="12"/>
        <v>53258516524.664368</v>
      </c>
      <c r="F67" s="90">
        <f t="shared" ca="1" si="12"/>
        <v>52073086022.469719</v>
      </c>
      <c r="G67" s="90">
        <f t="shared" ca="1" si="12"/>
        <v>50887655520.275085</v>
      </c>
      <c r="H67" s="90">
        <f t="shared" ca="1" si="12"/>
        <v>49702225018.080444</v>
      </c>
      <c r="I67" s="90">
        <f t="shared" ca="1" si="12"/>
        <v>48516794515.885811</v>
      </c>
      <c r="J67" s="90">
        <f t="shared" ca="1" si="12"/>
        <v>47331364013.69117</v>
      </c>
      <c r="K67" s="90">
        <f t="shared" ca="1" si="12"/>
        <v>46145933511.496529</v>
      </c>
      <c r="L67">
        <f ca="1">IF('NGPS 2020'!$A75="WT",INDIRECT("'NGPS 2020'!"&amp;'Country Selector'!$B$3&amp;ROW($A75))*10^12,0)*'Process Emissions Multipliers'!$B$48</f>
        <v>44960503009.301895</v>
      </c>
      <c r="M67" s="90">
        <f t="shared" ca="1" si="16"/>
        <v>45535576703.996231</v>
      </c>
      <c r="N67" s="90">
        <f t="shared" ca="1" si="13"/>
        <v>46110650398.690559</v>
      </c>
      <c r="O67" s="90">
        <f t="shared" ca="1" si="13"/>
        <v>46685724093.384903</v>
      </c>
      <c r="P67" s="90">
        <f t="shared" ca="1" si="13"/>
        <v>47260797788.079239</v>
      </c>
      <c r="Q67" s="90">
        <f t="shared" ca="1" si="13"/>
        <v>47835871482.773567</v>
      </c>
      <c r="R67" s="90">
        <f t="shared" ca="1" si="13"/>
        <v>48410945177.467896</v>
      </c>
      <c r="S67" s="90">
        <f t="shared" ca="1" si="13"/>
        <v>48986018872.162231</v>
      </c>
      <c r="T67" s="90">
        <f t="shared" ca="1" si="13"/>
        <v>49561092566.856567</v>
      </c>
      <c r="U67" s="90">
        <f t="shared" ca="1" si="13"/>
        <v>50136166261.550903</v>
      </c>
      <c r="V67">
        <f ca="1">IF('NGPS 2030'!$A75="WT",INDIRECT("'NGPS 2030'!"&amp;'Country Selector'!$B$3&amp;ROW($A75))*10^12,0)*'Process Emissions Multipliers'!$D$48</f>
        <v>50711239956.245239</v>
      </c>
      <c r="W67" s="90">
        <f t="shared" ca="1" si="14"/>
        <v>50915099946.730003</v>
      </c>
      <c r="X67" s="90">
        <f t="shared" ca="1" si="14"/>
        <v>51118959937.214767</v>
      </c>
      <c r="Y67" s="90">
        <f t="shared" ca="1" si="14"/>
        <v>51322819927.699539</v>
      </c>
      <c r="Z67" s="90">
        <f t="shared" ca="1" si="14"/>
        <v>51526679918.184303</v>
      </c>
      <c r="AA67" s="90">
        <f t="shared" ca="1" si="14"/>
        <v>51730539908.669067</v>
      </c>
      <c r="AB67" s="90">
        <f t="shared" ca="1" si="14"/>
        <v>51934399899.153824</v>
      </c>
      <c r="AC67" s="90">
        <f t="shared" ca="1" si="14"/>
        <v>52138259889.638596</v>
      </c>
      <c r="AD67" s="90">
        <f t="shared" ca="1" si="14"/>
        <v>52342119880.12336</v>
      </c>
      <c r="AE67" s="90">
        <f t="shared" ca="1" si="14"/>
        <v>52545979870.608124</v>
      </c>
      <c r="AF67" s="90">
        <f t="shared" ca="1" si="14"/>
        <v>52749839861.092896</v>
      </c>
      <c r="AG67" s="90">
        <f t="shared" ca="1" si="14"/>
        <v>52953699851.577652</v>
      </c>
      <c r="AH67" s="90">
        <f t="shared" ca="1" si="14"/>
        <v>53157559842.062424</v>
      </c>
      <c r="AI67" s="90">
        <f t="shared" ca="1" si="14"/>
        <v>53361419832.54718</v>
      </c>
      <c r="AJ67" s="90">
        <f t="shared" ca="1" si="14"/>
        <v>53565279823.031952</v>
      </c>
      <c r="AK67" s="90">
        <f t="shared" ca="1" si="14"/>
        <v>53769139813.516716</v>
      </c>
      <c r="AL67" s="90">
        <f t="shared" ca="1" si="14"/>
        <v>53972999804.00148</v>
      </c>
      <c r="AM67" s="90">
        <f t="shared" ca="1" si="11"/>
        <v>54176859794.486244</v>
      </c>
      <c r="AN67" s="90">
        <f t="shared" ca="1" si="11"/>
        <v>54380719784.971016</v>
      </c>
      <c r="AO67" s="90">
        <f t="shared" ca="1" si="11"/>
        <v>54584579775.45578</v>
      </c>
      <c r="AP67">
        <f ca="1">V67*'Process Emissions Multipliers'!$E$48</f>
        <v>54788439765.940544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Multipliers'!$B$48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Multipliers'!$D$48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Multipliers'!$E$48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Multipliers'!$B$48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Multipliers'!$D$48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Multipliers'!$E$48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48508084010.492783</v>
      </c>
      <c r="C78" s="90">
        <f t="shared" ca="1" si="15"/>
        <v>68142762781.987381</v>
      </c>
      <c r="D78" s="90">
        <f t="shared" ca="1" si="12"/>
        <v>87777441553.481995</v>
      </c>
      <c r="E78" s="90">
        <f t="shared" ca="1" si="12"/>
        <v>107412120324.97659</v>
      </c>
      <c r="F78" s="90">
        <f t="shared" ca="1" si="12"/>
        <v>127046799096.47119</v>
      </c>
      <c r="G78" s="90">
        <f t="shared" ca="1" si="12"/>
        <v>146681477867.96579</v>
      </c>
      <c r="H78" s="90">
        <f t="shared" ca="1" si="12"/>
        <v>166316156639.46039</v>
      </c>
      <c r="I78" s="90">
        <f t="shared" ca="1" si="12"/>
        <v>185950835410.95502</v>
      </c>
      <c r="J78" s="90">
        <f t="shared" ca="1" si="12"/>
        <v>205585514182.44958</v>
      </c>
      <c r="K78" s="90">
        <f t="shared" ca="1" si="12"/>
        <v>225220192953.94421</v>
      </c>
      <c r="L78">
        <f ca="1">IF('NGPS 2020'!$A86="WT",INDIRECT("'NGPS 2020'!"&amp;'Country Selector'!$B$3&amp;ROW($A86))*10^12,0)*'Process Emissions Multipliers'!$B$48</f>
        <v>244854871725.43881</v>
      </c>
      <c r="M78" s="90">
        <f t="shared" ca="1" si="16"/>
        <v>220410450790.9158</v>
      </c>
      <c r="N78" s="90">
        <f t="shared" ca="1" si="13"/>
        <v>195966029856.39279</v>
      </c>
      <c r="O78" s="90">
        <f t="shared" ca="1" si="13"/>
        <v>171521608921.86981</v>
      </c>
      <c r="P78" s="90">
        <f t="shared" ca="1" si="13"/>
        <v>147077187987.34677</v>
      </c>
      <c r="Q78" s="90">
        <f t="shared" ca="1" si="13"/>
        <v>122632767052.82378</v>
      </c>
      <c r="R78" s="90">
        <f t="shared" ca="1" si="13"/>
        <v>98188346118.300766</v>
      </c>
      <c r="S78" s="90">
        <f t="shared" ca="1" si="13"/>
        <v>73743925183.777756</v>
      </c>
      <c r="T78" s="90">
        <f t="shared" ca="1" si="13"/>
        <v>49299504249.254745</v>
      </c>
      <c r="U78" s="90">
        <f t="shared" ca="1" si="13"/>
        <v>24855083314.731739</v>
      </c>
      <c r="V78">
        <f ca="1">IF('NGPS 2030'!$A86="WT",INDIRECT("'NGPS 2030'!"&amp;'Country Selector'!$B$3&amp;ROW($A86))*10^12,0)*'Process Emissions Multipliers'!$D$48</f>
        <v>410662380.20873129</v>
      </c>
      <c r="W78" s="90">
        <f t="shared" ca="1" si="14"/>
        <v>412313249.50307387</v>
      </c>
      <c r="X78" s="90">
        <f t="shared" ca="1" si="14"/>
        <v>413964118.79741645</v>
      </c>
      <c r="Y78" s="90">
        <f t="shared" ca="1" si="14"/>
        <v>415614988.09175903</v>
      </c>
      <c r="Z78" s="90">
        <f t="shared" ca="1" si="14"/>
        <v>417265857.38610154</v>
      </c>
      <c r="AA78" s="90">
        <f t="shared" ca="1" si="14"/>
        <v>418916726.68044412</v>
      </c>
      <c r="AB78" s="90">
        <f t="shared" ca="1" si="14"/>
        <v>420567595.97478664</v>
      </c>
      <c r="AC78" s="90">
        <f t="shared" ca="1" si="14"/>
        <v>422218465.26912928</v>
      </c>
      <c r="AD78" s="90">
        <f t="shared" ca="1" si="14"/>
        <v>423869334.56347179</v>
      </c>
      <c r="AE78" s="90">
        <f t="shared" ca="1" si="14"/>
        <v>425520203.85781431</v>
      </c>
      <c r="AF78" s="90">
        <f t="shared" ca="1" si="14"/>
        <v>427171073.15215695</v>
      </c>
      <c r="AG78" s="90">
        <f t="shared" ca="1" si="14"/>
        <v>428821942.44649947</v>
      </c>
      <c r="AH78" s="90">
        <f t="shared" ca="1" si="14"/>
        <v>430472811.74084204</v>
      </c>
      <c r="AI78" s="90">
        <f t="shared" ca="1" si="14"/>
        <v>432123681.03518462</v>
      </c>
      <c r="AJ78" s="90">
        <f t="shared" ca="1" si="14"/>
        <v>433774550.3295272</v>
      </c>
      <c r="AK78" s="90">
        <f t="shared" ca="1" si="14"/>
        <v>435425419.62386966</v>
      </c>
      <c r="AL78" s="90">
        <f t="shared" ref="AL78:AO93" ca="1" si="17">$V78*($AP$1-AL$1)/($AP$1-$V$1)+$AP78*(AL$1-$V$1)/($AP$1-$V$1)</f>
        <v>437076288.91821229</v>
      </c>
      <c r="AM78" s="90">
        <f t="shared" ca="1" si="17"/>
        <v>438727158.21255493</v>
      </c>
      <c r="AN78" s="90">
        <f t="shared" ca="1" si="17"/>
        <v>440378027.50689739</v>
      </c>
      <c r="AO78" s="90">
        <f t="shared" ca="1" si="17"/>
        <v>442028896.80123997</v>
      </c>
      <c r="AP78">
        <f ca="1">V78*'Process Emissions Multipliers'!$E$48</f>
        <v>443679766.09558254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617674647690.49243</v>
      </c>
      <c r="C80" s="90">
        <f t="shared" ca="1" si="15"/>
        <v>555907182921.44312</v>
      </c>
      <c r="D80" s="90">
        <f t="shared" ca="1" si="12"/>
        <v>494139718152.39392</v>
      </c>
      <c r="E80" s="90">
        <f t="shared" ca="1" si="12"/>
        <v>432372253383.34473</v>
      </c>
      <c r="F80" s="90">
        <f t="shared" ca="1" si="12"/>
        <v>370604788614.29547</v>
      </c>
      <c r="G80" s="90">
        <f t="shared" ca="1" si="12"/>
        <v>308837323845.24622</v>
      </c>
      <c r="H80" s="90">
        <f t="shared" ca="1" si="12"/>
        <v>247069859076.19696</v>
      </c>
      <c r="I80" s="90">
        <f t="shared" ca="1" si="12"/>
        <v>185302394307.14774</v>
      </c>
      <c r="J80" s="90">
        <f t="shared" ca="1" si="12"/>
        <v>123534929538.09848</v>
      </c>
      <c r="K80" s="90">
        <f t="shared" ca="1" si="12"/>
        <v>61767464769.04924</v>
      </c>
      <c r="L80">
        <f ca="1">IF('NGPS 2020'!$A88="WT",INDIRECT("'NGPS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2030'!$A88="WT",INDIRECT("'NGPS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Multipliers'!$B$48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229514214225.88681</v>
      </c>
      <c r="C83" s="90">
        <f t="shared" ca="1" si="15"/>
        <v>206562792803.29813</v>
      </c>
      <c r="D83" s="90">
        <f t="shared" ca="1" si="12"/>
        <v>183611371380.70944</v>
      </c>
      <c r="E83" s="90">
        <f t="shared" ca="1" si="12"/>
        <v>160659949958.12079</v>
      </c>
      <c r="F83" s="90">
        <f t="shared" ca="1" si="12"/>
        <v>137708528535.53207</v>
      </c>
      <c r="G83" s="90">
        <f t="shared" ca="1" si="12"/>
        <v>114757107112.94341</v>
      </c>
      <c r="H83" s="90">
        <f t="shared" ca="1" si="12"/>
        <v>91805685690.354721</v>
      </c>
      <c r="I83" s="90">
        <f t="shared" ca="1" si="12"/>
        <v>68854264267.766037</v>
      </c>
      <c r="J83" s="90">
        <f t="shared" ca="1" si="12"/>
        <v>45902842845.177361</v>
      </c>
      <c r="K83" s="90">
        <f t="shared" ca="1" si="12"/>
        <v>22951421422.58868</v>
      </c>
      <c r="L83">
        <f ca="1">IF('NGPS 2020'!$A91="WT",INDIRECT("'NGPS 2020'!"&amp;'Country Selector'!$B$3&amp;ROW($A91))*10^12,0)*'Process Emissions Multipliers'!$B$48</f>
        <v>0</v>
      </c>
      <c r="M83" s="90">
        <f t="shared" ca="1" si="16"/>
        <v>35106106262.162842</v>
      </c>
      <c r="N83" s="90">
        <f t="shared" ca="1" si="13"/>
        <v>70212212524.325684</v>
      </c>
      <c r="O83" s="90">
        <f t="shared" ca="1" si="13"/>
        <v>105318318786.48853</v>
      </c>
      <c r="P83" s="90">
        <f t="shared" ca="1" si="13"/>
        <v>140424425048.65137</v>
      </c>
      <c r="Q83" s="90">
        <f t="shared" ca="1" si="13"/>
        <v>175530531310.81421</v>
      </c>
      <c r="R83" s="90">
        <f t="shared" ca="1" si="13"/>
        <v>210636637572.97705</v>
      </c>
      <c r="S83" s="90">
        <f t="shared" ca="1" si="13"/>
        <v>245742743835.13989</v>
      </c>
      <c r="T83" s="90">
        <f t="shared" ca="1" si="13"/>
        <v>280848850097.30273</v>
      </c>
      <c r="U83" s="90">
        <f t="shared" ca="1" si="13"/>
        <v>315954956359.46558</v>
      </c>
      <c r="V83">
        <f ca="1">IF('NGPS 2030'!$A91="WT",INDIRECT("'NGPS 2030'!"&amp;'Country Selector'!$B$3&amp;ROW($A91))*10^12,0)*'Process Emissions Multipliers'!$D$48</f>
        <v>351061062621.62842</v>
      </c>
      <c r="W83" s="90">
        <f t="shared" ca="1" si="18"/>
        <v>352472333672.13647</v>
      </c>
      <c r="X83" s="90">
        <f t="shared" ca="1" si="18"/>
        <v>353883604722.64453</v>
      </c>
      <c r="Y83" s="90">
        <f t="shared" ca="1" si="18"/>
        <v>355294875773.15259</v>
      </c>
      <c r="Z83" s="90">
        <f t="shared" ca="1" si="18"/>
        <v>356706146823.66064</v>
      </c>
      <c r="AA83" s="90">
        <f t="shared" ca="1" si="18"/>
        <v>358117417874.1687</v>
      </c>
      <c r="AB83" s="90">
        <f t="shared" ca="1" si="18"/>
        <v>359528688924.67682</v>
      </c>
      <c r="AC83" s="90">
        <f t="shared" ca="1" si="18"/>
        <v>360939959975.18488</v>
      </c>
      <c r="AD83" s="90">
        <f t="shared" ca="1" si="18"/>
        <v>362351231025.69293</v>
      </c>
      <c r="AE83" s="90">
        <f t="shared" ca="1" si="18"/>
        <v>363762502076.20099</v>
      </c>
      <c r="AF83" s="90">
        <f t="shared" ca="1" si="18"/>
        <v>365173773126.70905</v>
      </c>
      <c r="AG83" s="90">
        <f t="shared" ca="1" si="18"/>
        <v>366585044177.2171</v>
      </c>
      <c r="AH83" s="90">
        <f t="shared" ca="1" si="18"/>
        <v>367996315227.72522</v>
      </c>
      <c r="AI83" s="90">
        <f t="shared" ca="1" si="18"/>
        <v>369407586278.23322</v>
      </c>
      <c r="AJ83" s="90">
        <f t="shared" ca="1" si="18"/>
        <v>370818857328.74133</v>
      </c>
      <c r="AK83" s="90">
        <f t="shared" ca="1" si="18"/>
        <v>372230128379.24933</v>
      </c>
      <c r="AL83" s="90">
        <f t="shared" ca="1" si="18"/>
        <v>373641399429.75745</v>
      </c>
      <c r="AM83" s="90">
        <f t="shared" ca="1" si="17"/>
        <v>375052670480.2655</v>
      </c>
      <c r="AN83" s="90">
        <f t="shared" ca="1" si="17"/>
        <v>376463941530.77356</v>
      </c>
      <c r="AO83" s="90">
        <f t="shared" ca="1" si="17"/>
        <v>377875212581.28162</v>
      </c>
      <c r="AP83">
        <f ca="1">V83*'Process Emissions Multipliers'!$E$48</f>
        <v>379286483631.78967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Multipliers'!$B$48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Multipliers'!$B$48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Multipliers'!$D$48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Multipliers'!$E$48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Multipliers'!$B$48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Multipliers'!$D$48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Multipliers'!$E$48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Multipliers'!$B$48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Multipliers'!$D$48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Multipliers'!$E$48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Multipliers'!$B$48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Multipliers'!$B$48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Multipliers'!$B$48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Multipliers'!$B$48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Multipliers'!$D$48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Multipliers'!$E$48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1436437149818.7295</v>
      </c>
      <c r="C104" s="90">
        <f t="shared" ca="1" si="15"/>
        <v>1292793434836.8567</v>
      </c>
      <c r="D104" s="90">
        <f t="shared" ca="1" si="20"/>
        <v>1149149719854.9836</v>
      </c>
      <c r="E104" s="90">
        <f t="shared" ca="1" si="20"/>
        <v>1005506004873.1106</v>
      </c>
      <c r="F104" s="90">
        <f t="shared" ca="1" si="20"/>
        <v>861862289891.23767</v>
      </c>
      <c r="G104" s="90">
        <f t="shared" ca="1" si="20"/>
        <v>718218574909.36475</v>
      </c>
      <c r="H104" s="90">
        <f t="shared" ca="1" si="20"/>
        <v>574574859927.49182</v>
      </c>
      <c r="I104" s="90">
        <f t="shared" ca="1" si="20"/>
        <v>430931144945.61884</v>
      </c>
      <c r="J104" s="90">
        <f t="shared" ca="1" si="20"/>
        <v>287287429963.74591</v>
      </c>
      <c r="K104" s="90">
        <f t="shared" ca="1" si="20"/>
        <v>143643714981.87296</v>
      </c>
      <c r="L104">
        <f ca="1">IF('NGPS 2020'!$A112="WT",INDIRECT("'NGPS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739195822977.27966</v>
      </c>
      <c r="C105" s="90">
        <f t="shared" ca="1" si="15"/>
        <v>665276240679.55164</v>
      </c>
      <c r="D105" s="90">
        <f t="shared" ca="1" si="20"/>
        <v>591356658381.82373</v>
      </c>
      <c r="E105" s="90">
        <f t="shared" ca="1" si="20"/>
        <v>517437076084.09583</v>
      </c>
      <c r="F105" s="90">
        <f t="shared" ca="1" si="20"/>
        <v>443517493786.3678</v>
      </c>
      <c r="G105" s="90">
        <f t="shared" ca="1" si="20"/>
        <v>369597911488.63983</v>
      </c>
      <c r="H105" s="90">
        <f t="shared" ca="1" si="20"/>
        <v>295678329190.91187</v>
      </c>
      <c r="I105" s="90">
        <f t="shared" ca="1" si="20"/>
        <v>221758746893.1839</v>
      </c>
      <c r="J105" s="90">
        <f t="shared" ca="1" si="20"/>
        <v>147839164595.45593</v>
      </c>
      <c r="K105" s="90">
        <f t="shared" ca="1" si="20"/>
        <v>73919582297.727966</v>
      </c>
      <c r="L105">
        <f ca="1">IF('NGPS 2020'!$A113="WT",INDIRECT("'NGPS 2020'!"&amp;'Country Selector'!$B$3&amp;ROW($A113))*10^12,0)*'Process Emissions Multipliers'!$B$48</f>
        <v>0</v>
      </c>
      <c r="M105" s="90">
        <f t="shared" ca="1" si="16"/>
        <v>791906366.11107183</v>
      </c>
      <c r="N105" s="90">
        <f t="shared" ca="1" si="21"/>
        <v>1583812732.2221437</v>
      </c>
      <c r="O105" s="90">
        <f t="shared" ca="1" si="21"/>
        <v>2375719098.3332152</v>
      </c>
      <c r="P105" s="90">
        <f t="shared" ca="1" si="21"/>
        <v>3167625464.4442873</v>
      </c>
      <c r="Q105" s="90">
        <f t="shared" ca="1" si="21"/>
        <v>3959531830.5553589</v>
      </c>
      <c r="R105" s="90">
        <f t="shared" ca="1" si="21"/>
        <v>4751438196.6664305</v>
      </c>
      <c r="S105" s="90">
        <f t="shared" ca="1" si="21"/>
        <v>5543344562.7775021</v>
      </c>
      <c r="T105" s="90">
        <f t="shared" ca="1" si="21"/>
        <v>6335250928.8885746</v>
      </c>
      <c r="U105" s="90">
        <f t="shared" ca="1" si="21"/>
        <v>7127157294.9996462</v>
      </c>
      <c r="V105">
        <f ca="1">IF('NGPS 2030'!$A113="WT",INDIRECT("'NGPS 2030'!"&amp;'Country Selector'!$B$3&amp;ROW($A113))*10^12,0)*'Process Emissions Multipliers'!$D$48</f>
        <v>7919063661.1107178</v>
      </c>
      <c r="W105" s="90">
        <f t="shared" ca="1" si="22"/>
        <v>7950898422.8715267</v>
      </c>
      <c r="X105" s="90">
        <f t="shared" ca="1" si="22"/>
        <v>7982733184.6323357</v>
      </c>
      <c r="Y105" s="90">
        <f t="shared" ca="1" si="22"/>
        <v>8014567946.3931446</v>
      </c>
      <c r="Z105" s="90">
        <f t="shared" ca="1" si="22"/>
        <v>8046402708.1539536</v>
      </c>
      <c r="AA105" s="90">
        <f t="shared" ca="1" si="22"/>
        <v>8078237469.9147625</v>
      </c>
      <c r="AB105" s="90">
        <f t="shared" ca="1" si="22"/>
        <v>8110072231.6755705</v>
      </c>
      <c r="AC105" s="90">
        <f t="shared" ca="1" si="22"/>
        <v>8141906993.4363804</v>
      </c>
      <c r="AD105" s="90">
        <f t="shared" ca="1" si="22"/>
        <v>8173741755.1971893</v>
      </c>
      <c r="AE105" s="90">
        <f t="shared" ca="1" si="22"/>
        <v>8205576516.9579983</v>
      </c>
      <c r="AF105" s="90">
        <f t="shared" ca="1" si="22"/>
        <v>8237411278.7188063</v>
      </c>
      <c r="AG105" s="90">
        <f t="shared" ca="1" si="22"/>
        <v>8269246040.4796162</v>
      </c>
      <c r="AH105" s="90">
        <f t="shared" ca="1" si="22"/>
        <v>8301080802.2404242</v>
      </c>
      <c r="AI105" s="90">
        <f t="shared" ca="1" si="22"/>
        <v>8332915564.0012331</v>
      </c>
      <c r="AJ105" s="90">
        <f t="shared" ca="1" si="22"/>
        <v>8364750325.762043</v>
      </c>
      <c r="AK105" s="90">
        <f t="shared" ca="1" si="22"/>
        <v>8396585087.5228519</v>
      </c>
      <c r="AL105" s="90">
        <f t="shared" ca="1" si="22"/>
        <v>8428419849.2836609</v>
      </c>
      <c r="AM105" s="90">
        <f t="shared" ca="1" si="19"/>
        <v>8460254611.0444689</v>
      </c>
      <c r="AN105" s="90">
        <f t="shared" ca="1" si="19"/>
        <v>8492089372.8052778</v>
      </c>
      <c r="AO105" s="90">
        <f t="shared" ca="1" si="19"/>
        <v>8523924134.5660877</v>
      </c>
      <c r="AP105">
        <f ca="1">V105*'Process Emissions Multipliers'!$E$48</f>
        <v>8555758896.3268957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Multipliers'!$B$48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Multipliers'!$B$48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Multipliers'!$B$48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Multipliers'!$D$48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Multipliers'!$E$48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Multipliers'!$B$48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Multipliers'!$D$48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Multipliers'!$E$48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Multipliers'!$B$48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Multipliers'!$B$48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Multipliers'!$D$48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Multipliers'!$E$48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Multipliers'!$B$48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Multipliers'!$B$48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Multipliers'!$D$48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Multipliers'!$E$48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Multipliers'!$B$48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Multipliers'!$D$48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Multipliers'!$E$48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Multipliers'!$B$48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Multipliers'!$D$48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Multipliers'!$E$48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Multipliers'!$B$48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Multipliers'!$D$48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Multipliers'!$E$48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1047475657664.7195</v>
      </c>
      <c r="C156" s="90">
        <f t="shared" ca="1" si="27"/>
        <v>1054476951836.2169</v>
      </c>
      <c r="D156" s="90">
        <f t="shared" ca="1" si="27"/>
        <v>1061478246007.7146</v>
      </c>
      <c r="E156" s="90">
        <f t="shared" ca="1" si="27"/>
        <v>1068479540179.2122</v>
      </c>
      <c r="F156" s="90">
        <f t="shared" ref="D156:K177" ca="1" si="31">$B156*($L$1-F$1)/($L$1-$B$1)+$L156*(F$1-$B$1)/($L$1-$B$1)</f>
        <v>1075480834350.7097</v>
      </c>
      <c r="G156" s="90">
        <f t="shared" ca="1" si="31"/>
        <v>1082482128522.2073</v>
      </c>
      <c r="H156" s="90">
        <f t="shared" ca="1" si="31"/>
        <v>1089483422693.7048</v>
      </c>
      <c r="I156" s="90">
        <f t="shared" ca="1" si="31"/>
        <v>1096484716865.2024</v>
      </c>
      <c r="J156" s="90">
        <f t="shared" ca="1" si="31"/>
        <v>1103486011036.7</v>
      </c>
      <c r="K156" s="90">
        <f t="shared" ca="1" si="31"/>
        <v>1110487305208.1975</v>
      </c>
      <c r="L156">
        <f ca="1">IF('NGPS 2020'!$A164="WT",INDIRECT("'NGPS 2020'!"&amp;'Country Selector'!$B$3&amp;ROW($A164))*10^12,0)*'Process Emissions Multipliers'!$B$48</f>
        <v>1117488599379.6951</v>
      </c>
      <c r="M156" s="90">
        <f t="shared" ca="1" si="28"/>
        <v>1131781995908.022</v>
      </c>
      <c r="N156" s="90">
        <f t="shared" ca="1" si="28"/>
        <v>1146075392436.3489</v>
      </c>
      <c r="O156" s="90">
        <f t="shared" ca="1" si="28"/>
        <v>1160368788964.6758</v>
      </c>
      <c r="P156" s="90">
        <f t="shared" ref="N156:U177" ca="1" si="32">$L156*($V$1-P$1)/($V$1-$L$1)+$V156*(P$1-$L$1)/($V$1-$L$1)</f>
        <v>1174662185493.0027</v>
      </c>
      <c r="Q156" s="90">
        <f t="shared" ca="1" si="32"/>
        <v>1188955582021.3296</v>
      </c>
      <c r="R156" s="90">
        <f t="shared" ca="1" si="32"/>
        <v>1203248978549.6567</v>
      </c>
      <c r="S156" s="90">
        <f t="shared" ca="1" si="32"/>
        <v>1217542375077.9834</v>
      </c>
      <c r="T156" s="90">
        <f t="shared" ca="1" si="32"/>
        <v>1231835771606.3103</v>
      </c>
      <c r="U156" s="90">
        <f t="shared" ca="1" si="32"/>
        <v>1246129168134.6372</v>
      </c>
      <c r="V156">
        <f ca="1">IF('NGPS 2030'!$A164="WT",INDIRECT("'NGPS 2030'!"&amp;'Country Selector'!$B$3&amp;ROW($A164))*10^12,0)*'Process Emissions Multipliers'!$D$48</f>
        <v>1260422564662.9641</v>
      </c>
      <c r="W156" s="90">
        <f t="shared" ca="1" si="30"/>
        <v>1265489483402.4917</v>
      </c>
      <c r="X156" s="90">
        <f t="shared" ca="1" si="30"/>
        <v>1270556402142.019</v>
      </c>
      <c r="Y156" s="90">
        <f t="shared" ca="1" si="30"/>
        <v>1275623320881.5466</v>
      </c>
      <c r="Z156" s="90">
        <f t="shared" ca="1" si="30"/>
        <v>1280690239621.0742</v>
      </c>
      <c r="AA156" s="90">
        <f t="shared" ca="1" si="30"/>
        <v>1285757158360.6016</v>
      </c>
      <c r="AB156" s="90">
        <f t="shared" ca="1" si="30"/>
        <v>1290824077100.1292</v>
      </c>
      <c r="AC156" s="90">
        <f t="shared" ca="1" si="30"/>
        <v>1295890995839.6567</v>
      </c>
      <c r="AD156" s="90">
        <f t="shared" ca="1" si="30"/>
        <v>1300957914579.1843</v>
      </c>
      <c r="AE156" s="90">
        <f t="shared" ca="1" si="30"/>
        <v>1306024833318.7117</v>
      </c>
      <c r="AF156" s="90">
        <f t="shared" ca="1" si="30"/>
        <v>1311091752058.2393</v>
      </c>
      <c r="AG156" s="90">
        <f t="shared" ca="1" si="30"/>
        <v>1316158670797.7666</v>
      </c>
      <c r="AH156" s="90">
        <f t="shared" ca="1" si="30"/>
        <v>1321225589537.2944</v>
      </c>
      <c r="AI156" s="90">
        <f t="shared" ca="1" si="30"/>
        <v>1326292508276.8218</v>
      </c>
      <c r="AJ156" s="90">
        <f t="shared" ca="1" si="30"/>
        <v>1331359427016.3496</v>
      </c>
      <c r="AK156" s="90">
        <f t="shared" ca="1" si="30"/>
        <v>1336426345755.8767</v>
      </c>
      <c r="AL156" s="90">
        <f t="shared" ca="1" si="30"/>
        <v>1341493264495.4043</v>
      </c>
      <c r="AM156" s="90">
        <f t="shared" ca="1" si="29"/>
        <v>1346560183234.9319</v>
      </c>
      <c r="AN156" s="90">
        <f t="shared" ca="1" si="29"/>
        <v>1351627101974.4592</v>
      </c>
      <c r="AO156" s="90">
        <f t="shared" ca="1" si="29"/>
        <v>1356694020713.9868</v>
      </c>
      <c r="AP156">
        <f ca="1">V156*'Process Emissions Multipliers'!$E$48</f>
        <v>1361760939453.5144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Multipliers'!$B$48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Multipliers'!$D$48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Multipliers'!$E$48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440259415547.27411</v>
      </c>
      <c r="C159" s="90">
        <f t="shared" ca="1" si="33"/>
        <v>443193685454.48029</v>
      </c>
      <c r="D159" s="90">
        <f t="shared" ca="1" si="31"/>
        <v>446127955361.68652</v>
      </c>
      <c r="E159" s="90">
        <f t="shared" ca="1" si="31"/>
        <v>449062225268.89276</v>
      </c>
      <c r="F159" s="90">
        <f t="shared" ca="1" si="31"/>
        <v>451996495176.09888</v>
      </c>
      <c r="G159" s="90">
        <f t="shared" ca="1" si="31"/>
        <v>454930765083.30505</v>
      </c>
      <c r="H159" s="90">
        <f t="shared" ca="1" si="31"/>
        <v>457865034990.51135</v>
      </c>
      <c r="I159" s="90">
        <f t="shared" ca="1" si="31"/>
        <v>460799304897.71753</v>
      </c>
      <c r="J159" s="90">
        <f t="shared" ca="1" si="31"/>
        <v>463733574804.92371</v>
      </c>
      <c r="K159" s="90">
        <f t="shared" ca="1" si="31"/>
        <v>466667844712.12988</v>
      </c>
      <c r="L159">
        <f ca="1">IF('NGPS 2020'!$A167="WT",INDIRECT("'NGPS 2020'!"&amp;'Country Selector'!$B$3&amp;ROW($A167))*10^12,0)*'Process Emissions Multipliers'!$B$48</f>
        <v>469602114619.33606</v>
      </c>
      <c r="M159" s="90">
        <f t="shared" ca="1" si="34"/>
        <v>475608627113.98145</v>
      </c>
      <c r="N159" s="90">
        <f t="shared" ca="1" si="32"/>
        <v>481615139608.62689</v>
      </c>
      <c r="O159" s="90">
        <f t="shared" ca="1" si="32"/>
        <v>487621652103.27234</v>
      </c>
      <c r="P159" s="90">
        <f t="shared" ca="1" si="32"/>
        <v>493628164597.91772</v>
      </c>
      <c r="Q159" s="90">
        <f t="shared" ca="1" si="32"/>
        <v>499634677092.56311</v>
      </c>
      <c r="R159" s="90">
        <f t="shared" ca="1" si="32"/>
        <v>505641189587.2085</v>
      </c>
      <c r="S159" s="90">
        <f t="shared" ca="1" si="32"/>
        <v>511647702081.85394</v>
      </c>
      <c r="T159" s="90">
        <f t="shared" ca="1" si="32"/>
        <v>517654214576.49927</v>
      </c>
      <c r="U159" s="90">
        <f t="shared" ca="1" si="32"/>
        <v>523660727071.14471</v>
      </c>
      <c r="V159">
        <f ca="1">IF('NGPS 2030'!$A167="WT",INDIRECT("'NGPS 2030'!"&amp;'Country Selector'!$B$3&amp;ROW($A167))*10^12,0)*'Process Emissions Multipliers'!$D$48</f>
        <v>529667239565.7901</v>
      </c>
      <c r="W159" s="90">
        <f t="shared" ref="W159:AL174" ca="1" si="36">$V159*($AP$1-W$1)/($AP$1-$V$1)+$AP159*(W$1-$V$1)/($AP$1-$V$1)</f>
        <v>531796510285.87384</v>
      </c>
      <c r="X159" s="90">
        <f t="shared" ca="1" si="36"/>
        <v>533925781005.95764</v>
      </c>
      <c r="Y159" s="90">
        <f t="shared" ca="1" si="36"/>
        <v>536055051726.04132</v>
      </c>
      <c r="Z159" s="90">
        <f t="shared" ca="1" si="36"/>
        <v>538184322446.12506</v>
      </c>
      <c r="AA159" s="90">
        <f t="shared" ca="1" si="36"/>
        <v>540313593166.20886</v>
      </c>
      <c r="AB159" s="90">
        <f t="shared" ca="1" si="36"/>
        <v>542442863886.2926</v>
      </c>
      <c r="AC159" s="90">
        <f t="shared" ca="1" si="36"/>
        <v>544572134606.37628</v>
      </c>
      <c r="AD159" s="90">
        <f t="shared" ca="1" si="36"/>
        <v>546701405326.46008</v>
      </c>
      <c r="AE159" s="90">
        <f t="shared" ca="1" si="36"/>
        <v>548830676046.54382</v>
      </c>
      <c r="AF159" s="90">
        <f t="shared" ca="1" si="36"/>
        <v>550959946766.62756</v>
      </c>
      <c r="AG159" s="90">
        <f t="shared" ca="1" si="36"/>
        <v>553089217486.7113</v>
      </c>
      <c r="AH159" s="90">
        <f t="shared" ca="1" si="36"/>
        <v>555218488206.79504</v>
      </c>
      <c r="AI159" s="90">
        <f t="shared" ca="1" si="36"/>
        <v>557347758926.87878</v>
      </c>
      <c r="AJ159" s="90">
        <f t="shared" ca="1" si="36"/>
        <v>559477029646.96252</v>
      </c>
      <c r="AK159" s="90">
        <f t="shared" ca="1" si="36"/>
        <v>561606300367.04626</v>
      </c>
      <c r="AL159" s="90">
        <f t="shared" ca="1" si="36"/>
        <v>563735571087.13</v>
      </c>
      <c r="AM159" s="90">
        <f t="shared" ca="1" si="35"/>
        <v>565864841807.21375</v>
      </c>
      <c r="AN159" s="90">
        <f t="shared" ca="1" si="35"/>
        <v>567994112527.29749</v>
      </c>
      <c r="AO159" s="90">
        <f t="shared" ca="1" si="35"/>
        <v>570123383247.38123</v>
      </c>
      <c r="AP159">
        <f ca="1">V159*'Process Emissions Multipliers'!$E$48</f>
        <v>572252653967.46497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Multipliers'!$B$48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Multipliers'!$D$48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Multipliers'!$E$48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Multipliers'!$B$48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Multipliers'!$D$48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Multipliers'!$E$48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5203288497.0714121</v>
      </c>
      <c r="C164" s="90">
        <f t="shared" ca="1" si="33"/>
        <v>4682959647.3642712</v>
      </c>
      <c r="D164" s="90">
        <f t="shared" ca="1" si="31"/>
        <v>4162630797.6571298</v>
      </c>
      <c r="E164" s="90">
        <f t="shared" ca="1" si="31"/>
        <v>3642301947.9499884</v>
      </c>
      <c r="F164" s="90">
        <f t="shared" ca="1" si="31"/>
        <v>3121973098.2428474</v>
      </c>
      <c r="G164" s="90">
        <f t="shared" ca="1" si="31"/>
        <v>2601644248.535706</v>
      </c>
      <c r="H164" s="90">
        <f t="shared" ca="1" si="31"/>
        <v>2081315398.8285649</v>
      </c>
      <c r="I164" s="90">
        <f t="shared" ca="1" si="31"/>
        <v>1560986549.1214237</v>
      </c>
      <c r="J164" s="90">
        <f t="shared" ca="1" si="31"/>
        <v>1040657699.4142824</v>
      </c>
      <c r="K164" s="90">
        <f t="shared" ca="1" si="31"/>
        <v>520328849.70714122</v>
      </c>
      <c r="L164">
        <f ca="1">IF('NGPS 2020'!$A172="WT",INDIRECT("'NGPS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3202362684235.9077</v>
      </c>
      <c r="C171" s="90">
        <f t="shared" ca="1" si="33"/>
        <v>3175002865193.8193</v>
      </c>
      <c r="D171" s="90">
        <f t="shared" ca="1" si="31"/>
        <v>3147643046151.7305</v>
      </c>
      <c r="E171" s="90">
        <f t="shared" ca="1" si="31"/>
        <v>3120283227109.6426</v>
      </c>
      <c r="F171" s="90">
        <f t="shared" ca="1" si="31"/>
        <v>3092923408067.5537</v>
      </c>
      <c r="G171" s="90">
        <f t="shared" ca="1" si="31"/>
        <v>3065563589025.4653</v>
      </c>
      <c r="H171" s="90">
        <f t="shared" ca="1" si="31"/>
        <v>3038203769983.377</v>
      </c>
      <c r="I171" s="90">
        <f t="shared" ca="1" si="31"/>
        <v>3010843950941.2881</v>
      </c>
      <c r="J171" s="90">
        <f t="shared" ca="1" si="31"/>
        <v>2983484131899.2002</v>
      </c>
      <c r="K171" s="90">
        <f t="shared" ca="1" si="31"/>
        <v>2956124312857.1113</v>
      </c>
      <c r="L171">
        <f ca="1">IF('NGPS 2020'!$A179="WT",INDIRECT("'NGPS 2020'!"&amp;'Country Selector'!$B$3&amp;ROW($A179))*10^12,0)*'Process Emissions Multipliers'!$B$48</f>
        <v>2928764493815.0229</v>
      </c>
      <c r="M171" s="90">
        <f t="shared" ca="1" si="34"/>
        <v>2966225271733.8496</v>
      </c>
      <c r="N171" s="90">
        <f t="shared" ca="1" si="32"/>
        <v>3003686049652.6768</v>
      </c>
      <c r="O171" s="90">
        <f t="shared" ca="1" si="32"/>
        <v>3041146827571.5039</v>
      </c>
      <c r="P171" s="90">
        <f t="shared" ca="1" si="32"/>
        <v>3078607605490.3301</v>
      </c>
      <c r="Q171" s="90">
        <f t="shared" ca="1" si="32"/>
        <v>3116068383409.1572</v>
      </c>
      <c r="R171" s="90">
        <f t="shared" ca="1" si="32"/>
        <v>3153529161327.9844</v>
      </c>
      <c r="S171" s="90">
        <f t="shared" ca="1" si="32"/>
        <v>3190989939246.8105</v>
      </c>
      <c r="T171" s="90">
        <f t="shared" ca="1" si="32"/>
        <v>3228450717165.6377</v>
      </c>
      <c r="U171" s="90">
        <f t="shared" ca="1" si="32"/>
        <v>3265911495084.4648</v>
      </c>
      <c r="V171">
        <f ca="1">IF('NGPS 2030'!$A179="WT",INDIRECT("'NGPS 2030'!"&amp;'Country Selector'!$B$3&amp;ROW($A179))*10^12,0)*'Process Emissions Multipliers'!$D$48</f>
        <v>3303372273003.2915</v>
      </c>
      <c r="W171" s="90">
        <f t="shared" ca="1" si="36"/>
        <v>3316651882035.1973</v>
      </c>
      <c r="X171" s="90">
        <f t="shared" ca="1" si="36"/>
        <v>3329931491067.103</v>
      </c>
      <c r="Y171" s="90">
        <f t="shared" ca="1" si="36"/>
        <v>3343211100099.0083</v>
      </c>
      <c r="Z171" s="90">
        <f t="shared" ca="1" si="36"/>
        <v>3356490709130.9141</v>
      </c>
      <c r="AA171" s="90">
        <f t="shared" ca="1" si="36"/>
        <v>3369770318162.8198</v>
      </c>
      <c r="AB171" s="90">
        <f t="shared" ca="1" si="36"/>
        <v>3383049927194.7251</v>
      </c>
      <c r="AC171" s="90">
        <f t="shared" ca="1" si="36"/>
        <v>3396329536226.6309</v>
      </c>
      <c r="AD171" s="90">
        <f t="shared" ca="1" si="36"/>
        <v>3409609145258.5371</v>
      </c>
      <c r="AE171" s="90">
        <f t="shared" ca="1" si="36"/>
        <v>3422888754290.4424</v>
      </c>
      <c r="AF171" s="90">
        <f t="shared" ca="1" si="36"/>
        <v>3436168363322.3481</v>
      </c>
      <c r="AG171" s="90">
        <f t="shared" ca="1" si="36"/>
        <v>3449447972354.2534</v>
      </c>
      <c r="AH171" s="90">
        <f t="shared" ca="1" si="36"/>
        <v>3462727581386.1592</v>
      </c>
      <c r="AI171" s="90">
        <f t="shared" ca="1" si="36"/>
        <v>3476007190418.0649</v>
      </c>
      <c r="AJ171" s="90">
        <f t="shared" ca="1" si="36"/>
        <v>3489286799449.9707</v>
      </c>
      <c r="AK171" s="90">
        <f t="shared" ca="1" si="36"/>
        <v>3502566408481.876</v>
      </c>
      <c r="AL171" s="90">
        <f t="shared" ca="1" si="36"/>
        <v>3515846017513.7817</v>
      </c>
      <c r="AM171" s="90">
        <f t="shared" ca="1" si="35"/>
        <v>3529125626545.6875</v>
      </c>
      <c r="AN171" s="90">
        <f t="shared" ca="1" si="35"/>
        <v>3542405235577.5933</v>
      </c>
      <c r="AO171" s="90">
        <f t="shared" ca="1" si="35"/>
        <v>3555684844609.4985</v>
      </c>
      <c r="AP171">
        <f ca="1">V171*'Process Emissions Multipliers'!$E$48</f>
        <v>3568964453641.4043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Multipliers'!$B$48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Multipliers'!$D$48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Multipliers'!$E$48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Multipliers'!$B$48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Multipliers'!$D$48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Multipliers'!$E$48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Multipliers'!$B$48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Multipliers'!$D$48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Multipliers'!$E$48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Multipliers'!$B$48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Multipliers'!$D$48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Multipliers'!$E$48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Multipliers'!$B$48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Multipliers'!$D$48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Multipliers'!$E$48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Multipliers'!$B$48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Multipliers'!$D$48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Multipliers'!$E$48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abSelected="1" workbookViewId="0"/>
  </sheetViews>
  <sheetFormatPr defaultRowHeight="15"/>
  <cols>
    <col min="1" max="1" width="28.85546875" customWidth="1"/>
    <col min="2" max="2" width="12" bestFit="1" customWidth="1"/>
    <col min="12" max="12" width="12" bestFit="1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829406490627.27319</v>
      </c>
      <c r="C2" s="90">
        <f ca="1">$B2*($L$1-C$1)/($L$1-$B$1)+$L2*(C$1-$B$1)/($L$1-$B$1)</f>
        <v>834950217382.29578</v>
      </c>
      <c r="D2" s="90">
        <f t="shared" ref="D2:K17" ca="1" si="0">$B2*($L$1-D$1)/($L$1-$B$1)+$L2*(D$1-$B$1)/($L$1-$B$1)</f>
        <v>840493944137.31836</v>
      </c>
      <c r="E2" s="90">
        <f t="shared" ca="1" si="0"/>
        <v>846037670892.34082</v>
      </c>
      <c r="F2" s="90">
        <f t="shared" ca="1" si="0"/>
        <v>851581397647.36353</v>
      </c>
      <c r="G2" s="90">
        <f t="shared" ca="1" si="0"/>
        <v>857125124402.38599</v>
      </c>
      <c r="H2" s="90">
        <f t="shared" ca="1" si="0"/>
        <v>862668851157.40869</v>
      </c>
      <c r="I2" s="90">
        <f t="shared" ca="1" si="0"/>
        <v>868212577912.43115</v>
      </c>
      <c r="J2" s="90">
        <f t="shared" ca="1" si="0"/>
        <v>873756304667.45386</v>
      </c>
      <c r="K2" s="90">
        <f t="shared" ca="1" si="0"/>
        <v>879300031422.47632</v>
      </c>
      <c r="L2">
        <f ca="1">IF('NGPS 2020'!$A10="MR",INDIRECT("'NGPS 2020'!"&amp;'Country Selector'!$B$3&amp;ROW($A10))*10^12,0)*'Process Emissions Multipliers'!$B$48</f>
        <v>884843758177.4989</v>
      </c>
      <c r="M2" s="90">
        <f ca="1">$L2*($V$1-M$1)/($V$1-$L$1)+$V2*(M$1-$L$1)/($V$1-$L$1)</f>
        <v>896161477846.64563</v>
      </c>
      <c r="N2" s="90">
        <f t="shared" ref="N2:U17" ca="1" si="1">$L2*($V$1-N$1)/($V$1-$L$1)+$V2*(N$1-$L$1)/($V$1-$L$1)</f>
        <v>907479197515.79224</v>
      </c>
      <c r="O2" s="90">
        <f t="shared" ca="1" si="1"/>
        <v>918796917184.93896</v>
      </c>
      <c r="P2" s="90">
        <f t="shared" ca="1" si="1"/>
        <v>930114636854.08557</v>
      </c>
      <c r="Q2" s="90">
        <f t="shared" ca="1" si="1"/>
        <v>941432356523.23218</v>
      </c>
      <c r="R2" s="90">
        <f t="shared" ca="1" si="1"/>
        <v>952750076192.37891</v>
      </c>
      <c r="S2" s="90">
        <f t="shared" ca="1" si="1"/>
        <v>964067795861.52551</v>
      </c>
      <c r="T2" s="90">
        <f t="shared" ca="1" si="1"/>
        <v>975385515530.67224</v>
      </c>
      <c r="U2" s="90">
        <f t="shared" ca="1" si="1"/>
        <v>986703235199.81885</v>
      </c>
      <c r="V2">
        <f ca="1">IF('NGPS 2030'!$A10="MR",INDIRECT("'NGPS 2030'!"&amp;'Country Selector'!$B$3&amp;ROW($A10))*10^12,0)*'Process Emissions Multipliers'!$D$48</f>
        <v>998020954868.96558</v>
      </c>
      <c r="W2" s="90">
        <f ca="1">$V2*($AP$1-W$1)/($AP$1-$V$1)+$AP2*(W$1-$V$1)/($AP$1-$V$1)</f>
        <v>1002033014967.254</v>
      </c>
      <c r="X2" s="90">
        <f t="shared" ref="X2:AO16" ca="1" si="2">$V2*($AP$1-X$1)/($AP$1-$V$1)+$AP2*(X$1-$V$1)/($AP$1-$V$1)</f>
        <v>1006045075065.5425</v>
      </c>
      <c r="Y2" s="90">
        <f t="shared" ca="1" si="2"/>
        <v>1010057135163.8311</v>
      </c>
      <c r="Z2" s="90">
        <f t="shared" ca="1" si="2"/>
        <v>1014069195262.1195</v>
      </c>
      <c r="AA2" s="90">
        <f t="shared" ca="1" si="2"/>
        <v>1018081255360.408</v>
      </c>
      <c r="AB2" s="90">
        <f t="shared" ca="1" si="2"/>
        <v>1022093315458.6964</v>
      </c>
      <c r="AC2" s="90">
        <f t="shared" ca="1" si="2"/>
        <v>1026105375556.9849</v>
      </c>
      <c r="AD2" s="90">
        <f t="shared" ca="1" si="2"/>
        <v>1030117435655.2732</v>
      </c>
      <c r="AE2" s="90">
        <f t="shared" ca="1" si="2"/>
        <v>1034129495753.5618</v>
      </c>
      <c r="AF2" s="90">
        <f t="shared" ca="1" si="2"/>
        <v>1038141555851.8503</v>
      </c>
      <c r="AG2" s="90">
        <f t="shared" ca="1" si="2"/>
        <v>1042153615950.1387</v>
      </c>
      <c r="AH2" s="90">
        <f t="shared" ca="1" si="2"/>
        <v>1046165676048.4272</v>
      </c>
      <c r="AI2" s="90">
        <f t="shared" ca="1" si="2"/>
        <v>1050177736146.7157</v>
      </c>
      <c r="AJ2" s="90">
        <f t="shared" ca="1" si="2"/>
        <v>1054189796245.0042</v>
      </c>
      <c r="AK2" s="90">
        <f t="shared" ca="1" si="2"/>
        <v>1058201856343.2927</v>
      </c>
      <c r="AL2" s="90">
        <f t="shared" ca="1" si="2"/>
        <v>1062213916441.5811</v>
      </c>
      <c r="AM2" s="90">
        <f t="shared" ca="1" si="2"/>
        <v>1066225976539.8696</v>
      </c>
      <c r="AN2" s="90">
        <f t="shared" ca="1" si="2"/>
        <v>1070238036638.1581</v>
      </c>
      <c r="AO2" s="90">
        <f t="shared" ca="1" si="2"/>
        <v>1074250096736.4465</v>
      </c>
      <c r="AP2">
        <f ca="1">V2*'Process Emissions Multipliers'!$E$48</f>
        <v>1078262156834.735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Multipliers'!$B$48</f>
        <v>0</v>
      </c>
      <c r="M6" s="90">
        <f t="shared" ca="1" si="4"/>
        <v>3601869461297.4077</v>
      </c>
      <c r="N6" s="90">
        <f t="shared" ca="1" si="1"/>
        <v>7203738922594.8154</v>
      </c>
      <c r="O6" s="90">
        <f t="shared" ca="1" si="1"/>
        <v>10805608383892.223</v>
      </c>
      <c r="P6" s="90">
        <f t="shared" ca="1" si="1"/>
        <v>14407477845189.631</v>
      </c>
      <c r="Q6" s="90">
        <f t="shared" ca="1" si="1"/>
        <v>18009347306487.039</v>
      </c>
      <c r="R6" s="90">
        <f t="shared" ca="1" si="1"/>
        <v>21611216767784.445</v>
      </c>
      <c r="S6" s="90">
        <f t="shared" ca="1" si="1"/>
        <v>25213086229081.855</v>
      </c>
      <c r="T6" s="90">
        <f t="shared" ca="1" si="1"/>
        <v>28814955690379.262</v>
      </c>
      <c r="U6" s="90">
        <f t="shared" ca="1" si="1"/>
        <v>32416825151676.668</v>
      </c>
      <c r="V6">
        <f ca="1">IF('NGPS 2030'!$A14="MR",INDIRECT("'NGPS 2030'!"&amp;'Country Selector'!$B$3&amp;ROW($A14))*10^12,0)*'Process Emissions Multipliers'!$D$48</f>
        <v>36018694612974.078</v>
      </c>
      <c r="W6" s="90">
        <f t="shared" ca="1" si="5"/>
        <v>36163490337697.234</v>
      </c>
      <c r="X6" s="90">
        <f t="shared" ca="1" si="2"/>
        <v>36308286062420.391</v>
      </c>
      <c r="Y6" s="90">
        <f t="shared" ca="1" si="2"/>
        <v>36453081787143.563</v>
      </c>
      <c r="Z6" s="90">
        <f t="shared" ca="1" si="2"/>
        <v>36597877511866.719</v>
      </c>
      <c r="AA6" s="90">
        <f t="shared" ca="1" si="2"/>
        <v>36742673236589.875</v>
      </c>
      <c r="AB6" s="90">
        <f t="shared" ca="1" si="2"/>
        <v>36887468961313.031</v>
      </c>
      <c r="AC6" s="90">
        <f t="shared" ca="1" si="2"/>
        <v>37032264686036.188</v>
      </c>
      <c r="AD6" s="90">
        <f t="shared" ca="1" si="2"/>
        <v>37177060410759.352</v>
      </c>
      <c r="AE6" s="90">
        <f t="shared" ca="1" si="2"/>
        <v>37321856135482.516</v>
      </c>
      <c r="AF6" s="90">
        <f t="shared" ca="1" si="2"/>
        <v>37466651860205.672</v>
      </c>
      <c r="AG6" s="90">
        <f t="shared" ca="1" si="2"/>
        <v>37611447584928.828</v>
      </c>
      <c r="AH6" s="90">
        <f t="shared" ca="1" si="2"/>
        <v>37756243309651.992</v>
      </c>
      <c r="AI6" s="90">
        <f t="shared" ca="1" si="2"/>
        <v>37901039034375.148</v>
      </c>
      <c r="AJ6" s="90">
        <f t="shared" ca="1" si="2"/>
        <v>38045834759098.313</v>
      </c>
      <c r="AK6" s="90">
        <f t="shared" ca="1" si="2"/>
        <v>38190630483821.469</v>
      </c>
      <c r="AL6" s="90">
        <f t="shared" ca="1" si="2"/>
        <v>38335426208544.625</v>
      </c>
      <c r="AM6" s="90">
        <f t="shared" ca="1" si="2"/>
        <v>38480221933267.789</v>
      </c>
      <c r="AN6" s="90">
        <f t="shared" ca="1" si="2"/>
        <v>38625017657990.945</v>
      </c>
      <c r="AO6" s="90">
        <f t="shared" ca="1" si="2"/>
        <v>38769813382714.102</v>
      </c>
      <c r="AP6">
        <f ca="1">V6*'Process Emissions Multipliers'!$E$48</f>
        <v>38914609107437.266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3193411616309.8086</v>
      </c>
      <c r="D9" s="90">
        <f t="shared" ca="1" si="0"/>
        <v>6386823232619.6172</v>
      </c>
      <c r="E9" s="90">
        <f t="shared" ca="1" si="0"/>
        <v>9580234848929.4258</v>
      </c>
      <c r="F9" s="90">
        <f t="shared" ca="1" si="0"/>
        <v>12773646465239.234</v>
      </c>
      <c r="G9" s="90">
        <f t="shared" ca="1" si="0"/>
        <v>15967058081549.043</v>
      </c>
      <c r="H9" s="90">
        <f t="shared" ca="1" si="0"/>
        <v>19160469697858.852</v>
      </c>
      <c r="I9" s="90">
        <f t="shared" ca="1" si="0"/>
        <v>22353881314168.66</v>
      </c>
      <c r="J9" s="90">
        <f t="shared" ca="1" si="0"/>
        <v>25547292930478.469</v>
      </c>
      <c r="K9" s="90">
        <f t="shared" ca="1" si="0"/>
        <v>28740704546788.273</v>
      </c>
      <c r="L9">
        <f ca="1">IF('NGPS 2020'!$A17="MR",INDIRECT("'NGPS 2020'!"&amp;'Country Selector'!$B$3&amp;ROW($A17))*10^12,0)*'Process Emissions Multipliers'!$B$48</f>
        <v>31934116163098.086</v>
      </c>
      <c r="M9" s="90">
        <f t="shared" ca="1" si="4"/>
        <v>28740704546788.273</v>
      </c>
      <c r="N9" s="90">
        <f t="shared" ca="1" si="1"/>
        <v>25547292930478.469</v>
      </c>
      <c r="O9" s="90">
        <f t="shared" ca="1" si="1"/>
        <v>22353881314168.66</v>
      </c>
      <c r="P9" s="90">
        <f t="shared" ca="1" si="1"/>
        <v>19160469697858.852</v>
      </c>
      <c r="Q9" s="90">
        <f t="shared" ca="1" si="1"/>
        <v>15967058081549.043</v>
      </c>
      <c r="R9" s="90">
        <f t="shared" ca="1" si="1"/>
        <v>12773646465239.234</v>
      </c>
      <c r="S9" s="90">
        <f t="shared" ca="1" si="1"/>
        <v>9580234848929.4258</v>
      </c>
      <c r="T9" s="90">
        <f t="shared" ca="1" si="1"/>
        <v>6386823232619.6172</v>
      </c>
      <c r="U9" s="90">
        <f t="shared" ca="1" si="1"/>
        <v>3193411616309.8086</v>
      </c>
      <c r="V9">
        <f ca="1">IF('NGPS 2030'!$A17="MR",INDIRECT("'NGPS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29933378603102.172</v>
      </c>
      <c r="C14" s="90">
        <f t="shared" ca="1" si="3"/>
        <v>26940040742791.957</v>
      </c>
      <c r="D14" s="90">
        <f t="shared" ca="1" si="0"/>
        <v>23946702882481.738</v>
      </c>
      <c r="E14" s="90">
        <f t="shared" ca="1" si="0"/>
        <v>20953365022171.52</v>
      </c>
      <c r="F14" s="90">
        <f t="shared" ca="1" si="0"/>
        <v>17960027161861.305</v>
      </c>
      <c r="G14" s="90">
        <f t="shared" ca="1" si="0"/>
        <v>14966689301551.088</v>
      </c>
      <c r="H14" s="90">
        <f t="shared" ca="1" si="0"/>
        <v>11973351441240.869</v>
      </c>
      <c r="I14" s="90">
        <f t="shared" ca="1" si="0"/>
        <v>8980013580930.6523</v>
      </c>
      <c r="J14" s="90">
        <f t="shared" ca="1" si="0"/>
        <v>5986675720620.4346</v>
      </c>
      <c r="K14" s="90">
        <f t="shared" ca="1" si="0"/>
        <v>2993337860310.2173</v>
      </c>
      <c r="L14">
        <f ca="1">IF('NGPS 2020'!$A22="MR",INDIRECT("'NGPS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Selector'!$B$3&amp;ROW($A42))*10^12,0)*'Process Emissions Multipliers'!$B$48</f>
        <v>0</v>
      </c>
      <c r="M34" s="90">
        <f t="shared" ca="1" si="4"/>
        <v>1835369832.7032707</v>
      </c>
      <c r="N34" s="90">
        <f t="shared" ca="1" si="4"/>
        <v>3670739665.4065413</v>
      </c>
      <c r="O34" s="90">
        <f t="shared" ca="1" si="4"/>
        <v>5506109498.1098118</v>
      </c>
      <c r="P34" s="90">
        <f t="shared" ca="1" si="4"/>
        <v>7341479330.8130827</v>
      </c>
      <c r="Q34" s="90">
        <f t="shared" ca="1" si="4"/>
        <v>9176849163.5163536</v>
      </c>
      <c r="R34" s="90">
        <f t="shared" ca="1" si="4"/>
        <v>11012218996.219624</v>
      </c>
      <c r="S34" s="90">
        <f t="shared" ca="1" si="4"/>
        <v>12847588828.922894</v>
      </c>
      <c r="T34" s="90">
        <f t="shared" ca="1" si="4"/>
        <v>14682958661.626165</v>
      </c>
      <c r="U34" s="90">
        <f t="shared" ca="1" si="4"/>
        <v>16518328494.329437</v>
      </c>
      <c r="V34">
        <f ca="1">IF('NGPS 2030'!$A42="MR",INDIRECT("'NGPS 2030'!"&amp;'Country Selector'!$B$3&amp;ROW($A42))*10^12,0)*'Process Emissions Multipliers'!$D$48</f>
        <v>18353698327.032707</v>
      </c>
      <c r="W34" s="90">
        <f t="shared" ca="1" si="8"/>
        <v>18427480485.969021</v>
      </c>
      <c r="X34" s="90">
        <f t="shared" ca="1" si="7"/>
        <v>18501262644.905331</v>
      </c>
      <c r="Y34" s="90">
        <f t="shared" ca="1" si="7"/>
        <v>18575044803.841644</v>
      </c>
      <c r="Z34" s="90">
        <f t="shared" ca="1" si="7"/>
        <v>18648826962.777954</v>
      </c>
      <c r="AA34" s="90">
        <f t="shared" ca="1" si="7"/>
        <v>18722609121.714268</v>
      </c>
      <c r="AB34" s="90">
        <f t="shared" ca="1" si="7"/>
        <v>18796391280.650578</v>
      </c>
      <c r="AC34" s="90">
        <f t="shared" ca="1" si="7"/>
        <v>18870173439.586891</v>
      </c>
      <c r="AD34" s="90">
        <f t="shared" ca="1" si="7"/>
        <v>18943955598.523201</v>
      </c>
      <c r="AE34" s="90">
        <f t="shared" ca="1" si="7"/>
        <v>19017737757.459515</v>
      </c>
      <c r="AF34" s="90">
        <f t="shared" ca="1" si="7"/>
        <v>19091519916.395828</v>
      </c>
      <c r="AG34" s="90">
        <f t="shared" ca="1" si="7"/>
        <v>19165302075.332138</v>
      </c>
      <c r="AH34" s="90">
        <f t="shared" ca="1" si="7"/>
        <v>19239084234.268452</v>
      </c>
      <c r="AI34" s="90">
        <f t="shared" ca="1" si="7"/>
        <v>19312866393.204762</v>
      </c>
      <c r="AJ34" s="90">
        <f t="shared" ca="1" si="7"/>
        <v>19386648552.141075</v>
      </c>
      <c r="AK34" s="90">
        <f t="shared" ca="1" si="7"/>
        <v>19460430711.077385</v>
      </c>
      <c r="AL34" s="90">
        <f t="shared" ca="1" si="7"/>
        <v>19534212870.013699</v>
      </c>
      <c r="AM34" s="90">
        <f t="shared" ca="1" si="7"/>
        <v>19607995028.950012</v>
      </c>
      <c r="AN34" s="90">
        <f t="shared" ca="1" si="6"/>
        <v>19681777187.886322</v>
      </c>
      <c r="AO34" s="90">
        <f t="shared" ca="1" si="6"/>
        <v>19755559346.822636</v>
      </c>
      <c r="AP34">
        <f ca="1">V34*'Process Emissions Multipliers'!$E$48</f>
        <v>19829341505.758945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1568847876887.0786</v>
      </c>
      <c r="N35" s="90">
        <f t="shared" ca="1" si="10"/>
        <v>3137695753774.1572</v>
      </c>
      <c r="O35" s="90">
        <f t="shared" ca="1" si="10"/>
        <v>4706543630661.2363</v>
      </c>
      <c r="P35" s="90">
        <f t="shared" ca="1" si="10"/>
        <v>6275391507548.3145</v>
      </c>
      <c r="Q35" s="90">
        <f t="shared" ca="1" si="10"/>
        <v>7844239384435.3926</v>
      </c>
      <c r="R35" s="90">
        <f t="shared" ca="1" si="10"/>
        <v>9413087261322.4727</v>
      </c>
      <c r="S35" s="90">
        <f t="shared" ca="1" si="10"/>
        <v>10981935138209.551</v>
      </c>
      <c r="T35" s="90">
        <f t="shared" ca="1" si="10"/>
        <v>12550783015096.629</v>
      </c>
      <c r="U35" s="90">
        <f t="shared" ca="1" si="10"/>
        <v>14119630891983.707</v>
      </c>
      <c r="V35">
        <f ca="1">IF('NGPS 2030'!$A43="MR",INDIRECT("'NGPS 2030'!"&amp;'Country Selector'!$B$3&amp;ROW($A43))*10^12,0)*'Process Emissions Multipliers'!$D$48</f>
        <v>15688478768870.785</v>
      </c>
      <c r="W35" s="90">
        <f t="shared" ca="1" si="8"/>
        <v>15751546702829.844</v>
      </c>
      <c r="X35" s="90">
        <f t="shared" ca="1" si="7"/>
        <v>15814614636788.902</v>
      </c>
      <c r="Y35" s="90">
        <f t="shared" ca="1" si="7"/>
        <v>15877682570747.961</v>
      </c>
      <c r="Z35" s="90">
        <f t="shared" ca="1" si="7"/>
        <v>15940750504707.02</v>
      </c>
      <c r="AA35" s="90">
        <f t="shared" ca="1" si="7"/>
        <v>16003818438666.078</v>
      </c>
      <c r="AB35" s="90">
        <f t="shared" ca="1" si="7"/>
        <v>16066886372625.137</v>
      </c>
      <c r="AC35" s="90">
        <f t="shared" ca="1" si="7"/>
        <v>16129954306584.195</v>
      </c>
      <c r="AD35" s="90">
        <f t="shared" ca="1" si="7"/>
        <v>16193022240543.254</v>
      </c>
      <c r="AE35" s="90">
        <f t="shared" ca="1" si="7"/>
        <v>16256090174502.309</v>
      </c>
      <c r="AF35" s="90">
        <f t="shared" ca="1" si="7"/>
        <v>16319158108461.369</v>
      </c>
      <c r="AG35" s="90">
        <f t="shared" ca="1" si="7"/>
        <v>16382226042420.428</v>
      </c>
      <c r="AH35" s="90">
        <f t="shared" ca="1" si="7"/>
        <v>16445293976379.486</v>
      </c>
      <c r="AI35" s="90">
        <f t="shared" ca="1" si="7"/>
        <v>16508361910338.545</v>
      </c>
      <c r="AJ35" s="90">
        <f t="shared" ca="1" si="7"/>
        <v>16571429844297.604</v>
      </c>
      <c r="AK35" s="90">
        <f t="shared" ca="1" si="7"/>
        <v>16634497778256.66</v>
      </c>
      <c r="AL35" s="90">
        <f t="shared" ca="1" si="7"/>
        <v>16697565712215.719</v>
      </c>
      <c r="AM35" s="90">
        <f t="shared" ca="1" si="7"/>
        <v>16760633646174.777</v>
      </c>
      <c r="AN35" s="90">
        <f t="shared" ca="1" si="6"/>
        <v>16823701580133.834</v>
      </c>
      <c r="AO35" s="90">
        <f t="shared" ca="1" si="6"/>
        <v>16886769514092.895</v>
      </c>
      <c r="AP35">
        <f ca="1">V35*'Process Emissions Multipliers'!$E$48</f>
        <v>16949837448051.953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Multipliers'!$B$48</f>
        <v>0</v>
      </c>
      <c r="M36" s="90">
        <f t="shared" ca="1" si="10"/>
        <v>46070700196.763504</v>
      </c>
      <c r="N36" s="90">
        <f t="shared" ca="1" si="10"/>
        <v>92141400393.527008</v>
      </c>
      <c r="O36" s="90">
        <f t="shared" ca="1" si="10"/>
        <v>138212100590.2905</v>
      </c>
      <c r="P36" s="90">
        <f t="shared" ca="1" si="10"/>
        <v>184282800787.05402</v>
      </c>
      <c r="Q36" s="90">
        <f t="shared" ca="1" si="10"/>
        <v>230353500983.81747</v>
      </c>
      <c r="R36" s="90">
        <f t="shared" ca="1" si="10"/>
        <v>276424201180.58099</v>
      </c>
      <c r="S36" s="90">
        <f t="shared" ca="1" si="10"/>
        <v>322494901377.34454</v>
      </c>
      <c r="T36" s="90">
        <f t="shared" ca="1" si="10"/>
        <v>368565601574.10803</v>
      </c>
      <c r="U36" s="90">
        <f t="shared" ca="1" si="10"/>
        <v>414636301770.87146</v>
      </c>
      <c r="V36">
        <f ca="1">IF('NGPS 2030'!$A44="MR",INDIRECT("'NGPS 2030'!"&amp;'Country Selector'!$B$3&amp;ROW($A44))*10^12,0)*'Process Emissions Multipliers'!$D$48</f>
        <v>460707001967.63501</v>
      </c>
      <c r="W36" s="90">
        <f t="shared" ca="1" si="8"/>
        <v>462559051436.7157</v>
      </c>
      <c r="X36" s="90">
        <f t="shared" ca="1" si="7"/>
        <v>464411100905.79633</v>
      </c>
      <c r="Y36" s="90">
        <f t="shared" ca="1" si="7"/>
        <v>466263150374.87701</v>
      </c>
      <c r="Z36" s="90">
        <f t="shared" ca="1" si="7"/>
        <v>468115199843.95776</v>
      </c>
      <c r="AA36" s="90">
        <f t="shared" ca="1" si="7"/>
        <v>469967249313.03839</v>
      </c>
      <c r="AB36" s="90">
        <f t="shared" ca="1" si="7"/>
        <v>471819298782.11914</v>
      </c>
      <c r="AC36" s="90">
        <f t="shared" ca="1" si="7"/>
        <v>473671348251.19977</v>
      </c>
      <c r="AD36" s="90">
        <f t="shared" ca="1" si="7"/>
        <v>475523397720.2804</v>
      </c>
      <c r="AE36" s="90">
        <f t="shared" ca="1" si="7"/>
        <v>477375447189.36108</v>
      </c>
      <c r="AF36" s="90">
        <f t="shared" ca="1" si="7"/>
        <v>479227496658.44177</v>
      </c>
      <c r="AG36" s="90">
        <f t="shared" ca="1" si="7"/>
        <v>481079546127.52246</v>
      </c>
      <c r="AH36" s="90">
        <f t="shared" ca="1" si="7"/>
        <v>482931595596.60315</v>
      </c>
      <c r="AI36" s="90">
        <f t="shared" ca="1" si="7"/>
        <v>484783645065.68384</v>
      </c>
      <c r="AJ36" s="90">
        <f t="shared" ca="1" si="7"/>
        <v>486635694534.76453</v>
      </c>
      <c r="AK36" s="90">
        <f t="shared" ca="1" si="7"/>
        <v>488487744003.84515</v>
      </c>
      <c r="AL36" s="90">
        <f t="shared" ca="1" si="7"/>
        <v>490339793472.92578</v>
      </c>
      <c r="AM36" s="90">
        <f t="shared" ca="1" si="7"/>
        <v>492191842942.00647</v>
      </c>
      <c r="AN36" s="90">
        <f t="shared" ca="1" si="6"/>
        <v>494043892411.0871</v>
      </c>
      <c r="AO36" s="90">
        <f t="shared" ca="1" si="6"/>
        <v>495895941880.16791</v>
      </c>
      <c r="AP36">
        <f ca="1">V36*'Process Emissions Multipliers'!$E$48</f>
        <v>497747991349.24854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Selector'!$B$3&amp;ROW($A45))*10^12,0)*'Process Emissions Multipliers'!$B$48</f>
        <v>0</v>
      </c>
      <c r="M37" s="90">
        <f t="shared" ca="1" si="10"/>
        <v>376195744659.62732</v>
      </c>
      <c r="N37" s="90">
        <f t="shared" ca="1" si="10"/>
        <v>752391489319.25464</v>
      </c>
      <c r="O37" s="90">
        <f t="shared" ca="1" si="10"/>
        <v>1128587233978.8818</v>
      </c>
      <c r="P37" s="90">
        <f t="shared" ca="1" si="10"/>
        <v>1504782978638.5093</v>
      </c>
      <c r="Q37" s="90">
        <f t="shared" ca="1" si="10"/>
        <v>1880978723298.1362</v>
      </c>
      <c r="R37" s="90">
        <f t="shared" ca="1" si="10"/>
        <v>2257174467957.7637</v>
      </c>
      <c r="S37" s="90">
        <f t="shared" ca="1" si="10"/>
        <v>2633370212617.3911</v>
      </c>
      <c r="T37" s="90">
        <f t="shared" ca="1" si="10"/>
        <v>3009565957277.0186</v>
      </c>
      <c r="U37" s="90">
        <f t="shared" ca="1" si="10"/>
        <v>3385761701936.6455</v>
      </c>
      <c r="V37">
        <f ca="1">IF('NGPS 2030'!$A45="MR",INDIRECT("'NGPS 2030'!"&amp;'Country Selector'!$B$3&amp;ROW($A45))*10^12,0)*'Process Emissions Multipliers'!$D$48</f>
        <v>3761957446596.2729</v>
      </c>
      <c r="W37" s="90">
        <f t="shared" ca="1" si="8"/>
        <v>3777080575313.4751</v>
      </c>
      <c r="X37" s="90">
        <f t="shared" ca="1" si="7"/>
        <v>3792203704030.6768</v>
      </c>
      <c r="Y37" s="90">
        <f t="shared" ca="1" si="7"/>
        <v>3807326832747.8789</v>
      </c>
      <c r="Z37" s="90">
        <f t="shared" ca="1" si="7"/>
        <v>3822449961465.0806</v>
      </c>
      <c r="AA37" s="90">
        <f t="shared" ca="1" si="7"/>
        <v>3837573090182.2822</v>
      </c>
      <c r="AB37" s="90">
        <f t="shared" ca="1" si="7"/>
        <v>3852696218899.4844</v>
      </c>
      <c r="AC37" s="90">
        <f t="shared" ca="1" si="7"/>
        <v>3867819347616.6855</v>
      </c>
      <c r="AD37" s="90">
        <f t="shared" ca="1" si="7"/>
        <v>3882942476333.8877</v>
      </c>
      <c r="AE37" s="90">
        <f t="shared" ca="1" si="7"/>
        <v>3898065605051.0898</v>
      </c>
      <c r="AF37" s="90">
        <f t="shared" ca="1" si="7"/>
        <v>3913188733768.292</v>
      </c>
      <c r="AG37" s="90">
        <f t="shared" ca="1" si="7"/>
        <v>3928311862485.4937</v>
      </c>
      <c r="AH37" s="90">
        <f t="shared" ca="1" si="7"/>
        <v>3943434991202.6958</v>
      </c>
      <c r="AI37" s="90">
        <f t="shared" ca="1" si="7"/>
        <v>3958558119919.8975</v>
      </c>
      <c r="AJ37" s="90">
        <f t="shared" ca="1" si="7"/>
        <v>3973681248637.0991</v>
      </c>
      <c r="AK37" s="90">
        <f t="shared" ca="1" si="7"/>
        <v>3988804377354.3008</v>
      </c>
      <c r="AL37" s="90">
        <f t="shared" ca="1" si="7"/>
        <v>4003927506071.5029</v>
      </c>
      <c r="AM37" s="90">
        <f t="shared" ca="1" si="7"/>
        <v>4019050634788.7051</v>
      </c>
      <c r="AN37" s="90">
        <f t="shared" ca="1" si="6"/>
        <v>4034173763505.9072</v>
      </c>
      <c r="AO37" s="90">
        <f t="shared" ca="1" si="6"/>
        <v>4049296892223.1089</v>
      </c>
      <c r="AP37">
        <f ca="1">V37*'Process Emissions Multipliers'!$E$48</f>
        <v>4064420020940.3105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1392565216345.022</v>
      </c>
      <c r="D38" s="90">
        <f t="shared" ca="1" si="9"/>
        <v>2785130432690.0439</v>
      </c>
      <c r="E38" s="90">
        <f t="shared" ca="1" si="9"/>
        <v>4177695649035.0654</v>
      </c>
      <c r="F38" s="90">
        <f t="shared" ca="1" si="9"/>
        <v>5570260865380.0879</v>
      </c>
      <c r="G38" s="90">
        <f t="shared" ca="1" si="9"/>
        <v>6962826081725.1094</v>
      </c>
      <c r="H38" s="90">
        <f t="shared" ca="1" si="9"/>
        <v>8355391298070.1309</v>
      </c>
      <c r="I38" s="90">
        <f t="shared" ca="1" si="9"/>
        <v>9747956514415.1523</v>
      </c>
      <c r="J38" s="90">
        <f t="shared" ca="1" si="9"/>
        <v>11140521730760.176</v>
      </c>
      <c r="K38" s="90">
        <f t="shared" ca="1" si="9"/>
        <v>12533086947105.197</v>
      </c>
      <c r="L38">
        <f ca="1">IF('NGPS 2020'!$A46="MR",INDIRECT("'NGPS 2020'!"&amp;'Country Selector'!$B$3&amp;ROW($A46))*10^12,0)*'Process Emissions Multipliers'!$B$48</f>
        <v>13925652163450.219</v>
      </c>
      <c r="M38" s="90">
        <f t="shared" ca="1" si="10"/>
        <v>13017580223738.648</v>
      </c>
      <c r="N38" s="90">
        <f t="shared" ca="1" si="10"/>
        <v>12109508284027.076</v>
      </c>
      <c r="O38" s="90">
        <f t="shared" ca="1" si="10"/>
        <v>11201436344315.504</v>
      </c>
      <c r="P38" s="90">
        <f t="shared" ca="1" si="10"/>
        <v>10293364404603.932</v>
      </c>
      <c r="Q38" s="90">
        <f t="shared" ca="1" si="10"/>
        <v>9385292464892.3613</v>
      </c>
      <c r="R38" s="90">
        <f t="shared" ca="1" si="10"/>
        <v>8477220525180.79</v>
      </c>
      <c r="S38" s="90">
        <f t="shared" ca="1" si="10"/>
        <v>7569148585469.2188</v>
      </c>
      <c r="T38" s="90">
        <f t="shared" ca="1" si="10"/>
        <v>6661076645757.6465</v>
      </c>
      <c r="U38" s="90">
        <f t="shared" ca="1" si="10"/>
        <v>5753004706046.0752</v>
      </c>
      <c r="V38">
        <f ca="1">IF('NGPS 2030'!$A46="MR",INDIRECT("'NGPS 2030'!"&amp;'Country Selector'!$B$3&amp;ROW($A46))*10^12,0)*'Process Emissions Multipliers'!$D$48</f>
        <v>4844932766334.5039</v>
      </c>
      <c r="W38" s="90">
        <f t="shared" ca="1" si="8"/>
        <v>4864409473046.793</v>
      </c>
      <c r="X38" s="90">
        <f t="shared" ca="1" si="7"/>
        <v>4883886179759.0811</v>
      </c>
      <c r="Y38" s="90">
        <f t="shared" ca="1" si="7"/>
        <v>4903362886471.3691</v>
      </c>
      <c r="Z38" s="90">
        <f t="shared" ca="1" si="7"/>
        <v>4922839593183.6582</v>
      </c>
      <c r="AA38" s="90">
        <f t="shared" ca="1" si="7"/>
        <v>4942316299895.9473</v>
      </c>
      <c r="AB38" s="90">
        <f t="shared" ca="1" si="7"/>
        <v>4961793006608.2354</v>
      </c>
      <c r="AC38" s="90">
        <f t="shared" ca="1" si="7"/>
        <v>4981269713320.5234</v>
      </c>
      <c r="AD38" s="90">
        <f t="shared" ca="1" si="7"/>
        <v>5000746420032.8125</v>
      </c>
      <c r="AE38" s="90">
        <f t="shared" ca="1" si="7"/>
        <v>5020223126745.1016</v>
      </c>
      <c r="AF38" s="90">
        <f t="shared" ca="1" si="7"/>
        <v>5039699833457.3896</v>
      </c>
      <c r="AG38" s="90">
        <f t="shared" ca="1" si="7"/>
        <v>5059176540169.6777</v>
      </c>
      <c r="AH38" s="90">
        <f t="shared" ca="1" si="7"/>
        <v>5078653246881.9668</v>
      </c>
      <c r="AI38" s="90">
        <f t="shared" ca="1" si="7"/>
        <v>5098129953594.2549</v>
      </c>
      <c r="AJ38" s="90">
        <f t="shared" ca="1" si="7"/>
        <v>5117606660306.5439</v>
      </c>
      <c r="AK38" s="90">
        <f t="shared" ca="1" si="7"/>
        <v>5137083367018.832</v>
      </c>
      <c r="AL38" s="90">
        <f t="shared" ca="1" si="7"/>
        <v>5156560073731.1211</v>
      </c>
      <c r="AM38" s="90">
        <f t="shared" ca="1" si="7"/>
        <v>5176036780443.4102</v>
      </c>
      <c r="AN38" s="90">
        <f t="shared" ca="1" si="6"/>
        <v>5195513487155.6982</v>
      </c>
      <c r="AO38" s="90">
        <f t="shared" ca="1" si="6"/>
        <v>5214990193867.9873</v>
      </c>
      <c r="AP38">
        <f ca="1">V38*'Process Emissions Multipliers'!$E$48</f>
        <v>5234466900580.2754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40846207993.022377</v>
      </c>
      <c r="D39" s="90">
        <f t="shared" ca="1" si="9"/>
        <v>81692415986.044754</v>
      </c>
      <c r="E39" s="90">
        <f t="shared" ca="1" si="9"/>
        <v>122538623979.06714</v>
      </c>
      <c r="F39" s="90">
        <f t="shared" ca="1" si="9"/>
        <v>163384831972.08951</v>
      </c>
      <c r="G39" s="90">
        <f t="shared" ca="1" si="9"/>
        <v>204231039965.11188</v>
      </c>
      <c r="H39" s="90">
        <f t="shared" ca="1" si="9"/>
        <v>245077247958.13428</v>
      </c>
      <c r="I39" s="90">
        <f t="shared" ca="1" si="9"/>
        <v>285923455951.15662</v>
      </c>
      <c r="J39" s="90">
        <f t="shared" ca="1" si="9"/>
        <v>326769663944.17902</v>
      </c>
      <c r="K39" s="90">
        <f t="shared" ca="1" si="9"/>
        <v>367615871937.20135</v>
      </c>
      <c r="L39">
        <f ca="1">IF('NGPS 2020'!$A47="MR",INDIRECT("'NGPS 2020'!"&amp;'Country Selector'!$B$3&amp;ROW($A47))*10^12,0)*'Process Emissions Multipliers'!$B$48</f>
        <v>408462079930.22375</v>
      </c>
      <c r="M39" s="90">
        <f t="shared" ca="1" si="10"/>
        <v>367615871937.20135</v>
      </c>
      <c r="N39" s="90">
        <f t="shared" ca="1" si="10"/>
        <v>326769663944.17902</v>
      </c>
      <c r="O39" s="90">
        <f t="shared" ca="1" si="10"/>
        <v>285923455951.15662</v>
      </c>
      <c r="P39" s="90">
        <f t="shared" ca="1" si="10"/>
        <v>245077247958.13428</v>
      </c>
      <c r="Q39" s="90">
        <f t="shared" ca="1" si="10"/>
        <v>204231039965.11188</v>
      </c>
      <c r="R39" s="90">
        <f t="shared" ca="1" si="10"/>
        <v>163384831972.08951</v>
      </c>
      <c r="S39" s="90">
        <f t="shared" ca="1" si="10"/>
        <v>122538623979.06714</v>
      </c>
      <c r="T39" s="90">
        <f t="shared" ca="1" si="10"/>
        <v>81692415986.044754</v>
      </c>
      <c r="U39" s="90">
        <f t="shared" ca="1" si="10"/>
        <v>40846207993.022377</v>
      </c>
      <c r="V39">
        <f ca="1">IF('NGPS 2030'!$A47="MR",INDIRECT("'NGPS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333534536415.33295</v>
      </c>
      <c r="D40" s="90">
        <f t="shared" ca="1" si="9"/>
        <v>667069072830.66589</v>
      </c>
      <c r="E40" s="90">
        <f t="shared" ca="1" si="9"/>
        <v>1000603609245.9988</v>
      </c>
      <c r="F40" s="90">
        <f t="shared" ca="1" si="9"/>
        <v>1334138145661.3318</v>
      </c>
      <c r="G40" s="90">
        <f t="shared" ca="1" si="9"/>
        <v>1667672682076.6648</v>
      </c>
      <c r="H40" s="90">
        <f t="shared" ca="1" si="9"/>
        <v>2001207218491.9976</v>
      </c>
      <c r="I40" s="90">
        <f t="shared" ca="1" si="9"/>
        <v>2334741754907.3311</v>
      </c>
      <c r="J40" s="90">
        <f t="shared" ca="1" si="9"/>
        <v>2668276291322.6636</v>
      </c>
      <c r="K40" s="90">
        <f t="shared" ca="1" si="9"/>
        <v>3001810827737.9966</v>
      </c>
      <c r="L40">
        <f ca="1">IF('NGPS 2020'!$A48="MR",INDIRECT("'NGPS 2020'!"&amp;'Country Selector'!$B$3&amp;ROW($A48))*10^12,0)*'Process Emissions Multipliers'!$B$48</f>
        <v>3335345364153.3296</v>
      </c>
      <c r="M40" s="90">
        <f t="shared" ca="1" si="10"/>
        <v>3004738037397.0771</v>
      </c>
      <c r="N40" s="90">
        <f t="shared" ca="1" si="10"/>
        <v>2674130710640.8247</v>
      </c>
      <c r="O40" s="90">
        <f t="shared" ca="1" si="10"/>
        <v>2343523383884.5728</v>
      </c>
      <c r="P40" s="90">
        <f t="shared" ca="1" si="10"/>
        <v>2012916057128.3198</v>
      </c>
      <c r="Q40" s="90">
        <f t="shared" ca="1" si="10"/>
        <v>1682308730372.0674</v>
      </c>
      <c r="R40" s="90">
        <f t="shared" ca="1" si="10"/>
        <v>1351701403615.8149</v>
      </c>
      <c r="S40" s="90">
        <f t="shared" ca="1" si="10"/>
        <v>1021094076859.5625</v>
      </c>
      <c r="T40" s="90">
        <f t="shared" ca="1" si="10"/>
        <v>690486750103.31018</v>
      </c>
      <c r="U40" s="90">
        <f t="shared" ca="1" si="10"/>
        <v>359879423347.05774</v>
      </c>
      <c r="V40">
        <f ca="1">IF('NGPS 2030'!$A48="MR",INDIRECT("'NGPS 2030'!"&amp;'Country Selector'!$B$3&amp;ROW($A48))*10^12,0)*'Process Emissions Multipliers'!$D$48</f>
        <v>29272096590.805359</v>
      </c>
      <c r="W40" s="90">
        <f t="shared" ca="1" si="8"/>
        <v>29389770884.268097</v>
      </c>
      <c r="X40" s="90">
        <f t="shared" ca="1" si="7"/>
        <v>29507445177.730843</v>
      </c>
      <c r="Y40" s="90">
        <f t="shared" ca="1" si="7"/>
        <v>29625119471.193584</v>
      </c>
      <c r="Z40" s="90">
        <f t="shared" ca="1" si="7"/>
        <v>29742793764.656326</v>
      </c>
      <c r="AA40" s="90">
        <f t="shared" ca="1" si="7"/>
        <v>29860468058.119068</v>
      </c>
      <c r="AB40" s="90">
        <f t="shared" ca="1" si="7"/>
        <v>29978142351.58181</v>
      </c>
      <c r="AC40" s="90">
        <f t="shared" ca="1" si="7"/>
        <v>30095816645.044552</v>
      </c>
      <c r="AD40" s="90">
        <f t="shared" ca="1" si="7"/>
        <v>30213490938.507294</v>
      </c>
      <c r="AE40" s="90">
        <f t="shared" ca="1" si="7"/>
        <v>30331165231.970036</v>
      </c>
      <c r="AF40" s="90">
        <f t="shared" ca="1" si="7"/>
        <v>30448839525.432777</v>
      </c>
      <c r="AG40" s="90">
        <f t="shared" ca="1" si="7"/>
        <v>30566513818.895515</v>
      </c>
      <c r="AH40" s="90">
        <f t="shared" ca="1" si="7"/>
        <v>30684188112.358257</v>
      </c>
      <c r="AI40" s="90">
        <f t="shared" ca="1" si="7"/>
        <v>30801862405.820999</v>
      </c>
      <c r="AJ40" s="90">
        <f t="shared" ca="1" si="7"/>
        <v>30919536699.283745</v>
      </c>
      <c r="AK40" s="90">
        <f t="shared" ca="1" si="7"/>
        <v>31037210992.746483</v>
      </c>
      <c r="AL40" s="90">
        <f t="shared" ca="1" si="7"/>
        <v>31154885286.209225</v>
      </c>
      <c r="AM40" s="90">
        <f t="shared" ca="1" si="7"/>
        <v>31272559579.671967</v>
      </c>
      <c r="AN40" s="90">
        <f t="shared" ca="1" si="6"/>
        <v>31390233873.134712</v>
      </c>
      <c r="AO40" s="90">
        <f t="shared" ca="1" si="6"/>
        <v>31507908166.59745</v>
      </c>
      <c r="AP40">
        <f ca="1">V40*'Process Emissions Multipliers'!$E$48</f>
        <v>31625582460.060192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429550952429.00891</v>
      </c>
      <c r="D41" s="90">
        <f t="shared" ca="1" si="9"/>
        <v>859101904858.01782</v>
      </c>
      <c r="E41" s="90">
        <f t="shared" ca="1" si="9"/>
        <v>1288652857287.0266</v>
      </c>
      <c r="F41" s="90">
        <f t="shared" ca="1" si="9"/>
        <v>1718203809716.0356</v>
      </c>
      <c r="G41" s="90">
        <f t="shared" ca="1" si="9"/>
        <v>2147754762145.0444</v>
      </c>
      <c r="H41" s="90">
        <f t="shared" ca="1" si="9"/>
        <v>2577305714574.0532</v>
      </c>
      <c r="I41" s="90">
        <f t="shared" ca="1" si="9"/>
        <v>3006856667003.062</v>
      </c>
      <c r="J41" s="90">
        <f t="shared" ca="1" si="9"/>
        <v>3436407619432.0713</v>
      </c>
      <c r="K41" s="90">
        <f t="shared" ca="1" si="9"/>
        <v>3865958571861.0796</v>
      </c>
      <c r="L41">
        <f ca="1">IF('NGPS 2020'!$A49="MR",INDIRECT("'NGPS 2020'!"&amp;'Country Selector'!$B$3&amp;ROW($A49))*10^12,0)*'Process Emissions Multipliers'!$B$48</f>
        <v>4295509524290.0889</v>
      </c>
      <c r="M41" s="90">
        <f t="shared" ca="1" si="10"/>
        <v>3865958571861.0796</v>
      </c>
      <c r="N41" s="90">
        <f t="shared" ca="1" si="10"/>
        <v>3436407619432.0713</v>
      </c>
      <c r="O41" s="90">
        <f t="shared" ca="1" si="10"/>
        <v>3006856667003.062</v>
      </c>
      <c r="P41" s="90">
        <f t="shared" ca="1" si="10"/>
        <v>2577305714574.0532</v>
      </c>
      <c r="Q41" s="90">
        <f t="shared" ca="1" si="10"/>
        <v>2147754762145.0444</v>
      </c>
      <c r="R41" s="90">
        <f t="shared" ca="1" si="10"/>
        <v>1718203809716.0356</v>
      </c>
      <c r="S41" s="90">
        <f t="shared" ca="1" si="10"/>
        <v>1288652857287.0266</v>
      </c>
      <c r="T41" s="90">
        <f t="shared" ca="1" si="10"/>
        <v>859101904858.01782</v>
      </c>
      <c r="U41" s="90">
        <f t="shared" ca="1" si="10"/>
        <v>429550952429.00891</v>
      </c>
      <c r="V41">
        <f ca="1">IF('NGPS 2030'!$A49="MR",INDIRECT("'NGPS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2020'!$A50="MR",INDIRECT("'NGPS 2020'!"&amp;'Country Selector'!$B$3&amp;ROW($A50))*10^12,0)*'Process Emissions Multipliers'!$B$48</f>
        <v>0</v>
      </c>
      <c r="M42" s="90">
        <f t="shared" ca="1" si="10"/>
        <v>323627264522.28027</v>
      </c>
      <c r="N42" s="90">
        <f t="shared" ca="1" si="10"/>
        <v>647254529044.56055</v>
      </c>
      <c r="O42" s="90">
        <f t="shared" ca="1" si="10"/>
        <v>970881793566.84082</v>
      </c>
      <c r="P42" s="90">
        <f t="shared" ca="1" si="10"/>
        <v>1294509058089.1211</v>
      </c>
      <c r="Q42" s="90">
        <f t="shared" ca="1" si="10"/>
        <v>1618136322611.4014</v>
      </c>
      <c r="R42" s="90">
        <f t="shared" ca="1" si="10"/>
        <v>1941763587133.6816</v>
      </c>
      <c r="S42" s="90">
        <f t="shared" ca="1" si="10"/>
        <v>2265390851655.9619</v>
      </c>
      <c r="T42" s="90">
        <f t="shared" ca="1" si="10"/>
        <v>2589018116178.2422</v>
      </c>
      <c r="U42" s="90">
        <f t="shared" ca="1" si="10"/>
        <v>2912645380700.5225</v>
      </c>
      <c r="V42">
        <f ca="1">IF('NGPS 2030'!$A50="MR",INDIRECT("'NGPS 2030'!"&amp;'Country Selector'!$B$3&amp;ROW($A50))*10^12,0)*'Process Emissions Multipliers'!$D$48</f>
        <v>3236272645222.8027</v>
      </c>
      <c r="W42" s="90">
        <f t="shared" ca="1" si="8"/>
        <v>3249282512684.7397</v>
      </c>
      <c r="X42" s="90">
        <f t="shared" ca="1" si="7"/>
        <v>3262292380146.6763</v>
      </c>
      <c r="Y42" s="90">
        <f t="shared" ca="1" si="7"/>
        <v>3275302247608.6133</v>
      </c>
      <c r="Z42" s="90">
        <f t="shared" ca="1" si="7"/>
        <v>3288312115070.5498</v>
      </c>
      <c r="AA42" s="90">
        <f t="shared" ca="1" si="7"/>
        <v>3301321982532.4868</v>
      </c>
      <c r="AB42" s="90">
        <f t="shared" ca="1" si="7"/>
        <v>3314331849994.4238</v>
      </c>
      <c r="AC42" s="90">
        <f t="shared" ca="1" si="7"/>
        <v>3327341717456.3604</v>
      </c>
      <c r="AD42" s="90">
        <f t="shared" ca="1" si="7"/>
        <v>3340351584918.2974</v>
      </c>
      <c r="AE42" s="90">
        <f t="shared" ca="1" si="7"/>
        <v>3353361452380.2344</v>
      </c>
      <c r="AF42" s="90">
        <f t="shared" ca="1" si="7"/>
        <v>3366371319842.1709</v>
      </c>
      <c r="AG42" s="90">
        <f t="shared" ca="1" si="7"/>
        <v>3379381187304.1084</v>
      </c>
      <c r="AH42" s="90">
        <f t="shared" ca="1" si="7"/>
        <v>3392391054766.0449</v>
      </c>
      <c r="AI42" s="90">
        <f t="shared" ca="1" si="7"/>
        <v>3405400922227.9819</v>
      </c>
      <c r="AJ42" s="90">
        <f t="shared" ca="1" si="7"/>
        <v>3418410789689.9185</v>
      </c>
      <c r="AK42" s="90">
        <f t="shared" ca="1" si="7"/>
        <v>3431420657151.8555</v>
      </c>
      <c r="AL42" s="90">
        <f t="shared" ca="1" si="7"/>
        <v>3444430524613.792</v>
      </c>
      <c r="AM42" s="90">
        <f t="shared" ca="1" si="7"/>
        <v>3457440392075.729</v>
      </c>
      <c r="AN42" s="90">
        <f t="shared" ca="1" si="6"/>
        <v>3470450259537.666</v>
      </c>
      <c r="AO42" s="90">
        <f t="shared" ca="1" si="6"/>
        <v>3483460126999.6025</v>
      </c>
      <c r="AP42">
        <f ca="1">V42*'Process Emissions Multipliers'!$E$48</f>
        <v>3496469994461.5396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Multipliers'!$B$48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Multipliers'!$D$48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Multipliers'!$E$48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1459303062202.6504</v>
      </c>
      <c r="C44" s="90">
        <f t="shared" ca="1" si="9"/>
        <v>1313372755982.3853</v>
      </c>
      <c r="D44" s="90">
        <f t="shared" ca="1" si="9"/>
        <v>1167442449762.1204</v>
      </c>
      <c r="E44" s="90">
        <f t="shared" ca="1" si="9"/>
        <v>1021512143541.8552</v>
      </c>
      <c r="F44" s="90">
        <f t="shared" ca="1" si="9"/>
        <v>875581837321.59021</v>
      </c>
      <c r="G44" s="90">
        <f t="shared" ca="1" si="9"/>
        <v>729651531101.3252</v>
      </c>
      <c r="H44" s="90">
        <f t="shared" ca="1" si="9"/>
        <v>583721224881.06018</v>
      </c>
      <c r="I44" s="90">
        <f t="shared" ca="1" si="9"/>
        <v>437790918660.7951</v>
      </c>
      <c r="J44" s="90">
        <f t="shared" ca="1" si="9"/>
        <v>291860612440.53009</v>
      </c>
      <c r="K44" s="90">
        <f t="shared" ca="1" si="9"/>
        <v>145930306220.26505</v>
      </c>
      <c r="L44">
        <f ca="1">IF('NGPS 2020'!$A52="MR",INDIRECT("'NGPS 2020'!"&amp;'Country Selector'!$B$3&amp;ROW($A52))*10^12,0)*'Process Emissions Multipliers'!$B$48</f>
        <v>0</v>
      </c>
      <c r="M44" s="90">
        <f t="shared" ca="1" si="10"/>
        <v>20181894854.668064</v>
      </c>
      <c r="N44" s="90">
        <f t="shared" ca="1" si="10"/>
        <v>40363789709.336128</v>
      </c>
      <c r="O44" s="90">
        <f t="shared" ca="1" si="10"/>
        <v>60545684564.004189</v>
      </c>
      <c r="P44" s="90">
        <f t="shared" ca="1" si="10"/>
        <v>80727579418.672256</v>
      </c>
      <c r="Q44" s="90">
        <f t="shared" ca="1" si="10"/>
        <v>100909474273.34032</v>
      </c>
      <c r="R44" s="90">
        <f t="shared" ca="1" si="10"/>
        <v>121091369128.00838</v>
      </c>
      <c r="S44" s="90">
        <f t="shared" ca="1" si="10"/>
        <v>141273263982.67645</v>
      </c>
      <c r="T44" s="90">
        <f t="shared" ca="1" si="10"/>
        <v>161455158837.34451</v>
      </c>
      <c r="U44" s="90">
        <f t="shared" ca="1" si="10"/>
        <v>181637053692.01257</v>
      </c>
      <c r="V44">
        <f ca="1">IF('NGPS 2030'!$A52="MR",INDIRECT("'NGPS 2030'!"&amp;'Country Selector'!$B$3&amp;ROW($A52))*10^12,0)*'Process Emissions Multipliers'!$D$48</f>
        <v>201818948546.68063</v>
      </c>
      <c r="W44" s="90">
        <f t="shared" ca="1" si="8"/>
        <v>202630263926.97644</v>
      </c>
      <c r="X44" s="90">
        <f t="shared" ca="1" si="7"/>
        <v>203441579307.27219</v>
      </c>
      <c r="Y44" s="90">
        <f t="shared" ca="1" si="7"/>
        <v>204252894687.56796</v>
      </c>
      <c r="Z44" s="90">
        <f t="shared" ca="1" si="7"/>
        <v>205064210067.86377</v>
      </c>
      <c r="AA44" s="90">
        <f t="shared" ca="1" si="7"/>
        <v>205875525448.15952</v>
      </c>
      <c r="AB44" s="90">
        <f t="shared" ca="1" si="7"/>
        <v>206686840828.45532</v>
      </c>
      <c r="AC44" s="90">
        <f t="shared" ca="1" si="7"/>
        <v>207498156208.7511</v>
      </c>
      <c r="AD44" s="90">
        <f t="shared" ca="1" si="7"/>
        <v>208309471589.04688</v>
      </c>
      <c r="AE44" s="90">
        <f t="shared" ca="1" si="7"/>
        <v>209120786969.34265</v>
      </c>
      <c r="AF44" s="90">
        <f t="shared" ca="1" si="7"/>
        <v>209932102349.63843</v>
      </c>
      <c r="AG44" s="90">
        <f t="shared" ca="1" si="7"/>
        <v>210743417729.9342</v>
      </c>
      <c r="AH44" s="90">
        <f t="shared" ca="1" si="7"/>
        <v>211554733110.22998</v>
      </c>
      <c r="AI44" s="90">
        <f t="shared" ca="1" si="7"/>
        <v>212366048490.52579</v>
      </c>
      <c r="AJ44" s="90">
        <f t="shared" ca="1" si="7"/>
        <v>213177363870.82153</v>
      </c>
      <c r="AK44" s="90">
        <f t="shared" ca="1" si="7"/>
        <v>213988679251.11734</v>
      </c>
      <c r="AL44" s="90">
        <f t="shared" ca="1" si="7"/>
        <v>214799994631.41309</v>
      </c>
      <c r="AM44" s="90">
        <f t="shared" ca="1" si="7"/>
        <v>215611310011.70889</v>
      </c>
      <c r="AN44" s="90">
        <f t="shared" ca="1" si="6"/>
        <v>216422625392.00467</v>
      </c>
      <c r="AO44" s="90">
        <f t="shared" ca="1" si="6"/>
        <v>217233940772.30045</v>
      </c>
      <c r="AP44">
        <f ca="1">V44*'Process Emissions Multipliers'!$E$48</f>
        <v>218045256152.59622</v>
      </c>
    </row>
    <row r="45" spans="1:42">
      <c r="A45" s="74">
        <v>-7</v>
      </c>
      <c r="B45">
        <f ca="1">IF('NGPS 2010'!$A53="MR",INDIRECT("'NGPS 2010'!"&amp;'Country Selector'!$B$3&amp;ROW($A53))*10^12,0)</f>
        <v>7815664082084.3887</v>
      </c>
      <c r="C45" s="90">
        <f t="shared" ca="1" si="9"/>
        <v>7321025081152.8809</v>
      </c>
      <c r="D45" s="90">
        <f t="shared" ca="1" si="9"/>
        <v>6826386080221.3721</v>
      </c>
      <c r="E45" s="90">
        <f t="shared" ca="1" si="9"/>
        <v>6331747079289.8643</v>
      </c>
      <c r="F45" s="90">
        <f t="shared" ca="1" si="9"/>
        <v>5837108078358.3555</v>
      </c>
      <c r="G45" s="90">
        <f t="shared" ca="1" si="9"/>
        <v>5342469077426.8486</v>
      </c>
      <c r="H45" s="90">
        <f t="shared" ca="1" si="9"/>
        <v>4847830076495.3398</v>
      </c>
      <c r="I45" s="90">
        <f t="shared" ca="1" si="9"/>
        <v>4353191075563.832</v>
      </c>
      <c r="J45" s="90">
        <f t="shared" ca="1" si="9"/>
        <v>3858552074632.3242</v>
      </c>
      <c r="K45" s="90">
        <f t="shared" ca="1" si="9"/>
        <v>3363913073700.8164</v>
      </c>
      <c r="L45">
        <f ca="1">IF('NGPS 2020'!$A53="MR",INDIRECT("'NGPS 2020'!"&amp;'Country Selector'!$B$3&amp;ROW($A53))*10^12,0)*'Process Emissions Multipliers'!$B$48</f>
        <v>2869274072769.3081</v>
      </c>
      <c r="M45" s="90">
        <f t="shared" ca="1" si="10"/>
        <v>2588933707218.4917</v>
      </c>
      <c r="N45" s="90">
        <f t="shared" ca="1" si="10"/>
        <v>2308593341667.6748</v>
      </c>
      <c r="O45" s="90">
        <f t="shared" ca="1" si="10"/>
        <v>2028252976116.8584</v>
      </c>
      <c r="P45" s="90">
        <f t="shared" ca="1" si="10"/>
        <v>1747912610566.0417</v>
      </c>
      <c r="Q45" s="90">
        <f t="shared" ca="1" si="10"/>
        <v>1467572245015.2253</v>
      </c>
      <c r="R45" s="90">
        <f t="shared" ca="1" si="10"/>
        <v>1187231879464.4087</v>
      </c>
      <c r="S45" s="90">
        <f t="shared" ca="1" si="10"/>
        <v>906891513913.59229</v>
      </c>
      <c r="T45" s="90">
        <f t="shared" ca="1" si="10"/>
        <v>626551148362.77576</v>
      </c>
      <c r="U45" s="90">
        <f t="shared" ca="1" si="10"/>
        <v>346210782811.95929</v>
      </c>
      <c r="V45">
        <f ca="1">IF('NGPS 2030'!$A53="MR",INDIRECT("'NGPS 2030'!"&amp;'Country Selector'!$B$3&amp;ROW($A53))*10^12,0)*'Process Emissions Multipliers'!$D$48</f>
        <v>65870417261.142776</v>
      </c>
      <c r="W45" s="90">
        <f t="shared" ca="1" si="8"/>
        <v>66135217385.290207</v>
      </c>
      <c r="X45" s="90">
        <f t="shared" ca="1" si="7"/>
        <v>66400017509.437653</v>
      </c>
      <c r="Y45" s="90">
        <f t="shared" ca="1" si="7"/>
        <v>66664817633.585083</v>
      </c>
      <c r="Z45" s="90">
        <f t="shared" ca="1" si="7"/>
        <v>66929617757.732513</v>
      </c>
      <c r="AA45" s="90">
        <f t="shared" ca="1" si="7"/>
        <v>67194417881.879944</v>
      </c>
      <c r="AB45" s="90">
        <f t="shared" ca="1" si="7"/>
        <v>67459218006.027382</v>
      </c>
      <c r="AC45" s="90">
        <f t="shared" ca="1" si="7"/>
        <v>67724018130.17482</v>
      </c>
      <c r="AD45" s="90">
        <f t="shared" ca="1" si="7"/>
        <v>67988818254.32225</v>
      </c>
      <c r="AE45" s="90">
        <f t="shared" ca="1" si="7"/>
        <v>68253618378.469681</v>
      </c>
      <c r="AF45" s="90">
        <f t="shared" ca="1" si="7"/>
        <v>68518418502.617119</v>
      </c>
      <c r="AG45" s="90">
        <f t="shared" ca="1" si="7"/>
        <v>68783218626.764557</v>
      </c>
      <c r="AH45" s="90">
        <f t="shared" ca="1" si="7"/>
        <v>69048018750.911987</v>
      </c>
      <c r="AI45" s="90">
        <f t="shared" ca="1" si="7"/>
        <v>69312818875.059418</v>
      </c>
      <c r="AJ45" s="90">
        <f t="shared" ca="1" si="7"/>
        <v>69577618999.206863</v>
      </c>
      <c r="AK45" s="90">
        <f t="shared" ca="1" si="7"/>
        <v>69842419123.354294</v>
      </c>
      <c r="AL45" s="90">
        <f t="shared" ca="1" si="7"/>
        <v>70107219247.501724</v>
      </c>
      <c r="AM45" s="90">
        <f t="shared" ca="1" si="7"/>
        <v>70372019371.64917</v>
      </c>
      <c r="AN45" s="90">
        <f t="shared" ca="1" si="6"/>
        <v>70636819495.796585</v>
      </c>
      <c r="AO45" s="90">
        <f t="shared" ca="1" si="6"/>
        <v>70901619619.944031</v>
      </c>
      <c r="AP45">
        <f ca="1">V45*'Process Emissions Multipliers'!$E$48</f>
        <v>71166419744.091461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0</v>
      </c>
      <c r="C47" s="90">
        <f t="shared" ca="1" si="9"/>
        <v>134900927101.59148</v>
      </c>
      <c r="D47" s="90">
        <f t="shared" ca="1" si="9"/>
        <v>269801854203.18295</v>
      </c>
      <c r="E47" s="90">
        <f t="shared" ca="1" si="9"/>
        <v>404702781304.77441</v>
      </c>
      <c r="F47" s="90">
        <f t="shared" ca="1" si="9"/>
        <v>539603708406.36591</v>
      </c>
      <c r="G47" s="90">
        <f t="shared" ca="1" si="9"/>
        <v>674504635507.9574</v>
      </c>
      <c r="H47" s="90">
        <f t="shared" ca="1" si="9"/>
        <v>809405562609.54883</v>
      </c>
      <c r="I47" s="90">
        <f t="shared" ca="1" si="9"/>
        <v>944306489711.14038</v>
      </c>
      <c r="J47" s="90">
        <f t="shared" ca="1" si="9"/>
        <v>1079207416812.7318</v>
      </c>
      <c r="K47" s="90">
        <f t="shared" ca="1" si="9"/>
        <v>1214108343914.3232</v>
      </c>
      <c r="L47">
        <f ca="1">IF('NGPS 2020'!$A55="MR",INDIRECT("'NGPS 2020'!"&amp;'Country Selector'!$B$3&amp;ROW($A55))*10^12,0)*'Process Emissions Multipliers'!$B$48</f>
        <v>1349009271015.9148</v>
      </c>
      <c r="M47" s="90">
        <f t="shared" ca="1" si="10"/>
        <v>1214108343914.3232</v>
      </c>
      <c r="N47" s="90">
        <f t="shared" ca="1" si="10"/>
        <v>1079207416812.7318</v>
      </c>
      <c r="O47" s="90">
        <f t="shared" ca="1" si="10"/>
        <v>944306489711.14038</v>
      </c>
      <c r="P47" s="90">
        <f t="shared" ca="1" si="10"/>
        <v>809405562609.54883</v>
      </c>
      <c r="Q47" s="90">
        <f t="shared" ca="1" si="10"/>
        <v>674504635507.9574</v>
      </c>
      <c r="R47" s="90">
        <f t="shared" ca="1" si="10"/>
        <v>539603708406.36591</v>
      </c>
      <c r="S47" s="90">
        <f t="shared" ca="1" si="10"/>
        <v>404702781304.77441</v>
      </c>
      <c r="T47" s="90">
        <f t="shared" ca="1" si="10"/>
        <v>269801854203.18295</v>
      </c>
      <c r="U47" s="90">
        <f t="shared" ca="1" si="10"/>
        <v>134900927101.59148</v>
      </c>
      <c r="V47">
        <f ca="1">IF('NGPS 2030'!$A55="MR",INDIRECT("'NGPS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2010'!$A56="MR",INDIRECT("'NGPS 2010'!"&amp;'Country Selector'!$B$3&amp;ROW($A56))*10^12,0)</f>
        <v>24326610366.486534</v>
      </c>
      <c r="C48" s="90">
        <f t="shared" ca="1" si="9"/>
        <v>27734009829.342377</v>
      </c>
      <c r="D48" s="90">
        <f t="shared" ca="1" si="9"/>
        <v>31141409292.198215</v>
      </c>
      <c r="E48" s="90">
        <f t="shared" ca="1" si="9"/>
        <v>34548808755.054054</v>
      </c>
      <c r="F48" s="90">
        <f t="shared" ca="1" si="9"/>
        <v>37956208217.909897</v>
      </c>
      <c r="G48" s="90">
        <f t="shared" ca="1" si="9"/>
        <v>41363607680.765732</v>
      </c>
      <c r="H48" s="90">
        <f t="shared" ca="1" si="9"/>
        <v>44771007143.621574</v>
      </c>
      <c r="I48" s="90">
        <f t="shared" ca="1" si="9"/>
        <v>48178406606.477417</v>
      </c>
      <c r="J48" s="90">
        <f t="shared" ca="1" si="9"/>
        <v>51585806069.33326</v>
      </c>
      <c r="K48" s="90">
        <f t="shared" ca="1" si="9"/>
        <v>54993205532.189095</v>
      </c>
      <c r="L48">
        <f ca="1">IF('NGPS 2020'!$A56="MR",INDIRECT("'NGPS 2020'!"&amp;'Country Selector'!$B$3&amp;ROW($A56))*10^12,0)*'Process Emissions Multipliers'!$B$48</f>
        <v>58400604995.044937</v>
      </c>
      <c r="M48" s="90">
        <f t="shared" ca="1" si="10"/>
        <v>52560544495.540443</v>
      </c>
      <c r="N48" s="90">
        <f t="shared" ca="1" si="10"/>
        <v>46720483996.03595</v>
      </c>
      <c r="O48" s="90">
        <f t="shared" ca="1" si="10"/>
        <v>40880423496.531456</v>
      </c>
      <c r="P48" s="90">
        <f t="shared" ca="1" si="10"/>
        <v>35040362997.026962</v>
      </c>
      <c r="Q48" s="90">
        <f t="shared" ca="1" si="10"/>
        <v>29200302497.522469</v>
      </c>
      <c r="R48" s="90">
        <f t="shared" ca="1" si="10"/>
        <v>23360241998.017975</v>
      </c>
      <c r="S48" s="90">
        <f t="shared" ca="1" si="10"/>
        <v>17520181498.513481</v>
      </c>
      <c r="T48" s="90">
        <f t="shared" ca="1" si="10"/>
        <v>11680120999.008987</v>
      </c>
      <c r="U48" s="90">
        <f t="shared" ca="1" si="10"/>
        <v>5840060499.5044937</v>
      </c>
      <c r="V48">
        <f ca="1">IF('NGPS 2030'!$A56="MR",INDIRECT("'NGPS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Multipliers'!$B$48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Multipliers'!$D$48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Multipliers'!$E$48</f>
        <v>0</v>
      </c>
    </row>
    <row r="52" spans="1:42">
      <c r="A52" s="74">
        <v>0</v>
      </c>
      <c r="B52">
        <f ca="1">IF('NGPS 2010'!$A60="MR",INDIRECT("'NGPS 2010'!"&amp;'Country Selector'!$B$3&amp;ROW($A60))*10^12,0)</f>
        <v>675019354027.61853</v>
      </c>
      <c r="C52" s="90">
        <f t="shared" ca="1" si="9"/>
        <v>607517418624.85669</v>
      </c>
      <c r="D52" s="90">
        <f t="shared" ca="1" si="9"/>
        <v>540015483222.09485</v>
      </c>
      <c r="E52" s="90">
        <f t="shared" ca="1" si="9"/>
        <v>472513547819.33301</v>
      </c>
      <c r="F52" s="90">
        <f t="shared" ca="1" si="9"/>
        <v>405011612416.57111</v>
      </c>
      <c r="G52" s="90">
        <f t="shared" ca="1" si="9"/>
        <v>337509677013.80927</v>
      </c>
      <c r="H52" s="90">
        <f t="shared" ca="1" si="9"/>
        <v>270007741611.04742</v>
      </c>
      <c r="I52" s="90">
        <f t="shared" ca="1" si="9"/>
        <v>202505806208.28555</v>
      </c>
      <c r="J52" s="90">
        <f t="shared" ca="1" si="9"/>
        <v>135003870805.52371</v>
      </c>
      <c r="K52" s="90">
        <f t="shared" ca="1" si="9"/>
        <v>67501935402.761856</v>
      </c>
      <c r="L52">
        <f ca="1">IF('NGPS 2020'!$A60="MR",INDIRECT("'NGPS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2030'!$A60="MR",INDIRECT("'NGPS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2010'!$A61="MR",INDIRECT("'NGPS 2010'!"&amp;'Country Selector'!$B$3&amp;ROW($A61))*10^12,0)</f>
        <v>2607990024164.9126</v>
      </c>
      <c r="C53" s="90">
        <f t="shared" ca="1" si="9"/>
        <v>2619439928832.0342</v>
      </c>
      <c r="D53" s="90">
        <f t="shared" ca="1" si="9"/>
        <v>2630889833499.1563</v>
      </c>
      <c r="E53" s="90">
        <f t="shared" ca="1" si="9"/>
        <v>2642339738166.2778</v>
      </c>
      <c r="F53" s="90">
        <f t="shared" ca="1" si="9"/>
        <v>2653789642833.3999</v>
      </c>
      <c r="G53" s="90">
        <f t="shared" ca="1" si="9"/>
        <v>2665239547500.5215</v>
      </c>
      <c r="H53" s="90">
        <f t="shared" ca="1" si="9"/>
        <v>2676689452167.6436</v>
      </c>
      <c r="I53" s="90">
        <f t="shared" ca="1" si="9"/>
        <v>2688139356834.7656</v>
      </c>
      <c r="J53" s="90">
        <f t="shared" ca="1" si="9"/>
        <v>2699589261501.8867</v>
      </c>
      <c r="K53" s="90">
        <f t="shared" ca="1" si="9"/>
        <v>2711039166169.0083</v>
      </c>
      <c r="L53">
        <f ca="1">IF('NGPS 2020'!$A61="MR",INDIRECT("'NGPS 2020'!"&amp;'Country Selector'!$B$3&amp;ROW($A61))*10^12,0)*'Process Emissions Multipliers'!$B$48</f>
        <v>2722489070836.1304</v>
      </c>
      <c r="M53" s="90">
        <f t="shared" ca="1" si="10"/>
        <v>2871900300706.5952</v>
      </c>
      <c r="N53" s="90">
        <f t="shared" ca="1" si="10"/>
        <v>3021311530577.0605</v>
      </c>
      <c r="O53" s="90">
        <f t="shared" ca="1" si="10"/>
        <v>3170722760447.5264</v>
      </c>
      <c r="P53" s="90">
        <f t="shared" ca="1" si="10"/>
        <v>3320133990317.9912</v>
      </c>
      <c r="Q53" s="90">
        <f t="shared" ca="1" si="10"/>
        <v>3469545220188.4561</v>
      </c>
      <c r="R53" s="90">
        <f t="shared" ca="1" si="10"/>
        <v>3618956450058.9219</v>
      </c>
      <c r="S53" s="90">
        <f t="shared" ca="1" si="10"/>
        <v>3768367679929.3867</v>
      </c>
      <c r="T53" s="90">
        <f t="shared" ca="1" si="10"/>
        <v>3917778909799.8521</v>
      </c>
      <c r="U53" s="90">
        <f t="shared" ca="1" si="10"/>
        <v>4067190139670.3174</v>
      </c>
      <c r="V53">
        <f ca="1">IF('NGPS 2030'!$A61="MR",INDIRECT("'NGPS 2030'!"&amp;'Country Selector'!$B$3&amp;ROW($A61))*10^12,0)*'Process Emissions Multipliers'!$D$48</f>
        <v>4216601369540.7822</v>
      </c>
      <c r="W53" s="90">
        <f t="shared" ca="1" si="8"/>
        <v>4233552174053.0425</v>
      </c>
      <c r="X53" s="90">
        <f t="shared" ca="1" si="8"/>
        <v>4250502978565.3027</v>
      </c>
      <c r="Y53" s="90">
        <f t="shared" ca="1" si="8"/>
        <v>4267453783077.563</v>
      </c>
      <c r="Z53" s="90">
        <f t="shared" ca="1" si="8"/>
        <v>4284404587589.8232</v>
      </c>
      <c r="AA53" s="90">
        <f t="shared" ca="1" si="8"/>
        <v>4301355392102.0835</v>
      </c>
      <c r="AB53" s="90">
        <f t="shared" ca="1" si="8"/>
        <v>4318306196614.3438</v>
      </c>
      <c r="AC53" s="90">
        <f t="shared" ca="1" si="8"/>
        <v>4335257001126.604</v>
      </c>
      <c r="AD53" s="90">
        <f t="shared" ca="1" si="8"/>
        <v>4352207805638.8643</v>
      </c>
      <c r="AE53" s="90">
        <f t="shared" ca="1" si="8"/>
        <v>4369158610151.124</v>
      </c>
      <c r="AF53" s="90">
        <f t="shared" ca="1" si="8"/>
        <v>4386109414663.3843</v>
      </c>
      <c r="AG53" s="90">
        <f t="shared" ca="1" si="8"/>
        <v>4403060219175.6445</v>
      </c>
      <c r="AH53" s="90">
        <f t="shared" ca="1" si="8"/>
        <v>4420011023687.9043</v>
      </c>
      <c r="AI53" s="90">
        <f t="shared" ca="1" si="8"/>
        <v>4436961828200.165</v>
      </c>
      <c r="AJ53" s="90">
        <f t="shared" ca="1" si="8"/>
        <v>4453912632712.4258</v>
      </c>
      <c r="AK53" s="90">
        <f t="shared" ca="1" si="8"/>
        <v>4470863437224.6855</v>
      </c>
      <c r="AL53" s="90">
        <f t="shared" ca="1" si="8"/>
        <v>4487814241736.9453</v>
      </c>
      <c r="AM53" s="90">
        <f t="shared" ca="1" si="11"/>
        <v>4504765046249.2061</v>
      </c>
      <c r="AN53" s="90">
        <f t="shared" ca="1" si="11"/>
        <v>4521715850761.4658</v>
      </c>
      <c r="AO53" s="90">
        <f t="shared" ca="1" si="11"/>
        <v>4538666655273.7256</v>
      </c>
      <c r="AP53">
        <f ca="1">V53*'Process Emissions Multipliers'!$E$48</f>
        <v>4555617459785.9863</v>
      </c>
    </row>
    <row r="54" spans="1:42">
      <c r="A54" s="74">
        <v>2</v>
      </c>
      <c r="B54">
        <f ca="1">IF('NGPS 2010'!$A62="MR",INDIRECT("'NGPS 2010'!"&amp;'Country Selector'!$B$3&amp;ROW($A62))*10^12,0)</f>
        <v>19410483710933.305</v>
      </c>
      <c r="C54" s="90">
        <f t="shared" ca="1" si="9"/>
        <v>17718078221188.199</v>
      </c>
      <c r="D54" s="90">
        <f t="shared" ca="1" si="9"/>
        <v>16025672731443.09</v>
      </c>
      <c r="E54" s="90">
        <f t="shared" ca="1" si="9"/>
        <v>14333267241697.982</v>
      </c>
      <c r="F54" s="90">
        <f t="shared" ca="1" si="9"/>
        <v>12640861751952.875</v>
      </c>
      <c r="G54" s="90">
        <f t="shared" ca="1" si="9"/>
        <v>10948456262207.768</v>
      </c>
      <c r="H54" s="90">
        <f t="shared" ca="1" si="9"/>
        <v>9256050772462.6602</v>
      </c>
      <c r="I54" s="90">
        <f t="shared" ca="1" si="9"/>
        <v>7563645282717.5527</v>
      </c>
      <c r="J54" s="90">
        <f t="shared" ca="1" si="9"/>
        <v>5871239792972.4453</v>
      </c>
      <c r="K54" s="90">
        <f t="shared" ca="1" si="9"/>
        <v>4178834303227.3379</v>
      </c>
      <c r="L54">
        <f ca="1">IF('NGPS 2020'!$A62="MR",INDIRECT("'NGPS 2020'!"&amp;'Country Selector'!$B$3&amp;ROW($A62))*10^12,0)*'Process Emissions Multipliers'!$B$48</f>
        <v>2486428813482.2305</v>
      </c>
      <c r="M54" s="90">
        <f t="shared" ca="1" si="10"/>
        <v>2237785932134.0073</v>
      </c>
      <c r="N54" s="90">
        <f t="shared" ca="1" si="10"/>
        <v>1989143050785.7844</v>
      </c>
      <c r="O54" s="90">
        <f t="shared" ca="1" si="10"/>
        <v>1740500169437.5613</v>
      </c>
      <c r="P54" s="90">
        <f t="shared" ca="1" si="10"/>
        <v>1491857288089.3384</v>
      </c>
      <c r="Q54" s="90">
        <f t="shared" ca="1" si="10"/>
        <v>1243214406741.1152</v>
      </c>
      <c r="R54" s="90">
        <f t="shared" ca="1" si="10"/>
        <v>994571525392.89221</v>
      </c>
      <c r="S54" s="90">
        <f t="shared" ca="1" si="10"/>
        <v>745928644044.66919</v>
      </c>
      <c r="T54" s="90">
        <f t="shared" ca="1" si="10"/>
        <v>497285762696.44611</v>
      </c>
      <c r="U54" s="90">
        <f t="shared" ca="1" si="10"/>
        <v>248642881348.22305</v>
      </c>
      <c r="V54">
        <f ca="1">IF('NGPS 2030'!$A62="MR",INDIRECT("'NGPS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2010'!$A63="MR",INDIRECT("'NGPS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2020'!$A63="MR",INDIRECT("'NGPS 2020'!"&amp;'Country Selector'!$B$3&amp;ROW($A63))*10^12,0)*'Process Emissions Multipliers'!$B$48</f>
        <v>0</v>
      </c>
      <c r="M55" s="90">
        <f t="shared" ca="1" si="10"/>
        <v>309064820970.23419</v>
      </c>
      <c r="N55" s="90">
        <f t="shared" ca="1" si="10"/>
        <v>618129641940.46838</v>
      </c>
      <c r="O55" s="90">
        <f t="shared" ca="1" si="10"/>
        <v>927194462910.70251</v>
      </c>
      <c r="P55" s="90">
        <f t="shared" ca="1" si="10"/>
        <v>1236259283880.9368</v>
      </c>
      <c r="Q55" s="90">
        <f t="shared" ca="1" si="10"/>
        <v>1545324104851.1709</v>
      </c>
      <c r="R55" s="90">
        <f t="shared" ca="1" si="10"/>
        <v>1854388925821.405</v>
      </c>
      <c r="S55" s="90">
        <f t="shared" ca="1" si="10"/>
        <v>2163453746791.6392</v>
      </c>
      <c r="T55" s="90">
        <f t="shared" ca="1" si="10"/>
        <v>2472518567761.8735</v>
      </c>
      <c r="U55" s="90">
        <f t="shared" ca="1" si="10"/>
        <v>2781583388732.1079</v>
      </c>
      <c r="V55">
        <f ca="1">IF('NGPS 2030'!$A63="MR",INDIRECT("'NGPS 2030'!"&amp;'Country Selector'!$B$3&amp;ROW($A63))*10^12,0)*'Process Emissions Multipliers'!$D$48</f>
        <v>3090648209702.3418</v>
      </c>
      <c r="W55" s="90">
        <f t="shared" ca="1" si="8"/>
        <v>3103072664619.3442</v>
      </c>
      <c r="X55" s="90">
        <f t="shared" ca="1" si="8"/>
        <v>3115497119536.3477</v>
      </c>
      <c r="Y55" s="90">
        <f t="shared" ca="1" si="8"/>
        <v>3127921574453.3501</v>
      </c>
      <c r="Z55" s="90">
        <f t="shared" ca="1" si="8"/>
        <v>3140346029370.3525</v>
      </c>
      <c r="AA55" s="90">
        <f t="shared" ca="1" si="8"/>
        <v>3152770484287.3555</v>
      </c>
      <c r="AB55" s="90">
        <f t="shared" ca="1" si="8"/>
        <v>3165194939204.3579</v>
      </c>
      <c r="AC55" s="90">
        <f t="shared" ca="1" si="8"/>
        <v>3177619394121.3608</v>
      </c>
      <c r="AD55" s="90">
        <f t="shared" ca="1" si="8"/>
        <v>3190043849038.3633</v>
      </c>
      <c r="AE55" s="90">
        <f t="shared" ca="1" si="8"/>
        <v>3202468303955.3662</v>
      </c>
      <c r="AF55" s="90">
        <f t="shared" ca="1" si="8"/>
        <v>3214892758872.3691</v>
      </c>
      <c r="AG55" s="90">
        <f t="shared" ca="1" si="8"/>
        <v>3227317213789.3721</v>
      </c>
      <c r="AH55" s="90">
        <f t="shared" ca="1" si="8"/>
        <v>3239741668706.374</v>
      </c>
      <c r="AI55" s="90">
        <f t="shared" ca="1" si="8"/>
        <v>3252166123623.377</v>
      </c>
      <c r="AJ55" s="90">
        <f t="shared" ca="1" si="8"/>
        <v>3264590578540.3799</v>
      </c>
      <c r="AK55" s="90">
        <f t="shared" ca="1" si="8"/>
        <v>3277015033457.3823</v>
      </c>
      <c r="AL55" s="90">
        <f t="shared" ca="1" si="8"/>
        <v>3289439488374.3853</v>
      </c>
      <c r="AM55" s="90">
        <f t="shared" ca="1" si="11"/>
        <v>3301863943291.3877</v>
      </c>
      <c r="AN55" s="90">
        <f t="shared" ca="1" si="11"/>
        <v>3314288398208.3906</v>
      </c>
      <c r="AO55" s="90">
        <f t="shared" ca="1" si="11"/>
        <v>3326712853125.3936</v>
      </c>
      <c r="AP55">
        <f ca="1">V55*'Process Emissions Multipliers'!$E$48</f>
        <v>3339137308042.396</v>
      </c>
    </row>
    <row r="56" spans="1:42">
      <c r="A56" s="74">
        <v>4</v>
      </c>
      <c r="B56">
        <f ca="1">IF('NGPS 2010'!$A64="MR",INDIRECT("'NGPS 2010'!"&amp;'Country Selector'!$B$3&amp;ROW($A64))*10^12,0)</f>
        <v>0</v>
      </c>
      <c r="C56" s="90">
        <f t="shared" ca="1" si="9"/>
        <v>101594285722.96559</v>
      </c>
      <c r="D56" s="90">
        <f t="shared" ca="1" si="9"/>
        <v>203188571445.93118</v>
      </c>
      <c r="E56" s="90">
        <f t="shared" ca="1" si="9"/>
        <v>304782857168.89679</v>
      </c>
      <c r="F56" s="90">
        <f t="shared" ca="1" si="9"/>
        <v>406377142891.86237</v>
      </c>
      <c r="G56" s="90">
        <f t="shared" ca="1" si="9"/>
        <v>507971428614.82794</v>
      </c>
      <c r="H56" s="90">
        <f t="shared" ca="1" si="9"/>
        <v>609565714337.79358</v>
      </c>
      <c r="I56" s="90">
        <f t="shared" ca="1" si="9"/>
        <v>711160000060.75903</v>
      </c>
      <c r="J56" s="90">
        <f t="shared" ca="1" si="9"/>
        <v>812754285783.72473</v>
      </c>
      <c r="K56" s="90">
        <f t="shared" ca="1" si="9"/>
        <v>914348571506.69019</v>
      </c>
      <c r="L56">
        <f ca="1">IF('NGPS 2020'!$A64="MR",INDIRECT("'NGPS 2020'!"&amp;'Country Selector'!$B$3&amp;ROW($A64))*10^12,0)*'Process Emissions Multipliers'!$B$48</f>
        <v>1015942857229.6559</v>
      </c>
      <c r="M56" s="90">
        <f t="shared" ca="1" si="10"/>
        <v>915358745399.40527</v>
      </c>
      <c r="N56" s="90">
        <f t="shared" ca="1" si="10"/>
        <v>814774633569.15503</v>
      </c>
      <c r="O56" s="90">
        <f t="shared" ca="1" si="10"/>
        <v>714190521738.90442</v>
      </c>
      <c r="P56" s="90">
        <f t="shared" ca="1" si="10"/>
        <v>613606409908.65405</v>
      </c>
      <c r="Q56" s="90">
        <f t="shared" ca="1" si="10"/>
        <v>513022298078.40363</v>
      </c>
      <c r="R56" s="90">
        <f t="shared" ca="1" si="10"/>
        <v>412438186248.15314</v>
      </c>
      <c r="S56" s="90">
        <f t="shared" ca="1" si="10"/>
        <v>311854074417.90271</v>
      </c>
      <c r="T56" s="90">
        <f t="shared" ca="1" si="10"/>
        <v>211269962587.65225</v>
      </c>
      <c r="U56" s="90">
        <f t="shared" ca="1" si="10"/>
        <v>110685850757.40178</v>
      </c>
      <c r="V56">
        <f ca="1">IF('NGPS 2030'!$A64="MR",INDIRECT("'NGPS 2030'!"&amp;'Country Selector'!$B$3&amp;ROW($A64))*10^12,0)*'Process Emissions Multipliers'!$D$48</f>
        <v>10101738927.151325</v>
      </c>
      <c r="W56" s="90">
        <f t="shared" ca="1" si="8"/>
        <v>10142348078.166868</v>
      </c>
      <c r="X56" s="90">
        <f t="shared" ca="1" si="8"/>
        <v>10182957229.182411</v>
      </c>
      <c r="Y56" s="90">
        <f t="shared" ca="1" si="8"/>
        <v>10223566380.197958</v>
      </c>
      <c r="Z56" s="90">
        <f t="shared" ca="1" si="8"/>
        <v>10264175531.213501</v>
      </c>
      <c r="AA56" s="90">
        <f t="shared" ca="1" si="8"/>
        <v>10304784682.229044</v>
      </c>
      <c r="AB56" s="90">
        <f t="shared" ca="1" si="8"/>
        <v>10345393833.244591</v>
      </c>
      <c r="AC56" s="90">
        <f t="shared" ca="1" si="8"/>
        <v>10386002984.260134</v>
      </c>
      <c r="AD56" s="90">
        <f t="shared" ca="1" si="8"/>
        <v>10426612135.275677</v>
      </c>
      <c r="AE56" s="90">
        <f t="shared" ca="1" si="8"/>
        <v>10467221286.291222</v>
      </c>
      <c r="AF56" s="90">
        <f t="shared" ca="1" si="8"/>
        <v>10507830437.306767</v>
      </c>
      <c r="AG56" s="90">
        <f t="shared" ca="1" si="8"/>
        <v>10548439588.322308</v>
      </c>
      <c r="AH56" s="90">
        <f t="shared" ca="1" si="8"/>
        <v>10589048739.337852</v>
      </c>
      <c r="AI56" s="90">
        <f t="shared" ca="1" si="8"/>
        <v>10629657890.353397</v>
      </c>
      <c r="AJ56" s="90">
        <f t="shared" ca="1" si="8"/>
        <v>10670267041.368942</v>
      </c>
      <c r="AK56" s="90">
        <f t="shared" ca="1" si="8"/>
        <v>10710876192.384485</v>
      </c>
      <c r="AL56" s="90">
        <f t="shared" ca="1" si="8"/>
        <v>10751485343.40003</v>
      </c>
      <c r="AM56" s="90">
        <f t="shared" ca="1" si="11"/>
        <v>10792094494.415575</v>
      </c>
      <c r="AN56" s="90">
        <f t="shared" ca="1" si="11"/>
        <v>10832703645.431116</v>
      </c>
      <c r="AO56" s="90">
        <f t="shared" ca="1" si="11"/>
        <v>10873312796.446663</v>
      </c>
      <c r="AP56">
        <f ca="1">V56*'Process Emissions Multipliers'!$E$48</f>
        <v>10913921947.462206</v>
      </c>
    </row>
    <row r="57" spans="1:42">
      <c r="A57" s="74">
        <v>5</v>
      </c>
      <c r="B57">
        <f ca="1">IF('NGPS 2010'!$A65="MR",INDIRECT("'NGPS 2010'!"&amp;'Country Selector'!$B$3&amp;ROW($A65))*10^12,0)</f>
        <v>115948864419.52213</v>
      </c>
      <c r="C57" s="90">
        <f t="shared" ca="1" si="9"/>
        <v>104353977977.56992</v>
      </c>
      <c r="D57" s="90">
        <f t="shared" ca="1" si="9"/>
        <v>92759091535.617706</v>
      </c>
      <c r="E57" s="90">
        <f t="shared" ca="1" si="9"/>
        <v>81164205093.665497</v>
      </c>
      <c r="F57" s="90">
        <f t="shared" ca="1" si="9"/>
        <v>69569318651.713287</v>
      </c>
      <c r="G57" s="90">
        <f t="shared" ca="1" si="9"/>
        <v>57974432209.761063</v>
      </c>
      <c r="H57" s="90">
        <f t="shared" ca="1" si="9"/>
        <v>46379545767.808853</v>
      </c>
      <c r="I57" s="90">
        <f t="shared" ca="1" si="9"/>
        <v>34784659325.856644</v>
      </c>
      <c r="J57" s="90">
        <f t="shared" ca="1" si="9"/>
        <v>23189772883.904427</v>
      </c>
      <c r="K57" s="90">
        <f t="shared" ca="1" si="9"/>
        <v>11594886441.952213</v>
      </c>
      <c r="L57">
        <f ca="1">IF('NGPS 2020'!$A65="MR",INDIRECT("'NGPS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2030'!$A65="MR",INDIRECT("'NGPS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2010'!$A66="MR",INDIRECT("'NGPS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2020'!$A66="MR",INDIRECT("'NGPS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2030'!$A66="MR",INDIRECT("'NGPS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Multipliers'!$B$48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Multipliers'!$D$48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Multipliers'!$E$48</f>
        <v>0</v>
      </c>
    </row>
    <row r="60" spans="1:42">
      <c r="A60" s="74">
        <v>8</v>
      </c>
      <c r="B60">
        <f ca="1">IF('NGPS 2010'!$A68="MR",INDIRECT("'NGPS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2020'!$A68="MR",INDIRECT("'NGPS 2020'!"&amp;'Country Selector'!$B$3&amp;ROW($A68))*10^12,0)*'Process Emissions Multipliers'!$B$48</f>
        <v>0</v>
      </c>
      <c r="M60" s="90">
        <f t="shared" ca="1" si="10"/>
        <v>3132807693.3993011</v>
      </c>
      <c r="N60" s="90">
        <f t="shared" ca="1" si="10"/>
        <v>6265615386.7986021</v>
      </c>
      <c r="O60" s="90">
        <f t="shared" ca="1" si="10"/>
        <v>9398423080.1979027</v>
      </c>
      <c r="P60" s="90">
        <f t="shared" ca="1" si="10"/>
        <v>12531230773.597204</v>
      </c>
      <c r="Q60" s="90">
        <f t="shared" ca="1" si="10"/>
        <v>15664038466.996506</v>
      </c>
      <c r="R60" s="90">
        <f t="shared" ca="1" si="10"/>
        <v>18796846160.395805</v>
      </c>
      <c r="S60" s="90">
        <f t="shared" ca="1" si="10"/>
        <v>21929653853.795109</v>
      </c>
      <c r="T60" s="90">
        <f t="shared" ca="1" si="10"/>
        <v>25062461547.194408</v>
      </c>
      <c r="U60" s="90">
        <f t="shared" ca="1" si="10"/>
        <v>28195269240.593712</v>
      </c>
      <c r="V60">
        <f ca="1">IF('NGPS 2030'!$A68="MR",INDIRECT("'NGPS 2030'!"&amp;'Country Selector'!$B$3&amp;ROW($A68))*10^12,0)*'Process Emissions Multipliers'!$D$48</f>
        <v>31328076933.993011</v>
      </c>
      <c r="W60" s="90">
        <f t="shared" ca="1" si="8"/>
        <v>31454016301.107285</v>
      </c>
      <c r="X60" s="90">
        <f t="shared" ca="1" si="8"/>
        <v>31579955668.221569</v>
      </c>
      <c r="Y60" s="90">
        <f t="shared" ca="1" si="8"/>
        <v>31705895035.335846</v>
      </c>
      <c r="Z60" s="90">
        <f t="shared" ca="1" si="8"/>
        <v>31831834402.450123</v>
      </c>
      <c r="AA60" s="90">
        <f t="shared" ca="1" si="8"/>
        <v>31957773769.5644</v>
      </c>
      <c r="AB60" s="90">
        <f t="shared" ca="1" si="8"/>
        <v>32083713136.67868</v>
      </c>
      <c r="AC60" s="90">
        <f t="shared" ca="1" si="8"/>
        <v>32209652503.792957</v>
      </c>
      <c r="AD60" s="90">
        <f t="shared" ca="1" si="8"/>
        <v>32335591870.907234</v>
      </c>
      <c r="AE60" s="90">
        <f t="shared" ca="1" si="8"/>
        <v>32461531238.021515</v>
      </c>
      <c r="AF60" s="90">
        <f t="shared" ca="1" si="8"/>
        <v>32587470605.135792</v>
      </c>
      <c r="AG60" s="90">
        <f t="shared" ca="1" si="8"/>
        <v>32713409972.250069</v>
      </c>
      <c r="AH60" s="90">
        <f t="shared" ca="1" si="8"/>
        <v>32839349339.364349</v>
      </c>
      <c r="AI60" s="90">
        <f t="shared" ca="1" si="8"/>
        <v>32965288706.478622</v>
      </c>
      <c r="AJ60" s="90">
        <f t="shared" ca="1" si="8"/>
        <v>33091228073.592899</v>
      </c>
      <c r="AK60" s="90">
        <f t="shared" ca="1" si="8"/>
        <v>33217167440.70718</v>
      </c>
      <c r="AL60" s="90">
        <f t="shared" ca="1" si="8"/>
        <v>33343106807.821457</v>
      </c>
      <c r="AM60" s="90">
        <f t="shared" ca="1" si="11"/>
        <v>33469046174.935738</v>
      </c>
      <c r="AN60" s="90">
        <f t="shared" ca="1" si="11"/>
        <v>33594985542.050014</v>
      </c>
      <c r="AO60" s="90">
        <f t="shared" ca="1" si="11"/>
        <v>33720924909.164291</v>
      </c>
      <c r="AP60">
        <f ca="1">V60*'Process Emissions Multipliers'!$E$48</f>
        <v>33846864276.278568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102714925692.01257</v>
      </c>
      <c r="C62" s="90">
        <f t="shared" ca="1" si="9"/>
        <v>94008612005.231384</v>
      </c>
      <c r="D62" s="90">
        <f t="shared" ca="1" si="9"/>
        <v>85302298318.450195</v>
      </c>
      <c r="E62" s="90">
        <f t="shared" ca="1" si="9"/>
        <v>76595984631.669006</v>
      </c>
      <c r="F62" s="90">
        <f t="shared" ca="1" si="9"/>
        <v>67889670944.887817</v>
      </c>
      <c r="G62" s="90">
        <f t="shared" ca="1" si="9"/>
        <v>59183357258.106628</v>
      </c>
      <c r="H62" s="90">
        <f t="shared" ca="1" si="9"/>
        <v>50477043571.325439</v>
      </c>
      <c r="I62" s="90">
        <f t="shared" ca="1" si="9"/>
        <v>41770729884.54425</v>
      </c>
      <c r="J62" s="90">
        <f t="shared" ca="1" si="9"/>
        <v>33064416197.763062</v>
      </c>
      <c r="K62" s="90">
        <f t="shared" ca="1" si="9"/>
        <v>24358102510.981873</v>
      </c>
      <c r="L62">
        <f ca="1">IF('NGPS 2020'!$A70="MR",INDIRECT("'NGPS 2020'!"&amp;'Country Selector'!$B$3&amp;ROW($A70))*10^12,0)*'Process Emissions Multipliers'!$B$48</f>
        <v>15651788824.20068</v>
      </c>
      <c r="M62" s="90">
        <f t="shared" ca="1" si="10"/>
        <v>14086609941.780613</v>
      </c>
      <c r="N62" s="90">
        <f t="shared" ca="1" si="10"/>
        <v>12521431059.360544</v>
      </c>
      <c r="O62" s="90">
        <f t="shared" ca="1" si="10"/>
        <v>10956252176.940475</v>
      </c>
      <c r="P62" s="90">
        <f t="shared" ca="1" si="10"/>
        <v>9391073294.5204067</v>
      </c>
      <c r="Q62" s="90">
        <f t="shared" ca="1" si="10"/>
        <v>7825894412.1003399</v>
      </c>
      <c r="R62" s="90">
        <f t="shared" ca="1" si="10"/>
        <v>6260715529.6802721</v>
      </c>
      <c r="S62" s="90">
        <f t="shared" ca="1" si="10"/>
        <v>4695536647.2602034</v>
      </c>
      <c r="T62" s="90">
        <f t="shared" ca="1" si="10"/>
        <v>3130357764.8401361</v>
      </c>
      <c r="U62" s="90">
        <f t="shared" ca="1" si="10"/>
        <v>1565178882.420068</v>
      </c>
      <c r="V62">
        <f ca="1">IF('NGPS 2030'!$A70="MR",INDIRECT("'NGPS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2010'!$A71="MR",INDIRECT("'NGPS 2010'!"&amp;'Country Selector'!$B$3&amp;ROW($A71))*10^12,0)</f>
        <v>9528028757.0886917</v>
      </c>
      <c r="C63" s="90">
        <f t="shared" ca="1" si="9"/>
        <v>11352768095.850111</v>
      </c>
      <c r="D63" s="90">
        <f t="shared" ca="1" si="9"/>
        <v>13177507434.61153</v>
      </c>
      <c r="E63" s="90">
        <f t="shared" ca="1" si="9"/>
        <v>15002246773.372952</v>
      </c>
      <c r="F63" s="90">
        <f t="shared" ref="D63:K95" ca="1" si="12">$B63*($L$1-F$1)/($L$1-$B$1)+$L63*(F$1-$B$1)/($L$1-$B$1)</f>
        <v>16826986112.134369</v>
      </c>
      <c r="G63" s="90">
        <f t="shared" ca="1" si="12"/>
        <v>18651725450.89579</v>
      </c>
      <c r="H63" s="90">
        <f t="shared" ca="1" si="12"/>
        <v>20476464789.657211</v>
      </c>
      <c r="I63" s="90">
        <f t="shared" ca="1" si="12"/>
        <v>22301204128.418629</v>
      </c>
      <c r="J63" s="90">
        <f t="shared" ca="1" si="12"/>
        <v>24125943467.18005</v>
      </c>
      <c r="K63" s="90">
        <f t="shared" ca="1" si="12"/>
        <v>25950682805.941467</v>
      </c>
      <c r="L63">
        <f ca="1">IF('NGPS 2020'!$A71="MR",INDIRECT("'NGPS 2020'!"&amp;'Country Selector'!$B$3&amp;ROW($A71))*10^12,0)*'Process Emissions Multipliers'!$B$48</f>
        <v>27775422144.702888</v>
      </c>
      <c r="M63" s="90">
        <f t="shared" ca="1" si="10"/>
        <v>24997879930.232597</v>
      </c>
      <c r="N63" s="90">
        <f t="shared" ca="1" si="10"/>
        <v>22220337715.76231</v>
      </c>
      <c r="O63" s="90">
        <f t="shared" ca="1" si="10"/>
        <v>19442795501.292023</v>
      </c>
      <c r="P63" s="90">
        <f t="shared" ref="N63:U95" ca="1" si="13">$L63*($V$1-P$1)/($V$1-$L$1)+$V63*(P$1-$L$1)/($V$1-$L$1)</f>
        <v>16665253286.821735</v>
      </c>
      <c r="Q63" s="90">
        <f t="shared" ca="1" si="13"/>
        <v>13887711072.351444</v>
      </c>
      <c r="R63" s="90">
        <f t="shared" ca="1" si="13"/>
        <v>11110168857.881155</v>
      </c>
      <c r="S63" s="90">
        <f t="shared" ca="1" si="13"/>
        <v>8332626643.4108677</v>
      </c>
      <c r="T63" s="90">
        <f t="shared" ca="1" si="13"/>
        <v>5555084428.9405775</v>
      </c>
      <c r="U63" s="90">
        <f t="shared" ca="1" si="13"/>
        <v>2777542214.4702888</v>
      </c>
      <c r="V63">
        <f ca="1">IF('NGPS 2030'!$A71="MR",INDIRECT("'NGPS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Multipliers'!$B$48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Multipliers'!$D$48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Multipliers'!$E$48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3373408589.9510546</v>
      </c>
      <c r="C65" s="90">
        <f t="shared" ca="1" si="15"/>
        <v>3036067730.9559488</v>
      </c>
      <c r="D65" s="90">
        <f t="shared" ca="1" si="12"/>
        <v>2698726871.9608436</v>
      </c>
      <c r="E65" s="90">
        <f t="shared" ca="1" si="12"/>
        <v>2361386012.9657383</v>
      </c>
      <c r="F65" s="90">
        <f t="shared" ca="1" si="12"/>
        <v>2024045153.970633</v>
      </c>
      <c r="G65" s="90">
        <f t="shared" ca="1" si="12"/>
        <v>1686704294.9755273</v>
      </c>
      <c r="H65" s="90">
        <f t="shared" ca="1" si="12"/>
        <v>1349363435.9804218</v>
      </c>
      <c r="I65" s="90">
        <f t="shared" ca="1" si="12"/>
        <v>1012022576.9853165</v>
      </c>
      <c r="J65" s="90">
        <f t="shared" ca="1" si="12"/>
        <v>674681717.99021089</v>
      </c>
      <c r="K65" s="90">
        <f t="shared" ca="1" si="12"/>
        <v>337340858.99510545</v>
      </c>
      <c r="L65">
        <f ca="1">IF('NGPS 2020'!$A73="MR",INDIRECT("'NGPS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2030'!$A73="MR",INDIRECT("'NGPS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2010'!$A74="MR",INDIRECT("'NGPS 2010'!"&amp;'Country Selector'!$B$3&amp;ROW($A74))*10^12,0)</f>
        <v>1945827838498.2322</v>
      </c>
      <c r="C66" s="90">
        <f t="shared" ca="1" si="15"/>
        <v>1958833690237.8198</v>
      </c>
      <c r="D66" s="90">
        <f t="shared" ca="1" si="12"/>
        <v>1971839541977.4072</v>
      </c>
      <c r="E66" s="90">
        <f t="shared" ca="1" si="12"/>
        <v>1984845393716.9951</v>
      </c>
      <c r="F66" s="90">
        <f t="shared" ca="1" si="12"/>
        <v>1997851245456.5825</v>
      </c>
      <c r="G66" s="90">
        <f t="shared" ca="1" si="12"/>
        <v>2010857097196.1704</v>
      </c>
      <c r="H66" s="90">
        <f t="shared" ca="1" si="12"/>
        <v>2023862948935.7578</v>
      </c>
      <c r="I66" s="90">
        <f t="shared" ca="1" si="12"/>
        <v>2036868800675.3452</v>
      </c>
      <c r="J66" s="90">
        <f t="shared" ca="1" si="12"/>
        <v>2049874652414.9331</v>
      </c>
      <c r="K66" s="90">
        <f t="shared" ca="1" si="12"/>
        <v>2062880504154.521</v>
      </c>
      <c r="L66">
        <f ca="1">IF('NGPS 2020'!$A74="MR",INDIRECT("'NGPS 2020'!"&amp;'Country Selector'!$B$3&amp;ROW($A74))*10^12,0)*'Process Emissions Multipliers'!$B$48</f>
        <v>2075886355894.1084</v>
      </c>
      <c r="M66" s="90">
        <f t="shared" ca="1" si="16"/>
        <v>2102438274946.3562</v>
      </c>
      <c r="N66" s="90">
        <f t="shared" ca="1" si="13"/>
        <v>2128990193998.6035</v>
      </c>
      <c r="O66" s="90">
        <f t="shared" ca="1" si="13"/>
        <v>2155542113050.8511</v>
      </c>
      <c r="P66" s="90">
        <f t="shared" ca="1" si="13"/>
        <v>2182094032103.0991</v>
      </c>
      <c r="Q66" s="90">
        <f t="shared" ca="1" si="13"/>
        <v>2208645951155.3467</v>
      </c>
      <c r="R66" s="90">
        <f t="shared" ca="1" si="13"/>
        <v>2235197870207.5942</v>
      </c>
      <c r="S66" s="90">
        <f t="shared" ca="1" si="13"/>
        <v>2261749789259.8418</v>
      </c>
      <c r="T66" s="90">
        <f t="shared" ca="1" si="13"/>
        <v>2288301708312.0898</v>
      </c>
      <c r="U66" s="90">
        <f t="shared" ca="1" si="13"/>
        <v>2314853627364.3374</v>
      </c>
      <c r="V66">
        <f ca="1">IF('NGPS 2030'!$A74="MR",INDIRECT("'NGPS 2030'!"&amp;'Country Selector'!$B$3&amp;ROW($A74))*10^12,0)*'Process Emissions Multipliers'!$D$48</f>
        <v>2341405546416.585</v>
      </c>
      <c r="W66" s="90">
        <f t="shared" ca="1" si="14"/>
        <v>2350818033920.8408</v>
      </c>
      <c r="X66" s="90">
        <f t="shared" ca="1" si="14"/>
        <v>2360230521425.0962</v>
      </c>
      <c r="Y66" s="90">
        <f t="shared" ca="1" si="14"/>
        <v>2369643008929.3516</v>
      </c>
      <c r="Z66" s="90">
        <f t="shared" ca="1" si="14"/>
        <v>2379055496433.6069</v>
      </c>
      <c r="AA66" s="90">
        <f t="shared" ca="1" si="14"/>
        <v>2388467983937.8623</v>
      </c>
      <c r="AB66" s="90">
        <f t="shared" ca="1" si="14"/>
        <v>2397880471442.1182</v>
      </c>
      <c r="AC66" s="90">
        <f t="shared" ca="1" si="14"/>
        <v>2407292958946.3735</v>
      </c>
      <c r="AD66" s="90">
        <f t="shared" ca="1" si="14"/>
        <v>2416705446450.6289</v>
      </c>
      <c r="AE66" s="90">
        <f t="shared" ca="1" si="14"/>
        <v>2426117933954.8848</v>
      </c>
      <c r="AF66" s="90">
        <f t="shared" ca="1" si="14"/>
        <v>2435530421459.1401</v>
      </c>
      <c r="AG66" s="90">
        <f t="shared" ca="1" si="14"/>
        <v>2444942908963.3955</v>
      </c>
      <c r="AH66" s="90">
        <f t="shared" ca="1" si="14"/>
        <v>2454355396467.6514</v>
      </c>
      <c r="AI66" s="90">
        <f t="shared" ca="1" si="14"/>
        <v>2463767883971.9067</v>
      </c>
      <c r="AJ66" s="90">
        <f t="shared" ca="1" si="14"/>
        <v>2473180371476.1621</v>
      </c>
      <c r="AK66" s="90">
        <f t="shared" ca="1" si="14"/>
        <v>2482592858980.418</v>
      </c>
      <c r="AL66" s="90">
        <f t="shared" ca="1" si="14"/>
        <v>2492005346484.6733</v>
      </c>
      <c r="AM66" s="90">
        <f t="shared" ca="1" si="11"/>
        <v>2501417833988.9287</v>
      </c>
      <c r="AN66" s="90">
        <f t="shared" ca="1" si="11"/>
        <v>2510830321493.1846</v>
      </c>
      <c r="AO66" s="90">
        <f t="shared" ca="1" si="11"/>
        <v>2520242808997.4395</v>
      </c>
      <c r="AP66">
        <f ca="1">V66*'Process Emissions Multipliers'!$E$48</f>
        <v>2529655296501.6953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Multipliers'!$B$48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Multipliers'!$D$48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Multipliers'!$E$48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26963581387.192902</v>
      </c>
      <c r="C68" s="90">
        <f t="shared" ca="1" si="15"/>
        <v>24267223248.47361</v>
      </c>
      <c r="D68" s="90">
        <f t="shared" ca="1" si="12"/>
        <v>21570865109.754322</v>
      </c>
      <c r="E68" s="90">
        <f t="shared" ca="1" si="12"/>
        <v>18874506971.03503</v>
      </c>
      <c r="F68" s="90">
        <f t="shared" ca="1" si="12"/>
        <v>16178148832.315741</v>
      </c>
      <c r="G68" s="90">
        <f t="shared" ca="1" si="12"/>
        <v>13481790693.596451</v>
      </c>
      <c r="H68" s="90">
        <f t="shared" ca="1" si="12"/>
        <v>10785432554.877161</v>
      </c>
      <c r="I68" s="90">
        <f t="shared" ca="1" si="12"/>
        <v>8089074416.1578703</v>
      </c>
      <c r="J68" s="90">
        <f t="shared" ca="1" si="12"/>
        <v>5392716277.4385805</v>
      </c>
      <c r="K68" s="90">
        <f t="shared" ca="1" si="12"/>
        <v>2696358138.7192903</v>
      </c>
      <c r="L68">
        <f ca="1">IF('NGPS 2020'!$A76="MR",INDIRECT("'NGPS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2030'!$A76="MR",INDIRECT("'NGPS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2010'!$A77="MR",INDIRECT("'NGPS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2020'!$A77="MR",INDIRECT("'NGPS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2030'!$A77="MR",INDIRECT("'NGPS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2010'!$A78="MR",INDIRECT("'NGPS 2010'!"&amp;'Country Selector'!$B$3&amp;ROW($A78))*10^12,0)</f>
        <v>696259600.27508426</v>
      </c>
      <c r="C70" s="90">
        <f t="shared" ca="1" si="15"/>
        <v>626633640.24757588</v>
      </c>
      <c r="D70" s="90">
        <f t="shared" ca="1" si="12"/>
        <v>557007680.22006738</v>
      </c>
      <c r="E70" s="90">
        <f t="shared" ca="1" si="12"/>
        <v>487381720.19255894</v>
      </c>
      <c r="F70" s="90">
        <f t="shared" ca="1" si="12"/>
        <v>417755760.16505057</v>
      </c>
      <c r="G70" s="90">
        <f t="shared" ca="1" si="12"/>
        <v>348129800.13754213</v>
      </c>
      <c r="H70" s="90">
        <f t="shared" ca="1" si="12"/>
        <v>278503840.11003369</v>
      </c>
      <c r="I70" s="90">
        <f t="shared" ca="1" si="12"/>
        <v>208877880.08252528</v>
      </c>
      <c r="J70" s="90">
        <f t="shared" ca="1" si="12"/>
        <v>139251920.05501685</v>
      </c>
      <c r="K70" s="90">
        <f t="shared" ca="1" si="12"/>
        <v>69625960.027508423</v>
      </c>
      <c r="L70">
        <f ca="1">IF('NGPS 2020'!$A78="MR",INDIRECT("'NGPS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2030'!$A78="MR",INDIRECT("'NGPS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2010'!$A79="MR",INDIRECT("'NGPS 2010'!"&amp;'Country Selector'!$B$3&amp;ROW($A79))*10^12,0)</f>
        <v>213397665070.44543</v>
      </c>
      <c r="C71" s="90">
        <f t="shared" ca="1" si="15"/>
        <v>214824008315.49973</v>
      </c>
      <c r="D71" s="90">
        <f t="shared" ca="1" si="12"/>
        <v>216250351560.55405</v>
      </c>
      <c r="E71" s="90">
        <f t="shared" ca="1" si="12"/>
        <v>217676694805.60837</v>
      </c>
      <c r="F71" s="90">
        <f t="shared" ca="1" si="12"/>
        <v>219103038050.66266</v>
      </c>
      <c r="G71" s="90">
        <f t="shared" ca="1" si="12"/>
        <v>220529381295.71695</v>
      </c>
      <c r="H71" s="90">
        <f t="shared" ca="1" si="12"/>
        <v>221955724540.77124</v>
      </c>
      <c r="I71" s="90">
        <f t="shared" ca="1" si="12"/>
        <v>223382067785.82556</v>
      </c>
      <c r="J71" s="90">
        <f t="shared" ca="1" si="12"/>
        <v>224808411030.87985</v>
      </c>
      <c r="K71" s="90">
        <f t="shared" ca="1" si="12"/>
        <v>226234754275.93417</v>
      </c>
      <c r="L71">
        <f ca="1">IF('NGPS 2020'!$A79="MR",INDIRECT("'NGPS 2020'!"&amp;'Country Selector'!$B$3&amp;ROW($A79))*10^12,0)*'Process Emissions Multipliers'!$B$48</f>
        <v>227661097520.98846</v>
      </c>
      <c r="M71" s="90">
        <f t="shared" ca="1" si="16"/>
        <v>230573029099.30396</v>
      </c>
      <c r="N71" s="90">
        <f t="shared" ca="1" si="13"/>
        <v>233484960677.61942</v>
      </c>
      <c r="O71" s="90">
        <f t="shared" ca="1" si="13"/>
        <v>236396892255.93488</v>
      </c>
      <c r="P71" s="90">
        <f t="shared" ca="1" si="13"/>
        <v>239308823834.25037</v>
      </c>
      <c r="Q71" s="90">
        <f t="shared" ca="1" si="13"/>
        <v>242220755412.56586</v>
      </c>
      <c r="R71" s="90">
        <f t="shared" ca="1" si="13"/>
        <v>245132686990.88132</v>
      </c>
      <c r="S71" s="90">
        <f t="shared" ca="1" si="13"/>
        <v>248044618569.19678</v>
      </c>
      <c r="T71" s="90">
        <f t="shared" ca="1" si="13"/>
        <v>250956550147.51227</v>
      </c>
      <c r="U71" s="90">
        <f t="shared" ca="1" si="13"/>
        <v>253868481725.82776</v>
      </c>
      <c r="V71">
        <f ca="1">IF('NGPS 2030'!$A79="MR",INDIRECT("'NGPS 2030'!"&amp;'Country Selector'!$B$3&amp;ROW($A79))*10^12,0)*'Process Emissions Multipliers'!$D$48</f>
        <v>256780413304.14322</v>
      </c>
      <c r="W71" s="90">
        <f t="shared" ca="1" si="14"/>
        <v>257812674646.16565</v>
      </c>
      <c r="X71" s="90">
        <f t="shared" ca="1" si="14"/>
        <v>258844935988.18814</v>
      </c>
      <c r="Y71" s="90">
        <f t="shared" ca="1" si="14"/>
        <v>259877197330.21057</v>
      </c>
      <c r="Z71" s="90">
        <f t="shared" ca="1" si="14"/>
        <v>260909458672.23306</v>
      </c>
      <c r="AA71" s="90">
        <f t="shared" ca="1" si="14"/>
        <v>261941720014.25552</v>
      </c>
      <c r="AB71" s="90">
        <f t="shared" ca="1" si="14"/>
        <v>262973981356.27795</v>
      </c>
      <c r="AC71" s="90">
        <f t="shared" ca="1" si="14"/>
        <v>264006242698.30042</v>
      </c>
      <c r="AD71" s="90">
        <f t="shared" ca="1" si="14"/>
        <v>265038504040.32288</v>
      </c>
      <c r="AE71" s="90">
        <f t="shared" ca="1" si="14"/>
        <v>266070765382.34534</v>
      </c>
      <c r="AF71" s="90">
        <f t="shared" ca="1" si="14"/>
        <v>267103026724.3678</v>
      </c>
      <c r="AG71" s="90">
        <f t="shared" ca="1" si="14"/>
        <v>268135288066.39026</v>
      </c>
      <c r="AH71" s="90">
        <f t="shared" ca="1" si="14"/>
        <v>269167549408.41272</v>
      </c>
      <c r="AI71" s="90">
        <f t="shared" ca="1" si="14"/>
        <v>270199810750.43518</v>
      </c>
      <c r="AJ71" s="90">
        <f t="shared" ca="1" si="14"/>
        <v>271232072092.45764</v>
      </c>
      <c r="AK71" s="90">
        <f t="shared" ca="1" si="14"/>
        <v>272264333434.4801</v>
      </c>
      <c r="AL71" s="90">
        <f t="shared" ca="1" si="14"/>
        <v>273296594776.50256</v>
      </c>
      <c r="AM71" s="90">
        <f t="shared" ca="1" si="11"/>
        <v>274328856118.52505</v>
      </c>
      <c r="AN71" s="90">
        <f t="shared" ca="1" si="11"/>
        <v>275361117460.54749</v>
      </c>
      <c r="AO71" s="90">
        <f t="shared" ca="1" si="11"/>
        <v>276393378802.56995</v>
      </c>
      <c r="AP71">
        <f ca="1">V71*'Process Emissions Multipliers'!$E$48</f>
        <v>277425640144.59241</v>
      </c>
    </row>
    <row r="72" spans="1:42">
      <c r="A72" s="74">
        <v>20</v>
      </c>
      <c r="B72">
        <f ca="1">IF('NGPS 2010'!$A80="MR",INDIRECT("'NGPS 2010'!"&amp;'Country Selector'!$B$3&amp;ROW($A80))*10^12,0)</f>
        <v>793936162.4238472</v>
      </c>
      <c r="C72" s="90">
        <f t="shared" ca="1" si="15"/>
        <v>714542546.18146253</v>
      </c>
      <c r="D72" s="90">
        <f t="shared" ca="1" si="12"/>
        <v>635148929.93907773</v>
      </c>
      <c r="E72" s="90">
        <f t="shared" ca="1" si="12"/>
        <v>555755313.69669306</v>
      </c>
      <c r="F72" s="90">
        <f t="shared" ca="1" si="12"/>
        <v>476361697.45430833</v>
      </c>
      <c r="G72" s="90">
        <f t="shared" ca="1" si="12"/>
        <v>396968081.2119236</v>
      </c>
      <c r="H72" s="90">
        <f t="shared" ca="1" si="12"/>
        <v>317574464.96953887</v>
      </c>
      <c r="I72" s="90">
        <f t="shared" ca="1" si="12"/>
        <v>238180848.72715417</v>
      </c>
      <c r="J72" s="90">
        <f t="shared" ca="1" si="12"/>
        <v>158787232.48476943</v>
      </c>
      <c r="K72" s="90">
        <f t="shared" ca="1" si="12"/>
        <v>79393616.242384717</v>
      </c>
      <c r="L72">
        <f ca="1">IF('NGPS 2020'!$A80="MR",INDIRECT("'NGPS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2030'!$A80="MR",INDIRECT("'NGPS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2010'!$A81="MR",INDIRECT("'NGPS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2020'!$A81="MR",INDIRECT("'NGPS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2030'!$A81="MR",INDIRECT("'NGPS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2010'!$A82="MR",INDIRECT("'NGPS 2010'!"&amp;'Country Selector'!$B$3&amp;ROW($A82))*10^12,0)</f>
        <v>746699486.37051678</v>
      </c>
      <c r="C74" s="90">
        <f t="shared" ca="1" si="15"/>
        <v>672029537.73346508</v>
      </c>
      <c r="D74" s="90">
        <f t="shared" ca="1" si="12"/>
        <v>597359589.09641337</v>
      </c>
      <c r="E74" s="90">
        <f t="shared" ca="1" si="12"/>
        <v>522689640.45936173</v>
      </c>
      <c r="F74" s="90">
        <f t="shared" ca="1" si="12"/>
        <v>448019691.82231009</v>
      </c>
      <c r="G74" s="90">
        <f t="shared" ca="1" si="12"/>
        <v>373349743.18525839</v>
      </c>
      <c r="H74" s="90">
        <f t="shared" ca="1" si="12"/>
        <v>298679794.54820669</v>
      </c>
      <c r="I74" s="90">
        <f t="shared" ca="1" si="12"/>
        <v>224009845.91115505</v>
      </c>
      <c r="J74" s="90">
        <f t="shared" ca="1" si="12"/>
        <v>149339897.27410334</v>
      </c>
      <c r="K74" s="90">
        <f t="shared" ca="1" si="12"/>
        <v>74669948.637051672</v>
      </c>
      <c r="L74">
        <f ca="1">IF('NGPS 2020'!$A82="MR",INDIRECT("'NGPS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2030'!$A82="MR",INDIRECT("'NGPS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2020'!$A83="MR",INDIRECT("'NGPS 2020'!"&amp;'Country Selector'!$B$3&amp;ROW($A83))*10^12,0)*'Process Emissions Multipliers'!$B$48</f>
        <v>0</v>
      </c>
      <c r="M75" s="90">
        <f t="shared" ca="1" si="16"/>
        <v>27617338160.022083</v>
      </c>
      <c r="N75" s="90">
        <f t="shared" ca="1" si="13"/>
        <v>55234676320.044167</v>
      </c>
      <c r="O75" s="90">
        <f t="shared" ca="1" si="13"/>
        <v>82852014480.066254</v>
      </c>
      <c r="P75" s="90">
        <f t="shared" ca="1" si="13"/>
        <v>110469352640.08833</v>
      </c>
      <c r="Q75" s="90">
        <f t="shared" ca="1" si="13"/>
        <v>138086690800.11041</v>
      </c>
      <c r="R75" s="90">
        <f t="shared" ca="1" si="13"/>
        <v>165704028960.13251</v>
      </c>
      <c r="S75" s="90">
        <f t="shared" ca="1" si="13"/>
        <v>193321367120.1546</v>
      </c>
      <c r="T75" s="90">
        <f t="shared" ca="1" si="13"/>
        <v>220938705280.17667</v>
      </c>
      <c r="U75" s="90">
        <f t="shared" ca="1" si="13"/>
        <v>248556043440.19873</v>
      </c>
      <c r="V75">
        <f ca="1">IF('NGPS 2030'!$A83="MR",INDIRECT("'NGPS 2030'!"&amp;'Country Selector'!$B$3&amp;ROW($A83))*10^12,0)*'Process Emissions Multipliers'!$D$48</f>
        <v>276173381600.22083</v>
      </c>
      <c r="W75" s="90">
        <f t="shared" ca="1" si="14"/>
        <v>277283602982.97034</v>
      </c>
      <c r="X75" s="90">
        <f t="shared" ca="1" si="14"/>
        <v>278393824365.71991</v>
      </c>
      <c r="Y75" s="90">
        <f t="shared" ca="1" si="14"/>
        <v>279504045748.46942</v>
      </c>
      <c r="Z75" s="90">
        <f t="shared" ca="1" si="14"/>
        <v>280614267131.21899</v>
      </c>
      <c r="AA75" s="90">
        <f t="shared" ca="1" si="14"/>
        <v>281724488513.96851</v>
      </c>
      <c r="AB75" s="90">
        <f t="shared" ca="1" si="14"/>
        <v>282834709896.71814</v>
      </c>
      <c r="AC75" s="90">
        <f t="shared" ca="1" si="14"/>
        <v>283944931279.46759</v>
      </c>
      <c r="AD75" s="90">
        <f t="shared" ca="1" si="14"/>
        <v>285055152662.21716</v>
      </c>
      <c r="AE75" s="90">
        <f t="shared" ca="1" si="14"/>
        <v>286165374044.96674</v>
      </c>
      <c r="AF75" s="90">
        <f t="shared" ca="1" si="14"/>
        <v>287275595427.71625</v>
      </c>
      <c r="AG75" s="90">
        <f t="shared" ca="1" si="14"/>
        <v>288385816810.46576</v>
      </c>
      <c r="AH75" s="90">
        <f t="shared" ca="1" si="14"/>
        <v>289496038193.21533</v>
      </c>
      <c r="AI75" s="90">
        <f t="shared" ca="1" si="14"/>
        <v>290606259575.9649</v>
      </c>
      <c r="AJ75" s="90">
        <f t="shared" ca="1" si="14"/>
        <v>291716480958.71442</v>
      </c>
      <c r="AK75" s="90">
        <f t="shared" ca="1" si="14"/>
        <v>292826702341.46399</v>
      </c>
      <c r="AL75" s="90">
        <f t="shared" ca="1" si="14"/>
        <v>293936923724.2135</v>
      </c>
      <c r="AM75" s="90">
        <f t="shared" ca="1" si="11"/>
        <v>295047145106.96307</v>
      </c>
      <c r="AN75" s="90">
        <f t="shared" ca="1" si="11"/>
        <v>296157366489.71259</v>
      </c>
      <c r="AO75" s="90">
        <f t="shared" ca="1" si="11"/>
        <v>297267587872.4621</v>
      </c>
      <c r="AP75">
        <f ca="1">V75*'Process Emissions Multipliers'!$E$48</f>
        <v>298377809255.21167</v>
      </c>
    </row>
    <row r="76" spans="1:42">
      <c r="A76" s="74">
        <v>24</v>
      </c>
      <c r="B76">
        <f ca="1">IF('NGPS 2010'!$A84="MR",INDIRECT("'NGPS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2020'!$A84="MR",INDIRECT("'NGPS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2030'!$A84="MR",INDIRECT("'NGPS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2010'!$A85="MR",INDIRECT("'NGPS 2010'!"&amp;'Country Selector'!$B$3&amp;ROW($A85))*10^12,0)</f>
        <v>1953275766.9509237</v>
      </c>
      <c r="C77" s="90">
        <f t="shared" ca="1" si="15"/>
        <v>1757948190.2558312</v>
      </c>
      <c r="D77" s="90">
        <f t="shared" ca="1" si="12"/>
        <v>1562620613.560739</v>
      </c>
      <c r="E77" s="90">
        <f t="shared" ca="1" si="12"/>
        <v>1367293036.8656466</v>
      </c>
      <c r="F77" s="90">
        <f t="shared" ca="1" si="12"/>
        <v>1171965460.1705542</v>
      </c>
      <c r="G77" s="90">
        <f t="shared" ca="1" si="12"/>
        <v>976637883.47546172</v>
      </c>
      <c r="H77" s="90">
        <f t="shared" ca="1" si="12"/>
        <v>781310306.78036952</v>
      </c>
      <c r="I77" s="90">
        <f t="shared" ca="1" si="12"/>
        <v>585982730.08527708</v>
      </c>
      <c r="J77" s="90">
        <f t="shared" ca="1" si="12"/>
        <v>390655153.39018476</v>
      </c>
      <c r="K77" s="90">
        <f t="shared" ca="1" si="12"/>
        <v>195327576.69509238</v>
      </c>
      <c r="L77">
        <f ca="1">IF('NGPS 2020'!$A85="MR",INDIRECT("'NGPS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2030'!$A85="MR",INDIRECT("'NGPS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Multipliers'!$B$48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Multipliers'!$D$48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Multipliers'!$E$48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1418288107.3168118</v>
      </c>
      <c r="C79" s="90">
        <f t="shared" ca="1" si="15"/>
        <v>1276459296.5851307</v>
      </c>
      <c r="D79" s="90">
        <f t="shared" ca="1" si="12"/>
        <v>1134630485.8534493</v>
      </c>
      <c r="E79" s="90">
        <f t="shared" ca="1" si="12"/>
        <v>992801675.12176824</v>
      </c>
      <c r="F79" s="90">
        <f t="shared" ca="1" si="12"/>
        <v>850972864.39008713</v>
      </c>
      <c r="G79" s="90">
        <f t="shared" ca="1" si="12"/>
        <v>709144053.6584059</v>
      </c>
      <c r="H79" s="90">
        <f t="shared" ca="1" si="12"/>
        <v>567315242.92672467</v>
      </c>
      <c r="I79" s="90">
        <f t="shared" ca="1" si="12"/>
        <v>425486432.19504356</v>
      </c>
      <c r="J79" s="90">
        <f t="shared" ca="1" si="12"/>
        <v>283657621.46336234</v>
      </c>
      <c r="K79" s="90">
        <f t="shared" ca="1" si="12"/>
        <v>141828810.73168117</v>
      </c>
      <c r="L79">
        <f ca="1">IF('NGPS 2020'!$A87="MR",INDIRECT("'NGPS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2030'!$A87="MR",INDIRECT("'NGPS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0</v>
      </c>
      <c r="C81" s="90">
        <f t="shared" ca="1" si="15"/>
        <v>36409259.951364994</v>
      </c>
      <c r="D81" s="90">
        <f t="shared" ca="1" si="12"/>
        <v>72818519.902729988</v>
      </c>
      <c r="E81" s="90">
        <f t="shared" ca="1" si="12"/>
        <v>109227779.85409498</v>
      </c>
      <c r="F81" s="90">
        <f t="shared" ca="1" si="12"/>
        <v>145637039.80545998</v>
      </c>
      <c r="G81" s="90">
        <f t="shared" ca="1" si="12"/>
        <v>182046299.75682497</v>
      </c>
      <c r="H81" s="90">
        <f t="shared" ca="1" si="12"/>
        <v>218455559.70818996</v>
      </c>
      <c r="I81" s="90">
        <f t="shared" ca="1" si="12"/>
        <v>254864819.65955496</v>
      </c>
      <c r="J81" s="90">
        <f t="shared" ca="1" si="12"/>
        <v>291274079.61091995</v>
      </c>
      <c r="K81" s="90">
        <f t="shared" ca="1" si="12"/>
        <v>327683339.56228495</v>
      </c>
      <c r="L81">
        <f ca="1">IF('NGPS 2020'!$A89="MR",INDIRECT("'NGPS 2020'!"&amp;'Country Selector'!$B$3&amp;ROW($A89))*10^12,0)*'Process Emissions Multipliers'!$B$48</f>
        <v>364092599.51364994</v>
      </c>
      <c r="M81" s="90">
        <f t="shared" ca="1" si="16"/>
        <v>327683339.56228495</v>
      </c>
      <c r="N81" s="90">
        <f t="shared" ca="1" si="13"/>
        <v>291274079.61091995</v>
      </c>
      <c r="O81" s="90">
        <f t="shared" ca="1" si="13"/>
        <v>254864819.65955496</v>
      </c>
      <c r="P81" s="90">
        <f t="shared" ca="1" si="13"/>
        <v>218455559.70818996</v>
      </c>
      <c r="Q81" s="90">
        <f t="shared" ca="1" si="13"/>
        <v>182046299.75682497</v>
      </c>
      <c r="R81" s="90">
        <f t="shared" ca="1" si="13"/>
        <v>145637039.80545998</v>
      </c>
      <c r="S81" s="90">
        <f t="shared" ca="1" si="13"/>
        <v>109227779.85409498</v>
      </c>
      <c r="T81" s="90">
        <f t="shared" ca="1" si="13"/>
        <v>72818519.902729988</v>
      </c>
      <c r="U81" s="90">
        <f t="shared" ca="1" si="13"/>
        <v>36409259.951364994</v>
      </c>
      <c r="V81">
        <f ca="1">IF('NGPS 2030'!$A89="MR",INDIRECT("'NGPS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696625576.08296537</v>
      </c>
      <c r="C82" s="90">
        <f t="shared" ca="1" si="15"/>
        <v>626963018.47466886</v>
      </c>
      <c r="D82" s="90">
        <f t="shared" ca="1" si="12"/>
        <v>557300460.86637235</v>
      </c>
      <c r="E82" s="90">
        <f t="shared" ca="1" si="12"/>
        <v>487637903.25807571</v>
      </c>
      <c r="F82" s="90">
        <f t="shared" ca="1" si="12"/>
        <v>417975345.6497792</v>
      </c>
      <c r="G82" s="90">
        <f t="shared" ca="1" si="12"/>
        <v>348312788.04148269</v>
      </c>
      <c r="H82" s="90">
        <f t="shared" ca="1" si="12"/>
        <v>278650230.43318617</v>
      </c>
      <c r="I82" s="90">
        <f t="shared" ca="1" si="12"/>
        <v>208987672.8248896</v>
      </c>
      <c r="J82" s="90">
        <f t="shared" ca="1" si="12"/>
        <v>139325115.21659309</v>
      </c>
      <c r="K82" s="90">
        <f t="shared" ca="1" si="12"/>
        <v>69662557.608296543</v>
      </c>
      <c r="L82">
        <f ca="1">IF('NGPS 2020'!$A90="MR",INDIRECT("'NGPS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2030'!$A90="MR",INDIRECT("'NGPS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Multipliers'!$B$48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Multipliers'!$D$48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Multipliers'!$E$48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2020'!$A92="MR",INDIRECT("'NGPS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2020'!$A93="MR",INDIRECT("'NGPS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341281454.99323636</v>
      </c>
      <c r="C86" s="90">
        <f t="shared" ca="1" si="15"/>
        <v>31432170122.461861</v>
      </c>
      <c r="D86" s="90">
        <f t="shared" ca="1" si="12"/>
        <v>62523058789.930489</v>
      </c>
      <c r="E86" s="90">
        <f t="shared" ca="1" si="12"/>
        <v>93613947457.399124</v>
      </c>
      <c r="F86" s="90">
        <f t="shared" ca="1" si="12"/>
        <v>124704836124.86774</v>
      </c>
      <c r="G86" s="90">
        <f t="shared" ca="1" si="12"/>
        <v>155795724792.33636</v>
      </c>
      <c r="H86" s="90">
        <f t="shared" ca="1" si="12"/>
        <v>186886613459.80499</v>
      </c>
      <c r="I86" s="90">
        <f t="shared" ca="1" si="12"/>
        <v>217977502127.27365</v>
      </c>
      <c r="J86" s="90">
        <f t="shared" ca="1" si="12"/>
        <v>249068390794.74225</v>
      </c>
      <c r="K86" s="90">
        <f t="shared" ca="1" si="12"/>
        <v>280159279462.21088</v>
      </c>
      <c r="L86">
        <f ca="1">IF('NGPS 2020'!$A94="MR",INDIRECT("'NGPS 2020'!"&amp;'Country Selector'!$B$3&amp;ROW($A94))*10^12,0)*'Process Emissions Multipliers'!$B$48</f>
        <v>311250168129.6795</v>
      </c>
      <c r="M86" s="90">
        <f t="shared" ca="1" si="16"/>
        <v>280125151316.71155</v>
      </c>
      <c r="N86" s="90">
        <f t="shared" ca="1" si="13"/>
        <v>249000134503.74359</v>
      </c>
      <c r="O86" s="90">
        <f t="shared" ca="1" si="13"/>
        <v>217875117690.77567</v>
      </c>
      <c r="P86" s="90">
        <f t="shared" ca="1" si="13"/>
        <v>186750100877.80771</v>
      </c>
      <c r="Q86" s="90">
        <f t="shared" ca="1" si="13"/>
        <v>155625084064.83975</v>
      </c>
      <c r="R86" s="90">
        <f t="shared" ca="1" si="13"/>
        <v>124500067251.8718</v>
      </c>
      <c r="S86" s="90">
        <f t="shared" ca="1" si="13"/>
        <v>93375050438.903854</v>
      </c>
      <c r="T86" s="90">
        <f t="shared" ca="1" si="13"/>
        <v>62250033625.935898</v>
      </c>
      <c r="U86" s="90">
        <f t="shared" ca="1" si="13"/>
        <v>31125016812.967949</v>
      </c>
      <c r="V86">
        <f ca="1">IF('NGPS 2030'!$A94="MR",INDIRECT("'NGPS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2020'!$A95="MR",INDIRECT("'NGPS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2030'!$A96="MR",INDIRECT("'NGPS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291749709787.52411</v>
      </c>
      <c r="C91" s="90">
        <f t="shared" ca="1" si="15"/>
        <v>262574738808.77167</v>
      </c>
      <c r="D91" s="90">
        <f t="shared" ca="1" si="12"/>
        <v>233399767830.01929</v>
      </c>
      <c r="E91" s="90">
        <f t="shared" ca="1" si="12"/>
        <v>204224796851.26688</v>
      </c>
      <c r="F91" s="90">
        <f t="shared" ca="1" si="12"/>
        <v>175049825872.51447</v>
      </c>
      <c r="G91" s="90">
        <f t="shared" ca="1" si="12"/>
        <v>145874854893.76205</v>
      </c>
      <c r="H91" s="90">
        <f t="shared" ca="1" si="12"/>
        <v>116699883915.00964</v>
      </c>
      <c r="I91" s="90">
        <f t="shared" ca="1" si="12"/>
        <v>87524912936.257233</v>
      </c>
      <c r="J91" s="90">
        <f t="shared" ca="1" si="12"/>
        <v>58349941957.504822</v>
      </c>
      <c r="K91" s="90">
        <f t="shared" ca="1" si="12"/>
        <v>29174970978.752411</v>
      </c>
      <c r="L91">
        <f ca="1">IF('NGPS 2020'!$A99="MR",INDIRECT("'NGPS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2030'!$A99="MR",INDIRECT("'NGPS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188153719.0513427</v>
      </c>
      <c r="C93" s="90">
        <f t="shared" ca="1" si="15"/>
        <v>169338347.14620844</v>
      </c>
      <c r="D93" s="90">
        <f t="shared" ca="1" si="12"/>
        <v>150522975.24107414</v>
      </c>
      <c r="E93" s="90">
        <f t="shared" ca="1" si="12"/>
        <v>131707603.33593988</v>
      </c>
      <c r="F93" s="90">
        <f t="shared" ca="1" si="12"/>
        <v>112892231.43080561</v>
      </c>
      <c r="G93" s="90">
        <f t="shared" ca="1" si="12"/>
        <v>94076859.525671348</v>
      </c>
      <c r="H93" s="90">
        <f t="shared" ca="1" si="12"/>
        <v>75261487.620537072</v>
      </c>
      <c r="I93" s="90">
        <f t="shared" ca="1" si="12"/>
        <v>56446115.715402804</v>
      </c>
      <c r="J93" s="90">
        <f t="shared" ca="1" si="12"/>
        <v>37630743.810268536</v>
      </c>
      <c r="K93" s="90">
        <f t="shared" ca="1" si="12"/>
        <v>18815371.905134268</v>
      </c>
      <c r="L93">
        <f ca="1">IF('NGPS 2020'!$A101="MR",INDIRECT("'NGPS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2030'!$A101="MR",INDIRECT("'NGPS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2020'!$A102="MR",INDIRECT("'NGPS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2030'!$A102="MR",INDIRECT("'NGPS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Selector'!$B$3&amp;ROW($A103))*10^12,0)*'Process Emissions Multipliers'!$B$48</f>
        <v>0</v>
      </c>
      <c r="M95" s="90">
        <f t="shared" ca="1" si="16"/>
        <v>172845811079.5755</v>
      </c>
      <c r="N95" s="90">
        <f t="shared" ca="1" si="13"/>
        <v>345691622159.151</v>
      </c>
      <c r="O95" s="90">
        <f t="shared" ref="N95:U126" ca="1" si="21">$L95*($V$1-O$1)/($V$1-$L$1)+$V95*(O$1-$L$1)/($V$1-$L$1)</f>
        <v>518537433238.72644</v>
      </c>
      <c r="P95" s="90">
        <f t="shared" ca="1" si="21"/>
        <v>691383244318.302</v>
      </c>
      <c r="Q95" s="90">
        <f t="shared" ca="1" si="21"/>
        <v>864229055397.87744</v>
      </c>
      <c r="R95" s="90">
        <f t="shared" ca="1" si="21"/>
        <v>1037074866477.4529</v>
      </c>
      <c r="S95" s="90">
        <f t="shared" ca="1" si="21"/>
        <v>1209920677557.0286</v>
      </c>
      <c r="T95" s="90">
        <f t="shared" ca="1" si="21"/>
        <v>1382766488636.604</v>
      </c>
      <c r="U95" s="90">
        <f t="shared" ca="1" si="21"/>
        <v>1555612299716.1792</v>
      </c>
      <c r="V95">
        <f ca="1">IF('NGPS 2030'!$A103="MR",INDIRECT("'NGPS 2030'!"&amp;'Country Selector'!$B$3&amp;ROW($A103))*10^12,0)*'Process Emissions Multipliers'!$D$48</f>
        <v>1728458110795.7549</v>
      </c>
      <c r="W95" s="90">
        <f t="shared" ref="W95:AL110" ca="1" si="22">$V95*($AP$1-W$1)/($AP$1-$V$1)+$AP95*(W$1-$V$1)/($AP$1-$V$1)</f>
        <v>1735406539868.3662</v>
      </c>
      <c r="X95" s="90">
        <f t="shared" ca="1" si="22"/>
        <v>1742354968940.9771</v>
      </c>
      <c r="Y95" s="90">
        <f t="shared" ca="1" si="22"/>
        <v>1749303398013.5884</v>
      </c>
      <c r="Z95" s="90">
        <f t="shared" ca="1" si="22"/>
        <v>1756251827086.1997</v>
      </c>
      <c r="AA95" s="90">
        <f t="shared" ca="1" si="22"/>
        <v>1763200256158.811</v>
      </c>
      <c r="AB95" s="90">
        <f t="shared" ca="1" si="22"/>
        <v>1770148685231.4224</v>
      </c>
      <c r="AC95" s="90">
        <f t="shared" ca="1" si="22"/>
        <v>1777097114304.0334</v>
      </c>
      <c r="AD95" s="90">
        <f t="shared" ca="1" si="22"/>
        <v>1784045543376.6445</v>
      </c>
      <c r="AE95" s="90">
        <f t="shared" ca="1" si="22"/>
        <v>1790993972449.2559</v>
      </c>
      <c r="AF95" s="90">
        <f t="shared" ca="1" si="22"/>
        <v>1797942401521.8672</v>
      </c>
      <c r="AG95" s="90">
        <f t="shared" ca="1" si="22"/>
        <v>1804890830594.4783</v>
      </c>
      <c r="AH95" s="90">
        <f t="shared" ca="1" si="22"/>
        <v>1811839259667.0896</v>
      </c>
      <c r="AI95" s="90">
        <f t="shared" ca="1" si="22"/>
        <v>1818787688739.7007</v>
      </c>
      <c r="AJ95" s="90">
        <f t="shared" ca="1" si="22"/>
        <v>1825736117812.312</v>
      </c>
      <c r="AK95" s="90">
        <f t="shared" ca="1" si="22"/>
        <v>1832684546884.9231</v>
      </c>
      <c r="AL95" s="90">
        <f t="shared" ca="1" si="22"/>
        <v>1839632975957.5342</v>
      </c>
      <c r="AM95" s="90">
        <f t="shared" ca="1" si="19"/>
        <v>1846581405030.1458</v>
      </c>
      <c r="AN95" s="90">
        <f t="shared" ca="1" si="19"/>
        <v>1853529834102.7566</v>
      </c>
      <c r="AO95" s="90">
        <f t="shared" ca="1" si="19"/>
        <v>1860478263175.3684</v>
      </c>
      <c r="AP95">
        <f ca="1">V95*'Process Emissions Multipliers'!$E$48</f>
        <v>1867426692247.9792</v>
      </c>
    </row>
    <row r="96" spans="1:42">
      <c r="A96" s="74">
        <v>44</v>
      </c>
      <c r="B96">
        <f ca="1">IF('NGPS 2010'!$A104="MR",INDIRECT("'NGPS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2020'!$A104="MR",INDIRECT("'NGPS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2030'!$A104="MR",INDIRECT("'NGPS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2010'!$A105="MR",INDIRECT("'NGPS 2010'!"&amp;'Country Selector'!$B$3&amp;ROW($A105))*10^12,0)</f>
        <v>439684127.4143526</v>
      </c>
      <c r="C97" s="90">
        <f t="shared" ca="1" si="15"/>
        <v>395715714.67291731</v>
      </c>
      <c r="D97" s="90">
        <f t="shared" ca="1" si="20"/>
        <v>351747301.93148208</v>
      </c>
      <c r="E97" s="90">
        <f t="shared" ca="1" si="20"/>
        <v>307778889.19004685</v>
      </c>
      <c r="F97" s="90">
        <f t="shared" ca="1" si="20"/>
        <v>263810476.44861156</v>
      </c>
      <c r="G97" s="90">
        <f t="shared" ca="1" si="20"/>
        <v>219842063.7071763</v>
      </c>
      <c r="H97" s="90">
        <f t="shared" ca="1" si="20"/>
        <v>175873650.96574104</v>
      </c>
      <c r="I97" s="90">
        <f t="shared" ca="1" si="20"/>
        <v>131905238.22430578</v>
      </c>
      <c r="J97" s="90">
        <f t="shared" ca="1" si="20"/>
        <v>87936825.482870519</v>
      </c>
      <c r="K97" s="90">
        <f t="shared" ca="1" si="20"/>
        <v>43968412.74143526</v>
      </c>
      <c r="L97">
        <f ca="1">IF('NGPS 2020'!$A105="MR",INDIRECT("'NGPS 2020'!"&amp;'Country Selector'!$B$3&amp;ROW($A105))*10^12,0)*'Process Emissions Multipliers'!$B$48</f>
        <v>0</v>
      </c>
      <c r="M97" s="90">
        <f t="shared" ca="1" si="16"/>
        <v>88920634505.621918</v>
      </c>
      <c r="N97" s="90">
        <f t="shared" ca="1" si="21"/>
        <v>177841269011.24384</v>
      </c>
      <c r="O97" s="90">
        <f t="shared" ca="1" si="21"/>
        <v>266761903516.86572</v>
      </c>
      <c r="P97" s="90">
        <f t="shared" ca="1" si="21"/>
        <v>355682538022.48767</v>
      </c>
      <c r="Q97" s="90">
        <f t="shared" ca="1" si="21"/>
        <v>444603172528.10956</v>
      </c>
      <c r="R97" s="90">
        <f t="shared" ca="1" si="21"/>
        <v>533523807033.73145</v>
      </c>
      <c r="S97" s="90">
        <f t="shared" ca="1" si="21"/>
        <v>622444441539.35339</v>
      </c>
      <c r="T97" s="90">
        <f t="shared" ca="1" si="21"/>
        <v>711365076044.97534</v>
      </c>
      <c r="U97" s="90">
        <f t="shared" ca="1" si="21"/>
        <v>800285710550.59717</v>
      </c>
      <c r="V97">
        <f ca="1">IF('NGPS 2030'!$A105="MR",INDIRECT("'NGPS 2030'!"&amp;'Country Selector'!$B$3&amp;ROW($A105))*10^12,0)*'Process Emissions Multipliers'!$D$48</f>
        <v>889206345056.21912</v>
      </c>
      <c r="W97" s="90">
        <f t="shared" ca="1" si="22"/>
        <v>892780968693.86951</v>
      </c>
      <c r="X97" s="90">
        <f t="shared" ca="1" si="22"/>
        <v>896355592331.51978</v>
      </c>
      <c r="Y97" s="90">
        <f t="shared" ca="1" si="22"/>
        <v>899930215969.17017</v>
      </c>
      <c r="Z97" s="90">
        <f t="shared" ca="1" si="22"/>
        <v>903504839606.82056</v>
      </c>
      <c r="AA97" s="90">
        <f t="shared" ca="1" si="22"/>
        <v>907079463244.47095</v>
      </c>
      <c r="AB97" s="90">
        <f t="shared" ca="1" si="22"/>
        <v>910654086882.12134</v>
      </c>
      <c r="AC97" s="90">
        <f t="shared" ca="1" si="22"/>
        <v>914228710519.77148</v>
      </c>
      <c r="AD97" s="90">
        <f t="shared" ca="1" si="22"/>
        <v>917803334157.422</v>
      </c>
      <c r="AE97" s="90">
        <f t="shared" ca="1" si="22"/>
        <v>921377957795.07239</v>
      </c>
      <c r="AF97" s="90">
        <f t="shared" ca="1" si="22"/>
        <v>924952581432.72266</v>
      </c>
      <c r="AG97" s="90">
        <f t="shared" ca="1" si="22"/>
        <v>928527205070.37305</v>
      </c>
      <c r="AH97" s="90">
        <f t="shared" ca="1" si="22"/>
        <v>932101828708.02344</v>
      </c>
      <c r="AI97" s="90">
        <f t="shared" ca="1" si="22"/>
        <v>935676452345.67383</v>
      </c>
      <c r="AJ97" s="90">
        <f t="shared" ca="1" si="22"/>
        <v>939251075983.3241</v>
      </c>
      <c r="AK97" s="90">
        <f t="shared" ca="1" si="22"/>
        <v>942825699620.97449</v>
      </c>
      <c r="AL97" s="90">
        <f t="shared" ca="1" si="22"/>
        <v>946400323258.625</v>
      </c>
      <c r="AM97" s="90">
        <f t="shared" ca="1" si="19"/>
        <v>949974946896.27527</v>
      </c>
      <c r="AN97" s="90">
        <f t="shared" ca="1" si="19"/>
        <v>953549570533.92566</v>
      </c>
      <c r="AO97" s="90">
        <f t="shared" ca="1" si="19"/>
        <v>957124194171.57593</v>
      </c>
      <c r="AP97">
        <f ca="1">V97*'Process Emissions Multipliers'!$E$48</f>
        <v>960698817809.22632</v>
      </c>
    </row>
    <row r="98" spans="1:42">
      <c r="A98" s="74">
        <v>46</v>
      </c>
      <c r="B98">
        <f ca="1">IF('NGPS 2010'!$A106="MR",INDIRECT("'NGPS 2010'!"&amp;'Country Selector'!$B$3&amp;ROW($A106))*10^12,0)</f>
        <v>1780717002.4468632</v>
      </c>
      <c r="C98" s="90">
        <f t="shared" ca="1" si="15"/>
        <v>1792619258.5797846</v>
      </c>
      <c r="D98" s="90">
        <f t="shared" ca="1" si="20"/>
        <v>1804521514.7127061</v>
      </c>
      <c r="E98" s="90">
        <f t="shared" ca="1" si="20"/>
        <v>1816423770.8456278</v>
      </c>
      <c r="F98" s="90">
        <f t="shared" ca="1" si="20"/>
        <v>1828326026.9785492</v>
      </c>
      <c r="G98" s="90">
        <f t="shared" ca="1" si="20"/>
        <v>1840228283.1114707</v>
      </c>
      <c r="H98" s="90">
        <f t="shared" ca="1" si="20"/>
        <v>1852130539.2443922</v>
      </c>
      <c r="I98" s="90">
        <f t="shared" ca="1" si="20"/>
        <v>1864032795.3773136</v>
      </c>
      <c r="J98" s="90">
        <f t="shared" ca="1" si="20"/>
        <v>1875935051.5102353</v>
      </c>
      <c r="K98" s="90">
        <f t="shared" ca="1" si="20"/>
        <v>1887837307.6431568</v>
      </c>
      <c r="L98">
        <f ca="1">IF('NGPS 2020'!$A106="MR",INDIRECT("'NGPS 2020'!"&amp;'Country Selector'!$B$3&amp;ROW($A106))*10^12,0)*'Process Emissions Multipliers'!$B$48</f>
        <v>1899739563.7760782</v>
      </c>
      <c r="M98" s="90">
        <f t="shared" ca="1" si="16"/>
        <v>183018117918.08081</v>
      </c>
      <c r="N98" s="90">
        <f t="shared" ca="1" si="21"/>
        <v>364136496272.38556</v>
      </c>
      <c r="O98" s="90">
        <f t="shared" ca="1" si="21"/>
        <v>545254874626.69031</v>
      </c>
      <c r="P98" s="90">
        <f t="shared" ca="1" si="21"/>
        <v>726373252980.995</v>
      </c>
      <c r="Q98" s="90">
        <f t="shared" ca="1" si="21"/>
        <v>907491631335.2998</v>
      </c>
      <c r="R98" s="90">
        <f t="shared" ca="1" si="21"/>
        <v>1088610009689.6045</v>
      </c>
      <c r="S98" s="90">
        <f t="shared" ca="1" si="21"/>
        <v>1269728388043.9092</v>
      </c>
      <c r="T98" s="90">
        <f t="shared" ca="1" si="21"/>
        <v>1450846766398.2139</v>
      </c>
      <c r="U98" s="90">
        <f t="shared" ca="1" si="21"/>
        <v>1631965144752.5188</v>
      </c>
      <c r="V98">
        <f ca="1">IF('NGPS 2030'!$A106="MR",INDIRECT("'NGPS 2030'!"&amp;'Country Selector'!$B$3&amp;ROW($A106))*10^12,0)*'Process Emissions Multipliers'!$D$48</f>
        <v>1813083523106.8235</v>
      </c>
      <c r="W98" s="90">
        <f t="shared" ca="1" si="22"/>
        <v>1820372147681.7214</v>
      </c>
      <c r="X98" s="90">
        <f t="shared" ca="1" si="22"/>
        <v>1827660772256.6196</v>
      </c>
      <c r="Y98" s="90">
        <f t="shared" ca="1" si="22"/>
        <v>1834949396831.5176</v>
      </c>
      <c r="Z98" s="90">
        <f t="shared" ca="1" si="22"/>
        <v>1842238021406.4155</v>
      </c>
      <c r="AA98" s="90">
        <f t="shared" ca="1" si="22"/>
        <v>1849526645981.314</v>
      </c>
      <c r="AB98" s="90">
        <f t="shared" ca="1" si="22"/>
        <v>1856815270556.2117</v>
      </c>
      <c r="AC98" s="90">
        <f t="shared" ca="1" si="22"/>
        <v>1864103895131.1099</v>
      </c>
      <c r="AD98" s="90">
        <f t="shared" ca="1" si="22"/>
        <v>1871392519706.0078</v>
      </c>
      <c r="AE98" s="90">
        <f t="shared" ca="1" si="22"/>
        <v>1878681144280.906</v>
      </c>
      <c r="AF98" s="90">
        <f t="shared" ca="1" si="22"/>
        <v>1885969768855.8042</v>
      </c>
      <c r="AG98" s="90">
        <f t="shared" ca="1" si="22"/>
        <v>1893258393430.7021</v>
      </c>
      <c r="AH98" s="90">
        <f t="shared" ca="1" si="22"/>
        <v>1900547018005.6001</v>
      </c>
      <c r="AI98" s="90">
        <f t="shared" ca="1" si="22"/>
        <v>1907835642580.498</v>
      </c>
      <c r="AJ98" s="90">
        <f t="shared" ca="1" si="22"/>
        <v>1915124267155.3962</v>
      </c>
      <c r="AK98" s="90">
        <f t="shared" ca="1" si="22"/>
        <v>1922412891730.2942</v>
      </c>
      <c r="AL98" s="90">
        <f t="shared" ca="1" si="22"/>
        <v>1929701516305.1924</v>
      </c>
      <c r="AM98" s="90">
        <f t="shared" ca="1" si="19"/>
        <v>1936990140880.0903</v>
      </c>
      <c r="AN98" s="90">
        <f t="shared" ca="1" si="19"/>
        <v>1944278765454.9885</v>
      </c>
      <c r="AO98" s="90">
        <f t="shared" ca="1" si="19"/>
        <v>1951567390029.8865</v>
      </c>
      <c r="AP98">
        <f ca="1">V98*'Process Emissions Multipliers'!$E$48</f>
        <v>1958856014604.7847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153244815466.79462</v>
      </c>
      <c r="D99" s="90">
        <f t="shared" ca="1" si="20"/>
        <v>306489630933.58923</v>
      </c>
      <c r="E99" s="90">
        <f t="shared" ca="1" si="20"/>
        <v>459734446400.38391</v>
      </c>
      <c r="F99" s="90">
        <f t="shared" ca="1" si="20"/>
        <v>612979261867.17847</v>
      </c>
      <c r="G99" s="90">
        <f t="shared" ca="1" si="20"/>
        <v>766224077333.97314</v>
      </c>
      <c r="H99" s="90">
        <f t="shared" ca="1" si="20"/>
        <v>919468892800.76782</v>
      </c>
      <c r="I99" s="90">
        <f t="shared" ca="1" si="20"/>
        <v>1072713708267.5625</v>
      </c>
      <c r="J99" s="90">
        <f t="shared" ca="1" si="20"/>
        <v>1225958523734.3569</v>
      </c>
      <c r="K99" s="90">
        <f t="shared" ca="1" si="20"/>
        <v>1379203339201.1516</v>
      </c>
      <c r="L99">
        <f ca="1">IF('NGPS 2020'!$A107="MR",INDIRECT("'NGPS 2020'!"&amp;'Country Selector'!$B$3&amp;ROW($A107))*10^12,0)*'Process Emissions Multipliers'!$B$48</f>
        <v>1532448154667.9463</v>
      </c>
      <c r="M99" s="90">
        <f t="shared" ca="1" si="16"/>
        <v>1379203339201.1516</v>
      </c>
      <c r="N99" s="90">
        <f t="shared" ca="1" si="21"/>
        <v>1225958523734.3569</v>
      </c>
      <c r="O99" s="90">
        <f t="shared" ca="1" si="21"/>
        <v>1072713708267.5625</v>
      </c>
      <c r="P99" s="90">
        <f t="shared" ca="1" si="21"/>
        <v>919468892800.76782</v>
      </c>
      <c r="Q99" s="90">
        <f t="shared" ca="1" si="21"/>
        <v>766224077333.97314</v>
      </c>
      <c r="R99" s="90">
        <f t="shared" ca="1" si="21"/>
        <v>612979261867.17847</v>
      </c>
      <c r="S99" s="90">
        <f t="shared" ca="1" si="21"/>
        <v>459734446400.38391</v>
      </c>
      <c r="T99" s="90">
        <f t="shared" ca="1" si="21"/>
        <v>306489630933.58923</v>
      </c>
      <c r="U99" s="90">
        <f t="shared" ca="1" si="21"/>
        <v>153244815466.79462</v>
      </c>
      <c r="V99">
        <f ca="1">IF('NGPS 2030'!$A107="MR",INDIRECT("'NGPS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15"/>
        <v>78836890179.139359</v>
      </c>
      <c r="D100" s="90">
        <f t="shared" ca="1" si="20"/>
        <v>157673780358.27872</v>
      </c>
      <c r="E100" s="90">
        <f t="shared" ca="1" si="20"/>
        <v>236510670537.41806</v>
      </c>
      <c r="F100" s="90">
        <f t="shared" ca="1" si="20"/>
        <v>315347560716.55743</v>
      </c>
      <c r="G100" s="90">
        <f t="shared" ca="1" si="20"/>
        <v>394184450895.69678</v>
      </c>
      <c r="H100" s="90">
        <f t="shared" ca="1" si="20"/>
        <v>473021341074.83612</v>
      </c>
      <c r="I100" s="90">
        <f t="shared" ca="1" si="20"/>
        <v>551858231253.97546</v>
      </c>
      <c r="J100" s="90">
        <f t="shared" ca="1" si="20"/>
        <v>630695121433.11487</v>
      </c>
      <c r="K100" s="90">
        <f t="shared" ca="1" si="20"/>
        <v>709532011612.25415</v>
      </c>
      <c r="L100">
        <f ca="1">IF('NGPS 2020'!$A108="MR",INDIRECT("'NGPS 2020'!"&amp;'Country Selector'!$B$3&amp;ROW($A108))*10^12,0)*'Process Emissions Multipliers'!$B$48</f>
        <v>788368901791.39355</v>
      </c>
      <c r="M100" s="90">
        <f t="shared" ca="1" si="16"/>
        <v>709532011612.25415</v>
      </c>
      <c r="N100" s="90">
        <f t="shared" ca="1" si="21"/>
        <v>630695121433.11487</v>
      </c>
      <c r="O100" s="90">
        <f t="shared" ca="1" si="21"/>
        <v>551858231253.97546</v>
      </c>
      <c r="P100" s="90">
        <f t="shared" ca="1" si="21"/>
        <v>473021341074.83612</v>
      </c>
      <c r="Q100" s="90">
        <f t="shared" ca="1" si="21"/>
        <v>394184450895.69678</v>
      </c>
      <c r="R100" s="90">
        <f t="shared" ca="1" si="21"/>
        <v>315347560716.55743</v>
      </c>
      <c r="S100" s="90">
        <f t="shared" ca="1" si="21"/>
        <v>236510670537.41806</v>
      </c>
      <c r="T100" s="90">
        <f t="shared" ca="1" si="21"/>
        <v>157673780358.27872</v>
      </c>
      <c r="U100" s="90">
        <f t="shared" ca="1" si="21"/>
        <v>78836890179.139359</v>
      </c>
      <c r="V100">
        <f ca="1">IF('NGPS 2030'!$A108="MR",INDIRECT("'NGPS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160557716825.94421</v>
      </c>
      <c r="D101" s="90">
        <f t="shared" ca="1" si="20"/>
        <v>321115433651.88843</v>
      </c>
      <c r="E101" s="90">
        <f t="shared" ca="1" si="20"/>
        <v>481673150477.83264</v>
      </c>
      <c r="F101" s="90">
        <f t="shared" ca="1" si="20"/>
        <v>642230867303.77686</v>
      </c>
      <c r="G101" s="90">
        <f t="shared" ca="1" si="20"/>
        <v>802788584129.72107</v>
      </c>
      <c r="H101" s="90">
        <f t="shared" ca="1" si="20"/>
        <v>963346300955.66528</v>
      </c>
      <c r="I101" s="90">
        <f t="shared" ca="1" si="20"/>
        <v>1123904017781.6096</v>
      </c>
      <c r="J101" s="90">
        <f t="shared" ca="1" si="20"/>
        <v>1284461734607.5537</v>
      </c>
      <c r="K101" s="90">
        <f t="shared" ca="1" si="20"/>
        <v>1445019451433.4978</v>
      </c>
      <c r="L101">
        <f ca="1">IF('NGPS 2020'!$A109="MR",INDIRECT("'NGPS 2020'!"&amp;'Country Selector'!$B$3&amp;ROW($A109))*10^12,0)*'Process Emissions Multipliers'!$B$48</f>
        <v>1605577168259.4421</v>
      </c>
      <c r="M101" s="90">
        <f t="shared" ca="1" si="16"/>
        <v>1445019451433.4978</v>
      </c>
      <c r="N101" s="90">
        <f t="shared" ca="1" si="21"/>
        <v>1284461734607.5537</v>
      </c>
      <c r="O101" s="90">
        <f t="shared" ca="1" si="21"/>
        <v>1123904017781.6096</v>
      </c>
      <c r="P101" s="90">
        <f t="shared" ca="1" si="21"/>
        <v>963346300955.66528</v>
      </c>
      <c r="Q101" s="90">
        <f t="shared" ca="1" si="21"/>
        <v>802788584129.72107</v>
      </c>
      <c r="R101" s="90">
        <f t="shared" ca="1" si="21"/>
        <v>642230867303.77686</v>
      </c>
      <c r="S101" s="90">
        <f t="shared" ca="1" si="21"/>
        <v>481673150477.83264</v>
      </c>
      <c r="T101" s="90">
        <f t="shared" ca="1" si="21"/>
        <v>321115433651.88843</v>
      </c>
      <c r="U101" s="90">
        <f t="shared" ca="1" si="21"/>
        <v>160557716825.94421</v>
      </c>
      <c r="V101">
        <f ca="1">IF('NGPS 2030'!$A109="MR",INDIRECT("'NGPS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160680435.03025821</v>
      </c>
      <c r="C102" s="90">
        <f t="shared" ca="1" si="15"/>
        <v>144612391.52723238</v>
      </c>
      <c r="D102" s="90">
        <f t="shared" ca="1" si="20"/>
        <v>128544348.02420656</v>
      </c>
      <c r="E102" s="90">
        <f t="shared" ca="1" si="20"/>
        <v>112476304.52118075</v>
      </c>
      <c r="F102" s="90">
        <f t="shared" ca="1" si="20"/>
        <v>96408261.018154934</v>
      </c>
      <c r="G102" s="90">
        <f t="shared" ca="1" si="20"/>
        <v>80340217.515129104</v>
      </c>
      <c r="H102" s="90">
        <f t="shared" ca="1" si="20"/>
        <v>64272174.012103282</v>
      </c>
      <c r="I102" s="90">
        <f t="shared" ca="1" si="20"/>
        <v>48204130.509077467</v>
      </c>
      <c r="J102" s="90">
        <f t="shared" ca="1" si="20"/>
        <v>32136087.006051641</v>
      </c>
      <c r="K102" s="90">
        <f t="shared" ca="1" si="20"/>
        <v>16068043.50302582</v>
      </c>
      <c r="L102">
        <f ca="1">IF('NGPS 2020'!$A110="MR",INDIRECT("'NGPS 2020'!"&amp;'Country Selector'!$B$3&amp;ROW($A110))*10^12,0)*'Process Emissions Multipliers'!$B$48</f>
        <v>0</v>
      </c>
      <c r="M102" s="90">
        <f t="shared" ca="1" si="16"/>
        <v>44680344069.44838</v>
      </c>
      <c r="N102" s="90">
        <f t="shared" ca="1" si="21"/>
        <v>89360688138.896759</v>
      </c>
      <c r="O102" s="90">
        <f t="shared" ca="1" si="21"/>
        <v>134041032208.34512</v>
      </c>
      <c r="P102" s="90">
        <f t="shared" ca="1" si="21"/>
        <v>178721376277.79352</v>
      </c>
      <c r="Q102" s="90">
        <f t="shared" ca="1" si="21"/>
        <v>223401720347.24188</v>
      </c>
      <c r="R102" s="90">
        <f t="shared" ca="1" si="21"/>
        <v>268082064416.69025</v>
      </c>
      <c r="S102" s="90">
        <f t="shared" ca="1" si="21"/>
        <v>312762408486.13861</v>
      </c>
      <c r="T102" s="90">
        <f t="shared" ca="1" si="21"/>
        <v>357442752555.58704</v>
      </c>
      <c r="U102" s="90">
        <f t="shared" ca="1" si="21"/>
        <v>402123096625.0354</v>
      </c>
      <c r="V102">
        <f ca="1">IF('NGPS 2030'!$A110="MR",INDIRECT("'NGPS 2030'!"&amp;'Country Selector'!$B$3&amp;ROW($A110))*10^12,0)*'Process Emissions Multipliers'!$D$48</f>
        <v>446803440694.48376</v>
      </c>
      <c r="W102" s="90">
        <f t="shared" ca="1" si="22"/>
        <v>448599597626.30261</v>
      </c>
      <c r="X102" s="90">
        <f t="shared" ca="1" si="22"/>
        <v>450395754558.12146</v>
      </c>
      <c r="Y102" s="90">
        <f t="shared" ca="1" si="22"/>
        <v>452191911489.94019</v>
      </c>
      <c r="Z102" s="90">
        <f t="shared" ca="1" si="22"/>
        <v>453988068421.75909</v>
      </c>
      <c r="AA102" s="90">
        <f t="shared" ca="1" si="22"/>
        <v>455784225353.57794</v>
      </c>
      <c r="AB102" s="90">
        <f t="shared" ca="1" si="22"/>
        <v>457580382285.39673</v>
      </c>
      <c r="AC102" s="90">
        <f t="shared" ca="1" si="22"/>
        <v>459376539217.21558</v>
      </c>
      <c r="AD102" s="90">
        <f t="shared" ca="1" si="22"/>
        <v>461172696149.03442</v>
      </c>
      <c r="AE102" s="90">
        <f t="shared" ca="1" si="22"/>
        <v>462968853080.85321</v>
      </c>
      <c r="AF102" s="90">
        <f t="shared" ca="1" si="22"/>
        <v>464765010012.67206</v>
      </c>
      <c r="AG102" s="90">
        <f t="shared" ca="1" si="22"/>
        <v>466561166944.49091</v>
      </c>
      <c r="AH102" s="90">
        <f t="shared" ca="1" si="22"/>
        <v>468357323876.30975</v>
      </c>
      <c r="AI102" s="90">
        <f t="shared" ca="1" si="22"/>
        <v>470153480808.12854</v>
      </c>
      <c r="AJ102" s="90">
        <f t="shared" ca="1" si="22"/>
        <v>471949637739.94739</v>
      </c>
      <c r="AK102" s="90">
        <f t="shared" ca="1" si="22"/>
        <v>473745794671.76624</v>
      </c>
      <c r="AL102" s="90">
        <f t="shared" ca="1" si="22"/>
        <v>475541951603.58508</v>
      </c>
      <c r="AM102" s="90">
        <f t="shared" ca="1" si="19"/>
        <v>477338108535.40387</v>
      </c>
      <c r="AN102" s="90">
        <f t="shared" ca="1" si="19"/>
        <v>479134265467.22266</v>
      </c>
      <c r="AO102" s="90">
        <f t="shared" ca="1" si="19"/>
        <v>480930422399.04156</v>
      </c>
      <c r="AP102">
        <f ca="1">V102*'Process Emissions Multipliers'!$E$48</f>
        <v>482726579330.86035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2020'!$A111="MR",INDIRECT("'NGPS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2030'!$A111="MR",INDIRECT("'NGPS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Multipliers'!$B$48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Multipliers'!$D$48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Multipliers'!$E$48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1504984481441.312</v>
      </c>
      <c r="C106" s="90">
        <f t="shared" ca="1" si="15"/>
        <v>1394099553805.1387</v>
      </c>
      <c r="D106" s="90">
        <f t="shared" ca="1" si="20"/>
        <v>1283214626168.9648</v>
      </c>
      <c r="E106" s="90">
        <f t="shared" ca="1" si="20"/>
        <v>1172329698532.7913</v>
      </c>
      <c r="F106" s="90">
        <f t="shared" ca="1" si="20"/>
        <v>1061444770896.6177</v>
      </c>
      <c r="G106" s="90">
        <f t="shared" ca="1" si="20"/>
        <v>950559843260.44421</v>
      </c>
      <c r="H106" s="90">
        <f t="shared" ca="1" si="20"/>
        <v>839674915624.27075</v>
      </c>
      <c r="I106" s="90">
        <f t="shared" ca="1" si="20"/>
        <v>728789987988.09705</v>
      </c>
      <c r="J106" s="90">
        <f t="shared" ca="1" si="20"/>
        <v>617905060351.92358</v>
      </c>
      <c r="K106" s="90">
        <f t="shared" ca="1" si="20"/>
        <v>507020132715.75</v>
      </c>
      <c r="L106">
        <f ca="1">IF('NGPS 2020'!$A114="MR",INDIRECT("'NGPS 2020'!"&amp;'Country Selector'!$B$3&amp;ROW($A114))*10^12,0)*'Process Emissions Multipliers'!$B$48</f>
        <v>396135205079.57648</v>
      </c>
      <c r="M106" s="90">
        <f t="shared" ca="1" si="16"/>
        <v>356521684571.61884</v>
      </c>
      <c r="N106" s="90">
        <f t="shared" ca="1" si="21"/>
        <v>316908164063.66119</v>
      </c>
      <c r="O106" s="90">
        <f t="shared" ca="1" si="21"/>
        <v>277294643555.70349</v>
      </c>
      <c r="P106" s="90">
        <f t="shared" ca="1" si="21"/>
        <v>237681123047.74591</v>
      </c>
      <c r="Q106" s="90">
        <f t="shared" ca="1" si="21"/>
        <v>198067602539.78824</v>
      </c>
      <c r="R106" s="90">
        <f t="shared" ca="1" si="21"/>
        <v>158454082031.8306</v>
      </c>
      <c r="S106" s="90">
        <f t="shared" ca="1" si="21"/>
        <v>118840561523.87296</v>
      </c>
      <c r="T106" s="90">
        <f t="shared" ca="1" si="21"/>
        <v>79227041015.915298</v>
      </c>
      <c r="U106" s="90">
        <f t="shared" ca="1" si="21"/>
        <v>39613520507.957649</v>
      </c>
      <c r="V106">
        <f ca="1">IF('NGPS 2030'!$A114="MR",INDIRECT("'NGPS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0</v>
      </c>
      <c r="C108" s="90">
        <f t="shared" ca="1" si="15"/>
        <v>702102898.43894649</v>
      </c>
      <c r="D108" s="90">
        <f t="shared" ca="1" si="20"/>
        <v>1404205796.877893</v>
      </c>
      <c r="E108" s="90">
        <f t="shared" ca="1" si="20"/>
        <v>2106308695.3168392</v>
      </c>
      <c r="F108" s="90">
        <f t="shared" ca="1" si="20"/>
        <v>2808411593.7557859</v>
      </c>
      <c r="G108" s="90">
        <f t="shared" ca="1" si="20"/>
        <v>3510514492.1947317</v>
      </c>
      <c r="H108" s="90">
        <f t="shared" ca="1" si="20"/>
        <v>4212617390.6336784</v>
      </c>
      <c r="I108" s="90">
        <f t="shared" ca="1" si="20"/>
        <v>4914720289.0726252</v>
      </c>
      <c r="J108" s="90">
        <f t="shared" ca="1" si="20"/>
        <v>5616823187.5115719</v>
      </c>
      <c r="K108" s="90">
        <f t="shared" ca="1" si="20"/>
        <v>6318926085.9505177</v>
      </c>
      <c r="L108">
        <f ca="1">IF('NGPS 2020'!$A116="MR",INDIRECT("'NGPS 2020'!"&amp;'Country Selector'!$B$3&amp;ROW($A116))*10^12,0)*'Process Emissions Multipliers'!$B$48</f>
        <v>7021028984.3894644</v>
      </c>
      <c r="M108" s="90">
        <f t="shared" ca="1" si="16"/>
        <v>6318926085.9505177</v>
      </c>
      <c r="N108" s="90">
        <f t="shared" ca="1" si="21"/>
        <v>5616823187.5115719</v>
      </c>
      <c r="O108" s="90">
        <f t="shared" ca="1" si="21"/>
        <v>4914720289.0726252</v>
      </c>
      <c r="P108" s="90">
        <f t="shared" ca="1" si="21"/>
        <v>4212617390.6336784</v>
      </c>
      <c r="Q108" s="90">
        <f t="shared" ca="1" si="21"/>
        <v>3510514492.1947317</v>
      </c>
      <c r="R108" s="90">
        <f t="shared" ca="1" si="21"/>
        <v>2808411593.7557859</v>
      </c>
      <c r="S108" s="90">
        <f t="shared" ca="1" si="21"/>
        <v>2106308695.3168392</v>
      </c>
      <c r="T108" s="90">
        <f t="shared" ca="1" si="21"/>
        <v>1404205796.877893</v>
      </c>
      <c r="U108" s="90">
        <f t="shared" ca="1" si="21"/>
        <v>702102898.43894649</v>
      </c>
      <c r="V108">
        <f ca="1">IF('NGPS 2030'!$A116="MR",INDIRECT("'NGPS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2020'!$A117="MR",INDIRECT("'NGPS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2030'!$A117="MR",INDIRECT("'NGPS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2010'!$A118="MR",INDIRECT("'NGPS 2010'!"&amp;'Country Selector'!$B$3&amp;ROW($A118))*10^12,0)</f>
        <v>371316525909.26477</v>
      </c>
      <c r="C110" s="90">
        <f t="shared" ca="1" si="15"/>
        <v>334184873318.33826</v>
      </c>
      <c r="D110" s="90">
        <f t="shared" ca="1" si="20"/>
        <v>297053220727.4118</v>
      </c>
      <c r="E110" s="90">
        <f t="shared" ca="1" si="20"/>
        <v>259921568136.48535</v>
      </c>
      <c r="F110" s="90">
        <f t="shared" ca="1" si="20"/>
        <v>222789915545.5589</v>
      </c>
      <c r="G110" s="90">
        <f t="shared" ca="1" si="20"/>
        <v>185658262954.63239</v>
      </c>
      <c r="H110" s="90">
        <f t="shared" ca="1" si="20"/>
        <v>148526610363.7059</v>
      </c>
      <c r="I110" s="90">
        <f t="shared" ca="1" si="20"/>
        <v>111394957772.77945</v>
      </c>
      <c r="J110" s="90">
        <f t="shared" ca="1" si="20"/>
        <v>74263305181.852951</v>
      </c>
      <c r="K110" s="90">
        <f t="shared" ca="1" si="20"/>
        <v>37131652590.926476</v>
      </c>
      <c r="L110">
        <f ca="1">IF('NGPS 2020'!$A118="MR",INDIRECT("'NGPS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11027254918.84371</v>
      </c>
      <c r="C111" s="90">
        <f t="shared" ca="1" si="15"/>
        <v>11100960742.00732</v>
      </c>
      <c r="D111" s="90">
        <f t="shared" ca="1" si="20"/>
        <v>11174666565.170929</v>
      </c>
      <c r="E111" s="90">
        <f t="shared" ca="1" si="20"/>
        <v>11248372388.334539</v>
      </c>
      <c r="F111" s="90">
        <f t="shared" ca="1" si="20"/>
        <v>11322078211.498148</v>
      </c>
      <c r="G111" s="90">
        <f t="shared" ca="1" si="20"/>
        <v>11395784034.661758</v>
      </c>
      <c r="H111" s="90">
        <f t="shared" ca="1" si="20"/>
        <v>11469489857.825367</v>
      </c>
      <c r="I111" s="90">
        <f t="shared" ca="1" si="20"/>
        <v>11543195680.988977</v>
      </c>
      <c r="J111" s="90">
        <f t="shared" ca="1" si="20"/>
        <v>11616901504.152586</v>
      </c>
      <c r="K111" s="90">
        <f t="shared" ca="1" si="20"/>
        <v>11690607327.316195</v>
      </c>
      <c r="L111">
        <f ca="1">IF('NGPS 2020'!$A119="MR",INDIRECT("'NGPS 2020'!"&amp;'Country Selector'!$B$3&amp;ROW($A119))*10^12,0)*'Process Emissions Multipliers'!$B$48</f>
        <v>11764313150.479805</v>
      </c>
      <c r="M111" s="90">
        <f t="shared" ca="1" si="16"/>
        <v>11914786267.465099</v>
      </c>
      <c r="N111" s="90">
        <f t="shared" ca="1" si="21"/>
        <v>12065259384.450397</v>
      </c>
      <c r="O111" s="90">
        <f t="shared" ca="1" si="21"/>
        <v>12215732501.435692</v>
      </c>
      <c r="P111" s="90">
        <f t="shared" ca="1" si="21"/>
        <v>12366205618.420986</v>
      </c>
      <c r="Q111" s="90">
        <f t="shared" ca="1" si="21"/>
        <v>12516678735.406282</v>
      </c>
      <c r="R111" s="90">
        <f t="shared" ca="1" si="21"/>
        <v>12667151852.391579</v>
      </c>
      <c r="S111" s="90">
        <f t="shared" ca="1" si="21"/>
        <v>12817624969.376873</v>
      </c>
      <c r="T111" s="90">
        <f t="shared" ca="1" si="21"/>
        <v>12968098086.362169</v>
      </c>
      <c r="U111" s="90">
        <f t="shared" ca="1" si="21"/>
        <v>13118571203.347466</v>
      </c>
      <c r="V111">
        <f ca="1">IF('NGPS 2030'!$A119="MR",INDIRECT("'NGPS 2030'!"&amp;'Country Selector'!$B$3&amp;ROW($A119))*10^12,0)*'Process Emissions Multipliers'!$D$48</f>
        <v>13269044320.33276</v>
      </c>
      <c r="W111" s="90">
        <f t="shared" ref="W111:AL126" ca="1" si="24">$V111*($AP$1-W$1)/($AP$1-$V$1)+$AP111*(W$1-$V$1)/($AP$1-$V$1)</f>
        <v>13322386089.361065</v>
      </c>
      <c r="X111" s="90">
        <f t="shared" ca="1" si="24"/>
        <v>13375727858.38937</v>
      </c>
      <c r="Y111" s="90">
        <f t="shared" ca="1" si="24"/>
        <v>13429069627.417675</v>
      </c>
      <c r="Z111" s="90">
        <f t="shared" ca="1" si="24"/>
        <v>13482411396.44598</v>
      </c>
      <c r="AA111" s="90">
        <f t="shared" ca="1" si="24"/>
        <v>13535753165.474281</v>
      </c>
      <c r="AB111" s="90">
        <f t="shared" ca="1" si="24"/>
        <v>13589094934.502586</v>
      </c>
      <c r="AC111" s="90">
        <f t="shared" ca="1" si="24"/>
        <v>13642436703.530891</v>
      </c>
      <c r="AD111" s="90">
        <f t="shared" ca="1" si="24"/>
        <v>13695778472.559196</v>
      </c>
      <c r="AE111" s="90">
        <f t="shared" ca="1" si="24"/>
        <v>13749120241.587502</v>
      </c>
      <c r="AF111" s="90">
        <f t="shared" ca="1" si="24"/>
        <v>13802462010.615807</v>
      </c>
      <c r="AG111" s="90">
        <f t="shared" ca="1" si="24"/>
        <v>13855803779.64411</v>
      </c>
      <c r="AH111" s="90">
        <f t="shared" ca="1" si="24"/>
        <v>13909145548.672415</v>
      </c>
      <c r="AI111" s="90">
        <f t="shared" ca="1" si="24"/>
        <v>13962487317.700718</v>
      </c>
      <c r="AJ111" s="90">
        <f t="shared" ca="1" si="24"/>
        <v>14015829086.729023</v>
      </c>
      <c r="AK111" s="90">
        <f t="shared" ca="1" si="24"/>
        <v>14069170855.757328</v>
      </c>
      <c r="AL111" s="90">
        <f t="shared" ca="1" si="24"/>
        <v>14122512624.785633</v>
      </c>
      <c r="AM111" s="90">
        <f t="shared" ca="1" si="23"/>
        <v>14175854393.813938</v>
      </c>
      <c r="AN111" s="90">
        <f t="shared" ca="1" si="23"/>
        <v>14229196162.842241</v>
      </c>
      <c r="AO111" s="90">
        <f t="shared" ca="1" si="23"/>
        <v>14282537931.870546</v>
      </c>
      <c r="AP111">
        <f ca="1">V111*'Process Emissions Multipliers'!$E$48</f>
        <v>14335879700.898851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2030'!$A120="MR",INDIRECT("'NGPS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2010'!$A121="MR",INDIRECT("'NGPS 2010'!"&amp;'Country Selector'!$B$3&amp;ROW($A121))*10^12,0)</f>
        <v>6581147187.5321102</v>
      </c>
      <c r="C113" s="90">
        <f t="shared" ca="1" si="15"/>
        <v>5923032468.7788992</v>
      </c>
      <c r="D113" s="90">
        <f t="shared" ca="1" si="20"/>
        <v>5264917750.0256882</v>
      </c>
      <c r="E113" s="90">
        <f t="shared" ca="1" si="20"/>
        <v>4606803031.2724771</v>
      </c>
      <c r="F113" s="90">
        <f t="shared" ca="1" si="20"/>
        <v>3948688312.5192657</v>
      </c>
      <c r="G113" s="90">
        <f t="shared" ca="1" si="20"/>
        <v>3290573593.7660551</v>
      </c>
      <c r="H113" s="90">
        <f t="shared" ca="1" si="20"/>
        <v>2632458875.0128441</v>
      </c>
      <c r="I113" s="90">
        <f t="shared" ca="1" si="20"/>
        <v>1974344156.2596328</v>
      </c>
      <c r="J113" s="90">
        <f t="shared" ca="1" si="20"/>
        <v>1316229437.506422</v>
      </c>
      <c r="K113" s="90">
        <f t="shared" ca="1" si="20"/>
        <v>658114718.75321102</v>
      </c>
      <c r="L113">
        <f ca="1">IF('NGPS 2020'!$A121="MR",INDIRECT("'NGPS 2020'!"&amp;'Country Selector'!$B$3&amp;ROW($A121))*10^12,0)*'Process Emissions Multipliers'!$B$48</f>
        <v>0</v>
      </c>
      <c r="M113" s="90">
        <f t="shared" ca="1" si="16"/>
        <v>10349373267.864594</v>
      </c>
      <c r="N113" s="90">
        <f t="shared" ca="1" si="21"/>
        <v>20698746535.729187</v>
      </c>
      <c r="O113" s="90">
        <f t="shared" ca="1" si="21"/>
        <v>31048119803.593781</v>
      </c>
      <c r="P113" s="90">
        <f t="shared" ca="1" si="21"/>
        <v>41397493071.458374</v>
      </c>
      <c r="Q113" s="90">
        <f t="shared" ca="1" si="21"/>
        <v>51746866339.322968</v>
      </c>
      <c r="R113" s="90">
        <f t="shared" ca="1" si="21"/>
        <v>62096239607.187561</v>
      </c>
      <c r="S113" s="90">
        <f t="shared" ca="1" si="21"/>
        <v>72445612875.052155</v>
      </c>
      <c r="T113" s="90">
        <f t="shared" ca="1" si="21"/>
        <v>82794986142.916748</v>
      </c>
      <c r="U113" s="90">
        <f t="shared" ca="1" si="21"/>
        <v>93144359410.781342</v>
      </c>
      <c r="V113">
        <f ca="1">IF('NGPS 2030'!$A121="MR",INDIRECT("'NGPS 2030'!"&amp;'Country Selector'!$B$3&amp;ROW($A121))*10^12,0)*'Process Emissions Multipliers'!$D$48</f>
        <v>103493732678.64594</v>
      </c>
      <c r="W113" s="90">
        <f t="shared" ca="1" si="24"/>
        <v>103909779128.65002</v>
      </c>
      <c r="X113" s="90">
        <f t="shared" ca="1" si="24"/>
        <v>104325825578.65413</v>
      </c>
      <c r="Y113" s="90">
        <f t="shared" ca="1" si="24"/>
        <v>104741872028.65822</v>
      </c>
      <c r="Z113" s="90">
        <f t="shared" ca="1" si="24"/>
        <v>105157918478.66231</v>
      </c>
      <c r="AA113" s="90">
        <f t="shared" ca="1" si="24"/>
        <v>105573964928.66641</v>
      </c>
      <c r="AB113" s="90">
        <f t="shared" ca="1" si="24"/>
        <v>105990011378.6705</v>
      </c>
      <c r="AC113" s="90">
        <f t="shared" ca="1" si="24"/>
        <v>106406057828.67459</v>
      </c>
      <c r="AD113" s="90">
        <f t="shared" ca="1" si="24"/>
        <v>106822104278.67868</v>
      </c>
      <c r="AE113" s="90">
        <f t="shared" ca="1" si="24"/>
        <v>107238150728.68277</v>
      </c>
      <c r="AF113" s="90">
        <f t="shared" ca="1" si="24"/>
        <v>107654197178.68687</v>
      </c>
      <c r="AG113" s="90">
        <f t="shared" ca="1" si="24"/>
        <v>108070243628.69096</v>
      </c>
      <c r="AH113" s="90">
        <f t="shared" ca="1" si="24"/>
        <v>108486290078.69507</v>
      </c>
      <c r="AI113" s="90">
        <f t="shared" ca="1" si="24"/>
        <v>108902336528.69916</v>
      </c>
      <c r="AJ113" s="90">
        <f t="shared" ca="1" si="24"/>
        <v>109318382978.70325</v>
      </c>
      <c r="AK113" s="90">
        <f t="shared" ca="1" si="24"/>
        <v>109734429428.70735</v>
      </c>
      <c r="AL113" s="90">
        <f t="shared" ca="1" si="24"/>
        <v>110150475878.71144</v>
      </c>
      <c r="AM113" s="90">
        <f t="shared" ca="1" si="23"/>
        <v>110566522328.71553</v>
      </c>
      <c r="AN113" s="90">
        <f t="shared" ca="1" si="23"/>
        <v>110982568778.71962</v>
      </c>
      <c r="AO113" s="90">
        <f t="shared" ca="1" si="23"/>
        <v>111398615228.72371</v>
      </c>
      <c r="AP113">
        <f ca="1">V113*'Process Emissions Multipliers'!$E$48</f>
        <v>111814661678.72781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133035557.09853753</v>
      </c>
      <c r="C115" s="90">
        <f t="shared" ca="1" si="15"/>
        <v>119732001.38868377</v>
      </c>
      <c r="D115" s="90">
        <f t="shared" ca="1" si="20"/>
        <v>106428445.67883003</v>
      </c>
      <c r="E115" s="90">
        <f t="shared" ca="1" si="20"/>
        <v>93124889.968976274</v>
      </c>
      <c r="F115" s="90">
        <f t="shared" ca="1" si="20"/>
        <v>79821334.259122521</v>
      </c>
      <c r="G115" s="90">
        <f t="shared" ca="1" si="20"/>
        <v>66517778.549268767</v>
      </c>
      <c r="H115" s="90">
        <f t="shared" ca="1" si="20"/>
        <v>53214222.839415014</v>
      </c>
      <c r="I115" s="90">
        <f t="shared" ca="1" si="20"/>
        <v>39910667.12956126</v>
      </c>
      <c r="J115" s="90">
        <f t="shared" ca="1" si="20"/>
        <v>26607111.419707507</v>
      </c>
      <c r="K115" s="90">
        <f t="shared" ca="1" si="20"/>
        <v>13303555.709853753</v>
      </c>
      <c r="L115">
        <f ca="1">IF('NGPS 2020'!$A123="MR",INDIRECT("'NGPS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2030'!$A123="MR",INDIRECT("'NGPS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9175737535.8129292</v>
      </c>
      <c r="D116" s="90">
        <f t="shared" ca="1" si="20"/>
        <v>18351475071.625858</v>
      </c>
      <c r="E116" s="90">
        <f t="shared" ca="1" si="20"/>
        <v>27527212607.438789</v>
      </c>
      <c r="F116" s="90">
        <f t="shared" ca="1" si="20"/>
        <v>36702950143.251717</v>
      </c>
      <c r="G116" s="90">
        <f t="shared" ca="1" si="20"/>
        <v>45878687679.064644</v>
      </c>
      <c r="H116" s="90">
        <f t="shared" ca="1" si="20"/>
        <v>55054425214.877579</v>
      </c>
      <c r="I116" s="90">
        <f t="shared" ca="1" si="20"/>
        <v>64230162750.690506</v>
      </c>
      <c r="J116" s="90">
        <f t="shared" ca="1" si="20"/>
        <v>73405900286.503433</v>
      </c>
      <c r="K116" s="90">
        <f t="shared" ca="1" si="20"/>
        <v>82581637822.31636</v>
      </c>
      <c r="L116">
        <f ca="1">IF('NGPS 2020'!$A124="MR",INDIRECT("'NGPS 2020'!"&amp;'Country Selector'!$B$3&amp;ROW($A124))*10^12,0)*'Process Emissions Multipliers'!$B$48</f>
        <v>91757375358.129288</v>
      </c>
      <c r="M116" s="90">
        <f t="shared" ca="1" si="16"/>
        <v>82581637822.31636</v>
      </c>
      <c r="N116" s="90">
        <f t="shared" ca="1" si="21"/>
        <v>73405900286.503433</v>
      </c>
      <c r="O116" s="90">
        <f t="shared" ca="1" si="21"/>
        <v>64230162750.690506</v>
      </c>
      <c r="P116" s="90">
        <f t="shared" ca="1" si="21"/>
        <v>55054425214.877579</v>
      </c>
      <c r="Q116" s="90">
        <f t="shared" ca="1" si="21"/>
        <v>45878687679.064644</v>
      </c>
      <c r="R116" s="90">
        <f t="shared" ca="1" si="21"/>
        <v>36702950143.251717</v>
      </c>
      <c r="S116" s="90">
        <f t="shared" ca="1" si="21"/>
        <v>27527212607.438789</v>
      </c>
      <c r="T116" s="90">
        <f t="shared" ca="1" si="21"/>
        <v>18351475071.625858</v>
      </c>
      <c r="U116" s="90">
        <f t="shared" ca="1" si="21"/>
        <v>9175737535.8129292</v>
      </c>
      <c r="V116">
        <f ca="1">IF('NGPS 2030'!$A124="MR",INDIRECT("'NGPS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2020'!$A126="MR",INDIRECT("'NGPS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86008588501.215393</v>
      </c>
      <c r="C121" s="90">
        <f t="shared" ca="1" si="15"/>
        <v>77407729651.093842</v>
      </c>
      <c r="D121" s="90">
        <f t="shared" ca="1" si="20"/>
        <v>68806870800.972321</v>
      </c>
      <c r="E121" s="90">
        <f t="shared" ca="1" si="20"/>
        <v>60206011950.850784</v>
      </c>
      <c r="F121" s="90">
        <f t="shared" ca="1" si="20"/>
        <v>51605153100.729233</v>
      </c>
      <c r="G121" s="90">
        <f t="shared" ca="1" si="20"/>
        <v>43004294250.607697</v>
      </c>
      <c r="H121" s="90">
        <f t="shared" ca="1" si="20"/>
        <v>34403435400.48616</v>
      </c>
      <c r="I121" s="90">
        <f t="shared" ca="1" si="20"/>
        <v>25802576550.364616</v>
      </c>
      <c r="J121" s="90">
        <f t="shared" ca="1" si="20"/>
        <v>17201717700.24308</v>
      </c>
      <c r="K121" s="90">
        <f t="shared" ca="1" si="20"/>
        <v>8600858850.1215401</v>
      </c>
      <c r="L121">
        <f ca="1">IF('NGPS 2020'!$A129="MR",INDIRECT("'NGPS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2030'!$A138="MR",INDIRECT("'NGPS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Multipliers'!$B$48</f>
        <v>0</v>
      </c>
      <c r="M131" s="90">
        <f t="shared" ca="1" si="28"/>
        <v>2120510417.2093854</v>
      </c>
      <c r="N131" s="90">
        <f t="shared" ca="1" si="28"/>
        <v>4241020834.4187708</v>
      </c>
      <c r="O131" s="90">
        <f t="shared" ca="1" si="28"/>
        <v>6361531251.6281557</v>
      </c>
      <c r="P131" s="90">
        <f t="shared" ca="1" si="28"/>
        <v>8482041668.8375416</v>
      </c>
      <c r="Q131" s="90">
        <f t="shared" ca="1" si="28"/>
        <v>10602552086.046926</v>
      </c>
      <c r="R131" s="90">
        <f t="shared" ca="1" si="28"/>
        <v>12723062503.256311</v>
      </c>
      <c r="S131" s="90">
        <f t="shared" ca="1" si="28"/>
        <v>14843572920.465698</v>
      </c>
      <c r="T131" s="90">
        <f t="shared" ca="1" si="28"/>
        <v>16964083337.675083</v>
      </c>
      <c r="U131" s="90">
        <f t="shared" ca="1" si="28"/>
        <v>19084593754.884468</v>
      </c>
      <c r="V131">
        <f ca="1">IF('NGPS 2030'!$A139="MR",INDIRECT("'NGPS 2030'!"&amp;'Country Selector'!$B$3&amp;ROW($A139))*10^12,0)*'Process Emissions Multipliers'!$D$48</f>
        <v>21205104172.093853</v>
      </c>
      <c r="W131" s="90">
        <f t="shared" ca="1" si="26"/>
        <v>21290349027.83947</v>
      </c>
      <c r="X131" s="90">
        <f t="shared" ca="1" si="26"/>
        <v>21375593883.585087</v>
      </c>
      <c r="Y131" s="90">
        <f t="shared" ca="1" si="26"/>
        <v>21460838739.330708</v>
      </c>
      <c r="Z131" s="90">
        <f t="shared" ca="1" si="26"/>
        <v>21546083595.076324</v>
      </c>
      <c r="AA131" s="90">
        <f t="shared" ca="1" si="26"/>
        <v>21631328450.821938</v>
      </c>
      <c r="AB131" s="90">
        <f t="shared" ca="1" si="26"/>
        <v>21716573306.567558</v>
      </c>
      <c r="AC131" s="90">
        <f t="shared" ca="1" si="26"/>
        <v>21801818162.313171</v>
      </c>
      <c r="AD131" s="90">
        <f t="shared" ca="1" si="26"/>
        <v>21887063018.058792</v>
      </c>
      <c r="AE131" s="90">
        <f t="shared" ca="1" si="26"/>
        <v>21972307873.804409</v>
      </c>
      <c r="AF131" s="90">
        <f t="shared" ca="1" si="26"/>
        <v>22057552729.550026</v>
      </c>
      <c r="AG131" s="90">
        <f t="shared" ca="1" si="26"/>
        <v>22142797585.295643</v>
      </c>
      <c r="AH131" s="90">
        <f t="shared" ca="1" si="26"/>
        <v>22228042441.04126</v>
      </c>
      <c r="AI131" s="90">
        <f t="shared" ca="1" si="26"/>
        <v>22313287296.786877</v>
      </c>
      <c r="AJ131" s="90">
        <f t="shared" ca="1" si="26"/>
        <v>22398532152.532494</v>
      </c>
      <c r="AK131" s="90">
        <f t="shared" ca="1" si="26"/>
        <v>22483777008.278111</v>
      </c>
      <c r="AL131" s="90">
        <f t="shared" ca="1" si="26"/>
        <v>22569021864.023727</v>
      </c>
      <c r="AM131" s="90">
        <f t="shared" ca="1" si="25"/>
        <v>22654266719.769348</v>
      </c>
      <c r="AN131" s="90">
        <f t="shared" ca="1" si="25"/>
        <v>22739511575.514965</v>
      </c>
      <c r="AO131" s="90">
        <f t="shared" ca="1" si="25"/>
        <v>22824756431.260586</v>
      </c>
      <c r="AP131">
        <f ca="1">V131*'Process Emissions Multipliers'!$E$48</f>
        <v>22910001287.006199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2030'!$A140="MR",INDIRECT("'NGPS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1880041092.9896722</v>
      </c>
      <c r="D134" s="90">
        <f t="shared" ca="1" si="27"/>
        <v>3760082185.9793444</v>
      </c>
      <c r="E134" s="90">
        <f t="shared" ca="1" si="27"/>
        <v>5640123278.9690161</v>
      </c>
      <c r="F134" s="90">
        <f t="shared" ca="1" si="27"/>
        <v>7520164371.9586887</v>
      </c>
      <c r="G134" s="90">
        <f t="shared" ca="1" si="27"/>
        <v>9400205464.9483604</v>
      </c>
      <c r="H134" s="90">
        <f t="shared" ca="1" si="27"/>
        <v>11280246557.938032</v>
      </c>
      <c r="I134" s="90">
        <f t="shared" ca="1" si="27"/>
        <v>13160287650.927704</v>
      </c>
      <c r="J134" s="90">
        <f t="shared" ca="1" si="27"/>
        <v>15040328743.917377</v>
      </c>
      <c r="K134" s="90">
        <f t="shared" ca="1" si="27"/>
        <v>16920369836.907049</v>
      </c>
      <c r="L134">
        <f ca="1">IF('NGPS 2020'!$A142="MR",INDIRECT("'NGPS 2020'!"&amp;'Country Selector'!$B$3&amp;ROW($A142))*10^12,0)*'Process Emissions Multipliers'!$B$48</f>
        <v>18800410929.896721</v>
      </c>
      <c r="M134" s="90">
        <f t="shared" ca="1" si="28"/>
        <v>16920369836.907049</v>
      </c>
      <c r="N134" s="90">
        <f t="shared" ca="1" si="28"/>
        <v>15040328743.917377</v>
      </c>
      <c r="O134" s="90">
        <f t="shared" ca="1" si="28"/>
        <v>13160287650.927704</v>
      </c>
      <c r="P134" s="90">
        <f t="shared" ca="1" si="28"/>
        <v>11280246557.938032</v>
      </c>
      <c r="Q134" s="90">
        <f t="shared" ca="1" si="28"/>
        <v>9400205464.9483604</v>
      </c>
      <c r="R134" s="90">
        <f t="shared" ca="1" si="28"/>
        <v>7520164371.9586887</v>
      </c>
      <c r="S134" s="90">
        <f t="shared" ca="1" si="28"/>
        <v>5640123278.9690161</v>
      </c>
      <c r="T134" s="90">
        <f t="shared" ca="1" si="28"/>
        <v>3760082185.9793444</v>
      </c>
      <c r="U134" s="90">
        <f t="shared" ca="1" si="28"/>
        <v>1880041092.9896722</v>
      </c>
      <c r="V134">
        <f ca="1">IF('NGPS 2030'!$A142="MR",INDIRECT("'NGPS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2030'!$A144="MR",INDIRECT("'NGPS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2010'!$A145="MR",INDIRECT("'NGPS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2020'!$A145="MR",INDIRECT("'NGPS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250871625.41126418</v>
      </c>
      <c r="C138" s="90">
        <f t="shared" ca="1" si="27"/>
        <v>225784462.87013778</v>
      </c>
      <c r="D138" s="90">
        <f t="shared" ca="1" si="27"/>
        <v>200697300.32901135</v>
      </c>
      <c r="E138" s="90">
        <f t="shared" ca="1" si="27"/>
        <v>175610137.78788492</v>
      </c>
      <c r="F138" s="90">
        <f t="shared" ca="1" si="27"/>
        <v>150522975.24675852</v>
      </c>
      <c r="G138" s="90">
        <f t="shared" ca="1" si="27"/>
        <v>125435812.70563209</v>
      </c>
      <c r="H138" s="90">
        <f t="shared" ca="1" si="27"/>
        <v>100348650.16450568</v>
      </c>
      <c r="I138" s="90">
        <f t="shared" ca="1" si="27"/>
        <v>75261487.62337926</v>
      </c>
      <c r="J138" s="90">
        <f t="shared" ca="1" si="27"/>
        <v>50174325.082252838</v>
      </c>
      <c r="K138" s="90">
        <f t="shared" ca="1" si="27"/>
        <v>25087162.541126419</v>
      </c>
      <c r="L138">
        <f ca="1">IF('NGPS 2020'!$A146="MR",INDIRECT("'NGPS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2030'!$A146="MR",INDIRECT("'NGPS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64702208696.658661</v>
      </c>
      <c r="C139" s="90">
        <f t="shared" ca="1" si="27"/>
        <v>58231987826.992798</v>
      </c>
      <c r="D139" s="90">
        <f t="shared" ca="1" si="27"/>
        <v>51761766957.326927</v>
      </c>
      <c r="E139" s="90">
        <f t="shared" ca="1" si="27"/>
        <v>45291546087.661057</v>
      </c>
      <c r="F139" s="90">
        <f t="shared" ca="1" si="27"/>
        <v>38821325217.995193</v>
      </c>
      <c r="G139" s="90">
        <f t="shared" ca="1" si="27"/>
        <v>32351104348.329334</v>
      </c>
      <c r="H139" s="90">
        <f t="shared" ca="1" si="27"/>
        <v>25880883478.663464</v>
      </c>
      <c r="I139" s="90">
        <f t="shared" ca="1" si="27"/>
        <v>19410662608.997597</v>
      </c>
      <c r="J139" s="90">
        <f t="shared" ca="1" si="27"/>
        <v>12940441739.331732</v>
      </c>
      <c r="K139" s="90">
        <f t="shared" ca="1" si="27"/>
        <v>6470220869.6658659</v>
      </c>
      <c r="L139">
        <f ca="1">IF('NGPS 2020'!$A147="MR",INDIRECT("'NGPS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2020'!$A149="MR",INDIRECT("'NGPS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2030'!$A154="MR",INDIRECT("'NGPS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2030'!$A156="MR",INDIRECT("'NGPS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2030'!$A157="MR",INDIRECT("'NGPS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2030'!$A158="MR",INDIRECT("'NGPS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125435812.70563209</v>
      </c>
      <c r="C152" s="90">
        <f t="shared" ca="1" si="27"/>
        <v>112892231.43506889</v>
      </c>
      <c r="D152" s="90">
        <f t="shared" ca="1" si="27"/>
        <v>100348650.16450568</v>
      </c>
      <c r="E152" s="90">
        <f t="shared" ca="1" si="27"/>
        <v>87805068.89394246</v>
      </c>
      <c r="F152" s="90">
        <f t="shared" ca="1" si="27"/>
        <v>75261487.62337926</v>
      </c>
      <c r="G152" s="90">
        <f t="shared" ca="1" si="27"/>
        <v>62717906.352816045</v>
      </c>
      <c r="H152" s="90">
        <f t="shared" ca="1" si="27"/>
        <v>50174325.082252838</v>
      </c>
      <c r="I152" s="90">
        <f t="shared" ca="1" si="27"/>
        <v>37630743.81168963</v>
      </c>
      <c r="J152" s="90">
        <f t="shared" ca="1" si="27"/>
        <v>25087162.541126419</v>
      </c>
      <c r="K152" s="90">
        <f t="shared" ca="1" si="27"/>
        <v>12543581.270563209</v>
      </c>
      <c r="L152">
        <f ca="1">IF('NGPS 2020'!$A160="MR",INDIRECT("'NGPS 2020'!"&amp;'Country Selector'!$B$3&amp;ROW($A160))*10^12,0)*'Process Emissions Multipliers'!$B$48</f>
        <v>0</v>
      </c>
      <c r="M152" s="90">
        <f t="shared" ca="1" si="28"/>
        <v>327086355828.91779</v>
      </c>
      <c r="N152" s="90">
        <f t="shared" ca="1" si="28"/>
        <v>654172711657.83557</v>
      </c>
      <c r="O152" s="90">
        <f t="shared" ca="1" si="28"/>
        <v>981259067486.7533</v>
      </c>
      <c r="P152" s="90">
        <f t="shared" ca="1" si="28"/>
        <v>1308345423315.6711</v>
      </c>
      <c r="Q152" s="90">
        <f t="shared" ca="1" si="28"/>
        <v>1635431779144.5889</v>
      </c>
      <c r="R152" s="90">
        <f t="shared" ca="1" si="28"/>
        <v>1962518134973.5066</v>
      </c>
      <c r="S152" s="90">
        <f t="shared" ca="1" si="28"/>
        <v>2289604490802.4243</v>
      </c>
      <c r="T152" s="90">
        <f t="shared" ca="1" si="28"/>
        <v>2616690846631.3423</v>
      </c>
      <c r="U152" s="90">
        <f t="shared" ca="1" si="28"/>
        <v>2943777202460.2603</v>
      </c>
      <c r="V152">
        <f ca="1">IF('NGPS 2030'!$A160="MR",INDIRECT("'NGPS 2030'!"&amp;'Country Selector'!$B$3&amp;ROW($A160))*10^12,0)*'Process Emissions Multipliers'!$D$48</f>
        <v>3270863558289.1777</v>
      </c>
      <c r="W152" s="90">
        <f t="shared" ca="1" si="30"/>
        <v>3284012481771.3311</v>
      </c>
      <c r="X152" s="90">
        <f t="shared" ca="1" si="30"/>
        <v>3297161405253.4854</v>
      </c>
      <c r="Y152" s="90">
        <f t="shared" ca="1" si="30"/>
        <v>3310310328735.6387</v>
      </c>
      <c r="Z152" s="90">
        <f t="shared" ca="1" si="30"/>
        <v>3323459252217.792</v>
      </c>
      <c r="AA152" s="90">
        <f t="shared" ca="1" si="30"/>
        <v>3336608175699.9453</v>
      </c>
      <c r="AB152" s="90">
        <f t="shared" ca="1" si="30"/>
        <v>3349757099182.0986</v>
      </c>
      <c r="AC152" s="90">
        <f t="shared" ca="1" si="30"/>
        <v>3362906022664.2529</v>
      </c>
      <c r="AD152" s="90">
        <f t="shared" ca="1" si="30"/>
        <v>3376054946146.4063</v>
      </c>
      <c r="AE152" s="90">
        <f t="shared" ca="1" si="30"/>
        <v>3389203869628.5596</v>
      </c>
      <c r="AF152" s="90">
        <f t="shared" ca="1" si="30"/>
        <v>3402352793110.7134</v>
      </c>
      <c r="AG152" s="90">
        <f t="shared" ca="1" si="30"/>
        <v>3415501716592.8672</v>
      </c>
      <c r="AH152" s="90">
        <f t="shared" ca="1" si="30"/>
        <v>3428650640075.0205</v>
      </c>
      <c r="AI152" s="90">
        <f t="shared" ca="1" si="30"/>
        <v>3441799563557.1738</v>
      </c>
      <c r="AJ152" s="90">
        <f t="shared" ca="1" si="30"/>
        <v>3454948487039.3276</v>
      </c>
      <c r="AK152" s="90">
        <f t="shared" ca="1" si="30"/>
        <v>3468097410521.481</v>
      </c>
      <c r="AL152" s="90">
        <f t="shared" ca="1" si="30"/>
        <v>3481246334003.6348</v>
      </c>
      <c r="AM152" s="90">
        <f t="shared" ca="1" si="29"/>
        <v>3494395257485.7881</v>
      </c>
      <c r="AN152" s="90">
        <f t="shared" ca="1" si="29"/>
        <v>3507544180967.9424</v>
      </c>
      <c r="AO152" s="90">
        <f t="shared" ca="1" si="29"/>
        <v>3520693104450.0957</v>
      </c>
      <c r="AP152">
        <f ca="1">V152*'Process Emissions Multipliers'!$E$48</f>
        <v>3533842027932.249</v>
      </c>
    </row>
    <row r="153" spans="1:42">
      <c r="A153" s="74">
        <v>150</v>
      </c>
      <c r="B153">
        <f ca="1">IF('NGPS 2010'!$A161="MR",INDIRECT("'NGPS 2010'!"&amp;'Country Selector'!$B$3&amp;ROW($A161))*10^12,0)</f>
        <v>4211155223244.1055</v>
      </c>
      <c r="C153" s="90">
        <f t="shared" ca="1" si="27"/>
        <v>4239239782011.6313</v>
      </c>
      <c r="D153" s="90">
        <f t="shared" ca="1" si="27"/>
        <v>4267324340779.1558</v>
      </c>
      <c r="E153" s="90">
        <f t="shared" ca="1" si="27"/>
        <v>4295408899546.6816</v>
      </c>
      <c r="F153" s="90">
        <f t="shared" ca="1" si="27"/>
        <v>4323493458314.207</v>
      </c>
      <c r="G153" s="90">
        <f t="shared" ca="1" si="27"/>
        <v>4351578017081.7319</v>
      </c>
      <c r="H153" s="90">
        <f t="shared" ca="1" si="27"/>
        <v>4379662575849.2568</v>
      </c>
      <c r="I153" s="90">
        <f t="shared" ca="1" si="27"/>
        <v>4407747134616.7822</v>
      </c>
      <c r="J153" s="90">
        <f t="shared" ca="1" si="27"/>
        <v>4435831693384.3076</v>
      </c>
      <c r="K153" s="90">
        <f t="shared" ca="1" si="27"/>
        <v>4463916252151.833</v>
      </c>
      <c r="L153">
        <f ca="1">IF('NGPS 2020'!$A161="MR",INDIRECT("'NGPS 2020'!"&amp;'Country Selector'!$B$3&amp;ROW($A161))*10^12,0)*'Process Emissions Multipliers'!$B$48</f>
        <v>4492000810919.3584</v>
      </c>
      <c r="M153" s="90">
        <f t="shared" ca="1" si="28"/>
        <v>4222370028983.2544</v>
      </c>
      <c r="N153" s="90">
        <f t="shared" ca="1" si="28"/>
        <v>3952739247047.1494</v>
      </c>
      <c r="O153" s="90">
        <f t="shared" ca="1" si="28"/>
        <v>3683108465111.0449</v>
      </c>
      <c r="P153" s="90">
        <f t="shared" ca="1" si="28"/>
        <v>3413477683174.9404</v>
      </c>
      <c r="Q153" s="90">
        <f t="shared" ca="1" si="28"/>
        <v>3143846901238.8359</v>
      </c>
      <c r="R153" s="90">
        <f t="shared" ca="1" si="28"/>
        <v>2874216119302.7314</v>
      </c>
      <c r="S153" s="90">
        <f t="shared" ca="1" si="28"/>
        <v>2604585337366.627</v>
      </c>
      <c r="T153" s="90">
        <f t="shared" ca="1" si="28"/>
        <v>2334954555430.5225</v>
      </c>
      <c r="U153" s="90">
        <f t="shared" ca="1" si="28"/>
        <v>2065323773494.4182</v>
      </c>
      <c r="V153">
        <f ca="1">IF('NGPS 2030'!$A161="MR",INDIRECT("'NGPS 2030'!"&amp;'Country Selector'!$B$3&amp;ROW($A161))*10^12,0)*'Process Emissions Multipliers'!$D$48</f>
        <v>1795692991558.3137</v>
      </c>
      <c r="W153" s="90">
        <f t="shared" ca="1" si="30"/>
        <v>1802911705920.031</v>
      </c>
      <c r="X153" s="90">
        <f t="shared" ca="1" si="30"/>
        <v>1810130420281.7483</v>
      </c>
      <c r="Y153" s="90">
        <f t="shared" ca="1" si="30"/>
        <v>1817349134643.4653</v>
      </c>
      <c r="Z153" s="90">
        <f t="shared" ca="1" si="30"/>
        <v>1824567849005.1826</v>
      </c>
      <c r="AA153" s="90">
        <f t="shared" ca="1" si="30"/>
        <v>1831786563366.9001</v>
      </c>
      <c r="AB153" s="90">
        <f t="shared" ca="1" si="30"/>
        <v>1839005277728.6172</v>
      </c>
      <c r="AC153" s="90">
        <f t="shared" ca="1" si="30"/>
        <v>1846223992090.3345</v>
      </c>
      <c r="AD153" s="90">
        <f t="shared" ca="1" si="30"/>
        <v>1853442706452.0518</v>
      </c>
      <c r="AE153" s="90">
        <f t="shared" ca="1" si="30"/>
        <v>1860661420813.769</v>
      </c>
      <c r="AF153" s="90">
        <f t="shared" ca="1" si="30"/>
        <v>1867880135175.4863</v>
      </c>
      <c r="AG153" s="90">
        <f t="shared" ca="1" si="30"/>
        <v>1875098849537.2036</v>
      </c>
      <c r="AH153" s="90">
        <f t="shared" ca="1" si="30"/>
        <v>1882317563898.9207</v>
      </c>
      <c r="AI153" s="90">
        <f t="shared" ca="1" si="30"/>
        <v>1889536278260.6382</v>
      </c>
      <c r="AJ153" s="90">
        <f t="shared" ca="1" si="30"/>
        <v>1896754992622.3555</v>
      </c>
      <c r="AK153" s="90">
        <f t="shared" ca="1" si="30"/>
        <v>1903973706984.0725</v>
      </c>
      <c r="AL153" s="90">
        <f t="shared" ca="1" si="30"/>
        <v>1911192421345.79</v>
      </c>
      <c r="AM153" s="90">
        <f t="shared" ca="1" si="29"/>
        <v>1918411135707.5073</v>
      </c>
      <c r="AN153" s="90">
        <f t="shared" ca="1" si="29"/>
        <v>1925629850069.2244</v>
      </c>
      <c r="AO153" s="90">
        <f t="shared" ca="1" si="29"/>
        <v>1932848564430.9419</v>
      </c>
      <c r="AP153">
        <f ca="1">V153*'Process Emissions Multipliers'!$E$48</f>
        <v>1940067278792.6589</v>
      </c>
    </row>
    <row r="154" spans="1:42">
      <c r="A154" s="74">
        <v>200</v>
      </c>
      <c r="B154">
        <f ca="1">IF('NGPS 2010'!$A162="MR",INDIRECT("'NGPS 2010'!"&amp;'Country Selector'!$B$3&amp;ROW($A162))*10^12,0)</f>
        <v>994798747236.33093</v>
      </c>
      <c r="C154" s="90">
        <f t="shared" ca="1" si="27"/>
        <v>1001447950604.3279</v>
      </c>
      <c r="D154" s="90">
        <f t="shared" ca="1" si="27"/>
        <v>1008097153972.3246</v>
      </c>
      <c r="E154" s="90">
        <f t="shared" ca="1" si="27"/>
        <v>1014746357340.3215</v>
      </c>
      <c r="F154" s="90">
        <f t="shared" ca="1" si="27"/>
        <v>1021395560708.3184</v>
      </c>
      <c r="G154" s="90">
        <f t="shared" ca="1" si="27"/>
        <v>1028044764076.3152</v>
      </c>
      <c r="H154" s="90">
        <f t="shared" ca="1" si="27"/>
        <v>1034693967444.312</v>
      </c>
      <c r="I154" s="90">
        <f t="shared" ca="1" si="27"/>
        <v>1041343170812.309</v>
      </c>
      <c r="J154" s="90">
        <f t="shared" ca="1" si="27"/>
        <v>1047992374180.3059</v>
      </c>
      <c r="K154" s="90">
        <f t="shared" ca="1" si="27"/>
        <v>1054641577548.3026</v>
      </c>
      <c r="L154">
        <f ca="1">IF('NGPS 2020'!$A162="MR",INDIRECT("'NGPS 2020'!"&amp;'Country Selector'!$B$3&amp;ROW($A162))*10^12,0)*'Process Emissions Multipliers'!$B$48</f>
        <v>1061290780916.2996</v>
      </c>
      <c r="M154" s="90">
        <f t="shared" ca="1" si="28"/>
        <v>1094815982679.6281</v>
      </c>
      <c r="N154" s="90">
        <f t="shared" ca="1" si="28"/>
        <v>1128341184442.9568</v>
      </c>
      <c r="O154" s="90">
        <f t="shared" ca="1" si="28"/>
        <v>1161866386206.2852</v>
      </c>
      <c r="P154" s="90">
        <f t="shared" ca="1" si="28"/>
        <v>1195391587969.6138</v>
      </c>
      <c r="Q154" s="90">
        <f t="shared" ca="1" si="28"/>
        <v>1228916789732.9424</v>
      </c>
      <c r="R154" s="90">
        <f t="shared" ca="1" si="28"/>
        <v>1262441991496.271</v>
      </c>
      <c r="S154" s="90">
        <f t="shared" ca="1" si="28"/>
        <v>1295967193259.5994</v>
      </c>
      <c r="T154" s="90">
        <f t="shared" ca="1" si="28"/>
        <v>1329492395022.9282</v>
      </c>
      <c r="U154" s="90">
        <f t="shared" ca="1" si="28"/>
        <v>1363017596786.2566</v>
      </c>
      <c r="V154">
        <f ca="1">IF('NGPS 2030'!$A162="MR",INDIRECT("'NGPS 2030'!"&amp;'Country Selector'!$B$3&amp;ROW($A162))*10^12,0)*'Process Emissions Multipliers'!$D$48</f>
        <v>1396542798549.5852</v>
      </c>
      <c r="W154" s="90">
        <f t="shared" ca="1" si="30"/>
        <v>1402156922792.446</v>
      </c>
      <c r="X154" s="90">
        <f t="shared" ca="1" si="30"/>
        <v>1407771047035.3066</v>
      </c>
      <c r="Y154" s="90">
        <f t="shared" ca="1" si="30"/>
        <v>1413385171278.1675</v>
      </c>
      <c r="Z154" s="90">
        <f t="shared" ca="1" si="30"/>
        <v>1418999295521.0283</v>
      </c>
      <c r="AA154" s="90">
        <f t="shared" ca="1" si="30"/>
        <v>1424613419763.8889</v>
      </c>
      <c r="AB154" s="90">
        <f t="shared" ca="1" si="30"/>
        <v>1430227544006.7498</v>
      </c>
      <c r="AC154" s="90">
        <f t="shared" ca="1" si="30"/>
        <v>1435841668249.6106</v>
      </c>
      <c r="AD154" s="90">
        <f t="shared" ca="1" si="30"/>
        <v>1441455792492.4714</v>
      </c>
      <c r="AE154" s="90">
        <f t="shared" ca="1" si="30"/>
        <v>1447069916735.332</v>
      </c>
      <c r="AF154" s="90">
        <f t="shared" ca="1" si="30"/>
        <v>1452684040978.1929</v>
      </c>
      <c r="AG154" s="90">
        <f t="shared" ca="1" si="30"/>
        <v>1458298165221.0537</v>
      </c>
      <c r="AH154" s="90">
        <f t="shared" ca="1" si="30"/>
        <v>1463912289463.9146</v>
      </c>
      <c r="AI154" s="90">
        <f t="shared" ca="1" si="30"/>
        <v>1469526413706.7751</v>
      </c>
      <c r="AJ154" s="90">
        <f t="shared" ca="1" si="30"/>
        <v>1475140537949.636</v>
      </c>
      <c r="AK154" s="90">
        <f t="shared" ca="1" si="30"/>
        <v>1480754662192.4966</v>
      </c>
      <c r="AL154" s="90">
        <f t="shared" ca="1" si="30"/>
        <v>1486368786435.3574</v>
      </c>
      <c r="AM154" s="90">
        <f t="shared" ca="1" si="29"/>
        <v>1491982910678.2183</v>
      </c>
      <c r="AN154" s="90">
        <f t="shared" ca="1" si="29"/>
        <v>1497597034921.0791</v>
      </c>
      <c r="AO154" s="90">
        <f t="shared" ca="1" si="29"/>
        <v>1503211159163.9397</v>
      </c>
      <c r="AP154">
        <f ca="1">V154*'Process Emissions Multipliers'!$E$48</f>
        <v>1508825283406.8005</v>
      </c>
    </row>
    <row r="155" spans="1:42">
      <c r="A155" s="74">
        <v>250</v>
      </c>
      <c r="B155">
        <f ca="1">IF('NGPS 2010'!$A163="MR",INDIRECT("'NGPS 2010'!"&amp;'Country Selector'!$B$3&amp;ROW($A163))*10^12,0)</f>
        <v>166603405944.68436</v>
      </c>
      <c r="C155" s="90">
        <f t="shared" ca="1" si="27"/>
        <v>167712506941.69583</v>
      </c>
      <c r="D155" s="90">
        <f t="shared" ca="1" si="27"/>
        <v>168821607938.70731</v>
      </c>
      <c r="E155" s="90">
        <f t="shared" ca="1" si="27"/>
        <v>169930708935.71881</v>
      </c>
      <c r="F155" s="90">
        <f t="shared" ca="1" si="27"/>
        <v>171039809932.73029</v>
      </c>
      <c r="G155" s="90">
        <f t="shared" ca="1" si="27"/>
        <v>172148910929.74176</v>
      </c>
      <c r="H155" s="90">
        <f t="shared" ca="1" si="27"/>
        <v>173258011926.75323</v>
      </c>
      <c r="I155" s="90">
        <f t="shared" ca="1" si="27"/>
        <v>174367112923.76471</v>
      </c>
      <c r="J155" s="90">
        <f t="shared" ca="1" si="27"/>
        <v>175476213920.77615</v>
      </c>
      <c r="K155" s="90">
        <f t="shared" ca="1" si="27"/>
        <v>176585314917.78766</v>
      </c>
      <c r="L155">
        <f ca="1">IF('NGPS 2020'!$A163="MR",INDIRECT("'NGPS 2020'!"&amp;'Country Selector'!$B$3&amp;ROW($A163))*10^12,0)*'Process Emissions Multipliers'!$B$48</f>
        <v>177694415914.79913</v>
      </c>
      <c r="M155" s="90">
        <f t="shared" ca="1" si="28"/>
        <v>160016630152.73193</v>
      </c>
      <c r="N155" s="90">
        <f t="shared" ca="1" si="28"/>
        <v>142338844390.66473</v>
      </c>
      <c r="O155" s="90">
        <f t="shared" ca="1" si="28"/>
        <v>124661058628.59758</v>
      </c>
      <c r="P155" s="90">
        <f t="shared" ca="1" si="28"/>
        <v>106983272866.53038</v>
      </c>
      <c r="Q155" s="90">
        <f t="shared" ca="1" si="28"/>
        <v>89305487104.463196</v>
      </c>
      <c r="R155" s="90">
        <f t="shared" ca="1" si="28"/>
        <v>71627701342.395996</v>
      </c>
      <c r="S155" s="90">
        <f t="shared" ca="1" si="28"/>
        <v>53949915580.328819</v>
      </c>
      <c r="T155" s="90">
        <f t="shared" ca="1" si="28"/>
        <v>36272129818.26162</v>
      </c>
      <c r="U155" s="90">
        <f t="shared" ca="1" si="28"/>
        <v>18594344056.194435</v>
      </c>
      <c r="V155">
        <f ca="1">IF('NGPS 2030'!$A163="MR",INDIRECT("'NGPS 2030'!"&amp;'Country Selector'!$B$3&amp;ROW($A163))*10^12,0)*'Process Emissions Multipliers'!$D$48</f>
        <v>916558294.12724662</v>
      </c>
      <c r="W155" s="90">
        <f t="shared" ca="1" si="30"/>
        <v>920242873.03481686</v>
      </c>
      <c r="X155" s="90">
        <f t="shared" ca="1" si="30"/>
        <v>923927451.9423871</v>
      </c>
      <c r="Y155" s="90">
        <f t="shared" ca="1" si="30"/>
        <v>927612030.84995723</v>
      </c>
      <c r="Z155" s="90">
        <f t="shared" ca="1" si="30"/>
        <v>931296609.75752747</v>
      </c>
      <c r="AA155" s="90">
        <f t="shared" ca="1" si="30"/>
        <v>934981188.66509759</v>
      </c>
      <c r="AB155" s="90">
        <f t="shared" ca="1" si="30"/>
        <v>938665767.57266796</v>
      </c>
      <c r="AC155" s="90">
        <f t="shared" ca="1" si="30"/>
        <v>942350346.48023808</v>
      </c>
      <c r="AD155" s="90">
        <f t="shared" ca="1" si="30"/>
        <v>946034925.38780832</v>
      </c>
      <c r="AE155" s="90">
        <f t="shared" ca="1" si="30"/>
        <v>949719504.29537857</v>
      </c>
      <c r="AF155" s="90">
        <f t="shared" ca="1" si="30"/>
        <v>953404083.20294881</v>
      </c>
      <c r="AG155" s="90">
        <f t="shared" ca="1" si="30"/>
        <v>957088662.11051893</v>
      </c>
      <c r="AH155" s="90">
        <f t="shared" ca="1" si="30"/>
        <v>960773241.01808929</v>
      </c>
      <c r="AI155" s="90">
        <f t="shared" ca="1" si="30"/>
        <v>964457819.92565942</v>
      </c>
      <c r="AJ155" s="90">
        <f t="shared" ca="1" si="30"/>
        <v>968142398.83322954</v>
      </c>
      <c r="AK155" s="90">
        <f t="shared" ca="1" si="30"/>
        <v>971826977.7407999</v>
      </c>
      <c r="AL155" s="90">
        <f t="shared" ca="1" si="30"/>
        <v>975511556.64837003</v>
      </c>
      <c r="AM155" s="90">
        <f t="shared" ca="1" si="29"/>
        <v>979196135.55594015</v>
      </c>
      <c r="AN155" s="90">
        <f t="shared" ca="1" si="29"/>
        <v>982880714.46351039</v>
      </c>
      <c r="AO155" s="90">
        <f t="shared" ca="1" si="29"/>
        <v>986565293.37108064</v>
      </c>
      <c r="AP155">
        <f ca="1">V155*'Process Emissions Multipliers'!$E$48</f>
        <v>990249872.27865088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Multipliers'!$B$48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Multipliers'!$D$48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Multipliers'!$E$48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2020'!$A165="MR",INDIRECT("'NGPS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2030'!$A165="MR",INDIRECT("'NGPS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2010'!$A166="MR",INDIRECT("'NGPS 2010'!"&amp;'Country Selector'!$B$3&amp;ROW($A166))*10^12,0)</f>
        <v>4579505558449.9668</v>
      </c>
      <c r="C158" s="90">
        <f t="shared" ca="1" si="33"/>
        <v>4131623021503.8496</v>
      </c>
      <c r="D158" s="90">
        <f t="shared" ca="1" si="31"/>
        <v>3683740484557.7324</v>
      </c>
      <c r="E158" s="90">
        <f t="shared" ca="1" si="31"/>
        <v>3235857947611.6143</v>
      </c>
      <c r="F158" s="90">
        <f t="shared" ca="1" si="31"/>
        <v>2787975410665.4971</v>
      </c>
      <c r="G158" s="90">
        <f t="shared" ca="1" si="31"/>
        <v>2340092873719.3799</v>
      </c>
      <c r="H158" s="90">
        <f t="shared" ca="1" si="31"/>
        <v>1892210336773.2625</v>
      </c>
      <c r="I158" s="90">
        <f t="shared" ca="1" si="31"/>
        <v>1444327799827.145</v>
      </c>
      <c r="J158" s="90">
        <f t="shared" ca="1" si="31"/>
        <v>996445262881.02759</v>
      </c>
      <c r="K158" s="90">
        <f t="shared" ca="1" si="31"/>
        <v>548562725934.91016</v>
      </c>
      <c r="L158">
        <f ca="1">IF('NGPS 2020'!$A166="MR",INDIRECT("'NGPS 2020'!"&amp;'Country Selector'!$B$3&amp;ROW($A166))*10^12,0)*'Process Emissions Multipliers'!$B$48</f>
        <v>100680188988.79274</v>
      </c>
      <c r="M158" s="90">
        <f t="shared" ca="1" si="34"/>
        <v>101967953234.94426</v>
      </c>
      <c r="N158" s="90">
        <f t="shared" ca="1" si="32"/>
        <v>103255717481.09579</v>
      </c>
      <c r="O158" s="90">
        <f t="shared" ca="1" si="32"/>
        <v>104543481727.24731</v>
      </c>
      <c r="P158" s="90">
        <f t="shared" ca="1" si="32"/>
        <v>105831245973.39883</v>
      </c>
      <c r="Q158" s="90">
        <f t="shared" ca="1" si="32"/>
        <v>107119010219.55035</v>
      </c>
      <c r="R158" s="90">
        <f t="shared" ca="1" si="32"/>
        <v>108406774465.70187</v>
      </c>
      <c r="S158" s="90">
        <f t="shared" ca="1" si="32"/>
        <v>109694538711.85339</v>
      </c>
      <c r="T158" s="90">
        <f t="shared" ca="1" si="32"/>
        <v>110982302958.00491</v>
      </c>
      <c r="U158" s="90">
        <f t="shared" ca="1" si="32"/>
        <v>112270067204.15645</v>
      </c>
      <c r="V158">
        <f ca="1">IF('NGPS 2030'!$A166="MR",INDIRECT("'NGPS 2030'!"&amp;'Country Selector'!$B$3&amp;ROW($A166))*10^12,0)*'Process Emissions Multipliers'!$D$48</f>
        <v>113557831450.30797</v>
      </c>
      <c r="W158" s="90">
        <f t="shared" ca="1" si="30"/>
        <v>114014335737.3044</v>
      </c>
      <c r="X158" s="90">
        <f t="shared" ca="1" si="30"/>
        <v>114470840024.30083</v>
      </c>
      <c r="Y158" s="90">
        <f t="shared" ca="1" si="30"/>
        <v>114927344311.29724</v>
      </c>
      <c r="Z158" s="90">
        <f t="shared" ca="1" si="30"/>
        <v>115383848598.29367</v>
      </c>
      <c r="AA158" s="90">
        <f t="shared" ca="1" si="30"/>
        <v>115840352885.2901</v>
      </c>
      <c r="AB158" s="90">
        <f t="shared" ca="1" si="30"/>
        <v>116296857172.28651</v>
      </c>
      <c r="AC158" s="90">
        <f t="shared" ca="1" si="30"/>
        <v>116753361459.28294</v>
      </c>
      <c r="AD158" s="90">
        <f t="shared" ca="1" si="30"/>
        <v>117209865746.27936</v>
      </c>
      <c r="AE158" s="90">
        <f t="shared" ca="1" si="30"/>
        <v>117666370033.27579</v>
      </c>
      <c r="AF158" s="90">
        <f t="shared" ca="1" si="30"/>
        <v>118122874320.27222</v>
      </c>
      <c r="AG158" s="90">
        <f t="shared" ca="1" si="30"/>
        <v>118579378607.26865</v>
      </c>
      <c r="AH158" s="90">
        <f t="shared" ca="1" si="30"/>
        <v>119035882894.26506</v>
      </c>
      <c r="AI158" s="90">
        <f t="shared" ca="1" si="30"/>
        <v>119492387181.26149</v>
      </c>
      <c r="AJ158" s="90">
        <f t="shared" ca="1" si="30"/>
        <v>119948891468.25792</v>
      </c>
      <c r="AK158" s="90">
        <f t="shared" ca="1" si="30"/>
        <v>120405395755.25433</v>
      </c>
      <c r="AL158" s="90">
        <f t="shared" ref="AL158:AO173" ca="1" si="35">$V158*($AP$1-AL$1)/($AP$1-$V$1)+$AP158*(AL$1-$V$1)/($AP$1-$V$1)</f>
        <v>120861900042.25076</v>
      </c>
      <c r="AM158" s="90">
        <f t="shared" ca="1" si="35"/>
        <v>121318404329.24719</v>
      </c>
      <c r="AN158" s="90">
        <f t="shared" ca="1" si="35"/>
        <v>121774908616.24361</v>
      </c>
      <c r="AO158" s="90">
        <f t="shared" ca="1" si="35"/>
        <v>122231412903.24004</v>
      </c>
      <c r="AP158">
        <f ca="1">V158*'Process Emissions Multipliers'!$E$48</f>
        <v>122687917190.23647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Multipliers'!$B$48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Multipliers'!$D$48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Multipliers'!$E$48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3001417009175.7251</v>
      </c>
      <c r="C160" s="90">
        <f t="shared" ca="1" si="33"/>
        <v>2702480866763.98</v>
      </c>
      <c r="D160" s="90">
        <f t="shared" ca="1" si="31"/>
        <v>2403544724352.2339</v>
      </c>
      <c r="E160" s="90">
        <f t="shared" ca="1" si="31"/>
        <v>2104608581940.4883</v>
      </c>
      <c r="F160" s="90">
        <f t="shared" ca="1" si="31"/>
        <v>1805672439528.7429</v>
      </c>
      <c r="G160" s="90">
        <f t="shared" ca="1" si="31"/>
        <v>1506736297116.9973</v>
      </c>
      <c r="H160" s="90">
        <f t="shared" ca="1" si="31"/>
        <v>1207800154705.2517</v>
      </c>
      <c r="I160" s="90">
        <f t="shared" ca="1" si="31"/>
        <v>908864012293.50623</v>
      </c>
      <c r="J160" s="90">
        <f t="shared" ca="1" si="31"/>
        <v>609927869881.76074</v>
      </c>
      <c r="K160" s="90">
        <f t="shared" ca="1" si="31"/>
        <v>310991727470.01514</v>
      </c>
      <c r="L160">
        <f ca="1">IF('NGPS 2020'!$A168="MR",INDIRECT("'NGPS 2020'!"&amp;'Country Selector'!$B$3&amp;ROW($A168))*10^12,0)*'Process Emissions Multipliers'!$B$48</f>
        <v>12055585058.269594</v>
      </c>
      <c r="M160" s="90">
        <f t="shared" ca="1" si="34"/>
        <v>12209783729.927139</v>
      </c>
      <c r="N160" s="90">
        <f t="shared" ca="1" si="32"/>
        <v>12363982401.584686</v>
      </c>
      <c r="O160" s="90">
        <f t="shared" ca="1" si="32"/>
        <v>12518181073.242233</v>
      </c>
      <c r="P160" s="90">
        <f t="shared" ca="1" si="32"/>
        <v>12672379744.89978</v>
      </c>
      <c r="Q160" s="90">
        <f t="shared" ca="1" si="32"/>
        <v>12826578416.557325</v>
      </c>
      <c r="R160" s="90">
        <f t="shared" ca="1" si="32"/>
        <v>12980777088.21487</v>
      </c>
      <c r="S160" s="90">
        <f t="shared" ca="1" si="32"/>
        <v>13134975759.872417</v>
      </c>
      <c r="T160" s="90">
        <f t="shared" ca="1" si="32"/>
        <v>13289174431.529964</v>
      </c>
      <c r="U160" s="90">
        <f t="shared" ca="1" si="32"/>
        <v>13443373103.187511</v>
      </c>
      <c r="V160">
        <f ca="1">IF('NGPS 2030'!$A168="MR",INDIRECT("'NGPS 2030'!"&amp;'Country Selector'!$B$3&amp;ROW($A168))*10^12,0)*'Process Emissions Multipliers'!$D$48</f>
        <v>13597571774.845057</v>
      </c>
      <c r="W160" s="90">
        <f t="shared" ca="1" si="36"/>
        <v>13652234229.461184</v>
      </c>
      <c r="X160" s="90">
        <f t="shared" ca="1" si="36"/>
        <v>13706896684.077312</v>
      </c>
      <c r="Y160" s="90">
        <f t="shared" ca="1" si="36"/>
        <v>13761559138.693439</v>
      </c>
      <c r="Z160" s="90">
        <f t="shared" ca="1" si="36"/>
        <v>13816221593.309568</v>
      </c>
      <c r="AA160" s="90">
        <f t="shared" ca="1" si="36"/>
        <v>13870884047.925697</v>
      </c>
      <c r="AB160" s="90">
        <f t="shared" ca="1" si="36"/>
        <v>13925546502.541822</v>
      </c>
      <c r="AC160" s="90">
        <f t="shared" ca="1" si="36"/>
        <v>13980208957.157953</v>
      </c>
      <c r="AD160" s="90">
        <f t="shared" ca="1" si="36"/>
        <v>14034871411.774078</v>
      </c>
      <c r="AE160" s="90">
        <f t="shared" ca="1" si="36"/>
        <v>14089533866.390209</v>
      </c>
      <c r="AF160" s="90">
        <f t="shared" ca="1" si="36"/>
        <v>14144196321.006336</v>
      </c>
      <c r="AG160" s="90">
        <f t="shared" ca="1" si="36"/>
        <v>14198858775.622463</v>
      </c>
      <c r="AH160" s="90">
        <f t="shared" ca="1" si="36"/>
        <v>14253521230.23859</v>
      </c>
      <c r="AI160" s="90">
        <f t="shared" ca="1" si="36"/>
        <v>14308183684.854717</v>
      </c>
      <c r="AJ160" s="90">
        <f t="shared" ca="1" si="36"/>
        <v>14362846139.470848</v>
      </c>
      <c r="AK160" s="90">
        <f t="shared" ca="1" si="36"/>
        <v>14417508594.086975</v>
      </c>
      <c r="AL160" s="90">
        <f t="shared" ca="1" si="36"/>
        <v>14472171048.703102</v>
      </c>
      <c r="AM160" s="90">
        <f t="shared" ca="1" si="35"/>
        <v>14526833503.319231</v>
      </c>
      <c r="AN160" s="90">
        <f t="shared" ca="1" si="35"/>
        <v>14581495957.93536</v>
      </c>
      <c r="AO160" s="90">
        <f t="shared" ca="1" si="35"/>
        <v>14636158412.551487</v>
      </c>
      <c r="AP160">
        <f ca="1">V160*'Process Emissions Multipliers'!$E$48</f>
        <v>14690820867.167614</v>
      </c>
    </row>
    <row r="161" spans="1:42">
      <c r="A161" s="74">
        <v>550</v>
      </c>
      <c r="B161">
        <f ca="1">IF('NGPS 2010'!$A169="MR",INDIRECT("'NGPS 2010'!"&amp;'Country Selector'!$B$3&amp;ROW($A169))*10^12,0)</f>
        <v>498348132089.4043</v>
      </c>
      <c r="C161" s="90">
        <f t="shared" ca="1" si="33"/>
        <v>448513318880.46387</v>
      </c>
      <c r="D161" s="90">
        <f t="shared" ca="1" si="31"/>
        <v>398678505671.52344</v>
      </c>
      <c r="E161" s="90">
        <f t="shared" ca="1" si="31"/>
        <v>348843692462.58301</v>
      </c>
      <c r="F161" s="90">
        <f t="shared" ca="1" si="31"/>
        <v>299008879253.64258</v>
      </c>
      <c r="G161" s="90">
        <f t="shared" ca="1" si="31"/>
        <v>249174066044.70215</v>
      </c>
      <c r="H161" s="90">
        <f t="shared" ca="1" si="31"/>
        <v>199339252835.76172</v>
      </c>
      <c r="I161" s="90">
        <f t="shared" ca="1" si="31"/>
        <v>149504439626.82129</v>
      </c>
      <c r="J161" s="90">
        <f t="shared" ca="1" si="31"/>
        <v>99669626417.880859</v>
      </c>
      <c r="K161" s="90">
        <f t="shared" ca="1" si="31"/>
        <v>49834813208.94043</v>
      </c>
      <c r="L161">
        <f ca="1">IF('NGPS 2020'!$A169="MR",INDIRECT("'NGPS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2030'!$A169="MR",INDIRECT("'NGPS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2020'!$A170="MR",INDIRECT("'NGPS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2030'!$A170="MR",INDIRECT("'NGPS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2010'!$A171="MR",INDIRECT("'NGPS 2010'!"&amp;'Country Selector'!$B$3&amp;ROW($A171))*10^12,0)</f>
        <v>0</v>
      </c>
      <c r="C163" s="90">
        <f t="shared" ca="1" si="33"/>
        <v>555107465.47747219</v>
      </c>
      <c r="D163" s="90">
        <f t="shared" ca="1" si="31"/>
        <v>1110214930.9549444</v>
      </c>
      <c r="E163" s="90">
        <f t="shared" ca="1" si="31"/>
        <v>1665322396.4324164</v>
      </c>
      <c r="F163" s="90">
        <f t="shared" ca="1" si="31"/>
        <v>2220429861.9098887</v>
      </c>
      <c r="G163" s="90">
        <f t="shared" ca="1" si="31"/>
        <v>2775537327.387361</v>
      </c>
      <c r="H163" s="90">
        <f t="shared" ca="1" si="31"/>
        <v>3330644792.8648329</v>
      </c>
      <c r="I163" s="90">
        <f t="shared" ca="1" si="31"/>
        <v>3885752258.3423057</v>
      </c>
      <c r="J163" s="90">
        <f t="shared" ca="1" si="31"/>
        <v>4440859723.8197775</v>
      </c>
      <c r="K163" s="90">
        <f t="shared" ca="1" si="31"/>
        <v>4995967189.2972498</v>
      </c>
      <c r="L163">
        <f ca="1">IF('NGPS 2020'!$A171="MR",INDIRECT("'NGPS 2020'!"&amp;'Country Selector'!$B$3&amp;ROW($A171))*10^12,0)*'Process Emissions Multipliers'!$B$48</f>
        <v>5551074654.7747221</v>
      </c>
      <c r="M163" s="90">
        <f t="shared" ca="1" si="34"/>
        <v>5622076462.9753017</v>
      </c>
      <c r="N163" s="90">
        <f t="shared" ca="1" si="32"/>
        <v>5693078271.1758804</v>
      </c>
      <c r="O163" s="90">
        <f t="shared" ca="1" si="32"/>
        <v>5764080079.3764601</v>
      </c>
      <c r="P163" s="90">
        <f t="shared" ca="1" si="32"/>
        <v>5835081887.5770388</v>
      </c>
      <c r="Q163" s="90">
        <f t="shared" ca="1" si="32"/>
        <v>5906083695.7776184</v>
      </c>
      <c r="R163" s="90">
        <f t="shared" ca="1" si="32"/>
        <v>5977085503.9781971</v>
      </c>
      <c r="S163" s="90">
        <f t="shared" ca="1" si="32"/>
        <v>6048087312.1787758</v>
      </c>
      <c r="T163" s="90">
        <f t="shared" ca="1" si="32"/>
        <v>6119089120.3793564</v>
      </c>
      <c r="U163" s="90">
        <f t="shared" ca="1" si="32"/>
        <v>6190090928.579936</v>
      </c>
      <c r="V163">
        <f ca="1">IF('NGPS 2030'!$A171="MR",INDIRECT("'NGPS 2030'!"&amp;'Country Selector'!$B$3&amp;ROW($A171))*10^12,0)*'Process Emissions Multipliers'!$D$48</f>
        <v>6261092736.7805147</v>
      </c>
      <c r="W163" s="90">
        <f t="shared" ca="1" si="36"/>
        <v>6286262429.0784264</v>
      </c>
      <c r="X163" s="90">
        <f t="shared" ca="1" si="36"/>
        <v>6311432121.3763409</v>
      </c>
      <c r="Y163" s="90">
        <f t="shared" ca="1" si="36"/>
        <v>6336601813.6742525</v>
      </c>
      <c r="Z163" s="90">
        <f t="shared" ca="1" si="36"/>
        <v>6361771505.9721661</v>
      </c>
      <c r="AA163" s="90">
        <f t="shared" ca="1" si="36"/>
        <v>6386941198.2700787</v>
      </c>
      <c r="AB163" s="90">
        <f t="shared" ca="1" si="36"/>
        <v>6412110890.5679903</v>
      </c>
      <c r="AC163" s="90">
        <f t="shared" ca="1" si="36"/>
        <v>6437280582.8659039</v>
      </c>
      <c r="AD163" s="90">
        <f t="shared" ca="1" si="36"/>
        <v>6462450275.1638165</v>
      </c>
      <c r="AE163" s="90">
        <f t="shared" ca="1" si="36"/>
        <v>6487619967.461729</v>
      </c>
      <c r="AF163" s="90">
        <f t="shared" ca="1" si="36"/>
        <v>6512789659.7596416</v>
      </c>
      <c r="AG163" s="90">
        <f t="shared" ca="1" si="36"/>
        <v>6537959352.0575542</v>
      </c>
      <c r="AH163" s="90">
        <f t="shared" ca="1" si="36"/>
        <v>6563129044.3554668</v>
      </c>
      <c r="AI163" s="90">
        <f t="shared" ca="1" si="36"/>
        <v>6588298736.6533794</v>
      </c>
      <c r="AJ163" s="90">
        <f t="shared" ca="1" si="36"/>
        <v>6613468428.951292</v>
      </c>
      <c r="AK163" s="90">
        <f t="shared" ca="1" si="36"/>
        <v>6638638121.2492046</v>
      </c>
      <c r="AL163" s="90">
        <f t="shared" ca="1" si="36"/>
        <v>6663807813.5471182</v>
      </c>
      <c r="AM163" s="90">
        <f t="shared" ca="1" si="35"/>
        <v>6688977505.8450308</v>
      </c>
      <c r="AN163" s="90">
        <f t="shared" ca="1" si="35"/>
        <v>6714147198.1429424</v>
      </c>
      <c r="AO163" s="90">
        <f t="shared" ca="1" si="35"/>
        <v>6739316890.440856</v>
      </c>
      <c r="AP163">
        <f ca="1">V163*'Process Emissions Multipliers'!$E$48</f>
        <v>6764486582.7387686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2020'!$A173="MR",INDIRECT("'NGPS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2030'!$A173="MR",INDIRECT("'NGPS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2010'!$A174="MR",INDIRECT("'NGPS 2010'!"&amp;'Country Selector'!$B$3&amp;ROW($A174))*10^12,0)</f>
        <v>4113851982439.4565</v>
      </c>
      <c r="C166" s="90">
        <f t="shared" ca="1" si="33"/>
        <v>3702466784195.5107</v>
      </c>
      <c r="D166" s="90">
        <f t="shared" ca="1" si="31"/>
        <v>3291081585951.5654</v>
      </c>
      <c r="E166" s="90">
        <f t="shared" ca="1" si="31"/>
        <v>2879696387707.6196</v>
      </c>
      <c r="F166" s="90">
        <f t="shared" ca="1" si="31"/>
        <v>2468311189463.6738</v>
      </c>
      <c r="G166" s="90">
        <f t="shared" ca="1" si="31"/>
        <v>2056925991219.728</v>
      </c>
      <c r="H166" s="90">
        <f t="shared" ca="1" si="31"/>
        <v>1645540792975.7827</v>
      </c>
      <c r="I166" s="90">
        <f t="shared" ca="1" si="31"/>
        <v>1234155594731.8369</v>
      </c>
      <c r="J166" s="90">
        <f t="shared" ca="1" si="31"/>
        <v>822770396487.89136</v>
      </c>
      <c r="K166" s="90">
        <f t="shared" ca="1" si="31"/>
        <v>411385198243.94568</v>
      </c>
      <c r="L166">
        <f ca="1">IF('NGPS 2020'!$A174="MR",INDIRECT("'NGPS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2030'!$A174="MR",INDIRECT("'NGPS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2010'!$A175="MR",INDIRECT("'NGPS 2010'!"&amp;'Country Selector'!$B$3&amp;ROW($A175))*10^12,0)</f>
        <v>11791654.515036497</v>
      </c>
      <c r="C167" s="90">
        <f t="shared" ca="1" si="33"/>
        <v>10612489.063532848</v>
      </c>
      <c r="D167" s="90">
        <f t="shared" ca="1" si="31"/>
        <v>9433323.6120291986</v>
      </c>
      <c r="E167" s="90">
        <f t="shared" ca="1" si="31"/>
        <v>8254158.1605255483</v>
      </c>
      <c r="F167" s="90">
        <f t="shared" ca="1" si="31"/>
        <v>7074992.7090218989</v>
      </c>
      <c r="G167" s="90">
        <f t="shared" ca="1" si="31"/>
        <v>5895827.2575182486</v>
      </c>
      <c r="H167" s="90">
        <f t="shared" ca="1" si="31"/>
        <v>4716661.8060145993</v>
      </c>
      <c r="I167" s="90">
        <f t="shared" ca="1" si="31"/>
        <v>3537496.3545109495</v>
      </c>
      <c r="J167" s="90">
        <f t="shared" ca="1" si="31"/>
        <v>2358330.9030072996</v>
      </c>
      <c r="K167" s="90">
        <f t="shared" ca="1" si="31"/>
        <v>1179165.4515036498</v>
      </c>
      <c r="L167">
        <f ca="1">IF('NGPS 2020'!$A175="MR",INDIRECT("'NGPS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2030'!$A175="MR",INDIRECT("'NGPS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2010'!$A176="MR",INDIRECT("'NGPS 2010'!"&amp;'Country Selector'!$B$3&amp;ROW($A176))*10^12,0)</f>
        <v>15303169.149660788</v>
      </c>
      <c r="C168" s="90">
        <f t="shared" ca="1" si="33"/>
        <v>13772852.23469471</v>
      </c>
      <c r="D168" s="90">
        <f t="shared" ca="1" si="31"/>
        <v>12242535.319728632</v>
      </c>
      <c r="E168" s="90">
        <f t="shared" ca="1" si="31"/>
        <v>10712218.404762551</v>
      </c>
      <c r="F168" s="90">
        <f t="shared" ca="1" si="31"/>
        <v>9181901.4897964727</v>
      </c>
      <c r="G168" s="90">
        <f t="shared" ca="1" si="31"/>
        <v>7651584.5748303952</v>
      </c>
      <c r="H168" s="90">
        <f t="shared" ca="1" si="31"/>
        <v>6121267.6598643158</v>
      </c>
      <c r="I168" s="90">
        <f t="shared" ca="1" si="31"/>
        <v>4590950.7448982364</v>
      </c>
      <c r="J168" s="90">
        <f t="shared" ca="1" si="31"/>
        <v>3060633.8299321579</v>
      </c>
      <c r="K168" s="90">
        <f t="shared" ca="1" si="31"/>
        <v>1530316.9149660789</v>
      </c>
      <c r="L168">
        <f ca="1">IF('NGPS 2020'!$A176="MR",INDIRECT("'NGPS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2030'!$A176="MR",INDIRECT("'NGPS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2010'!$A177="MR",INDIRECT("'NGPS 2010'!"&amp;'Country Selector'!$B$3&amp;ROW($A177))*10^12,0)</f>
        <v>2742547584067.4521</v>
      </c>
      <c r="C169" s="90">
        <f t="shared" ca="1" si="33"/>
        <v>2468292825660.707</v>
      </c>
      <c r="D169" s="90">
        <f t="shared" ca="1" si="31"/>
        <v>2194038067253.9617</v>
      </c>
      <c r="E169" s="90">
        <f t="shared" ca="1" si="31"/>
        <v>1919783308847.2163</v>
      </c>
      <c r="F169" s="90">
        <f t="shared" ca="1" si="31"/>
        <v>1645528550440.4712</v>
      </c>
      <c r="G169" s="90">
        <f t="shared" ca="1" si="31"/>
        <v>1371273792033.7261</v>
      </c>
      <c r="H169" s="90">
        <f t="shared" ca="1" si="31"/>
        <v>1097019033626.9808</v>
      </c>
      <c r="I169" s="90">
        <f t="shared" ca="1" si="31"/>
        <v>822764275220.2356</v>
      </c>
      <c r="J169" s="90">
        <f t="shared" ca="1" si="31"/>
        <v>548509516813.49042</v>
      </c>
      <c r="K169" s="90">
        <f t="shared" ca="1" si="31"/>
        <v>274254758406.74521</v>
      </c>
      <c r="L169">
        <f ca="1">IF('NGPS 2020'!$A177="MR",INDIRECT("'NGPS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Multipliers'!$B$48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Multipliers'!$D$48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Multipliers'!$E$48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11285902923.148684</v>
      </c>
      <c r="C172" s="90">
        <f t="shared" ca="1" si="33"/>
        <v>11358821580.397392</v>
      </c>
      <c r="D172" s="90">
        <f t="shared" ca="1" si="31"/>
        <v>11431740237.646103</v>
      </c>
      <c r="E172" s="90">
        <f t="shared" ca="1" si="31"/>
        <v>11504658894.894814</v>
      </c>
      <c r="F172" s="90">
        <f t="shared" ca="1" si="31"/>
        <v>11577577552.143524</v>
      </c>
      <c r="G172" s="90">
        <f t="shared" ca="1" si="31"/>
        <v>11650496209.392233</v>
      </c>
      <c r="H172" s="90">
        <f t="shared" ca="1" si="31"/>
        <v>11723414866.640944</v>
      </c>
      <c r="I172" s="90">
        <f t="shared" ca="1" si="31"/>
        <v>11796333523.889652</v>
      </c>
      <c r="J172" s="90">
        <f t="shared" ca="1" si="31"/>
        <v>11869252181.138363</v>
      </c>
      <c r="K172" s="90">
        <f t="shared" ca="1" si="31"/>
        <v>11942170838.387074</v>
      </c>
      <c r="L172">
        <f ca="1">IF('NGPS 2020'!$A180="MR",INDIRECT("'NGPS 2020'!"&amp;'Country Selector'!$B$3&amp;ROW($A180))*10^12,0)*'Process Emissions Multipliers'!$B$48</f>
        <v>12015089495.635782</v>
      </c>
      <c r="M172" s="90">
        <f t="shared" ca="1" si="34"/>
        <v>12168770203.054844</v>
      </c>
      <c r="N172" s="90">
        <f t="shared" ca="1" si="32"/>
        <v>12322450910.473904</v>
      </c>
      <c r="O172" s="90">
        <f t="shared" ca="1" si="32"/>
        <v>12476131617.892963</v>
      </c>
      <c r="P172" s="90">
        <f t="shared" ca="1" si="32"/>
        <v>12629812325.312025</v>
      </c>
      <c r="Q172" s="90">
        <f t="shared" ca="1" si="32"/>
        <v>12783493032.731085</v>
      </c>
      <c r="R172" s="90">
        <f t="shared" ca="1" si="32"/>
        <v>12937173740.150146</v>
      </c>
      <c r="S172" s="90">
        <f t="shared" ca="1" si="32"/>
        <v>13090854447.569206</v>
      </c>
      <c r="T172" s="90">
        <f t="shared" ca="1" si="32"/>
        <v>13244535154.988266</v>
      </c>
      <c r="U172" s="90">
        <f t="shared" ca="1" si="32"/>
        <v>13398215862.407326</v>
      </c>
      <c r="V172">
        <f ca="1">IF('NGPS 2030'!$A180="MR",INDIRECT("'NGPS 2030'!"&amp;'Country Selector'!$B$3&amp;ROW($A180))*10^12,0)*'Process Emissions Multipliers'!$D$48</f>
        <v>13551896569.826387</v>
      </c>
      <c r="W172" s="90">
        <f t="shared" ca="1" si="36"/>
        <v>13606375409.392508</v>
      </c>
      <c r="X172" s="90">
        <f t="shared" ca="1" si="36"/>
        <v>13660854248.958628</v>
      </c>
      <c r="Y172" s="90">
        <f t="shared" ca="1" si="36"/>
        <v>13715333088.524748</v>
      </c>
      <c r="Z172" s="90">
        <f t="shared" ca="1" si="36"/>
        <v>13769811928.09087</v>
      </c>
      <c r="AA172" s="90">
        <f t="shared" ca="1" si="36"/>
        <v>13824290767.65699</v>
      </c>
      <c r="AB172" s="90">
        <f t="shared" ca="1" si="36"/>
        <v>13878769607.22311</v>
      </c>
      <c r="AC172" s="90">
        <f t="shared" ca="1" si="36"/>
        <v>13933248446.78923</v>
      </c>
      <c r="AD172" s="90">
        <f t="shared" ca="1" si="36"/>
        <v>13987727286.355354</v>
      </c>
      <c r="AE172" s="90">
        <f t="shared" ca="1" si="36"/>
        <v>14042206125.921474</v>
      </c>
      <c r="AF172" s="90">
        <f t="shared" ca="1" si="36"/>
        <v>14096684965.487595</v>
      </c>
      <c r="AG172" s="90">
        <f t="shared" ca="1" si="36"/>
        <v>14151163805.053715</v>
      </c>
      <c r="AH172" s="90">
        <f t="shared" ca="1" si="36"/>
        <v>14205642644.619835</v>
      </c>
      <c r="AI172" s="90">
        <f t="shared" ca="1" si="36"/>
        <v>14260121484.185955</v>
      </c>
      <c r="AJ172" s="90">
        <f t="shared" ca="1" si="36"/>
        <v>14314600323.752075</v>
      </c>
      <c r="AK172" s="90">
        <f t="shared" ca="1" si="36"/>
        <v>14369079163.318195</v>
      </c>
      <c r="AL172" s="90">
        <f t="shared" ca="1" si="36"/>
        <v>14423558002.884319</v>
      </c>
      <c r="AM172" s="90">
        <f t="shared" ca="1" si="35"/>
        <v>14478036842.450439</v>
      </c>
      <c r="AN172" s="90">
        <f t="shared" ca="1" si="35"/>
        <v>14532515682.01656</v>
      </c>
      <c r="AO172" s="90">
        <f t="shared" ca="1" si="35"/>
        <v>14586994521.58268</v>
      </c>
      <c r="AP172">
        <f ca="1">V172*'Process Emissions Multipliers'!$E$48</f>
        <v>14641473361.1488</v>
      </c>
    </row>
    <row r="173" spans="1:42">
      <c r="A173" s="74">
        <v>3000</v>
      </c>
      <c r="B173">
        <f ca="1">IF('NGPS 2010'!$A181="MR",INDIRECT("'NGPS 2010'!"&amp;'Country Selector'!$B$3&amp;ROW($A181))*10^12,0)</f>
        <v>2303738612199.041</v>
      </c>
      <c r="C173" s="90">
        <f t="shared" ca="1" si="33"/>
        <v>2319136728231.8301</v>
      </c>
      <c r="D173" s="90">
        <f t="shared" ca="1" si="31"/>
        <v>2334534844264.6196</v>
      </c>
      <c r="E173" s="90">
        <f t="shared" ca="1" si="31"/>
        <v>2349932960297.4082</v>
      </c>
      <c r="F173" s="90">
        <f t="shared" ca="1" si="31"/>
        <v>2365331076330.1978</v>
      </c>
      <c r="G173" s="90">
        <f t="shared" ca="1" si="31"/>
        <v>2380729192362.9868</v>
      </c>
      <c r="H173" s="90">
        <f t="shared" ca="1" si="31"/>
        <v>2396127308395.7764</v>
      </c>
      <c r="I173" s="90">
        <f t="shared" ca="1" si="31"/>
        <v>2411525424428.5649</v>
      </c>
      <c r="J173" s="90">
        <f t="shared" ca="1" si="31"/>
        <v>2426923540461.3545</v>
      </c>
      <c r="K173" s="90">
        <f t="shared" ca="1" si="31"/>
        <v>2442321656494.1436</v>
      </c>
      <c r="L173">
        <f ca="1">IF('NGPS 2020'!$A181="MR",INDIRECT("'NGPS 2020'!"&amp;'Country Selector'!$B$3&amp;ROW($A181))*10^12,0)*'Process Emissions Multipliers'!$B$48</f>
        <v>2457719772526.9326</v>
      </c>
      <c r="M173" s="90">
        <f t="shared" ca="1" si="34"/>
        <v>2489155586085.7822</v>
      </c>
      <c r="N173" s="90">
        <f t="shared" ca="1" si="32"/>
        <v>2520591399644.6323</v>
      </c>
      <c r="O173" s="90">
        <f t="shared" ca="1" si="32"/>
        <v>2552027213203.4819</v>
      </c>
      <c r="P173" s="90">
        <f t="shared" ca="1" si="32"/>
        <v>2583463026762.332</v>
      </c>
      <c r="Q173" s="90">
        <f t="shared" ca="1" si="32"/>
        <v>2614898840321.1816</v>
      </c>
      <c r="R173" s="90">
        <f t="shared" ca="1" si="32"/>
        <v>2646334653880.0317</v>
      </c>
      <c r="S173" s="90">
        <f t="shared" ca="1" si="32"/>
        <v>2677770467438.8818</v>
      </c>
      <c r="T173" s="90">
        <f t="shared" ca="1" si="32"/>
        <v>2709206280997.7314</v>
      </c>
      <c r="U173" s="90">
        <f t="shared" ca="1" si="32"/>
        <v>2740642094556.5811</v>
      </c>
      <c r="V173">
        <f ca="1">IF('NGPS 2030'!$A181="MR",INDIRECT("'NGPS 2030'!"&amp;'Country Selector'!$B$3&amp;ROW($A181))*10^12,0)*'Process Emissions Multipliers'!$D$48</f>
        <v>2772077908115.4312</v>
      </c>
      <c r="W173" s="90">
        <f t="shared" ca="1" si="36"/>
        <v>2783221705357.6016</v>
      </c>
      <c r="X173" s="90">
        <f t="shared" ca="1" si="36"/>
        <v>2794365502599.7715</v>
      </c>
      <c r="Y173" s="90">
        <f t="shared" ca="1" si="36"/>
        <v>2805509299841.9419</v>
      </c>
      <c r="Z173" s="90">
        <f t="shared" ca="1" si="36"/>
        <v>2816653097084.1123</v>
      </c>
      <c r="AA173" s="90">
        <f t="shared" ca="1" si="36"/>
        <v>2827796894326.2827</v>
      </c>
      <c r="AB173" s="90">
        <f t="shared" ca="1" si="36"/>
        <v>2838940691568.4531</v>
      </c>
      <c r="AC173" s="90">
        <f t="shared" ca="1" si="36"/>
        <v>2850084488810.623</v>
      </c>
      <c r="AD173" s="90">
        <f t="shared" ca="1" si="36"/>
        <v>2861228286052.793</v>
      </c>
      <c r="AE173" s="90">
        <f t="shared" ca="1" si="36"/>
        <v>2872372083294.9634</v>
      </c>
      <c r="AF173" s="90">
        <f t="shared" ca="1" si="36"/>
        <v>2883515880537.1338</v>
      </c>
      <c r="AG173" s="90">
        <f t="shared" ca="1" si="36"/>
        <v>2894659677779.3037</v>
      </c>
      <c r="AH173" s="90">
        <f t="shared" ca="1" si="36"/>
        <v>2905803475021.4746</v>
      </c>
      <c r="AI173" s="90">
        <f t="shared" ca="1" si="36"/>
        <v>2916947272263.6445</v>
      </c>
      <c r="AJ173" s="90">
        <f t="shared" ca="1" si="36"/>
        <v>2928091069505.8149</v>
      </c>
      <c r="AK173" s="90">
        <f t="shared" ca="1" si="36"/>
        <v>2939234866747.9854</v>
      </c>
      <c r="AL173" s="90">
        <f t="shared" ca="1" si="36"/>
        <v>2950378663990.1553</v>
      </c>
      <c r="AM173" s="90">
        <f t="shared" ca="1" si="35"/>
        <v>2961522461232.3252</v>
      </c>
      <c r="AN173" s="90">
        <f t="shared" ca="1" si="35"/>
        <v>2972666258474.4956</v>
      </c>
      <c r="AO173" s="90">
        <f t="shared" ca="1" si="35"/>
        <v>2983810055716.666</v>
      </c>
      <c r="AP173">
        <f ca="1">V173*'Process Emissions Multipliers'!$E$48</f>
        <v>2994953852958.8364</v>
      </c>
    </row>
    <row r="174" spans="1:42">
      <c r="A174" s="74">
        <v>5000</v>
      </c>
      <c r="B174">
        <f ca="1">IF('NGPS 2010'!$A182="MR",INDIRECT("'NGPS 2010'!"&amp;'Country Selector'!$B$3&amp;ROW($A182))*10^12,0)</f>
        <v>8938080347708.877</v>
      </c>
      <c r="C174" s="90">
        <f t="shared" ca="1" si="33"/>
        <v>8997822194103.9551</v>
      </c>
      <c r="D174" s="90">
        <f t="shared" ca="1" si="31"/>
        <v>9057564040499.0332</v>
      </c>
      <c r="E174" s="90">
        <f t="shared" ca="1" si="31"/>
        <v>9117305886894.1113</v>
      </c>
      <c r="F174" s="90">
        <f t="shared" ca="1" si="31"/>
        <v>9177047733289.1875</v>
      </c>
      <c r="G174" s="90">
        <f t="shared" ca="1" si="31"/>
        <v>9236789579684.2656</v>
      </c>
      <c r="H174" s="90">
        <f t="shared" ca="1" si="31"/>
        <v>9296531426079.3438</v>
      </c>
      <c r="I174" s="90">
        <f t="shared" ca="1" si="31"/>
        <v>9356273272474.4219</v>
      </c>
      <c r="J174" s="90">
        <f t="shared" ca="1" si="31"/>
        <v>9416015118869.5</v>
      </c>
      <c r="K174" s="90">
        <f t="shared" ca="1" si="31"/>
        <v>9475756965264.5781</v>
      </c>
      <c r="L174">
        <f ca="1">IF('NGPS 2020'!$A182="MR",INDIRECT("'NGPS 2020'!"&amp;'Country Selector'!$B$3&amp;ROW($A182))*10^12,0)*'Process Emissions Multipliers'!$B$48</f>
        <v>9535498811659.6563</v>
      </c>
      <c r="M174" s="90">
        <f t="shared" ca="1" si="34"/>
        <v>9657463962522.1367</v>
      </c>
      <c r="N174" s="90">
        <f t="shared" ca="1" si="32"/>
        <v>9779429113384.6172</v>
      </c>
      <c r="O174" s="90">
        <f t="shared" ca="1" si="32"/>
        <v>9901394264247.0977</v>
      </c>
      <c r="P174" s="90">
        <f t="shared" ca="1" si="32"/>
        <v>10023359415109.578</v>
      </c>
      <c r="Q174" s="90">
        <f t="shared" ca="1" si="32"/>
        <v>10145324565972.059</v>
      </c>
      <c r="R174" s="90">
        <f t="shared" ca="1" si="32"/>
        <v>10267289716834.537</v>
      </c>
      <c r="S174" s="90">
        <f t="shared" ca="1" si="32"/>
        <v>10389254867697.02</v>
      </c>
      <c r="T174" s="90">
        <f t="shared" ca="1" si="32"/>
        <v>10511220018559.498</v>
      </c>
      <c r="U174" s="90">
        <f t="shared" ca="1" si="32"/>
        <v>10633185169421.977</v>
      </c>
      <c r="V174">
        <f ca="1">IF('NGPS 2030'!$A182="MR",INDIRECT("'NGPS 2030'!"&amp;'Country Selector'!$B$3&amp;ROW($A182))*10^12,0)*'Process Emissions Multipliers'!$D$48</f>
        <v>10755150320284.459</v>
      </c>
      <c r="W174" s="90">
        <f t="shared" ca="1" si="36"/>
        <v>10798386195483.867</v>
      </c>
      <c r="X174" s="90">
        <f t="shared" ca="1" si="36"/>
        <v>10841622070683.271</v>
      </c>
      <c r="Y174" s="90">
        <f t="shared" ca="1" si="36"/>
        <v>10884857945882.682</v>
      </c>
      <c r="Z174" s="90">
        <f t="shared" ca="1" si="36"/>
        <v>10928093821082.088</v>
      </c>
      <c r="AA174" s="90">
        <f t="shared" ca="1" si="36"/>
        <v>10971329696281.494</v>
      </c>
      <c r="AB174" s="90">
        <f t="shared" ca="1" si="36"/>
        <v>11014565571480.902</v>
      </c>
      <c r="AC174" s="90">
        <f t="shared" ca="1" si="36"/>
        <v>11057801446680.309</v>
      </c>
      <c r="AD174" s="90">
        <f t="shared" ca="1" si="36"/>
        <v>11101037321879.715</v>
      </c>
      <c r="AE174" s="90">
        <f t="shared" ca="1" si="36"/>
        <v>11144273197079.121</v>
      </c>
      <c r="AF174" s="90">
        <f t="shared" ca="1" si="36"/>
        <v>11187509072278.531</v>
      </c>
      <c r="AG174" s="90">
        <f t="shared" ca="1" si="36"/>
        <v>11230744947477.938</v>
      </c>
      <c r="AH174" s="90">
        <f t="shared" ca="1" si="36"/>
        <v>11273980822677.344</v>
      </c>
      <c r="AI174" s="90">
        <f t="shared" ca="1" si="36"/>
        <v>11317216697876.752</v>
      </c>
      <c r="AJ174" s="90">
        <f t="shared" ca="1" si="36"/>
        <v>11360452573076.16</v>
      </c>
      <c r="AK174" s="90">
        <f t="shared" ca="1" si="36"/>
        <v>11403688448275.566</v>
      </c>
      <c r="AL174" s="90">
        <f t="shared" ref="AL174:AO177" ca="1" si="37">$V174*($AP$1-AL$1)/($AP$1-$V$1)+$AP174*(AL$1-$V$1)/($AP$1-$V$1)</f>
        <v>11446924323474.975</v>
      </c>
      <c r="AM174" s="90">
        <f t="shared" ca="1" si="37"/>
        <v>11490160198674.379</v>
      </c>
      <c r="AN174" s="90">
        <f t="shared" ca="1" si="37"/>
        <v>11533396073873.785</v>
      </c>
      <c r="AO174" s="90">
        <f t="shared" ca="1" si="37"/>
        <v>11576631949073.195</v>
      </c>
      <c r="AP174">
        <f ca="1">V174*'Process Emissions Multipliers'!$E$48</f>
        <v>11619867824272.602</v>
      </c>
    </row>
    <row r="175" spans="1:42">
      <c r="A175" s="74">
        <v>10000</v>
      </c>
      <c r="B175">
        <f ca="1">IF('NGPS 2010'!$A183="MR",INDIRECT("'NGPS 2010'!"&amp;'Country Selector'!$B$3&amp;ROW($A183))*10^12,0)</f>
        <v>1462806602.6318719</v>
      </c>
      <c r="C175" s="90">
        <f t="shared" ca="1" si="33"/>
        <v>1472583955.7070286</v>
      </c>
      <c r="D175" s="90">
        <f t="shared" ca="1" si="31"/>
        <v>1482361308.7821853</v>
      </c>
      <c r="E175" s="90">
        <f t="shared" ca="1" si="31"/>
        <v>1492138661.857342</v>
      </c>
      <c r="F175" s="90">
        <f t="shared" ca="1" si="31"/>
        <v>1501916014.9324985</v>
      </c>
      <c r="G175" s="90">
        <f t="shared" ca="1" si="31"/>
        <v>1511693368.0076551</v>
      </c>
      <c r="H175" s="90">
        <f t="shared" ca="1" si="31"/>
        <v>1521470721.0828121</v>
      </c>
      <c r="I175" s="90">
        <f t="shared" ca="1" si="31"/>
        <v>1531248074.1579685</v>
      </c>
      <c r="J175" s="90">
        <f t="shared" ca="1" si="31"/>
        <v>1541025427.2331252</v>
      </c>
      <c r="K175" s="90">
        <f t="shared" ca="1" si="31"/>
        <v>1550802780.3082819</v>
      </c>
      <c r="L175">
        <f ca="1">IF('NGPS 2020'!$A183="MR",INDIRECT("'NGPS 2020'!"&amp;'Country Selector'!$B$3&amp;ROW($A183))*10^12,0)*'Process Emissions Multipliers'!$B$48</f>
        <v>1560580133.3834386</v>
      </c>
      <c r="M175" s="90">
        <f t="shared" ca="1" si="34"/>
        <v>1580540955.0619042</v>
      </c>
      <c r="N175" s="90">
        <f t="shared" ca="1" si="32"/>
        <v>1600501776.7403698</v>
      </c>
      <c r="O175" s="90">
        <f t="shared" ca="1" si="32"/>
        <v>1620462598.4188356</v>
      </c>
      <c r="P175" s="90">
        <f t="shared" ca="1" si="32"/>
        <v>1640423420.0973012</v>
      </c>
      <c r="Q175" s="90">
        <f t="shared" ca="1" si="32"/>
        <v>1660384241.7757668</v>
      </c>
      <c r="R175" s="90">
        <f t="shared" ca="1" si="32"/>
        <v>1680345063.4542325</v>
      </c>
      <c r="S175" s="90">
        <f t="shared" ca="1" si="32"/>
        <v>1700305885.1326981</v>
      </c>
      <c r="T175" s="90">
        <f t="shared" ca="1" si="32"/>
        <v>1720266706.8111637</v>
      </c>
      <c r="U175" s="90">
        <f t="shared" ca="1" si="32"/>
        <v>1740227528.4896293</v>
      </c>
      <c r="V175">
        <f ca="1">IF('NGPS 2030'!$A183="MR",INDIRECT("'NGPS 2030'!"&amp;'Country Selector'!$B$3&amp;ROW($A183))*10^12,0)*'Process Emissions Multipliers'!$D$48</f>
        <v>1760188350.1680949</v>
      </c>
      <c r="W175" s="90">
        <f t="shared" ref="W175:AL177" ca="1" si="38">$V175*($AP$1-W$1)/($AP$1-$V$1)+$AP175*(W$1-$V$1)/($AP$1-$V$1)</f>
        <v>1767264335.3072133</v>
      </c>
      <c r="X175" s="90">
        <f t="shared" ca="1" si="38"/>
        <v>1774340320.446332</v>
      </c>
      <c r="Y175" s="90">
        <f t="shared" ca="1" si="38"/>
        <v>1781416305.5854504</v>
      </c>
      <c r="Z175" s="90">
        <f t="shared" ca="1" si="38"/>
        <v>1788492290.7245688</v>
      </c>
      <c r="AA175" s="90">
        <f t="shared" ca="1" si="38"/>
        <v>1795568275.8636875</v>
      </c>
      <c r="AB175" s="90">
        <f t="shared" ca="1" si="38"/>
        <v>1802644261.0028057</v>
      </c>
      <c r="AC175" s="90">
        <f t="shared" ca="1" si="38"/>
        <v>1809720246.1419244</v>
      </c>
      <c r="AD175" s="90">
        <f t="shared" ca="1" si="38"/>
        <v>1816796231.2810428</v>
      </c>
      <c r="AE175" s="90">
        <f t="shared" ca="1" si="38"/>
        <v>1823872216.4201612</v>
      </c>
      <c r="AF175" s="90">
        <f t="shared" ca="1" si="38"/>
        <v>1830948201.5592799</v>
      </c>
      <c r="AG175" s="90">
        <f t="shared" ca="1" si="38"/>
        <v>1838024186.6983981</v>
      </c>
      <c r="AH175" s="90">
        <f t="shared" ca="1" si="38"/>
        <v>1845100171.8375168</v>
      </c>
      <c r="AI175" s="90">
        <f t="shared" ca="1" si="38"/>
        <v>1852176156.976635</v>
      </c>
      <c r="AJ175" s="90">
        <f t="shared" ca="1" si="38"/>
        <v>1859252142.1157537</v>
      </c>
      <c r="AK175" s="90">
        <f t="shared" ca="1" si="38"/>
        <v>1866328127.2548718</v>
      </c>
      <c r="AL175" s="90">
        <f t="shared" ca="1" si="38"/>
        <v>1873404112.3939905</v>
      </c>
      <c r="AM175" s="90">
        <f t="shared" ca="1" si="37"/>
        <v>1880480097.5331092</v>
      </c>
      <c r="AN175" s="90">
        <f t="shared" ca="1" si="37"/>
        <v>1887556082.6722274</v>
      </c>
      <c r="AO175" s="90">
        <f t="shared" ca="1" si="37"/>
        <v>1894632067.8113458</v>
      </c>
      <c r="AP175">
        <f ca="1">V175*'Process Emissions Multipliers'!$E$48</f>
        <v>1901708052.9504645</v>
      </c>
    </row>
    <row r="176" spans="1:42">
      <c r="A176" s="74">
        <v>100000</v>
      </c>
      <c r="B176">
        <f ca="1">IF('NGPS 2010'!$A184="MR",INDIRECT("'NGPS 2010'!"&amp;'Country Selector'!$B$3&amp;ROW($A184))*10^12,0)</f>
        <v>117448799625.46407</v>
      </c>
      <c r="C176" s="90">
        <f t="shared" ca="1" si="33"/>
        <v>118233531695.22263</v>
      </c>
      <c r="D176" s="90">
        <f t="shared" ca="1" si="31"/>
        <v>119018263764.98117</v>
      </c>
      <c r="E176" s="90">
        <f t="shared" ca="1" si="31"/>
        <v>119802995834.73973</v>
      </c>
      <c r="F176" s="90">
        <f t="shared" ca="1" si="31"/>
        <v>120587727904.49829</v>
      </c>
      <c r="G176" s="90">
        <f t="shared" ca="1" si="31"/>
        <v>121372459974.25684</v>
      </c>
      <c r="H176" s="90">
        <f t="shared" ca="1" si="31"/>
        <v>122157192044.0154</v>
      </c>
      <c r="I176" s="90">
        <f t="shared" ca="1" si="31"/>
        <v>122941924113.77396</v>
      </c>
      <c r="J176" s="90">
        <f t="shared" ca="1" si="31"/>
        <v>123726656183.5325</v>
      </c>
      <c r="K176" s="90">
        <f t="shared" ca="1" si="31"/>
        <v>124511388253.29106</v>
      </c>
      <c r="L176">
        <f ca="1">IF('NGPS 2020'!$A184="MR",INDIRECT("'NGPS 2020'!"&amp;'Country Selector'!$B$3&amp;ROW($A184))*10^12,0)*'Process Emissions Multipliers'!$B$48</f>
        <v>125296120323.04962</v>
      </c>
      <c r="M176" s="90">
        <f t="shared" ca="1" si="34"/>
        <v>126898738132.51372</v>
      </c>
      <c r="N176" s="90">
        <f t="shared" ca="1" si="32"/>
        <v>128501355941.97781</v>
      </c>
      <c r="O176" s="90">
        <f t="shared" ca="1" si="32"/>
        <v>130103973751.44191</v>
      </c>
      <c r="P176" s="90">
        <f t="shared" ca="1" si="32"/>
        <v>131706591560.90601</v>
      </c>
      <c r="Q176" s="90">
        <f t="shared" ca="1" si="32"/>
        <v>133309209370.37009</v>
      </c>
      <c r="R176" s="90">
        <f t="shared" ca="1" si="32"/>
        <v>134911827179.8342</v>
      </c>
      <c r="S176" s="90">
        <f t="shared" ca="1" si="32"/>
        <v>136514444989.29829</v>
      </c>
      <c r="T176" s="90">
        <f t="shared" ca="1" si="32"/>
        <v>138117062798.76239</v>
      </c>
      <c r="U176" s="90">
        <f t="shared" ca="1" si="32"/>
        <v>139719680608.2265</v>
      </c>
      <c r="V176">
        <f ca="1">IF('NGPS 2030'!$A184="MR",INDIRECT("'NGPS 2030'!"&amp;'Country Selector'!$B$3&amp;ROW($A184))*10^12,0)*'Process Emissions Multipliers'!$D$48</f>
        <v>141322298417.69058</v>
      </c>
      <c r="W176" s="90">
        <f t="shared" ca="1" si="38"/>
        <v>141890416303.10559</v>
      </c>
      <c r="X176" s="90">
        <f t="shared" ca="1" si="38"/>
        <v>142458534188.52063</v>
      </c>
      <c r="Y176" s="90">
        <f t="shared" ca="1" si="38"/>
        <v>143026652073.93561</v>
      </c>
      <c r="Z176" s="90">
        <f t="shared" ca="1" si="38"/>
        <v>143594769959.35065</v>
      </c>
      <c r="AA176" s="90">
        <f t="shared" ca="1" si="38"/>
        <v>144162887844.76566</v>
      </c>
      <c r="AB176" s="90">
        <f t="shared" ca="1" si="38"/>
        <v>144731005730.18066</v>
      </c>
      <c r="AC176" s="90">
        <f t="shared" ca="1" si="38"/>
        <v>145299123615.5957</v>
      </c>
      <c r="AD176" s="90">
        <f t="shared" ca="1" si="38"/>
        <v>145867241501.01071</v>
      </c>
      <c r="AE176" s="90">
        <f t="shared" ca="1" si="38"/>
        <v>146435359386.42572</v>
      </c>
      <c r="AF176" s="90">
        <f t="shared" ca="1" si="38"/>
        <v>147003477271.84076</v>
      </c>
      <c r="AG176" s="90">
        <f t="shared" ca="1" si="38"/>
        <v>147571595157.25577</v>
      </c>
      <c r="AH176" s="90">
        <f t="shared" ca="1" si="38"/>
        <v>148139713042.67078</v>
      </c>
      <c r="AI176" s="90">
        <f t="shared" ca="1" si="38"/>
        <v>148707830928.08578</v>
      </c>
      <c r="AJ176" s="90">
        <f t="shared" ca="1" si="38"/>
        <v>149275948813.50079</v>
      </c>
      <c r="AK176" s="90">
        <f t="shared" ca="1" si="38"/>
        <v>149844066698.91583</v>
      </c>
      <c r="AL176" s="90">
        <f t="shared" ca="1" si="38"/>
        <v>150412184584.33084</v>
      </c>
      <c r="AM176" s="90">
        <f t="shared" ca="1" si="37"/>
        <v>150980302469.74585</v>
      </c>
      <c r="AN176" s="90">
        <f t="shared" ca="1" si="37"/>
        <v>151548420355.16089</v>
      </c>
      <c r="AO176" s="90">
        <f t="shared" ca="1" si="37"/>
        <v>152116538240.57587</v>
      </c>
      <c r="AP176">
        <f ca="1">V176*'Process Emissions Multipliers'!$E$48</f>
        <v>152684656125.99091</v>
      </c>
    </row>
    <row r="177" spans="1:42">
      <c r="A177" s="74">
        <v>1000000</v>
      </c>
      <c r="B177">
        <f ca="1">IF('NGPS 2010'!$A185="MR",INDIRECT("'NGPS 2010'!"&amp;'Country Selector'!$B$3&amp;ROW($A185))*10^12,0)</f>
        <v>2667094273663.4233</v>
      </c>
      <c r="C177" s="90">
        <f t="shared" ca="1" si="33"/>
        <v>2684921047447.0396</v>
      </c>
      <c r="D177" s="90">
        <f t="shared" ca="1" si="31"/>
        <v>2702747821230.6553</v>
      </c>
      <c r="E177" s="90">
        <f t="shared" ca="1" si="31"/>
        <v>2720574595014.2715</v>
      </c>
      <c r="F177" s="90">
        <f t="shared" ca="1" si="31"/>
        <v>2738401368797.8877</v>
      </c>
      <c r="G177" s="90">
        <f t="shared" ca="1" si="31"/>
        <v>2756228142581.5034</v>
      </c>
      <c r="H177" s="90">
        <f t="shared" ca="1" si="31"/>
        <v>2774054916365.1191</v>
      </c>
      <c r="I177" s="90">
        <f t="shared" ca="1" si="31"/>
        <v>2791881690148.7354</v>
      </c>
      <c r="J177" s="90">
        <f t="shared" ca="1" si="31"/>
        <v>2809708463932.3516</v>
      </c>
      <c r="K177" s="90">
        <f t="shared" ca="1" si="31"/>
        <v>2827535237715.9673</v>
      </c>
      <c r="L177">
        <f ca="1">IF('NGPS 2020'!$A185="MR",INDIRECT("'NGPS 2020'!"&amp;'Country Selector'!$B$3&amp;ROW($A185))*10^12,0)*'Process Emissions Multipliers'!$B$48</f>
        <v>2845362011499.5835</v>
      </c>
      <c r="M177" s="90">
        <f t="shared" ca="1" si="34"/>
        <v>2881756018131.5786</v>
      </c>
      <c r="N177" s="90">
        <f t="shared" ca="1" si="32"/>
        <v>2918150024763.5742</v>
      </c>
      <c r="O177" s="90">
        <f t="shared" ca="1" si="32"/>
        <v>2954544031395.5688</v>
      </c>
      <c r="P177" s="90">
        <f t="shared" ca="1" si="32"/>
        <v>2990938038027.564</v>
      </c>
      <c r="Q177" s="90">
        <f t="shared" ca="1" si="32"/>
        <v>3027332044659.5591</v>
      </c>
      <c r="R177" s="90">
        <f t="shared" ca="1" si="32"/>
        <v>3063726051291.5542</v>
      </c>
      <c r="S177" s="90">
        <f t="shared" ca="1" si="32"/>
        <v>3100120057923.5493</v>
      </c>
      <c r="T177" s="90">
        <f t="shared" ca="1" si="32"/>
        <v>3136514064555.5449</v>
      </c>
      <c r="U177" s="90">
        <f t="shared" ca="1" si="32"/>
        <v>3172908071187.5396</v>
      </c>
      <c r="V177">
        <f ca="1">IF('NGPS 2030'!$A185="MR",INDIRECT("'NGPS 2030'!"&amp;'Country Selector'!$B$3&amp;ROW($A185))*10^12,0)*'Process Emissions Multipliers'!$D$48</f>
        <v>3209302077819.5347</v>
      </c>
      <c r="W177" s="90">
        <f t="shared" ca="1" si="38"/>
        <v>3222203523171.9165</v>
      </c>
      <c r="X177" s="90">
        <f t="shared" ca="1" si="38"/>
        <v>3235104968524.2983</v>
      </c>
      <c r="Y177" s="90">
        <f t="shared" ca="1" si="38"/>
        <v>3248006413876.6807</v>
      </c>
      <c r="Z177" s="90">
        <f t="shared" ca="1" si="38"/>
        <v>3260907859229.0625</v>
      </c>
      <c r="AA177" s="90">
        <f t="shared" ca="1" si="38"/>
        <v>3273809304581.4448</v>
      </c>
      <c r="AB177" s="90">
        <f t="shared" ca="1" si="38"/>
        <v>3286710749933.8267</v>
      </c>
      <c r="AC177" s="90">
        <f t="shared" ca="1" si="38"/>
        <v>3299612195286.209</v>
      </c>
      <c r="AD177" s="90">
        <f t="shared" ca="1" si="38"/>
        <v>3312513640638.5903</v>
      </c>
      <c r="AE177" s="90">
        <f t="shared" ca="1" si="38"/>
        <v>3325415085990.9727</v>
      </c>
      <c r="AF177" s="90">
        <f t="shared" ca="1" si="38"/>
        <v>3338316531343.3545</v>
      </c>
      <c r="AG177" s="90">
        <f t="shared" ca="1" si="38"/>
        <v>3351217976695.7363</v>
      </c>
      <c r="AH177" s="90">
        <f t="shared" ca="1" si="38"/>
        <v>3364119422048.1187</v>
      </c>
      <c r="AI177" s="90">
        <f t="shared" ca="1" si="38"/>
        <v>3377020867400.5</v>
      </c>
      <c r="AJ177" s="90">
        <f t="shared" ca="1" si="38"/>
        <v>3389922312752.8823</v>
      </c>
      <c r="AK177" s="90">
        <f t="shared" ca="1" si="38"/>
        <v>3402823758105.2646</v>
      </c>
      <c r="AL177" s="90">
        <f t="shared" ca="1" si="38"/>
        <v>3415725203457.6465</v>
      </c>
      <c r="AM177" s="90">
        <f t="shared" ca="1" si="37"/>
        <v>3428626648810.0283</v>
      </c>
      <c r="AN177" s="90">
        <f t="shared" ca="1" si="37"/>
        <v>3441528094162.4106</v>
      </c>
      <c r="AO177" s="90">
        <f t="shared" ca="1" si="37"/>
        <v>3454429539514.792</v>
      </c>
      <c r="AP177">
        <f ca="1">V177*'Process Emissions Multipliers'!$E$48</f>
        <v>3467330984867.1743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0.570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Selector'!$B$3&amp;ROW($A39))*10^12,0)*'Process Emissions Multipliers'!$B$45</f>
        <v>0</v>
      </c>
      <c r="M31" s="90">
        <f t="shared" ca="1" si="4"/>
        <v>4954715716.3811817</v>
      </c>
      <c r="N31" s="90">
        <f t="shared" ca="1" si="4"/>
        <v>9909431432.7623634</v>
      </c>
      <c r="O31" s="90">
        <f t="shared" ca="1" si="4"/>
        <v>14864147149.143543</v>
      </c>
      <c r="P31" s="90">
        <f t="shared" ca="1" si="4"/>
        <v>19818862865.524727</v>
      </c>
      <c r="Q31" s="90">
        <f t="shared" ca="1" si="4"/>
        <v>24773578581.905907</v>
      </c>
      <c r="R31" s="90">
        <f t="shared" ca="1" si="4"/>
        <v>29728294298.287086</v>
      </c>
      <c r="S31" s="90">
        <f t="shared" ca="1" si="4"/>
        <v>34683010014.668266</v>
      </c>
      <c r="T31" s="90">
        <f t="shared" ca="1" si="4"/>
        <v>39637725731.049454</v>
      </c>
      <c r="U31" s="90">
        <f t="shared" ca="1" si="4"/>
        <v>44592441447.430634</v>
      </c>
      <c r="V31">
        <f ca="1">IF('Waste 2030'!$A39="MR",INDIRECT("'Waste 2030'!"&amp;'Country Selector'!$B$3&amp;ROW($A39))*10^12,0)*'Process Emissions Multipliers'!$D$45</f>
        <v>49547157163.811813</v>
      </c>
      <c r="W31" s="90">
        <f t="shared" ca="1" si="5"/>
        <v>48737663181.465073</v>
      </c>
      <c r="X31" s="90">
        <f t="shared" ca="1" si="5"/>
        <v>47928169199.118324</v>
      </c>
      <c r="Y31" s="90">
        <f t="shared" ca="1" si="5"/>
        <v>47118675216.771576</v>
      </c>
      <c r="Z31" s="90">
        <f t="shared" ca="1" si="5"/>
        <v>46309181234.424835</v>
      </c>
      <c r="AA31" s="90">
        <f t="shared" ca="1" si="5"/>
        <v>45499687252.078094</v>
      </c>
      <c r="AB31" s="90">
        <f t="shared" ca="1" si="5"/>
        <v>44690193269.731339</v>
      </c>
      <c r="AC31" s="90">
        <f t="shared" ca="1" si="5"/>
        <v>43880699287.384598</v>
      </c>
      <c r="AD31" s="90">
        <f t="shared" ca="1" si="5"/>
        <v>43071205305.037857</v>
      </c>
      <c r="AE31" s="90">
        <f t="shared" ca="1" si="5"/>
        <v>42261711322.691109</v>
      </c>
      <c r="AF31" s="90">
        <f t="shared" ca="1" si="5"/>
        <v>41452217340.34436</v>
      </c>
      <c r="AG31" s="90">
        <f t="shared" ca="1" si="5"/>
        <v>40642723357.99762</v>
      </c>
      <c r="AH31" s="90">
        <f t="shared" ca="1" si="5"/>
        <v>39833229375.650879</v>
      </c>
      <c r="AI31" s="90">
        <f t="shared" ca="1" si="5"/>
        <v>39023735393.304131</v>
      </c>
      <c r="AJ31" s="90">
        <f t="shared" ca="1" si="5"/>
        <v>38214241410.957382</v>
      </c>
      <c r="AK31" s="90">
        <f t="shared" ca="1" si="5"/>
        <v>37404747428.610641</v>
      </c>
      <c r="AL31" s="90">
        <f t="shared" ca="1" si="5"/>
        <v>36595253446.263901</v>
      </c>
      <c r="AM31" s="90">
        <f t="shared" ca="1" si="6"/>
        <v>35785759463.917152</v>
      </c>
      <c r="AN31" s="90">
        <f t="shared" ca="1" si="6"/>
        <v>34976265481.570412</v>
      </c>
      <c r="AO31" s="90">
        <f t="shared" ca="1" si="6"/>
        <v>34166771499.223663</v>
      </c>
      <c r="AP31">
        <f ca="1">V31*'Process Emissions Multipliers'!$E$45</f>
        <v>33357277516.876919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Selector'!$B$3&amp;ROW($A40))*10^12,0)*'Process Emissions Multipliers'!$B$45</f>
        <v>0</v>
      </c>
      <c r="M32" s="90">
        <f t="shared" ca="1" si="4"/>
        <v>11633012429.776962</v>
      </c>
      <c r="N32" s="90">
        <f t="shared" ca="1" si="4"/>
        <v>23266024859.553925</v>
      </c>
      <c r="O32" s="90">
        <f t="shared" ca="1" si="4"/>
        <v>34899037289.330887</v>
      </c>
      <c r="P32" s="90">
        <f t="shared" ca="1" si="4"/>
        <v>46532049719.107849</v>
      </c>
      <c r="Q32" s="90">
        <f t="shared" ca="1" si="4"/>
        <v>58165062148.884811</v>
      </c>
      <c r="R32" s="90">
        <f t="shared" ca="1" si="4"/>
        <v>69798074578.661774</v>
      </c>
      <c r="S32" s="90">
        <f t="shared" ca="1" si="4"/>
        <v>81431087008.438736</v>
      </c>
      <c r="T32" s="90">
        <f t="shared" ca="1" si="4"/>
        <v>93064099438.215698</v>
      </c>
      <c r="U32" s="90">
        <f t="shared" ca="1" si="4"/>
        <v>104697111867.99266</v>
      </c>
      <c r="V32">
        <f ca="1">IF('Waste 2030'!$A40="MR",INDIRECT("'Waste 2030'!"&amp;'Country Selector'!$B$3&amp;ROW($A40))*10^12,0)*'Process Emissions Multipliers'!$D$45</f>
        <v>116330124297.76962</v>
      </c>
      <c r="W32" s="90">
        <f t="shared" ca="1" si="5"/>
        <v>114429540268.83423</v>
      </c>
      <c r="X32" s="90">
        <f t="shared" ref="X32:AM47" ca="1" si="7">$V32*($AP$1-X$1)/($AP$1-$V$1)+$AP32*(X$1-$V$1)/($AP$1-$V$1)</f>
        <v>112528956239.8988</v>
      </c>
      <c r="Y32" s="90">
        <f t="shared" ca="1" si="7"/>
        <v>110628372210.96339</v>
      </c>
      <c r="Z32" s="90">
        <f t="shared" ca="1" si="7"/>
        <v>108727788182.02798</v>
      </c>
      <c r="AA32" s="90">
        <f t="shared" ca="1" si="7"/>
        <v>106827204153.09259</v>
      </c>
      <c r="AB32" s="90">
        <f t="shared" ca="1" si="7"/>
        <v>104926620124.15717</v>
      </c>
      <c r="AC32" s="90">
        <f t="shared" ca="1" si="7"/>
        <v>103026036095.22177</v>
      </c>
      <c r="AD32" s="90">
        <f t="shared" ca="1" si="7"/>
        <v>101125452066.28635</v>
      </c>
      <c r="AE32" s="90">
        <f t="shared" ca="1" si="7"/>
        <v>99224868037.350952</v>
      </c>
      <c r="AF32" s="90">
        <f t="shared" ca="1" si="7"/>
        <v>97324284008.415527</v>
      </c>
      <c r="AG32" s="90">
        <f t="shared" ca="1" si="7"/>
        <v>95423699979.480133</v>
      </c>
      <c r="AH32" s="90">
        <f t="shared" ca="1" si="7"/>
        <v>93523115950.544708</v>
      </c>
      <c r="AI32" s="90">
        <f t="shared" ca="1" si="7"/>
        <v>91622531921.609314</v>
      </c>
      <c r="AJ32" s="90">
        <f t="shared" ca="1" si="7"/>
        <v>89721947892.673889</v>
      </c>
      <c r="AK32" s="90">
        <f t="shared" ca="1" si="7"/>
        <v>87821363863.738495</v>
      </c>
      <c r="AL32" s="90">
        <f t="shared" ca="1" si="7"/>
        <v>85920779834.803085</v>
      </c>
      <c r="AM32" s="90">
        <f t="shared" ca="1" si="7"/>
        <v>84020195805.867676</v>
      </c>
      <c r="AN32" s="90">
        <f t="shared" ca="1" si="6"/>
        <v>82119611776.932266</v>
      </c>
      <c r="AO32" s="90">
        <f t="shared" ca="1" si="6"/>
        <v>80219027747.996857</v>
      </c>
      <c r="AP32">
        <f ca="1">V32*'Process Emissions Multipliers'!$E$45</f>
        <v>78318443719.061447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Selector'!$B$3&amp;ROW($A41))*10^12,0)*'Process Emissions Multipliers'!$B$45</f>
        <v>0</v>
      </c>
      <c r="M33" s="90">
        <f t="shared" ca="1" si="4"/>
        <v>15276778999.931442</v>
      </c>
      <c r="N33" s="90">
        <f t="shared" ca="1" si="4"/>
        <v>30553557999.862885</v>
      </c>
      <c r="O33" s="90">
        <f t="shared" ca="1" si="4"/>
        <v>45830336999.794327</v>
      </c>
      <c r="P33" s="90">
        <f t="shared" ca="1" si="4"/>
        <v>61107115999.725769</v>
      </c>
      <c r="Q33" s="90">
        <f t="shared" ca="1" si="4"/>
        <v>76383894999.657211</v>
      </c>
      <c r="R33" s="90">
        <f t="shared" ca="1" si="4"/>
        <v>91660673999.588654</v>
      </c>
      <c r="S33" s="90">
        <f t="shared" ca="1" si="4"/>
        <v>106937452999.5201</v>
      </c>
      <c r="T33" s="90">
        <f t="shared" ca="1" si="4"/>
        <v>122214231999.45154</v>
      </c>
      <c r="U33" s="90">
        <f t="shared" ca="1" si="4"/>
        <v>137491010999.383</v>
      </c>
      <c r="V33">
        <f ca="1">IF('Waste 2030'!$A41="MR",INDIRECT("'Waste 2030'!"&amp;'Country Selector'!$B$3&amp;ROW($A41))*10^12,0)*'Process Emissions Multipliers'!$D$45</f>
        <v>152767789999.31442</v>
      </c>
      <c r="W33" s="90">
        <f t="shared" ref="W33:AL62" ca="1" si="8">$V33*($AP$1-W$1)/($AP$1-$V$1)+$AP33*(W$1-$V$1)/($AP$1-$V$1)</f>
        <v>150271892882.715</v>
      </c>
      <c r="X33" s="90">
        <f t="shared" ca="1" si="7"/>
        <v>147775995766.1156</v>
      </c>
      <c r="Y33" s="90">
        <f t="shared" ca="1" si="7"/>
        <v>145280098649.51617</v>
      </c>
      <c r="Z33" s="90">
        <f t="shared" ca="1" si="7"/>
        <v>142784201532.91675</v>
      </c>
      <c r="AA33" s="90">
        <f t="shared" ca="1" si="7"/>
        <v>140288304416.31732</v>
      </c>
      <c r="AB33" s="90">
        <f t="shared" ca="1" si="7"/>
        <v>137792407299.7179</v>
      </c>
      <c r="AC33" s="90">
        <f t="shared" ca="1" si="7"/>
        <v>135296510183.11847</v>
      </c>
      <c r="AD33" s="90">
        <f t="shared" ca="1" si="7"/>
        <v>132800613066.51906</v>
      </c>
      <c r="AE33" s="90">
        <f t="shared" ca="1" si="7"/>
        <v>130304715949.91965</v>
      </c>
      <c r="AF33" s="90">
        <f t="shared" ca="1" si="7"/>
        <v>127808818833.32022</v>
      </c>
      <c r="AG33" s="90">
        <f t="shared" ca="1" si="7"/>
        <v>125312921716.72079</v>
      </c>
      <c r="AH33" s="90">
        <f t="shared" ca="1" si="7"/>
        <v>122817024600.12137</v>
      </c>
      <c r="AI33" s="90">
        <f t="shared" ca="1" si="7"/>
        <v>120321127483.52194</v>
      </c>
      <c r="AJ33" s="90">
        <f t="shared" ca="1" si="7"/>
        <v>117825230366.92253</v>
      </c>
      <c r="AK33" s="90">
        <f t="shared" ca="1" si="7"/>
        <v>115329333250.32312</v>
      </c>
      <c r="AL33" s="90">
        <f t="shared" ca="1" si="7"/>
        <v>112833436133.72369</v>
      </c>
      <c r="AM33" s="90">
        <f t="shared" ca="1" si="7"/>
        <v>110337539017.12427</v>
      </c>
      <c r="AN33" s="90">
        <f t="shared" ca="1" si="6"/>
        <v>107841641900.52486</v>
      </c>
      <c r="AO33" s="90">
        <f t="shared" ca="1" si="6"/>
        <v>105345744783.92542</v>
      </c>
      <c r="AP33">
        <f ca="1">V33*'Process Emissions Multipliers'!$E$45</f>
        <v>102849847667.326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2020'!$A42="MR",INDIRECT("'Waste 2020'!"&amp;'Country Selector'!$B$3&amp;ROW($A42))*10^12,0)*'Process Emissions Multipliers'!$B$45</f>
        <v>0</v>
      </c>
      <c r="M34" s="90">
        <f t="shared" ca="1" si="4"/>
        <v>7948172643.3504438</v>
      </c>
      <c r="N34" s="90">
        <f t="shared" ca="1" si="4"/>
        <v>15896345286.700888</v>
      </c>
      <c r="O34" s="90">
        <f t="shared" ca="1" si="4"/>
        <v>23844517930.051331</v>
      </c>
      <c r="P34" s="90">
        <f t="shared" ca="1" si="4"/>
        <v>31792690573.401775</v>
      </c>
      <c r="Q34" s="90">
        <f t="shared" ca="1" si="4"/>
        <v>39740863216.75222</v>
      </c>
      <c r="R34" s="90">
        <f t="shared" ca="1" si="4"/>
        <v>47689035860.102661</v>
      </c>
      <c r="S34" s="90">
        <f t="shared" ca="1" si="4"/>
        <v>55637208503.45311</v>
      </c>
      <c r="T34" s="90">
        <f t="shared" ca="1" si="4"/>
        <v>63585381146.803551</v>
      </c>
      <c r="U34" s="90">
        <f t="shared" ca="1" si="4"/>
        <v>71533553790.153992</v>
      </c>
      <c r="V34">
        <f ca="1">IF('Waste 2030'!$A42="MR",INDIRECT("'Waste 2030'!"&amp;'Country Selector'!$B$3&amp;ROW($A42))*10^12,0)*'Process Emissions Multipliers'!$D$45</f>
        <v>79481726433.50444</v>
      </c>
      <c r="W34" s="90">
        <f t="shared" ca="1" si="8"/>
        <v>78183165972.37178</v>
      </c>
      <c r="X34" s="90">
        <f t="shared" ca="1" si="7"/>
        <v>76884605511.239105</v>
      </c>
      <c r="Y34" s="90">
        <f t="shared" ca="1" si="7"/>
        <v>75586045050.106445</v>
      </c>
      <c r="Z34" s="90">
        <f t="shared" ca="1" si="7"/>
        <v>74287484588.973785</v>
      </c>
      <c r="AA34" s="90">
        <f t="shared" ca="1" si="7"/>
        <v>72988924127.841125</v>
      </c>
      <c r="AB34" s="90">
        <f t="shared" ca="1" si="7"/>
        <v>71690363666.708466</v>
      </c>
      <c r="AC34" s="90">
        <f t="shared" ca="1" si="7"/>
        <v>70391803205.57579</v>
      </c>
      <c r="AD34" s="90">
        <f t="shared" ca="1" si="7"/>
        <v>69093242744.44313</v>
      </c>
      <c r="AE34" s="90">
        <f t="shared" ca="1" si="7"/>
        <v>67794682283.310471</v>
      </c>
      <c r="AF34" s="90">
        <f t="shared" ca="1" si="7"/>
        <v>66496121822.177803</v>
      </c>
      <c r="AG34" s="90">
        <f t="shared" ca="1" si="7"/>
        <v>65197561361.045135</v>
      </c>
      <c r="AH34" s="90">
        <f t="shared" ca="1" si="7"/>
        <v>63899000899.912476</v>
      </c>
      <c r="AI34" s="90">
        <f t="shared" ca="1" si="7"/>
        <v>62600440438.779816</v>
      </c>
      <c r="AJ34" s="90">
        <f t="shared" ca="1" si="7"/>
        <v>61301879977.647141</v>
      </c>
      <c r="AK34" s="90">
        <f t="shared" ca="1" si="7"/>
        <v>60003319516.514481</v>
      </c>
      <c r="AL34" s="90">
        <f t="shared" ca="1" si="7"/>
        <v>58704759055.381821</v>
      </c>
      <c r="AM34" s="90">
        <f t="shared" ca="1" si="7"/>
        <v>57406198594.249161</v>
      </c>
      <c r="AN34" s="90">
        <f t="shared" ca="1" si="6"/>
        <v>56107638133.116493</v>
      </c>
      <c r="AO34" s="90">
        <f t="shared" ca="1" si="6"/>
        <v>54809077671.983833</v>
      </c>
      <c r="AP34">
        <f ca="1">V34*'Process Emissions Multipliers'!$E$45</f>
        <v>53510517210.851166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7076280894.2371473</v>
      </c>
      <c r="N35" s="90">
        <f t="shared" ca="1" si="10"/>
        <v>14152561788.474295</v>
      </c>
      <c r="O35" s="90">
        <f t="shared" ca="1" si="10"/>
        <v>21228842682.711445</v>
      </c>
      <c r="P35" s="90">
        <f t="shared" ca="1" si="10"/>
        <v>28305123576.948589</v>
      </c>
      <c r="Q35" s="90">
        <f t="shared" ca="1" si="10"/>
        <v>35381404471.185738</v>
      </c>
      <c r="R35" s="90">
        <f t="shared" ca="1" si="10"/>
        <v>42457685365.42289</v>
      </c>
      <c r="S35" s="90">
        <f t="shared" ca="1" si="10"/>
        <v>49533966259.660034</v>
      </c>
      <c r="T35" s="90">
        <f t="shared" ca="1" si="10"/>
        <v>56610247153.897179</v>
      </c>
      <c r="U35" s="90">
        <f t="shared" ca="1" si="10"/>
        <v>63686528048.134323</v>
      </c>
      <c r="V35">
        <f ca="1">IF('Waste 2030'!$A43="MR",INDIRECT("'Waste 2030'!"&amp;'Country Selector'!$B$3&amp;ROW($A43))*10^12,0)*'Process Emissions Multipliers'!$D$45</f>
        <v>70762808942.371475</v>
      </c>
      <c r="W35" s="90">
        <f t="shared" ca="1" si="8"/>
        <v>69606696840.451736</v>
      </c>
      <c r="X35" s="90">
        <f t="shared" ca="1" si="7"/>
        <v>68450584738.53199</v>
      </c>
      <c r="Y35" s="90">
        <f t="shared" ca="1" si="7"/>
        <v>67294472636.612267</v>
      </c>
      <c r="Z35" s="90">
        <f t="shared" ca="1" si="7"/>
        <v>66138360534.69252</v>
      </c>
      <c r="AA35" s="90">
        <f t="shared" ca="1" si="7"/>
        <v>64982248432.772781</v>
      </c>
      <c r="AB35" s="90">
        <f t="shared" ca="1" si="7"/>
        <v>63826136330.853043</v>
      </c>
      <c r="AC35" s="90">
        <f t="shared" ca="1" si="7"/>
        <v>62670024228.933304</v>
      </c>
      <c r="AD35" s="90">
        <f t="shared" ca="1" si="7"/>
        <v>61513912127.013565</v>
      </c>
      <c r="AE35" s="90">
        <f t="shared" ca="1" si="7"/>
        <v>60357800025.093819</v>
      </c>
      <c r="AF35" s="90">
        <f t="shared" ca="1" si="7"/>
        <v>59201687923.174088</v>
      </c>
      <c r="AG35" s="90">
        <f t="shared" ca="1" si="7"/>
        <v>58045575821.254349</v>
      </c>
      <c r="AH35" s="90">
        <f t="shared" ca="1" si="7"/>
        <v>56889463719.33461</v>
      </c>
      <c r="AI35" s="90">
        <f t="shared" ca="1" si="7"/>
        <v>55733351617.414871</v>
      </c>
      <c r="AJ35" s="90">
        <f t="shared" ca="1" si="7"/>
        <v>54577239515.495132</v>
      </c>
      <c r="AK35" s="90">
        <f t="shared" ca="1" si="7"/>
        <v>53421127413.575394</v>
      </c>
      <c r="AL35" s="90">
        <f t="shared" ca="1" si="7"/>
        <v>52265015311.655655</v>
      </c>
      <c r="AM35" s="90">
        <f t="shared" ca="1" si="7"/>
        <v>51108903209.735916</v>
      </c>
      <c r="AN35" s="90">
        <f t="shared" ca="1" si="6"/>
        <v>49952791107.81617</v>
      </c>
      <c r="AO35" s="90">
        <f t="shared" ca="1" si="6"/>
        <v>48796679005.896439</v>
      </c>
      <c r="AP35">
        <f ca="1">V35*'Process Emissions Multipliers'!$E$45</f>
        <v>47640566903.9767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3047411595.4164066</v>
      </c>
      <c r="D36" s="90">
        <f t="shared" ca="1" si="9"/>
        <v>6094823190.8328133</v>
      </c>
      <c r="E36" s="90">
        <f t="shared" ca="1" si="9"/>
        <v>9142234786.2492199</v>
      </c>
      <c r="F36" s="90">
        <f t="shared" ca="1" si="9"/>
        <v>12189646381.665627</v>
      </c>
      <c r="G36" s="90">
        <f t="shared" ca="1" si="9"/>
        <v>15237057977.082035</v>
      </c>
      <c r="H36" s="90">
        <f t="shared" ca="1" si="9"/>
        <v>18284469572.49844</v>
      </c>
      <c r="I36" s="90">
        <f t="shared" ca="1" si="9"/>
        <v>21331881167.914848</v>
      </c>
      <c r="J36" s="90">
        <f t="shared" ca="1" si="9"/>
        <v>24379292763.331253</v>
      </c>
      <c r="K36" s="90">
        <f t="shared" ca="1" si="9"/>
        <v>27426704358.747658</v>
      </c>
      <c r="L36">
        <f ca="1">IF('Waste 2020'!$A44="MR",INDIRECT("'Waste 2020'!"&amp;'Country Selector'!$B$3&amp;ROW($A44))*10^12,0)*'Process Emissions Multipliers'!$B$45</f>
        <v>30474115954.164066</v>
      </c>
      <c r="M36" s="90">
        <f t="shared" ca="1" si="10"/>
        <v>35200045936.708206</v>
      </c>
      <c r="N36" s="90">
        <f t="shared" ca="1" si="10"/>
        <v>39925975919.25235</v>
      </c>
      <c r="O36" s="90">
        <f t="shared" ca="1" si="10"/>
        <v>44651905901.796494</v>
      </c>
      <c r="P36" s="90">
        <f t="shared" ca="1" si="10"/>
        <v>49377835884.340622</v>
      </c>
      <c r="Q36" s="90">
        <f t="shared" ca="1" si="10"/>
        <v>54103765866.884766</v>
      </c>
      <c r="R36" s="90">
        <f t="shared" ca="1" si="10"/>
        <v>58829695849.428909</v>
      </c>
      <c r="S36" s="90">
        <f t="shared" ca="1" si="10"/>
        <v>63555625831.973053</v>
      </c>
      <c r="T36" s="90">
        <f t="shared" ca="1" si="10"/>
        <v>68281555814.517181</v>
      </c>
      <c r="U36" s="90">
        <f t="shared" ca="1" si="10"/>
        <v>73007485797.06134</v>
      </c>
      <c r="V36">
        <f ca="1">IF('Waste 2030'!$A44="MR",INDIRECT("'Waste 2030'!"&amp;'Country Selector'!$B$3&amp;ROW($A44))*10^12,0)*'Process Emissions Multipliers'!$D$45</f>
        <v>77733415779.605469</v>
      </c>
      <c r="W36" s="90">
        <f t="shared" ca="1" si="8"/>
        <v>76463418954.302109</v>
      </c>
      <c r="X36" s="90">
        <f t="shared" ca="1" si="7"/>
        <v>75193422128.998734</v>
      </c>
      <c r="Y36" s="90">
        <f t="shared" ca="1" si="7"/>
        <v>73923425303.695358</v>
      </c>
      <c r="Z36" s="90">
        <f t="shared" ca="1" si="7"/>
        <v>72653428478.391983</v>
      </c>
      <c r="AA36" s="90">
        <f t="shared" ca="1" si="7"/>
        <v>71383431653.088623</v>
      </c>
      <c r="AB36" s="90">
        <f t="shared" ca="1" si="7"/>
        <v>70113434827.785248</v>
      </c>
      <c r="AC36" s="90">
        <f t="shared" ca="1" si="7"/>
        <v>68843438002.481873</v>
      </c>
      <c r="AD36" s="90">
        <f t="shared" ca="1" si="7"/>
        <v>67573441177.178513</v>
      </c>
      <c r="AE36" s="90">
        <f t="shared" ca="1" si="7"/>
        <v>66303444351.875137</v>
      </c>
      <c r="AF36" s="90">
        <f t="shared" ca="1" si="7"/>
        <v>65033447526.57177</v>
      </c>
      <c r="AG36" s="90">
        <f t="shared" ca="1" si="7"/>
        <v>63763450701.268402</v>
      </c>
      <c r="AH36" s="90">
        <f t="shared" ca="1" si="7"/>
        <v>62493453875.965027</v>
      </c>
      <c r="AI36" s="90">
        <f t="shared" ca="1" si="7"/>
        <v>61223457050.661659</v>
      </c>
      <c r="AJ36" s="90">
        <f t="shared" ca="1" si="7"/>
        <v>59953460225.358292</v>
      </c>
      <c r="AK36" s="90">
        <f t="shared" ca="1" si="7"/>
        <v>58683463400.054916</v>
      </c>
      <c r="AL36" s="90">
        <f t="shared" ca="1" si="7"/>
        <v>57413466574.751556</v>
      </c>
      <c r="AM36" s="90">
        <f t="shared" ca="1" si="7"/>
        <v>56143469749.448181</v>
      </c>
      <c r="AN36" s="90">
        <f t="shared" ca="1" si="6"/>
        <v>54873472924.144814</v>
      </c>
      <c r="AO36" s="90">
        <f t="shared" ca="1" si="6"/>
        <v>53603476098.841438</v>
      </c>
      <c r="AP36">
        <f ca="1">V36*'Process Emissions Multipliers'!$E$45</f>
        <v>52333479273.538071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5627358193.2506924</v>
      </c>
      <c r="D37" s="90">
        <f t="shared" ca="1" si="9"/>
        <v>11254716386.501385</v>
      </c>
      <c r="E37" s="90">
        <f t="shared" ca="1" si="9"/>
        <v>16882074579.752079</v>
      </c>
      <c r="F37" s="90">
        <f t="shared" ca="1" si="9"/>
        <v>22509432773.002769</v>
      </c>
      <c r="G37" s="90">
        <f t="shared" ca="1" si="9"/>
        <v>28136790966.253468</v>
      </c>
      <c r="H37" s="90">
        <f t="shared" ca="1" si="9"/>
        <v>33764149159.504158</v>
      </c>
      <c r="I37" s="90">
        <f t="shared" ca="1" si="9"/>
        <v>39391507352.754845</v>
      </c>
      <c r="J37" s="90">
        <f t="shared" ca="1" si="9"/>
        <v>45018865546.005539</v>
      </c>
      <c r="K37" s="90">
        <f t="shared" ca="1" si="9"/>
        <v>50646223739.256241</v>
      </c>
      <c r="L37">
        <f ca="1">IF('Waste 2020'!$A45="MR",INDIRECT("'Waste 2020'!"&amp;'Country Selector'!$B$3&amp;ROW($A45))*10^12,0)*'Process Emissions Multipliers'!$B$45</f>
        <v>56273581932.506927</v>
      </c>
      <c r="M37" s="90">
        <f t="shared" ca="1" si="10"/>
        <v>57736992864.293968</v>
      </c>
      <c r="N37" s="90">
        <f t="shared" ca="1" si="10"/>
        <v>59200403796.080986</v>
      </c>
      <c r="O37" s="90">
        <f t="shared" ca="1" si="10"/>
        <v>60663814727.868011</v>
      </c>
      <c r="P37" s="90">
        <f t="shared" ca="1" si="10"/>
        <v>62127225659.65506</v>
      </c>
      <c r="Q37" s="90">
        <f t="shared" ca="1" si="10"/>
        <v>63590636591.442093</v>
      </c>
      <c r="R37" s="90">
        <f t="shared" ca="1" si="10"/>
        <v>65054047523.229111</v>
      </c>
      <c r="S37" s="90">
        <f t="shared" ca="1" si="10"/>
        <v>66517458455.016144</v>
      </c>
      <c r="T37" s="90">
        <f t="shared" ca="1" si="10"/>
        <v>67980869386.803177</v>
      </c>
      <c r="U37" s="90">
        <f t="shared" ca="1" si="10"/>
        <v>69444280318.59021</v>
      </c>
      <c r="V37">
        <f ca="1">IF('Waste 2030'!$A45="MR",INDIRECT("'Waste 2030'!"&amp;'Country Selector'!$B$3&amp;ROW($A45))*10^12,0)*'Process Emissions Multipliers'!$D$45</f>
        <v>70907691250.377243</v>
      </c>
      <c r="W37" s="90">
        <f t="shared" ca="1" si="8"/>
        <v>69749212083.156631</v>
      </c>
      <c r="X37" s="90">
        <f t="shared" ca="1" si="7"/>
        <v>68590732915.93602</v>
      </c>
      <c r="Y37" s="90">
        <f t="shared" ca="1" si="7"/>
        <v>67432253748.715416</v>
      </c>
      <c r="Z37" s="90">
        <f t="shared" ca="1" si="7"/>
        <v>66273774581.494812</v>
      </c>
      <c r="AA37" s="90">
        <f t="shared" ca="1" si="7"/>
        <v>65115295414.274208</v>
      </c>
      <c r="AB37" s="90">
        <f t="shared" ca="1" si="7"/>
        <v>63956816247.053589</v>
      </c>
      <c r="AC37" s="90">
        <f t="shared" ca="1" si="7"/>
        <v>62798337079.832985</v>
      </c>
      <c r="AD37" s="90">
        <f t="shared" ca="1" si="7"/>
        <v>61639857912.612373</v>
      </c>
      <c r="AE37" s="90">
        <f t="shared" ca="1" si="7"/>
        <v>60481378745.391769</v>
      </c>
      <c r="AF37" s="90">
        <f t="shared" ca="1" si="7"/>
        <v>59322899578.171158</v>
      </c>
      <c r="AG37" s="90">
        <f t="shared" ca="1" si="7"/>
        <v>58164420410.950554</v>
      </c>
      <c r="AH37" s="90">
        <f t="shared" ca="1" si="7"/>
        <v>57005941243.72995</v>
      </c>
      <c r="AI37" s="90">
        <f t="shared" ca="1" si="7"/>
        <v>55847462076.509338</v>
      </c>
      <c r="AJ37" s="90">
        <f t="shared" ca="1" si="7"/>
        <v>54688982909.288727</v>
      </c>
      <c r="AK37" s="90">
        <f t="shared" ca="1" si="7"/>
        <v>53530503742.068115</v>
      </c>
      <c r="AL37" s="90">
        <f t="shared" ca="1" si="7"/>
        <v>52372024574.847511</v>
      </c>
      <c r="AM37" s="90">
        <f t="shared" ca="1" si="7"/>
        <v>51213545407.626907</v>
      </c>
      <c r="AN37" s="90">
        <f t="shared" ca="1" si="6"/>
        <v>50055066240.406303</v>
      </c>
      <c r="AO37" s="90">
        <f t="shared" ca="1" si="6"/>
        <v>48896587073.185684</v>
      </c>
      <c r="AP37">
        <f ca="1">V37*'Process Emissions Multipliers'!$E$45</f>
        <v>47738107905.96508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12575381927.779942</v>
      </c>
      <c r="D38" s="90">
        <f t="shared" ca="1" si="9"/>
        <v>25150763855.559883</v>
      </c>
      <c r="E38" s="90">
        <f t="shared" ca="1" si="9"/>
        <v>37726145783.339821</v>
      </c>
      <c r="F38" s="90">
        <f t="shared" ca="1" si="9"/>
        <v>50301527711.119766</v>
      </c>
      <c r="G38" s="90">
        <f t="shared" ca="1" si="9"/>
        <v>62876909638.899704</v>
      </c>
      <c r="H38" s="90">
        <f t="shared" ca="1" si="9"/>
        <v>75452291566.679642</v>
      </c>
      <c r="I38" s="90">
        <f t="shared" ca="1" si="9"/>
        <v>88027673494.459579</v>
      </c>
      <c r="J38" s="90">
        <f t="shared" ca="1" si="9"/>
        <v>100603055422.23953</v>
      </c>
      <c r="K38" s="90">
        <f t="shared" ca="1" si="9"/>
        <v>113178437350.01945</v>
      </c>
      <c r="L38">
        <f ca="1">IF('Waste 2020'!$A46="MR",INDIRECT("'Waste 2020'!"&amp;'Country Selector'!$B$3&amp;ROW($A46))*10^12,0)*'Process Emissions Multipliers'!$B$45</f>
        <v>125753819277.79941</v>
      </c>
      <c r="M38" s="90">
        <f t="shared" ca="1" si="10"/>
        <v>120018196406.56473</v>
      </c>
      <c r="N38" s="90">
        <f t="shared" ca="1" si="10"/>
        <v>114282573535.33006</v>
      </c>
      <c r="O38" s="90">
        <f t="shared" ca="1" si="10"/>
        <v>108546950664.09538</v>
      </c>
      <c r="P38" s="90">
        <f t="shared" ca="1" si="10"/>
        <v>102811327792.86072</v>
      </c>
      <c r="Q38" s="90">
        <f t="shared" ca="1" si="10"/>
        <v>97075704921.626038</v>
      </c>
      <c r="R38" s="90">
        <f t="shared" ca="1" si="10"/>
        <v>91340082050.391373</v>
      </c>
      <c r="S38" s="90">
        <f t="shared" ca="1" si="10"/>
        <v>85604459179.156708</v>
      </c>
      <c r="T38" s="90">
        <f t="shared" ca="1" si="10"/>
        <v>79868836307.922028</v>
      </c>
      <c r="U38" s="90">
        <f t="shared" ca="1" si="10"/>
        <v>74133213436.687347</v>
      </c>
      <c r="V38">
        <f ca="1">IF('Waste 2030'!$A46="MR",INDIRECT("'Waste 2030'!"&amp;'Country Selector'!$B$3&amp;ROW($A46))*10^12,0)*'Process Emissions Multipliers'!$D$45</f>
        <v>68397590565.452682</v>
      </c>
      <c r="W38" s="90">
        <f t="shared" ca="1" si="8"/>
        <v>67280121044.715187</v>
      </c>
      <c r="X38" s="90">
        <f t="shared" ca="1" si="7"/>
        <v>66162651523.977676</v>
      </c>
      <c r="Y38" s="90">
        <f t="shared" ca="1" si="7"/>
        <v>65045182003.240181</v>
      </c>
      <c r="Z38" s="90">
        <f t="shared" ca="1" si="7"/>
        <v>63927712482.502678</v>
      </c>
      <c r="AA38" s="90">
        <f t="shared" ca="1" si="7"/>
        <v>62810242961.765182</v>
      </c>
      <c r="AB38" s="90">
        <f t="shared" ca="1" si="7"/>
        <v>61692773441.027679</v>
      </c>
      <c r="AC38" s="90">
        <f t="shared" ca="1" si="7"/>
        <v>60575303920.290176</v>
      </c>
      <c r="AD38" s="90">
        <f t="shared" ca="1" si="7"/>
        <v>59457834399.552673</v>
      </c>
      <c r="AE38" s="90">
        <f t="shared" ca="1" si="7"/>
        <v>58340364878.81517</v>
      </c>
      <c r="AF38" s="90">
        <f t="shared" ca="1" si="7"/>
        <v>57222895358.077667</v>
      </c>
      <c r="AG38" s="90">
        <f t="shared" ca="1" si="7"/>
        <v>56105425837.340164</v>
      </c>
      <c r="AH38" s="90">
        <f t="shared" ca="1" si="7"/>
        <v>54987956316.602661</v>
      </c>
      <c r="AI38" s="90">
        <f t="shared" ca="1" si="7"/>
        <v>53870486795.865166</v>
      </c>
      <c r="AJ38" s="90">
        <f t="shared" ca="1" si="7"/>
        <v>52753017275.12767</v>
      </c>
      <c r="AK38" s="90">
        <f t="shared" ca="1" si="7"/>
        <v>51635547754.390167</v>
      </c>
      <c r="AL38" s="90">
        <f t="shared" ca="1" si="7"/>
        <v>50518078233.652664</v>
      </c>
      <c r="AM38" s="90">
        <f t="shared" ca="1" si="7"/>
        <v>49400608712.915161</v>
      </c>
      <c r="AN38" s="90">
        <f t="shared" ca="1" si="6"/>
        <v>48283139192.177658</v>
      </c>
      <c r="AO38" s="90">
        <f t="shared" ca="1" si="6"/>
        <v>47165669671.440163</v>
      </c>
      <c r="AP38">
        <f ca="1">V38*'Process Emissions Multipliers'!$E$45</f>
        <v>46048200150.70266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20699339261.739933</v>
      </c>
      <c r="D39" s="90">
        <f t="shared" ca="1" si="9"/>
        <v>41398678523.479866</v>
      </c>
      <c r="E39" s="90">
        <f t="shared" ca="1" si="9"/>
        <v>62098017785.219803</v>
      </c>
      <c r="F39" s="90">
        <f t="shared" ca="1" si="9"/>
        <v>82797357046.959732</v>
      </c>
      <c r="G39" s="90">
        <f t="shared" ca="1" si="9"/>
        <v>103496696308.69966</v>
      </c>
      <c r="H39" s="90">
        <f t="shared" ca="1" si="9"/>
        <v>124196035570.43961</v>
      </c>
      <c r="I39" s="90">
        <f t="shared" ca="1" si="9"/>
        <v>144895374832.1795</v>
      </c>
      <c r="J39" s="90">
        <f t="shared" ca="1" si="9"/>
        <v>165594714093.91946</v>
      </c>
      <c r="K39" s="90">
        <f t="shared" ca="1" si="9"/>
        <v>186294053355.65939</v>
      </c>
      <c r="L39">
        <f ca="1">IF('Waste 2020'!$A47="MR",INDIRECT("'Waste 2020'!"&amp;'Country Selector'!$B$3&amp;ROW($A47))*10^12,0)*'Process Emissions Multipliers'!$B$45</f>
        <v>206993392617.39932</v>
      </c>
      <c r="M39" s="90">
        <f t="shared" ca="1" si="10"/>
        <v>191995610344.54355</v>
      </c>
      <c r="N39" s="90">
        <f t="shared" ca="1" si="10"/>
        <v>176997828071.68774</v>
      </c>
      <c r="O39" s="90">
        <f t="shared" ca="1" si="10"/>
        <v>162000045798.83194</v>
      </c>
      <c r="P39" s="90">
        <f t="shared" ca="1" si="10"/>
        <v>147002263525.9762</v>
      </c>
      <c r="Q39" s="90">
        <f t="shared" ca="1" si="10"/>
        <v>132004481253.12039</v>
      </c>
      <c r="R39" s="90">
        <f t="shared" ca="1" si="10"/>
        <v>117006698980.2646</v>
      </c>
      <c r="S39" s="90">
        <f t="shared" ca="1" si="10"/>
        <v>102008916707.40881</v>
      </c>
      <c r="T39" s="90">
        <f t="shared" ca="1" si="10"/>
        <v>87011134434.55304</v>
      </c>
      <c r="U39" s="90">
        <f t="shared" ca="1" si="10"/>
        <v>72013352161.697235</v>
      </c>
      <c r="V39">
        <f ca="1">IF('Waste 2030'!$A47="MR",INDIRECT("'Waste 2030'!"&amp;'Country Selector'!$B$3&amp;ROW($A47))*10^12,0)*'Process Emissions Multipliers'!$D$45</f>
        <v>57015569888.841454</v>
      </c>
      <c r="W39" s="90">
        <f t="shared" ca="1" si="8"/>
        <v>56084058105.58223</v>
      </c>
      <c r="X39" s="90">
        <f t="shared" ca="1" si="7"/>
        <v>55152546322.322998</v>
      </c>
      <c r="Y39" s="90">
        <f t="shared" ca="1" si="7"/>
        <v>54221034539.063782</v>
      </c>
      <c r="Z39" s="90">
        <f t="shared" ca="1" si="7"/>
        <v>53289522755.804558</v>
      </c>
      <c r="AA39" s="90">
        <f t="shared" ca="1" si="7"/>
        <v>52358010972.545326</v>
      </c>
      <c r="AB39" s="90">
        <f t="shared" ca="1" si="7"/>
        <v>51426499189.286102</v>
      </c>
      <c r="AC39" s="90">
        <f t="shared" ca="1" si="7"/>
        <v>50494987406.026878</v>
      </c>
      <c r="AD39" s="90">
        <f t="shared" ca="1" si="7"/>
        <v>49563475622.767654</v>
      </c>
      <c r="AE39" s="90">
        <f t="shared" ca="1" si="7"/>
        <v>48631963839.508438</v>
      </c>
      <c r="AF39" s="90">
        <f t="shared" ca="1" si="7"/>
        <v>47700452056.249207</v>
      </c>
      <c r="AG39" s="90">
        <f t="shared" ca="1" si="7"/>
        <v>46768940272.989983</v>
      </c>
      <c r="AH39" s="90">
        <f t="shared" ca="1" si="7"/>
        <v>45837428489.730759</v>
      </c>
      <c r="AI39" s="90">
        <f t="shared" ca="1" si="7"/>
        <v>44905916706.471527</v>
      </c>
      <c r="AJ39" s="90">
        <f t="shared" ca="1" si="7"/>
        <v>43974404923.212311</v>
      </c>
      <c r="AK39" s="90">
        <f t="shared" ca="1" si="7"/>
        <v>43042893139.953079</v>
      </c>
      <c r="AL39" s="90">
        <f t="shared" ca="1" si="7"/>
        <v>42111381356.693863</v>
      </c>
      <c r="AM39" s="90">
        <f t="shared" ca="1" si="7"/>
        <v>41179869573.434631</v>
      </c>
      <c r="AN39" s="90">
        <f t="shared" ca="1" si="6"/>
        <v>40248357790.175415</v>
      </c>
      <c r="AO39" s="90">
        <f t="shared" ca="1" si="6"/>
        <v>39316846006.916176</v>
      </c>
      <c r="AP39">
        <f ca="1">V39*'Process Emissions Multipliers'!$E$45</f>
        <v>38385334223.65696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8196739027.606267</v>
      </c>
      <c r="D40" s="90">
        <f t="shared" ca="1" si="9"/>
        <v>16393478055.212534</v>
      </c>
      <c r="E40" s="90">
        <f t="shared" ca="1" si="9"/>
        <v>24590217082.818798</v>
      </c>
      <c r="F40" s="90">
        <f t="shared" ca="1" si="9"/>
        <v>32786956110.425068</v>
      </c>
      <c r="G40" s="90">
        <f t="shared" ca="1" si="9"/>
        <v>40983695138.031334</v>
      </c>
      <c r="H40" s="90">
        <f t="shared" ca="1" si="9"/>
        <v>49180434165.637596</v>
      </c>
      <c r="I40" s="90">
        <f t="shared" ca="1" si="9"/>
        <v>57377173193.243874</v>
      </c>
      <c r="J40" s="90">
        <f t="shared" ca="1" si="9"/>
        <v>65573912220.850136</v>
      </c>
      <c r="K40" s="90">
        <f t="shared" ca="1" si="9"/>
        <v>73770651248.45639</v>
      </c>
      <c r="L40">
        <f ca="1">IF('Waste 2020'!$A48="MR",INDIRECT("'Waste 2020'!"&amp;'Country Selector'!$B$3&amp;ROW($A48))*10^12,0)*'Process Emissions Multipliers'!$B$45</f>
        <v>81967390276.062668</v>
      </c>
      <c r="M40" s="90">
        <f t="shared" ca="1" si="10"/>
        <v>82536560525.720413</v>
      </c>
      <c r="N40" s="90">
        <f t="shared" ca="1" si="10"/>
        <v>83105730775.378189</v>
      </c>
      <c r="O40" s="90">
        <f t="shared" ca="1" si="10"/>
        <v>83674901025.03595</v>
      </c>
      <c r="P40" s="90">
        <f t="shared" ca="1" si="10"/>
        <v>84244071274.693695</v>
      </c>
      <c r="Q40" s="90">
        <f t="shared" ca="1" si="10"/>
        <v>84813241524.351471</v>
      </c>
      <c r="R40" s="90">
        <f t="shared" ca="1" si="10"/>
        <v>85382411774.009216</v>
      </c>
      <c r="S40" s="90">
        <f t="shared" ca="1" si="10"/>
        <v>85951582023.666977</v>
      </c>
      <c r="T40" s="90">
        <f t="shared" ca="1" si="10"/>
        <v>86520752273.324753</v>
      </c>
      <c r="U40" s="90">
        <f t="shared" ca="1" si="10"/>
        <v>87089922522.982498</v>
      </c>
      <c r="V40">
        <f ca="1">IF('Waste 2030'!$A48="MR",INDIRECT("'Waste 2030'!"&amp;'Country Selector'!$B$3&amp;ROW($A48))*10^12,0)*'Process Emissions Multipliers'!$D$45</f>
        <v>87659092772.640259</v>
      </c>
      <c r="W40" s="90">
        <f t="shared" ca="1" si="8"/>
        <v>86226931733.353546</v>
      </c>
      <c r="X40" s="90">
        <f t="shared" ca="1" si="7"/>
        <v>84794770694.066818</v>
      </c>
      <c r="Y40" s="90">
        <f t="shared" ca="1" si="7"/>
        <v>83362609654.78009</v>
      </c>
      <c r="Z40" s="90">
        <f t="shared" ca="1" si="7"/>
        <v>81930448615.493378</v>
      </c>
      <c r="AA40" s="90">
        <f t="shared" ca="1" si="7"/>
        <v>80498287576.20665</v>
      </c>
      <c r="AB40" s="90">
        <f t="shared" ca="1" si="7"/>
        <v>79066126536.919922</v>
      </c>
      <c r="AC40" s="90">
        <f t="shared" ca="1" si="7"/>
        <v>77633965497.633194</v>
      </c>
      <c r="AD40" s="90">
        <f t="shared" ca="1" si="7"/>
        <v>76201804458.346466</v>
      </c>
      <c r="AE40" s="90">
        <f t="shared" ca="1" si="7"/>
        <v>74769643419.059753</v>
      </c>
      <c r="AF40" s="90">
        <f t="shared" ca="1" si="7"/>
        <v>73337482379.773041</v>
      </c>
      <c r="AG40" s="90">
        <f t="shared" ca="1" si="7"/>
        <v>71905321340.486313</v>
      </c>
      <c r="AH40" s="90">
        <f t="shared" ca="1" si="7"/>
        <v>70473160301.199585</v>
      </c>
      <c r="AI40" s="90">
        <f t="shared" ca="1" si="7"/>
        <v>69040999261.912872</v>
      </c>
      <c r="AJ40" s="90">
        <f t="shared" ca="1" si="7"/>
        <v>67608838222.626137</v>
      </c>
      <c r="AK40" s="90">
        <f t="shared" ca="1" si="7"/>
        <v>66176677183.339424</v>
      </c>
      <c r="AL40" s="90">
        <f t="shared" ca="1" si="7"/>
        <v>64744516144.052696</v>
      </c>
      <c r="AM40" s="90">
        <f t="shared" ca="1" si="7"/>
        <v>63312355104.765976</v>
      </c>
      <c r="AN40" s="90">
        <f t="shared" ca="1" si="6"/>
        <v>61880194065.479248</v>
      </c>
      <c r="AO40" s="90">
        <f t="shared" ca="1" si="6"/>
        <v>60448033026.192535</v>
      </c>
      <c r="AP40">
        <f ca="1">V40*'Process Emissions Multipliers'!$E$45</f>
        <v>59015871986.905807</v>
      </c>
    </row>
    <row r="41" spans="1:42">
      <c r="A41" s="74">
        <v>-11</v>
      </c>
      <c r="B41">
        <f ca="1">IF('Waste 2010'!$A49="MR",INDIRECT("'Waste 2010'!"&amp;'Country Selector'!$B$3&amp;ROW($A49))*10^12,0)</f>
        <v>0</v>
      </c>
      <c r="C41" s="90">
        <f t="shared" ca="1" si="9"/>
        <v>7490577136.6901121</v>
      </c>
      <c r="D41" s="90">
        <f t="shared" ca="1" si="9"/>
        <v>14981154273.380224</v>
      </c>
      <c r="E41" s="90">
        <f t="shared" ca="1" si="9"/>
        <v>22471731410.070335</v>
      </c>
      <c r="F41" s="90">
        <f t="shared" ca="1" si="9"/>
        <v>29962308546.760448</v>
      </c>
      <c r="G41" s="90">
        <f t="shared" ca="1" si="9"/>
        <v>37452885683.450562</v>
      </c>
      <c r="H41" s="90">
        <f t="shared" ca="1" si="9"/>
        <v>44943462820.140671</v>
      </c>
      <c r="I41" s="90">
        <f t="shared" ca="1" si="9"/>
        <v>52434039956.830788</v>
      </c>
      <c r="J41" s="90">
        <f t="shared" ca="1" si="9"/>
        <v>59924617093.520897</v>
      </c>
      <c r="K41" s="90">
        <f t="shared" ca="1" si="9"/>
        <v>67415194230.211014</v>
      </c>
      <c r="L41">
        <f ca="1">IF('Waste 2020'!$A49="MR",INDIRECT("'Waste 2020'!"&amp;'Country Selector'!$B$3&amp;ROW($A49))*10^12,0)*'Process Emissions Multipliers'!$B$45</f>
        <v>74905771366.901123</v>
      </c>
      <c r="M41" s="90">
        <f t="shared" ca="1" si="10"/>
        <v>73023068723.769455</v>
      </c>
      <c r="N41" s="90">
        <f t="shared" ca="1" si="10"/>
        <v>71140366080.637772</v>
      </c>
      <c r="O41" s="90">
        <f t="shared" ca="1" si="10"/>
        <v>69257663437.506088</v>
      </c>
      <c r="P41" s="90">
        <f t="shared" ca="1" si="10"/>
        <v>67374960794.374405</v>
      </c>
      <c r="Q41" s="90">
        <f t="shared" ca="1" si="10"/>
        <v>65492258151.242729</v>
      </c>
      <c r="R41" s="90">
        <f t="shared" ca="1" si="10"/>
        <v>63609555508.111053</v>
      </c>
      <c r="S41" s="90">
        <f t="shared" ca="1" si="10"/>
        <v>61726852864.979378</v>
      </c>
      <c r="T41" s="90">
        <f t="shared" ca="1" si="10"/>
        <v>59844150221.847702</v>
      </c>
      <c r="U41" s="90">
        <f t="shared" ca="1" si="10"/>
        <v>57961447578.716019</v>
      </c>
      <c r="V41">
        <f ca="1">IF('Waste 2030'!$A49="MR",INDIRECT("'Waste 2030'!"&amp;'Country Selector'!$B$3&amp;ROW($A49))*10^12,0)*'Process Emissions Multipliers'!$D$45</f>
        <v>56078744935.584343</v>
      </c>
      <c r="W41" s="90">
        <f t="shared" ca="1" si="8"/>
        <v>55162538857.144203</v>
      </c>
      <c r="X41" s="90">
        <f t="shared" ca="1" si="7"/>
        <v>54246332778.704056</v>
      </c>
      <c r="Y41" s="90">
        <f t="shared" ca="1" si="7"/>
        <v>53330126700.263908</v>
      </c>
      <c r="Z41" s="90">
        <f t="shared" ca="1" si="7"/>
        <v>52413920621.823769</v>
      </c>
      <c r="AA41" s="90">
        <f t="shared" ca="1" si="7"/>
        <v>51497714543.383621</v>
      </c>
      <c r="AB41" s="90">
        <f t="shared" ca="1" si="7"/>
        <v>50581508464.943481</v>
      </c>
      <c r="AC41" s="90">
        <f t="shared" ca="1" si="7"/>
        <v>49665302386.503334</v>
      </c>
      <c r="AD41" s="90">
        <f t="shared" ca="1" si="7"/>
        <v>48749096308.063187</v>
      </c>
      <c r="AE41" s="90">
        <f t="shared" ca="1" si="7"/>
        <v>47832890229.623047</v>
      </c>
      <c r="AF41" s="90">
        <f t="shared" ca="1" si="7"/>
        <v>46916684151.182899</v>
      </c>
      <c r="AG41" s="90">
        <f t="shared" ca="1" si="7"/>
        <v>46000478072.74276</v>
      </c>
      <c r="AH41" s="90">
        <f t="shared" ca="1" si="7"/>
        <v>45084271994.302612</v>
      </c>
      <c r="AI41" s="90">
        <f t="shared" ca="1" si="7"/>
        <v>44168065915.862473</v>
      </c>
      <c r="AJ41" s="90">
        <f t="shared" ca="1" si="7"/>
        <v>43251859837.422325</v>
      </c>
      <c r="AK41" s="90">
        <f t="shared" ca="1" si="7"/>
        <v>42335653758.982178</v>
      </c>
      <c r="AL41" s="90">
        <f t="shared" ca="1" si="7"/>
        <v>41419447680.542038</v>
      </c>
      <c r="AM41" s="90">
        <f t="shared" ca="1" si="7"/>
        <v>40503241602.101898</v>
      </c>
      <c r="AN41" s="90">
        <f t="shared" ca="1" si="6"/>
        <v>39587035523.661758</v>
      </c>
      <c r="AO41" s="90">
        <f t="shared" ca="1" si="6"/>
        <v>38670829445.221611</v>
      </c>
      <c r="AP41">
        <f ca="1">V41*'Process Emissions Multipliers'!$E$45</f>
        <v>37754623366.781464</v>
      </c>
    </row>
    <row r="42" spans="1:4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9"/>
        <v>10122502899.654619</v>
      </c>
      <c r="D42" s="90">
        <f t="shared" ca="1" si="9"/>
        <v>20245005799.309238</v>
      </c>
      <c r="E42" s="90">
        <f t="shared" ca="1" si="9"/>
        <v>30367508698.963856</v>
      </c>
      <c r="F42" s="90">
        <f t="shared" ca="1" si="9"/>
        <v>40490011598.618477</v>
      </c>
      <c r="G42" s="90">
        <f t="shared" ca="1" si="9"/>
        <v>50612514498.273094</v>
      </c>
      <c r="H42" s="90">
        <f t="shared" ca="1" si="9"/>
        <v>60735017397.927711</v>
      </c>
      <c r="I42" s="90">
        <f t="shared" ca="1" si="9"/>
        <v>70857520297.582336</v>
      </c>
      <c r="J42" s="90">
        <f t="shared" ca="1" si="9"/>
        <v>80980023197.236954</v>
      </c>
      <c r="K42" s="90">
        <f t="shared" ca="1" si="9"/>
        <v>91102526096.891571</v>
      </c>
      <c r="L42">
        <f ca="1">IF('Waste 2020'!$A50="MR",INDIRECT("'Waste 2020'!"&amp;'Country Selector'!$B$3&amp;ROW($A50))*10^12,0)*'Process Emissions Multipliers'!$B$45</f>
        <v>101225028996.54619</v>
      </c>
      <c r="M42" s="90">
        <f t="shared" ca="1" si="10"/>
        <v>95530522890.285706</v>
      </c>
      <c r="N42" s="90">
        <f t="shared" ca="1" si="10"/>
        <v>89836016784.025223</v>
      </c>
      <c r="O42" s="90">
        <f t="shared" ca="1" si="10"/>
        <v>84141510677.76474</v>
      </c>
      <c r="P42" s="90">
        <f t="shared" ca="1" si="10"/>
        <v>78447004571.504242</v>
      </c>
      <c r="Q42" s="90">
        <f t="shared" ca="1" si="10"/>
        <v>72752498465.243774</v>
      </c>
      <c r="R42" s="90">
        <f t="shared" ca="1" si="10"/>
        <v>67057992358.983284</v>
      </c>
      <c r="S42" s="90">
        <f t="shared" ca="1" si="10"/>
        <v>61363486252.722794</v>
      </c>
      <c r="T42" s="90">
        <f t="shared" ca="1" si="10"/>
        <v>55668980146.462311</v>
      </c>
      <c r="U42" s="90">
        <f t="shared" ca="1" si="10"/>
        <v>49974474040.201828</v>
      </c>
      <c r="V42">
        <f ca="1">IF('Waste 2030'!$A50="MR",INDIRECT("'Waste 2030'!"&amp;'Country Selector'!$B$3&amp;ROW($A50))*10^12,0)*'Process Emissions Multipliers'!$D$45</f>
        <v>44279967933.941345</v>
      </c>
      <c r="W42" s="90">
        <f t="shared" ca="1" si="8"/>
        <v>43556528494.973648</v>
      </c>
      <c r="X42" s="90">
        <f t="shared" ca="1" si="7"/>
        <v>42833089056.005951</v>
      </c>
      <c r="Y42" s="90">
        <f t="shared" ca="1" si="7"/>
        <v>42109649617.038254</v>
      </c>
      <c r="Z42" s="90">
        <f t="shared" ca="1" si="7"/>
        <v>41386210178.070557</v>
      </c>
      <c r="AA42" s="90">
        <f t="shared" ca="1" si="7"/>
        <v>40662770739.102859</v>
      </c>
      <c r="AB42" s="90">
        <f t="shared" ca="1" si="7"/>
        <v>39939331300.135162</v>
      </c>
      <c r="AC42" s="90">
        <f t="shared" ca="1" si="7"/>
        <v>39215891861.167465</v>
      </c>
      <c r="AD42" s="90">
        <f t="shared" ca="1" si="7"/>
        <v>38492452422.199768</v>
      </c>
      <c r="AE42" s="90">
        <f t="shared" ca="1" si="7"/>
        <v>37769012983.232071</v>
      </c>
      <c r="AF42" s="90">
        <f t="shared" ca="1" si="7"/>
        <v>37045573544.264374</v>
      </c>
      <c r="AG42" s="90">
        <f t="shared" ca="1" si="7"/>
        <v>36322134105.296677</v>
      </c>
      <c r="AH42" s="90">
        <f t="shared" ca="1" si="7"/>
        <v>35598694666.328979</v>
      </c>
      <c r="AI42" s="90">
        <f t="shared" ca="1" si="7"/>
        <v>34875255227.361282</v>
      </c>
      <c r="AJ42" s="90">
        <f t="shared" ca="1" si="7"/>
        <v>34151815788.393585</v>
      </c>
      <c r="AK42" s="90">
        <f t="shared" ca="1" si="7"/>
        <v>33428376349.425888</v>
      </c>
      <c r="AL42" s="90">
        <f t="shared" ca="1" si="7"/>
        <v>32704936910.458191</v>
      </c>
      <c r="AM42" s="90">
        <f t="shared" ca="1" si="7"/>
        <v>31981497471.490494</v>
      </c>
      <c r="AN42" s="90">
        <f t="shared" ca="1" si="6"/>
        <v>31258058032.522797</v>
      </c>
      <c r="AO42" s="90">
        <f t="shared" ca="1" si="6"/>
        <v>30534618593.555099</v>
      </c>
      <c r="AP42">
        <f ca="1">V42*'Process Emissions Multipliers'!$E$45</f>
        <v>29811179154.587402</v>
      </c>
    </row>
    <row r="43" spans="1:42">
      <c r="A43" s="74">
        <v>-9</v>
      </c>
      <c r="B43">
        <f ca="1">IF('Waste 2010'!$A51="MR",INDIRECT("'Waste 2010'!"&amp;'Country Selector'!$B$3&amp;ROW($A51))*10^12,0)</f>
        <v>0</v>
      </c>
      <c r="C43" s="90">
        <f t="shared" ca="1" si="9"/>
        <v>8596290879.0022507</v>
      </c>
      <c r="D43" s="90">
        <f t="shared" ca="1" si="9"/>
        <v>17192581758.004501</v>
      </c>
      <c r="E43" s="90">
        <f t="shared" ca="1" si="9"/>
        <v>25788872637.006752</v>
      </c>
      <c r="F43" s="90">
        <f t="shared" ca="1" si="9"/>
        <v>34385163516.009003</v>
      </c>
      <c r="G43" s="90">
        <f t="shared" ca="1" si="9"/>
        <v>42981454395.011253</v>
      </c>
      <c r="H43" s="90">
        <f t="shared" ca="1" si="9"/>
        <v>51577745274.013504</v>
      </c>
      <c r="I43" s="90">
        <f t="shared" ca="1" si="9"/>
        <v>60174036153.015762</v>
      </c>
      <c r="J43" s="90">
        <f t="shared" ca="1" si="9"/>
        <v>68770327032.018005</v>
      </c>
      <c r="K43" s="90">
        <f t="shared" ca="1" si="9"/>
        <v>77366617911.020248</v>
      </c>
      <c r="L43">
        <f ca="1">IF('Waste 2020'!$A51="MR",INDIRECT("'Waste 2020'!"&amp;'Country Selector'!$B$3&amp;ROW($A51))*10^12,0)*'Process Emissions Multipliers'!$B$45</f>
        <v>85962908790.022507</v>
      </c>
      <c r="M43" s="90">
        <f t="shared" ca="1" si="10"/>
        <v>81077389721.291138</v>
      </c>
      <c r="N43" s="90">
        <f t="shared" ca="1" si="10"/>
        <v>76191870652.559784</v>
      </c>
      <c r="O43" s="90">
        <f t="shared" ca="1" si="10"/>
        <v>71306351583.82843</v>
      </c>
      <c r="P43" s="90">
        <f t="shared" ca="1" si="10"/>
        <v>66420832515.097069</v>
      </c>
      <c r="Q43" s="90">
        <f t="shared" ca="1" si="10"/>
        <v>61535313446.365707</v>
      </c>
      <c r="R43" s="90">
        <f t="shared" ca="1" si="10"/>
        <v>56649794377.634346</v>
      </c>
      <c r="S43" s="90">
        <f t="shared" ca="1" si="10"/>
        <v>51764275308.902985</v>
      </c>
      <c r="T43" s="90">
        <f t="shared" ca="1" si="10"/>
        <v>46878756240.171631</v>
      </c>
      <c r="U43" s="90">
        <f t="shared" ca="1" si="10"/>
        <v>41993237171.440269</v>
      </c>
      <c r="V43">
        <f ca="1">IF('Waste 2030'!$A51="MR",INDIRECT("'Waste 2030'!"&amp;'Country Selector'!$B$3&amp;ROW($A51))*10^12,0)*'Process Emissions Multipliers'!$D$45</f>
        <v>37107718102.708908</v>
      </c>
      <c r="W43" s="90">
        <f t="shared" ca="1" si="8"/>
        <v>36501457799.954308</v>
      </c>
      <c r="X43" s="90">
        <f t="shared" ca="1" si="7"/>
        <v>35895197497.199715</v>
      </c>
      <c r="Y43" s="90">
        <f t="shared" ca="1" si="7"/>
        <v>35288937194.445114</v>
      </c>
      <c r="Z43" s="90">
        <f t="shared" ca="1" si="7"/>
        <v>34682676891.690514</v>
      </c>
      <c r="AA43" s="90">
        <f t="shared" ca="1" si="7"/>
        <v>34076416588.935921</v>
      </c>
      <c r="AB43" s="90">
        <f t="shared" ca="1" si="7"/>
        <v>33470156286.181313</v>
      </c>
      <c r="AC43" s="90">
        <f t="shared" ca="1" si="7"/>
        <v>32863895983.42672</v>
      </c>
      <c r="AD43" s="90">
        <f t="shared" ca="1" si="7"/>
        <v>32257635680.672119</v>
      </c>
      <c r="AE43" s="90">
        <f t="shared" ca="1" si="7"/>
        <v>31651375377.917522</v>
      </c>
      <c r="AF43" s="90">
        <f t="shared" ca="1" si="7"/>
        <v>31045115075.162926</v>
      </c>
      <c r="AG43" s="90">
        <f t="shared" ca="1" si="7"/>
        <v>30438854772.408325</v>
      </c>
      <c r="AH43" s="90">
        <f t="shared" ca="1" si="7"/>
        <v>29832594469.653725</v>
      </c>
      <c r="AI43" s="90">
        <f t="shared" ca="1" si="7"/>
        <v>29226334166.899124</v>
      </c>
      <c r="AJ43" s="90">
        <f t="shared" ca="1" si="7"/>
        <v>28620073864.144527</v>
      </c>
      <c r="AK43" s="90">
        <f t="shared" ca="1" si="7"/>
        <v>28013813561.389931</v>
      </c>
      <c r="AL43" s="90">
        <f t="shared" ca="1" si="7"/>
        <v>27407553258.635334</v>
      </c>
      <c r="AM43" s="90">
        <f t="shared" ca="1" si="7"/>
        <v>26801292955.880737</v>
      </c>
      <c r="AN43" s="90">
        <f t="shared" ca="1" si="6"/>
        <v>26195032653.126137</v>
      </c>
      <c r="AO43" s="90">
        <f t="shared" ca="1" si="6"/>
        <v>25588772350.371536</v>
      </c>
      <c r="AP43">
        <f ca="1">V43*'Process Emissions Multipliers'!$E$45</f>
        <v>24982512047.61694</v>
      </c>
    </row>
    <row r="44" spans="1:4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9"/>
        <v>7408855558.0440693</v>
      </c>
      <c r="D44" s="90">
        <f t="shared" ca="1" si="9"/>
        <v>14817711116.088139</v>
      </c>
      <c r="E44" s="90">
        <f t="shared" ca="1" si="9"/>
        <v>22226566674.13221</v>
      </c>
      <c r="F44" s="90">
        <f t="shared" ca="1" si="9"/>
        <v>29635422232.176277</v>
      </c>
      <c r="G44" s="90">
        <f t="shared" ca="1" si="9"/>
        <v>37044277790.220345</v>
      </c>
      <c r="H44" s="90">
        <f t="shared" ca="1" si="9"/>
        <v>44453133348.26442</v>
      </c>
      <c r="I44" s="90">
        <f t="shared" ca="1" si="9"/>
        <v>51861988906.308487</v>
      </c>
      <c r="J44" s="90">
        <f t="shared" ca="1" si="9"/>
        <v>59270844464.352554</v>
      </c>
      <c r="K44" s="90">
        <f t="shared" ca="1" si="9"/>
        <v>66679700022.396622</v>
      </c>
      <c r="L44">
        <f ca="1">IF('Waste 2020'!$A52="MR",INDIRECT("'Waste 2020'!"&amp;'Country Selector'!$B$3&amp;ROW($A52))*10^12,0)*'Process Emissions Multipliers'!$B$45</f>
        <v>74088555580.440689</v>
      </c>
      <c r="M44" s="90">
        <f t="shared" ca="1" si="10"/>
        <v>68370089228.681068</v>
      </c>
      <c r="N44" s="90">
        <f t="shared" ca="1" si="10"/>
        <v>62651622876.921448</v>
      </c>
      <c r="O44" s="90">
        <f t="shared" ca="1" si="10"/>
        <v>56933156525.161827</v>
      </c>
      <c r="P44" s="90">
        <f t="shared" ca="1" si="10"/>
        <v>51214690173.402206</v>
      </c>
      <c r="Q44" s="90">
        <f t="shared" ca="1" si="10"/>
        <v>45496223821.642586</v>
      </c>
      <c r="R44" s="90">
        <f t="shared" ca="1" si="10"/>
        <v>39777757469.882965</v>
      </c>
      <c r="S44" s="90">
        <f t="shared" ca="1" si="10"/>
        <v>34059291118.123341</v>
      </c>
      <c r="T44" s="90">
        <f t="shared" ca="1" si="10"/>
        <v>28340824766.363716</v>
      </c>
      <c r="U44" s="90">
        <f t="shared" ca="1" si="10"/>
        <v>22622358414.604095</v>
      </c>
      <c r="V44">
        <f ca="1">IF('Waste 2030'!$A52="MR",INDIRECT("'Waste 2030'!"&amp;'Country Selector'!$B$3&amp;ROW($A52))*10^12,0)*'Process Emissions Multipliers'!$D$45</f>
        <v>16903892062.844475</v>
      </c>
      <c r="W44" s="90">
        <f t="shared" ca="1" si="8"/>
        <v>16627718823.320942</v>
      </c>
      <c r="X44" s="90">
        <f t="shared" ca="1" si="7"/>
        <v>16351545583.797411</v>
      </c>
      <c r="Y44" s="90">
        <f t="shared" ca="1" si="7"/>
        <v>16075372344.273878</v>
      </c>
      <c r="Z44" s="90">
        <f t="shared" ca="1" si="7"/>
        <v>15799199104.750345</v>
      </c>
      <c r="AA44" s="90">
        <f t="shared" ca="1" si="7"/>
        <v>15523025865.226812</v>
      </c>
      <c r="AB44" s="90">
        <f t="shared" ca="1" si="7"/>
        <v>15246852625.703279</v>
      </c>
      <c r="AC44" s="90">
        <f t="shared" ca="1" si="7"/>
        <v>14970679386.179749</v>
      </c>
      <c r="AD44" s="90">
        <f t="shared" ca="1" si="7"/>
        <v>14694506146.656216</v>
      </c>
      <c r="AE44" s="90">
        <f t="shared" ca="1" si="7"/>
        <v>14418332907.132683</v>
      </c>
      <c r="AF44" s="90">
        <f t="shared" ca="1" si="7"/>
        <v>14142159667.609152</v>
      </c>
      <c r="AG44" s="90">
        <f t="shared" ca="1" si="7"/>
        <v>13865986428.085619</v>
      </c>
      <c r="AH44" s="90">
        <f t="shared" ca="1" si="7"/>
        <v>13589813188.562086</v>
      </c>
      <c r="AI44" s="90">
        <f t="shared" ca="1" si="7"/>
        <v>13313639949.038551</v>
      </c>
      <c r="AJ44" s="90">
        <f t="shared" ca="1" si="7"/>
        <v>13037466709.515022</v>
      </c>
      <c r="AK44" s="90">
        <f t="shared" ca="1" si="7"/>
        <v>12761293469.991489</v>
      </c>
      <c r="AL44" s="90">
        <f t="shared" ca="1" si="7"/>
        <v>12485120230.467957</v>
      </c>
      <c r="AM44" s="90">
        <f t="shared" ca="1" si="7"/>
        <v>12208946990.944424</v>
      </c>
      <c r="AN44" s="90">
        <f t="shared" ca="1" si="6"/>
        <v>11932773751.420891</v>
      </c>
      <c r="AO44" s="90">
        <f t="shared" ca="1" si="6"/>
        <v>11656600511.89736</v>
      </c>
      <c r="AP44">
        <f ca="1">V44*'Process Emissions Multipliers'!$E$45</f>
        <v>11380427272.373827</v>
      </c>
    </row>
    <row r="45" spans="1:42">
      <c r="A45" s="74">
        <v>-7</v>
      </c>
      <c r="B45">
        <f ca="1">IF('Waste 2010'!$A53="MR",INDIRECT("'Waste 2010'!"&amp;'Country Selector'!$B$3&amp;ROW($A53))*10^12,0)</f>
        <v>35500047547.714973</v>
      </c>
      <c r="C45" s="90">
        <f t="shared" ca="1" si="9"/>
        <v>40149583114.05722</v>
      </c>
      <c r="D45" s="90">
        <f t="shared" ca="1" si="9"/>
        <v>44799118680.399475</v>
      </c>
      <c r="E45" s="90">
        <f t="shared" ca="1" si="9"/>
        <v>49448654246.741722</v>
      </c>
      <c r="F45" s="90">
        <f t="shared" ca="1" si="9"/>
        <v>54098189813.083969</v>
      </c>
      <c r="G45" s="90">
        <f t="shared" ca="1" si="9"/>
        <v>58747725379.426224</v>
      </c>
      <c r="H45" s="90">
        <f t="shared" ca="1" si="9"/>
        <v>63397260945.768471</v>
      </c>
      <c r="I45" s="90">
        <f t="shared" ca="1" si="9"/>
        <v>68046796512.110718</v>
      </c>
      <c r="J45" s="90">
        <f t="shared" ca="1" si="9"/>
        <v>72696332078.452972</v>
      </c>
      <c r="K45" s="90">
        <f t="shared" ca="1" si="9"/>
        <v>77345867644.795212</v>
      </c>
      <c r="L45">
        <f ca="1">IF('Waste 2020'!$A53="MR",INDIRECT("'Waste 2020'!"&amp;'Country Selector'!$B$3&amp;ROW($A53))*10^12,0)*'Process Emissions Multipliers'!$B$45</f>
        <v>81995403211.137466</v>
      </c>
      <c r="M45" s="90">
        <f t="shared" ca="1" si="10"/>
        <v>79618111679.639572</v>
      </c>
      <c r="N45" s="90">
        <f t="shared" ca="1" si="10"/>
        <v>77240820148.141693</v>
      </c>
      <c r="O45" s="90">
        <f t="shared" ca="1" si="10"/>
        <v>74863528616.643799</v>
      </c>
      <c r="P45" s="90">
        <f t="shared" ca="1" si="10"/>
        <v>72486237085.145905</v>
      </c>
      <c r="Q45" s="90">
        <f t="shared" ca="1" si="10"/>
        <v>70108945553.648026</v>
      </c>
      <c r="R45" s="90">
        <f t="shared" ca="1" si="10"/>
        <v>67731654022.150139</v>
      </c>
      <c r="S45" s="90">
        <f t="shared" ca="1" si="10"/>
        <v>65354362490.652252</v>
      </c>
      <c r="T45" s="90">
        <f t="shared" ca="1" si="10"/>
        <v>62977070959.154358</v>
      </c>
      <c r="U45" s="90">
        <f t="shared" ca="1" si="10"/>
        <v>60599779427.656471</v>
      </c>
      <c r="V45">
        <f ca="1">IF('Waste 2030'!$A53="MR",INDIRECT("'Waste 2030'!"&amp;'Country Selector'!$B$3&amp;ROW($A53))*10^12,0)*'Process Emissions Multipliers'!$D$45</f>
        <v>58222487896.158585</v>
      </c>
      <c r="W45" s="90">
        <f t="shared" ca="1" si="8"/>
        <v>57271257668.491364</v>
      </c>
      <c r="X45" s="90">
        <f t="shared" ca="1" si="7"/>
        <v>56320027440.824127</v>
      </c>
      <c r="Y45" s="90">
        <f t="shared" ca="1" si="7"/>
        <v>55368797213.156906</v>
      </c>
      <c r="Z45" s="90">
        <f t="shared" ca="1" si="7"/>
        <v>54417566985.489677</v>
      </c>
      <c r="AA45" s="90">
        <f t="shared" ca="1" si="7"/>
        <v>53466336757.822456</v>
      </c>
      <c r="AB45" s="90">
        <f t="shared" ca="1" si="7"/>
        <v>52515106530.155228</v>
      </c>
      <c r="AC45" s="90">
        <f t="shared" ca="1" si="7"/>
        <v>51563876302.488007</v>
      </c>
      <c r="AD45" s="90">
        <f t="shared" ca="1" si="7"/>
        <v>50612646074.82077</v>
      </c>
      <c r="AE45" s="90">
        <f t="shared" ca="1" si="7"/>
        <v>49661415847.153549</v>
      </c>
      <c r="AF45" s="90">
        <f t="shared" ca="1" si="7"/>
        <v>48710185619.48632</v>
      </c>
      <c r="AG45" s="90">
        <f t="shared" ca="1" si="7"/>
        <v>47758955391.819092</v>
      </c>
      <c r="AH45" s="90">
        <f t="shared" ca="1" si="7"/>
        <v>46807725164.151871</v>
      </c>
      <c r="AI45" s="90">
        <f t="shared" ca="1" si="7"/>
        <v>45856494936.48465</v>
      </c>
      <c r="AJ45" s="90">
        <f t="shared" ca="1" si="7"/>
        <v>44905264708.817413</v>
      </c>
      <c r="AK45" s="90">
        <f t="shared" ca="1" si="7"/>
        <v>43954034481.150192</v>
      </c>
      <c r="AL45" s="90">
        <f t="shared" ca="1" si="7"/>
        <v>43002804253.482956</v>
      </c>
      <c r="AM45" s="90">
        <f t="shared" ca="1" si="7"/>
        <v>42051574025.815735</v>
      </c>
      <c r="AN45" s="90">
        <f t="shared" ca="1" si="6"/>
        <v>41100343798.148514</v>
      </c>
      <c r="AO45" s="90">
        <f t="shared" ca="1" si="6"/>
        <v>40149113570.481285</v>
      </c>
      <c r="AP45">
        <f ca="1">V45*'Process Emissions Multipliers'!$E$45</f>
        <v>39197883342.814056</v>
      </c>
    </row>
    <row r="46" spans="1:42">
      <c r="A46" s="74">
        <v>-6</v>
      </c>
      <c r="B46">
        <f ca="1">IF('Waste 2010'!$A54="MR",INDIRECT("'Waste 2010'!"&amp;'Country Selector'!$B$3&amp;ROW($A54))*10^12,0)</f>
        <v>65554480310.076271</v>
      </c>
      <c r="C46" s="90">
        <f t="shared" ca="1" si="9"/>
        <v>68217596383.909416</v>
      </c>
      <c r="D46" s="90">
        <f t="shared" ca="1" si="9"/>
        <v>70880712457.742569</v>
      </c>
      <c r="E46" s="90">
        <f t="shared" ca="1" si="9"/>
        <v>73543828531.575714</v>
      </c>
      <c r="F46" s="90">
        <f t="shared" ca="1" si="9"/>
        <v>76206944605.408859</v>
      </c>
      <c r="G46" s="90">
        <f t="shared" ca="1" si="9"/>
        <v>78870060679.242004</v>
      </c>
      <c r="H46" s="90">
        <f t="shared" ca="1" si="9"/>
        <v>81533176753.075165</v>
      </c>
      <c r="I46" s="90">
        <f t="shared" ca="1" si="9"/>
        <v>84196292826.908295</v>
      </c>
      <c r="J46" s="90">
        <f t="shared" ca="1" si="9"/>
        <v>86859408900.741455</v>
      </c>
      <c r="K46" s="90">
        <f t="shared" ca="1" si="9"/>
        <v>89522524974.5746</v>
      </c>
      <c r="L46">
        <f ca="1">IF('Waste 2020'!$A54="MR",INDIRECT("'Waste 2020'!"&amp;'Country Selector'!$B$3&amp;ROW($A54))*10^12,0)*'Process Emissions Multipliers'!$B$45</f>
        <v>92185641048.407745</v>
      </c>
      <c r="M46" s="90">
        <f t="shared" ca="1" si="10"/>
        <v>84886124827.4328</v>
      </c>
      <c r="N46" s="90">
        <f t="shared" ca="1" si="10"/>
        <v>77586608606.45787</v>
      </c>
      <c r="O46" s="90">
        <f t="shared" ca="1" si="10"/>
        <v>70287092385.482925</v>
      </c>
      <c r="P46" s="90">
        <f t="shared" ca="1" si="10"/>
        <v>62987576164.508003</v>
      </c>
      <c r="Q46" s="90">
        <f t="shared" ca="1" si="10"/>
        <v>55688059943.533051</v>
      </c>
      <c r="R46" s="90">
        <f t="shared" ca="1" si="10"/>
        <v>48388543722.558121</v>
      </c>
      <c r="S46" s="90">
        <f t="shared" ca="1" si="10"/>
        <v>41089027501.583183</v>
      </c>
      <c r="T46" s="90">
        <f t="shared" ca="1" si="10"/>
        <v>33789511280.608238</v>
      </c>
      <c r="U46" s="90">
        <f t="shared" ca="1" si="10"/>
        <v>26489995059.633301</v>
      </c>
      <c r="V46">
        <f ca="1">IF('Waste 2030'!$A54="MR",INDIRECT("'Waste 2030'!"&amp;'Country Selector'!$B$3&amp;ROW($A54))*10^12,0)*'Process Emissions Multipliers'!$D$45</f>
        <v>19190478838.658363</v>
      </c>
      <c r="W46" s="90">
        <f t="shared" ca="1" si="8"/>
        <v>18876947689.194302</v>
      </c>
      <c r="X46" s="90">
        <f t="shared" ca="1" si="7"/>
        <v>18563416539.730236</v>
      </c>
      <c r="Y46" s="90">
        <f t="shared" ca="1" si="7"/>
        <v>18249885390.266174</v>
      </c>
      <c r="Z46" s="90">
        <f t="shared" ca="1" si="7"/>
        <v>17936354240.802113</v>
      </c>
      <c r="AA46" s="90">
        <f t="shared" ca="1" si="7"/>
        <v>17622823091.338047</v>
      </c>
      <c r="AB46" s="90">
        <f t="shared" ca="1" si="7"/>
        <v>17309291941.873989</v>
      </c>
      <c r="AC46" s="90">
        <f t="shared" ca="1" si="7"/>
        <v>16995760792.409924</v>
      </c>
      <c r="AD46" s="90">
        <f t="shared" ca="1" si="7"/>
        <v>16682229642.945862</v>
      </c>
      <c r="AE46" s="90">
        <f t="shared" ca="1" si="7"/>
        <v>16368698493.481798</v>
      </c>
      <c r="AF46" s="90">
        <f t="shared" ca="1" si="7"/>
        <v>16055167344.017735</v>
      </c>
      <c r="AG46" s="90">
        <f t="shared" ca="1" si="7"/>
        <v>15741636194.553673</v>
      </c>
      <c r="AH46" s="90">
        <f t="shared" ca="1" si="7"/>
        <v>15428105045.089611</v>
      </c>
      <c r="AI46" s="90">
        <f t="shared" ca="1" si="7"/>
        <v>15114573895.625549</v>
      </c>
      <c r="AJ46" s="90">
        <f t="shared" ca="1" si="7"/>
        <v>14801042746.161486</v>
      </c>
      <c r="AK46" s="90">
        <f t="shared" ca="1" si="7"/>
        <v>14487511596.697422</v>
      </c>
      <c r="AL46" s="90">
        <f t="shared" ca="1" si="7"/>
        <v>14173980447.233358</v>
      </c>
      <c r="AM46" s="90">
        <f t="shared" ca="1" si="7"/>
        <v>13860449297.769295</v>
      </c>
      <c r="AN46" s="90">
        <f t="shared" ca="1" si="6"/>
        <v>13546918148.305233</v>
      </c>
      <c r="AO46" s="90">
        <f t="shared" ca="1" si="6"/>
        <v>13233386998.841171</v>
      </c>
      <c r="AP46">
        <f ca="1">V46*'Process Emissions Multipliers'!$E$45</f>
        <v>12919855849.377108</v>
      </c>
    </row>
    <row r="47" spans="1:42">
      <c r="A47" s="74">
        <v>-5</v>
      </c>
      <c r="B47">
        <f ca="1">IF('Waste 2010'!$A55="MR",INDIRECT("'Waste 2010'!"&amp;'Country Selector'!$B$3&amp;ROW($A55))*10^12,0)</f>
        <v>146493718485.00253</v>
      </c>
      <c r="C47" s="90">
        <f t="shared" ca="1" si="9"/>
        <v>139844256325.61703</v>
      </c>
      <c r="D47" s="90">
        <f t="shared" ca="1" si="9"/>
        <v>133194794166.23158</v>
      </c>
      <c r="E47" s="90">
        <f t="shared" ca="1" si="9"/>
        <v>126545332006.8461</v>
      </c>
      <c r="F47" s="90">
        <f t="shared" ca="1" si="9"/>
        <v>119895869847.4606</v>
      </c>
      <c r="G47" s="90">
        <f t="shared" ca="1" si="9"/>
        <v>113246407688.07513</v>
      </c>
      <c r="H47" s="90">
        <f t="shared" ca="1" si="9"/>
        <v>106596945528.68967</v>
      </c>
      <c r="I47" s="90">
        <f t="shared" ca="1" si="9"/>
        <v>99947483369.304184</v>
      </c>
      <c r="J47" s="90">
        <f t="shared" ca="1" si="9"/>
        <v>93298021209.918701</v>
      </c>
      <c r="K47" s="90">
        <f t="shared" ca="1" si="9"/>
        <v>86648559050.533234</v>
      </c>
      <c r="L47">
        <f ca="1">IF('Waste 2020'!$A55="MR",INDIRECT("'Waste 2020'!"&amp;'Country Selector'!$B$3&amp;ROW($A55))*10^12,0)*'Process Emissions Multipliers'!$B$45</f>
        <v>79999096891.147751</v>
      </c>
      <c r="M47" s="90">
        <f t="shared" ca="1" si="10"/>
        <v>75401178576.150238</v>
      </c>
      <c r="N47" s="90">
        <f t="shared" ca="1" si="10"/>
        <v>70803260261.152725</v>
      </c>
      <c r="O47" s="90">
        <f t="shared" ca="1" si="10"/>
        <v>66205341946.155228</v>
      </c>
      <c r="P47" s="90">
        <f t="shared" ca="1" si="10"/>
        <v>61607423631.157707</v>
      </c>
      <c r="Q47" s="90">
        <f t="shared" ca="1" si="10"/>
        <v>57009505316.160202</v>
      </c>
      <c r="R47" s="90">
        <f t="shared" ca="1" si="10"/>
        <v>52411587001.162689</v>
      </c>
      <c r="S47" s="90">
        <f t="shared" ca="1" si="10"/>
        <v>47813668686.165176</v>
      </c>
      <c r="T47" s="90">
        <f t="shared" ca="1" si="10"/>
        <v>43215750371.167679</v>
      </c>
      <c r="U47" s="90">
        <f t="shared" ca="1" si="10"/>
        <v>38617832056.170166</v>
      </c>
      <c r="V47">
        <f ca="1">IF('Waste 2030'!$A55="MR",INDIRECT("'Waste 2030'!"&amp;'Country Selector'!$B$3&amp;ROW($A55))*10^12,0)*'Process Emissions Multipliers'!$D$45</f>
        <v>34019913741.172657</v>
      </c>
      <c r="W47" s="90">
        <f t="shared" ca="1" si="8"/>
        <v>33464101520.455616</v>
      </c>
      <c r="X47" s="90">
        <f t="shared" ca="1" si="7"/>
        <v>32908289299.738567</v>
      </c>
      <c r="Y47" s="90">
        <f t="shared" ca="1" si="7"/>
        <v>32352477079.021526</v>
      </c>
      <c r="Z47" s="90">
        <f t="shared" ca="1" si="7"/>
        <v>31796664858.304485</v>
      </c>
      <c r="AA47" s="90">
        <f t="shared" ca="1" si="7"/>
        <v>31240852637.58744</v>
      </c>
      <c r="AB47" s="90">
        <f t="shared" ca="1" si="7"/>
        <v>30685040416.870396</v>
      </c>
      <c r="AC47" s="90">
        <f t="shared" ca="1" si="7"/>
        <v>30129228196.153358</v>
      </c>
      <c r="AD47" s="90">
        <f t="shared" ca="1" si="7"/>
        <v>29573415975.43631</v>
      </c>
      <c r="AE47" s="90">
        <f t="shared" ca="1" si="7"/>
        <v>29017603754.719269</v>
      </c>
      <c r="AF47" s="90">
        <f t="shared" ca="1" si="7"/>
        <v>28461791534.002228</v>
      </c>
      <c r="AG47" s="90">
        <f t="shared" ca="1" si="7"/>
        <v>27905979313.285183</v>
      </c>
      <c r="AH47" s="90">
        <f t="shared" ca="1" si="7"/>
        <v>27350167092.568138</v>
      </c>
      <c r="AI47" s="90">
        <f t="shared" ca="1" si="7"/>
        <v>26794354871.851097</v>
      </c>
      <c r="AJ47" s="90">
        <f t="shared" ca="1" si="7"/>
        <v>26238542651.134056</v>
      </c>
      <c r="AK47" s="90">
        <f t="shared" ca="1" si="7"/>
        <v>25682730430.417011</v>
      </c>
      <c r="AL47" s="90">
        <f t="shared" ca="1" si="7"/>
        <v>25126918209.699966</v>
      </c>
      <c r="AM47" s="90">
        <f t="shared" ref="AM47:AO77" ca="1" si="11">$V47*($AP$1-AM$1)/($AP$1-$V$1)+$AP47*(AM$1-$V$1)/($AP$1-$V$1)</f>
        <v>24571105988.982925</v>
      </c>
      <c r="AN47" s="90">
        <f t="shared" ca="1" si="11"/>
        <v>24015293768.265877</v>
      </c>
      <c r="AO47" s="90">
        <f t="shared" ca="1" si="11"/>
        <v>23459481547.548836</v>
      </c>
      <c r="AP47">
        <f ca="1">V47*'Process Emissions Multipliers'!$E$45</f>
        <v>22903669326.831795</v>
      </c>
    </row>
    <row r="48" spans="1:42">
      <c r="A48" s="74">
        <v>-4</v>
      </c>
      <c r="B48">
        <f ca="1">IF('Waste 2010'!$A56="MR",INDIRECT("'Waste 2010'!"&amp;'Country Selector'!$B$3&amp;ROW($A56))*10^12,0)</f>
        <v>241131696520.18796</v>
      </c>
      <c r="C48" s="90">
        <f t="shared" ca="1" si="9"/>
        <v>220542515810.12277</v>
      </c>
      <c r="D48" s="90">
        <f t="shared" ca="1" si="9"/>
        <v>199953335100.05762</v>
      </c>
      <c r="E48" s="90">
        <f t="shared" ca="1" si="9"/>
        <v>179364154389.99243</v>
      </c>
      <c r="F48" s="90">
        <f t="shared" ca="1" si="9"/>
        <v>158774973679.92728</v>
      </c>
      <c r="G48" s="90">
        <f t="shared" ca="1" si="9"/>
        <v>138185792969.86209</v>
      </c>
      <c r="H48" s="90">
        <f t="shared" ca="1" si="9"/>
        <v>117596612259.79694</v>
      </c>
      <c r="I48" s="90">
        <f t="shared" ca="1" si="9"/>
        <v>97007431549.731766</v>
      </c>
      <c r="J48" s="90">
        <f t="shared" ca="1" si="9"/>
        <v>76418250839.666595</v>
      </c>
      <c r="K48" s="90">
        <f t="shared" ca="1" si="9"/>
        <v>55829070129.601425</v>
      </c>
      <c r="L48">
        <f ca="1">IF('Waste 2020'!$A56="MR",INDIRECT("'Waste 2020'!"&amp;'Country Selector'!$B$3&amp;ROW($A56))*10^12,0)*'Process Emissions Multipliers'!$B$45</f>
        <v>35239889419.536263</v>
      </c>
      <c r="M48" s="90">
        <f t="shared" ca="1" si="10"/>
        <v>36853061468.997185</v>
      </c>
      <c r="N48" s="90">
        <f t="shared" ca="1" si="10"/>
        <v>38466233518.458107</v>
      </c>
      <c r="O48" s="90">
        <f t="shared" ca="1" si="10"/>
        <v>40079405567.919029</v>
      </c>
      <c r="P48" s="90">
        <f t="shared" ca="1" si="10"/>
        <v>41692577617.379959</v>
      </c>
      <c r="Q48" s="90">
        <f t="shared" ca="1" si="10"/>
        <v>43305749666.840881</v>
      </c>
      <c r="R48" s="90">
        <f t="shared" ca="1" si="10"/>
        <v>44918921716.301796</v>
      </c>
      <c r="S48" s="90">
        <f t="shared" ca="1" si="10"/>
        <v>46532093765.762718</v>
      </c>
      <c r="T48" s="90">
        <f t="shared" ca="1" si="10"/>
        <v>48145265815.22364</v>
      </c>
      <c r="U48" s="90">
        <f t="shared" ca="1" si="10"/>
        <v>49758437864.68457</v>
      </c>
      <c r="V48">
        <f ca="1">IF('Waste 2030'!$A56="MR",INDIRECT("'Waste 2030'!"&amp;'Country Selector'!$B$3&amp;ROW($A56))*10^12,0)*'Process Emissions Multipliers'!$D$45</f>
        <v>51371609914.145493</v>
      </c>
      <c r="W48" s="90">
        <f t="shared" ca="1" si="8"/>
        <v>50532308297.879646</v>
      </c>
      <c r="X48" s="90">
        <f t="shared" ca="1" si="8"/>
        <v>49693006681.6138</v>
      </c>
      <c r="Y48" s="90">
        <f t="shared" ca="1" si="8"/>
        <v>48853705065.347954</v>
      </c>
      <c r="Z48" s="90">
        <f t="shared" ca="1" si="8"/>
        <v>48014403449.082108</v>
      </c>
      <c r="AA48" s="90">
        <f t="shared" ca="1" si="8"/>
        <v>47175101832.816261</v>
      </c>
      <c r="AB48" s="90">
        <f t="shared" ca="1" si="8"/>
        <v>46335800216.550415</v>
      </c>
      <c r="AC48" s="90">
        <f t="shared" ca="1" si="8"/>
        <v>45496498600.284569</v>
      </c>
      <c r="AD48" s="90">
        <f t="shared" ca="1" si="8"/>
        <v>44657196984.018723</v>
      </c>
      <c r="AE48" s="90">
        <f t="shared" ca="1" si="8"/>
        <v>43817895367.752884</v>
      </c>
      <c r="AF48" s="90">
        <f t="shared" ca="1" si="8"/>
        <v>42978593751.48703</v>
      </c>
      <c r="AG48" s="90">
        <f t="shared" ca="1" si="8"/>
        <v>42139292135.221191</v>
      </c>
      <c r="AH48" s="90">
        <f t="shared" ca="1" si="8"/>
        <v>41299990518.955338</v>
      </c>
      <c r="AI48" s="90">
        <f t="shared" ca="1" si="8"/>
        <v>40460688902.689499</v>
      </c>
      <c r="AJ48" s="90">
        <f t="shared" ca="1" si="8"/>
        <v>39621387286.423645</v>
      </c>
      <c r="AK48" s="90">
        <f t="shared" ca="1" si="8"/>
        <v>38782085670.157806</v>
      </c>
      <c r="AL48" s="90">
        <f t="shared" ca="1" si="8"/>
        <v>37942784053.891953</v>
      </c>
      <c r="AM48" s="90">
        <f t="shared" ca="1" si="11"/>
        <v>37103482437.626114</v>
      </c>
      <c r="AN48" s="90">
        <f t="shared" ca="1" si="11"/>
        <v>36264180821.360268</v>
      </c>
      <c r="AO48" s="90">
        <f t="shared" ca="1" si="11"/>
        <v>35424879205.094421</v>
      </c>
      <c r="AP48">
        <f ca="1">V48*'Process Emissions Multipliers'!$E$45</f>
        <v>34585577588.828575</v>
      </c>
    </row>
    <row r="49" spans="1:42">
      <c r="A49" s="74">
        <v>-3</v>
      </c>
      <c r="B49">
        <f ca="1">IF('Waste 2010'!$A57="MR",INDIRECT("'Waste 2010'!"&amp;'Country Selector'!$B$3&amp;ROW($A57))*10^12,0)</f>
        <v>95485829893.77002</v>
      </c>
      <c r="C49" s="90">
        <f t="shared" ca="1" si="9"/>
        <v>89766865425.249008</v>
      </c>
      <c r="D49" s="90">
        <f t="shared" ca="1" si="9"/>
        <v>84047900956.727997</v>
      </c>
      <c r="E49" s="90">
        <f t="shared" ca="1" si="9"/>
        <v>78328936488.206985</v>
      </c>
      <c r="F49" s="90">
        <f t="shared" ca="1" si="9"/>
        <v>72609972019.685959</v>
      </c>
      <c r="G49" s="90">
        <f t="shared" ca="1" si="9"/>
        <v>66891007551.164948</v>
      </c>
      <c r="H49" s="90">
        <f t="shared" ca="1" si="9"/>
        <v>61172043082.643944</v>
      </c>
      <c r="I49" s="90">
        <f t="shared" ca="1" si="9"/>
        <v>55453078614.122925</v>
      </c>
      <c r="J49" s="90">
        <f t="shared" ca="1" si="9"/>
        <v>49734114145.601913</v>
      </c>
      <c r="K49" s="90">
        <f t="shared" ca="1" si="9"/>
        <v>44015149677.080902</v>
      </c>
      <c r="L49">
        <f ca="1">IF('Waste 2020'!$A57="MR",INDIRECT("'Waste 2020'!"&amp;'Country Selector'!$B$3&amp;ROW($A57))*10^12,0)*'Process Emissions Multipliers'!$B$45</f>
        <v>38296185208.559883</v>
      </c>
      <c r="M49" s="90">
        <f t="shared" ca="1" si="10"/>
        <v>37142368384.727028</v>
      </c>
      <c r="N49" s="90">
        <f t="shared" ca="1" si="10"/>
        <v>35988551560.894173</v>
      </c>
      <c r="O49" s="90">
        <f t="shared" ca="1" si="10"/>
        <v>34834734737.061317</v>
      </c>
      <c r="P49" s="90">
        <f t="shared" ca="1" si="10"/>
        <v>33680917913.228458</v>
      </c>
      <c r="Q49" s="90">
        <f t="shared" ca="1" si="10"/>
        <v>32527101089.395599</v>
      </c>
      <c r="R49" s="90">
        <f t="shared" ca="1" si="10"/>
        <v>31373284265.562744</v>
      </c>
      <c r="S49" s="90">
        <f t="shared" ca="1" si="10"/>
        <v>30219467441.729885</v>
      </c>
      <c r="T49" s="90">
        <f t="shared" ca="1" si="10"/>
        <v>29065650617.897026</v>
      </c>
      <c r="U49" s="90">
        <f t="shared" ca="1" si="10"/>
        <v>27911833794.064171</v>
      </c>
      <c r="V49">
        <f ca="1">IF('Waste 2030'!$A57="MR",INDIRECT("'Waste 2030'!"&amp;'Country Selector'!$B$3&amp;ROW($A57))*10^12,0)*'Process Emissions Multipliers'!$D$45</f>
        <v>26758016970.231316</v>
      </c>
      <c r="W49" s="90">
        <f t="shared" ca="1" si="8"/>
        <v>26320848523.910149</v>
      </c>
      <c r="X49" s="90">
        <f t="shared" ca="1" si="8"/>
        <v>25883680077.588978</v>
      </c>
      <c r="Y49" s="90">
        <f t="shared" ca="1" si="8"/>
        <v>25446511631.267811</v>
      </c>
      <c r="Z49" s="90">
        <f t="shared" ca="1" si="8"/>
        <v>25009343184.946644</v>
      </c>
      <c r="AA49" s="90">
        <f t="shared" ca="1" si="8"/>
        <v>24572174738.625473</v>
      </c>
      <c r="AB49" s="90">
        <f t="shared" ca="1" si="8"/>
        <v>24135006292.304306</v>
      </c>
      <c r="AC49" s="90">
        <f t="shared" ca="1" si="8"/>
        <v>23697837845.983139</v>
      </c>
      <c r="AD49" s="90">
        <f t="shared" ca="1" si="8"/>
        <v>23260669399.661972</v>
      </c>
      <c r="AE49" s="90">
        <f t="shared" ca="1" si="8"/>
        <v>22823500953.340805</v>
      </c>
      <c r="AF49" s="90">
        <f t="shared" ca="1" si="8"/>
        <v>22386332507.019638</v>
      </c>
      <c r="AG49" s="90">
        <f t="shared" ca="1" si="8"/>
        <v>21949164060.698471</v>
      </c>
      <c r="AH49" s="90">
        <f t="shared" ca="1" si="8"/>
        <v>21511995614.377304</v>
      </c>
      <c r="AI49" s="90">
        <f t="shared" ca="1" si="8"/>
        <v>21074827168.056133</v>
      </c>
      <c r="AJ49" s="90">
        <f t="shared" ca="1" si="8"/>
        <v>20637658721.734966</v>
      </c>
      <c r="AK49" s="90">
        <f t="shared" ca="1" si="8"/>
        <v>20200490275.413799</v>
      </c>
      <c r="AL49" s="90">
        <f t="shared" ca="1" si="8"/>
        <v>19763321829.092628</v>
      </c>
      <c r="AM49" s="90">
        <f t="shared" ca="1" si="11"/>
        <v>19326153382.771465</v>
      </c>
      <c r="AN49" s="90">
        <f t="shared" ca="1" si="11"/>
        <v>18888984936.450294</v>
      </c>
      <c r="AO49" s="90">
        <f t="shared" ca="1" si="11"/>
        <v>18451816490.129128</v>
      </c>
      <c r="AP49">
        <f ca="1">V49*'Process Emissions Multipliers'!$E$45</f>
        <v>18014648043.807961</v>
      </c>
    </row>
    <row r="50" spans="1:42">
      <c r="A50" s="74">
        <v>-2</v>
      </c>
      <c r="B50">
        <f ca="1">IF('Waste 2010'!$A58="MR",INDIRECT("'Waste 2010'!"&amp;'Country Selector'!$B$3&amp;ROW($A58))*10^12,0)</f>
        <v>87259576262.126221</v>
      </c>
      <c r="C50" s="90">
        <f t="shared" ca="1" si="9"/>
        <v>80943779876.564621</v>
      </c>
      <c r="D50" s="90">
        <f t="shared" ca="1" si="9"/>
        <v>74627983491.002991</v>
      </c>
      <c r="E50" s="90">
        <f t="shared" ca="1" si="9"/>
        <v>68312187105.441391</v>
      </c>
      <c r="F50" s="90">
        <f t="shared" ca="1" si="9"/>
        <v>61996390719.879776</v>
      </c>
      <c r="G50" s="90">
        <f t="shared" ca="1" si="9"/>
        <v>55680594334.318169</v>
      </c>
      <c r="H50" s="90">
        <f t="shared" ca="1" si="9"/>
        <v>49364797948.756561</v>
      </c>
      <c r="I50" s="90">
        <f t="shared" ca="1" si="9"/>
        <v>43049001563.194946</v>
      </c>
      <c r="J50" s="90">
        <f t="shared" ca="1" si="9"/>
        <v>36733205177.633331</v>
      </c>
      <c r="K50" s="90">
        <f t="shared" ca="1" si="9"/>
        <v>30417408792.071732</v>
      </c>
      <c r="L50">
        <f ca="1">IF('Waste 2020'!$A58="MR",INDIRECT("'Waste 2020'!"&amp;'Country Selector'!$B$3&amp;ROW($A58))*10^12,0)*'Process Emissions Multipliers'!$B$45</f>
        <v>24101612406.510117</v>
      </c>
      <c r="M50" s="90">
        <f t="shared" ca="1" si="10"/>
        <v>23286278370.595501</v>
      </c>
      <c r="N50" s="90">
        <f t="shared" ca="1" si="10"/>
        <v>22470944334.680878</v>
      </c>
      <c r="O50" s="90">
        <f t="shared" ca="1" si="10"/>
        <v>21655610298.766258</v>
      </c>
      <c r="P50" s="90">
        <f t="shared" ca="1" si="10"/>
        <v>20840276262.851646</v>
      </c>
      <c r="Q50" s="90">
        <f t="shared" ca="1" si="10"/>
        <v>20024942226.937027</v>
      </c>
      <c r="R50" s="90">
        <f t="shared" ca="1" si="10"/>
        <v>19209608191.022408</v>
      </c>
      <c r="S50" s="90">
        <f t="shared" ca="1" si="10"/>
        <v>18394274155.107788</v>
      </c>
      <c r="T50" s="90">
        <f t="shared" ca="1" si="10"/>
        <v>17578940119.193169</v>
      </c>
      <c r="U50" s="90">
        <f t="shared" ca="1" si="10"/>
        <v>16763606083.278549</v>
      </c>
      <c r="V50">
        <f ca="1">IF('Waste 2030'!$A58="MR",INDIRECT("'Waste 2030'!"&amp;'Country Selector'!$B$3&amp;ROW($A58))*10^12,0)*'Process Emissions Multipliers'!$D$45</f>
        <v>15948272047.363934</v>
      </c>
      <c r="W50" s="90">
        <f t="shared" ca="1" si="8"/>
        <v>15687711583.551912</v>
      </c>
      <c r="X50" s="90">
        <f t="shared" ca="1" si="8"/>
        <v>15427151119.739891</v>
      </c>
      <c r="Y50" s="90">
        <f t="shared" ca="1" si="8"/>
        <v>15166590655.92787</v>
      </c>
      <c r="Z50" s="90">
        <f t="shared" ca="1" si="8"/>
        <v>14906030192.11585</v>
      </c>
      <c r="AA50" s="90">
        <f t="shared" ca="1" si="8"/>
        <v>14645469728.303829</v>
      </c>
      <c r="AB50" s="90">
        <f t="shared" ca="1" si="8"/>
        <v>14384909264.491806</v>
      </c>
      <c r="AC50" s="90">
        <f t="shared" ca="1" si="8"/>
        <v>14124348800.679787</v>
      </c>
      <c r="AD50" s="90">
        <f t="shared" ca="1" si="8"/>
        <v>13863788336.867765</v>
      </c>
      <c r="AE50" s="90">
        <f t="shared" ca="1" si="8"/>
        <v>13603227873.055744</v>
      </c>
      <c r="AF50" s="90">
        <f t="shared" ca="1" si="8"/>
        <v>13342667409.243725</v>
      </c>
      <c r="AG50" s="90">
        <f t="shared" ca="1" si="8"/>
        <v>13082106945.431702</v>
      </c>
      <c r="AH50" s="90">
        <f t="shared" ca="1" si="8"/>
        <v>12821546481.619682</v>
      </c>
      <c r="AI50" s="90">
        <f t="shared" ca="1" si="8"/>
        <v>12560986017.807659</v>
      </c>
      <c r="AJ50" s="90">
        <f t="shared" ca="1" si="8"/>
        <v>12300425553.99564</v>
      </c>
      <c r="AK50" s="90">
        <f t="shared" ca="1" si="8"/>
        <v>12039865090.18362</v>
      </c>
      <c r="AL50" s="90">
        <f t="shared" ca="1" si="8"/>
        <v>11779304626.371597</v>
      </c>
      <c r="AM50" s="90">
        <f t="shared" ca="1" si="11"/>
        <v>11518744162.559576</v>
      </c>
      <c r="AN50" s="90">
        <f t="shared" ca="1" si="11"/>
        <v>11258183698.747557</v>
      </c>
      <c r="AO50" s="90">
        <f t="shared" ca="1" si="11"/>
        <v>10997623234.935535</v>
      </c>
      <c r="AP50">
        <f ca="1">V50*'Process Emissions Multipliers'!$E$45</f>
        <v>10737062771.123514</v>
      </c>
    </row>
    <row r="51" spans="1:42">
      <c r="A51" s="74">
        <v>-1</v>
      </c>
      <c r="B51">
        <f ca="1">IF('Waste 2010'!$A59="MR",INDIRECT("'Waste 2010'!"&amp;'Country Selector'!$B$3&amp;ROW($A59))*10^12,0)</f>
        <v>108760906152.52521</v>
      </c>
      <c r="C51" s="90">
        <f t="shared" ca="1" si="9"/>
        <v>102323208526.8266</v>
      </c>
      <c r="D51" s="90">
        <f t="shared" ca="1" si="9"/>
        <v>95885510901.128021</v>
      </c>
      <c r="E51" s="90">
        <f t="shared" ca="1" si="9"/>
        <v>89447813275.429428</v>
      </c>
      <c r="F51" s="90">
        <f t="shared" ca="1" si="9"/>
        <v>83010115649.73082</v>
      </c>
      <c r="G51" s="90">
        <f t="shared" ca="1" si="9"/>
        <v>76572418024.032227</v>
      </c>
      <c r="H51" s="90">
        <f t="shared" ca="1" si="9"/>
        <v>70134720398.333649</v>
      </c>
      <c r="I51" s="90">
        <f t="shared" ca="1" si="9"/>
        <v>63697022772.63504</v>
      </c>
      <c r="J51" s="90">
        <f t="shared" ca="1" si="9"/>
        <v>57259325146.936447</v>
      </c>
      <c r="K51" s="90">
        <f t="shared" ca="1" si="9"/>
        <v>50821627521.237854</v>
      </c>
      <c r="L51">
        <f ca="1">IF('Waste 2020'!$A59="MR",INDIRECT("'Waste 2020'!"&amp;'Country Selector'!$B$3&amp;ROW($A59))*10^12,0)*'Process Emissions Multipliers'!$B$45</f>
        <v>44383929895.539253</v>
      </c>
      <c r="M51" s="90">
        <f t="shared" ca="1" si="10"/>
        <v>43244022661.858627</v>
      </c>
      <c r="N51" s="90">
        <f t="shared" ca="1" si="10"/>
        <v>42104115428.178009</v>
      </c>
      <c r="O51" s="90">
        <f t="shared" ca="1" si="10"/>
        <v>40964208194.497383</v>
      </c>
      <c r="P51" s="90">
        <f t="shared" ca="1" si="10"/>
        <v>39824300960.816757</v>
      </c>
      <c r="Q51" s="90">
        <f t="shared" ca="1" si="10"/>
        <v>38684393727.136131</v>
      </c>
      <c r="R51" s="90">
        <f t="shared" ca="1" si="10"/>
        <v>37544486493.455505</v>
      </c>
      <c r="S51" s="90">
        <f t="shared" ca="1" si="10"/>
        <v>36404579259.774887</v>
      </c>
      <c r="T51" s="90">
        <f t="shared" ca="1" si="10"/>
        <v>35264672026.094261</v>
      </c>
      <c r="U51" s="90">
        <f t="shared" ca="1" si="10"/>
        <v>34124764792.413635</v>
      </c>
      <c r="V51">
        <f ca="1">IF('Waste 2030'!$A59="MR",INDIRECT("'Waste 2030'!"&amp;'Country Selector'!$B$3&amp;ROW($A59))*10^12,0)*'Process Emissions Multipliers'!$D$45</f>
        <v>32984857558.733013</v>
      </c>
      <c r="W51" s="90">
        <f t="shared" ca="1" si="8"/>
        <v>32445955929.844791</v>
      </c>
      <c r="X51" s="90">
        <f t="shared" ca="1" si="8"/>
        <v>31907054300.95657</v>
      </c>
      <c r="Y51" s="90">
        <f t="shared" ca="1" si="8"/>
        <v>31368152672.068344</v>
      </c>
      <c r="Z51" s="90">
        <f t="shared" ca="1" si="8"/>
        <v>30829251043.18013</v>
      </c>
      <c r="AA51" s="90">
        <f t="shared" ca="1" si="8"/>
        <v>30290349414.291904</v>
      </c>
      <c r="AB51" s="90">
        <f t="shared" ca="1" si="8"/>
        <v>29751447785.403683</v>
      </c>
      <c r="AC51" s="90">
        <f t="shared" ca="1" si="8"/>
        <v>29212546156.515465</v>
      </c>
      <c r="AD51" s="90">
        <f t="shared" ca="1" si="8"/>
        <v>28673644527.627239</v>
      </c>
      <c r="AE51" s="90">
        <f t="shared" ca="1" si="8"/>
        <v>28134742898.739017</v>
      </c>
      <c r="AF51" s="90">
        <f t="shared" ca="1" si="8"/>
        <v>27595841269.850796</v>
      </c>
      <c r="AG51" s="90">
        <f t="shared" ca="1" si="8"/>
        <v>27056939640.962574</v>
      </c>
      <c r="AH51" s="90">
        <f t="shared" ca="1" si="8"/>
        <v>26518038012.074352</v>
      </c>
      <c r="AI51" s="90">
        <f t="shared" ca="1" si="8"/>
        <v>25979136383.186127</v>
      </c>
      <c r="AJ51" s="90">
        <f t="shared" ca="1" si="8"/>
        <v>25440234754.297909</v>
      </c>
      <c r="AK51" s="90">
        <f t="shared" ca="1" si="8"/>
        <v>24901333125.409687</v>
      </c>
      <c r="AL51" s="90">
        <f t="shared" ca="1" si="8"/>
        <v>24362431496.521469</v>
      </c>
      <c r="AM51" s="90">
        <f t="shared" ca="1" si="11"/>
        <v>23823529867.633244</v>
      </c>
      <c r="AN51" s="90">
        <f t="shared" ca="1" si="11"/>
        <v>23284628238.745022</v>
      </c>
      <c r="AO51" s="90">
        <f t="shared" ca="1" si="11"/>
        <v>22745726609.8568</v>
      </c>
      <c r="AP51">
        <f ca="1">V51*'Process Emissions Multipliers'!$E$45</f>
        <v>22206824980.968578</v>
      </c>
    </row>
    <row r="52" spans="1:42">
      <c r="A52" s="74">
        <v>0</v>
      </c>
      <c r="B52">
        <f ca="1">IF('Waste 2010'!$A60="MR",INDIRECT("'Waste 2010'!"&amp;'Country Selector'!$B$3&amp;ROW($A60))*10^12,0)</f>
        <v>109298928684.91109</v>
      </c>
      <c r="C52" s="90">
        <f t="shared" ca="1" si="9"/>
        <v>100162871361.03384</v>
      </c>
      <c r="D52" s="90">
        <f t="shared" ca="1" si="9"/>
        <v>91026814037.15657</v>
      </c>
      <c r="E52" s="90">
        <f t="shared" ca="1" si="9"/>
        <v>81890756713.279327</v>
      </c>
      <c r="F52" s="90">
        <f t="shared" ca="1" si="9"/>
        <v>72754699389.402069</v>
      </c>
      <c r="G52" s="90">
        <f t="shared" ca="1" si="9"/>
        <v>63618642065.524818</v>
      </c>
      <c r="H52" s="90">
        <f t="shared" ca="1" si="9"/>
        <v>54482584741.64756</v>
      </c>
      <c r="I52" s="90">
        <f t="shared" ca="1" si="9"/>
        <v>45346527417.770309</v>
      </c>
      <c r="J52" s="90">
        <f t="shared" ca="1" si="9"/>
        <v>36210470093.893051</v>
      </c>
      <c r="K52" s="90">
        <f t="shared" ca="1" si="9"/>
        <v>27074412770.0158</v>
      </c>
      <c r="L52">
        <f ca="1">IF('Waste 2020'!$A60="MR",INDIRECT("'Waste 2020'!"&amp;'Country Selector'!$B$3&amp;ROW($A60))*10^12,0)*'Process Emissions Multipliers'!$B$45</f>
        <v>17938355446.138546</v>
      </c>
      <c r="M52" s="90">
        <f t="shared" ca="1" si="10"/>
        <v>17587484207.652897</v>
      </c>
      <c r="N52" s="90">
        <f t="shared" ca="1" si="10"/>
        <v>17236612969.167248</v>
      </c>
      <c r="O52" s="90">
        <f t="shared" ca="1" si="10"/>
        <v>16885741730.681595</v>
      </c>
      <c r="P52" s="90">
        <f t="shared" ca="1" si="10"/>
        <v>16534870492.195946</v>
      </c>
      <c r="Q52" s="90">
        <f t="shared" ca="1" si="10"/>
        <v>16183999253.710297</v>
      </c>
      <c r="R52" s="90">
        <f t="shared" ca="1" si="10"/>
        <v>15833128015.224648</v>
      </c>
      <c r="S52" s="90">
        <f t="shared" ca="1" si="10"/>
        <v>15482256776.738995</v>
      </c>
      <c r="T52" s="90">
        <f t="shared" ca="1" si="10"/>
        <v>15131385538.253345</v>
      </c>
      <c r="U52" s="90">
        <f t="shared" ca="1" si="10"/>
        <v>14780514299.767696</v>
      </c>
      <c r="V52">
        <f ca="1">IF('Waste 2030'!$A60="MR",INDIRECT("'Waste 2030'!"&amp;'Country Selector'!$B$3&amp;ROW($A60))*10^12,0)*'Process Emissions Multipliers'!$D$45</f>
        <v>14429643061.282045</v>
      </c>
      <c r="W52" s="90">
        <f t="shared" ca="1" si="8"/>
        <v>14193893728.845055</v>
      </c>
      <c r="X52" s="90">
        <f t="shared" ca="1" si="8"/>
        <v>13958144396.408066</v>
      </c>
      <c r="Y52" s="90">
        <f t="shared" ca="1" si="8"/>
        <v>13722395063.971075</v>
      </c>
      <c r="Z52" s="90">
        <f t="shared" ca="1" si="8"/>
        <v>13486645731.534084</v>
      </c>
      <c r="AA52" s="90">
        <f t="shared" ca="1" si="8"/>
        <v>13250896399.097095</v>
      </c>
      <c r="AB52" s="90">
        <f t="shared" ca="1" si="8"/>
        <v>13015147066.660105</v>
      </c>
      <c r="AC52" s="90">
        <f t="shared" ca="1" si="8"/>
        <v>12779397734.223114</v>
      </c>
      <c r="AD52" s="90">
        <f t="shared" ca="1" si="8"/>
        <v>12543648401.786125</v>
      </c>
      <c r="AE52" s="90">
        <f t="shared" ca="1" si="8"/>
        <v>12307899069.349133</v>
      </c>
      <c r="AF52" s="90">
        <f t="shared" ca="1" si="8"/>
        <v>12072149736.912144</v>
      </c>
      <c r="AG52" s="90">
        <f t="shared" ca="1" si="8"/>
        <v>11836400404.475153</v>
      </c>
      <c r="AH52" s="90">
        <f t="shared" ca="1" si="8"/>
        <v>11600651072.038162</v>
      </c>
      <c r="AI52" s="90">
        <f t="shared" ca="1" si="8"/>
        <v>11364901739.601173</v>
      </c>
      <c r="AJ52" s="90">
        <f t="shared" ca="1" si="8"/>
        <v>11129152407.164183</v>
      </c>
      <c r="AK52" s="90">
        <f t="shared" ca="1" si="8"/>
        <v>10893403074.727192</v>
      </c>
      <c r="AL52" s="90">
        <f t="shared" ca="1" si="8"/>
        <v>10657653742.290201</v>
      </c>
      <c r="AM52" s="90">
        <f t="shared" ca="1" si="11"/>
        <v>10421904409.85321</v>
      </c>
      <c r="AN52" s="90">
        <f t="shared" ca="1" si="11"/>
        <v>10186155077.41622</v>
      </c>
      <c r="AO52" s="90">
        <f t="shared" ca="1" si="11"/>
        <v>9950405744.979229</v>
      </c>
      <c r="AP52">
        <f ca="1">V52*'Process Emissions Multipliers'!$E$45</f>
        <v>9714656412.5422401</v>
      </c>
    </row>
    <row r="53" spans="1:42">
      <c r="A53" s="74">
        <v>1</v>
      </c>
      <c r="B53">
        <f ca="1">IF('Waste 2010'!$A61="MR",INDIRECT("'Waste 2010'!"&amp;'Country Selector'!$B$3&amp;ROW($A61))*10^12,0)</f>
        <v>168179134378.03433</v>
      </c>
      <c r="C53" s="90">
        <f t="shared" ca="1" si="9"/>
        <v>154641982970.71414</v>
      </c>
      <c r="D53" s="90">
        <f t="shared" ca="1" si="9"/>
        <v>141104831563.39392</v>
      </c>
      <c r="E53" s="90">
        <f t="shared" ca="1" si="9"/>
        <v>127567680156.07373</v>
      </c>
      <c r="F53" s="90">
        <f t="shared" ca="1" si="9"/>
        <v>114030528748.75356</v>
      </c>
      <c r="G53" s="90">
        <f t="shared" ca="1" si="9"/>
        <v>100493377341.43335</v>
      </c>
      <c r="H53" s="90">
        <f t="shared" ca="1" si="9"/>
        <v>86956225934.113159</v>
      </c>
      <c r="I53" s="90">
        <f t="shared" ca="1" si="9"/>
        <v>73419074526.792969</v>
      </c>
      <c r="J53" s="90">
        <f t="shared" ca="1" si="9"/>
        <v>59881923119.472763</v>
      </c>
      <c r="K53" s="90">
        <f t="shared" ca="1" si="9"/>
        <v>46344771712.152565</v>
      </c>
      <c r="L53">
        <f ca="1">IF('Waste 2020'!$A61="MR",INDIRECT("'Waste 2020'!"&amp;'Country Selector'!$B$3&amp;ROW($A61))*10^12,0)*'Process Emissions Multipliers'!$B$45</f>
        <v>32807620304.832371</v>
      </c>
      <c r="M53" s="90">
        <f t="shared" ca="1" si="10"/>
        <v>55131438925.241531</v>
      </c>
      <c r="N53" s="90">
        <f t="shared" ca="1" si="10"/>
        <v>77455257545.650696</v>
      </c>
      <c r="O53" s="90">
        <f t="shared" ca="1" si="10"/>
        <v>99779076166.059875</v>
      </c>
      <c r="P53" s="90">
        <f t="shared" ca="1" si="10"/>
        <v>122102894786.46902</v>
      </c>
      <c r="Q53" s="90">
        <f t="shared" ca="1" si="10"/>
        <v>144426713406.8782</v>
      </c>
      <c r="R53" s="90">
        <f t="shared" ca="1" si="10"/>
        <v>166750532027.28738</v>
      </c>
      <c r="S53" s="90">
        <f t="shared" ca="1" si="10"/>
        <v>189074350647.69653</v>
      </c>
      <c r="T53" s="90">
        <f t="shared" ca="1" si="10"/>
        <v>211398169268.10568</v>
      </c>
      <c r="U53" s="90">
        <f t="shared" ca="1" si="10"/>
        <v>233721987888.51489</v>
      </c>
      <c r="V53">
        <f ca="1">IF('Waste 2030'!$A61="MR",INDIRECT("'Waste 2030'!"&amp;'Country Selector'!$B$3&amp;ROW($A61))*10^12,0)*'Process Emissions Multipliers'!$D$45</f>
        <v>256045806508.92404</v>
      </c>
      <c r="W53" s="90">
        <f t="shared" ca="1" si="8"/>
        <v>251862568732.25748</v>
      </c>
      <c r="X53" s="90">
        <f t="shared" ca="1" si="8"/>
        <v>247679330955.59091</v>
      </c>
      <c r="Y53" s="90">
        <f t="shared" ca="1" si="8"/>
        <v>243496093178.92432</v>
      </c>
      <c r="Z53" s="90">
        <f t="shared" ca="1" si="8"/>
        <v>239312855402.25775</v>
      </c>
      <c r="AA53" s="90">
        <f t="shared" ca="1" si="8"/>
        <v>235129617625.59125</v>
      </c>
      <c r="AB53" s="90">
        <f t="shared" ca="1" si="8"/>
        <v>230946379848.92465</v>
      </c>
      <c r="AC53" s="90">
        <f t="shared" ca="1" si="8"/>
        <v>226763142072.25809</v>
      </c>
      <c r="AD53" s="90">
        <f t="shared" ca="1" si="8"/>
        <v>222579904295.59152</v>
      </c>
      <c r="AE53" s="90">
        <f t="shared" ca="1" si="8"/>
        <v>218396666518.92499</v>
      </c>
      <c r="AF53" s="90">
        <f t="shared" ca="1" si="8"/>
        <v>214213428742.25836</v>
      </c>
      <c r="AG53" s="90">
        <f t="shared" ca="1" si="8"/>
        <v>210030190965.59186</v>
      </c>
      <c r="AH53" s="90">
        <f t="shared" ca="1" si="8"/>
        <v>205846953188.92523</v>
      </c>
      <c r="AI53" s="90">
        <f t="shared" ca="1" si="8"/>
        <v>201663715412.2587</v>
      </c>
      <c r="AJ53" s="90">
        <f t="shared" ca="1" si="8"/>
        <v>197480477635.59213</v>
      </c>
      <c r="AK53" s="90">
        <f t="shared" ca="1" si="8"/>
        <v>193297239858.92554</v>
      </c>
      <c r="AL53" s="90">
        <f t="shared" ca="1" si="8"/>
        <v>189114002082.25897</v>
      </c>
      <c r="AM53" s="90">
        <f t="shared" ca="1" si="11"/>
        <v>184930764305.59247</v>
      </c>
      <c r="AN53" s="90">
        <f t="shared" ca="1" si="11"/>
        <v>180747526528.92587</v>
      </c>
      <c r="AO53" s="90">
        <f t="shared" ca="1" si="11"/>
        <v>176564288752.25931</v>
      </c>
      <c r="AP53">
        <f ca="1">V53*'Process Emissions Multipliers'!$E$45</f>
        <v>172381050975.59274</v>
      </c>
    </row>
    <row r="54" spans="1:42">
      <c r="A54" s="74">
        <v>2</v>
      </c>
      <c r="B54">
        <f ca="1">IF('Waste 2010'!$A62="MR",INDIRECT("'Waste 2010'!"&amp;'Country Selector'!$B$3&amp;ROW($A62))*10^12,0)</f>
        <v>935491424433.86255</v>
      </c>
      <c r="C54" s="90">
        <f t="shared" ca="1" si="9"/>
        <v>858874000027.94531</v>
      </c>
      <c r="D54" s="90">
        <f t="shared" ca="1" si="9"/>
        <v>782256575622.02795</v>
      </c>
      <c r="E54" s="90">
        <f t="shared" ca="1" si="9"/>
        <v>705639151216.11072</v>
      </c>
      <c r="F54" s="90">
        <f t="shared" ca="1" si="9"/>
        <v>629021726810.19348</v>
      </c>
      <c r="G54" s="90">
        <f t="shared" ca="1" si="9"/>
        <v>552404302404.27612</v>
      </c>
      <c r="H54" s="90">
        <f t="shared" ca="1" si="9"/>
        <v>475786877998.35876</v>
      </c>
      <c r="I54" s="90">
        <f t="shared" ca="1" si="9"/>
        <v>399169453592.44153</v>
      </c>
      <c r="J54" s="90">
        <f t="shared" ca="1" si="9"/>
        <v>322552029186.52417</v>
      </c>
      <c r="K54" s="90">
        <f t="shared" ca="1" si="9"/>
        <v>245934604780.60687</v>
      </c>
      <c r="L54">
        <f ca="1">IF('Waste 2020'!$A62="MR",INDIRECT("'Waste 2020'!"&amp;'Country Selector'!$B$3&amp;ROW($A62))*10^12,0)*'Process Emissions Multipliers'!$B$45</f>
        <v>169317180374.68958</v>
      </c>
      <c r="M54" s="90">
        <f t="shared" ca="1" si="10"/>
        <v>221335126629.1333</v>
      </c>
      <c r="N54" s="90">
        <f t="shared" ca="1" si="10"/>
        <v>273353072883.57703</v>
      </c>
      <c r="O54" s="90">
        <f t="shared" ca="1" si="10"/>
        <v>325371019138.02081</v>
      </c>
      <c r="P54" s="90">
        <f t="shared" ca="1" si="10"/>
        <v>377388965392.46448</v>
      </c>
      <c r="Q54" s="90">
        <f t="shared" ca="1" si="10"/>
        <v>429406911646.90826</v>
      </c>
      <c r="R54" s="90">
        <f t="shared" ca="1" si="10"/>
        <v>481424857901.35205</v>
      </c>
      <c r="S54" s="90">
        <f t="shared" ca="1" si="10"/>
        <v>533442804155.79572</v>
      </c>
      <c r="T54" s="90">
        <f t="shared" ca="1" si="10"/>
        <v>585460750410.23938</v>
      </c>
      <c r="U54" s="90">
        <f t="shared" ca="1" si="10"/>
        <v>637478696664.68323</v>
      </c>
      <c r="V54">
        <f ca="1">IF('Waste 2030'!$A62="MR",INDIRECT("'Waste 2030'!"&amp;'Country Selector'!$B$3&amp;ROW($A62))*10^12,0)*'Process Emissions Multipliers'!$D$45</f>
        <v>689496642919.12695</v>
      </c>
      <c r="W54" s="90">
        <f t="shared" ca="1" si="8"/>
        <v>678231750738.81494</v>
      </c>
      <c r="X54" s="90">
        <f t="shared" ca="1" si="8"/>
        <v>666966858558.50281</v>
      </c>
      <c r="Y54" s="90">
        <f t="shared" ca="1" si="8"/>
        <v>655701966378.1908</v>
      </c>
      <c r="Z54" s="90">
        <f t="shared" ca="1" si="8"/>
        <v>644437074197.87878</v>
      </c>
      <c r="AA54" s="90">
        <f t="shared" ca="1" si="8"/>
        <v>633172182017.56677</v>
      </c>
      <c r="AB54" s="90">
        <f t="shared" ca="1" si="8"/>
        <v>621907289837.25464</v>
      </c>
      <c r="AC54" s="90">
        <f t="shared" ca="1" si="8"/>
        <v>610642397656.94263</v>
      </c>
      <c r="AD54" s="90">
        <f t="shared" ca="1" si="8"/>
        <v>599377505476.63062</v>
      </c>
      <c r="AE54" s="90">
        <f t="shared" ca="1" si="8"/>
        <v>588112613296.3186</v>
      </c>
      <c r="AF54" s="90">
        <f t="shared" ca="1" si="8"/>
        <v>576847721116.00659</v>
      </c>
      <c r="AG54" s="90">
        <f t="shared" ca="1" si="8"/>
        <v>565582828935.69446</v>
      </c>
      <c r="AH54" s="90">
        <f t="shared" ca="1" si="8"/>
        <v>554317936755.38232</v>
      </c>
      <c r="AI54" s="90">
        <f t="shared" ca="1" si="8"/>
        <v>543053044575.07043</v>
      </c>
      <c r="AJ54" s="90">
        <f t="shared" ca="1" si="8"/>
        <v>531788152394.75836</v>
      </c>
      <c r="AK54" s="90">
        <f t="shared" ca="1" si="8"/>
        <v>520523260214.44635</v>
      </c>
      <c r="AL54" s="90">
        <f t="shared" ca="1" si="8"/>
        <v>509258368034.13428</v>
      </c>
      <c r="AM54" s="90">
        <f t="shared" ca="1" si="11"/>
        <v>497993475853.82227</v>
      </c>
      <c r="AN54" s="90">
        <f t="shared" ca="1" si="11"/>
        <v>486728583673.51025</v>
      </c>
      <c r="AO54" s="90">
        <f t="shared" ca="1" si="11"/>
        <v>475463691493.19818</v>
      </c>
      <c r="AP54">
        <f ca="1">V54*'Process Emissions Multipliers'!$E$45</f>
        <v>464198799312.88611</v>
      </c>
    </row>
    <row r="55" spans="1:42">
      <c r="A55" s="74">
        <v>3</v>
      </c>
      <c r="B55">
        <f ca="1">IF('Waste 2010'!$A63="MR",INDIRECT("'Waste 2010'!"&amp;'Country Selector'!$B$3&amp;ROW($A63))*10^12,0)</f>
        <v>1215493218710.1348</v>
      </c>
      <c r="C55" s="90">
        <f t="shared" ca="1" si="9"/>
        <v>1177202082046.6462</v>
      </c>
      <c r="D55" s="90">
        <f t="shared" ca="1" si="9"/>
        <v>1138910945383.1577</v>
      </c>
      <c r="E55" s="90">
        <f t="shared" ca="1" si="9"/>
        <v>1100619808719.6692</v>
      </c>
      <c r="F55" s="90">
        <f t="shared" ca="1" si="9"/>
        <v>1062328672056.1805</v>
      </c>
      <c r="G55" s="90">
        <f t="shared" ca="1" si="9"/>
        <v>1024037535392.6921</v>
      </c>
      <c r="H55" s="90">
        <f t="shared" ca="1" si="9"/>
        <v>985746398729.20349</v>
      </c>
      <c r="I55" s="90">
        <f t="shared" ca="1" si="9"/>
        <v>947455262065.71497</v>
      </c>
      <c r="J55" s="90">
        <f t="shared" ca="1" si="9"/>
        <v>909164125402.22644</v>
      </c>
      <c r="K55" s="90">
        <f t="shared" ca="1" si="9"/>
        <v>870872988738.73779</v>
      </c>
      <c r="L55">
        <f ca="1">IF('Waste 2020'!$A63="MR",INDIRECT("'Waste 2020'!"&amp;'Country Selector'!$B$3&amp;ROW($A63))*10^12,0)*'Process Emissions Multipliers'!$B$45</f>
        <v>832581852075.24939</v>
      </c>
      <c r="M55" s="90">
        <f t="shared" ca="1" si="10"/>
        <v>822743035032.51379</v>
      </c>
      <c r="N55" s="90">
        <f t="shared" ca="1" si="10"/>
        <v>812904217989.77832</v>
      </c>
      <c r="O55" s="90">
        <f t="shared" ca="1" si="10"/>
        <v>803065400947.04297</v>
      </c>
      <c r="P55" s="90">
        <f t="shared" ca="1" si="10"/>
        <v>793226583904.30737</v>
      </c>
      <c r="Q55" s="90">
        <f t="shared" ca="1" si="10"/>
        <v>783387766861.57202</v>
      </c>
      <c r="R55" s="90">
        <f t="shared" ca="1" si="10"/>
        <v>773548949818.83643</v>
      </c>
      <c r="S55" s="90">
        <f t="shared" ca="1" si="10"/>
        <v>763710132776.10095</v>
      </c>
      <c r="T55" s="90">
        <f t="shared" ca="1" si="10"/>
        <v>753871315733.36548</v>
      </c>
      <c r="U55" s="90">
        <f t="shared" ca="1" si="10"/>
        <v>744032498690.63</v>
      </c>
      <c r="V55">
        <f ca="1">IF('Waste 2030'!$A63="MR",INDIRECT("'Waste 2030'!"&amp;'Country Selector'!$B$3&amp;ROW($A63))*10^12,0)*'Process Emissions Multipliers'!$D$45</f>
        <v>734193681647.89453</v>
      </c>
      <c r="W55" s="90">
        <f t="shared" ca="1" si="8"/>
        <v>722198535988.86047</v>
      </c>
      <c r="X55" s="90">
        <f t="shared" ca="1" si="8"/>
        <v>710203390329.82654</v>
      </c>
      <c r="Y55" s="90">
        <f t="shared" ca="1" si="8"/>
        <v>698208244670.79248</v>
      </c>
      <c r="Z55" s="90">
        <f t="shared" ca="1" si="8"/>
        <v>686213099011.75854</v>
      </c>
      <c r="AA55" s="90">
        <f t="shared" ca="1" si="8"/>
        <v>674217953352.72461</v>
      </c>
      <c r="AB55" s="90">
        <f t="shared" ca="1" si="8"/>
        <v>662222807693.69055</v>
      </c>
      <c r="AC55" s="90">
        <f t="shared" ca="1" si="8"/>
        <v>650227662034.65662</v>
      </c>
      <c r="AD55" s="90">
        <f t="shared" ca="1" si="8"/>
        <v>638232516375.62256</v>
      </c>
      <c r="AE55" s="90">
        <f t="shared" ca="1" si="8"/>
        <v>626237370716.58862</v>
      </c>
      <c r="AF55" s="90">
        <f t="shared" ca="1" si="8"/>
        <v>614242225057.55457</v>
      </c>
      <c r="AG55" s="90">
        <f t="shared" ca="1" si="8"/>
        <v>602247079398.52063</v>
      </c>
      <c r="AH55" s="90">
        <f t="shared" ca="1" si="8"/>
        <v>590251933739.48657</v>
      </c>
      <c r="AI55" s="90">
        <f t="shared" ca="1" si="8"/>
        <v>578256788080.45264</v>
      </c>
      <c r="AJ55" s="90">
        <f t="shared" ca="1" si="8"/>
        <v>566261642421.41858</v>
      </c>
      <c r="AK55" s="90">
        <f t="shared" ca="1" si="8"/>
        <v>554266496762.38464</v>
      </c>
      <c r="AL55" s="90">
        <f t="shared" ca="1" si="8"/>
        <v>542271351103.35065</v>
      </c>
      <c r="AM55" s="90">
        <f t="shared" ca="1" si="11"/>
        <v>530276205444.31665</v>
      </c>
      <c r="AN55" s="90">
        <f t="shared" ca="1" si="11"/>
        <v>518281059785.28259</v>
      </c>
      <c r="AO55" s="90">
        <f t="shared" ca="1" si="11"/>
        <v>506285914126.2486</v>
      </c>
      <c r="AP55">
        <f ca="1">V55*'Process Emissions Multipliers'!$E$45</f>
        <v>494290768467.21466</v>
      </c>
    </row>
    <row r="56" spans="1:42">
      <c r="A56" s="74">
        <v>4</v>
      </c>
      <c r="B56">
        <f ca="1">IF('Waste 2010'!$A64="MR",INDIRECT("'Waste 2010'!"&amp;'Country Selector'!$B$3&amp;ROW($A64))*10^12,0)</f>
        <v>1463946971428.4434</v>
      </c>
      <c r="C56" s="90">
        <f t="shared" ca="1" si="9"/>
        <v>1447841649287.3259</v>
      </c>
      <c r="D56" s="90">
        <f t="shared" ca="1" si="9"/>
        <v>1431736327146.2085</v>
      </c>
      <c r="E56" s="90">
        <f t="shared" ca="1" si="9"/>
        <v>1415631005005.0911</v>
      </c>
      <c r="F56" s="90">
        <f t="shared" ca="1" si="9"/>
        <v>1399525682863.9736</v>
      </c>
      <c r="G56" s="90">
        <f t="shared" ca="1" si="9"/>
        <v>1383420360722.8562</v>
      </c>
      <c r="H56" s="90">
        <f t="shared" ca="1" si="9"/>
        <v>1367315038581.7388</v>
      </c>
      <c r="I56" s="90">
        <f t="shared" ca="1" si="9"/>
        <v>1351209716440.6213</v>
      </c>
      <c r="J56" s="90">
        <f t="shared" ca="1" si="9"/>
        <v>1335104394299.5039</v>
      </c>
      <c r="K56" s="90">
        <f t="shared" ca="1" si="9"/>
        <v>1318999072158.3865</v>
      </c>
      <c r="L56">
        <f ca="1">IF('Waste 2020'!$A64="MR",INDIRECT("'Waste 2020'!"&amp;'Country Selector'!$B$3&amp;ROW($A64))*10^12,0)*'Process Emissions Multipliers'!$B$45</f>
        <v>1302893750017.269</v>
      </c>
      <c r="M56" s="90">
        <f t="shared" ca="1" si="10"/>
        <v>1277445239805.7556</v>
      </c>
      <c r="N56" s="90">
        <f t="shared" ca="1" si="10"/>
        <v>1251996729594.2419</v>
      </c>
      <c r="O56" s="90">
        <f t="shared" ca="1" si="10"/>
        <v>1226548219382.7283</v>
      </c>
      <c r="P56" s="90">
        <f t="shared" ca="1" si="10"/>
        <v>1201099709171.2148</v>
      </c>
      <c r="Q56" s="90">
        <f t="shared" ca="1" si="10"/>
        <v>1175651198959.7012</v>
      </c>
      <c r="R56" s="90">
        <f t="shared" ca="1" si="10"/>
        <v>1150202688748.1875</v>
      </c>
      <c r="S56" s="90">
        <f t="shared" ca="1" si="10"/>
        <v>1124754178536.6741</v>
      </c>
      <c r="T56" s="90">
        <f t="shared" ca="1" si="10"/>
        <v>1099305668325.1606</v>
      </c>
      <c r="U56" s="90">
        <f t="shared" ca="1" si="10"/>
        <v>1073857158113.6471</v>
      </c>
      <c r="V56">
        <f ca="1">IF('Waste 2030'!$A64="MR",INDIRECT("'Waste 2030'!"&amp;'Country Selector'!$B$3&amp;ROW($A64))*10^12,0)*'Process Emissions Multipliers'!$D$45</f>
        <v>1048408647902.1334</v>
      </c>
      <c r="W56" s="90">
        <f t="shared" ca="1" si="8"/>
        <v>1031279905506.0526</v>
      </c>
      <c r="X56" s="90">
        <f t="shared" ca="1" si="8"/>
        <v>1014151163109.9718</v>
      </c>
      <c r="Y56" s="90">
        <f t="shared" ca="1" si="8"/>
        <v>997022420713.89099</v>
      </c>
      <c r="Z56" s="90">
        <f t="shared" ca="1" si="8"/>
        <v>979893678317.81006</v>
      </c>
      <c r="AA56" s="90">
        <f t="shared" ca="1" si="8"/>
        <v>962764935921.72925</v>
      </c>
      <c r="AB56" s="90">
        <f t="shared" ca="1" si="8"/>
        <v>945636193525.64844</v>
      </c>
      <c r="AC56" s="90">
        <f t="shared" ca="1" si="8"/>
        <v>928507451129.5675</v>
      </c>
      <c r="AD56" s="90">
        <f t="shared" ca="1" si="8"/>
        <v>911378708733.48669</v>
      </c>
      <c r="AE56" s="90">
        <f t="shared" ca="1" si="8"/>
        <v>894249966337.40576</v>
      </c>
      <c r="AF56" s="90">
        <f t="shared" ca="1" si="8"/>
        <v>877121223941.32495</v>
      </c>
      <c r="AG56" s="90">
        <f t="shared" ca="1" si="8"/>
        <v>859992481545.24414</v>
      </c>
      <c r="AH56" s="90">
        <f t="shared" ca="1" si="8"/>
        <v>842863739149.16333</v>
      </c>
      <c r="AI56" s="90">
        <f t="shared" ca="1" si="8"/>
        <v>825734996753.08252</v>
      </c>
      <c r="AJ56" s="90">
        <f t="shared" ca="1" si="8"/>
        <v>808606254357.00171</v>
      </c>
      <c r="AK56" s="90">
        <f t="shared" ca="1" si="8"/>
        <v>791477511960.9209</v>
      </c>
      <c r="AL56" s="90">
        <f t="shared" ca="1" si="8"/>
        <v>774348769564.84009</v>
      </c>
      <c r="AM56" s="90">
        <f t="shared" ca="1" si="11"/>
        <v>757220027168.75903</v>
      </c>
      <c r="AN56" s="90">
        <f t="shared" ca="1" si="11"/>
        <v>740091284772.67834</v>
      </c>
      <c r="AO56" s="90">
        <f t="shared" ca="1" si="11"/>
        <v>722962542376.59753</v>
      </c>
      <c r="AP56">
        <f ca="1">V56*'Process Emissions Multipliers'!$E$45</f>
        <v>705833799980.5166</v>
      </c>
    </row>
    <row r="57" spans="1:42">
      <c r="A57" s="74">
        <v>5</v>
      </c>
      <c r="B57">
        <f ca="1">IF('Waste 2010'!$A65="MR",INDIRECT("'Waste 2010'!"&amp;'Country Selector'!$B$3&amp;ROW($A65))*10^12,0)</f>
        <v>1969398859287.7866</v>
      </c>
      <c r="C57" s="90">
        <f t="shared" ca="1" si="9"/>
        <v>1959542961925.3923</v>
      </c>
      <c r="D57" s="90">
        <f t="shared" ca="1" si="9"/>
        <v>1949687064562.9985</v>
      </c>
      <c r="E57" s="90">
        <f t="shared" ca="1" si="9"/>
        <v>1939831167200.6045</v>
      </c>
      <c r="F57" s="90">
        <f t="shared" ca="1" si="9"/>
        <v>1929975269838.2102</v>
      </c>
      <c r="G57" s="90">
        <f t="shared" ca="1" si="9"/>
        <v>1920119372475.8162</v>
      </c>
      <c r="H57" s="90">
        <f t="shared" ca="1" si="9"/>
        <v>1910263475113.4219</v>
      </c>
      <c r="I57" s="90">
        <f t="shared" ca="1" si="9"/>
        <v>1900407577751.0278</v>
      </c>
      <c r="J57" s="90">
        <f t="shared" ca="1" si="9"/>
        <v>1890551680388.634</v>
      </c>
      <c r="K57" s="90">
        <f t="shared" ca="1" si="9"/>
        <v>1880695783026.2397</v>
      </c>
      <c r="L57">
        <f ca="1">IF('Waste 2020'!$A65="MR",INDIRECT("'Waste 2020'!"&amp;'Country Selector'!$B$3&amp;ROW($A65))*10^12,0)*'Process Emissions Multipliers'!$B$45</f>
        <v>1870839885663.8457</v>
      </c>
      <c r="M57" s="90">
        <f t="shared" ca="1" si="10"/>
        <v>1812991984817.3367</v>
      </c>
      <c r="N57" s="90">
        <f t="shared" ca="1" si="10"/>
        <v>1755144083970.8276</v>
      </c>
      <c r="O57" s="90">
        <f t="shared" ca="1" si="10"/>
        <v>1697296183124.3184</v>
      </c>
      <c r="P57" s="90">
        <f t="shared" ca="1" si="10"/>
        <v>1639448282277.8091</v>
      </c>
      <c r="Q57" s="90">
        <f t="shared" ca="1" si="10"/>
        <v>1581600381431.3</v>
      </c>
      <c r="R57" s="90">
        <f t="shared" ca="1" si="10"/>
        <v>1523752480584.791</v>
      </c>
      <c r="S57" s="90">
        <f t="shared" ca="1" si="10"/>
        <v>1465904579738.2817</v>
      </c>
      <c r="T57" s="90">
        <f t="shared" ca="1" si="10"/>
        <v>1408056678891.7727</v>
      </c>
      <c r="U57" s="90">
        <f t="shared" ca="1" si="10"/>
        <v>1350208778045.2634</v>
      </c>
      <c r="V57">
        <f ca="1">IF('Waste 2030'!$A65="MR",INDIRECT("'Waste 2030'!"&amp;'Country Selector'!$B$3&amp;ROW($A65))*10^12,0)*'Process Emissions Multipliers'!$D$45</f>
        <v>1292360877198.7544</v>
      </c>
      <c r="W57" s="90">
        <f t="shared" ca="1" si="8"/>
        <v>1271246480066.8672</v>
      </c>
      <c r="X57" s="90">
        <f t="shared" ca="1" si="8"/>
        <v>1250132082934.98</v>
      </c>
      <c r="Y57" s="90">
        <f t="shared" ca="1" si="8"/>
        <v>1229017685803.0928</v>
      </c>
      <c r="Z57" s="90">
        <f t="shared" ca="1" si="8"/>
        <v>1207903288671.2056</v>
      </c>
      <c r="AA57" s="90">
        <f t="shared" ca="1" si="8"/>
        <v>1186788891539.3184</v>
      </c>
      <c r="AB57" s="90">
        <f t="shared" ca="1" si="8"/>
        <v>1165674494407.4314</v>
      </c>
      <c r="AC57" s="90">
        <f t="shared" ca="1" si="8"/>
        <v>1144560097275.5439</v>
      </c>
      <c r="AD57" s="90">
        <f t="shared" ca="1" si="8"/>
        <v>1123445700143.657</v>
      </c>
      <c r="AE57" s="90">
        <f t="shared" ca="1" si="8"/>
        <v>1102331303011.7698</v>
      </c>
      <c r="AF57" s="90">
        <f t="shared" ca="1" si="8"/>
        <v>1081216905879.8826</v>
      </c>
      <c r="AG57" s="90">
        <f t="shared" ca="1" si="8"/>
        <v>1060102508747.9954</v>
      </c>
      <c r="AH57" s="90">
        <f t="shared" ca="1" si="8"/>
        <v>1038988111616.1082</v>
      </c>
      <c r="AI57" s="90">
        <f t="shared" ca="1" si="8"/>
        <v>1017873714484.2211</v>
      </c>
      <c r="AJ57" s="90">
        <f t="shared" ca="1" si="8"/>
        <v>996759317352.33374</v>
      </c>
      <c r="AK57" s="90">
        <f t="shared" ca="1" si="8"/>
        <v>975644920220.44666</v>
      </c>
      <c r="AL57" s="90">
        <f t="shared" ca="1" si="8"/>
        <v>954530523088.55933</v>
      </c>
      <c r="AM57" s="90">
        <f t="shared" ca="1" si="11"/>
        <v>933416125956.67212</v>
      </c>
      <c r="AN57" s="90">
        <f t="shared" ca="1" si="11"/>
        <v>912301728824.78503</v>
      </c>
      <c r="AO57" s="90">
        <f t="shared" ca="1" si="11"/>
        <v>891187331692.89783</v>
      </c>
      <c r="AP57">
        <f ca="1">V57*'Process Emissions Multipliers'!$E$45</f>
        <v>870072934561.01062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Selector'!$B$3&amp;ROW($A66))*10^12,0)*'Process Emissions Multipliers'!$B$45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Multipliers'!$D$45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Multipliers'!$E$45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848636807121.59082</v>
      </c>
      <c r="C59" s="90">
        <f t="shared" ca="1" si="9"/>
        <v>842837766307.95642</v>
      </c>
      <c r="D59" s="90">
        <f t="shared" ca="1" si="9"/>
        <v>837038725494.32202</v>
      </c>
      <c r="E59" s="90">
        <f t="shared" ca="1" si="9"/>
        <v>831239684680.6875</v>
      </c>
      <c r="F59" s="90">
        <f t="shared" ca="1" si="9"/>
        <v>825440643867.05322</v>
      </c>
      <c r="G59" s="90">
        <f t="shared" ca="1" si="9"/>
        <v>819641603053.41882</v>
      </c>
      <c r="H59" s="90">
        <f t="shared" ca="1" si="9"/>
        <v>813842562239.78442</v>
      </c>
      <c r="I59" s="90">
        <f t="shared" ca="1" si="9"/>
        <v>808043521426.1499</v>
      </c>
      <c r="J59" s="90">
        <f t="shared" ca="1" si="9"/>
        <v>802244480612.51563</v>
      </c>
      <c r="K59" s="90">
        <f t="shared" ca="1" si="9"/>
        <v>796445439798.88123</v>
      </c>
      <c r="L59">
        <f ca="1">IF('Waste 2020'!$A67="MR",INDIRECT("'Waste 2020'!"&amp;'Country Selector'!$B$3&amp;ROW($A67))*10^12,0)*'Process Emissions Multipliers'!$B$45</f>
        <v>790646398985.24683</v>
      </c>
      <c r="M59" s="90">
        <f t="shared" ca="1" si="10"/>
        <v>767139940858.90552</v>
      </c>
      <c r="N59" s="90">
        <f t="shared" ca="1" si="10"/>
        <v>743633482732.56433</v>
      </c>
      <c r="O59" s="90">
        <f t="shared" ca="1" si="10"/>
        <v>720127024606.2229</v>
      </c>
      <c r="P59" s="90">
        <f t="shared" ca="1" si="10"/>
        <v>696620566479.88171</v>
      </c>
      <c r="Q59" s="90">
        <f t="shared" ca="1" si="10"/>
        <v>673114108353.54053</v>
      </c>
      <c r="R59" s="90">
        <f t="shared" ca="1" si="10"/>
        <v>649607650227.19922</v>
      </c>
      <c r="S59" s="90">
        <f t="shared" ca="1" si="10"/>
        <v>626101192100.85791</v>
      </c>
      <c r="T59" s="90">
        <f t="shared" ca="1" si="10"/>
        <v>602594733974.5166</v>
      </c>
      <c r="U59" s="90">
        <f t="shared" ca="1" si="10"/>
        <v>579088275848.17542</v>
      </c>
      <c r="V59">
        <f ca="1">IF('Waste 2030'!$A67="MR",INDIRECT("'Waste 2030'!"&amp;'Country Selector'!$B$3&amp;ROW($A67))*10^12,0)*'Process Emissions Multipliers'!$D$45</f>
        <v>555581817721.83411</v>
      </c>
      <c r="W59" s="90">
        <f t="shared" ca="1" si="8"/>
        <v>546504805762.09302</v>
      </c>
      <c r="X59" s="90">
        <f t="shared" ca="1" si="8"/>
        <v>537427793802.35193</v>
      </c>
      <c r="Y59" s="90">
        <f t="shared" ca="1" si="8"/>
        <v>528350781842.61084</v>
      </c>
      <c r="Z59" s="90">
        <f t="shared" ca="1" si="8"/>
        <v>519273769882.86975</v>
      </c>
      <c r="AA59" s="90">
        <f t="shared" ca="1" si="8"/>
        <v>510196757923.12872</v>
      </c>
      <c r="AB59" s="90">
        <f t="shared" ca="1" si="8"/>
        <v>501119745963.38763</v>
      </c>
      <c r="AC59" s="90">
        <f t="shared" ca="1" si="8"/>
        <v>492042734003.64661</v>
      </c>
      <c r="AD59" s="90">
        <f t="shared" ca="1" si="8"/>
        <v>482965722043.90546</v>
      </c>
      <c r="AE59" s="90">
        <f t="shared" ca="1" si="8"/>
        <v>473888710084.16437</v>
      </c>
      <c r="AF59" s="90">
        <f t="shared" ca="1" si="8"/>
        <v>464811698124.42334</v>
      </c>
      <c r="AG59" s="90">
        <f t="shared" ca="1" si="8"/>
        <v>455734686164.68225</v>
      </c>
      <c r="AH59" s="90">
        <f t="shared" ca="1" si="8"/>
        <v>446657674204.94116</v>
      </c>
      <c r="AI59" s="90">
        <f t="shared" ca="1" si="8"/>
        <v>437580662245.20007</v>
      </c>
      <c r="AJ59" s="90">
        <f t="shared" ca="1" si="8"/>
        <v>428503650285.45898</v>
      </c>
      <c r="AK59" s="90">
        <f t="shared" ca="1" si="8"/>
        <v>419426638325.7179</v>
      </c>
      <c r="AL59" s="90">
        <f t="shared" ca="1" si="8"/>
        <v>410349626365.97681</v>
      </c>
      <c r="AM59" s="90">
        <f t="shared" ca="1" si="11"/>
        <v>401272614406.23572</v>
      </c>
      <c r="AN59" s="90">
        <f t="shared" ca="1" si="11"/>
        <v>392195602446.49469</v>
      </c>
      <c r="AO59" s="90">
        <f t="shared" ca="1" si="11"/>
        <v>383118590486.75354</v>
      </c>
      <c r="AP59">
        <f ca="1">V59*'Process Emissions Multipliers'!$E$45</f>
        <v>374041578527.01251</v>
      </c>
    </row>
    <row r="60" spans="1:42">
      <c r="A60" s="74">
        <v>8</v>
      </c>
      <c r="B60">
        <f ca="1">IF('Waste 2010'!$A68="MR",INDIRECT("'Waste 2010'!"&amp;'Country Selector'!$B$3&amp;ROW($A68))*10^12,0)</f>
        <v>644878651029.02295</v>
      </c>
      <c r="C60" s="90">
        <f t="shared" ca="1" si="9"/>
        <v>634695420916.60229</v>
      </c>
      <c r="D60" s="90">
        <f t="shared" ca="1" si="9"/>
        <v>624512190804.18152</v>
      </c>
      <c r="E60" s="90">
        <f t="shared" ca="1" si="9"/>
        <v>614328960691.76074</v>
      </c>
      <c r="F60" s="90">
        <f t="shared" ca="1" si="9"/>
        <v>604145730579.33997</v>
      </c>
      <c r="G60" s="90">
        <f t="shared" ca="1" si="9"/>
        <v>593962500466.91931</v>
      </c>
      <c r="H60" s="90">
        <f t="shared" ca="1" si="9"/>
        <v>583779270354.49854</v>
      </c>
      <c r="I60" s="90">
        <f t="shared" ca="1" si="9"/>
        <v>573596040242.07788</v>
      </c>
      <c r="J60" s="90">
        <f t="shared" ca="1" si="9"/>
        <v>563412810129.6571</v>
      </c>
      <c r="K60" s="90">
        <f t="shared" ca="1" si="9"/>
        <v>553229580017.23645</v>
      </c>
      <c r="L60">
        <f ca="1">IF('Waste 2020'!$A68="MR",INDIRECT("'Waste 2020'!"&amp;'Country Selector'!$B$3&amp;ROW($A68))*10^12,0)*'Process Emissions Multipliers'!$B$45</f>
        <v>543046349904.81561</v>
      </c>
      <c r="M60" s="90">
        <f t="shared" ca="1" si="10"/>
        <v>531840387230.91046</v>
      </c>
      <c r="N60" s="90">
        <f t="shared" ca="1" si="10"/>
        <v>520634424557.00519</v>
      </c>
      <c r="O60" s="90">
        <f t="shared" ca="1" si="10"/>
        <v>509428461883.10004</v>
      </c>
      <c r="P60" s="90">
        <f t="shared" ca="1" si="10"/>
        <v>498222499209.19476</v>
      </c>
      <c r="Q60" s="90">
        <f t="shared" ca="1" si="10"/>
        <v>487016536535.28955</v>
      </c>
      <c r="R60" s="90">
        <f t="shared" ca="1" si="10"/>
        <v>475810573861.38434</v>
      </c>
      <c r="S60" s="90">
        <f t="shared" ca="1" si="10"/>
        <v>464604611187.47913</v>
      </c>
      <c r="T60" s="90">
        <f t="shared" ca="1" si="10"/>
        <v>453398648513.57397</v>
      </c>
      <c r="U60" s="90">
        <f t="shared" ca="1" si="10"/>
        <v>442192685839.66876</v>
      </c>
      <c r="V60">
        <f ca="1">IF('Waste 2030'!$A68="MR",INDIRECT("'Waste 2030'!"&amp;'Country Selector'!$B$3&amp;ROW($A68))*10^12,0)*'Process Emissions Multipliers'!$D$45</f>
        <v>430986723165.76355</v>
      </c>
      <c r="W60" s="90">
        <f t="shared" ca="1" si="8"/>
        <v>423945327072.73315</v>
      </c>
      <c r="X60" s="90">
        <f t="shared" ca="1" si="8"/>
        <v>416903930979.70276</v>
      </c>
      <c r="Y60" s="90">
        <f t="shared" ca="1" si="8"/>
        <v>409862534886.67236</v>
      </c>
      <c r="Z60" s="90">
        <f t="shared" ca="1" si="8"/>
        <v>402821138793.64191</v>
      </c>
      <c r="AA60" s="90">
        <f t="shared" ca="1" si="8"/>
        <v>395779742700.61151</v>
      </c>
      <c r="AB60" s="90">
        <f t="shared" ca="1" si="8"/>
        <v>388738346607.58112</v>
      </c>
      <c r="AC60" s="90">
        <f t="shared" ca="1" si="8"/>
        <v>381696950514.55066</v>
      </c>
      <c r="AD60" s="90">
        <f t="shared" ca="1" si="8"/>
        <v>374655554421.52026</v>
      </c>
      <c r="AE60" s="90">
        <f t="shared" ca="1" si="8"/>
        <v>367614158328.48993</v>
      </c>
      <c r="AF60" s="90">
        <f t="shared" ca="1" si="8"/>
        <v>360572762235.45947</v>
      </c>
      <c r="AG60" s="90">
        <f t="shared" ca="1" si="8"/>
        <v>353531366142.42908</v>
      </c>
      <c r="AH60" s="90">
        <f t="shared" ca="1" si="8"/>
        <v>346489970049.39868</v>
      </c>
      <c r="AI60" s="90">
        <f t="shared" ca="1" si="8"/>
        <v>339448573956.36829</v>
      </c>
      <c r="AJ60" s="90">
        <f t="shared" ca="1" si="8"/>
        <v>332407177863.33789</v>
      </c>
      <c r="AK60" s="90">
        <f t="shared" ca="1" si="8"/>
        <v>325365781770.3075</v>
      </c>
      <c r="AL60" s="90">
        <f t="shared" ca="1" si="8"/>
        <v>318324385677.2771</v>
      </c>
      <c r="AM60" s="90">
        <f t="shared" ca="1" si="11"/>
        <v>311282989584.24664</v>
      </c>
      <c r="AN60" s="90">
        <f t="shared" ca="1" si="11"/>
        <v>304241593491.21625</v>
      </c>
      <c r="AO60" s="90">
        <f t="shared" ca="1" si="11"/>
        <v>297200197398.18591</v>
      </c>
      <c r="AP60">
        <f ca="1">V60*'Process Emissions Multipliers'!$E$45</f>
        <v>290158801305.15546</v>
      </c>
    </row>
    <row r="61" spans="1:42">
      <c r="A61" s="74">
        <v>9</v>
      </c>
      <c r="B61">
        <f ca="1">IF('Waste 2010'!$A69="MR",INDIRECT("'Waste 2010'!"&amp;'Country Selector'!$B$3&amp;ROW($A69))*10^12,0)</f>
        <v>351986850176.80731</v>
      </c>
      <c r="C61" s="90">
        <f t="shared" ca="1" si="9"/>
        <v>360193879855.08063</v>
      </c>
      <c r="D61" s="90">
        <f t="shared" ca="1" si="9"/>
        <v>368400909533.35388</v>
      </c>
      <c r="E61" s="90">
        <f t="shared" ca="1" si="9"/>
        <v>376607939211.6272</v>
      </c>
      <c r="F61" s="90">
        <f t="shared" ca="1" si="9"/>
        <v>384814968889.90051</v>
      </c>
      <c r="G61" s="90">
        <f t="shared" ca="1" si="9"/>
        <v>393021998568.17377</v>
      </c>
      <c r="H61" s="90">
        <f t="shared" ca="1" si="9"/>
        <v>401229028246.44702</v>
      </c>
      <c r="I61" s="90">
        <f t="shared" ca="1" si="9"/>
        <v>409436057924.72034</v>
      </c>
      <c r="J61" s="90">
        <f t="shared" ca="1" si="9"/>
        <v>417643087602.99365</v>
      </c>
      <c r="K61" s="90">
        <f t="shared" ca="1" si="9"/>
        <v>425850117281.26691</v>
      </c>
      <c r="L61">
        <f ca="1">IF('Waste 2020'!$A69="MR",INDIRECT("'Waste 2020'!"&amp;'Country Selector'!$B$3&amp;ROW($A69))*10^12,0)*'Process Emissions Multipliers'!$B$45</f>
        <v>434057146959.54022</v>
      </c>
      <c r="M61" s="90">
        <f t="shared" ca="1" si="10"/>
        <v>416259519675.80627</v>
      </c>
      <c r="N61" s="90">
        <f t="shared" ca="1" si="10"/>
        <v>398461892392.07239</v>
      </c>
      <c r="O61" s="90">
        <f t="shared" ca="1" si="10"/>
        <v>380664265108.3385</v>
      </c>
      <c r="P61" s="90">
        <f t="shared" ca="1" si="10"/>
        <v>362866637824.60455</v>
      </c>
      <c r="Q61" s="90">
        <f t="shared" ca="1" si="10"/>
        <v>345069010540.87067</v>
      </c>
      <c r="R61" s="90">
        <f t="shared" ca="1" si="10"/>
        <v>327271383257.13672</v>
      </c>
      <c r="S61" s="90">
        <f t="shared" ca="1" si="10"/>
        <v>309473755973.40277</v>
      </c>
      <c r="T61" s="90">
        <f t="shared" ca="1" si="10"/>
        <v>291676128689.66888</v>
      </c>
      <c r="U61" s="90">
        <f t="shared" ca="1" si="10"/>
        <v>273878501405.935</v>
      </c>
      <c r="V61">
        <f ca="1">IF('Waste 2030'!$A69="MR",INDIRECT("'Waste 2030'!"&amp;'Country Selector'!$B$3&amp;ROW($A69))*10^12,0)*'Process Emissions Multipliers'!$D$45</f>
        <v>256080874122.20105</v>
      </c>
      <c r="W61" s="90">
        <f t="shared" ca="1" si="8"/>
        <v>251897063416.15674</v>
      </c>
      <c r="X61" s="90">
        <f t="shared" ca="1" si="8"/>
        <v>247713252710.11243</v>
      </c>
      <c r="Y61" s="90">
        <f t="shared" ca="1" si="8"/>
        <v>243529442004.06815</v>
      </c>
      <c r="Z61" s="90">
        <f t="shared" ca="1" si="8"/>
        <v>239345631298.0238</v>
      </c>
      <c r="AA61" s="90">
        <f t="shared" ca="1" si="8"/>
        <v>235161820591.97949</v>
      </c>
      <c r="AB61" s="90">
        <f t="shared" ca="1" si="8"/>
        <v>230978009885.93515</v>
      </c>
      <c r="AC61" s="90">
        <f t="shared" ca="1" si="8"/>
        <v>226794199179.89087</v>
      </c>
      <c r="AD61" s="90">
        <f t="shared" ca="1" si="8"/>
        <v>222610388473.84656</v>
      </c>
      <c r="AE61" s="90">
        <f t="shared" ca="1" si="8"/>
        <v>218426577767.80225</v>
      </c>
      <c r="AF61" s="90">
        <f t="shared" ca="1" si="8"/>
        <v>214242767061.75793</v>
      </c>
      <c r="AG61" s="90">
        <f t="shared" ca="1" si="8"/>
        <v>210058956355.71362</v>
      </c>
      <c r="AH61" s="90">
        <f t="shared" ca="1" si="8"/>
        <v>205875145649.66931</v>
      </c>
      <c r="AI61" s="90">
        <f t="shared" ca="1" si="8"/>
        <v>201691334943.625</v>
      </c>
      <c r="AJ61" s="90">
        <f t="shared" ca="1" si="8"/>
        <v>197507524237.58069</v>
      </c>
      <c r="AK61" s="90">
        <f t="shared" ca="1" si="8"/>
        <v>193323713531.53638</v>
      </c>
      <c r="AL61" s="90">
        <f t="shared" ca="1" si="8"/>
        <v>189139902825.49207</v>
      </c>
      <c r="AM61" s="90">
        <f t="shared" ca="1" si="11"/>
        <v>184956092119.44775</v>
      </c>
      <c r="AN61" s="90">
        <f t="shared" ca="1" si="11"/>
        <v>180772281413.40344</v>
      </c>
      <c r="AO61" s="90">
        <f t="shared" ca="1" si="11"/>
        <v>176588470707.35913</v>
      </c>
      <c r="AP61">
        <f ca="1">V61*'Process Emissions Multipliers'!$E$45</f>
        <v>172404660001.31482</v>
      </c>
    </row>
    <row r="62" spans="1:42">
      <c r="A62" s="74">
        <v>10</v>
      </c>
      <c r="B62">
        <f ca="1">IF('Waste 2010'!$A70="MR",INDIRECT("'Waste 2010'!"&amp;'Country Selector'!$B$3&amp;ROW($A70))*10^12,0)</f>
        <v>274611134249.37445</v>
      </c>
      <c r="C62" s="90">
        <f t="shared" ca="1" si="9"/>
        <v>276224504752.86609</v>
      </c>
      <c r="D62" s="90">
        <f t="shared" ca="1" si="9"/>
        <v>277837875256.35779</v>
      </c>
      <c r="E62" s="90">
        <f t="shared" ca="1" si="9"/>
        <v>279451245759.84943</v>
      </c>
      <c r="F62" s="90">
        <f t="shared" ca="1" si="9"/>
        <v>281064616263.34106</v>
      </c>
      <c r="G62" s="90">
        <f t="shared" ca="1" si="9"/>
        <v>282677986766.83276</v>
      </c>
      <c r="H62" s="90">
        <f t="shared" ca="1" si="9"/>
        <v>284291357270.32446</v>
      </c>
      <c r="I62" s="90">
        <f t="shared" ca="1" si="9"/>
        <v>285904727773.8161</v>
      </c>
      <c r="J62" s="90">
        <f t="shared" ca="1" si="9"/>
        <v>287518098277.30774</v>
      </c>
      <c r="K62" s="90">
        <f t="shared" ca="1" si="9"/>
        <v>289131468780.79944</v>
      </c>
      <c r="L62">
        <f ca="1">IF('Waste 2020'!$A70="MR",INDIRECT("'Waste 2020'!"&amp;'Country Selector'!$B$3&amp;ROW($A70))*10^12,0)*'Process Emissions Multipliers'!$B$45</f>
        <v>290744839284.29108</v>
      </c>
      <c r="M62" s="90">
        <f t="shared" ca="1" si="10"/>
        <v>283619358082.55798</v>
      </c>
      <c r="N62" s="90">
        <f t="shared" ca="1" si="10"/>
        <v>276493876880.82489</v>
      </c>
      <c r="O62" s="90">
        <f t="shared" ca="1" si="10"/>
        <v>269368395679.09186</v>
      </c>
      <c r="P62" s="90">
        <f t="shared" ca="1" si="10"/>
        <v>262242914477.35876</v>
      </c>
      <c r="Q62" s="90">
        <f t="shared" ca="1" si="10"/>
        <v>255117433275.62567</v>
      </c>
      <c r="R62" s="90">
        <f t="shared" ca="1" si="10"/>
        <v>247991952073.89261</v>
      </c>
      <c r="S62" s="90">
        <f t="shared" ca="1" si="10"/>
        <v>240866470872.15952</v>
      </c>
      <c r="T62" s="90">
        <f t="shared" ca="1" si="10"/>
        <v>233740989670.42642</v>
      </c>
      <c r="U62" s="90">
        <f t="shared" ca="1" si="10"/>
        <v>226615508468.69333</v>
      </c>
      <c r="V62">
        <f ca="1">IF('Waste 2030'!$A70="MR",INDIRECT("'Waste 2030'!"&amp;'Country Selector'!$B$3&amp;ROW($A70))*10^12,0)*'Process Emissions Multipliers'!$D$45</f>
        <v>219490027266.96027</v>
      </c>
      <c r="W62" s="90">
        <f t="shared" ca="1" si="8"/>
        <v>215904032299.17029</v>
      </c>
      <c r="X62" s="90">
        <f t="shared" ca="1" si="8"/>
        <v>212318037331.38034</v>
      </c>
      <c r="Y62" s="90">
        <f t="shared" ca="1" si="8"/>
        <v>208732042363.59039</v>
      </c>
      <c r="Z62" s="90">
        <f t="shared" ca="1" si="8"/>
        <v>205146047395.80045</v>
      </c>
      <c r="AA62" s="90">
        <f t="shared" ca="1" si="8"/>
        <v>201560052428.01047</v>
      </c>
      <c r="AB62" s="90">
        <f t="shared" ca="1" si="8"/>
        <v>197974057460.22052</v>
      </c>
      <c r="AC62" s="90">
        <f t="shared" ca="1" si="8"/>
        <v>194388062492.43057</v>
      </c>
      <c r="AD62" s="90">
        <f t="shared" ca="1" si="8"/>
        <v>190802067524.64063</v>
      </c>
      <c r="AE62" s="90">
        <f t="shared" ca="1" si="8"/>
        <v>187216072556.85065</v>
      </c>
      <c r="AF62" s="90">
        <f t="shared" ca="1" si="8"/>
        <v>183630077589.0607</v>
      </c>
      <c r="AG62" s="90">
        <f t="shared" ca="1" si="8"/>
        <v>180044082621.27075</v>
      </c>
      <c r="AH62" s="90">
        <f t="shared" ca="1" si="8"/>
        <v>176458087653.48077</v>
      </c>
      <c r="AI62" s="90">
        <f t="shared" ca="1" si="8"/>
        <v>172872092685.69083</v>
      </c>
      <c r="AJ62" s="90">
        <f t="shared" ca="1" si="8"/>
        <v>169286097717.90088</v>
      </c>
      <c r="AK62" s="90">
        <f t="shared" ca="1" si="8"/>
        <v>165700102750.1109</v>
      </c>
      <c r="AL62" s="90">
        <f t="shared" ca="1" si="8"/>
        <v>162114107782.32095</v>
      </c>
      <c r="AM62" s="90">
        <f t="shared" ca="1" si="11"/>
        <v>158528112814.53101</v>
      </c>
      <c r="AN62" s="90">
        <f t="shared" ca="1" si="11"/>
        <v>154942117846.74103</v>
      </c>
      <c r="AO62" s="90">
        <f t="shared" ca="1" si="11"/>
        <v>151356122878.95111</v>
      </c>
      <c r="AP62">
        <f ca="1">V62*'Process Emissions Multipliers'!$E$45</f>
        <v>147770127911.16113</v>
      </c>
    </row>
    <row r="63" spans="1:42">
      <c r="A63" s="74">
        <v>11</v>
      </c>
      <c r="B63">
        <f ca="1">IF('Waste 2010'!$A71="MR",INDIRECT("'Waste 2010'!"&amp;'Country Selector'!$B$3&amp;ROW($A71))*10^12,0)</f>
        <v>209052327026.31516</v>
      </c>
      <c r="C63" s="90">
        <f t="shared" ca="1" si="9"/>
        <v>207224054981.84875</v>
      </c>
      <c r="D63" s="90">
        <f t="shared" ca="1" si="9"/>
        <v>205395782937.38232</v>
      </c>
      <c r="E63" s="90">
        <f t="shared" ca="1" si="9"/>
        <v>203567510892.91589</v>
      </c>
      <c r="F63" s="90">
        <f t="shared" ref="D63:K95" ca="1" si="12">$B63*($L$1-F$1)/($L$1-$B$1)+$L63*(F$1-$B$1)/($L$1-$B$1)</f>
        <v>201739238848.44952</v>
      </c>
      <c r="G63" s="90">
        <f t="shared" ca="1" si="12"/>
        <v>199910966803.98309</v>
      </c>
      <c r="H63" s="90">
        <f t="shared" ca="1" si="12"/>
        <v>198082694759.51669</v>
      </c>
      <c r="I63" s="90">
        <f t="shared" ca="1" si="12"/>
        <v>196254422715.05026</v>
      </c>
      <c r="J63" s="90">
        <f t="shared" ca="1" si="12"/>
        <v>194426150670.58386</v>
      </c>
      <c r="K63" s="90">
        <f t="shared" ca="1" si="12"/>
        <v>192597878626.11743</v>
      </c>
      <c r="L63">
        <f ca="1">IF('Waste 2020'!$A71="MR",INDIRECT("'Waste 2020'!"&amp;'Country Selector'!$B$3&amp;ROW($A71))*10^12,0)*'Process Emissions Multipliers'!$B$45</f>
        <v>190769606581.65103</v>
      </c>
      <c r="M63" s="90">
        <f t="shared" ca="1" si="10"/>
        <v>184105845911.84067</v>
      </c>
      <c r="N63" s="90">
        <f t="shared" ca="1" si="10"/>
        <v>177442085242.03027</v>
      </c>
      <c r="O63" s="90">
        <f t="shared" ca="1" si="10"/>
        <v>170778324572.21991</v>
      </c>
      <c r="P63" s="90">
        <f t="shared" ref="N63:U95" ca="1" si="13">$L63*($V$1-P$1)/($V$1-$L$1)+$V63*(P$1-$L$1)/($V$1-$L$1)</f>
        <v>164114563902.40955</v>
      </c>
      <c r="Q63" s="90">
        <f t="shared" ca="1" si="13"/>
        <v>157450803232.59915</v>
      </c>
      <c r="R63" s="90">
        <f t="shared" ca="1" si="13"/>
        <v>150787042562.78879</v>
      </c>
      <c r="S63" s="90">
        <f t="shared" ca="1" si="13"/>
        <v>144123281892.97842</v>
      </c>
      <c r="T63" s="90">
        <f t="shared" ca="1" si="13"/>
        <v>137459521223.16803</v>
      </c>
      <c r="U63" s="90">
        <f t="shared" ca="1" si="13"/>
        <v>130795760553.35765</v>
      </c>
      <c r="V63">
        <f ca="1">IF('Waste 2030'!$A71="MR",INDIRECT("'Waste 2030'!"&amp;'Country Selector'!$B$3&amp;ROW($A71))*10^12,0)*'Process Emissions Multipliers'!$D$45</f>
        <v>124131999883.54729</v>
      </c>
      <c r="W63" s="90">
        <f t="shared" ref="W63:AL78" ca="1" si="14">$V63*($AP$1-W$1)/($AP$1-$V$1)+$AP63*(W$1-$V$1)/($AP$1-$V$1)</f>
        <v>122103949987.76457</v>
      </c>
      <c r="X63" s="90">
        <f t="shared" ca="1" si="14"/>
        <v>120075900091.98184</v>
      </c>
      <c r="Y63" s="90">
        <f t="shared" ca="1" si="14"/>
        <v>118047850196.19914</v>
      </c>
      <c r="Z63" s="90">
        <f t="shared" ca="1" si="14"/>
        <v>116019800300.41643</v>
      </c>
      <c r="AA63" s="90">
        <f t="shared" ca="1" si="14"/>
        <v>113991750404.63371</v>
      </c>
      <c r="AB63" s="90">
        <f t="shared" ca="1" si="14"/>
        <v>111963700508.85101</v>
      </c>
      <c r="AC63" s="90">
        <f t="shared" ca="1" si="14"/>
        <v>109935650613.0683</v>
      </c>
      <c r="AD63" s="90">
        <f t="shared" ca="1" si="14"/>
        <v>107907600717.28557</v>
      </c>
      <c r="AE63" s="90">
        <f t="shared" ca="1" si="14"/>
        <v>105879550821.50285</v>
      </c>
      <c r="AF63" s="90">
        <f t="shared" ca="1" si="14"/>
        <v>103851500925.72014</v>
      </c>
      <c r="AG63" s="90">
        <f t="shared" ca="1" si="14"/>
        <v>101823451029.93741</v>
      </c>
      <c r="AH63" s="90">
        <f t="shared" ca="1" si="14"/>
        <v>99795401134.154709</v>
      </c>
      <c r="AI63" s="90">
        <f t="shared" ca="1" si="14"/>
        <v>97767351238.372009</v>
      </c>
      <c r="AJ63" s="90">
        <f t="shared" ca="1" si="14"/>
        <v>95739301342.589294</v>
      </c>
      <c r="AK63" s="90">
        <f t="shared" ca="1" si="14"/>
        <v>93711251446.806564</v>
      </c>
      <c r="AL63" s="90">
        <f t="shared" ca="1" si="14"/>
        <v>91683201551.023849</v>
      </c>
      <c r="AM63" s="90">
        <f t="shared" ca="1" si="11"/>
        <v>89655151655.241135</v>
      </c>
      <c r="AN63" s="90">
        <f t="shared" ca="1" si="11"/>
        <v>87627101759.458405</v>
      </c>
      <c r="AO63" s="90">
        <f t="shared" ca="1" si="11"/>
        <v>85599051863.675705</v>
      </c>
      <c r="AP63">
        <f ca="1">V63*'Process Emissions Multipliers'!$E$45</f>
        <v>83571001967.89299</v>
      </c>
    </row>
    <row r="64" spans="1:42">
      <c r="A64" s="74">
        <v>12</v>
      </c>
      <c r="B64">
        <f ca="1">IF('Waste 2010'!$A72="MR",INDIRECT("'Waste 2010'!"&amp;'Country Selector'!$B$3&amp;ROW($A72))*10^12,0)</f>
        <v>156660441743.55066</v>
      </c>
      <c r="C64" s="90">
        <f t="shared" ref="C64:K127" ca="1" si="15">$B64*($L$1-C$1)/($L$1-$B$1)+$L64*(C$1-$B$1)/($L$1-$B$1)</f>
        <v>152455172941.29257</v>
      </c>
      <c r="D64" s="90">
        <f t="shared" ca="1" si="12"/>
        <v>148249904139.03442</v>
      </c>
      <c r="E64" s="90">
        <f t="shared" ca="1" si="12"/>
        <v>144044635336.77631</v>
      </c>
      <c r="F64" s="90">
        <f t="shared" ca="1" si="12"/>
        <v>139839366534.51822</v>
      </c>
      <c r="G64" s="90">
        <f t="shared" ca="1" si="12"/>
        <v>135634097732.2601</v>
      </c>
      <c r="H64" s="90">
        <f t="shared" ca="1" si="12"/>
        <v>131428828930.00198</v>
      </c>
      <c r="I64" s="90">
        <f t="shared" ca="1" si="12"/>
        <v>127223560127.74388</v>
      </c>
      <c r="J64" s="90">
        <f t="shared" ca="1" si="12"/>
        <v>123018291325.48575</v>
      </c>
      <c r="K64" s="90">
        <f t="shared" ca="1" si="12"/>
        <v>118813022523.22765</v>
      </c>
      <c r="L64">
        <f ca="1">IF('Waste 2020'!$A72="MR",INDIRECT("'Waste 2020'!"&amp;'Country Selector'!$B$3&amp;ROW($A72))*10^12,0)*'Process Emissions Multipliers'!$B$45</f>
        <v>114607753720.96953</v>
      </c>
      <c r="M64" s="90">
        <f t="shared" ref="M64:U127" ca="1" si="16">$L64*($V$1-M$1)/($V$1-$L$1)+$V64*(M$1-$L$1)/($V$1-$L$1)</f>
        <v>115579690589.09402</v>
      </c>
      <c r="N64" s="90">
        <f t="shared" ca="1" si="13"/>
        <v>116551627457.21852</v>
      </c>
      <c r="O64" s="90">
        <f t="shared" ca="1" si="13"/>
        <v>117523564325.34303</v>
      </c>
      <c r="P64" s="90">
        <f t="shared" ca="1" si="13"/>
        <v>118495501193.46751</v>
      </c>
      <c r="Q64" s="90">
        <f t="shared" ca="1" si="13"/>
        <v>119467438061.59201</v>
      </c>
      <c r="R64" s="90">
        <f t="shared" ca="1" si="13"/>
        <v>120439374929.71652</v>
      </c>
      <c r="S64" s="90">
        <f t="shared" ca="1" si="13"/>
        <v>121411311797.841</v>
      </c>
      <c r="T64" s="90">
        <f t="shared" ca="1" si="13"/>
        <v>122383248665.96552</v>
      </c>
      <c r="U64" s="90">
        <f t="shared" ca="1" si="13"/>
        <v>123355185534.09003</v>
      </c>
      <c r="V64">
        <f ca="1">IF('Waste 2030'!$A72="MR",INDIRECT("'Waste 2030'!"&amp;'Country Selector'!$B$3&amp;ROW($A72))*10^12,0)*'Process Emissions Multipliers'!$D$45</f>
        <v>124327122402.21451</v>
      </c>
      <c r="W64" s="90">
        <f t="shared" ca="1" si="14"/>
        <v>122295884624.14505</v>
      </c>
      <c r="X64" s="90">
        <f t="shared" ca="1" si="14"/>
        <v>120264646846.07559</v>
      </c>
      <c r="Y64" s="90">
        <f t="shared" ca="1" si="14"/>
        <v>118233409068.00612</v>
      </c>
      <c r="Z64" s="90">
        <f t="shared" ca="1" si="14"/>
        <v>116202171289.93665</v>
      </c>
      <c r="AA64" s="90">
        <f t="shared" ca="1" si="14"/>
        <v>114170933511.86716</v>
      </c>
      <c r="AB64" s="90">
        <f t="shared" ca="1" si="14"/>
        <v>112139695733.7977</v>
      </c>
      <c r="AC64" s="90">
        <f t="shared" ca="1" si="14"/>
        <v>110108457955.72823</v>
      </c>
      <c r="AD64" s="90">
        <f t="shared" ca="1" si="14"/>
        <v>108077220177.65877</v>
      </c>
      <c r="AE64" s="90">
        <f t="shared" ca="1" si="14"/>
        <v>106045982399.58929</v>
      </c>
      <c r="AF64" s="90">
        <f t="shared" ca="1" si="14"/>
        <v>104014744621.51984</v>
      </c>
      <c r="AG64" s="90">
        <f t="shared" ca="1" si="14"/>
        <v>101983506843.45038</v>
      </c>
      <c r="AH64" s="90">
        <f t="shared" ca="1" si="14"/>
        <v>99952269065.380905</v>
      </c>
      <c r="AI64" s="90">
        <f t="shared" ca="1" si="14"/>
        <v>97921031287.311432</v>
      </c>
      <c r="AJ64" s="90">
        <f t="shared" ca="1" si="14"/>
        <v>95889793509.241974</v>
      </c>
      <c r="AK64" s="90">
        <f t="shared" ca="1" si="14"/>
        <v>93858555731.172501</v>
      </c>
      <c r="AL64" s="90">
        <f t="shared" ca="1" si="14"/>
        <v>91827317953.103027</v>
      </c>
      <c r="AM64" s="90">
        <f t="shared" ca="1" si="11"/>
        <v>89796080175.033569</v>
      </c>
      <c r="AN64" s="90">
        <f t="shared" ca="1" si="11"/>
        <v>87764842396.964096</v>
      </c>
      <c r="AO64" s="90">
        <f t="shared" ca="1" si="11"/>
        <v>85733604618.894623</v>
      </c>
      <c r="AP64">
        <f ca="1">V64*'Process Emissions Multipliers'!$E$45</f>
        <v>83702366840.825165</v>
      </c>
    </row>
    <row r="65" spans="1:42">
      <c r="A65" s="74">
        <v>13</v>
      </c>
      <c r="B65">
        <f ca="1">IF('Waste 2010'!$A73="MR",INDIRECT("'Waste 2010'!"&amp;'Country Selector'!$B$3&amp;ROW($A73))*10^12,0)</f>
        <v>122194523815.29372</v>
      </c>
      <c r="C65" s="90">
        <f t="shared" ca="1" si="15"/>
        <v>121804432250.59085</v>
      </c>
      <c r="D65" s="90">
        <f t="shared" ca="1" si="12"/>
        <v>121414340685.88794</v>
      </c>
      <c r="E65" s="90">
        <f t="shared" ca="1" si="12"/>
        <v>121024249121.18506</v>
      </c>
      <c r="F65" s="90">
        <f t="shared" ca="1" si="12"/>
        <v>120634157556.48219</v>
      </c>
      <c r="G65" s="90">
        <f t="shared" ca="1" si="12"/>
        <v>120244065991.7793</v>
      </c>
      <c r="H65" s="90">
        <f t="shared" ca="1" si="12"/>
        <v>119853974427.07642</v>
      </c>
      <c r="I65" s="90">
        <f t="shared" ca="1" si="12"/>
        <v>119463882862.37354</v>
      </c>
      <c r="J65" s="90">
        <f t="shared" ca="1" si="12"/>
        <v>119073791297.67065</v>
      </c>
      <c r="K65" s="90">
        <f t="shared" ca="1" si="12"/>
        <v>118683699732.96776</v>
      </c>
      <c r="L65">
        <f ca="1">IF('Waste 2020'!$A73="MR",INDIRECT("'Waste 2020'!"&amp;'Country Selector'!$B$3&amp;ROW($A73))*10^12,0)*'Process Emissions Multipliers'!$B$45</f>
        <v>118293608168.26488</v>
      </c>
      <c r="M65" s="90">
        <f t="shared" ca="1" si="16"/>
        <v>116152240570.496</v>
      </c>
      <c r="N65" s="90">
        <f t="shared" ca="1" si="13"/>
        <v>114010872972.72714</v>
      </c>
      <c r="O65" s="90">
        <f t="shared" ca="1" si="13"/>
        <v>111869505374.95828</v>
      </c>
      <c r="P65" s="90">
        <f t="shared" ca="1" si="13"/>
        <v>109728137777.18941</v>
      </c>
      <c r="Q65" s="90">
        <f t="shared" ca="1" si="13"/>
        <v>107586770179.42053</v>
      </c>
      <c r="R65" s="90">
        <f t="shared" ca="1" si="13"/>
        <v>105445402581.65167</v>
      </c>
      <c r="S65" s="90">
        <f t="shared" ca="1" si="13"/>
        <v>103304034983.88281</v>
      </c>
      <c r="T65" s="90">
        <f t="shared" ca="1" si="13"/>
        <v>101162667386.11395</v>
      </c>
      <c r="U65" s="90">
        <f t="shared" ca="1" si="13"/>
        <v>99021299788.345078</v>
      </c>
      <c r="V65">
        <f ca="1">IF('Waste 2030'!$A73="MR",INDIRECT("'Waste 2030'!"&amp;'Country Selector'!$B$3&amp;ROW($A73))*10^12,0)*'Process Emissions Multipliers'!$D$45</f>
        <v>96879932190.576202</v>
      </c>
      <c r="W65" s="90">
        <f t="shared" ca="1" si="14"/>
        <v>95297122467.323074</v>
      </c>
      <c r="X65" s="90">
        <f t="shared" ca="1" si="14"/>
        <v>93714312744.069946</v>
      </c>
      <c r="Y65" s="90">
        <f t="shared" ca="1" si="14"/>
        <v>92131503020.816833</v>
      </c>
      <c r="Z65" s="90">
        <f t="shared" ca="1" si="14"/>
        <v>90548693297.563705</v>
      </c>
      <c r="AA65" s="90">
        <f t="shared" ca="1" si="14"/>
        <v>88965883574.310577</v>
      </c>
      <c r="AB65" s="90">
        <f t="shared" ca="1" si="14"/>
        <v>87383073851.057449</v>
      </c>
      <c r="AC65" s="90">
        <f t="shared" ca="1" si="14"/>
        <v>85800264127.804321</v>
      </c>
      <c r="AD65" s="90">
        <f t="shared" ca="1" si="14"/>
        <v>84217454404.551193</v>
      </c>
      <c r="AE65" s="90">
        <f t="shared" ca="1" si="14"/>
        <v>82634644681.298065</v>
      </c>
      <c r="AF65" s="90">
        <f t="shared" ca="1" si="14"/>
        <v>81051834958.044952</v>
      </c>
      <c r="AG65" s="90">
        <f t="shared" ca="1" si="14"/>
        <v>79469025234.791809</v>
      </c>
      <c r="AH65" s="90">
        <f t="shared" ca="1" si="14"/>
        <v>77886215511.538696</v>
      </c>
      <c r="AI65" s="90">
        <f t="shared" ca="1" si="14"/>
        <v>76303405788.285568</v>
      </c>
      <c r="AJ65" s="90">
        <f t="shared" ca="1" si="14"/>
        <v>74720596065.03244</v>
      </c>
      <c r="AK65" s="90">
        <f t="shared" ca="1" si="14"/>
        <v>73137786341.779312</v>
      </c>
      <c r="AL65" s="90">
        <f t="shared" ca="1" si="14"/>
        <v>71554976618.526184</v>
      </c>
      <c r="AM65" s="90">
        <f t="shared" ca="1" si="11"/>
        <v>69972166895.273056</v>
      </c>
      <c r="AN65" s="90">
        <f t="shared" ca="1" si="11"/>
        <v>68389357172.019943</v>
      </c>
      <c r="AO65" s="90">
        <f t="shared" ca="1" si="11"/>
        <v>66806547448.766808</v>
      </c>
      <c r="AP65">
        <f ca="1">V65*'Process Emissions Multipliers'!$E$45</f>
        <v>65223737725.51368</v>
      </c>
    </row>
    <row r="66" spans="1:42">
      <c r="A66" s="74">
        <v>14</v>
      </c>
      <c r="B66">
        <f ca="1">IF('Waste 2010'!$A74="MR",INDIRECT("'Waste 2010'!"&amp;'Country Selector'!$B$3&amp;ROW($A74))*10^12,0)</f>
        <v>120508330739.0975</v>
      </c>
      <c r="C66" s="90">
        <f t="shared" ca="1" si="15"/>
        <v>122372902664.22899</v>
      </c>
      <c r="D66" s="90">
        <f t="shared" ca="1" si="12"/>
        <v>124237474589.36046</v>
      </c>
      <c r="E66" s="90">
        <f t="shared" ca="1" si="12"/>
        <v>126102046514.49194</v>
      </c>
      <c r="F66" s="90">
        <f t="shared" ca="1" si="12"/>
        <v>127966618439.62341</v>
      </c>
      <c r="G66" s="90">
        <f t="shared" ca="1" si="12"/>
        <v>129831190364.7549</v>
      </c>
      <c r="H66" s="90">
        <f t="shared" ca="1" si="12"/>
        <v>131695762289.88638</v>
      </c>
      <c r="I66" s="90">
        <f t="shared" ca="1" si="12"/>
        <v>133560334215.01785</v>
      </c>
      <c r="J66" s="90">
        <f t="shared" ca="1" si="12"/>
        <v>135424906140.14934</v>
      </c>
      <c r="K66" s="90">
        <f t="shared" ca="1" si="12"/>
        <v>137289478065.28081</v>
      </c>
      <c r="L66">
        <f ca="1">IF('Waste 2020'!$A74="MR",INDIRECT("'Waste 2020'!"&amp;'Country Selector'!$B$3&amp;ROW($A74))*10^12,0)*'Process Emissions Multipliers'!$B$45</f>
        <v>139154049990.41229</v>
      </c>
      <c r="M66" s="90">
        <f t="shared" ca="1" si="16"/>
        <v>137373149078.60913</v>
      </c>
      <c r="N66" s="90">
        <f t="shared" ca="1" si="13"/>
        <v>135592248166.80598</v>
      </c>
      <c r="O66" s="90">
        <f t="shared" ca="1" si="13"/>
        <v>133811347255.00284</v>
      </c>
      <c r="P66" s="90">
        <f t="shared" ca="1" si="13"/>
        <v>132030446343.19968</v>
      </c>
      <c r="Q66" s="90">
        <f t="shared" ca="1" si="13"/>
        <v>130249545431.39653</v>
      </c>
      <c r="R66" s="90">
        <f t="shared" ca="1" si="13"/>
        <v>128468644519.59337</v>
      </c>
      <c r="S66" s="90">
        <f t="shared" ca="1" si="13"/>
        <v>126687743607.79022</v>
      </c>
      <c r="T66" s="90">
        <f t="shared" ca="1" si="13"/>
        <v>124906842695.98706</v>
      </c>
      <c r="U66" s="90">
        <f t="shared" ca="1" si="13"/>
        <v>123125941784.1839</v>
      </c>
      <c r="V66">
        <f ca="1">IF('Waste 2030'!$A74="MR",INDIRECT("'Waste 2030'!"&amp;'Country Selector'!$B$3&amp;ROW($A74))*10^12,0)*'Process Emissions Multipliers'!$D$45</f>
        <v>121345040872.38075</v>
      </c>
      <c r="W66" s="90">
        <f t="shared" ca="1" si="14"/>
        <v>119362523892.66682</v>
      </c>
      <c r="X66" s="90">
        <f t="shared" ca="1" si="14"/>
        <v>117380006912.95287</v>
      </c>
      <c r="Y66" s="90">
        <f t="shared" ca="1" si="14"/>
        <v>115397489933.23895</v>
      </c>
      <c r="Z66" s="90">
        <f t="shared" ca="1" si="14"/>
        <v>113414972953.52499</v>
      </c>
      <c r="AA66" s="90">
        <f t="shared" ca="1" si="14"/>
        <v>111432455973.81105</v>
      </c>
      <c r="AB66" s="90">
        <f t="shared" ca="1" si="14"/>
        <v>109449938994.09714</v>
      </c>
      <c r="AC66" s="90">
        <f t="shared" ca="1" si="14"/>
        <v>107467422014.38318</v>
      </c>
      <c r="AD66" s="90">
        <f t="shared" ca="1" si="14"/>
        <v>105484905034.66925</v>
      </c>
      <c r="AE66" s="90">
        <f t="shared" ca="1" si="14"/>
        <v>103502388054.95531</v>
      </c>
      <c r="AF66" s="90">
        <f t="shared" ca="1" si="14"/>
        <v>101519871075.24138</v>
      </c>
      <c r="AG66" s="90">
        <f t="shared" ca="1" si="14"/>
        <v>99537354095.527435</v>
      </c>
      <c r="AH66" s="90">
        <f t="shared" ca="1" si="14"/>
        <v>97554837115.813492</v>
      </c>
      <c r="AI66" s="90">
        <f t="shared" ca="1" si="14"/>
        <v>95572320136.099564</v>
      </c>
      <c r="AJ66" s="90">
        <f t="shared" ca="1" si="14"/>
        <v>93589803156.38562</v>
      </c>
      <c r="AK66" s="90">
        <f t="shared" ca="1" si="14"/>
        <v>91607286176.671692</v>
      </c>
      <c r="AL66" s="90">
        <f t="shared" ca="1" si="14"/>
        <v>89624769196.957733</v>
      </c>
      <c r="AM66" s="90">
        <f t="shared" ca="1" si="11"/>
        <v>87642252217.243805</v>
      </c>
      <c r="AN66" s="90">
        <f t="shared" ca="1" si="11"/>
        <v>85659735237.529877</v>
      </c>
      <c r="AO66" s="90">
        <f t="shared" ca="1" si="11"/>
        <v>83677218257.815918</v>
      </c>
      <c r="AP66">
        <f ca="1">V66*'Process Emissions Multipliers'!$E$45</f>
        <v>81694701278.10199</v>
      </c>
    </row>
    <row r="67" spans="1:42">
      <c r="A67" s="74">
        <v>15</v>
      </c>
      <c r="B67">
        <f ca="1">IF('Waste 2010'!$A75="MR",INDIRECT("'Waste 2010'!"&amp;'Country Selector'!$B$3&amp;ROW($A75))*10^12,0)</f>
        <v>103238528967.86079</v>
      </c>
      <c r="C67" s="90">
        <f t="shared" ca="1" si="15"/>
        <v>103899038739.97476</v>
      </c>
      <c r="D67" s="90">
        <f t="shared" ca="1" si="12"/>
        <v>104559548512.08871</v>
      </c>
      <c r="E67" s="90">
        <f t="shared" ca="1" si="12"/>
        <v>105220058284.20267</v>
      </c>
      <c r="F67" s="90">
        <f t="shared" ca="1" si="12"/>
        <v>105880568056.31665</v>
      </c>
      <c r="G67" s="90">
        <f t="shared" ca="1" si="12"/>
        <v>106541077828.4306</v>
      </c>
      <c r="H67" s="90">
        <f t="shared" ca="1" si="12"/>
        <v>107201587600.54456</v>
      </c>
      <c r="I67" s="90">
        <f t="shared" ca="1" si="12"/>
        <v>107862097372.65854</v>
      </c>
      <c r="J67" s="90">
        <f t="shared" ca="1" si="12"/>
        <v>108522607144.77249</v>
      </c>
      <c r="K67" s="90">
        <f t="shared" ca="1" si="12"/>
        <v>109183116916.88644</v>
      </c>
      <c r="L67">
        <f ca="1">IF('Waste 2020'!$A75="MR",INDIRECT("'Waste 2020'!"&amp;'Country Selector'!$B$3&amp;ROW($A75))*10^12,0)*'Process Emissions Multipliers'!$B$45</f>
        <v>109843626689.00041</v>
      </c>
      <c r="M67" s="90">
        <f t="shared" ca="1" si="16"/>
        <v>117334287334.27139</v>
      </c>
      <c r="N67" s="90">
        <f t="shared" ca="1" si="13"/>
        <v>124824947979.54236</v>
      </c>
      <c r="O67" s="90">
        <f t="shared" ca="1" si="13"/>
        <v>132315608624.81332</v>
      </c>
      <c r="P67" s="90">
        <f t="shared" ca="1" si="13"/>
        <v>139806269270.08429</v>
      </c>
      <c r="Q67" s="90">
        <f t="shared" ca="1" si="13"/>
        <v>147296929915.35529</v>
      </c>
      <c r="R67" s="90">
        <f t="shared" ca="1" si="13"/>
        <v>154787590560.62625</v>
      </c>
      <c r="S67" s="90">
        <f t="shared" ca="1" si="13"/>
        <v>162278251205.89722</v>
      </c>
      <c r="T67" s="90">
        <f t="shared" ca="1" si="13"/>
        <v>169768911851.16818</v>
      </c>
      <c r="U67" s="90">
        <f t="shared" ca="1" si="13"/>
        <v>177259572496.43918</v>
      </c>
      <c r="V67">
        <f ca="1">IF('Waste 2030'!$A75="MR",INDIRECT("'Waste 2030'!"&amp;'Country Selector'!$B$3&amp;ROW($A75))*10^12,0)*'Process Emissions Multipliers'!$D$45</f>
        <v>184750233141.71014</v>
      </c>
      <c r="W67" s="90">
        <f t="shared" ca="1" si="14"/>
        <v>181731811691.79892</v>
      </c>
      <c r="X67" s="90">
        <f t="shared" ca="1" si="14"/>
        <v>178713390241.88766</v>
      </c>
      <c r="Y67" s="90">
        <f t="shared" ca="1" si="14"/>
        <v>175694968791.97644</v>
      </c>
      <c r="Z67" s="90">
        <f t="shared" ca="1" si="14"/>
        <v>172676547342.06522</v>
      </c>
      <c r="AA67" s="90">
        <f t="shared" ca="1" si="14"/>
        <v>169658125892.15402</v>
      </c>
      <c r="AB67" s="90">
        <f t="shared" ca="1" si="14"/>
        <v>166639704442.24277</v>
      </c>
      <c r="AC67" s="90">
        <f t="shared" ca="1" si="14"/>
        <v>163621282992.33154</v>
      </c>
      <c r="AD67" s="90">
        <f t="shared" ca="1" si="14"/>
        <v>160602861542.42029</v>
      </c>
      <c r="AE67" s="90">
        <f t="shared" ca="1" si="14"/>
        <v>157584440092.50909</v>
      </c>
      <c r="AF67" s="90">
        <f t="shared" ca="1" si="14"/>
        <v>154566018642.59784</v>
      </c>
      <c r="AG67" s="90">
        <f t="shared" ca="1" si="14"/>
        <v>151547597192.68658</v>
      </c>
      <c r="AH67" s="90">
        <f t="shared" ca="1" si="14"/>
        <v>148529175742.77539</v>
      </c>
      <c r="AI67" s="90">
        <f t="shared" ca="1" si="14"/>
        <v>145510754292.86414</v>
      </c>
      <c r="AJ67" s="90">
        <f t="shared" ca="1" si="14"/>
        <v>142492332842.95291</v>
      </c>
      <c r="AK67" s="90">
        <f t="shared" ca="1" si="14"/>
        <v>139473911393.04169</v>
      </c>
      <c r="AL67" s="90">
        <f t="shared" ca="1" si="14"/>
        <v>136455489943.13045</v>
      </c>
      <c r="AM67" s="90">
        <f t="shared" ca="1" si="11"/>
        <v>133437068493.21922</v>
      </c>
      <c r="AN67" s="90">
        <f t="shared" ca="1" si="11"/>
        <v>130418647043.30801</v>
      </c>
      <c r="AO67" s="90">
        <f t="shared" ca="1" si="11"/>
        <v>127400225593.39676</v>
      </c>
      <c r="AP67">
        <f ca="1">V67*'Process Emissions Multipliers'!$E$45</f>
        <v>124381804143.48553</v>
      </c>
    </row>
    <row r="68" spans="1:42">
      <c r="A68" s="74">
        <v>16</v>
      </c>
      <c r="B68">
        <f ca="1">IF('Waste 2010'!$A76="MR",INDIRECT("'Waste 2010'!"&amp;'Country Selector'!$B$3&amp;ROW($A76))*10^12,0)</f>
        <v>70307702156.153336</v>
      </c>
      <c r="C68" s="90">
        <f t="shared" ca="1" si="15"/>
        <v>73651494927.927673</v>
      </c>
      <c r="D68" s="90">
        <f t="shared" ca="1" si="12"/>
        <v>76995287699.701996</v>
      </c>
      <c r="E68" s="90">
        <f t="shared" ca="1" si="12"/>
        <v>80339080471.476334</v>
      </c>
      <c r="F68" s="90">
        <f t="shared" ca="1" si="12"/>
        <v>83682873243.250656</v>
      </c>
      <c r="G68" s="90">
        <f t="shared" ca="1" si="12"/>
        <v>87026666015.024994</v>
      </c>
      <c r="H68" s="90">
        <f t="shared" ca="1" si="12"/>
        <v>90370458786.799316</v>
      </c>
      <c r="I68" s="90">
        <f t="shared" ca="1" si="12"/>
        <v>93714251558.573639</v>
      </c>
      <c r="J68" s="90">
        <f t="shared" ca="1" si="12"/>
        <v>97058044330.347977</v>
      </c>
      <c r="K68" s="90">
        <f t="shared" ca="1" si="12"/>
        <v>100401837102.12231</v>
      </c>
      <c r="L68">
        <f ca="1">IF('Waste 2020'!$A76="MR",INDIRECT("'Waste 2020'!"&amp;'Country Selector'!$B$3&amp;ROW($A76))*10^12,0)*'Process Emissions Multipliers'!$B$45</f>
        <v>103745629873.89664</v>
      </c>
      <c r="M68" s="90">
        <f t="shared" ca="1" si="16"/>
        <v>102126981222.91071</v>
      </c>
      <c r="N68" s="90">
        <f t="shared" ca="1" si="13"/>
        <v>100508332571.92477</v>
      </c>
      <c r="O68" s="90">
        <f t="shared" ca="1" si="13"/>
        <v>98889683920.938843</v>
      </c>
      <c r="P68" s="90">
        <f t="shared" ca="1" si="13"/>
        <v>97271035269.952911</v>
      </c>
      <c r="Q68" s="90">
        <f t="shared" ca="1" si="13"/>
        <v>95652386618.966965</v>
      </c>
      <c r="R68" s="90">
        <f t="shared" ca="1" si="13"/>
        <v>94033737967.981033</v>
      </c>
      <c r="S68" s="90">
        <f t="shared" ca="1" si="13"/>
        <v>92415089316.995087</v>
      </c>
      <c r="T68" s="90">
        <f t="shared" ca="1" si="13"/>
        <v>90796440666.009155</v>
      </c>
      <c r="U68" s="90">
        <f t="shared" ca="1" si="13"/>
        <v>89177792015.023239</v>
      </c>
      <c r="V68">
        <f ca="1">IF('Waste 2030'!$A76="MR",INDIRECT("'Waste 2030'!"&amp;'Country Selector'!$B$3&amp;ROW($A76))*10^12,0)*'Process Emissions Multipliers'!$D$45</f>
        <v>87559143364.037292</v>
      </c>
      <c r="W68" s="90">
        <f t="shared" ca="1" si="14"/>
        <v>86128615283.116577</v>
      </c>
      <c r="X68" s="90">
        <f t="shared" ca="1" si="14"/>
        <v>84698087202.195908</v>
      </c>
      <c r="Y68" s="90">
        <f t="shared" ca="1" si="14"/>
        <v>83267559121.275192</v>
      </c>
      <c r="Z68" s="90">
        <f t="shared" ca="1" si="14"/>
        <v>81837031040.354477</v>
      </c>
      <c r="AA68" s="90">
        <f t="shared" ca="1" si="14"/>
        <v>80406502959.433792</v>
      </c>
      <c r="AB68" s="90">
        <f t="shared" ca="1" si="14"/>
        <v>78975974878.513077</v>
      </c>
      <c r="AC68" s="90">
        <f t="shared" ca="1" si="14"/>
        <v>77545446797.592392</v>
      </c>
      <c r="AD68" s="90">
        <f t="shared" ca="1" si="14"/>
        <v>76114918716.671692</v>
      </c>
      <c r="AE68" s="90">
        <f t="shared" ca="1" si="14"/>
        <v>74684390635.750977</v>
      </c>
      <c r="AF68" s="90">
        <f t="shared" ca="1" si="14"/>
        <v>73253862554.830276</v>
      </c>
      <c r="AG68" s="90">
        <f t="shared" ca="1" si="14"/>
        <v>71823334473.909576</v>
      </c>
      <c r="AH68" s="90">
        <f t="shared" ca="1" si="14"/>
        <v>70392806392.988876</v>
      </c>
      <c r="AI68" s="90">
        <f t="shared" ca="1" si="14"/>
        <v>68962278312.068176</v>
      </c>
      <c r="AJ68" s="90">
        <f t="shared" ca="1" si="14"/>
        <v>67531750231.147476</v>
      </c>
      <c r="AK68" s="90">
        <f t="shared" ca="1" si="14"/>
        <v>66101222150.226776</v>
      </c>
      <c r="AL68" s="90">
        <f t="shared" ca="1" si="14"/>
        <v>64670694069.306068</v>
      </c>
      <c r="AM68" s="90">
        <f t="shared" ca="1" si="11"/>
        <v>63240165988.385376</v>
      </c>
      <c r="AN68" s="90">
        <f t="shared" ca="1" si="11"/>
        <v>61809637907.464676</v>
      </c>
      <c r="AO68" s="90">
        <f t="shared" ca="1" si="11"/>
        <v>60379109826.543968</v>
      </c>
      <c r="AP68">
        <f ca="1">V68*'Process Emissions Multipliers'!$E$45</f>
        <v>58948581745.623268</v>
      </c>
    </row>
    <row r="69" spans="1:42">
      <c r="A69" s="74">
        <v>17</v>
      </c>
      <c r="B69">
        <f ca="1">IF('Waste 2010'!$A77="MR",INDIRECT("'Waste 2010'!"&amp;'Country Selector'!$B$3&amp;ROW($A77))*10^12,0)</f>
        <v>60553782402.488213</v>
      </c>
      <c r="C69" s="90">
        <f t="shared" ca="1" si="15"/>
        <v>61727823800.126022</v>
      </c>
      <c r="D69" s="90">
        <f t="shared" ca="1" si="12"/>
        <v>62901865197.763832</v>
      </c>
      <c r="E69" s="90">
        <f t="shared" ca="1" si="12"/>
        <v>64075906595.401634</v>
      </c>
      <c r="F69" s="90">
        <f t="shared" ca="1" si="12"/>
        <v>65249947993.039444</v>
      </c>
      <c r="G69" s="90">
        <f t="shared" ca="1" si="12"/>
        <v>66423989390.677254</v>
      </c>
      <c r="H69" s="90">
        <f t="shared" ca="1" si="12"/>
        <v>67598030788.315063</v>
      </c>
      <c r="I69" s="90">
        <f t="shared" ca="1" si="12"/>
        <v>68772072185.952866</v>
      </c>
      <c r="J69" s="90">
        <f t="shared" ca="1" si="12"/>
        <v>69946113583.590683</v>
      </c>
      <c r="K69" s="90">
        <f t="shared" ca="1" si="12"/>
        <v>71120154981.2285</v>
      </c>
      <c r="L69">
        <f ca="1">IF('Waste 2020'!$A77="MR",INDIRECT("'Waste 2020'!"&amp;'Country Selector'!$B$3&amp;ROW($A77))*10^12,0)*'Process Emissions Multipliers'!$B$45</f>
        <v>72294196378.866302</v>
      </c>
      <c r="M69" s="90">
        <f t="shared" ca="1" si="16"/>
        <v>77370507732.568298</v>
      </c>
      <c r="N69" s="90">
        <f t="shared" ca="1" si="13"/>
        <v>82446819086.270294</v>
      </c>
      <c r="O69" s="90">
        <f t="shared" ca="1" si="13"/>
        <v>87523130439.97229</v>
      </c>
      <c r="P69" s="90">
        <f t="shared" ca="1" si="13"/>
        <v>92599441793.674286</v>
      </c>
      <c r="Q69" s="90">
        <f t="shared" ca="1" si="13"/>
        <v>97675753147.376282</v>
      </c>
      <c r="R69" s="90">
        <f t="shared" ca="1" si="13"/>
        <v>102752064501.07828</v>
      </c>
      <c r="S69" s="90">
        <f t="shared" ca="1" si="13"/>
        <v>107828375854.78027</v>
      </c>
      <c r="T69" s="90">
        <f t="shared" ca="1" si="13"/>
        <v>112904687208.48225</v>
      </c>
      <c r="U69" s="90">
        <f t="shared" ca="1" si="13"/>
        <v>117980998562.18427</v>
      </c>
      <c r="V69">
        <f ca="1">IF('Waste 2030'!$A77="MR",INDIRECT("'Waste 2030'!"&amp;'Country Selector'!$B$3&amp;ROW($A77))*10^12,0)*'Process Emissions Multipliers'!$D$45</f>
        <v>123057309915.88625</v>
      </c>
      <c r="W69" s="90">
        <f t="shared" ca="1" si="14"/>
        <v>121046818142.7388</v>
      </c>
      <c r="X69" s="90">
        <f t="shared" ca="1" si="14"/>
        <v>119036326369.59132</v>
      </c>
      <c r="Y69" s="90">
        <f t="shared" ca="1" si="14"/>
        <v>117025834596.44385</v>
      </c>
      <c r="Z69" s="90">
        <f t="shared" ca="1" si="14"/>
        <v>115015342823.29637</v>
      </c>
      <c r="AA69" s="90">
        <f t="shared" ca="1" si="14"/>
        <v>113004851050.14891</v>
      </c>
      <c r="AB69" s="90">
        <f t="shared" ca="1" si="14"/>
        <v>110994359277.00143</v>
      </c>
      <c r="AC69" s="90">
        <f t="shared" ca="1" si="14"/>
        <v>108983867503.85397</v>
      </c>
      <c r="AD69" s="90">
        <f t="shared" ca="1" si="14"/>
        <v>106973375730.70651</v>
      </c>
      <c r="AE69" s="90">
        <f t="shared" ca="1" si="14"/>
        <v>104962883957.55904</v>
      </c>
      <c r="AF69" s="90">
        <f t="shared" ca="1" si="14"/>
        <v>102952392184.41156</v>
      </c>
      <c r="AG69" s="90">
        <f t="shared" ca="1" si="14"/>
        <v>100941900411.2641</v>
      </c>
      <c r="AH69" s="90">
        <f t="shared" ca="1" si="14"/>
        <v>98931408638.116623</v>
      </c>
      <c r="AI69" s="90">
        <f t="shared" ca="1" si="14"/>
        <v>96920916864.969147</v>
      </c>
      <c r="AJ69" s="90">
        <f t="shared" ca="1" si="14"/>
        <v>94910425091.821686</v>
      </c>
      <c r="AK69" s="90">
        <f t="shared" ca="1" si="14"/>
        <v>92899933318.674225</v>
      </c>
      <c r="AL69" s="90">
        <f t="shared" ca="1" si="14"/>
        <v>90889441545.526749</v>
      </c>
      <c r="AM69" s="90">
        <f t="shared" ca="1" si="11"/>
        <v>88878949772.379272</v>
      </c>
      <c r="AN69" s="90">
        <f t="shared" ca="1" si="11"/>
        <v>86868457999.231812</v>
      </c>
      <c r="AO69" s="90">
        <f t="shared" ca="1" si="11"/>
        <v>84857966226.084335</v>
      </c>
      <c r="AP69">
        <f ca="1">V69*'Process Emissions Multipliers'!$E$45</f>
        <v>82847474452.936874</v>
      </c>
    </row>
    <row r="70" spans="1:42">
      <c r="A70" s="74">
        <v>18</v>
      </c>
      <c r="B70">
        <f ca="1">IF('Waste 2010'!$A78="MR",INDIRECT("'Waste 2010'!"&amp;'Country Selector'!$B$3&amp;ROW($A78))*10^12,0)</f>
        <v>61826775713.855751</v>
      </c>
      <c r="C70" s="90">
        <f t="shared" ca="1" si="15"/>
        <v>66678050027.134079</v>
      </c>
      <c r="D70" s="90">
        <f t="shared" ca="1" si="12"/>
        <v>71529324340.412415</v>
      </c>
      <c r="E70" s="90">
        <f t="shared" ca="1" si="12"/>
        <v>76380598653.690735</v>
      </c>
      <c r="F70" s="90">
        <f t="shared" ca="1" si="12"/>
        <v>81231872966.969086</v>
      </c>
      <c r="G70" s="90">
        <f t="shared" ca="1" si="12"/>
        <v>86083147280.247406</v>
      </c>
      <c r="H70" s="90">
        <f t="shared" ca="1" si="12"/>
        <v>90934421593.525742</v>
      </c>
      <c r="I70" s="90">
        <f t="shared" ca="1" si="12"/>
        <v>95785695906.804077</v>
      </c>
      <c r="J70" s="90">
        <f t="shared" ca="1" si="12"/>
        <v>100636970220.0824</v>
      </c>
      <c r="K70" s="90">
        <f t="shared" ca="1" si="12"/>
        <v>105488244533.36073</v>
      </c>
      <c r="L70">
        <f ca="1">IF('Waste 2020'!$A78="MR",INDIRECT("'Waste 2020'!"&amp;'Country Selector'!$B$3&amp;ROW($A78))*10^12,0)*'Process Emissions Multipliers'!$B$45</f>
        <v>110339518846.63907</v>
      </c>
      <c r="M70" s="90">
        <f t="shared" ca="1" si="16"/>
        <v>116274769074.35014</v>
      </c>
      <c r="N70" s="90">
        <f t="shared" ca="1" si="13"/>
        <v>122210019302.06122</v>
      </c>
      <c r="O70" s="90">
        <f t="shared" ca="1" si="13"/>
        <v>128145269529.77231</v>
      </c>
      <c r="P70" s="90">
        <f t="shared" ca="1" si="13"/>
        <v>134080519757.48338</v>
      </c>
      <c r="Q70" s="90">
        <f t="shared" ca="1" si="13"/>
        <v>140015769985.19446</v>
      </c>
      <c r="R70" s="90">
        <f t="shared" ca="1" si="13"/>
        <v>145951020212.90552</v>
      </c>
      <c r="S70" s="90">
        <f t="shared" ca="1" si="13"/>
        <v>151886270440.61664</v>
      </c>
      <c r="T70" s="90">
        <f t="shared" ca="1" si="13"/>
        <v>157821520668.3277</v>
      </c>
      <c r="U70" s="90">
        <f t="shared" ca="1" si="13"/>
        <v>163756770896.03876</v>
      </c>
      <c r="V70">
        <f ca="1">IF('Waste 2030'!$A78="MR",INDIRECT("'Waste 2030'!"&amp;'Country Selector'!$B$3&amp;ROW($A78))*10^12,0)*'Process Emissions Multipliers'!$D$45</f>
        <v>169692021123.74985</v>
      </c>
      <c r="W70" s="90">
        <f t="shared" ca="1" si="14"/>
        <v>166919618471.10562</v>
      </c>
      <c r="X70" s="90">
        <f t="shared" ca="1" si="14"/>
        <v>164147215818.4614</v>
      </c>
      <c r="Y70" s="90">
        <f t="shared" ca="1" si="14"/>
        <v>161374813165.81717</v>
      </c>
      <c r="Z70" s="90">
        <f t="shared" ca="1" si="14"/>
        <v>158602410513.17294</v>
      </c>
      <c r="AA70" s="90">
        <f t="shared" ca="1" si="14"/>
        <v>155830007860.52872</v>
      </c>
      <c r="AB70" s="90">
        <f t="shared" ca="1" si="14"/>
        <v>153057605207.88452</v>
      </c>
      <c r="AC70" s="90">
        <f t="shared" ca="1" si="14"/>
        <v>150285202555.2403</v>
      </c>
      <c r="AD70" s="90">
        <f t="shared" ca="1" si="14"/>
        <v>147512799902.59604</v>
      </c>
      <c r="AE70" s="90">
        <f t="shared" ca="1" si="14"/>
        <v>144740397249.95181</v>
      </c>
      <c r="AF70" s="90">
        <f t="shared" ca="1" si="14"/>
        <v>141967994597.30759</v>
      </c>
      <c r="AG70" s="90">
        <f t="shared" ca="1" si="14"/>
        <v>139195591944.66336</v>
      </c>
      <c r="AH70" s="90">
        <f t="shared" ca="1" si="14"/>
        <v>136423189292.01913</v>
      </c>
      <c r="AI70" s="90">
        <f t="shared" ca="1" si="14"/>
        <v>133650786639.37492</v>
      </c>
      <c r="AJ70" s="90">
        <f t="shared" ca="1" si="14"/>
        <v>130878383986.7307</v>
      </c>
      <c r="AK70" s="90">
        <f t="shared" ca="1" si="14"/>
        <v>128105981334.08649</v>
      </c>
      <c r="AL70" s="90">
        <f t="shared" ca="1" si="14"/>
        <v>125333578681.44225</v>
      </c>
      <c r="AM70" s="90">
        <f t="shared" ca="1" si="11"/>
        <v>122561176028.798</v>
      </c>
      <c r="AN70" s="90">
        <f t="shared" ca="1" si="11"/>
        <v>119788773376.15379</v>
      </c>
      <c r="AO70" s="90">
        <f t="shared" ca="1" si="11"/>
        <v>117016370723.50955</v>
      </c>
      <c r="AP70">
        <f ca="1">V70*'Process Emissions Multipliers'!$E$45</f>
        <v>114243968070.86534</v>
      </c>
    </row>
    <row r="71" spans="1:42">
      <c r="A71" s="74">
        <v>19</v>
      </c>
      <c r="B71">
        <f ca="1">IF('Waste 2010'!$A79="MR",INDIRECT("'Waste 2010'!"&amp;'Country Selector'!$B$3&amp;ROW($A79))*10^12,0)</f>
        <v>76486776134.249374</v>
      </c>
      <c r="C71" s="90">
        <f t="shared" ca="1" si="15"/>
        <v>74627576762.780426</v>
      </c>
      <c r="D71" s="90">
        <f t="shared" ca="1" si="12"/>
        <v>72768377391.311478</v>
      </c>
      <c r="E71" s="90">
        <f t="shared" ca="1" si="12"/>
        <v>70909178019.842529</v>
      </c>
      <c r="F71" s="90">
        <f t="shared" ca="1" si="12"/>
        <v>69049978648.373566</v>
      </c>
      <c r="G71" s="90">
        <f t="shared" ca="1" si="12"/>
        <v>67190779276.904625</v>
      </c>
      <c r="H71" s="90">
        <f t="shared" ca="1" si="12"/>
        <v>65331579905.435669</v>
      </c>
      <c r="I71" s="90">
        <f t="shared" ca="1" si="12"/>
        <v>63472380533.966721</v>
      </c>
      <c r="J71" s="90">
        <f t="shared" ca="1" si="12"/>
        <v>61613181162.49778</v>
      </c>
      <c r="K71" s="90">
        <f t="shared" ca="1" si="12"/>
        <v>59753981791.028824</v>
      </c>
      <c r="L71">
        <f ca="1">IF('Waste 2020'!$A79="MR",INDIRECT("'Waste 2020'!"&amp;'Country Selector'!$B$3&amp;ROW($A79))*10^12,0)*'Process Emissions Multipliers'!$B$45</f>
        <v>57894782419.559875</v>
      </c>
      <c r="M71" s="90">
        <f t="shared" ca="1" si="16"/>
        <v>64095122054.82061</v>
      </c>
      <c r="N71" s="90">
        <f t="shared" ca="1" si="13"/>
        <v>70295461690.081345</v>
      </c>
      <c r="O71" s="90">
        <f t="shared" ca="1" si="13"/>
        <v>76495801325.342072</v>
      </c>
      <c r="P71" s="90">
        <f t="shared" ca="1" si="13"/>
        <v>82696140960.602814</v>
      </c>
      <c r="Q71" s="90">
        <f t="shared" ca="1" si="13"/>
        <v>88896480595.863541</v>
      </c>
      <c r="R71" s="90">
        <f t="shared" ca="1" si="13"/>
        <v>95096820231.124268</v>
      </c>
      <c r="S71" s="90">
        <f t="shared" ca="1" si="13"/>
        <v>101297159866.38501</v>
      </c>
      <c r="T71" s="90">
        <f t="shared" ca="1" si="13"/>
        <v>107497499501.64574</v>
      </c>
      <c r="U71" s="90">
        <f t="shared" ca="1" si="13"/>
        <v>113697839136.90648</v>
      </c>
      <c r="V71">
        <f ca="1">IF('Waste 2030'!$A79="MR",INDIRECT("'Waste 2030'!"&amp;'Country Selector'!$B$3&amp;ROW($A79))*10^12,0)*'Process Emissions Multipliers'!$D$45</f>
        <v>119898178772.16721</v>
      </c>
      <c r="W71" s="90">
        <f t="shared" ca="1" si="14"/>
        <v>117939300407.26897</v>
      </c>
      <c r="X71" s="90">
        <f t="shared" ca="1" si="14"/>
        <v>115980422042.37073</v>
      </c>
      <c r="Y71" s="90">
        <f t="shared" ca="1" si="14"/>
        <v>114021543677.4725</v>
      </c>
      <c r="Z71" s="90">
        <f t="shared" ca="1" si="14"/>
        <v>112062665312.57426</v>
      </c>
      <c r="AA71" s="90">
        <f t="shared" ca="1" si="14"/>
        <v>110103786947.67603</v>
      </c>
      <c r="AB71" s="90">
        <f t="shared" ca="1" si="14"/>
        <v>108144908582.7778</v>
      </c>
      <c r="AC71" s="90">
        <f t="shared" ca="1" si="14"/>
        <v>106186030217.87955</v>
      </c>
      <c r="AD71" s="90">
        <f t="shared" ca="1" si="14"/>
        <v>104227151852.98132</v>
      </c>
      <c r="AE71" s="90">
        <f t="shared" ca="1" si="14"/>
        <v>102268273488.0831</v>
      </c>
      <c r="AF71" s="90">
        <f t="shared" ca="1" si="14"/>
        <v>100309395123.18484</v>
      </c>
      <c r="AG71" s="90">
        <f t="shared" ca="1" si="14"/>
        <v>98350516758.286621</v>
      </c>
      <c r="AH71" s="90">
        <f t="shared" ca="1" si="14"/>
        <v>96391638393.388382</v>
      </c>
      <c r="AI71" s="90">
        <f t="shared" ca="1" si="14"/>
        <v>94432760028.490143</v>
      </c>
      <c r="AJ71" s="90">
        <f t="shared" ca="1" si="14"/>
        <v>92473881663.591919</v>
      </c>
      <c r="AK71" s="90">
        <f t="shared" ca="1" si="14"/>
        <v>90515003298.69368</v>
      </c>
      <c r="AL71" s="90">
        <f t="shared" ca="1" si="14"/>
        <v>88556124933.795441</v>
      </c>
      <c r="AM71" s="90">
        <f t="shared" ca="1" si="11"/>
        <v>86597246568.897202</v>
      </c>
      <c r="AN71" s="90">
        <f t="shared" ca="1" si="11"/>
        <v>84638368203.998978</v>
      </c>
      <c r="AO71" s="90">
        <f t="shared" ca="1" si="11"/>
        <v>82679489839.100739</v>
      </c>
      <c r="AP71">
        <f ca="1">V71*'Process Emissions Multipliers'!$E$45</f>
        <v>80720611474.202499</v>
      </c>
    </row>
    <row r="72" spans="1:42">
      <c r="A72" s="74">
        <v>20</v>
      </c>
      <c r="B72">
        <f ca="1">IF('Waste 2010'!$A80="MR",INDIRECT("'Waste 2010'!"&amp;'Country Selector'!$B$3&amp;ROW($A80))*10^12,0)</f>
        <v>28368751203.650787</v>
      </c>
      <c r="C72" s="90">
        <f t="shared" ca="1" si="15"/>
        <v>33408174733.259659</v>
      </c>
      <c r="D72" s="90">
        <f t="shared" ca="1" si="12"/>
        <v>38447598262.86853</v>
      </c>
      <c r="E72" s="90">
        <f t="shared" ca="1" si="12"/>
        <v>43487021792.477394</v>
      </c>
      <c r="F72" s="90">
        <f t="shared" ca="1" si="12"/>
        <v>48526445322.086266</v>
      </c>
      <c r="G72" s="90">
        <f t="shared" ca="1" si="12"/>
        <v>53565868851.695137</v>
      </c>
      <c r="H72" s="90">
        <f t="shared" ca="1" si="12"/>
        <v>58605292381.304001</v>
      </c>
      <c r="I72" s="90">
        <f t="shared" ca="1" si="12"/>
        <v>63644715910.91288</v>
      </c>
      <c r="J72" s="90">
        <f t="shared" ca="1" si="12"/>
        <v>68684139440.521744</v>
      </c>
      <c r="K72" s="90">
        <f t="shared" ca="1" si="12"/>
        <v>73723562970.130615</v>
      </c>
      <c r="L72">
        <f ca="1">IF('Waste 2020'!$A80="MR",INDIRECT("'Waste 2020'!"&amp;'Country Selector'!$B$3&amp;ROW($A80))*10^12,0)*'Process Emissions Multipliers'!$B$45</f>
        <v>78762986499.739487</v>
      </c>
      <c r="M72" s="90">
        <f t="shared" ca="1" si="16"/>
        <v>88098997134.832932</v>
      </c>
      <c r="N72" s="90">
        <f t="shared" ca="1" si="13"/>
        <v>97435007769.926392</v>
      </c>
      <c r="O72" s="90">
        <f t="shared" ca="1" si="13"/>
        <v>106771018405.01984</v>
      </c>
      <c r="P72" s="90">
        <f t="shared" ca="1" si="13"/>
        <v>116107029040.11328</v>
      </c>
      <c r="Q72" s="90">
        <f t="shared" ca="1" si="13"/>
        <v>125443039675.20673</v>
      </c>
      <c r="R72" s="90">
        <f t="shared" ca="1" si="13"/>
        <v>134779050310.30019</v>
      </c>
      <c r="S72" s="90">
        <f t="shared" ca="1" si="13"/>
        <v>144115060945.39362</v>
      </c>
      <c r="T72" s="90">
        <f t="shared" ca="1" si="13"/>
        <v>153451071580.48709</v>
      </c>
      <c r="U72" s="90">
        <f t="shared" ca="1" si="13"/>
        <v>162787082215.58054</v>
      </c>
      <c r="V72">
        <f ca="1">IF('Waste 2030'!$A80="MR",INDIRECT("'Waste 2030'!"&amp;'Country Selector'!$B$3&amp;ROW($A80))*10^12,0)*'Process Emissions Multipliers'!$D$45</f>
        <v>172123092850.67398</v>
      </c>
      <c r="W72" s="90">
        <f t="shared" ca="1" si="14"/>
        <v>169310971714.74539</v>
      </c>
      <c r="X72" s="90">
        <f t="shared" ca="1" si="14"/>
        <v>166498850578.81683</v>
      </c>
      <c r="Y72" s="90">
        <f t="shared" ca="1" si="14"/>
        <v>163686729442.88821</v>
      </c>
      <c r="Z72" s="90">
        <f t="shared" ca="1" si="14"/>
        <v>160874608306.95966</v>
      </c>
      <c r="AA72" s="90">
        <f t="shared" ca="1" si="14"/>
        <v>158062487171.03107</v>
      </c>
      <c r="AB72" s="90">
        <f t="shared" ca="1" si="14"/>
        <v>155250366035.10248</v>
      </c>
      <c r="AC72" s="90">
        <f t="shared" ca="1" si="14"/>
        <v>152438244899.17389</v>
      </c>
      <c r="AD72" s="90">
        <f t="shared" ca="1" si="14"/>
        <v>149626123763.2453</v>
      </c>
      <c r="AE72" s="90">
        <f t="shared" ca="1" si="14"/>
        <v>146814002627.31671</v>
      </c>
      <c r="AF72" s="90">
        <f t="shared" ca="1" si="14"/>
        <v>144001881491.38812</v>
      </c>
      <c r="AG72" s="90">
        <f t="shared" ca="1" si="14"/>
        <v>141189760355.45956</v>
      </c>
      <c r="AH72" s="90">
        <f t="shared" ca="1" si="14"/>
        <v>138377639219.53098</v>
      </c>
      <c r="AI72" s="90">
        <f t="shared" ca="1" si="14"/>
        <v>135565518083.60237</v>
      </c>
      <c r="AJ72" s="90">
        <f t="shared" ca="1" si="14"/>
        <v>132753396947.6738</v>
      </c>
      <c r="AK72" s="90">
        <f t="shared" ca="1" si="14"/>
        <v>129941275811.74521</v>
      </c>
      <c r="AL72" s="90">
        <f t="shared" ca="1" si="14"/>
        <v>127129154675.81664</v>
      </c>
      <c r="AM72" s="90">
        <f t="shared" ca="1" si="11"/>
        <v>124317033539.88806</v>
      </c>
      <c r="AN72" s="90">
        <f t="shared" ca="1" si="11"/>
        <v>121504912403.95946</v>
      </c>
      <c r="AO72" s="90">
        <f t="shared" ca="1" si="11"/>
        <v>118692791268.03085</v>
      </c>
      <c r="AP72">
        <f ca="1">V72*'Process Emissions Multipliers'!$E$45</f>
        <v>115880670132.10229</v>
      </c>
    </row>
    <row r="73" spans="1:42">
      <c r="A73" s="74">
        <v>21</v>
      </c>
      <c r="B73">
        <f ca="1">IF('Waste 2010'!$A81="MR",INDIRECT("'Waste 2010'!"&amp;'Country Selector'!$B$3&amp;ROW($A81))*10^12,0)</f>
        <v>43972151831.122017</v>
      </c>
      <c r="C73" s="90">
        <f t="shared" ca="1" si="15"/>
        <v>45690125102.626144</v>
      </c>
      <c r="D73" s="90">
        <f t="shared" ca="1" si="12"/>
        <v>47408098374.13028</v>
      </c>
      <c r="E73" s="90">
        <f t="shared" ca="1" si="12"/>
        <v>49126071645.634415</v>
      </c>
      <c r="F73" s="90">
        <f t="shared" ca="1" si="12"/>
        <v>50844044917.13855</v>
      </c>
      <c r="G73" s="90">
        <f t="shared" ca="1" si="12"/>
        <v>52562018188.642685</v>
      </c>
      <c r="H73" s="90">
        <f t="shared" ca="1" si="12"/>
        <v>54279991460.14682</v>
      </c>
      <c r="I73" s="90">
        <f t="shared" ca="1" si="12"/>
        <v>55997964731.650955</v>
      </c>
      <c r="J73" s="90">
        <f t="shared" ca="1" si="12"/>
        <v>57715938003.155083</v>
      </c>
      <c r="K73" s="90">
        <f t="shared" ca="1" si="12"/>
        <v>59433911274.65921</v>
      </c>
      <c r="L73">
        <f ca="1">IF('Waste 2020'!$A81="MR",INDIRECT("'Waste 2020'!"&amp;'Country Selector'!$B$3&amp;ROW($A81))*10^12,0)*'Process Emissions Multipliers'!$B$45</f>
        <v>61151884546.163345</v>
      </c>
      <c r="M73" s="90">
        <f t="shared" ca="1" si="16"/>
        <v>66508074991.80481</v>
      </c>
      <c r="N73" s="90">
        <f t="shared" ca="1" si="13"/>
        <v>71864265437.446274</v>
      </c>
      <c r="O73" s="90">
        <f t="shared" ca="1" si="13"/>
        <v>77220455883.087738</v>
      </c>
      <c r="P73" s="90">
        <f t="shared" ca="1" si="13"/>
        <v>82576646328.729187</v>
      </c>
      <c r="Q73" s="90">
        <f t="shared" ca="1" si="13"/>
        <v>87932836774.370651</v>
      </c>
      <c r="R73" s="90">
        <f t="shared" ca="1" si="13"/>
        <v>93289027220.012115</v>
      </c>
      <c r="S73" s="90">
        <f t="shared" ca="1" si="13"/>
        <v>98645217665.653564</v>
      </c>
      <c r="T73" s="90">
        <f t="shared" ca="1" si="13"/>
        <v>104001408111.29503</v>
      </c>
      <c r="U73" s="90">
        <f t="shared" ca="1" si="13"/>
        <v>109357598556.93649</v>
      </c>
      <c r="V73">
        <f ca="1">IF('Waste 2030'!$A81="MR",INDIRECT("'Waste 2030'!"&amp;'Country Selector'!$B$3&amp;ROW($A81))*10^12,0)*'Process Emissions Multipliers'!$D$45</f>
        <v>114713789002.57796</v>
      </c>
      <c r="W73" s="90">
        <f t="shared" ca="1" si="14"/>
        <v>112839612415.96233</v>
      </c>
      <c r="X73" s="90">
        <f t="shared" ca="1" si="14"/>
        <v>110965435829.34669</v>
      </c>
      <c r="Y73" s="90">
        <f t="shared" ca="1" si="14"/>
        <v>109091259242.73105</v>
      </c>
      <c r="Z73" s="90">
        <f t="shared" ca="1" si="14"/>
        <v>107217082656.11543</v>
      </c>
      <c r="AA73" s="90">
        <f t="shared" ca="1" si="14"/>
        <v>105342906069.4998</v>
      </c>
      <c r="AB73" s="90">
        <f t="shared" ca="1" si="14"/>
        <v>103468729482.88417</v>
      </c>
      <c r="AC73" s="90">
        <f t="shared" ca="1" si="14"/>
        <v>101594552896.26854</v>
      </c>
      <c r="AD73" s="90">
        <f t="shared" ca="1" si="14"/>
        <v>99720376309.652924</v>
      </c>
      <c r="AE73" s="90">
        <f t="shared" ca="1" si="14"/>
        <v>97846199723.037262</v>
      </c>
      <c r="AF73" s="90">
        <f t="shared" ca="1" si="14"/>
        <v>95972023136.421646</v>
      </c>
      <c r="AG73" s="90">
        <f t="shared" ca="1" si="14"/>
        <v>94097846549.806015</v>
      </c>
      <c r="AH73" s="90">
        <f t="shared" ca="1" si="14"/>
        <v>92223669963.190384</v>
      </c>
      <c r="AI73" s="90">
        <f t="shared" ca="1" si="14"/>
        <v>90349493376.574753</v>
      </c>
      <c r="AJ73" s="90">
        <f t="shared" ca="1" si="14"/>
        <v>88475316789.959137</v>
      </c>
      <c r="AK73" s="90">
        <f t="shared" ca="1" si="14"/>
        <v>86601140203.343491</v>
      </c>
      <c r="AL73" s="90">
        <f t="shared" ca="1" si="14"/>
        <v>84726963616.727859</v>
      </c>
      <c r="AM73" s="90">
        <f t="shared" ca="1" si="11"/>
        <v>82852787030.112244</v>
      </c>
      <c r="AN73" s="90">
        <f t="shared" ca="1" si="11"/>
        <v>80978610443.496597</v>
      </c>
      <c r="AO73" s="90">
        <f t="shared" ca="1" si="11"/>
        <v>79104433856.880951</v>
      </c>
      <c r="AP73">
        <f ca="1">V73*'Process Emissions Multipliers'!$E$45</f>
        <v>77230257270.265335</v>
      </c>
    </row>
    <row r="74" spans="1:42">
      <c r="A74" s="74">
        <v>22</v>
      </c>
      <c r="B74">
        <f ca="1">IF('Waste 2010'!$A82="MR",INDIRECT("'Waste 2010'!"&amp;'Country Selector'!$B$3&amp;ROW($A82))*10^12,0)</f>
        <v>18195551018.52721</v>
      </c>
      <c r="C74" s="90">
        <f t="shared" ca="1" si="15"/>
        <v>22713997868.2313</v>
      </c>
      <c r="D74" s="90">
        <f t="shared" ca="1" si="12"/>
        <v>27232444717.935394</v>
      </c>
      <c r="E74" s="90">
        <f t="shared" ca="1" si="12"/>
        <v>31750891567.639484</v>
      </c>
      <c r="F74" s="90">
        <f t="shared" ca="1" si="12"/>
        <v>36269338417.343575</v>
      </c>
      <c r="G74" s="90">
        <f t="shared" ca="1" si="12"/>
        <v>40787785267.047668</v>
      </c>
      <c r="H74" s="90">
        <f t="shared" ca="1" si="12"/>
        <v>45306232116.751755</v>
      </c>
      <c r="I74" s="90">
        <f t="shared" ca="1" si="12"/>
        <v>49824678966.455856</v>
      </c>
      <c r="J74" s="90">
        <f t="shared" ca="1" si="12"/>
        <v>54343125816.159943</v>
      </c>
      <c r="K74" s="90">
        <f t="shared" ca="1" si="12"/>
        <v>58861572665.864037</v>
      </c>
      <c r="L74">
        <f ca="1">IF('Waste 2020'!$A82="MR",INDIRECT("'Waste 2020'!"&amp;'Country Selector'!$B$3&amp;ROW($A82))*10^12,0)*'Process Emissions Multipliers'!$B$45</f>
        <v>63380019515.568123</v>
      </c>
      <c r="M74" s="90">
        <f t="shared" ca="1" si="16"/>
        <v>73805784223.170837</v>
      </c>
      <c r="N74" s="90">
        <f t="shared" ca="1" si="13"/>
        <v>84231548930.77356</v>
      </c>
      <c r="O74" s="90">
        <f t="shared" ca="1" si="13"/>
        <v>94657313638.376282</v>
      </c>
      <c r="P74" s="90">
        <f t="shared" ca="1" si="13"/>
        <v>105083078345.979</v>
      </c>
      <c r="Q74" s="90">
        <f t="shared" ca="1" si="13"/>
        <v>115508843053.58173</v>
      </c>
      <c r="R74" s="90">
        <f t="shared" ca="1" si="13"/>
        <v>125934607761.18443</v>
      </c>
      <c r="S74" s="90">
        <f t="shared" ca="1" si="13"/>
        <v>136360372468.78717</v>
      </c>
      <c r="T74" s="90">
        <f t="shared" ca="1" si="13"/>
        <v>146786137176.38986</v>
      </c>
      <c r="U74" s="90">
        <f t="shared" ca="1" si="13"/>
        <v>157211901883.99258</v>
      </c>
      <c r="V74">
        <f ca="1">IF('Waste 2030'!$A82="MR",INDIRECT("'Waste 2030'!"&amp;'Country Selector'!$B$3&amp;ROW($A82))*10^12,0)*'Process Emissions Multipliers'!$D$45</f>
        <v>167637666591.59531</v>
      </c>
      <c r="W74" s="90">
        <f t="shared" ca="1" si="14"/>
        <v>164898827673.51389</v>
      </c>
      <c r="X74" s="90">
        <f t="shared" ca="1" si="14"/>
        <v>162159988755.43237</v>
      </c>
      <c r="Y74" s="90">
        <f t="shared" ca="1" si="14"/>
        <v>159421149837.35095</v>
      </c>
      <c r="Z74" s="90">
        <f t="shared" ca="1" si="14"/>
        <v>156682310919.26947</v>
      </c>
      <c r="AA74" s="90">
        <f t="shared" ca="1" si="14"/>
        <v>153943472001.18802</v>
      </c>
      <c r="AB74" s="90">
        <f t="shared" ca="1" si="14"/>
        <v>151204633083.10657</v>
      </c>
      <c r="AC74" s="90">
        <f t="shared" ca="1" si="14"/>
        <v>148465794165.02509</v>
      </c>
      <c r="AD74" s="90">
        <f t="shared" ca="1" si="14"/>
        <v>145726955246.94363</v>
      </c>
      <c r="AE74" s="90">
        <f t="shared" ca="1" si="14"/>
        <v>142988116328.86218</v>
      </c>
      <c r="AF74" s="90">
        <f t="shared" ca="1" si="14"/>
        <v>140249277410.78073</v>
      </c>
      <c r="AG74" s="90">
        <f t="shared" ca="1" si="14"/>
        <v>137510438492.69925</v>
      </c>
      <c r="AH74" s="90">
        <f t="shared" ca="1" si="14"/>
        <v>134771599574.61781</v>
      </c>
      <c r="AI74" s="90">
        <f t="shared" ca="1" si="14"/>
        <v>132032760656.53636</v>
      </c>
      <c r="AJ74" s="90">
        <f t="shared" ca="1" si="14"/>
        <v>129293921738.45488</v>
      </c>
      <c r="AK74" s="90">
        <f t="shared" ca="1" si="14"/>
        <v>126555082820.37344</v>
      </c>
      <c r="AL74" s="90">
        <f t="shared" ca="1" si="14"/>
        <v>123816243902.29198</v>
      </c>
      <c r="AM74" s="90">
        <f t="shared" ca="1" si="11"/>
        <v>121077404984.21051</v>
      </c>
      <c r="AN74" s="90">
        <f t="shared" ca="1" si="11"/>
        <v>118338566066.12906</v>
      </c>
      <c r="AO74" s="90">
        <f t="shared" ca="1" si="11"/>
        <v>115599727148.04761</v>
      </c>
      <c r="AP74">
        <f ca="1">V74*'Process Emissions Multipliers'!$E$45</f>
        <v>112860888229.96614</v>
      </c>
    </row>
    <row r="75" spans="1:42">
      <c r="A75" s="74">
        <v>23</v>
      </c>
      <c r="B75">
        <f ca="1">IF('Waste 2010'!$A83="MR",INDIRECT("'Waste 2010'!"&amp;'Country Selector'!$B$3&amp;ROW($A83))*10^12,0)</f>
        <v>38792665874.694878</v>
      </c>
      <c r="C75" s="90">
        <f t="shared" ca="1" si="15"/>
        <v>38863694399.041786</v>
      </c>
      <c r="D75" s="90">
        <f t="shared" ca="1" si="12"/>
        <v>38934722923.388695</v>
      </c>
      <c r="E75" s="90">
        <f t="shared" ca="1" si="12"/>
        <v>39005751447.735603</v>
      </c>
      <c r="F75" s="90">
        <f t="shared" ca="1" si="12"/>
        <v>39076779972.082504</v>
      </c>
      <c r="G75" s="90">
        <f t="shared" ca="1" si="12"/>
        <v>39147808496.429413</v>
      </c>
      <c r="H75" s="90">
        <f t="shared" ca="1" si="12"/>
        <v>39218837020.776321</v>
      </c>
      <c r="I75" s="90">
        <f t="shared" ca="1" si="12"/>
        <v>39289865545.12323</v>
      </c>
      <c r="J75" s="90">
        <f t="shared" ca="1" si="12"/>
        <v>39360894069.470139</v>
      </c>
      <c r="K75" s="90">
        <f t="shared" ca="1" si="12"/>
        <v>39431922593.817047</v>
      </c>
      <c r="L75">
        <f ca="1">IF('Waste 2020'!$A83="MR",INDIRECT("'Waste 2020'!"&amp;'Country Selector'!$B$3&amp;ROW($A83))*10^12,0)*'Process Emissions Multipliers'!$B$45</f>
        <v>39502951118.163956</v>
      </c>
      <c r="M75" s="90">
        <f t="shared" ca="1" si="16"/>
        <v>52671938368.048355</v>
      </c>
      <c r="N75" s="90">
        <f t="shared" ca="1" si="13"/>
        <v>65840925617.932755</v>
      </c>
      <c r="O75" s="90">
        <f t="shared" ca="1" si="13"/>
        <v>79009912867.817154</v>
      </c>
      <c r="P75" s="90">
        <f t="shared" ca="1" si="13"/>
        <v>92178900117.701553</v>
      </c>
      <c r="Q75" s="90">
        <f t="shared" ca="1" si="13"/>
        <v>105347887367.58594</v>
      </c>
      <c r="R75" s="90">
        <f t="shared" ca="1" si="13"/>
        <v>118516874617.47034</v>
      </c>
      <c r="S75" s="90">
        <f t="shared" ca="1" si="13"/>
        <v>131685861867.35475</v>
      </c>
      <c r="T75" s="90">
        <f t="shared" ca="1" si="13"/>
        <v>144854849117.23914</v>
      </c>
      <c r="U75" s="90">
        <f t="shared" ca="1" si="13"/>
        <v>158023836367.12354</v>
      </c>
      <c r="V75">
        <f ca="1">IF('Waste 2030'!$A83="MR",INDIRECT("'Waste 2030'!"&amp;'Country Selector'!$B$3&amp;ROW($A83))*10^12,0)*'Process Emissions Multipliers'!$D$45</f>
        <v>171192823617.00793</v>
      </c>
      <c r="W75" s="90">
        <f t="shared" ca="1" si="14"/>
        <v>168395901079.54031</v>
      </c>
      <c r="X75" s="90">
        <f t="shared" ca="1" si="14"/>
        <v>165598978542.07269</v>
      </c>
      <c r="Y75" s="90">
        <f t="shared" ca="1" si="14"/>
        <v>162802056004.60504</v>
      </c>
      <c r="Z75" s="90">
        <f t="shared" ca="1" si="14"/>
        <v>160005133467.13745</v>
      </c>
      <c r="AA75" s="90">
        <f t="shared" ca="1" si="14"/>
        <v>157208210929.66983</v>
      </c>
      <c r="AB75" s="90">
        <f t="shared" ca="1" si="14"/>
        <v>154411288392.20221</v>
      </c>
      <c r="AC75" s="90">
        <f t="shared" ca="1" si="14"/>
        <v>151614365854.73456</v>
      </c>
      <c r="AD75" s="90">
        <f t="shared" ca="1" si="14"/>
        <v>148817443317.26697</v>
      </c>
      <c r="AE75" s="90">
        <f t="shared" ca="1" si="14"/>
        <v>146020520779.79935</v>
      </c>
      <c r="AF75" s="90">
        <f t="shared" ca="1" si="14"/>
        <v>143223598242.33173</v>
      </c>
      <c r="AG75" s="90">
        <f t="shared" ca="1" si="14"/>
        <v>140426675704.86407</v>
      </c>
      <c r="AH75" s="90">
        <f t="shared" ca="1" si="14"/>
        <v>137629753167.39648</v>
      </c>
      <c r="AI75" s="90">
        <f t="shared" ca="1" si="14"/>
        <v>134832830629.92883</v>
      </c>
      <c r="AJ75" s="90">
        <f t="shared" ca="1" si="14"/>
        <v>132035908092.46121</v>
      </c>
      <c r="AK75" s="90">
        <f t="shared" ca="1" si="14"/>
        <v>129238985554.99359</v>
      </c>
      <c r="AL75" s="90">
        <f t="shared" ca="1" si="14"/>
        <v>126442063017.52597</v>
      </c>
      <c r="AM75" s="90">
        <f t="shared" ca="1" si="11"/>
        <v>123645140480.05836</v>
      </c>
      <c r="AN75" s="90">
        <f t="shared" ca="1" si="11"/>
        <v>120848217942.59073</v>
      </c>
      <c r="AO75" s="90">
        <f t="shared" ca="1" si="11"/>
        <v>118051295405.12312</v>
      </c>
      <c r="AP75">
        <f ca="1">V75*'Process Emissions Multipliers'!$E$45</f>
        <v>115254372867.65549</v>
      </c>
    </row>
    <row r="76" spans="1:42">
      <c r="A76" s="74">
        <v>24</v>
      </c>
      <c r="B76">
        <f ca="1">IF('Waste 2010'!$A84="MR",INDIRECT("'Waste 2010'!"&amp;'Country Selector'!$B$3&amp;ROW($A84))*10^12,0)</f>
        <v>55649724301.757072</v>
      </c>
      <c r="C76" s="90">
        <f t="shared" ca="1" si="15"/>
        <v>56423477036.161255</v>
      </c>
      <c r="D76" s="90">
        <f t="shared" ca="1" si="12"/>
        <v>57197229770.56543</v>
      </c>
      <c r="E76" s="90">
        <f t="shared" ca="1" si="12"/>
        <v>57970982504.96962</v>
      </c>
      <c r="F76" s="90">
        <f t="shared" ca="1" si="12"/>
        <v>58744735239.373795</v>
      </c>
      <c r="G76" s="90">
        <f t="shared" ca="1" si="12"/>
        <v>59518487973.777977</v>
      </c>
      <c r="H76" s="90">
        <f t="shared" ca="1" si="12"/>
        <v>60292240708.182159</v>
      </c>
      <c r="I76" s="90">
        <f t="shared" ca="1" si="12"/>
        <v>61065993442.586342</v>
      </c>
      <c r="J76" s="90">
        <f t="shared" ca="1" si="12"/>
        <v>61839746176.990524</v>
      </c>
      <c r="K76" s="90">
        <f t="shared" ca="1" si="12"/>
        <v>62613498911.394699</v>
      </c>
      <c r="L76">
        <f ca="1">IF('Waste 2020'!$A84="MR",INDIRECT("'Waste 2020'!"&amp;'Country Selector'!$B$3&amp;ROW($A84))*10^12,0)*'Process Emissions Multipliers'!$B$45</f>
        <v>63387251645.798889</v>
      </c>
      <c r="M76" s="90">
        <f t="shared" ca="1" si="16"/>
        <v>70879166318.171768</v>
      </c>
      <c r="N76" s="90">
        <f t="shared" ca="1" si="13"/>
        <v>78371080990.544678</v>
      </c>
      <c r="O76" s="90">
        <f t="shared" ca="1" si="13"/>
        <v>85862995662.917557</v>
      </c>
      <c r="P76" s="90">
        <f t="shared" ca="1" si="13"/>
        <v>93354910335.290451</v>
      </c>
      <c r="Q76" s="90">
        <f t="shared" ca="1" si="13"/>
        <v>100846825007.66335</v>
      </c>
      <c r="R76" s="90">
        <f t="shared" ca="1" si="13"/>
        <v>108338739680.03622</v>
      </c>
      <c r="S76" s="90">
        <f t="shared" ca="1" si="13"/>
        <v>115830654352.40913</v>
      </c>
      <c r="T76" s="90">
        <f t="shared" ca="1" si="13"/>
        <v>123322569024.78201</v>
      </c>
      <c r="U76" s="90">
        <f t="shared" ca="1" si="13"/>
        <v>130814483697.15492</v>
      </c>
      <c r="V76">
        <f ca="1">IF('Waste 2030'!$A84="MR",INDIRECT("'Waste 2030'!"&amp;'Country Selector'!$B$3&amp;ROW($A84))*10^12,0)*'Process Emissions Multipliers'!$D$45</f>
        <v>138306398369.5278</v>
      </c>
      <c r="W76" s="90">
        <f t="shared" ca="1" si="14"/>
        <v>136046769288.69012</v>
      </c>
      <c r="X76" s="90">
        <f t="shared" ca="1" si="14"/>
        <v>133787140207.85243</v>
      </c>
      <c r="Y76" s="90">
        <f t="shared" ca="1" si="14"/>
        <v>131527511127.01476</v>
      </c>
      <c r="Z76" s="90">
        <f t="shared" ca="1" si="14"/>
        <v>129267882046.17706</v>
      </c>
      <c r="AA76" s="90">
        <f t="shared" ca="1" si="14"/>
        <v>127008252965.33937</v>
      </c>
      <c r="AB76" s="90">
        <f t="shared" ca="1" si="14"/>
        <v>124748623884.50169</v>
      </c>
      <c r="AC76" s="90">
        <f t="shared" ca="1" si="14"/>
        <v>122488994803.664</v>
      </c>
      <c r="AD76" s="90">
        <f t="shared" ca="1" si="14"/>
        <v>120229365722.82632</v>
      </c>
      <c r="AE76" s="90">
        <f t="shared" ca="1" si="14"/>
        <v>117969736641.98865</v>
      </c>
      <c r="AF76" s="90">
        <f t="shared" ca="1" si="14"/>
        <v>115710107561.15096</v>
      </c>
      <c r="AG76" s="90">
        <f t="shared" ca="1" si="14"/>
        <v>113450478480.31326</v>
      </c>
      <c r="AH76" s="90">
        <f t="shared" ca="1" si="14"/>
        <v>111190849399.47559</v>
      </c>
      <c r="AI76" s="90">
        <f t="shared" ca="1" si="14"/>
        <v>108931220318.63791</v>
      </c>
      <c r="AJ76" s="90">
        <f t="shared" ca="1" si="14"/>
        <v>106671591237.8002</v>
      </c>
      <c r="AK76" s="90">
        <f t="shared" ca="1" si="14"/>
        <v>104411962156.96252</v>
      </c>
      <c r="AL76" s="90">
        <f t="shared" ca="1" si="14"/>
        <v>102152333076.12485</v>
      </c>
      <c r="AM76" s="90">
        <f t="shared" ca="1" si="11"/>
        <v>99892703995.28717</v>
      </c>
      <c r="AN76" s="90">
        <f t="shared" ca="1" si="11"/>
        <v>97633074914.449478</v>
      </c>
      <c r="AO76" s="90">
        <f t="shared" ca="1" si="11"/>
        <v>95373445833.611801</v>
      </c>
      <c r="AP76">
        <f ca="1">V76*'Process Emissions Multipliers'!$E$45</f>
        <v>93113816752.774109</v>
      </c>
    </row>
    <row r="77" spans="1:42">
      <c r="A77" s="74">
        <v>25</v>
      </c>
      <c r="B77">
        <f ca="1">IF('Waste 2010'!$A85="MR",INDIRECT("'Waste 2010'!"&amp;'Country Selector'!$B$3&amp;ROW($A85))*10^12,0)</f>
        <v>28082314111.291142</v>
      </c>
      <c r="C77" s="90">
        <f t="shared" ca="1" si="15"/>
        <v>31973257046.427658</v>
      </c>
      <c r="D77" s="90">
        <f t="shared" ca="1" si="12"/>
        <v>35864199981.564178</v>
      </c>
      <c r="E77" s="90">
        <f t="shared" ca="1" si="12"/>
        <v>39755142916.700699</v>
      </c>
      <c r="F77" s="90">
        <f t="shared" ca="1" si="12"/>
        <v>43646085851.837204</v>
      </c>
      <c r="G77" s="90">
        <f t="shared" ca="1" si="12"/>
        <v>47537028786.973724</v>
      </c>
      <c r="H77" s="90">
        <f t="shared" ca="1" si="12"/>
        <v>51427971722.110245</v>
      </c>
      <c r="I77" s="90">
        <f t="shared" ca="1" si="12"/>
        <v>55318914657.246765</v>
      </c>
      <c r="J77" s="90">
        <f t="shared" ca="1" si="12"/>
        <v>59209857592.38327</v>
      </c>
      <c r="K77" s="90">
        <f t="shared" ca="1" si="12"/>
        <v>63100800527.519783</v>
      </c>
      <c r="L77">
        <f ca="1">IF('Waste 2020'!$A85="MR",INDIRECT("'Waste 2020'!"&amp;'Country Selector'!$B$3&amp;ROW($A85))*10^12,0)*'Process Emissions Multipliers'!$B$45</f>
        <v>66991743462.656311</v>
      </c>
      <c r="M77" s="90">
        <f t="shared" ca="1" si="16"/>
        <v>70513736410.657288</v>
      </c>
      <c r="N77" s="90">
        <f t="shared" ca="1" si="13"/>
        <v>74035729358.658264</v>
      </c>
      <c r="O77" s="90">
        <f t="shared" ca="1" si="13"/>
        <v>77557722306.659241</v>
      </c>
      <c r="P77" s="90">
        <f t="shared" ca="1" si="13"/>
        <v>81079715254.660233</v>
      </c>
      <c r="Q77" s="90">
        <f t="shared" ca="1" si="13"/>
        <v>84601708202.661209</v>
      </c>
      <c r="R77" s="90">
        <f t="shared" ca="1" si="13"/>
        <v>88123701150.66217</v>
      </c>
      <c r="S77" s="90">
        <f t="shared" ca="1" si="13"/>
        <v>91645694098.663162</v>
      </c>
      <c r="T77" s="90">
        <f t="shared" ca="1" si="13"/>
        <v>95167687046.664154</v>
      </c>
      <c r="U77" s="90">
        <f t="shared" ca="1" si="13"/>
        <v>98689679994.665131</v>
      </c>
      <c r="V77">
        <f ca="1">IF('Waste 2030'!$A85="MR",INDIRECT("'Waste 2030'!"&amp;'Country Selector'!$B$3&amp;ROW($A85))*10^12,0)*'Process Emissions Multipliers'!$D$45</f>
        <v>102211672942.66611</v>
      </c>
      <c r="W77" s="90">
        <f t="shared" ca="1" si="14"/>
        <v>100541754042.99788</v>
      </c>
      <c r="X77" s="90">
        <f t="shared" ca="1" si="14"/>
        <v>98871835143.329651</v>
      </c>
      <c r="Y77" s="90">
        <f t="shared" ca="1" si="14"/>
        <v>97201916243.661392</v>
      </c>
      <c r="Z77" s="90">
        <f t="shared" ca="1" si="14"/>
        <v>95531997343.993164</v>
      </c>
      <c r="AA77" s="90">
        <f t="shared" ca="1" si="14"/>
        <v>93862078444.324936</v>
      </c>
      <c r="AB77" s="90">
        <f t="shared" ca="1" si="14"/>
        <v>92192159544.656677</v>
      </c>
      <c r="AC77" s="90">
        <f t="shared" ca="1" si="14"/>
        <v>90522240644.988449</v>
      </c>
      <c r="AD77" s="90">
        <f t="shared" ca="1" si="14"/>
        <v>88852321745.320206</v>
      </c>
      <c r="AE77" s="90">
        <f t="shared" ca="1" si="14"/>
        <v>87182402845.651978</v>
      </c>
      <c r="AF77" s="90">
        <f t="shared" ca="1" si="14"/>
        <v>85512483945.983734</v>
      </c>
      <c r="AG77" s="90">
        <f t="shared" ca="1" si="14"/>
        <v>83842565046.315521</v>
      </c>
      <c r="AH77" s="90">
        <f t="shared" ca="1" si="14"/>
        <v>82172646146.647278</v>
      </c>
      <c r="AI77" s="90">
        <f t="shared" ca="1" si="14"/>
        <v>80502727246.979034</v>
      </c>
      <c r="AJ77" s="90">
        <f t="shared" ca="1" si="14"/>
        <v>78832808347.310791</v>
      </c>
      <c r="AK77" s="90">
        <f t="shared" ca="1" si="14"/>
        <v>77162889447.642548</v>
      </c>
      <c r="AL77" s="90">
        <f t="shared" ca="1" si="14"/>
        <v>75492970547.974319</v>
      </c>
      <c r="AM77" s="90">
        <f t="shared" ca="1" si="11"/>
        <v>73823051648.306076</v>
      </c>
      <c r="AN77" s="90">
        <f t="shared" ca="1" si="11"/>
        <v>72153132748.637848</v>
      </c>
      <c r="AO77" s="90">
        <f t="shared" ca="1" si="11"/>
        <v>70483213848.969604</v>
      </c>
      <c r="AP77">
        <f ca="1">V77*'Process Emissions Multipliers'!$E$45</f>
        <v>68813294949.301376</v>
      </c>
    </row>
    <row r="78" spans="1:42">
      <c r="A78" s="74">
        <v>26</v>
      </c>
      <c r="B78">
        <f ca="1">IF('Waste 2010'!$A86="MR",INDIRECT("'Waste 2010'!"&amp;'Country Selector'!$B$3&amp;ROW($A86))*10^12,0)</f>
        <v>17634536342.358231</v>
      </c>
      <c r="C78" s="90">
        <f t="shared" ca="1" si="15"/>
        <v>19179636888.689396</v>
      </c>
      <c r="D78" s="90">
        <f t="shared" ca="1" si="12"/>
        <v>20724737435.020565</v>
      </c>
      <c r="E78" s="90">
        <f t="shared" ca="1" si="12"/>
        <v>22269837981.35173</v>
      </c>
      <c r="F78" s="90">
        <f t="shared" ca="1" si="12"/>
        <v>23814938527.682899</v>
      </c>
      <c r="G78" s="90">
        <f t="shared" ca="1" si="12"/>
        <v>25360039074.014065</v>
      </c>
      <c r="H78" s="90">
        <f t="shared" ca="1" si="12"/>
        <v>26905139620.34523</v>
      </c>
      <c r="I78" s="90">
        <f t="shared" ca="1" si="12"/>
        <v>28450240166.676399</v>
      </c>
      <c r="J78" s="90">
        <f t="shared" ca="1" si="12"/>
        <v>29995340713.007565</v>
      </c>
      <c r="K78" s="90">
        <f t="shared" ca="1" si="12"/>
        <v>31540441259.338737</v>
      </c>
      <c r="L78">
        <f ca="1">IF('Waste 2020'!$A86="MR",INDIRECT("'Waste 2020'!"&amp;'Country Selector'!$B$3&amp;ROW($A86))*10^12,0)*'Process Emissions Multipliers'!$B$45</f>
        <v>33085541805.669899</v>
      </c>
      <c r="M78" s="90">
        <f t="shared" ca="1" si="16"/>
        <v>41598971167.552292</v>
      </c>
      <c r="N78" s="90">
        <f t="shared" ca="1" si="13"/>
        <v>50112400529.434685</v>
      </c>
      <c r="O78" s="90">
        <f t="shared" ca="1" si="13"/>
        <v>58625829891.317078</v>
      </c>
      <c r="P78" s="90">
        <f t="shared" ca="1" si="13"/>
        <v>67139259253.199471</v>
      </c>
      <c r="Q78" s="90">
        <f t="shared" ca="1" si="13"/>
        <v>75652688615.081863</v>
      </c>
      <c r="R78" s="90">
        <f t="shared" ca="1" si="13"/>
        <v>84166117976.964249</v>
      </c>
      <c r="S78" s="90">
        <f t="shared" ca="1" si="13"/>
        <v>92679547338.846649</v>
      </c>
      <c r="T78" s="90">
        <f t="shared" ca="1" si="13"/>
        <v>101192976700.72903</v>
      </c>
      <c r="U78" s="90">
        <f t="shared" ca="1" si="13"/>
        <v>109706406062.61142</v>
      </c>
      <c r="V78">
        <f ca="1">IF('Waste 2030'!$A86="MR",INDIRECT("'Waste 2030'!"&amp;'Country Selector'!$B$3&amp;ROW($A86))*10^12,0)*'Process Emissions Multipliers'!$D$45</f>
        <v>118219835424.49382</v>
      </c>
      <c r="W78" s="90">
        <f t="shared" ca="1" si="14"/>
        <v>116288377580.12639</v>
      </c>
      <c r="X78" s="90">
        <f t="shared" ca="1" si="14"/>
        <v>114356919735.75896</v>
      </c>
      <c r="Y78" s="90">
        <f t="shared" ca="1" si="14"/>
        <v>112425461891.39153</v>
      </c>
      <c r="Z78" s="90">
        <f t="shared" ca="1" si="14"/>
        <v>110494004047.02411</v>
      </c>
      <c r="AA78" s="90">
        <f t="shared" ca="1" si="14"/>
        <v>108562546202.65666</v>
      </c>
      <c r="AB78" s="90">
        <f t="shared" ca="1" si="14"/>
        <v>106631088358.28925</v>
      </c>
      <c r="AC78" s="90">
        <f t="shared" ca="1" si="14"/>
        <v>104699630513.92181</v>
      </c>
      <c r="AD78" s="90">
        <f t="shared" ca="1" si="14"/>
        <v>102768172669.55437</v>
      </c>
      <c r="AE78" s="90">
        <f t="shared" ca="1" si="14"/>
        <v>100836714825.18695</v>
      </c>
      <c r="AF78" s="90">
        <f t="shared" ca="1" si="14"/>
        <v>98905256980.819519</v>
      </c>
      <c r="AG78" s="90">
        <f t="shared" ca="1" si="14"/>
        <v>96973799136.452072</v>
      </c>
      <c r="AH78" s="90">
        <f t="shared" ca="1" si="14"/>
        <v>95042341292.084656</v>
      </c>
      <c r="AI78" s="90">
        <f t="shared" ca="1" si="14"/>
        <v>93110883447.717224</v>
      </c>
      <c r="AJ78" s="90">
        <f t="shared" ca="1" si="14"/>
        <v>91179425603.349777</v>
      </c>
      <c r="AK78" s="90">
        <f t="shared" ca="1" si="14"/>
        <v>89247967758.982361</v>
      </c>
      <c r="AL78" s="90">
        <f t="shared" ref="AL78:AO93" ca="1" si="17">$V78*($AP$1-AL$1)/($AP$1-$V$1)+$AP78*(AL$1-$V$1)/($AP$1-$V$1)</f>
        <v>87316509914.614929</v>
      </c>
      <c r="AM78" s="90">
        <f t="shared" ca="1" si="17"/>
        <v>85385052070.247498</v>
      </c>
      <c r="AN78" s="90">
        <f t="shared" ca="1" si="17"/>
        <v>83453594225.880081</v>
      </c>
      <c r="AO78" s="90">
        <f t="shared" ca="1" si="17"/>
        <v>81522136381.512619</v>
      </c>
      <c r="AP78">
        <f ca="1">V78*'Process Emissions Multipliers'!$E$45</f>
        <v>79590678537.145203</v>
      </c>
    </row>
    <row r="79" spans="1:42">
      <c r="A79" s="74">
        <v>27</v>
      </c>
      <c r="B79">
        <f ca="1">IF('Waste 2010'!$A87="MR",INDIRECT("'Waste 2010'!"&amp;'Country Selector'!$B$3&amp;ROW($A87))*10^12,0)</f>
        <v>16596178191.184307</v>
      </c>
      <c r="C79" s="90">
        <f t="shared" ca="1" si="15"/>
        <v>18732754084.340508</v>
      </c>
      <c r="D79" s="90">
        <f t="shared" ca="1" si="12"/>
        <v>20869329977.496704</v>
      </c>
      <c r="E79" s="90">
        <f t="shared" ca="1" si="12"/>
        <v>23005905870.652908</v>
      </c>
      <c r="F79" s="90">
        <f t="shared" ca="1" si="12"/>
        <v>25142481763.809105</v>
      </c>
      <c r="G79" s="90">
        <f t="shared" ca="1" si="12"/>
        <v>27279057656.965309</v>
      </c>
      <c r="H79" s="90">
        <f t="shared" ca="1" si="12"/>
        <v>29415633550.121506</v>
      </c>
      <c r="I79" s="90">
        <f t="shared" ca="1" si="12"/>
        <v>31552209443.27771</v>
      </c>
      <c r="J79" s="90">
        <f t="shared" ca="1" si="12"/>
        <v>33688785336.433907</v>
      </c>
      <c r="K79" s="90">
        <f t="shared" ca="1" si="12"/>
        <v>35825361229.590111</v>
      </c>
      <c r="L79">
        <f ca="1">IF('Waste 2020'!$A87="MR",INDIRECT("'Waste 2020'!"&amp;'Country Selector'!$B$3&amp;ROW($A87))*10^12,0)*'Process Emissions Multipliers'!$B$45</f>
        <v>37961937122.746307</v>
      </c>
      <c r="M79" s="90">
        <f t="shared" ca="1" si="16"/>
        <v>39252126615.610863</v>
      </c>
      <c r="N79" s="90">
        <f t="shared" ca="1" si="13"/>
        <v>40542316108.47541</v>
      </c>
      <c r="O79" s="90">
        <f t="shared" ca="1" si="13"/>
        <v>41832505601.339966</v>
      </c>
      <c r="P79" s="90">
        <f t="shared" ca="1" si="13"/>
        <v>43122695094.204514</v>
      </c>
      <c r="Q79" s="90">
        <f t="shared" ca="1" si="13"/>
        <v>44412884587.069061</v>
      </c>
      <c r="R79" s="90">
        <f t="shared" ca="1" si="13"/>
        <v>45703074079.933617</v>
      </c>
      <c r="S79" s="90">
        <f t="shared" ca="1" si="13"/>
        <v>46993263572.798164</v>
      </c>
      <c r="T79" s="90">
        <f t="shared" ca="1" si="13"/>
        <v>48283453065.66272</v>
      </c>
      <c r="U79" s="90">
        <f t="shared" ca="1" si="13"/>
        <v>49573642558.527267</v>
      </c>
      <c r="V79">
        <f ca="1">IF('Waste 2030'!$A87="MR",INDIRECT("'Waste 2030'!"&amp;'Country Selector'!$B$3&amp;ROW($A87))*10^12,0)*'Process Emissions Multipliers'!$D$45</f>
        <v>50863832051.391823</v>
      </c>
      <c r="W79" s="90">
        <f t="shared" ref="W79:AL94" ca="1" si="18">$V79*($AP$1-W$1)/($AP$1-$V$1)+$AP79*(W$1-$V$1)/($AP$1-$V$1)</f>
        <v>50032826433.277977</v>
      </c>
      <c r="X79" s="90">
        <f t="shared" ca="1" si="18"/>
        <v>49201820815.164139</v>
      </c>
      <c r="Y79" s="90">
        <f t="shared" ca="1" si="18"/>
        <v>48370815197.050293</v>
      </c>
      <c r="Z79" s="90">
        <f t="shared" ca="1" si="18"/>
        <v>47539809578.936447</v>
      </c>
      <c r="AA79" s="90">
        <f t="shared" ca="1" si="18"/>
        <v>46708803960.822609</v>
      </c>
      <c r="AB79" s="90">
        <f t="shared" ca="1" si="18"/>
        <v>45877798342.708763</v>
      </c>
      <c r="AC79" s="90">
        <f t="shared" ca="1" si="18"/>
        <v>45046792724.594925</v>
      </c>
      <c r="AD79" s="90">
        <f t="shared" ca="1" si="18"/>
        <v>44215787106.481079</v>
      </c>
      <c r="AE79" s="90">
        <f t="shared" ca="1" si="18"/>
        <v>43384781488.367233</v>
      </c>
      <c r="AF79" s="90">
        <f t="shared" ca="1" si="18"/>
        <v>42553775870.253395</v>
      </c>
      <c r="AG79" s="90">
        <f t="shared" ca="1" si="18"/>
        <v>41722770252.139549</v>
      </c>
      <c r="AH79" s="90">
        <f t="shared" ca="1" si="18"/>
        <v>40891764634.025711</v>
      </c>
      <c r="AI79" s="90">
        <f t="shared" ca="1" si="18"/>
        <v>40060759015.911865</v>
      </c>
      <c r="AJ79" s="90">
        <f t="shared" ca="1" si="18"/>
        <v>39229753397.798019</v>
      </c>
      <c r="AK79" s="90">
        <f t="shared" ca="1" si="18"/>
        <v>38398747779.684174</v>
      </c>
      <c r="AL79" s="90">
        <f t="shared" ca="1" si="18"/>
        <v>37567742161.570335</v>
      </c>
      <c r="AM79" s="90">
        <f t="shared" ca="1" si="17"/>
        <v>36736736543.45649</v>
      </c>
      <c r="AN79" s="90">
        <f t="shared" ca="1" si="17"/>
        <v>35905730925.342651</v>
      </c>
      <c r="AO79" s="90">
        <f t="shared" ca="1" si="17"/>
        <v>35074725307.228806</v>
      </c>
      <c r="AP79">
        <f ca="1">V79*'Process Emissions Multipliers'!$E$45</f>
        <v>34243719689.114964</v>
      </c>
    </row>
    <row r="80" spans="1:42">
      <c r="A80" s="74">
        <v>28</v>
      </c>
      <c r="B80">
        <f ca="1">IF('Waste 2010'!$A88="MR",INDIRECT("'Waste 2010'!"&amp;'Country Selector'!$B$3&amp;ROW($A88))*10^12,0)</f>
        <v>20037223832.407135</v>
      </c>
      <c r="C80" s="90">
        <f t="shared" ca="1" si="15"/>
        <v>20243549763.520958</v>
      </c>
      <c r="D80" s="90">
        <f t="shared" ca="1" si="12"/>
        <v>20449875694.634789</v>
      </c>
      <c r="E80" s="90">
        <f t="shared" ca="1" si="12"/>
        <v>20656201625.748611</v>
      </c>
      <c r="F80" s="90">
        <f t="shared" ca="1" si="12"/>
        <v>20862527556.862434</v>
      </c>
      <c r="G80" s="90">
        <f t="shared" ca="1" si="12"/>
        <v>21068853487.976265</v>
      </c>
      <c r="H80" s="90">
        <f t="shared" ca="1" si="12"/>
        <v>21275179419.090088</v>
      </c>
      <c r="I80" s="90">
        <f t="shared" ca="1" si="12"/>
        <v>21481505350.203915</v>
      </c>
      <c r="J80" s="90">
        <f t="shared" ca="1" si="12"/>
        <v>21687831281.317738</v>
      </c>
      <c r="K80" s="90">
        <f t="shared" ca="1" si="12"/>
        <v>21894157212.431564</v>
      </c>
      <c r="L80">
        <f ca="1">IF('Waste 2020'!$A88="MR",INDIRECT("'Waste 2020'!"&amp;'Country Selector'!$B$3&amp;ROW($A88))*10^12,0)*'Process Emissions Multipliers'!$B$45</f>
        <v>22100483143.545391</v>
      </c>
      <c r="M80" s="90">
        <f t="shared" ca="1" si="16"/>
        <v>23213836041.813236</v>
      </c>
      <c r="N80" s="90">
        <f t="shared" ca="1" si="13"/>
        <v>24327188940.081085</v>
      </c>
      <c r="O80" s="90">
        <f t="shared" ca="1" si="13"/>
        <v>25440541838.348938</v>
      </c>
      <c r="P80" s="90">
        <f t="shared" ca="1" si="13"/>
        <v>26553894736.616779</v>
      </c>
      <c r="Q80" s="90">
        <f t="shared" ca="1" si="13"/>
        <v>27667247634.884628</v>
      </c>
      <c r="R80" s="90">
        <f t="shared" ca="1" si="13"/>
        <v>28780600533.152477</v>
      </c>
      <c r="S80" s="90">
        <f t="shared" ca="1" si="13"/>
        <v>29893953431.420322</v>
      </c>
      <c r="T80" s="90">
        <f t="shared" ca="1" si="13"/>
        <v>31007306329.688171</v>
      </c>
      <c r="U80" s="90">
        <f t="shared" ca="1" si="13"/>
        <v>32120659227.956017</v>
      </c>
      <c r="V80">
        <f ca="1">IF('Waste 2030'!$A88="MR",INDIRECT("'Waste 2030'!"&amp;'Country Selector'!$B$3&amp;ROW($A88))*10^12,0)*'Process Emissions Multipliers'!$D$45</f>
        <v>33234012126.223866</v>
      </c>
      <c r="W80" s="90">
        <f t="shared" ca="1" si="18"/>
        <v>32691039847.582897</v>
      </c>
      <c r="X80" s="90">
        <f t="shared" ca="1" si="18"/>
        <v>32148067568.941933</v>
      </c>
      <c r="Y80" s="90">
        <f t="shared" ca="1" si="18"/>
        <v>31605095290.300964</v>
      </c>
      <c r="Z80" s="90">
        <f t="shared" ca="1" si="18"/>
        <v>31062123011.66</v>
      </c>
      <c r="AA80" s="90">
        <f t="shared" ca="1" si="18"/>
        <v>30519150733.019035</v>
      </c>
      <c r="AB80" s="90">
        <f t="shared" ca="1" si="18"/>
        <v>29976178454.378067</v>
      </c>
      <c r="AC80" s="90">
        <f t="shared" ca="1" si="18"/>
        <v>29433206175.737106</v>
      </c>
      <c r="AD80" s="90">
        <f t="shared" ca="1" si="18"/>
        <v>28890233897.096138</v>
      </c>
      <c r="AE80" s="90">
        <f t="shared" ca="1" si="18"/>
        <v>28347261618.45517</v>
      </c>
      <c r="AF80" s="90">
        <f t="shared" ca="1" si="18"/>
        <v>27804289339.814205</v>
      </c>
      <c r="AG80" s="90">
        <f t="shared" ca="1" si="18"/>
        <v>27261317061.173241</v>
      </c>
      <c r="AH80" s="90">
        <f t="shared" ca="1" si="18"/>
        <v>26718344782.532272</v>
      </c>
      <c r="AI80" s="90">
        <f t="shared" ca="1" si="18"/>
        <v>26175372503.891308</v>
      </c>
      <c r="AJ80" s="90">
        <f t="shared" ca="1" si="18"/>
        <v>25632400225.250343</v>
      </c>
      <c r="AK80" s="90">
        <f t="shared" ca="1" si="18"/>
        <v>25089427946.609375</v>
      </c>
      <c r="AL80" s="90">
        <f t="shared" ca="1" si="18"/>
        <v>24546455667.96841</v>
      </c>
      <c r="AM80" s="90">
        <f t="shared" ca="1" si="17"/>
        <v>24003483389.327446</v>
      </c>
      <c r="AN80" s="90">
        <f t="shared" ca="1" si="17"/>
        <v>23460511110.686478</v>
      </c>
      <c r="AO80" s="90">
        <f t="shared" ca="1" si="17"/>
        <v>22917538832.045509</v>
      </c>
      <c r="AP80">
        <f ca="1">V80*'Process Emissions Multipliers'!$E$45</f>
        <v>22374566553.404545</v>
      </c>
    </row>
    <row r="81" spans="1:42">
      <c r="A81" s="74">
        <v>29</v>
      </c>
      <c r="B81">
        <f ca="1">IF('Waste 2010'!$A89="MR",INDIRECT("'Waste 2010'!"&amp;'Country Selector'!$B$3&amp;ROW($A89))*10^12,0)</f>
        <v>19711632498.676579</v>
      </c>
      <c r="C81" s="90">
        <f t="shared" ca="1" si="15"/>
        <v>20145135525.519321</v>
      </c>
      <c r="D81" s="90">
        <f t="shared" ca="1" si="12"/>
        <v>20578638552.362064</v>
      </c>
      <c r="E81" s="90">
        <f t="shared" ca="1" si="12"/>
        <v>21012141579.204803</v>
      </c>
      <c r="F81" s="90">
        <f t="shared" ca="1" si="12"/>
        <v>21445644606.047546</v>
      </c>
      <c r="G81" s="90">
        <f t="shared" ca="1" si="12"/>
        <v>21879147632.890289</v>
      </c>
      <c r="H81" s="90">
        <f t="shared" ca="1" si="12"/>
        <v>22312650659.733032</v>
      </c>
      <c r="I81" s="90">
        <f t="shared" ca="1" si="12"/>
        <v>22746153686.575775</v>
      </c>
      <c r="J81" s="90">
        <f t="shared" ca="1" si="12"/>
        <v>23179656713.418518</v>
      </c>
      <c r="K81" s="90">
        <f t="shared" ca="1" si="12"/>
        <v>23613159740.261257</v>
      </c>
      <c r="L81">
        <f ca="1">IF('Waste 2020'!$A89="MR",INDIRECT("'Waste 2020'!"&amp;'Country Selector'!$B$3&amp;ROW($A89))*10^12,0)*'Process Emissions Multipliers'!$B$45</f>
        <v>24046662767.104</v>
      </c>
      <c r="M81" s="90">
        <f t="shared" ca="1" si="16"/>
        <v>39186536225.200668</v>
      </c>
      <c r="N81" s="90">
        <f t="shared" ca="1" si="13"/>
        <v>54326409683.297333</v>
      </c>
      <c r="O81" s="90">
        <f t="shared" ca="1" si="13"/>
        <v>69466283141.393982</v>
      </c>
      <c r="P81" s="90">
        <f t="shared" ca="1" si="13"/>
        <v>84606156599.490662</v>
      </c>
      <c r="Q81" s="90">
        <f t="shared" ca="1" si="13"/>
        <v>99746030057.587326</v>
      </c>
      <c r="R81" s="90">
        <f t="shared" ca="1" si="13"/>
        <v>114885903515.68398</v>
      </c>
      <c r="S81" s="90">
        <f t="shared" ca="1" si="13"/>
        <v>130025776973.78065</v>
      </c>
      <c r="T81" s="90">
        <f t="shared" ca="1" si="13"/>
        <v>145165650431.87732</v>
      </c>
      <c r="U81" s="90">
        <f t="shared" ca="1" si="13"/>
        <v>160305523889.97397</v>
      </c>
      <c r="V81">
        <f ca="1">IF('Waste 2030'!$A89="MR",INDIRECT("'Waste 2030'!"&amp;'Country Selector'!$B$3&amp;ROW($A89))*10^12,0)*'Process Emissions Multipliers'!$D$45</f>
        <v>175445397348.07065</v>
      </c>
      <c r="W81" s="90">
        <f t="shared" ca="1" si="18"/>
        <v>172578996902.24594</v>
      </c>
      <c r="X81" s="90">
        <f t="shared" ca="1" si="18"/>
        <v>169712596456.42123</v>
      </c>
      <c r="Y81" s="90">
        <f t="shared" ca="1" si="18"/>
        <v>166846196010.59653</v>
      </c>
      <c r="Z81" s="90">
        <f t="shared" ca="1" si="18"/>
        <v>163979795564.77185</v>
      </c>
      <c r="AA81" s="90">
        <f t="shared" ca="1" si="18"/>
        <v>161113395118.94714</v>
      </c>
      <c r="AB81" s="90">
        <f t="shared" ca="1" si="18"/>
        <v>158246994673.12244</v>
      </c>
      <c r="AC81" s="90">
        <f t="shared" ca="1" si="18"/>
        <v>155380594227.29773</v>
      </c>
      <c r="AD81" s="90">
        <f t="shared" ca="1" si="18"/>
        <v>152514193781.47302</v>
      </c>
      <c r="AE81" s="90">
        <f t="shared" ca="1" si="18"/>
        <v>149647793335.64835</v>
      </c>
      <c r="AF81" s="90">
        <f t="shared" ca="1" si="18"/>
        <v>146781392889.82364</v>
      </c>
      <c r="AG81" s="90">
        <f t="shared" ca="1" si="18"/>
        <v>143914992443.99893</v>
      </c>
      <c r="AH81" s="90">
        <f t="shared" ca="1" si="18"/>
        <v>141048591998.17422</v>
      </c>
      <c r="AI81" s="90">
        <f t="shared" ca="1" si="18"/>
        <v>138182191552.34955</v>
      </c>
      <c r="AJ81" s="90">
        <f t="shared" ca="1" si="18"/>
        <v>135315791106.52483</v>
      </c>
      <c r="AK81" s="90">
        <f t="shared" ca="1" si="18"/>
        <v>132449390660.70013</v>
      </c>
      <c r="AL81" s="90">
        <f t="shared" ca="1" si="18"/>
        <v>129582990214.87543</v>
      </c>
      <c r="AM81" s="90">
        <f t="shared" ca="1" si="17"/>
        <v>126716589769.05072</v>
      </c>
      <c r="AN81" s="90">
        <f t="shared" ca="1" si="17"/>
        <v>123850189323.22604</v>
      </c>
      <c r="AO81" s="90">
        <f t="shared" ca="1" si="17"/>
        <v>120983788877.40134</v>
      </c>
      <c r="AP81">
        <f ca="1">V81*'Process Emissions Multipliers'!$E$45</f>
        <v>118117388431.57663</v>
      </c>
    </row>
    <row r="82" spans="1:42">
      <c r="A82" s="74">
        <v>30</v>
      </c>
      <c r="B82">
        <f ca="1">IF('Waste 2010'!$A90="MR",INDIRECT("'Waste 2010'!"&amp;'Country Selector'!$B$3&amp;ROW($A90))*10^12,0)</f>
        <v>14574090564.625664</v>
      </c>
      <c r="C82" s="90">
        <f t="shared" ca="1" si="15"/>
        <v>15269641594.625237</v>
      </c>
      <c r="D82" s="90">
        <f t="shared" ca="1" si="12"/>
        <v>15965192624.624811</v>
      </c>
      <c r="E82" s="90">
        <f t="shared" ca="1" si="12"/>
        <v>16660743654.624384</v>
      </c>
      <c r="F82" s="90">
        <f t="shared" ca="1" si="12"/>
        <v>17356294684.623959</v>
      </c>
      <c r="G82" s="90">
        <f t="shared" ca="1" si="12"/>
        <v>18051845714.623531</v>
      </c>
      <c r="H82" s="90">
        <f t="shared" ca="1" si="12"/>
        <v>18747396744.623104</v>
      </c>
      <c r="I82" s="90">
        <f t="shared" ca="1" si="12"/>
        <v>19442947774.622681</v>
      </c>
      <c r="J82" s="90">
        <f t="shared" ca="1" si="12"/>
        <v>20138498804.622253</v>
      </c>
      <c r="K82" s="90">
        <f t="shared" ca="1" si="12"/>
        <v>20834049834.621826</v>
      </c>
      <c r="L82">
        <f ca="1">IF('Waste 2020'!$A90="MR",INDIRECT("'Waste 2020'!"&amp;'Country Selector'!$B$3&amp;ROW($A90))*10^12,0)*'Process Emissions Multipliers'!$B$45</f>
        <v>21529600864.621399</v>
      </c>
      <c r="M82" s="90">
        <f t="shared" ca="1" si="16"/>
        <v>23367222671.723606</v>
      </c>
      <c r="N82" s="90">
        <f t="shared" ca="1" si="13"/>
        <v>25204844478.825813</v>
      </c>
      <c r="O82" s="90">
        <f t="shared" ca="1" si="13"/>
        <v>27042466285.928017</v>
      </c>
      <c r="P82" s="90">
        <f t="shared" ca="1" si="13"/>
        <v>28880088093.03022</v>
      </c>
      <c r="Q82" s="90">
        <f t="shared" ca="1" si="13"/>
        <v>30717709900.132427</v>
      </c>
      <c r="R82" s="90">
        <f t="shared" ca="1" si="13"/>
        <v>32555331707.234631</v>
      </c>
      <c r="S82" s="90">
        <f t="shared" ca="1" si="13"/>
        <v>34392953514.336838</v>
      </c>
      <c r="T82" s="90">
        <f t="shared" ca="1" si="13"/>
        <v>36230575321.439041</v>
      </c>
      <c r="U82" s="90">
        <f t="shared" ca="1" si="13"/>
        <v>38068197128.541252</v>
      </c>
      <c r="V82">
        <f ca="1">IF('Waste 2030'!$A90="MR",INDIRECT("'Waste 2030'!"&amp;'Country Selector'!$B$3&amp;ROW($A90))*10^12,0)*'Process Emissions Multipliers'!$D$45</f>
        <v>39905818935.643456</v>
      </c>
      <c r="W82" s="90">
        <f t="shared" ca="1" si="18"/>
        <v>39253843683.416153</v>
      </c>
      <c r="X82" s="90">
        <f t="shared" ca="1" si="18"/>
        <v>38601868431.188843</v>
      </c>
      <c r="Y82" s="90">
        <f t="shared" ca="1" si="18"/>
        <v>37949893178.96154</v>
      </c>
      <c r="Z82" s="90">
        <f t="shared" ca="1" si="18"/>
        <v>37297917926.73423</v>
      </c>
      <c r="AA82" s="90">
        <f t="shared" ca="1" si="18"/>
        <v>36645942674.506927</v>
      </c>
      <c r="AB82" s="90">
        <f t="shared" ca="1" si="18"/>
        <v>35993967422.279625</v>
      </c>
      <c r="AC82" s="90">
        <f t="shared" ca="1" si="18"/>
        <v>35341992170.052315</v>
      </c>
      <c r="AD82" s="90">
        <f t="shared" ca="1" si="18"/>
        <v>34690016917.825012</v>
      </c>
      <c r="AE82" s="90">
        <f t="shared" ca="1" si="18"/>
        <v>34038041665.597706</v>
      </c>
      <c r="AF82" s="90">
        <f t="shared" ca="1" si="18"/>
        <v>33386066413.370399</v>
      </c>
      <c r="AG82" s="90">
        <f t="shared" ca="1" si="18"/>
        <v>32734091161.143097</v>
      </c>
      <c r="AH82" s="90">
        <f t="shared" ca="1" si="18"/>
        <v>32082115908.915787</v>
      </c>
      <c r="AI82" s="90">
        <f t="shared" ca="1" si="18"/>
        <v>31430140656.688484</v>
      </c>
      <c r="AJ82" s="90">
        <f t="shared" ca="1" si="18"/>
        <v>30778165404.461174</v>
      </c>
      <c r="AK82" s="90">
        <f t="shared" ca="1" si="18"/>
        <v>30126190152.233871</v>
      </c>
      <c r="AL82" s="90">
        <f t="shared" ca="1" si="18"/>
        <v>29474214900.006569</v>
      </c>
      <c r="AM82" s="90">
        <f t="shared" ca="1" si="17"/>
        <v>28822239647.779259</v>
      </c>
      <c r="AN82" s="90">
        <f t="shared" ca="1" si="17"/>
        <v>28170264395.551956</v>
      </c>
      <c r="AO82" s="90">
        <f t="shared" ca="1" si="17"/>
        <v>27518289143.32465</v>
      </c>
      <c r="AP82">
        <f ca="1">V82*'Process Emissions Multipliers'!$E$45</f>
        <v>26866313891.097343</v>
      </c>
    </row>
    <row r="83" spans="1:42">
      <c r="A83" s="74">
        <v>31</v>
      </c>
      <c r="B83">
        <f ca="1">IF('Waste 2010'!$A91="MR",INDIRECT("'Waste 2010'!"&amp;'Country Selector'!$B$3&amp;ROW($A91))*10^12,0)</f>
        <v>19062979072.430153</v>
      </c>
      <c r="C83" s="90">
        <f t="shared" ca="1" si="15"/>
        <v>20184252808.933552</v>
      </c>
      <c r="D83" s="90">
        <f t="shared" ca="1" si="12"/>
        <v>21305526545.436951</v>
      </c>
      <c r="E83" s="90">
        <f t="shared" ca="1" si="12"/>
        <v>22426800281.940346</v>
      </c>
      <c r="F83" s="90">
        <f t="shared" ca="1" si="12"/>
        <v>23548074018.443748</v>
      </c>
      <c r="G83" s="90">
        <f t="shared" ca="1" si="12"/>
        <v>24669347754.947144</v>
      </c>
      <c r="H83" s="90">
        <f t="shared" ca="1" si="12"/>
        <v>25790621491.450542</v>
      </c>
      <c r="I83" s="90">
        <f t="shared" ca="1" si="12"/>
        <v>26911895227.953941</v>
      </c>
      <c r="J83" s="90">
        <f t="shared" ca="1" si="12"/>
        <v>28033168964.45734</v>
      </c>
      <c r="K83" s="90">
        <f t="shared" ca="1" si="12"/>
        <v>29154442700.960739</v>
      </c>
      <c r="L83">
        <f ca="1">IF('Waste 2020'!$A91="MR",INDIRECT("'Waste 2020'!"&amp;'Country Selector'!$B$3&amp;ROW($A91))*10^12,0)*'Process Emissions Multipliers'!$B$45</f>
        <v>30275716437.464138</v>
      </c>
      <c r="M83" s="90">
        <f t="shared" ca="1" si="16"/>
        <v>30869159683.686508</v>
      </c>
      <c r="N83" s="90">
        <f t="shared" ca="1" si="13"/>
        <v>31462602929.908875</v>
      </c>
      <c r="O83" s="90">
        <f t="shared" ca="1" si="13"/>
        <v>32056046176.131248</v>
      </c>
      <c r="P83" s="90">
        <f t="shared" ca="1" si="13"/>
        <v>32649489422.353615</v>
      </c>
      <c r="Q83" s="90">
        <f t="shared" ca="1" si="13"/>
        <v>33242932668.575985</v>
      </c>
      <c r="R83" s="90">
        <f t="shared" ca="1" si="13"/>
        <v>33836375914.798355</v>
      </c>
      <c r="S83" s="90">
        <f t="shared" ca="1" si="13"/>
        <v>34429819161.020729</v>
      </c>
      <c r="T83" s="90">
        <f t="shared" ca="1" si="13"/>
        <v>35023262407.243095</v>
      </c>
      <c r="U83" s="90">
        <f t="shared" ca="1" si="13"/>
        <v>35616705653.465469</v>
      </c>
      <c r="V83">
        <f ca="1">IF('Waste 2030'!$A91="MR",INDIRECT("'Waste 2030'!"&amp;'Country Selector'!$B$3&amp;ROW($A91))*10^12,0)*'Process Emissions Multipliers'!$D$45</f>
        <v>36210148899.687836</v>
      </c>
      <c r="W83" s="90">
        <f t="shared" ca="1" si="18"/>
        <v>35618552947.22448</v>
      </c>
      <c r="X83" s="90">
        <f t="shared" ca="1" si="18"/>
        <v>35026956994.761124</v>
      </c>
      <c r="Y83" s="90">
        <f t="shared" ca="1" si="18"/>
        <v>34435361042.297768</v>
      </c>
      <c r="Z83" s="90">
        <f t="shared" ca="1" si="18"/>
        <v>33843765089.834404</v>
      </c>
      <c r="AA83" s="90">
        <f t="shared" ca="1" si="18"/>
        <v>33252169137.371048</v>
      </c>
      <c r="AB83" s="90">
        <f t="shared" ca="1" si="18"/>
        <v>32660573184.907696</v>
      </c>
      <c r="AC83" s="90">
        <f t="shared" ca="1" si="18"/>
        <v>32068977232.44434</v>
      </c>
      <c r="AD83" s="90">
        <f t="shared" ca="1" si="18"/>
        <v>31477381279.98098</v>
      </c>
      <c r="AE83" s="90">
        <f t="shared" ca="1" si="18"/>
        <v>30885785327.51762</v>
      </c>
      <c r="AF83" s="90">
        <f t="shared" ca="1" si="18"/>
        <v>30294189375.054264</v>
      </c>
      <c r="AG83" s="90">
        <f t="shared" ca="1" si="18"/>
        <v>29702593422.590908</v>
      </c>
      <c r="AH83" s="90">
        <f t="shared" ca="1" si="18"/>
        <v>29110997470.127548</v>
      </c>
      <c r="AI83" s="90">
        <f t="shared" ca="1" si="18"/>
        <v>28519401517.664192</v>
      </c>
      <c r="AJ83" s="90">
        <f t="shared" ca="1" si="18"/>
        <v>27927805565.200836</v>
      </c>
      <c r="AK83" s="90">
        <f t="shared" ca="1" si="18"/>
        <v>27336209612.737476</v>
      </c>
      <c r="AL83" s="90">
        <f t="shared" ca="1" si="18"/>
        <v>26744613660.274124</v>
      </c>
      <c r="AM83" s="90">
        <f t="shared" ca="1" si="17"/>
        <v>26153017707.810764</v>
      </c>
      <c r="AN83" s="90">
        <f t="shared" ca="1" si="17"/>
        <v>25561421755.347408</v>
      </c>
      <c r="AO83" s="90">
        <f t="shared" ca="1" si="17"/>
        <v>24969825802.884048</v>
      </c>
      <c r="AP83">
        <f ca="1">V83*'Process Emissions Multipliers'!$E$45</f>
        <v>24378229850.420692</v>
      </c>
    </row>
    <row r="84" spans="1:42">
      <c r="A84" s="74">
        <v>32</v>
      </c>
      <c r="B84">
        <f ca="1">IF('Waste 2010'!$A92="MR",INDIRECT("'Waste 2010'!"&amp;'Country Selector'!$B$3&amp;ROW($A92))*10^12,0)</f>
        <v>20850362022.805767</v>
      </c>
      <c r="C84" s="90">
        <f t="shared" ca="1" si="15"/>
        <v>20508156436.203915</v>
      </c>
      <c r="D84" s="90">
        <f t="shared" ca="1" si="12"/>
        <v>20165950849.602062</v>
      </c>
      <c r="E84" s="90">
        <f t="shared" ca="1" si="12"/>
        <v>19823745263.000214</v>
      </c>
      <c r="F84" s="90">
        <f t="shared" ca="1" si="12"/>
        <v>19481539676.398361</v>
      </c>
      <c r="G84" s="90">
        <f t="shared" ca="1" si="12"/>
        <v>19139334089.796509</v>
      </c>
      <c r="H84" s="90">
        <f t="shared" ca="1" si="12"/>
        <v>18797128503.194656</v>
      </c>
      <c r="I84" s="90">
        <f t="shared" ca="1" si="12"/>
        <v>18454922916.592804</v>
      </c>
      <c r="J84" s="90">
        <f t="shared" ca="1" si="12"/>
        <v>18112717329.990952</v>
      </c>
      <c r="K84" s="90">
        <f t="shared" ca="1" si="12"/>
        <v>17770511743.389103</v>
      </c>
      <c r="L84">
        <f ca="1">IF('Waste 2020'!$A92="MR",INDIRECT("'Waste 2020'!"&amp;'Country Selector'!$B$3&amp;ROW($A92))*10^12,0)*'Process Emissions Multipliers'!$B$45</f>
        <v>17428306156.787251</v>
      </c>
      <c r="M84" s="90">
        <f t="shared" ca="1" si="16"/>
        <v>21745761974.521984</v>
      </c>
      <c r="N84" s="90">
        <f t="shared" ca="1" si="13"/>
        <v>26063217792.256718</v>
      </c>
      <c r="O84" s="90">
        <f t="shared" ca="1" si="13"/>
        <v>30380673609.991455</v>
      </c>
      <c r="P84" s="90">
        <f t="shared" ca="1" si="13"/>
        <v>34698129427.726189</v>
      </c>
      <c r="Q84" s="90">
        <f t="shared" ca="1" si="13"/>
        <v>39015585245.460922</v>
      </c>
      <c r="R84" s="90">
        <f t="shared" ca="1" si="13"/>
        <v>43333041063.195656</v>
      </c>
      <c r="S84" s="90">
        <f t="shared" ca="1" si="13"/>
        <v>47650496880.930389</v>
      </c>
      <c r="T84" s="90">
        <f t="shared" ca="1" si="13"/>
        <v>51967952698.665123</v>
      </c>
      <c r="U84" s="90">
        <f t="shared" ca="1" si="13"/>
        <v>56285408516.399857</v>
      </c>
      <c r="V84">
        <f ca="1">IF('Waste 2030'!$A92="MR",INDIRECT("'Waste 2030'!"&amp;'Country Selector'!$B$3&amp;ROW($A92))*10^12,0)*'Process Emissions Multipliers'!$D$45</f>
        <v>60602864334.13459</v>
      </c>
      <c r="W84" s="90">
        <f t="shared" ca="1" si="18"/>
        <v>59612743875.169312</v>
      </c>
      <c r="X84" s="90">
        <f t="shared" ca="1" si="18"/>
        <v>58622623416.204033</v>
      </c>
      <c r="Y84" s="90">
        <f t="shared" ca="1" si="18"/>
        <v>57632502957.238762</v>
      </c>
      <c r="Z84" s="90">
        <f t="shared" ca="1" si="18"/>
        <v>56642382498.273476</v>
      </c>
      <c r="AA84" s="90">
        <f t="shared" ca="1" si="18"/>
        <v>55652262039.308197</v>
      </c>
      <c r="AB84" s="90">
        <f t="shared" ca="1" si="18"/>
        <v>54662141580.342918</v>
      </c>
      <c r="AC84" s="90">
        <f t="shared" ca="1" si="18"/>
        <v>53672021121.377647</v>
      </c>
      <c r="AD84" s="90">
        <f t="shared" ca="1" si="18"/>
        <v>52681900662.412369</v>
      </c>
      <c r="AE84" s="90">
        <f t="shared" ca="1" si="18"/>
        <v>51691780203.44709</v>
      </c>
      <c r="AF84" s="90">
        <f t="shared" ca="1" si="18"/>
        <v>50701659744.481812</v>
      </c>
      <c r="AG84" s="90">
        <f t="shared" ca="1" si="18"/>
        <v>49711539285.516533</v>
      </c>
      <c r="AH84" s="90">
        <f t="shared" ca="1" si="18"/>
        <v>48721418826.551254</v>
      </c>
      <c r="AI84" s="90">
        <f t="shared" ca="1" si="18"/>
        <v>47731298367.585976</v>
      </c>
      <c r="AJ84" s="90">
        <f t="shared" ca="1" si="18"/>
        <v>46741177908.620697</v>
      </c>
      <c r="AK84" s="90">
        <f t="shared" ca="1" si="18"/>
        <v>45751057449.655426</v>
      </c>
      <c r="AL84" s="90">
        <f t="shared" ca="1" si="18"/>
        <v>44760936990.690147</v>
      </c>
      <c r="AM84" s="90">
        <f t="shared" ca="1" si="17"/>
        <v>43770816531.724869</v>
      </c>
      <c r="AN84" s="90">
        <f t="shared" ca="1" si="17"/>
        <v>42780696072.75959</v>
      </c>
      <c r="AO84" s="90">
        <f t="shared" ca="1" si="17"/>
        <v>41790575613.794304</v>
      </c>
      <c r="AP84">
        <f ca="1">V84*'Process Emissions Multipliers'!$E$45</f>
        <v>40800455154.829033</v>
      </c>
    </row>
    <row r="85" spans="1:42">
      <c r="A85" s="74">
        <v>33</v>
      </c>
      <c r="B85">
        <f ca="1">IF('Waste 2010'!$A93="MR",INDIRECT("'Waste 2010'!"&amp;'Country Selector'!$B$3&amp;ROW($A93))*10^12,0)</f>
        <v>11301663862.232304</v>
      </c>
      <c r="C85" s="90">
        <f t="shared" ca="1" si="15"/>
        <v>11795205051.118538</v>
      </c>
      <c r="D85" s="90">
        <f t="shared" ca="1" si="12"/>
        <v>12288746240.004772</v>
      </c>
      <c r="E85" s="90">
        <f t="shared" ca="1" si="12"/>
        <v>12782287428.891006</v>
      </c>
      <c r="F85" s="90">
        <f t="shared" ca="1" si="12"/>
        <v>13275828617.777241</v>
      </c>
      <c r="G85" s="90">
        <f t="shared" ca="1" si="12"/>
        <v>13769369806.663475</v>
      </c>
      <c r="H85" s="90">
        <f t="shared" ca="1" si="12"/>
        <v>14262910995.549709</v>
      </c>
      <c r="I85" s="90">
        <f t="shared" ca="1" si="12"/>
        <v>14756452184.435942</v>
      </c>
      <c r="J85" s="90">
        <f t="shared" ca="1" si="12"/>
        <v>15249993373.322176</v>
      </c>
      <c r="K85" s="90">
        <f t="shared" ca="1" si="12"/>
        <v>15743534562.20841</v>
      </c>
      <c r="L85">
        <f ca="1">IF('Waste 2020'!$A93="MR",INDIRECT("'Waste 2020'!"&amp;'Country Selector'!$B$3&amp;ROW($A93))*10^12,0)*'Process Emissions Multipliers'!$B$45</f>
        <v>16237075751.094645</v>
      </c>
      <c r="M85" s="90">
        <f t="shared" ca="1" si="16"/>
        <v>20536229173.477867</v>
      </c>
      <c r="N85" s="90">
        <f t="shared" ca="1" si="13"/>
        <v>24835382595.861092</v>
      </c>
      <c r="O85" s="90">
        <f t="shared" ca="1" si="13"/>
        <v>29134536018.24432</v>
      </c>
      <c r="P85" s="90">
        <f t="shared" ca="1" si="13"/>
        <v>33433689440.627544</v>
      </c>
      <c r="Q85" s="90">
        <f t="shared" ca="1" si="13"/>
        <v>37732842863.010773</v>
      </c>
      <c r="R85" s="90">
        <f t="shared" ca="1" si="13"/>
        <v>42031996285.393997</v>
      </c>
      <c r="S85" s="90">
        <f t="shared" ca="1" si="13"/>
        <v>46331149707.777222</v>
      </c>
      <c r="T85" s="90">
        <f t="shared" ca="1" si="13"/>
        <v>50630303130.160439</v>
      </c>
      <c r="U85" s="90">
        <f t="shared" ca="1" si="13"/>
        <v>54929456552.543671</v>
      </c>
      <c r="V85">
        <f ca="1">IF('Waste 2030'!$A93="MR",INDIRECT("'Waste 2030'!"&amp;'Country Selector'!$B$3&amp;ROW($A93))*10^12,0)*'Process Emissions Multipliers'!$D$45</f>
        <v>59228609974.926895</v>
      </c>
      <c r="W85" s="90">
        <f t="shared" ca="1" si="18"/>
        <v>58260941876.45356</v>
      </c>
      <c r="X85" s="90">
        <f t="shared" ca="1" si="18"/>
        <v>57293273777.980209</v>
      </c>
      <c r="Y85" s="90">
        <f t="shared" ca="1" si="18"/>
        <v>56325605679.506859</v>
      </c>
      <c r="Z85" s="90">
        <f t="shared" ca="1" si="18"/>
        <v>55357937581.033516</v>
      </c>
      <c r="AA85" s="90">
        <f t="shared" ca="1" si="18"/>
        <v>54390269482.560181</v>
      </c>
      <c r="AB85" s="90">
        <f t="shared" ca="1" si="18"/>
        <v>53422601384.086838</v>
      </c>
      <c r="AC85" s="90">
        <f t="shared" ca="1" si="18"/>
        <v>52454933285.613487</v>
      </c>
      <c r="AD85" s="90">
        <f t="shared" ca="1" si="18"/>
        <v>51487265187.140144</v>
      </c>
      <c r="AE85" s="90">
        <f t="shared" ca="1" si="18"/>
        <v>50519597088.666794</v>
      </c>
      <c r="AF85" s="90">
        <f t="shared" ca="1" si="18"/>
        <v>49551928990.193451</v>
      </c>
      <c r="AG85" s="90">
        <f t="shared" ca="1" si="18"/>
        <v>48584260891.720108</v>
      </c>
      <c r="AH85" s="90">
        <f t="shared" ca="1" si="18"/>
        <v>47616592793.246765</v>
      </c>
      <c r="AI85" s="90">
        <f t="shared" ca="1" si="18"/>
        <v>46648924694.773422</v>
      </c>
      <c r="AJ85" s="90">
        <f t="shared" ca="1" si="18"/>
        <v>45681256596.300079</v>
      </c>
      <c r="AK85" s="90">
        <f t="shared" ca="1" si="18"/>
        <v>44713588497.826736</v>
      </c>
      <c r="AL85" s="90">
        <f t="shared" ca="1" si="18"/>
        <v>43745920399.353394</v>
      </c>
      <c r="AM85" s="90">
        <f t="shared" ca="1" si="17"/>
        <v>42778252300.880043</v>
      </c>
      <c r="AN85" s="90">
        <f t="shared" ca="1" si="17"/>
        <v>41810584202.406708</v>
      </c>
      <c r="AO85" s="90">
        <f t="shared" ca="1" si="17"/>
        <v>40842916103.933357</v>
      </c>
      <c r="AP85">
        <f ca="1">V85*'Process Emissions Multipliers'!$E$45</f>
        <v>39875248005.460014</v>
      </c>
    </row>
    <row r="86" spans="1:42">
      <c r="A86" s="74">
        <v>34</v>
      </c>
      <c r="B86">
        <f ca="1">IF('Waste 2010'!$A94="MR",INDIRECT("'Waste 2010'!"&amp;'Country Selector'!$B$3&amp;ROW($A94))*10^12,0)</f>
        <v>12742025658.969425</v>
      </c>
      <c r="C86" s="90">
        <f t="shared" ca="1" si="15"/>
        <v>13306385677.005087</v>
      </c>
      <c r="D86" s="90">
        <f t="shared" ca="1" si="12"/>
        <v>13870745695.040751</v>
      </c>
      <c r="E86" s="90">
        <f t="shared" ca="1" si="12"/>
        <v>14435105713.076412</v>
      </c>
      <c r="F86" s="90">
        <f t="shared" ca="1" si="12"/>
        <v>14999465731.112074</v>
      </c>
      <c r="G86" s="90">
        <f t="shared" ca="1" si="12"/>
        <v>15563825749.147736</v>
      </c>
      <c r="H86" s="90">
        <f t="shared" ca="1" si="12"/>
        <v>16128185767.183397</v>
      </c>
      <c r="I86" s="90">
        <f t="shared" ca="1" si="12"/>
        <v>16692545785.219061</v>
      </c>
      <c r="J86" s="90">
        <f t="shared" ca="1" si="12"/>
        <v>17256905803.254723</v>
      </c>
      <c r="K86" s="90">
        <f t="shared" ca="1" si="12"/>
        <v>17821265821.290386</v>
      </c>
      <c r="L86">
        <f ca="1">IF('Waste 2020'!$A94="MR",INDIRECT("'Waste 2020'!"&amp;'Country Selector'!$B$3&amp;ROW($A94))*10^12,0)*'Process Emissions Multipliers'!$B$45</f>
        <v>18385625839.326046</v>
      </c>
      <c r="M86" s="90">
        <f t="shared" ca="1" si="16"/>
        <v>20329544152.335453</v>
      </c>
      <c r="N86" s="90">
        <f t="shared" ca="1" si="13"/>
        <v>22273462465.344856</v>
      </c>
      <c r="O86" s="90">
        <f t="shared" ca="1" si="13"/>
        <v>24217380778.354263</v>
      </c>
      <c r="P86" s="90">
        <f t="shared" ca="1" si="13"/>
        <v>26161299091.363667</v>
      </c>
      <c r="Q86" s="90">
        <f t="shared" ca="1" si="13"/>
        <v>28105217404.37307</v>
      </c>
      <c r="R86" s="90">
        <f t="shared" ca="1" si="13"/>
        <v>30049135717.382477</v>
      </c>
      <c r="S86" s="90">
        <f t="shared" ca="1" si="13"/>
        <v>31993054030.39188</v>
      </c>
      <c r="T86" s="90">
        <f t="shared" ca="1" si="13"/>
        <v>33936972343.401287</v>
      </c>
      <c r="U86" s="90">
        <f t="shared" ca="1" si="13"/>
        <v>35880890656.41069</v>
      </c>
      <c r="V86">
        <f ca="1">IF('Waste 2030'!$A94="MR",INDIRECT("'Waste 2030'!"&amp;'Country Selector'!$B$3&amp;ROW($A94))*10^12,0)*'Process Emissions Multipliers'!$D$45</f>
        <v>37824808969.420097</v>
      </c>
      <c r="W86" s="90">
        <f t="shared" ca="1" si="18"/>
        <v>37206832944.217903</v>
      </c>
      <c r="X86" s="90">
        <f t="shared" ca="1" si="18"/>
        <v>36588856919.015717</v>
      </c>
      <c r="Y86" s="90">
        <f t="shared" ca="1" si="18"/>
        <v>35970880893.813522</v>
      </c>
      <c r="Z86" s="90">
        <f t="shared" ca="1" si="18"/>
        <v>35352904868.611328</v>
      </c>
      <c r="AA86" s="90">
        <f t="shared" ca="1" si="18"/>
        <v>34734928843.409142</v>
      </c>
      <c r="AB86" s="90">
        <f t="shared" ca="1" si="18"/>
        <v>34116952818.206944</v>
      </c>
      <c r="AC86" s="90">
        <f t="shared" ca="1" si="18"/>
        <v>33498976793.004753</v>
      </c>
      <c r="AD86" s="90">
        <f t="shared" ca="1" si="18"/>
        <v>32881000767.802559</v>
      </c>
      <c r="AE86" s="90">
        <f t="shared" ca="1" si="18"/>
        <v>32263024742.600368</v>
      </c>
      <c r="AF86" s="90">
        <f t="shared" ca="1" si="18"/>
        <v>31645048717.398178</v>
      </c>
      <c r="AG86" s="90">
        <f t="shared" ca="1" si="18"/>
        <v>31027072692.195984</v>
      </c>
      <c r="AH86" s="90">
        <f t="shared" ca="1" si="18"/>
        <v>30409096666.993793</v>
      </c>
      <c r="AI86" s="90">
        <f t="shared" ca="1" si="18"/>
        <v>29791120641.791595</v>
      </c>
      <c r="AJ86" s="90">
        <f t="shared" ca="1" si="18"/>
        <v>29173144616.589409</v>
      </c>
      <c r="AK86" s="90">
        <f t="shared" ca="1" si="18"/>
        <v>28555168591.387215</v>
      </c>
      <c r="AL86" s="90">
        <f t="shared" ca="1" si="18"/>
        <v>27937192566.18502</v>
      </c>
      <c r="AM86" s="90">
        <f t="shared" ca="1" si="17"/>
        <v>27319216540.98283</v>
      </c>
      <c r="AN86" s="90">
        <f t="shared" ca="1" si="17"/>
        <v>26701240515.78064</v>
      </c>
      <c r="AO86" s="90">
        <f t="shared" ca="1" si="17"/>
        <v>26083264490.578449</v>
      </c>
      <c r="AP86">
        <f ca="1">V86*'Process Emissions Multipliers'!$E$45</f>
        <v>25465288465.376255</v>
      </c>
    </row>
    <row r="87" spans="1:42">
      <c r="A87" s="74">
        <v>35</v>
      </c>
      <c r="B87">
        <f ca="1">IF('Waste 2010'!$A95="MR",INDIRECT("'Waste 2010'!"&amp;'Country Selector'!$B$3&amp;ROW($A95))*10^12,0)</f>
        <v>21407329090.317616</v>
      </c>
      <c r="C87" s="90">
        <f t="shared" ca="1" si="15"/>
        <v>21903749208.082973</v>
      </c>
      <c r="D87" s="90">
        <f t="shared" ca="1" si="12"/>
        <v>22400169325.848328</v>
      </c>
      <c r="E87" s="90">
        <f t="shared" ca="1" si="12"/>
        <v>22896589443.613686</v>
      </c>
      <c r="F87" s="90">
        <f t="shared" ca="1" si="12"/>
        <v>23393009561.379044</v>
      </c>
      <c r="G87" s="90">
        <f t="shared" ca="1" si="12"/>
        <v>23889429679.144402</v>
      </c>
      <c r="H87" s="90">
        <f t="shared" ca="1" si="12"/>
        <v>24385849796.909756</v>
      </c>
      <c r="I87" s="90">
        <f t="shared" ca="1" si="12"/>
        <v>24882269914.67511</v>
      </c>
      <c r="J87" s="90">
        <f t="shared" ca="1" si="12"/>
        <v>25378690032.440468</v>
      </c>
      <c r="K87" s="90">
        <f t="shared" ca="1" si="12"/>
        <v>25875110150.205826</v>
      </c>
      <c r="L87">
        <f ca="1">IF('Waste 2020'!$A95="MR",INDIRECT("'Waste 2020'!"&amp;'Country Selector'!$B$3&amp;ROW($A95))*10^12,0)*'Process Emissions Multipliers'!$B$45</f>
        <v>26371530267.971184</v>
      </c>
      <c r="M87" s="90">
        <f t="shared" ca="1" si="16"/>
        <v>29716166273.880253</v>
      </c>
      <c r="N87" s="90">
        <f t="shared" ca="1" si="13"/>
        <v>33060802279.789322</v>
      </c>
      <c r="O87" s="90">
        <f t="shared" ca="1" si="13"/>
        <v>36405438285.698395</v>
      </c>
      <c r="P87" s="90">
        <f t="shared" ca="1" si="13"/>
        <v>39750074291.60746</v>
      </c>
      <c r="Q87" s="90">
        <f t="shared" ca="1" si="13"/>
        <v>43094710297.516525</v>
      </c>
      <c r="R87" s="90">
        <f t="shared" ca="1" si="13"/>
        <v>46439346303.425598</v>
      </c>
      <c r="S87" s="90">
        <f t="shared" ca="1" si="13"/>
        <v>49783982309.334671</v>
      </c>
      <c r="T87" s="90">
        <f t="shared" ca="1" si="13"/>
        <v>53128618315.243744</v>
      </c>
      <c r="U87" s="90">
        <f t="shared" ca="1" si="13"/>
        <v>56473254321.152817</v>
      </c>
      <c r="V87">
        <f ca="1">IF('Waste 2030'!$A95="MR",INDIRECT("'Waste 2030'!"&amp;'Country Selector'!$B$3&amp;ROW($A95))*10^12,0)*'Process Emissions Multipliers'!$D$45</f>
        <v>59817890327.061882</v>
      </c>
      <c r="W87" s="90">
        <f t="shared" ca="1" si="18"/>
        <v>58840594655.055077</v>
      </c>
      <c r="X87" s="90">
        <f t="shared" ca="1" si="18"/>
        <v>57863298983.048279</v>
      </c>
      <c r="Y87" s="90">
        <f t="shared" ca="1" si="18"/>
        <v>56886003311.041473</v>
      </c>
      <c r="Z87" s="90">
        <f t="shared" ca="1" si="18"/>
        <v>55908707639.034668</v>
      </c>
      <c r="AA87" s="90">
        <f t="shared" ca="1" si="18"/>
        <v>54931411967.027863</v>
      </c>
      <c r="AB87" s="90">
        <f t="shared" ca="1" si="18"/>
        <v>53954116295.021057</v>
      </c>
      <c r="AC87" s="90">
        <f t="shared" ca="1" si="18"/>
        <v>52976820623.014267</v>
      </c>
      <c r="AD87" s="90">
        <f t="shared" ca="1" si="18"/>
        <v>51999524951.007462</v>
      </c>
      <c r="AE87" s="90">
        <f t="shared" ca="1" si="18"/>
        <v>51022229279.000656</v>
      </c>
      <c r="AF87" s="90">
        <f t="shared" ca="1" si="18"/>
        <v>50044933606.993851</v>
      </c>
      <c r="AG87" s="90">
        <f t="shared" ca="1" si="18"/>
        <v>49067637934.987053</v>
      </c>
      <c r="AH87" s="90">
        <f t="shared" ca="1" si="18"/>
        <v>48090342262.980247</v>
      </c>
      <c r="AI87" s="90">
        <f t="shared" ca="1" si="18"/>
        <v>47113046590.97345</v>
      </c>
      <c r="AJ87" s="90">
        <f t="shared" ca="1" si="18"/>
        <v>46135750918.966644</v>
      </c>
      <c r="AK87" s="90">
        <f t="shared" ca="1" si="18"/>
        <v>45158455246.959839</v>
      </c>
      <c r="AL87" s="90">
        <f t="shared" ca="1" si="18"/>
        <v>44181159574.953033</v>
      </c>
      <c r="AM87" s="90">
        <f t="shared" ca="1" si="17"/>
        <v>43203863902.946236</v>
      </c>
      <c r="AN87" s="90">
        <f t="shared" ca="1" si="17"/>
        <v>42226568230.939438</v>
      </c>
      <c r="AO87" s="90">
        <f t="shared" ca="1" si="17"/>
        <v>41249272558.932632</v>
      </c>
      <c r="AP87">
        <f ca="1">V87*'Process Emissions Multipliers'!$E$45</f>
        <v>40271976886.925827</v>
      </c>
    </row>
    <row r="88" spans="1:42">
      <c r="A88" s="74">
        <v>36</v>
      </c>
      <c r="B88">
        <f ca="1">IF('Waste 2010'!$A96="MR",INDIRECT("'Waste 2010'!"&amp;'Country Selector'!$B$3&amp;ROW($A96))*10^12,0)</f>
        <v>17993485572.121769</v>
      </c>
      <c r="C88" s="90">
        <f t="shared" ca="1" si="15"/>
        <v>18428610014.672821</v>
      </c>
      <c r="D88" s="90">
        <f t="shared" ca="1" si="12"/>
        <v>18863734457.223877</v>
      </c>
      <c r="E88" s="90">
        <f t="shared" ca="1" si="12"/>
        <v>19298858899.774929</v>
      </c>
      <c r="F88" s="90">
        <f t="shared" ca="1" si="12"/>
        <v>19733983342.325981</v>
      </c>
      <c r="G88" s="90">
        <f t="shared" ca="1" si="12"/>
        <v>20169107784.877037</v>
      </c>
      <c r="H88" s="90">
        <f t="shared" ca="1" si="12"/>
        <v>20604232227.428085</v>
      </c>
      <c r="I88" s="90">
        <f t="shared" ca="1" si="12"/>
        <v>21039356669.979141</v>
      </c>
      <c r="J88" s="90">
        <f t="shared" ca="1" si="12"/>
        <v>21474481112.530197</v>
      </c>
      <c r="K88" s="90">
        <f t="shared" ca="1" si="12"/>
        <v>21909605555.081249</v>
      </c>
      <c r="L88">
        <f ca="1">IF('Waste 2020'!$A96="MR",INDIRECT("'Waste 2020'!"&amp;'Country Selector'!$B$3&amp;ROW($A96))*10^12,0)*'Process Emissions Multipliers'!$B$45</f>
        <v>22344729997.632301</v>
      </c>
      <c r="M88" s="90">
        <f t="shared" ca="1" si="16"/>
        <v>23017637800.222275</v>
      </c>
      <c r="N88" s="90">
        <f t="shared" ca="1" si="13"/>
        <v>23690545602.812248</v>
      </c>
      <c r="O88" s="90">
        <f t="shared" ca="1" si="13"/>
        <v>24363453405.402218</v>
      </c>
      <c r="P88" s="90">
        <f t="shared" ca="1" si="13"/>
        <v>25036361207.992188</v>
      </c>
      <c r="Q88" s="90">
        <f t="shared" ca="1" si="13"/>
        <v>25709269010.582161</v>
      </c>
      <c r="R88" s="90">
        <f t="shared" ca="1" si="13"/>
        <v>26382176813.172134</v>
      </c>
      <c r="S88" s="90">
        <f t="shared" ca="1" si="13"/>
        <v>27055084615.762108</v>
      </c>
      <c r="T88" s="90">
        <f t="shared" ca="1" si="13"/>
        <v>27727992418.352081</v>
      </c>
      <c r="U88" s="90">
        <f t="shared" ca="1" si="13"/>
        <v>28400900220.942051</v>
      </c>
      <c r="V88">
        <f ca="1">IF('Waste 2030'!$A96="MR",INDIRECT("'Waste 2030'!"&amp;'Country Selector'!$B$3&amp;ROW($A96))*10^12,0)*'Process Emissions Multipliers'!$D$45</f>
        <v>29073808023.532024</v>
      </c>
      <c r="W88" s="90">
        <f t="shared" ca="1" si="18"/>
        <v>28598804532.188568</v>
      </c>
      <c r="X88" s="90">
        <f t="shared" ca="1" si="18"/>
        <v>28123801040.845108</v>
      </c>
      <c r="Y88" s="90">
        <f t="shared" ca="1" si="18"/>
        <v>27648797549.501648</v>
      </c>
      <c r="Z88" s="90">
        <f t="shared" ca="1" si="18"/>
        <v>27173794058.158188</v>
      </c>
      <c r="AA88" s="90">
        <f t="shared" ca="1" si="18"/>
        <v>26698790566.814728</v>
      </c>
      <c r="AB88" s="90">
        <f t="shared" ca="1" si="18"/>
        <v>26223787075.471275</v>
      </c>
      <c r="AC88" s="90">
        <f t="shared" ca="1" si="18"/>
        <v>25748783584.127811</v>
      </c>
      <c r="AD88" s="90">
        <f t="shared" ca="1" si="18"/>
        <v>25273780092.784355</v>
      </c>
      <c r="AE88" s="90">
        <f t="shared" ca="1" si="18"/>
        <v>24798776601.440895</v>
      </c>
      <c r="AF88" s="90">
        <f t="shared" ca="1" si="18"/>
        <v>24323773110.097435</v>
      </c>
      <c r="AG88" s="90">
        <f t="shared" ca="1" si="18"/>
        <v>23848769618.753979</v>
      </c>
      <c r="AH88" s="90">
        <f t="shared" ca="1" si="18"/>
        <v>23373766127.410519</v>
      </c>
      <c r="AI88" s="90">
        <f t="shared" ca="1" si="18"/>
        <v>22898762636.067062</v>
      </c>
      <c r="AJ88" s="90">
        <f t="shared" ca="1" si="18"/>
        <v>22423759144.723602</v>
      </c>
      <c r="AK88" s="90">
        <f t="shared" ca="1" si="18"/>
        <v>21948755653.380142</v>
      </c>
      <c r="AL88" s="90">
        <f t="shared" ca="1" si="18"/>
        <v>21473752162.036686</v>
      </c>
      <c r="AM88" s="90">
        <f t="shared" ca="1" si="17"/>
        <v>20998748670.693226</v>
      </c>
      <c r="AN88" s="90">
        <f t="shared" ca="1" si="17"/>
        <v>20523745179.349766</v>
      </c>
      <c r="AO88" s="90">
        <f t="shared" ca="1" si="17"/>
        <v>20048741688.006306</v>
      </c>
      <c r="AP88">
        <f ca="1">V88*'Process Emissions Multipliers'!$E$45</f>
        <v>19573738196.662849</v>
      </c>
    </row>
    <row r="89" spans="1:42">
      <c r="A89" s="74">
        <v>37</v>
      </c>
      <c r="B89">
        <f ca="1">IF('Waste 2010'!$A97="MR",INDIRECT("'Waste 2010'!"&amp;'Country Selector'!$B$3&amp;ROW($A97))*10^12,0)</f>
        <v>10577259061.403055</v>
      </c>
      <c r="C89" s="90">
        <f t="shared" ca="1" si="15"/>
        <v>11081480263.707434</v>
      </c>
      <c r="D89" s="90">
        <f t="shared" ca="1" si="12"/>
        <v>11585701466.01181</v>
      </c>
      <c r="E89" s="90">
        <f t="shared" ca="1" si="12"/>
        <v>12089922668.316189</v>
      </c>
      <c r="F89" s="90">
        <f t="shared" ca="1" si="12"/>
        <v>12594143870.620567</v>
      </c>
      <c r="G89" s="90">
        <f t="shared" ca="1" si="12"/>
        <v>13098365072.924944</v>
      </c>
      <c r="H89" s="90">
        <f t="shared" ca="1" si="12"/>
        <v>13602586275.229322</v>
      </c>
      <c r="I89" s="90">
        <f t="shared" ca="1" si="12"/>
        <v>14106807477.533699</v>
      </c>
      <c r="J89" s="90">
        <f t="shared" ca="1" si="12"/>
        <v>14611028679.838078</v>
      </c>
      <c r="K89" s="90">
        <f t="shared" ca="1" si="12"/>
        <v>15115249882.142452</v>
      </c>
      <c r="L89">
        <f ca="1">IF('Waste 2020'!$A97="MR",INDIRECT("'Waste 2020'!"&amp;'Country Selector'!$B$3&amp;ROW($A97))*10^12,0)*'Process Emissions Multipliers'!$B$45</f>
        <v>15619471084.446833</v>
      </c>
      <c r="M89" s="90">
        <f t="shared" ca="1" si="16"/>
        <v>16298877201.91198</v>
      </c>
      <c r="N89" s="90">
        <f t="shared" ca="1" si="13"/>
        <v>16978283319.377129</v>
      </c>
      <c r="O89" s="90">
        <f t="shared" ca="1" si="13"/>
        <v>17657689436.842278</v>
      </c>
      <c r="P89" s="90">
        <f t="shared" ca="1" si="13"/>
        <v>18337095554.307426</v>
      </c>
      <c r="Q89" s="90">
        <f t="shared" ca="1" si="13"/>
        <v>19016501671.772575</v>
      </c>
      <c r="R89" s="90">
        <f t="shared" ca="1" si="13"/>
        <v>19695907789.237724</v>
      </c>
      <c r="S89" s="90">
        <f t="shared" ca="1" si="13"/>
        <v>20375313906.702869</v>
      </c>
      <c r="T89" s="90">
        <f t="shared" ca="1" si="13"/>
        <v>21054720024.168018</v>
      </c>
      <c r="U89" s="90">
        <f t="shared" ca="1" si="13"/>
        <v>21734126141.633167</v>
      </c>
      <c r="V89">
        <f ca="1">IF('Waste 2030'!$A97="MR",INDIRECT("'Waste 2030'!"&amp;'Country Selector'!$B$3&amp;ROW($A97))*10^12,0)*'Process Emissions Multipliers'!$D$45</f>
        <v>22413532259.098316</v>
      </c>
      <c r="W89" s="90">
        <f t="shared" ca="1" si="18"/>
        <v>22047343348.867023</v>
      </c>
      <c r="X89" s="90">
        <f t="shared" ca="1" si="18"/>
        <v>21681154438.635735</v>
      </c>
      <c r="Y89" s="90">
        <f t="shared" ca="1" si="18"/>
        <v>21314965528.404446</v>
      </c>
      <c r="Z89" s="90">
        <f t="shared" ca="1" si="18"/>
        <v>20948776618.173153</v>
      </c>
      <c r="AA89" s="90">
        <f t="shared" ca="1" si="18"/>
        <v>20582587707.941864</v>
      </c>
      <c r="AB89" s="90">
        <f t="shared" ca="1" si="18"/>
        <v>20216398797.710571</v>
      </c>
      <c r="AC89" s="90">
        <f t="shared" ca="1" si="18"/>
        <v>19850209887.479282</v>
      </c>
      <c r="AD89" s="90">
        <f t="shared" ca="1" si="18"/>
        <v>19484020977.247993</v>
      </c>
      <c r="AE89" s="90">
        <f t="shared" ca="1" si="18"/>
        <v>19117832067.016701</v>
      </c>
      <c r="AF89" s="90">
        <f t="shared" ca="1" si="18"/>
        <v>18751643156.785412</v>
      </c>
      <c r="AG89" s="90">
        <f t="shared" ca="1" si="18"/>
        <v>18385454246.554123</v>
      </c>
      <c r="AH89" s="90">
        <f t="shared" ca="1" si="18"/>
        <v>18019265336.32283</v>
      </c>
      <c r="AI89" s="90">
        <f t="shared" ca="1" si="18"/>
        <v>17653076426.091537</v>
      </c>
      <c r="AJ89" s="90">
        <f t="shared" ca="1" si="18"/>
        <v>17286887515.860249</v>
      </c>
      <c r="AK89" s="90">
        <f t="shared" ca="1" si="18"/>
        <v>16920698605.62896</v>
      </c>
      <c r="AL89" s="90">
        <f t="shared" ca="1" si="18"/>
        <v>16554509695.397667</v>
      </c>
      <c r="AM89" s="90">
        <f t="shared" ca="1" si="17"/>
        <v>16188320785.166378</v>
      </c>
      <c r="AN89" s="90">
        <f t="shared" ca="1" si="17"/>
        <v>15822131874.935087</v>
      </c>
      <c r="AO89" s="90">
        <f t="shared" ca="1" si="17"/>
        <v>15455942964.703796</v>
      </c>
      <c r="AP89">
        <f ca="1">V89*'Process Emissions Multipliers'!$E$45</f>
        <v>15089754054.472506</v>
      </c>
    </row>
    <row r="90" spans="1:42">
      <c r="A90" s="74">
        <v>38</v>
      </c>
      <c r="B90">
        <f ca="1">IF('Waste 2010'!$A98="MR",INDIRECT("'Waste 2010'!"&amp;'Country Selector'!$B$3&amp;ROW($A98))*10^12,0)</f>
        <v>16747211047.453802</v>
      </c>
      <c r="C90" s="90">
        <f t="shared" ca="1" si="15"/>
        <v>17657114392.480358</v>
      </c>
      <c r="D90" s="90">
        <f t="shared" ca="1" si="12"/>
        <v>18567017737.506908</v>
      </c>
      <c r="E90" s="90">
        <f t="shared" ca="1" si="12"/>
        <v>19476921082.533463</v>
      </c>
      <c r="F90" s="90">
        <f t="shared" ca="1" si="12"/>
        <v>20386824427.560013</v>
      </c>
      <c r="G90" s="90">
        <f t="shared" ca="1" si="12"/>
        <v>21296727772.586567</v>
      </c>
      <c r="H90" s="90">
        <f t="shared" ca="1" si="12"/>
        <v>22206631117.613117</v>
      </c>
      <c r="I90" s="90">
        <f t="shared" ca="1" si="12"/>
        <v>23116534462.639671</v>
      </c>
      <c r="J90" s="90">
        <f t="shared" ca="1" si="12"/>
        <v>24026437807.666225</v>
      </c>
      <c r="K90" s="90">
        <f t="shared" ca="1" si="12"/>
        <v>24936341152.692776</v>
      </c>
      <c r="L90">
        <f ca="1">IF('Waste 2020'!$A98="MR",INDIRECT("'Waste 2020'!"&amp;'Country Selector'!$B$3&amp;ROW($A98))*10^12,0)*'Process Emissions Multipliers'!$B$45</f>
        <v>25846244497.71933</v>
      </c>
      <c r="M90" s="90">
        <f t="shared" ca="1" si="16"/>
        <v>26239985006.776409</v>
      </c>
      <c r="N90" s="90">
        <f t="shared" ca="1" si="13"/>
        <v>26633725515.833496</v>
      </c>
      <c r="O90" s="90">
        <f t="shared" ca="1" si="13"/>
        <v>27027466024.890575</v>
      </c>
      <c r="P90" s="90">
        <f t="shared" ca="1" si="13"/>
        <v>27421206533.947659</v>
      </c>
      <c r="Q90" s="90">
        <f t="shared" ca="1" si="13"/>
        <v>27814947043.004742</v>
      </c>
      <c r="R90" s="90">
        <f t="shared" ca="1" si="13"/>
        <v>28208687552.061821</v>
      </c>
      <c r="S90" s="90">
        <f t="shared" ca="1" si="13"/>
        <v>28602428061.118908</v>
      </c>
      <c r="T90" s="90">
        <f t="shared" ca="1" si="13"/>
        <v>28996168570.175987</v>
      </c>
      <c r="U90" s="90">
        <f t="shared" ca="1" si="13"/>
        <v>29389909079.233074</v>
      </c>
      <c r="V90">
        <f ca="1">IF('Waste 2030'!$A98="MR",INDIRECT("'Waste 2030'!"&amp;'Country Selector'!$B$3&amp;ROW($A98))*10^12,0)*'Process Emissions Multipliers'!$D$45</f>
        <v>29783649588.290154</v>
      </c>
      <c r="W90" s="90">
        <f t="shared" ca="1" si="18"/>
        <v>29297048812.501263</v>
      </c>
      <c r="X90" s="90">
        <f t="shared" ca="1" si="18"/>
        <v>28810448036.712372</v>
      </c>
      <c r="Y90" s="90">
        <f t="shared" ca="1" si="18"/>
        <v>28323847260.923477</v>
      </c>
      <c r="Z90" s="90">
        <f t="shared" ca="1" si="18"/>
        <v>27837246485.134586</v>
      </c>
      <c r="AA90" s="90">
        <f t="shared" ca="1" si="18"/>
        <v>27350645709.345692</v>
      </c>
      <c r="AB90" s="90">
        <f t="shared" ca="1" si="18"/>
        <v>26864044933.556805</v>
      </c>
      <c r="AC90" s="90">
        <f t="shared" ca="1" si="18"/>
        <v>26377444157.76791</v>
      </c>
      <c r="AD90" s="90">
        <f t="shared" ca="1" si="18"/>
        <v>25890843381.979019</v>
      </c>
      <c r="AE90" s="90">
        <f t="shared" ca="1" si="18"/>
        <v>25404242606.190128</v>
      </c>
      <c r="AF90" s="90">
        <f t="shared" ca="1" si="18"/>
        <v>24917641830.401237</v>
      </c>
      <c r="AG90" s="90">
        <f t="shared" ca="1" si="18"/>
        <v>24431041054.612343</v>
      </c>
      <c r="AH90" s="90">
        <f t="shared" ca="1" si="18"/>
        <v>23944440278.823452</v>
      </c>
      <c r="AI90" s="90">
        <f t="shared" ca="1" si="18"/>
        <v>23457839503.034561</v>
      </c>
      <c r="AJ90" s="90">
        <f t="shared" ca="1" si="18"/>
        <v>22971238727.245667</v>
      </c>
      <c r="AK90" s="90">
        <f t="shared" ca="1" si="18"/>
        <v>22484637951.456776</v>
      </c>
      <c r="AL90" s="90">
        <f t="shared" ca="1" si="18"/>
        <v>21998037175.667885</v>
      </c>
      <c r="AM90" s="90">
        <f t="shared" ca="1" si="17"/>
        <v>21511436399.878994</v>
      </c>
      <c r="AN90" s="90">
        <f t="shared" ca="1" si="17"/>
        <v>21024835624.090099</v>
      </c>
      <c r="AO90" s="90">
        <f t="shared" ca="1" si="17"/>
        <v>20538234848.301208</v>
      </c>
      <c r="AP90">
        <f ca="1">V90*'Process Emissions Multipliers'!$E$45</f>
        <v>20051634072.512318</v>
      </c>
    </row>
    <row r="91" spans="1:42">
      <c r="A91" s="74">
        <v>39</v>
      </c>
      <c r="B91">
        <f ca="1">IF('Waste 2010'!$A99="MR",INDIRECT("'Waste 2010'!"&amp;'Country Selector'!$B$3&amp;ROW($A99))*10^12,0)</f>
        <v>7731550238.5619793</v>
      </c>
      <c r="C91" s="90">
        <f t="shared" ca="1" si="15"/>
        <v>9160910481.2609692</v>
      </c>
      <c r="D91" s="90">
        <f t="shared" ca="1" si="12"/>
        <v>10590270723.959957</v>
      </c>
      <c r="E91" s="90">
        <f t="shared" ca="1" si="12"/>
        <v>12019630966.658947</v>
      </c>
      <c r="F91" s="90">
        <f t="shared" ca="1" si="12"/>
        <v>13448991209.357933</v>
      </c>
      <c r="G91" s="90">
        <f t="shared" ca="1" si="12"/>
        <v>14878351452.056923</v>
      </c>
      <c r="H91" s="90">
        <f t="shared" ca="1" si="12"/>
        <v>16307711694.755913</v>
      </c>
      <c r="I91" s="90">
        <f t="shared" ca="1" si="12"/>
        <v>17737071937.454899</v>
      </c>
      <c r="J91" s="90">
        <f t="shared" ca="1" si="12"/>
        <v>19166432180.153889</v>
      </c>
      <c r="K91" s="90">
        <f t="shared" ca="1" si="12"/>
        <v>20595792422.852879</v>
      </c>
      <c r="L91">
        <f ca="1">IF('Waste 2020'!$A99="MR",INDIRECT("'Waste 2020'!"&amp;'Country Selector'!$B$3&amp;ROW($A99))*10^12,0)*'Process Emissions Multipliers'!$B$45</f>
        <v>22025152665.551868</v>
      </c>
      <c r="M91" s="90">
        <f t="shared" ca="1" si="16"/>
        <v>22548553441.121288</v>
      </c>
      <c r="N91" s="90">
        <f t="shared" ca="1" si="13"/>
        <v>23071954216.690712</v>
      </c>
      <c r="O91" s="90">
        <f t="shared" ca="1" si="13"/>
        <v>23595354992.260132</v>
      </c>
      <c r="P91" s="90">
        <f t="shared" ca="1" si="13"/>
        <v>24118755767.829556</v>
      </c>
      <c r="Q91" s="90">
        <f t="shared" ca="1" si="13"/>
        <v>24642156543.398979</v>
      </c>
      <c r="R91" s="90">
        <f t="shared" ca="1" si="13"/>
        <v>25165557318.968399</v>
      </c>
      <c r="S91" s="90">
        <f t="shared" ca="1" si="13"/>
        <v>25688958094.537823</v>
      </c>
      <c r="T91" s="90">
        <f t="shared" ca="1" si="13"/>
        <v>26212358870.107243</v>
      </c>
      <c r="U91" s="90">
        <f t="shared" ca="1" si="13"/>
        <v>26735759645.676666</v>
      </c>
      <c r="V91">
        <f ca="1">IF('Waste 2030'!$A99="MR",INDIRECT("'Waste 2030'!"&amp;'Country Selector'!$B$3&amp;ROW($A99))*10^12,0)*'Process Emissions Multipliers'!$D$45</f>
        <v>27259160421.246086</v>
      </c>
      <c r="W91" s="90">
        <f t="shared" ca="1" si="18"/>
        <v>26813804368.791481</v>
      </c>
      <c r="X91" s="90">
        <f t="shared" ca="1" si="18"/>
        <v>26368448316.336872</v>
      </c>
      <c r="Y91" s="90">
        <f t="shared" ca="1" si="18"/>
        <v>25923092263.882263</v>
      </c>
      <c r="Z91" s="90">
        <f t="shared" ca="1" si="18"/>
        <v>25477736211.427654</v>
      </c>
      <c r="AA91" s="90">
        <f t="shared" ca="1" si="18"/>
        <v>25032380158.973045</v>
      </c>
      <c r="AB91" s="90">
        <f t="shared" ca="1" si="18"/>
        <v>24587024106.51844</v>
      </c>
      <c r="AC91" s="90">
        <f t="shared" ca="1" si="18"/>
        <v>24141668054.063835</v>
      </c>
      <c r="AD91" s="90">
        <f t="shared" ca="1" si="18"/>
        <v>23696312001.609222</v>
      </c>
      <c r="AE91" s="90">
        <f t="shared" ca="1" si="18"/>
        <v>23250955949.154617</v>
      </c>
      <c r="AF91" s="90">
        <f t="shared" ca="1" si="18"/>
        <v>22805599896.700012</v>
      </c>
      <c r="AG91" s="90">
        <f t="shared" ca="1" si="18"/>
        <v>22360243844.245403</v>
      </c>
      <c r="AH91" s="90">
        <f t="shared" ca="1" si="18"/>
        <v>21914887791.790794</v>
      </c>
      <c r="AI91" s="90">
        <f t="shared" ca="1" si="18"/>
        <v>21469531739.336189</v>
      </c>
      <c r="AJ91" s="90">
        <f t="shared" ca="1" si="18"/>
        <v>21024175686.88158</v>
      </c>
      <c r="AK91" s="90">
        <f t="shared" ca="1" si="18"/>
        <v>20578819634.426971</v>
      </c>
      <c r="AL91" s="90">
        <f t="shared" ca="1" si="18"/>
        <v>20133463581.972366</v>
      </c>
      <c r="AM91" s="90">
        <f t="shared" ca="1" si="17"/>
        <v>19688107529.517757</v>
      </c>
      <c r="AN91" s="90">
        <f t="shared" ca="1" si="17"/>
        <v>19242751477.063148</v>
      </c>
      <c r="AO91" s="90">
        <f t="shared" ca="1" si="17"/>
        <v>18797395424.608543</v>
      </c>
      <c r="AP91">
        <f ca="1">V91*'Process Emissions Multipliers'!$E$45</f>
        <v>18352039372.153934</v>
      </c>
    </row>
    <row r="92" spans="1:42">
      <c r="A92" s="74">
        <v>40</v>
      </c>
      <c r="B92">
        <f ca="1">IF('Waste 2010'!$A100="MR",INDIRECT("'Waste 2010'!"&amp;'Country Selector'!$B$3&amp;ROW($A100))*10^12,0)</f>
        <v>4676542593.3390503</v>
      </c>
      <c r="C92" s="90">
        <f t="shared" ca="1" si="15"/>
        <v>5666563162.596199</v>
      </c>
      <c r="D92" s="90">
        <f t="shared" ca="1" si="12"/>
        <v>6656583731.8533497</v>
      </c>
      <c r="E92" s="90">
        <f t="shared" ca="1" si="12"/>
        <v>7646604301.1104984</v>
      </c>
      <c r="F92" s="90">
        <f t="shared" ca="1" si="12"/>
        <v>8636624870.3676491</v>
      </c>
      <c r="G92" s="90">
        <f t="shared" ca="1" si="12"/>
        <v>9626645439.6247978</v>
      </c>
      <c r="H92" s="90">
        <f t="shared" ca="1" si="12"/>
        <v>10616666008.881948</v>
      </c>
      <c r="I92" s="90">
        <f t="shared" ca="1" si="12"/>
        <v>11606686578.139095</v>
      </c>
      <c r="J92" s="90">
        <f t="shared" ca="1" si="12"/>
        <v>12596707147.396246</v>
      </c>
      <c r="K92" s="90">
        <f t="shared" ca="1" si="12"/>
        <v>13586727716.653397</v>
      </c>
      <c r="L92">
        <f ca="1">IF('Waste 2020'!$A100="MR",INDIRECT("'Waste 2020'!"&amp;'Country Selector'!$B$3&amp;ROW($A100))*10^12,0)*'Process Emissions Multipliers'!$B$45</f>
        <v>14576748285.910545</v>
      </c>
      <c r="M92" s="90">
        <f t="shared" ca="1" si="16"/>
        <v>14450612319.523182</v>
      </c>
      <c r="N92" s="90">
        <f t="shared" ca="1" si="13"/>
        <v>14324476353.135813</v>
      </c>
      <c r="O92" s="90">
        <f t="shared" ca="1" si="13"/>
        <v>14198340386.748447</v>
      </c>
      <c r="P92" s="90">
        <f t="shared" ca="1" si="13"/>
        <v>14072204420.361084</v>
      </c>
      <c r="Q92" s="90">
        <f t="shared" ca="1" si="13"/>
        <v>13946068453.973717</v>
      </c>
      <c r="R92" s="90">
        <f t="shared" ca="1" si="13"/>
        <v>13819932487.586349</v>
      </c>
      <c r="S92" s="90">
        <f t="shared" ca="1" si="13"/>
        <v>13693796521.198986</v>
      </c>
      <c r="T92" s="90">
        <f t="shared" ca="1" si="13"/>
        <v>13567660554.811619</v>
      </c>
      <c r="U92" s="90">
        <f t="shared" ca="1" si="13"/>
        <v>13441524588.424255</v>
      </c>
      <c r="V92">
        <f ca="1">IF('Waste 2030'!$A100="MR",INDIRECT("'Waste 2030'!"&amp;'Country Selector'!$B$3&amp;ROW($A100))*10^12,0)*'Process Emissions Multipliers'!$D$45</f>
        <v>13315388622.036888</v>
      </c>
      <c r="W92" s="90">
        <f t="shared" ca="1" si="18"/>
        <v>13097843810.605814</v>
      </c>
      <c r="X92" s="90">
        <f t="shared" ca="1" si="18"/>
        <v>12880298999.174744</v>
      </c>
      <c r="Y92" s="90">
        <f t="shared" ca="1" si="18"/>
        <v>12662754187.74367</v>
      </c>
      <c r="Z92" s="90">
        <f t="shared" ca="1" si="18"/>
        <v>12445209376.312597</v>
      </c>
      <c r="AA92" s="90">
        <f t="shared" ca="1" si="18"/>
        <v>12227664564.881523</v>
      </c>
      <c r="AB92" s="90">
        <f t="shared" ca="1" si="18"/>
        <v>12010119753.450451</v>
      </c>
      <c r="AC92" s="90">
        <f t="shared" ca="1" si="18"/>
        <v>11792574942.019379</v>
      </c>
      <c r="AD92" s="90">
        <f t="shared" ca="1" si="18"/>
        <v>11575030130.588305</v>
      </c>
      <c r="AE92" s="90">
        <f t="shared" ca="1" si="18"/>
        <v>11357485319.157232</v>
      </c>
      <c r="AF92" s="90">
        <f t="shared" ca="1" si="18"/>
        <v>11139940507.726158</v>
      </c>
      <c r="AG92" s="90">
        <f t="shared" ca="1" si="18"/>
        <v>10922395696.295086</v>
      </c>
      <c r="AH92" s="90">
        <f t="shared" ca="1" si="18"/>
        <v>10704850884.864014</v>
      </c>
      <c r="AI92" s="90">
        <f t="shared" ca="1" si="18"/>
        <v>10487306073.432941</v>
      </c>
      <c r="AJ92" s="90">
        <f t="shared" ca="1" si="18"/>
        <v>10269761262.001867</v>
      </c>
      <c r="AK92" s="90">
        <f t="shared" ca="1" si="18"/>
        <v>10052216450.570793</v>
      </c>
      <c r="AL92" s="90">
        <f t="shared" ca="1" si="18"/>
        <v>9834671639.1397209</v>
      </c>
      <c r="AM92" s="90">
        <f t="shared" ca="1" si="17"/>
        <v>9617126827.7086487</v>
      </c>
      <c r="AN92" s="90">
        <f t="shared" ca="1" si="17"/>
        <v>9399582016.2775764</v>
      </c>
      <c r="AO92" s="90">
        <f t="shared" ca="1" si="17"/>
        <v>9182037204.8465023</v>
      </c>
      <c r="AP92">
        <f ca="1">V92*'Process Emissions Multipliers'!$E$45</f>
        <v>8964492393.4154301</v>
      </c>
    </row>
    <row r="93" spans="1:42">
      <c r="A93" s="74">
        <v>41</v>
      </c>
      <c r="B93">
        <f ca="1">IF('Waste 2010'!$A101="MR",INDIRECT("'Waste 2010'!"&amp;'Country Selector'!$B$3&amp;ROW($A101))*10^12,0)</f>
        <v>15801368387.014847</v>
      </c>
      <c r="C93" s="90">
        <f t="shared" ca="1" si="15"/>
        <v>14985463401.330654</v>
      </c>
      <c r="D93" s="90">
        <f t="shared" ca="1" si="12"/>
        <v>14169558415.646465</v>
      </c>
      <c r="E93" s="90">
        <f t="shared" ca="1" si="12"/>
        <v>13353653429.962276</v>
      </c>
      <c r="F93" s="90">
        <f t="shared" ca="1" si="12"/>
        <v>12537748444.278084</v>
      </c>
      <c r="G93" s="90">
        <f t="shared" ca="1" si="12"/>
        <v>11721843458.593895</v>
      </c>
      <c r="H93" s="90">
        <f t="shared" ca="1" si="12"/>
        <v>10905938472.909704</v>
      </c>
      <c r="I93" s="90">
        <f t="shared" ca="1" si="12"/>
        <v>10090033487.225513</v>
      </c>
      <c r="J93" s="90">
        <f t="shared" ca="1" si="12"/>
        <v>9274128501.5413227</v>
      </c>
      <c r="K93" s="90">
        <f t="shared" ca="1" si="12"/>
        <v>8458223515.857132</v>
      </c>
      <c r="L93">
        <f ca="1">IF('Waste 2020'!$A101="MR",INDIRECT("'Waste 2020'!"&amp;'Country Selector'!$B$3&amp;ROW($A101))*10^12,0)*'Process Emissions Multipliers'!$B$45</f>
        <v>7642318530.1729422</v>
      </c>
      <c r="M93" s="90">
        <f t="shared" ca="1" si="16"/>
        <v>10225797004.834536</v>
      </c>
      <c r="N93" s="90">
        <f t="shared" ca="1" si="13"/>
        <v>12809275479.496128</v>
      </c>
      <c r="O93" s="90">
        <f t="shared" ca="1" si="13"/>
        <v>15392753954.157722</v>
      </c>
      <c r="P93" s="90">
        <f t="shared" ca="1" si="13"/>
        <v>17976232428.819317</v>
      </c>
      <c r="Q93" s="90">
        <f t="shared" ca="1" si="13"/>
        <v>20559710903.480911</v>
      </c>
      <c r="R93" s="90">
        <f t="shared" ca="1" si="13"/>
        <v>23143189378.142502</v>
      </c>
      <c r="S93" s="90">
        <f t="shared" ca="1" si="13"/>
        <v>25726667852.8041</v>
      </c>
      <c r="T93" s="90">
        <f t="shared" ca="1" si="13"/>
        <v>28310146327.465691</v>
      </c>
      <c r="U93" s="90">
        <f t="shared" ca="1" si="13"/>
        <v>30893624802.127289</v>
      </c>
      <c r="V93">
        <f ca="1">IF('Waste 2030'!$A101="MR",INDIRECT("'Waste 2030'!"&amp;'Country Selector'!$B$3&amp;ROW($A101))*10^12,0)*'Process Emissions Multipliers'!$D$45</f>
        <v>33477103276.788879</v>
      </c>
      <c r="W93" s="90">
        <f t="shared" ca="1" si="18"/>
        <v>32930159411.586582</v>
      </c>
      <c r="X93" s="90">
        <f t="shared" ca="1" si="18"/>
        <v>32383215546.384281</v>
      </c>
      <c r="Y93" s="90">
        <f t="shared" ca="1" si="18"/>
        <v>31836271681.181976</v>
      </c>
      <c r="Z93" s="90">
        <f t="shared" ca="1" si="18"/>
        <v>31289327815.979675</v>
      </c>
      <c r="AA93" s="90">
        <f t="shared" ca="1" si="18"/>
        <v>30742383950.777378</v>
      </c>
      <c r="AB93" s="90">
        <f t="shared" ca="1" si="18"/>
        <v>30195440085.575077</v>
      </c>
      <c r="AC93" s="90">
        <f t="shared" ca="1" si="18"/>
        <v>29648496220.37278</v>
      </c>
      <c r="AD93" s="90">
        <f t="shared" ca="1" si="18"/>
        <v>29101552355.170475</v>
      </c>
      <c r="AE93" s="90">
        <f t="shared" ca="1" si="18"/>
        <v>28554608489.968174</v>
      </c>
      <c r="AF93" s="90">
        <f t="shared" ca="1" si="18"/>
        <v>28007664624.765877</v>
      </c>
      <c r="AG93" s="90">
        <f t="shared" ca="1" si="18"/>
        <v>27460720759.563576</v>
      </c>
      <c r="AH93" s="90">
        <f t="shared" ca="1" si="18"/>
        <v>26913776894.361275</v>
      </c>
      <c r="AI93" s="90">
        <f t="shared" ca="1" si="18"/>
        <v>26366833029.158974</v>
      </c>
      <c r="AJ93" s="90">
        <f t="shared" ca="1" si="18"/>
        <v>25819889163.956673</v>
      </c>
      <c r="AK93" s="90">
        <f t="shared" ca="1" si="18"/>
        <v>25272945298.754372</v>
      </c>
      <c r="AL93" s="90">
        <f t="shared" ca="1" si="18"/>
        <v>24726001433.552074</v>
      </c>
      <c r="AM93" s="90">
        <f t="shared" ca="1" si="17"/>
        <v>24179057568.34977</v>
      </c>
      <c r="AN93" s="90">
        <f t="shared" ca="1" si="17"/>
        <v>23632113703.147469</v>
      </c>
      <c r="AO93" s="90">
        <f t="shared" ca="1" si="17"/>
        <v>23085169837.945171</v>
      </c>
      <c r="AP93">
        <f ca="1">V93*'Process Emissions Multipliers'!$E$45</f>
        <v>22538225972.74287</v>
      </c>
    </row>
    <row r="94" spans="1:42">
      <c r="A94" s="74">
        <v>42</v>
      </c>
      <c r="B94">
        <f ca="1">IF('Waste 2010'!$A102="MR",INDIRECT("'Waste 2010'!"&amp;'Country Selector'!$B$3&amp;ROW($A102))*10^12,0)</f>
        <v>6262704412.1406069</v>
      </c>
      <c r="C94" s="90">
        <f t="shared" ca="1" si="15"/>
        <v>7343276184.7951183</v>
      </c>
      <c r="D94" s="90">
        <f t="shared" ca="1" si="12"/>
        <v>8423847957.4496288</v>
      </c>
      <c r="E94" s="90">
        <f t="shared" ca="1" si="12"/>
        <v>9504419730.1041412</v>
      </c>
      <c r="F94" s="90">
        <f t="shared" ca="1" si="12"/>
        <v>10584991502.758652</v>
      </c>
      <c r="G94" s="90">
        <f t="shared" ca="1" si="12"/>
        <v>11665563275.413162</v>
      </c>
      <c r="H94" s="90">
        <f t="shared" ca="1" si="12"/>
        <v>12746135048.067675</v>
      </c>
      <c r="I94" s="90">
        <f t="shared" ca="1" si="12"/>
        <v>13826706820.722185</v>
      </c>
      <c r="J94" s="90">
        <f t="shared" ca="1" si="12"/>
        <v>14907278593.376696</v>
      </c>
      <c r="K94" s="90">
        <f t="shared" ca="1" si="12"/>
        <v>15987850366.031208</v>
      </c>
      <c r="L94">
        <f ca="1">IF('Waste 2020'!$A102="MR",INDIRECT("'Waste 2020'!"&amp;'Country Selector'!$B$3&amp;ROW($A102))*10^12,0)*'Process Emissions Multipliers'!$B$45</f>
        <v>17068422138.685719</v>
      </c>
      <c r="M94" s="90">
        <f t="shared" ca="1" si="16"/>
        <v>17009443903.426189</v>
      </c>
      <c r="N94" s="90">
        <f t="shared" ca="1" si="13"/>
        <v>16950465668.166658</v>
      </c>
      <c r="O94" s="90">
        <f t="shared" ca="1" si="13"/>
        <v>16891487432.907129</v>
      </c>
      <c r="P94" s="90">
        <f t="shared" ca="1" si="13"/>
        <v>16832509197.647598</v>
      </c>
      <c r="Q94" s="90">
        <f t="shared" ca="1" si="13"/>
        <v>16773530962.388069</v>
      </c>
      <c r="R94" s="90">
        <f t="shared" ca="1" si="13"/>
        <v>16714552727.128538</v>
      </c>
      <c r="S94" s="90">
        <f t="shared" ca="1" si="13"/>
        <v>16655574491.869011</v>
      </c>
      <c r="T94" s="90">
        <f t="shared" ca="1" si="13"/>
        <v>16596596256.609478</v>
      </c>
      <c r="U94" s="90">
        <f t="shared" ca="1" si="13"/>
        <v>16537618021.349951</v>
      </c>
      <c r="V94">
        <f ca="1">IF('Waste 2030'!$A102="MR",INDIRECT("'Waste 2030'!"&amp;'Country Selector'!$B$3&amp;ROW($A102))*10^12,0)*'Process Emissions Multipliers'!$D$45</f>
        <v>16478639786.09042</v>
      </c>
      <c r="W94" s="90">
        <f t="shared" ca="1" si="18"/>
        <v>16209414254.13916</v>
      </c>
      <c r="X94" s="90">
        <f t="shared" ca="1" si="18"/>
        <v>15940188722.187904</v>
      </c>
      <c r="Y94" s="90">
        <f t="shared" ca="1" si="18"/>
        <v>15670963190.236643</v>
      </c>
      <c r="Z94" s="90">
        <f t="shared" ca="1" si="18"/>
        <v>15401737658.285385</v>
      </c>
      <c r="AA94" s="90">
        <f t="shared" ca="1" si="18"/>
        <v>15132512126.334126</v>
      </c>
      <c r="AB94" s="90">
        <f t="shared" ca="1" si="18"/>
        <v>14863286594.38287</v>
      </c>
      <c r="AC94" s="90">
        <f t="shared" ca="1" si="18"/>
        <v>14594061062.43161</v>
      </c>
      <c r="AD94" s="90">
        <f t="shared" ca="1" si="18"/>
        <v>14324835530.48035</v>
      </c>
      <c r="AE94" s="90">
        <f t="shared" ca="1" si="18"/>
        <v>14055609998.529095</v>
      </c>
      <c r="AF94" s="90">
        <f t="shared" ca="1" si="18"/>
        <v>13786384466.577835</v>
      </c>
      <c r="AG94" s="90">
        <f t="shared" ca="1" si="18"/>
        <v>13517158934.626577</v>
      </c>
      <c r="AH94" s="90">
        <f t="shared" ca="1" si="18"/>
        <v>13247933402.675318</v>
      </c>
      <c r="AI94" s="90">
        <f t="shared" ca="1" si="18"/>
        <v>12978707870.72406</v>
      </c>
      <c r="AJ94" s="90">
        <f t="shared" ca="1" si="18"/>
        <v>12709482338.7728</v>
      </c>
      <c r="AK94" s="90">
        <f t="shared" ca="1" si="18"/>
        <v>12440256806.821543</v>
      </c>
      <c r="AL94" s="90">
        <f t="shared" ref="AL94:AO109" ca="1" si="19">$V94*($AP$1-AL$1)/($AP$1-$V$1)+$AP94*(AL$1-$V$1)/($AP$1-$V$1)</f>
        <v>12171031274.870285</v>
      </c>
      <c r="AM94" s="90">
        <f t="shared" ca="1" si="19"/>
        <v>11901805742.919025</v>
      </c>
      <c r="AN94" s="90">
        <f t="shared" ca="1" si="19"/>
        <v>11632580210.967766</v>
      </c>
      <c r="AO94" s="90">
        <f t="shared" ca="1" si="19"/>
        <v>11363354679.016508</v>
      </c>
      <c r="AP94">
        <f ca="1">V94*'Process Emissions Multipliers'!$E$45</f>
        <v>11094129147.06525</v>
      </c>
    </row>
    <row r="95" spans="1:42">
      <c r="A95" s="74">
        <v>43</v>
      </c>
      <c r="B95">
        <f ca="1">IF('Waste 2010'!$A103="MR",INDIRECT("'Waste 2010'!"&amp;'Country Selector'!$B$3&amp;ROW($A103))*10^12,0)</f>
        <v>9260293963.0612717</v>
      </c>
      <c r="C95" s="90">
        <f t="shared" ca="1" si="15"/>
        <v>9204547627.1263199</v>
      </c>
      <c r="D95" s="90">
        <f t="shared" ca="1" si="12"/>
        <v>9148801291.1913681</v>
      </c>
      <c r="E95" s="90">
        <f t="shared" ref="D95:K126" ca="1" si="20">$B95*($L$1-E$1)/($L$1-$B$1)+$L95*(E$1-$B$1)/($L$1-$B$1)</f>
        <v>9093054955.2564144</v>
      </c>
      <c r="F95" s="90">
        <f t="shared" ca="1" si="20"/>
        <v>9037308619.3214645</v>
      </c>
      <c r="G95" s="90">
        <f t="shared" ca="1" si="20"/>
        <v>8981562283.3865108</v>
      </c>
      <c r="H95" s="90">
        <f t="shared" ca="1" si="20"/>
        <v>8925815947.4515591</v>
      </c>
      <c r="I95" s="90">
        <f t="shared" ca="1" si="20"/>
        <v>8870069611.5166073</v>
      </c>
      <c r="J95" s="90">
        <f t="shared" ca="1" si="20"/>
        <v>8814323275.5816555</v>
      </c>
      <c r="K95" s="90">
        <f t="shared" ca="1" si="20"/>
        <v>8758576939.6467018</v>
      </c>
      <c r="L95">
        <f ca="1">IF('Waste 2020'!$A103="MR",INDIRECT("'Waste 2020'!"&amp;'Country Selector'!$B$3&amp;ROW($A103))*10^12,0)*'Process Emissions Multipliers'!$B$45</f>
        <v>8702830603.71175</v>
      </c>
      <c r="M95" s="90">
        <f t="shared" ca="1" si="16"/>
        <v>9456788516.8919525</v>
      </c>
      <c r="N95" s="90">
        <f t="shared" ca="1" si="13"/>
        <v>10210746430.072157</v>
      </c>
      <c r="O95" s="90">
        <f t="shared" ref="N95:U126" ca="1" si="21">$L95*($V$1-O$1)/($V$1-$L$1)+$V95*(O$1-$L$1)/($V$1-$L$1)</f>
        <v>10964704343.252361</v>
      </c>
      <c r="P95" s="90">
        <f t="shared" ca="1" si="21"/>
        <v>11718662256.432564</v>
      </c>
      <c r="Q95" s="90">
        <f t="shared" ca="1" si="21"/>
        <v>12472620169.612766</v>
      </c>
      <c r="R95" s="90">
        <f t="shared" ca="1" si="21"/>
        <v>13226578082.792969</v>
      </c>
      <c r="S95" s="90">
        <f t="shared" ca="1" si="21"/>
        <v>13980535995.973173</v>
      </c>
      <c r="T95" s="90">
        <f t="shared" ca="1" si="21"/>
        <v>14734493909.153376</v>
      </c>
      <c r="U95" s="90">
        <f t="shared" ca="1" si="21"/>
        <v>15488451822.333582</v>
      </c>
      <c r="V95">
        <f ca="1">IF('Waste 2030'!$A103="MR",INDIRECT("'Waste 2030'!"&amp;'Country Selector'!$B$3&amp;ROW($A103))*10^12,0)*'Process Emissions Multipliers'!$D$45</f>
        <v>16242409735.513783</v>
      </c>
      <c r="W95" s="90">
        <f t="shared" ref="W95:AL110" ca="1" si="22">$V95*($AP$1-W$1)/($AP$1-$V$1)+$AP95*(W$1-$V$1)/($AP$1-$V$1)</f>
        <v>15977043694.506857</v>
      </c>
      <c r="X95" s="90">
        <f t="shared" ca="1" si="22"/>
        <v>15711677653.499937</v>
      </c>
      <c r="Y95" s="90">
        <f t="shared" ca="1" si="22"/>
        <v>15446311612.493011</v>
      </c>
      <c r="Z95" s="90">
        <f t="shared" ca="1" si="22"/>
        <v>15180945571.486088</v>
      </c>
      <c r="AA95" s="90">
        <f t="shared" ca="1" si="22"/>
        <v>14915579530.479162</v>
      </c>
      <c r="AB95" s="90">
        <f t="shared" ca="1" si="22"/>
        <v>14650213489.47224</v>
      </c>
      <c r="AC95" s="90">
        <f t="shared" ca="1" si="22"/>
        <v>14384847448.465315</v>
      </c>
      <c r="AD95" s="90">
        <f t="shared" ca="1" si="22"/>
        <v>14119481407.458391</v>
      </c>
      <c r="AE95" s="90">
        <f t="shared" ca="1" si="22"/>
        <v>13854115366.451469</v>
      </c>
      <c r="AF95" s="90">
        <f t="shared" ca="1" si="22"/>
        <v>13588749325.444544</v>
      </c>
      <c r="AG95" s="90">
        <f t="shared" ca="1" si="22"/>
        <v>13323383284.437622</v>
      </c>
      <c r="AH95" s="90">
        <f t="shared" ca="1" si="22"/>
        <v>13058017243.430696</v>
      </c>
      <c r="AI95" s="90">
        <f t="shared" ca="1" si="22"/>
        <v>12792651202.423771</v>
      </c>
      <c r="AJ95" s="90">
        <f t="shared" ca="1" si="22"/>
        <v>12527285161.416847</v>
      </c>
      <c r="AK95" s="90">
        <f t="shared" ca="1" si="22"/>
        <v>12261919120.409924</v>
      </c>
      <c r="AL95" s="90">
        <f t="shared" ca="1" si="22"/>
        <v>11996553079.403</v>
      </c>
      <c r="AM95" s="90">
        <f t="shared" ca="1" si="19"/>
        <v>11731187038.396076</v>
      </c>
      <c r="AN95" s="90">
        <f t="shared" ca="1" si="19"/>
        <v>11465820997.389153</v>
      </c>
      <c r="AO95" s="90">
        <f t="shared" ca="1" si="19"/>
        <v>11200454956.382229</v>
      </c>
      <c r="AP95">
        <f ca="1">V95*'Process Emissions Multipliers'!$E$45</f>
        <v>10935088915.375305</v>
      </c>
    </row>
    <row r="96" spans="1:42">
      <c r="A96" s="74">
        <v>44</v>
      </c>
      <c r="B96">
        <f ca="1">IF('Waste 2010'!$A104="MR",INDIRECT("'Waste 2010'!"&amp;'Country Selector'!$B$3&amp;ROW($A104))*10^12,0)</f>
        <v>6065198324.3626976</v>
      </c>
      <c r="C96" s="90">
        <f t="shared" ca="1" si="15"/>
        <v>7006863718.1456928</v>
      </c>
      <c r="D96" s="90">
        <f t="shared" ca="1" si="20"/>
        <v>7948529111.9286871</v>
      </c>
      <c r="E96" s="90">
        <f t="shared" ca="1" si="20"/>
        <v>8890194505.7116814</v>
      </c>
      <c r="F96" s="90">
        <f t="shared" ca="1" si="20"/>
        <v>9831859899.4946766</v>
      </c>
      <c r="G96" s="90">
        <f t="shared" ca="1" si="20"/>
        <v>10773525293.277672</v>
      </c>
      <c r="H96" s="90">
        <f t="shared" ca="1" si="20"/>
        <v>11715190687.060667</v>
      </c>
      <c r="I96" s="90">
        <f t="shared" ca="1" si="20"/>
        <v>12656856080.843662</v>
      </c>
      <c r="J96" s="90">
        <f t="shared" ca="1" si="20"/>
        <v>13598521474.626656</v>
      </c>
      <c r="K96" s="90">
        <f t="shared" ca="1" si="20"/>
        <v>14540186868.409653</v>
      </c>
      <c r="L96">
        <f ca="1">IF('Waste 2020'!$A104="MR",INDIRECT("'Waste 2020'!"&amp;'Country Selector'!$B$3&amp;ROW($A104))*10^12,0)*'Process Emissions Multipliers'!$B$45</f>
        <v>15481852262.192646</v>
      </c>
      <c r="M96" s="90">
        <f t="shared" ca="1" si="16"/>
        <v>15612952085.210794</v>
      </c>
      <c r="N96" s="90">
        <f t="shared" ca="1" si="21"/>
        <v>15744051908.228939</v>
      </c>
      <c r="O96" s="90">
        <f t="shared" ca="1" si="21"/>
        <v>15875151731.247087</v>
      </c>
      <c r="P96" s="90">
        <f t="shared" ca="1" si="21"/>
        <v>16006251554.265234</v>
      </c>
      <c r="Q96" s="90">
        <f t="shared" ca="1" si="21"/>
        <v>16137351377.283381</v>
      </c>
      <c r="R96" s="90">
        <f t="shared" ca="1" si="21"/>
        <v>16268451200.301527</v>
      </c>
      <c r="S96" s="90">
        <f t="shared" ca="1" si="21"/>
        <v>16399551023.319675</v>
      </c>
      <c r="T96" s="90">
        <f t="shared" ca="1" si="21"/>
        <v>16530650846.337822</v>
      </c>
      <c r="U96" s="90">
        <f t="shared" ca="1" si="21"/>
        <v>16661750669.355968</v>
      </c>
      <c r="V96">
        <f ca="1">IF('Waste 2030'!$A104="MR",INDIRECT("'Waste 2030'!"&amp;'Country Selector'!$B$3&amp;ROW($A104))*10^12,0)*'Process Emissions Multipliers'!$D$45</f>
        <v>16792850492.374115</v>
      </c>
      <c r="W96" s="90">
        <f t="shared" ca="1" si="22"/>
        <v>16518491433.284565</v>
      </c>
      <c r="X96" s="90">
        <f t="shared" ca="1" si="22"/>
        <v>16244132374.195017</v>
      </c>
      <c r="Y96" s="90">
        <f t="shared" ca="1" si="22"/>
        <v>15969773315.105471</v>
      </c>
      <c r="Z96" s="90">
        <f t="shared" ca="1" si="22"/>
        <v>15695414256.015919</v>
      </c>
      <c r="AA96" s="90">
        <f t="shared" ca="1" si="22"/>
        <v>15421055196.926371</v>
      </c>
      <c r="AB96" s="90">
        <f t="shared" ca="1" si="22"/>
        <v>15146696137.836821</v>
      </c>
      <c r="AC96" s="90">
        <f t="shared" ca="1" si="22"/>
        <v>14872337078.747272</v>
      </c>
      <c r="AD96" s="90">
        <f t="shared" ca="1" si="22"/>
        <v>14597978019.657722</v>
      </c>
      <c r="AE96" s="90">
        <f t="shared" ca="1" si="22"/>
        <v>14323618960.568174</v>
      </c>
      <c r="AF96" s="90">
        <f t="shared" ca="1" si="22"/>
        <v>14049259901.478626</v>
      </c>
      <c r="AG96" s="90">
        <f t="shared" ca="1" si="22"/>
        <v>13774900842.389076</v>
      </c>
      <c r="AH96" s="90">
        <f t="shared" ca="1" si="22"/>
        <v>13500541783.299526</v>
      </c>
      <c r="AI96" s="90">
        <f t="shared" ca="1" si="22"/>
        <v>13226182724.209978</v>
      </c>
      <c r="AJ96" s="90">
        <f t="shared" ca="1" si="22"/>
        <v>12951823665.12043</v>
      </c>
      <c r="AK96" s="90">
        <f t="shared" ca="1" si="22"/>
        <v>12677464606.03088</v>
      </c>
      <c r="AL96" s="90">
        <f t="shared" ca="1" si="22"/>
        <v>12403105546.941332</v>
      </c>
      <c r="AM96" s="90">
        <f t="shared" ca="1" si="19"/>
        <v>12128746487.851782</v>
      </c>
      <c r="AN96" s="90">
        <f t="shared" ca="1" si="19"/>
        <v>11854387428.762234</v>
      </c>
      <c r="AO96" s="90">
        <f t="shared" ca="1" si="19"/>
        <v>11580028369.672686</v>
      </c>
      <c r="AP96">
        <f ca="1">V96*'Process Emissions Multipliers'!$E$45</f>
        <v>11305669310.583136</v>
      </c>
    </row>
    <row r="97" spans="1:42">
      <c r="A97" s="74">
        <v>45</v>
      </c>
      <c r="B97">
        <f ca="1">IF('Waste 2010'!$A105="MR",INDIRECT("'Waste 2010'!"&amp;'Country Selector'!$B$3&amp;ROW($A105))*10^12,0)</f>
        <v>13404100701.972509</v>
      </c>
      <c r="C97" s="90">
        <f t="shared" ca="1" si="15"/>
        <v>12606902729.715834</v>
      </c>
      <c r="D97" s="90">
        <f t="shared" ca="1" si="20"/>
        <v>11809704757.45916</v>
      </c>
      <c r="E97" s="90">
        <f t="shared" ca="1" si="20"/>
        <v>11012506785.202486</v>
      </c>
      <c r="F97" s="90">
        <f t="shared" ca="1" si="20"/>
        <v>10215308812.945812</v>
      </c>
      <c r="G97" s="90">
        <f t="shared" ca="1" si="20"/>
        <v>9418110840.6891384</v>
      </c>
      <c r="H97" s="90">
        <f t="shared" ca="1" si="20"/>
        <v>8620912868.4324646</v>
      </c>
      <c r="I97" s="90">
        <f t="shared" ca="1" si="20"/>
        <v>7823714896.1757889</v>
      </c>
      <c r="J97" s="90">
        <f t="shared" ca="1" si="20"/>
        <v>7026516923.9191151</v>
      </c>
      <c r="K97" s="90">
        <f t="shared" ca="1" si="20"/>
        <v>6229318951.6624413</v>
      </c>
      <c r="L97">
        <f ca="1">IF('Waste 2020'!$A105="MR",INDIRECT("'Waste 2020'!"&amp;'Country Selector'!$B$3&amp;ROW($A105))*10^12,0)*'Process Emissions Multipliers'!$B$45</f>
        <v>5432120979.4057665</v>
      </c>
      <c r="M97" s="90">
        <f t="shared" ca="1" si="16"/>
        <v>7324989275.0309639</v>
      </c>
      <c r="N97" s="90">
        <f t="shared" ca="1" si="21"/>
        <v>9217857570.6561604</v>
      </c>
      <c r="O97" s="90">
        <f t="shared" ca="1" si="21"/>
        <v>11110725866.281357</v>
      </c>
      <c r="P97" s="90">
        <f t="shared" ca="1" si="21"/>
        <v>13003594161.906555</v>
      </c>
      <c r="Q97" s="90">
        <f t="shared" ca="1" si="21"/>
        <v>14896462457.53175</v>
      </c>
      <c r="R97" s="90">
        <f t="shared" ca="1" si="21"/>
        <v>16789330753.156948</v>
      </c>
      <c r="S97" s="90">
        <f t="shared" ca="1" si="21"/>
        <v>18682199048.782143</v>
      </c>
      <c r="T97" s="90">
        <f t="shared" ca="1" si="21"/>
        <v>20575067344.407341</v>
      </c>
      <c r="U97" s="90">
        <f t="shared" ca="1" si="21"/>
        <v>22467935640.032539</v>
      </c>
      <c r="V97">
        <f ca="1">IF('Waste 2030'!$A105="MR",INDIRECT("'Waste 2030'!"&amp;'Country Selector'!$B$3&amp;ROW($A105))*10^12,0)*'Process Emissions Multipliers'!$D$45</f>
        <v>24360803935.657734</v>
      </c>
      <c r="W97" s="90">
        <f t="shared" ca="1" si="22"/>
        <v>23962800794.410976</v>
      </c>
      <c r="X97" s="90">
        <f t="shared" ca="1" si="22"/>
        <v>23564797653.164223</v>
      </c>
      <c r="Y97" s="90">
        <f t="shared" ca="1" si="22"/>
        <v>23166794511.917465</v>
      </c>
      <c r="Z97" s="90">
        <f t="shared" ca="1" si="22"/>
        <v>22768791370.670708</v>
      </c>
      <c r="AA97" s="90">
        <f t="shared" ca="1" si="22"/>
        <v>22370788229.423954</v>
      </c>
      <c r="AB97" s="90">
        <f t="shared" ca="1" si="22"/>
        <v>21972785088.177193</v>
      </c>
      <c r="AC97" s="90">
        <f t="shared" ca="1" si="22"/>
        <v>21574781946.930439</v>
      </c>
      <c r="AD97" s="90">
        <f t="shared" ca="1" si="22"/>
        <v>21176778805.683685</v>
      </c>
      <c r="AE97" s="90">
        <f t="shared" ca="1" si="22"/>
        <v>20778775664.436928</v>
      </c>
      <c r="AF97" s="90">
        <f t="shared" ca="1" si="22"/>
        <v>20380772523.19017</v>
      </c>
      <c r="AG97" s="90">
        <f t="shared" ca="1" si="22"/>
        <v>19982769381.943413</v>
      </c>
      <c r="AH97" s="90">
        <f t="shared" ca="1" si="22"/>
        <v>19584766240.696655</v>
      </c>
      <c r="AI97" s="90">
        <f t="shared" ca="1" si="22"/>
        <v>19186763099.449902</v>
      </c>
      <c r="AJ97" s="90">
        <f t="shared" ca="1" si="22"/>
        <v>18788759958.203148</v>
      </c>
      <c r="AK97" s="90">
        <f t="shared" ca="1" si="22"/>
        <v>18390756816.95639</v>
      </c>
      <c r="AL97" s="90">
        <f t="shared" ca="1" si="22"/>
        <v>17992753675.709633</v>
      </c>
      <c r="AM97" s="90">
        <f t="shared" ca="1" si="19"/>
        <v>17594750534.462875</v>
      </c>
      <c r="AN97" s="90">
        <f t="shared" ca="1" si="19"/>
        <v>17196747393.216118</v>
      </c>
      <c r="AO97" s="90">
        <f t="shared" ca="1" si="19"/>
        <v>16798744251.969364</v>
      </c>
      <c r="AP97">
        <f ca="1">V97*'Process Emissions Multipliers'!$E$45</f>
        <v>16400741110.722607</v>
      </c>
    </row>
    <row r="98" spans="1:42">
      <c r="A98" s="74">
        <v>46</v>
      </c>
      <c r="B98">
        <f ca="1">IF('Waste 2010'!$A106="MR",INDIRECT("'Waste 2010'!"&amp;'Country Selector'!$B$3&amp;ROW($A106))*10^12,0)</f>
        <v>4755383148.9395294</v>
      </c>
      <c r="C98" s="90">
        <f t="shared" ca="1" si="15"/>
        <v>5441438105.5789537</v>
      </c>
      <c r="D98" s="90">
        <f t="shared" ca="1" si="20"/>
        <v>6127493062.2183781</v>
      </c>
      <c r="E98" s="90">
        <f t="shared" ca="1" si="20"/>
        <v>6813548018.8578033</v>
      </c>
      <c r="F98" s="90">
        <f t="shared" ca="1" si="20"/>
        <v>7499602975.4972267</v>
      </c>
      <c r="G98" s="90">
        <f t="shared" ca="1" si="20"/>
        <v>8185657932.136652</v>
      </c>
      <c r="H98" s="90">
        <f t="shared" ca="1" si="20"/>
        <v>8871712888.7760773</v>
      </c>
      <c r="I98" s="90">
        <f t="shared" ca="1" si="20"/>
        <v>9557767845.4155006</v>
      </c>
      <c r="J98" s="90">
        <f t="shared" ca="1" si="20"/>
        <v>10243822802.054926</v>
      </c>
      <c r="K98" s="90">
        <f t="shared" ca="1" si="20"/>
        <v>10929877758.694349</v>
      </c>
      <c r="L98">
        <f ca="1">IF('Waste 2020'!$A106="MR",INDIRECT("'Waste 2020'!"&amp;'Country Selector'!$B$3&amp;ROW($A106))*10^12,0)*'Process Emissions Multipliers'!$B$45</f>
        <v>11615932715.333775</v>
      </c>
      <c r="M98" s="90">
        <f t="shared" ca="1" si="16"/>
        <v>13490275475.128727</v>
      </c>
      <c r="N98" s="90">
        <f t="shared" ca="1" si="21"/>
        <v>15364618234.923683</v>
      </c>
      <c r="O98" s="90">
        <f t="shared" ca="1" si="21"/>
        <v>17238960994.718636</v>
      </c>
      <c r="P98" s="90">
        <f t="shared" ca="1" si="21"/>
        <v>19113303754.513592</v>
      </c>
      <c r="Q98" s="90">
        <f t="shared" ca="1" si="21"/>
        <v>20987646514.308544</v>
      </c>
      <c r="R98" s="90">
        <f t="shared" ca="1" si="21"/>
        <v>22861989274.1035</v>
      </c>
      <c r="S98" s="90">
        <f t="shared" ca="1" si="21"/>
        <v>24736332033.898449</v>
      </c>
      <c r="T98" s="90">
        <f t="shared" ca="1" si="21"/>
        <v>26610674793.693405</v>
      </c>
      <c r="U98" s="90">
        <f t="shared" ca="1" si="21"/>
        <v>28485017553.488361</v>
      </c>
      <c r="V98">
        <f ca="1">IF('Waste 2030'!$A106="MR",INDIRECT("'Waste 2030'!"&amp;'Country Selector'!$B$3&amp;ROW($A106))*10^12,0)*'Process Emissions Multipliers'!$D$45</f>
        <v>30359360313.283314</v>
      </c>
      <c r="W98" s="90">
        <f t="shared" ca="1" si="22"/>
        <v>29863353662.482994</v>
      </c>
      <c r="X98" s="90">
        <f t="shared" ca="1" si="22"/>
        <v>29367347011.682671</v>
      </c>
      <c r="Y98" s="90">
        <f t="shared" ca="1" si="22"/>
        <v>28871340360.882351</v>
      </c>
      <c r="Z98" s="90">
        <f t="shared" ca="1" si="22"/>
        <v>28375333710.082031</v>
      </c>
      <c r="AA98" s="90">
        <f t="shared" ca="1" si="22"/>
        <v>27879327059.281708</v>
      </c>
      <c r="AB98" s="90">
        <f t="shared" ca="1" si="22"/>
        <v>27383320408.481384</v>
      </c>
      <c r="AC98" s="90">
        <f t="shared" ca="1" si="22"/>
        <v>26887313757.681068</v>
      </c>
      <c r="AD98" s="90">
        <f t="shared" ca="1" si="22"/>
        <v>26391307106.880745</v>
      </c>
      <c r="AE98" s="90">
        <f t="shared" ca="1" si="22"/>
        <v>25895300456.080421</v>
      </c>
      <c r="AF98" s="90">
        <f t="shared" ca="1" si="22"/>
        <v>25399293805.280106</v>
      </c>
      <c r="AG98" s="90">
        <f t="shared" ca="1" si="22"/>
        <v>24903287154.479782</v>
      </c>
      <c r="AH98" s="90">
        <f t="shared" ca="1" si="22"/>
        <v>24407280503.679462</v>
      </c>
      <c r="AI98" s="90">
        <f t="shared" ca="1" si="22"/>
        <v>23911273852.879139</v>
      </c>
      <c r="AJ98" s="90">
        <f t="shared" ca="1" si="22"/>
        <v>23415267202.078819</v>
      </c>
      <c r="AK98" s="90">
        <f t="shared" ca="1" si="22"/>
        <v>22919260551.278496</v>
      </c>
      <c r="AL98" s="90">
        <f t="shared" ca="1" si="22"/>
        <v>22423253900.478176</v>
      </c>
      <c r="AM98" s="90">
        <f t="shared" ca="1" si="19"/>
        <v>21927247249.677856</v>
      </c>
      <c r="AN98" s="90">
        <f t="shared" ca="1" si="19"/>
        <v>21431240598.877533</v>
      </c>
      <c r="AO98" s="90">
        <f t="shared" ca="1" si="19"/>
        <v>20935233948.077213</v>
      </c>
      <c r="AP98">
        <f ca="1">V98*'Process Emissions Multipliers'!$E$45</f>
        <v>20439227297.276894</v>
      </c>
    </row>
    <row r="99" spans="1:42">
      <c r="A99" s="74">
        <v>47</v>
      </c>
      <c r="B99">
        <f ca="1">IF('Waste 2010'!$A107="MR",INDIRECT("'Waste 2010'!"&amp;'Country Selector'!$B$3&amp;ROW($A107))*10^12,0)</f>
        <v>4704057556.6423826</v>
      </c>
      <c r="C99" s="90">
        <f t="shared" ca="1" si="15"/>
        <v>4965024166.8024998</v>
      </c>
      <c r="D99" s="90">
        <f t="shared" ca="1" si="20"/>
        <v>5225990776.9626169</v>
      </c>
      <c r="E99" s="90">
        <f t="shared" ca="1" si="20"/>
        <v>5486957387.1227341</v>
      </c>
      <c r="F99" s="90">
        <f t="shared" ca="1" si="20"/>
        <v>5747923997.2828503</v>
      </c>
      <c r="G99" s="90">
        <f t="shared" ca="1" si="20"/>
        <v>6008890607.4429684</v>
      </c>
      <c r="H99" s="90">
        <f t="shared" ca="1" si="20"/>
        <v>6269857217.6030846</v>
      </c>
      <c r="I99" s="90">
        <f t="shared" ca="1" si="20"/>
        <v>6530823827.7632017</v>
      </c>
      <c r="J99" s="90">
        <f t="shared" ca="1" si="20"/>
        <v>6791790437.9233198</v>
      </c>
      <c r="K99" s="90">
        <f t="shared" ca="1" si="20"/>
        <v>7052757048.083436</v>
      </c>
      <c r="L99">
        <f ca="1">IF('Waste 2020'!$A107="MR",INDIRECT("'Waste 2020'!"&amp;'Country Selector'!$B$3&amp;ROW($A107))*10^12,0)*'Process Emissions Multipliers'!$B$45</f>
        <v>7313723658.2435532</v>
      </c>
      <c r="M99" s="90">
        <f t="shared" ca="1" si="16"/>
        <v>8179656660.2397766</v>
      </c>
      <c r="N99" s="90">
        <f t="shared" ca="1" si="21"/>
        <v>9045589662.2360001</v>
      </c>
      <c r="O99" s="90">
        <f t="shared" ca="1" si="21"/>
        <v>9911522664.2322235</v>
      </c>
      <c r="P99" s="90">
        <f t="shared" ca="1" si="21"/>
        <v>10777455666.228447</v>
      </c>
      <c r="Q99" s="90">
        <f t="shared" ca="1" si="21"/>
        <v>11643388668.22467</v>
      </c>
      <c r="R99" s="90">
        <f t="shared" ca="1" si="21"/>
        <v>12509321670.220894</v>
      </c>
      <c r="S99" s="90">
        <f t="shared" ca="1" si="21"/>
        <v>13375254672.217117</v>
      </c>
      <c r="T99" s="90">
        <f t="shared" ca="1" si="21"/>
        <v>14241187674.213339</v>
      </c>
      <c r="U99" s="90">
        <f t="shared" ca="1" si="21"/>
        <v>15107120676.209564</v>
      </c>
      <c r="V99">
        <f ca="1">IF('Waste 2030'!$A107="MR",INDIRECT("'Waste 2030'!"&amp;'Country Selector'!$B$3&amp;ROW($A107))*10^12,0)*'Process Emissions Multipliers'!$D$45</f>
        <v>15973053678.205786</v>
      </c>
      <c r="W99" s="90">
        <f t="shared" ca="1" si="22"/>
        <v>15712088335.845982</v>
      </c>
      <c r="X99" s="90">
        <f t="shared" ca="1" si="22"/>
        <v>15451122993.486181</v>
      </c>
      <c r="Y99" s="90">
        <f t="shared" ca="1" si="22"/>
        <v>15190157651.126377</v>
      </c>
      <c r="Z99" s="90">
        <f t="shared" ca="1" si="22"/>
        <v>14929192308.766573</v>
      </c>
      <c r="AA99" s="90">
        <f t="shared" ca="1" si="22"/>
        <v>14668226966.406769</v>
      </c>
      <c r="AB99" s="90">
        <f t="shared" ca="1" si="22"/>
        <v>14407261624.046968</v>
      </c>
      <c r="AC99" s="90">
        <f t="shared" ca="1" si="22"/>
        <v>14146296281.687162</v>
      </c>
      <c r="AD99" s="90">
        <f t="shared" ca="1" si="22"/>
        <v>13885330939.327362</v>
      </c>
      <c r="AE99" s="90">
        <f t="shared" ca="1" si="22"/>
        <v>13624365596.967556</v>
      </c>
      <c r="AF99" s="90">
        <f t="shared" ca="1" si="22"/>
        <v>13363400254.607754</v>
      </c>
      <c r="AG99" s="90">
        <f t="shared" ca="1" si="22"/>
        <v>13102434912.247952</v>
      </c>
      <c r="AH99" s="90">
        <f t="shared" ca="1" si="22"/>
        <v>12841469569.888149</v>
      </c>
      <c r="AI99" s="90">
        <f t="shared" ca="1" si="22"/>
        <v>12580504227.528347</v>
      </c>
      <c r="AJ99" s="90">
        <f t="shared" ca="1" si="22"/>
        <v>12319538885.168543</v>
      </c>
      <c r="AK99" s="90">
        <f t="shared" ca="1" si="22"/>
        <v>12058573542.808739</v>
      </c>
      <c r="AL99" s="90">
        <f t="shared" ca="1" si="22"/>
        <v>11797608200.448936</v>
      </c>
      <c r="AM99" s="90">
        <f t="shared" ca="1" si="19"/>
        <v>11536642858.089132</v>
      </c>
      <c r="AN99" s="90">
        <f t="shared" ca="1" si="19"/>
        <v>11275677515.729328</v>
      </c>
      <c r="AO99" s="90">
        <f t="shared" ca="1" si="19"/>
        <v>11014712173.369528</v>
      </c>
      <c r="AP99">
        <f ca="1">V99*'Process Emissions Multipliers'!$E$45</f>
        <v>10753746831.009724</v>
      </c>
    </row>
    <row r="100" spans="1:42">
      <c r="A100" s="74">
        <v>48</v>
      </c>
      <c r="B100">
        <f ca="1">IF('Waste 2010'!$A108="MR",INDIRECT("'Waste 2010'!"&amp;'Country Selector'!$B$3&amp;ROW($A108))*10^12,0)</f>
        <v>2109700909.2123642</v>
      </c>
      <c r="C100" s="90">
        <f t="shared" ca="1" si="15"/>
        <v>2434789146.2436509</v>
      </c>
      <c r="D100" s="90">
        <f t="shared" ca="1" si="20"/>
        <v>2759877383.2749376</v>
      </c>
      <c r="E100" s="90">
        <f t="shared" ca="1" si="20"/>
        <v>3084965620.3062248</v>
      </c>
      <c r="F100" s="90">
        <f t="shared" ca="1" si="20"/>
        <v>3410053857.3375115</v>
      </c>
      <c r="G100" s="90">
        <f t="shared" ca="1" si="20"/>
        <v>3735142094.3687983</v>
      </c>
      <c r="H100" s="90">
        <f t="shared" ca="1" si="20"/>
        <v>4060230331.400085</v>
      </c>
      <c r="I100" s="90">
        <f t="shared" ca="1" si="20"/>
        <v>4385318568.4313717</v>
      </c>
      <c r="J100" s="90">
        <f t="shared" ca="1" si="20"/>
        <v>4710406805.4626589</v>
      </c>
      <c r="K100" s="90">
        <f t="shared" ca="1" si="20"/>
        <v>5035495042.4939451</v>
      </c>
      <c r="L100">
        <f ca="1">IF('Waste 2020'!$A108="MR",INDIRECT("'Waste 2020'!"&amp;'Country Selector'!$B$3&amp;ROW($A108))*10^12,0)*'Process Emissions Multipliers'!$B$45</f>
        <v>5360583279.5252323</v>
      </c>
      <c r="M100" s="90">
        <f t="shared" ca="1" si="16"/>
        <v>6358626701.0994816</v>
      </c>
      <c r="N100" s="90">
        <f t="shared" ca="1" si="21"/>
        <v>7356670122.6737318</v>
      </c>
      <c r="O100" s="90">
        <f t="shared" ca="1" si="21"/>
        <v>8354713544.2479811</v>
      </c>
      <c r="P100" s="90">
        <f t="shared" ca="1" si="21"/>
        <v>9352756965.8222313</v>
      </c>
      <c r="Q100" s="90">
        <f t="shared" ca="1" si="21"/>
        <v>10350800387.396481</v>
      </c>
      <c r="R100" s="90">
        <f t="shared" ca="1" si="21"/>
        <v>11348843808.97073</v>
      </c>
      <c r="S100" s="90">
        <f t="shared" ca="1" si="21"/>
        <v>12346887230.544979</v>
      </c>
      <c r="T100" s="90">
        <f t="shared" ca="1" si="21"/>
        <v>13344930652.11923</v>
      </c>
      <c r="U100" s="90">
        <f t="shared" ca="1" si="21"/>
        <v>14342974073.693478</v>
      </c>
      <c r="V100">
        <f ca="1">IF('Waste 2030'!$A108="MR",INDIRECT("'Waste 2030'!"&amp;'Country Selector'!$B$3&amp;ROW($A108))*10^12,0)*'Process Emissions Multipliers'!$D$45</f>
        <v>15341017495.267729</v>
      </c>
      <c r="W100" s="90">
        <f t="shared" ca="1" si="22"/>
        <v>15090378264.757738</v>
      </c>
      <c r="X100" s="90">
        <f t="shared" ca="1" si="22"/>
        <v>14839739034.247747</v>
      </c>
      <c r="Y100" s="90">
        <f t="shared" ca="1" si="22"/>
        <v>14589099803.737757</v>
      </c>
      <c r="Z100" s="90">
        <f t="shared" ca="1" si="22"/>
        <v>14338460573.227768</v>
      </c>
      <c r="AA100" s="90">
        <f t="shared" ca="1" si="22"/>
        <v>14087821342.717775</v>
      </c>
      <c r="AB100" s="90">
        <f t="shared" ca="1" si="22"/>
        <v>13837182112.207787</v>
      </c>
      <c r="AC100" s="90">
        <f t="shared" ca="1" si="22"/>
        <v>13586542881.697794</v>
      </c>
      <c r="AD100" s="90">
        <f t="shared" ca="1" si="22"/>
        <v>13335903651.187805</v>
      </c>
      <c r="AE100" s="90">
        <f t="shared" ca="1" si="22"/>
        <v>13085264420.677814</v>
      </c>
      <c r="AF100" s="90">
        <f t="shared" ca="1" si="22"/>
        <v>12834625190.167824</v>
      </c>
      <c r="AG100" s="90">
        <f t="shared" ca="1" si="22"/>
        <v>12583985959.657833</v>
      </c>
      <c r="AH100" s="90">
        <f t="shared" ca="1" si="22"/>
        <v>12333346729.147842</v>
      </c>
      <c r="AI100" s="90">
        <f t="shared" ca="1" si="22"/>
        <v>12082707498.637852</v>
      </c>
      <c r="AJ100" s="90">
        <f t="shared" ca="1" si="22"/>
        <v>11832068268.127861</v>
      </c>
      <c r="AK100" s="90">
        <f t="shared" ca="1" si="22"/>
        <v>11581429037.61787</v>
      </c>
      <c r="AL100" s="90">
        <f t="shared" ca="1" si="22"/>
        <v>11330789807.10788</v>
      </c>
      <c r="AM100" s="90">
        <f t="shared" ca="1" si="19"/>
        <v>11080150576.597891</v>
      </c>
      <c r="AN100" s="90">
        <f t="shared" ca="1" si="19"/>
        <v>10829511346.0879</v>
      </c>
      <c r="AO100" s="90">
        <f t="shared" ca="1" si="19"/>
        <v>10578872115.577909</v>
      </c>
      <c r="AP100">
        <f ca="1">V100*'Process Emissions Multipliers'!$E$45</f>
        <v>10328232885.067919</v>
      </c>
    </row>
    <row r="101" spans="1:42">
      <c r="A101" s="74">
        <v>49</v>
      </c>
      <c r="B101">
        <f ca="1">IF('Waste 2010'!$A109="MR",INDIRECT("'Waste 2010'!"&amp;'Country Selector'!$B$3&amp;ROW($A109))*10^12,0)</f>
        <v>7840884199.8722782</v>
      </c>
      <c r="C101" s="90">
        <f t="shared" ca="1" si="15"/>
        <v>7470091829.9673481</v>
      </c>
      <c r="D101" s="90">
        <f t="shared" ca="1" si="20"/>
        <v>7099299460.0624161</v>
      </c>
      <c r="E101" s="90">
        <f t="shared" ca="1" si="20"/>
        <v>6728507090.157486</v>
      </c>
      <c r="F101" s="90">
        <f t="shared" ca="1" si="20"/>
        <v>6357714720.2525558</v>
      </c>
      <c r="G101" s="90">
        <f t="shared" ca="1" si="20"/>
        <v>5986922350.3476238</v>
      </c>
      <c r="H101" s="90">
        <f t="shared" ca="1" si="20"/>
        <v>5616129980.4426937</v>
      </c>
      <c r="I101" s="90">
        <f t="shared" ca="1" si="20"/>
        <v>5245337610.5377636</v>
      </c>
      <c r="J101" s="90">
        <f t="shared" ca="1" si="20"/>
        <v>4874545240.6328325</v>
      </c>
      <c r="K101" s="90">
        <f t="shared" ca="1" si="20"/>
        <v>4503752870.7279015</v>
      </c>
      <c r="L101">
        <f ca="1">IF('Waste 2020'!$A109="MR",INDIRECT("'Waste 2020'!"&amp;'Country Selector'!$B$3&amp;ROW($A109))*10^12,0)*'Process Emissions Multipliers'!$B$45</f>
        <v>4132960500.8229709</v>
      </c>
      <c r="M101" s="90">
        <f t="shared" ca="1" si="16"/>
        <v>5099819010.7078495</v>
      </c>
      <c r="N101" s="90">
        <f t="shared" ca="1" si="21"/>
        <v>6066677520.5927277</v>
      </c>
      <c r="O101" s="90">
        <f t="shared" ca="1" si="21"/>
        <v>7033536030.4776058</v>
      </c>
      <c r="P101" s="90">
        <f t="shared" ca="1" si="21"/>
        <v>8000394540.362484</v>
      </c>
      <c r="Q101" s="90">
        <f t="shared" ca="1" si="21"/>
        <v>8967253050.2473621</v>
      </c>
      <c r="R101" s="90">
        <f t="shared" ca="1" si="21"/>
        <v>9934111560.1322403</v>
      </c>
      <c r="S101" s="90">
        <f t="shared" ca="1" si="21"/>
        <v>10900970070.017118</v>
      </c>
      <c r="T101" s="90">
        <f t="shared" ca="1" si="21"/>
        <v>11867828579.901997</v>
      </c>
      <c r="U101" s="90">
        <f t="shared" ca="1" si="21"/>
        <v>12834687089.786875</v>
      </c>
      <c r="V101">
        <f ca="1">IF('Waste 2030'!$A109="MR",INDIRECT("'Waste 2030'!"&amp;'Country Selector'!$B$3&amp;ROW($A109))*10^12,0)*'Process Emissions Multipliers'!$D$45</f>
        <v>13801545599.671753</v>
      </c>
      <c r="W101" s="90">
        <f t="shared" ca="1" si="22"/>
        <v>13576058028.849457</v>
      </c>
      <c r="X101" s="90">
        <f t="shared" ca="1" si="22"/>
        <v>13350570458.027161</v>
      </c>
      <c r="Y101" s="90">
        <f t="shared" ca="1" si="22"/>
        <v>13125082887.204863</v>
      </c>
      <c r="Z101" s="90">
        <f t="shared" ca="1" si="22"/>
        <v>12899595316.382566</v>
      </c>
      <c r="AA101" s="90">
        <f t="shared" ca="1" si="22"/>
        <v>12674107745.56027</v>
      </c>
      <c r="AB101" s="90">
        <f t="shared" ca="1" si="22"/>
        <v>12448620174.737972</v>
      </c>
      <c r="AC101" s="90">
        <f t="shared" ca="1" si="22"/>
        <v>12223132603.915676</v>
      </c>
      <c r="AD101" s="90">
        <f t="shared" ca="1" si="22"/>
        <v>11997645033.09338</v>
      </c>
      <c r="AE101" s="90">
        <f t="shared" ca="1" si="22"/>
        <v>11772157462.271084</v>
      </c>
      <c r="AF101" s="90">
        <f t="shared" ca="1" si="22"/>
        <v>11546669891.448788</v>
      </c>
      <c r="AG101" s="90">
        <f t="shared" ca="1" si="22"/>
        <v>11321182320.626492</v>
      </c>
      <c r="AH101" s="90">
        <f t="shared" ca="1" si="22"/>
        <v>11095694749.804192</v>
      </c>
      <c r="AI101" s="90">
        <f t="shared" ca="1" si="22"/>
        <v>10870207178.981897</v>
      </c>
      <c r="AJ101" s="90">
        <f t="shared" ca="1" si="22"/>
        <v>10644719608.159599</v>
      </c>
      <c r="AK101" s="90">
        <f t="shared" ca="1" si="22"/>
        <v>10419232037.337303</v>
      </c>
      <c r="AL101" s="90">
        <f t="shared" ca="1" si="22"/>
        <v>10193744466.515007</v>
      </c>
      <c r="AM101" s="90">
        <f t="shared" ca="1" si="19"/>
        <v>9968256895.6927109</v>
      </c>
      <c r="AN101" s="90">
        <f t="shared" ca="1" si="19"/>
        <v>9742769324.8704128</v>
      </c>
      <c r="AO101" s="90">
        <f t="shared" ca="1" si="19"/>
        <v>9517281754.0481167</v>
      </c>
      <c r="AP101">
        <f ca="1">V101*'Process Emissions Multipliers'!$E$45</f>
        <v>9291794183.2258205</v>
      </c>
    </row>
    <row r="102" spans="1:42">
      <c r="A102" s="74">
        <v>50</v>
      </c>
      <c r="B102">
        <f ca="1">IF('Waste 2010'!$A110="MR",INDIRECT("'Waste 2010'!"&amp;'Country Selector'!$B$3&amp;ROW($A110))*10^12,0)</f>
        <v>4523413982.5236492</v>
      </c>
      <c r="C102" s="90">
        <f t="shared" ca="1" si="15"/>
        <v>4735895948.9151669</v>
      </c>
      <c r="D102" s="90">
        <f t="shared" ca="1" si="20"/>
        <v>4948377915.3066835</v>
      </c>
      <c r="E102" s="90">
        <f t="shared" ca="1" si="20"/>
        <v>5160859881.6982002</v>
      </c>
      <c r="F102" s="90">
        <f t="shared" ca="1" si="20"/>
        <v>5373341848.0897179</v>
      </c>
      <c r="G102" s="90">
        <f t="shared" ca="1" si="20"/>
        <v>5585823814.4812355</v>
      </c>
      <c r="H102" s="90">
        <f t="shared" ca="1" si="20"/>
        <v>5798305780.8727522</v>
      </c>
      <c r="I102" s="90">
        <f t="shared" ca="1" si="20"/>
        <v>6010787747.2642689</v>
      </c>
      <c r="J102" s="90">
        <f t="shared" ca="1" si="20"/>
        <v>6223269713.6557865</v>
      </c>
      <c r="K102" s="90">
        <f t="shared" ca="1" si="20"/>
        <v>6435751680.0473042</v>
      </c>
      <c r="L102">
        <f ca="1">IF('Waste 2020'!$A110="MR",INDIRECT("'Waste 2020'!"&amp;'Country Selector'!$B$3&amp;ROW($A110))*10^12,0)*'Process Emissions Multipliers'!$B$45</f>
        <v>6648233646.4388208</v>
      </c>
      <c r="M102" s="90">
        <f t="shared" ca="1" si="16"/>
        <v>6739971505.7222729</v>
      </c>
      <c r="N102" s="90">
        <f t="shared" ca="1" si="21"/>
        <v>6831709365.005724</v>
      </c>
      <c r="O102" s="90">
        <f t="shared" ca="1" si="21"/>
        <v>6923447224.289175</v>
      </c>
      <c r="P102" s="90">
        <f t="shared" ca="1" si="21"/>
        <v>7015185083.572628</v>
      </c>
      <c r="Q102" s="90">
        <f t="shared" ca="1" si="21"/>
        <v>7106922942.8560791</v>
      </c>
      <c r="R102" s="90">
        <f t="shared" ca="1" si="21"/>
        <v>7198660802.1395302</v>
      </c>
      <c r="S102" s="90">
        <f t="shared" ca="1" si="21"/>
        <v>7290398661.4229822</v>
      </c>
      <c r="T102" s="90">
        <f t="shared" ca="1" si="21"/>
        <v>7382136520.7064342</v>
      </c>
      <c r="U102" s="90">
        <f t="shared" ca="1" si="21"/>
        <v>7473874379.9898853</v>
      </c>
      <c r="V102">
        <f ca="1">IF('Waste 2030'!$A110="MR",INDIRECT("'Waste 2030'!"&amp;'Country Selector'!$B$3&amp;ROW($A110))*10^12,0)*'Process Emissions Multipliers'!$D$45</f>
        <v>7565612239.2733374</v>
      </c>
      <c r="W102" s="90">
        <f t="shared" ca="1" si="22"/>
        <v>7442006407.3542118</v>
      </c>
      <c r="X102" s="90">
        <f t="shared" ca="1" si="22"/>
        <v>7318400575.4350853</v>
      </c>
      <c r="Y102" s="90">
        <f t="shared" ca="1" si="22"/>
        <v>7194794743.5159588</v>
      </c>
      <c r="Z102" s="90">
        <f t="shared" ca="1" si="22"/>
        <v>7071188911.5968332</v>
      </c>
      <c r="AA102" s="90">
        <f t="shared" ca="1" si="22"/>
        <v>6947583079.6777077</v>
      </c>
      <c r="AB102" s="90">
        <f t="shared" ca="1" si="22"/>
        <v>6823977247.7585812</v>
      </c>
      <c r="AC102" s="90">
        <f t="shared" ca="1" si="22"/>
        <v>6700371415.8394556</v>
      </c>
      <c r="AD102" s="90">
        <f t="shared" ca="1" si="22"/>
        <v>6576765583.9203281</v>
      </c>
      <c r="AE102" s="90">
        <f t="shared" ca="1" si="22"/>
        <v>6453159752.0012026</v>
      </c>
      <c r="AF102" s="90">
        <f t="shared" ca="1" si="22"/>
        <v>6329553920.0820761</v>
      </c>
      <c r="AG102" s="90">
        <f t="shared" ca="1" si="22"/>
        <v>6205948088.1629505</v>
      </c>
      <c r="AH102" s="90">
        <f t="shared" ca="1" si="22"/>
        <v>6082342256.243824</v>
      </c>
      <c r="AI102" s="90">
        <f t="shared" ca="1" si="22"/>
        <v>5958736424.3246975</v>
      </c>
      <c r="AJ102" s="90">
        <f t="shared" ca="1" si="22"/>
        <v>5835130592.4055719</v>
      </c>
      <c r="AK102" s="90">
        <f t="shared" ca="1" si="22"/>
        <v>5711524760.4864464</v>
      </c>
      <c r="AL102" s="90">
        <f t="shared" ca="1" si="22"/>
        <v>5587918928.5673199</v>
      </c>
      <c r="AM102" s="90">
        <f t="shared" ca="1" si="19"/>
        <v>5464313096.6481934</v>
      </c>
      <c r="AN102" s="90">
        <f t="shared" ca="1" si="19"/>
        <v>5340707264.7290678</v>
      </c>
      <c r="AO102" s="90">
        <f t="shared" ca="1" si="19"/>
        <v>5217101432.8099422</v>
      </c>
      <c r="AP102">
        <f ca="1">V102*'Process Emissions Multipliers'!$E$45</f>
        <v>5093495600.8908157</v>
      </c>
    </row>
    <row r="103" spans="1:42">
      <c r="A103" s="74">
        <v>51</v>
      </c>
      <c r="B103">
        <f ca="1">IF('Waste 2010'!$A111="MR",INDIRECT("'Waste 2010'!"&amp;'Country Selector'!$B$3&amp;ROW($A111))*10^12,0)</f>
        <v>5262726307.1531868</v>
      </c>
      <c r="C103" s="90">
        <f t="shared" ca="1" si="15"/>
        <v>4963087856.9768505</v>
      </c>
      <c r="D103" s="90">
        <f t="shared" ca="1" si="20"/>
        <v>4663449406.8005142</v>
      </c>
      <c r="E103" s="90">
        <f t="shared" ca="1" si="20"/>
        <v>4363810956.6241789</v>
      </c>
      <c r="F103" s="90">
        <f t="shared" ca="1" si="20"/>
        <v>4064172506.4478426</v>
      </c>
      <c r="G103" s="90">
        <f t="shared" ca="1" si="20"/>
        <v>3764534056.2715063</v>
      </c>
      <c r="H103" s="90">
        <f t="shared" ca="1" si="20"/>
        <v>3464895606.0951705</v>
      </c>
      <c r="I103" s="90">
        <f t="shared" ca="1" si="20"/>
        <v>3165257155.9188347</v>
      </c>
      <c r="J103" s="90">
        <f t="shared" ca="1" si="20"/>
        <v>2865618705.7424984</v>
      </c>
      <c r="K103" s="90">
        <f t="shared" ca="1" si="20"/>
        <v>2565980255.5661626</v>
      </c>
      <c r="L103">
        <f ca="1">IF('Waste 2020'!$A111="MR",INDIRECT("'Waste 2020'!"&amp;'Country Selector'!$B$3&amp;ROW($A111))*10^12,0)*'Process Emissions Multipliers'!$B$45</f>
        <v>2266341805.3898263</v>
      </c>
      <c r="M103" s="90">
        <f t="shared" ca="1" si="16"/>
        <v>2408931469.8295779</v>
      </c>
      <c r="N103" s="90">
        <f t="shared" ca="1" si="21"/>
        <v>2551521134.2693291</v>
      </c>
      <c r="O103" s="90">
        <f t="shared" ca="1" si="21"/>
        <v>2694110798.7090807</v>
      </c>
      <c r="P103" s="90">
        <f t="shared" ca="1" si="21"/>
        <v>2836700463.1488323</v>
      </c>
      <c r="Q103" s="90">
        <f t="shared" ca="1" si="21"/>
        <v>2979290127.5885839</v>
      </c>
      <c r="R103" s="90">
        <f t="shared" ca="1" si="21"/>
        <v>3121879792.0283356</v>
      </c>
      <c r="S103" s="90">
        <f t="shared" ca="1" si="21"/>
        <v>3264469456.4680872</v>
      </c>
      <c r="T103" s="90">
        <f t="shared" ca="1" si="21"/>
        <v>3407059120.9078383</v>
      </c>
      <c r="U103" s="90">
        <f t="shared" ca="1" si="21"/>
        <v>3549648785.3475904</v>
      </c>
      <c r="V103">
        <f ca="1">IF('Waste 2030'!$A111="MR",INDIRECT("'Waste 2030'!"&amp;'Country Selector'!$B$3&amp;ROW($A111))*10^12,0)*'Process Emissions Multipliers'!$D$45</f>
        <v>3692238449.7873416</v>
      </c>
      <c r="W103" s="90">
        <f t="shared" ca="1" si="22"/>
        <v>3631915214.7607493</v>
      </c>
      <c r="X103" s="90">
        <f t="shared" ca="1" si="22"/>
        <v>3571591979.7341571</v>
      </c>
      <c r="Y103" s="90">
        <f t="shared" ca="1" si="22"/>
        <v>3511268744.7075644</v>
      </c>
      <c r="Z103" s="90">
        <f t="shared" ca="1" si="22"/>
        <v>3450945509.6809721</v>
      </c>
      <c r="AA103" s="90">
        <f t="shared" ca="1" si="22"/>
        <v>3390622274.6543803</v>
      </c>
      <c r="AB103" s="90">
        <f t="shared" ca="1" si="22"/>
        <v>3330299039.6277876</v>
      </c>
      <c r="AC103" s="90">
        <f t="shared" ca="1" si="22"/>
        <v>3269975804.6011953</v>
      </c>
      <c r="AD103" s="90">
        <f t="shared" ca="1" si="22"/>
        <v>3209652569.5746031</v>
      </c>
      <c r="AE103" s="90">
        <f t="shared" ca="1" si="22"/>
        <v>3149329334.5480108</v>
      </c>
      <c r="AF103" s="90">
        <f t="shared" ca="1" si="22"/>
        <v>3089006099.5214186</v>
      </c>
      <c r="AG103" s="90">
        <f t="shared" ca="1" si="22"/>
        <v>3028682864.4948263</v>
      </c>
      <c r="AH103" s="90">
        <f t="shared" ca="1" si="22"/>
        <v>2968359629.4682341</v>
      </c>
      <c r="AI103" s="90">
        <f t="shared" ca="1" si="22"/>
        <v>2908036394.4416418</v>
      </c>
      <c r="AJ103" s="90">
        <f t="shared" ca="1" si="22"/>
        <v>2847713159.4150496</v>
      </c>
      <c r="AK103" s="90">
        <f t="shared" ca="1" si="22"/>
        <v>2787389924.3884573</v>
      </c>
      <c r="AL103" s="90">
        <f t="shared" ca="1" si="22"/>
        <v>2727066689.361865</v>
      </c>
      <c r="AM103" s="90">
        <f t="shared" ca="1" si="19"/>
        <v>2666743454.3352723</v>
      </c>
      <c r="AN103" s="90">
        <f t="shared" ca="1" si="19"/>
        <v>2606420219.3086801</v>
      </c>
      <c r="AO103" s="90">
        <f t="shared" ca="1" si="19"/>
        <v>2546096984.2820878</v>
      </c>
      <c r="AP103">
        <f ca="1">V103*'Process Emissions Multipliers'!$E$45</f>
        <v>2485773749.2554955</v>
      </c>
    </row>
    <row r="104" spans="1:42">
      <c r="A104" s="74">
        <v>52</v>
      </c>
      <c r="B104">
        <f ca="1">IF('Waste 2010'!$A112="MR",INDIRECT("'Waste 2010'!"&amp;'Country Selector'!$B$3&amp;ROW($A112))*10^12,0)</f>
        <v>2441222604.8173833</v>
      </c>
      <c r="C104" s="90">
        <f t="shared" ca="1" si="15"/>
        <v>2639535354.6504321</v>
      </c>
      <c r="D104" s="90">
        <f t="shared" ca="1" si="20"/>
        <v>2837848104.4834814</v>
      </c>
      <c r="E104" s="90">
        <f t="shared" ca="1" si="20"/>
        <v>3036160854.3165302</v>
      </c>
      <c r="F104" s="90">
        <f t="shared" ca="1" si="20"/>
        <v>3234473604.1495795</v>
      </c>
      <c r="G104" s="90">
        <f t="shared" ca="1" si="20"/>
        <v>3432786353.9826288</v>
      </c>
      <c r="H104" s="90">
        <f t="shared" ca="1" si="20"/>
        <v>3631099103.8156776</v>
      </c>
      <c r="I104" s="90">
        <f t="shared" ca="1" si="20"/>
        <v>3829411853.6487265</v>
      </c>
      <c r="J104" s="90">
        <f t="shared" ca="1" si="20"/>
        <v>4027724603.4817758</v>
      </c>
      <c r="K104" s="90">
        <f t="shared" ca="1" si="20"/>
        <v>4226037353.3148251</v>
      </c>
      <c r="L104">
        <f ca="1">IF('Waste 2020'!$A112="MR",INDIRECT("'Waste 2020'!"&amp;'Country Selector'!$B$3&amp;ROW($A112))*10^12,0)*'Process Emissions Multipliers'!$B$45</f>
        <v>4424350103.1478739</v>
      </c>
      <c r="M104" s="90">
        <f t="shared" ca="1" si="16"/>
        <v>4364351417.9856806</v>
      </c>
      <c r="N104" s="90">
        <f t="shared" ca="1" si="21"/>
        <v>4304352732.8234882</v>
      </c>
      <c r="O104" s="90">
        <f t="shared" ca="1" si="21"/>
        <v>4244354047.6612949</v>
      </c>
      <c r="P104" s="90">
        <f t="shared" ca="1" si="21"/>
        <v>4184355362.4991016</v>
      </c>
      <c r="Q104" s="90">
        <f t="shared" ca="1" si="21"/>
        <v>4124356677.3369088</v>
      </c>
      <c r="R104" s="90">
        <f t="shared" ca="1" si="21"/>
        <v>4064357992.174716</v>
      </c>
      <c r="S104" s="90">
        <f t="shared" ca="1" si="21"/>
        <v>4004359307.0125227</v>
      </c>
      <c r="T104" s="90">
        <f t="shared" ca="1" si="21"/>
        <v>3944360621.8503299</v>
      </c>
      <c r="U104" s="90">
        <f t="shared" ca="1" si="21"/>
        <v>3884361936.6881366</v>
      </c>
      <c r="V104">
        <f ca="1">IF('Waste 2030'!$A112="MR",INDIRECT("'Waste 2030'!"&amp;'Country Selector'!$B$3&amp;ROW($A112))*10^12,0)*'Process Emissions Multipliers'!$D$45</f>
        <v>3824363251.5259438</v>
      </c>
      <c r="W104" s="90">
        <f t="shared" ca="1" si="22"/>
        <v>3761881381.4121246</v>
      </c>
      <c r="X104" s="90">
        <f t="shared" ca="1" si="22"/>
        <v>3699399511.298305</v>
      </c>
      <c r="Y104" s="90">
        <f t="shared" ca="1" si="22"/>
        <v>3636917641.1844854</v>
      </c>
      <c r="Z104" s="90">
        <f t="shared" ca="1" si="22"/>
        <v>3574435771.0706668</v>
      </c>
      <c r="AA104" s="90">
        <f t="shared" ca="1" si="22"/>
        <v>3511953900.9568472</v>
      </c>
      <c r="AB104" s="90">
        <f t="shared" ca="1" si="22"/>
        <v>3449472030.8430281</v>
      </c>
      <c r="AC104" s="90">
        <f t="shared" ca="1" si="22"/>
        <v>3386990160.7292085</v>
      </c>
      <c r="AD104" s="90">
        <f t="shared" ca="1" si="22"/>
        <v>3324508290.6153893</v>
      </c>
      <c r="AE104" s="90">
        <f t="shared" ca="1" si="22"/>
        <v>3262026420.5015697</v>
      </c>
      <c r="AF104" s="90">
        <f t="shared" ca="1" si="22"/>
        <v>3199544550.3877506</v>
      </c>
      <c r="AG104" s="90">
        <f t="shared" ca="1" si="22"/>
        <v>3137062680.2739315</v>
      </c>
      <c r="AH104" s="90">
        <f t="shared" ca="1" si="22"/>
        <v>3074580810.1601124</v>
      </c>
      <c r="AI104" s="90">
        <f t="shared" ca="1" si="22"/>
        <v>3012098940.0462923</v>
      </c>
      <c r="AJ104" s="90">
        <f t="shared" ca="1" si="22"/>
        <v>2949617069.9324732</v>
      </c>
      <c r="AK104" s="90">
        <f t="shared" ca="1" si="22"/>
        <v>2887135199.8186541</v>
      </c>
      <c r="AL104" s="90">
        <f t="shared" ca="1" si="22"/>
        <v>2824653329.7048349</v>
      </c>
      <c r="AM104" s="90">
        <f t="shared" ca="1" si="19"/>
        <v>2762171459.5910158</v>
      </c>
      <c r="AN104" s="90">
        <f t="shared" ca="1" si="19"/>
        <v>2699689589.4771962</v>
      </c>
      <c r="AO104" s="90">
        <f t="shared" ca="1" si="19"/>
        <v>2637207719.3633771</v>
      </c>
      <c r="AP104">
        <f ca="1">V104*'Process Emissions Multipliers'!$E$45</f>
        <v>2574725849.2495575</v>
      </c>
    </row>
    <row r="105" spans="1:42">
      <c r="A105" s="74">
        <v>53</v>
      </c>
      <c r="B105">
        <f ca="1">IF('Waste 2010'!$A113="MR",INDIRECT("'Waste 2010'!"&amp;'Country Selector'!$B$3&amp;ROW($A113))*10^12,0)</f>
        <v>3914318419.7083511</v>
      </c>
      <c r="C105" s="90">
        <f t="shared" ca="1" si="15"/>
        <v>4430030639.8269348</v>
      </c>
      <c r="D105" s="90">
        <f t="shared" ca="1" si="20"/>
        <v>4945742859.9455185</v>
      </c>
      <c r="E105" s="90">
        <f t="shared" ca="1" si="20"/>
        <v>5461455080.0641041</v>
      </c>
      <c r="F105" s="90">
        <f t="shared" ca="1" si="20"/>
        <v>5977167300.1826878</v>
      </c>
      <c r="G105" s="90">
        <f t="shared" ca="1" si="20"/>
        <v>6492879520.3012714</v>
      </c>
      <c r="H105" s="90">
        <f t="shared" ca="1" si="20"/>
        <v>7008591740.4198551</v>
      </c>
      <c r="I105" s="90">
        <f t="shared" ca="1" si="20"/>
        <v>7524303960.5384388</v>
      </c>
      <c r="J105" s="90">
        <f t="shared" ca="1" si="20"/>
        <v>8040016180.6570234</v>
      </c>
      <c r="K105" s="90">
        <f t="shared" ca="1" si="20"/>
        <v>8555728400.7756081</v>
      </c>
      <c r="L105">
        <f ca="1">IF('Waste 2020'!$A113="MR",INDIRECT("'Waste 2020'!"&amp;'Country Selector'!$B$3&amp;ROW($A113))*10^12,0)*'Process Emissions Multipliers'!$B$45</f>
        <v>9071440620.8941917</v>
      </c>
      <c r="M105" s="90">
        <f t="shared" ca="1" si="16"/>
        <v>8720456322.2325764</v>
      </c>
      <c r="N105" s="90">
        <f t="shared" ca="1" si="21"/>
        <v>8369472023.5709581</v>
      </c>
      <c r="O105" s="90">
        <f t="shared" ca="1" si="21"/>
        <v>8018487724.9093409</v>
      </c>
      <c r="P105" s="90">
        <f t="shared" ca="1" si="21"/>
        <v>7667503426.2477245</v>
      </c>
      <c r="Q105" s="90">
        <f t="shared" ca="1" si="21"/>
        <v>7316519127.5861082</v>
      </c>
      <c r="R105" s="90">
        <f t="shared" ca="1" si="21"/>
        <v>6965534828.9244919</v>
      </c>
      <c r="S105" s="90">
        <f t="shared" ca="1" si="21"/>
        <v>6614550530.2628746</v>
      </c>
      <c r="T105" s="90">
        <f t="shared" ca="1" si="21"/>
        <v>6263566231.6012573</v>
      </c>
      <c r="U105" s="90">
        <f t="shared" ca="1" si="21"/>
        <v>5912581932.939641</v>
      </c>
      <c r="V105">
        <f ca="1">IF('Waste 2030'!$A113="MR",INDIRECT("'Waste 2030'!"&amp;'Country Selector'!$B$3&amp;ROW($A113))*10^12,0)*'Process Emissions Multipliers'!$D$45</f>
        <v>5561597634.2780247</v>
      </c>
      <c r="W105" s="90">
        <f t="shared" ca="1" si="22"/>
        <v>5470733090.7826777</v>
      </c>
      <c r="X105" s="90">
        <f t="shared" ca="1" si="22"/>
        <v>5379868547.2873306</v>
      </c>
      <c r="Y105" s="90">
        <f t="shared" ca="1" si="22"/>
        <v>5289004003.7919846</v>
      </c>
      <c r="Z105" s="90">
        <f t="shared" ca="1" si="22"/>
        <v>5198139460.2966385</v>
      </c>
      <c r="AA105" s="90">
        <f t="shared" ca="1" si="22"/>
        <v>5107274916.8012915</v>
      </c>
      <c r="AB105" s="90">
        <f t="shared" ca="1" si="22"/>
        <v>5016410373.3059454</v>
      </c>
      <c r="AC105" s="90">
        <f t="shared" ca="1" si="22"/>
        <v>4925545829.8105984</v>
      </c>
      <c r="AD105" s="90">
        <f t="shared" ca="1" si="22"/>
        <v>4834681286.3152523</v>
      </c>
      <c r="AE105" s="90">
        <f t="shared" ca="1" si="22"/>
        <v>4743816742.8199062</v>
      </c>
      <c r="AF105" s="90">
        <f t="shared" ca="1" si="22"/>
        <v>4652952199.3245583</v>
      </c>
      <c r="AG105" s="90">
        <f t="shared" ca="1" si="22"/>
        <v>4562087655.8292122</v>
      </c>
      <c r="AH105" s="90">
        <f t="shared" ca="1" si="22"/>
        <v>4471223112.3338652</v>
      </c>
      <c r="AI105" s="90">
        <f t="shared" ca="1" si="22"/>
        <v>4380358568.8385191</v>
      </c>
      <c r="AJ105" s="90">
        <f t="shared" ca="1" si="22"/>
        <v>4289494025.3431721</v>
      </c>
      <c r="AK105" s="90">
        <f t="shared" ca="1" si="22"/>
        <v>4198629481.8478255</v>
      </c>
      <c r="AL105" s="90">
        <f t="shared" ca="1" si="22"/>
        <v>4107764938.352479</v>
      </c>
      <c r="AM105" s="90">
        <f t="shared" ca="1" si="19"/>
        <v>4016900394.8571324</v>
      </c>
      <c r="AN105" s="90">
        <f t="shared" ca="1" si="19"/>
        <v>3926035851.3617864</v>
      </c>
      <c r="AO105" s="90">
        <f t="shared" ca="1" si="19"/>
        <v>3835171307.8664393</v>
      </c>
      <c r="AP105">
        <f ca="1">V105*'Process Emissions Multipliers'!$E$45</f>
        <v>3744306764.3710928</v>
      </c>
    </row>
    <row r="106" spans="1:42">
      <c r="A106" s="74">
        <v>54</v>
      </c>
      <c r="B106">
        <f ca="1">IF('Waste 2010'!$A114="MR",INDIRECT("'Waste 2010'!"&amp;'Country Selector'!$B$3&amp;ROW($A114))*10^12,0)</f>
        <v>3201238839.8676705</v>
      </c>
      <c r="C106" s="90">
        <f t="shared" ca="1" si="15"/>
        <v>3202645001.6572447</v>
      </c>
      <c r="D106" s="90">
        <f t="shared" ca="1" si="20"/>
        <v>3204051163.4468184</v>
      </c>
      <c r="E106" s="90">
        <f t="shared" ca="1" si="20"/>
        <v>3205457325.2363925</v>
      </c>
      <c r="F106" s="90">
        <f t="shared" ca="1" si="20"/>
        <v>3206863487.0259666</v>
      </c>
      <c r="G106" s="90">
        <f t="shared" ca="1" si="20"/>
        <v>3208269648.8155408</v>
      </c>
      <c r="H106" s="90">
        <f t="shared" ca="1" si="20"/>
        <v>3209675810.6051149</v>
      </c>
      <c r="I106" s="90">
        <f t="shared" ca="1" si="20"/>
        <v>3211081972.3946886</v>
      </c>
      <c r="J106" s="90">
        <f t="shared" ca="1" si="20"/>
        <v>3212488134.1842628</v>
      </c>
      <c r="K106" s="90">
        <f t="shared" ca="1" si="20"/>
        <v>3213894295.9738369</v>
      </c>
      <c r="L106">
        <f ca="1">IF('Waste 2020'!$A114="MR",INDIRECT("'Waste 2020'!"&amp;'Country Selector'!$B$3&amp;ROW($A114))*10^12,0)*'Process Emissions Multipliers'!$B$45</f>
        <v>3215300457.763411</v>
      </c>
      <c r="M106" s="90">
        <f t="shared" ca="1" si="16"/>
        <v>4139901429.5627909</v>
      </c>
      <c r="N106" s="90">
        <f t="shared" ca="1" si="21"/>
        <v>5064502401.3621702</v>
      </c>
      <c r="O106" s="90">
        <f t="shared" ca="1" si="21"/>
        <v>5989103373.1615505</v>
      </c>
      <c r="P106" s="90">
        <f t="shared" ca="1" si="21"/>
        <v>6913704344.9609299</v>
      </c>
      <c r="Q106" s="90">
        <f t="shared" ca="1" si="21"/>
        <v>7838305316.7603092</v>
      </c>
      <c r="R106" s="90">
        <f t="shared" ca="1" si="21"/>
        <v>8762906288.5596886</v>
      </c>
      <c r="S106" s="90">
        <f t="shared" ca="1" si="21"/>
        <v>9687507260.3590698</v>
      </c>
      <c r="T106" s="90">
        <f t="shared" ca="1" si="21"/>
        <v>10612108232.158449</v>
      </c>
      <c r="U106" s="90">
        <f t="shared" ca="1" si="21"/>
        <v>11536709203.957827</v>
      </c>
      <c r="V106">
        <f ca="1">IF('Waste 2030'!$A114="MR",INDIRECT("'Waste 2030'!"&amp;'Country Selector'!$B$3&amp;ROW($A114))*10^12,0)*'Process Emissions Multipliers'!$D$45</f>
        <v>12461310175.757208</v>
      </c>
      <c r="W106" s="90">
        <f t="shared" ca="1" si="22"/>
        <v>12257719169.191866</v>
      </c>
      <c r="X106" s="90">
        <f t="shared" ca="1" si="22"/>
        <v>12054128162.62652</v>
      </c>
      <c r="Y106" s="90">
        <f t="shared" ca="1" si="22"/>
        <v>11850537156.061178</v>
      </c>
      <c r="Z106" s="90">
        <f t="shared" ca="1" si="22"/>
        <v>11646946149.495834</v>
      </c>
      <c r="AA106" s="90">
        <f t="shared" ca="1" si="22"/>
        <v>11443355142.93049</v>
      </c>
      <c r="AB106" s="90">
        <f t="shared" ca="1" si="22"/>
        <v>11239764136.365147</v>
      </c>
      <c r="AC106" s="90">
        <f t="shared" ca="1" si="22"/>
        <v>11036173129.799803</v>
      </c>
      <c r="AD106" s="90">
        <f t="shared" ca="1" si="22"/>
        <v>10832582123.234459</v>
      </c>
      <c r="AE106" s="90">
        <f t="shared" ca="1" si="22"/>
        <v>10628991116.669117</v>
      </c>
      <c r="AF106" s="90">
        <f t="shared" ca="1" si="22"/>
        <v>10425400110.103773</v>
      </c>
      <c r="AG106" s="90">
        <f t="shared" ca="1" si="22"/>
        <v>10221809103.538429</v>
      </c>
      <c r="AH106" s="90">
        <f t="shared" ca="1" si="22"/>
        <v>10018218096.973085</v>
      </c>
      <c r="AI106" s="90">
        <f t="shared" ca="1" si="22"/>
        <v>9814627090.4077435</v>
      </c>
      <c r="AJ106" s="90">
        <f t="shared" ca="1" si="22"/>
        <v>9611036083.8423996</v>
      </c>
      <c r="AK106" s="90">
        <f t="shared" ca="1" si="22"/>
        <v>9407445077.2770557</v>
      </c>
      <c r="AL106" s="90">
        <f t="shared" ca="1" si="22"/>
        <v>9203854070.7117119</v>
      </c>
      <c r="AM106" s="90">
        <f t="shared" ca="1" si="19"/>
        <v>9000263064.1463699</v>
      </c>
      <c r="AN106" s="90">
        <f t="shared" ca="1" si="19"/>
        <v>8796672057.5810242</v>
      </c>
      <c r="AO106" s="90">
        <f t="shared" ca="1" si="19"/>
        <v>8593081051.0156822</v>
      </c>
      <c r="AP106">
        <f ca="1">V106*'Process Emissions Multipliers'!$E$45</f>
        <v>8389490044.4503384</v>
      </c>
    </row>
    <row r="107" spans="1:42">
      <c r="A107" s="74">
        <v>55</v>
      </c>
      <c r="B107">
        <f ca="1">IF('Waste 2010'!$A115="MR",INDIRECT("'Waste 2010'!"&amp;'Country Selector'!$B$3&amp;ROW($A115))*10^12,0)</f>
        <v>961236460.89196765</v>
      </c>
      <c r="C107" s="90">
        <f t="shared" ca="1" si="15"/>
        <v>1425831490.7795281</v>
      </c>
      <c r="D107" s="90">
        <f t="shared" ca="1" si="20"/>
        <v>1890426520.6670887</v>
      </c>
      <c r="E107" s="90">
        <f t="shared" ca="1" si="20"/>
        <v>2355021550.5546489</v>
      </c>
      <c r="F107" s="90">
        <f t="shared" ca="1" si="20"/>
        <v>2819616580.4422097</v>
      </c>
      <c r="G107" s="90">
        <f t="shared" ca="1" si="20"/>
        <v>3284211610.3297701</v>
      </c>
      <c r="H107" s="90">
        <f t="shared" ca="1" si="20"/>
        <v>3748806640.2173305</v>
      </c>
      <c r="I107" s="90">
        <f t="shared" ca="1" si="20"/>
        <v>4213401670.1048908</v>
      </c>
      <c r="J107" s="90">
        <f t="shared" ca="1" si="20"/>
        <v>4677996699.9924517</v>
      </c>
      <c r="K107" s="90">
        <f t="shared" ca="1" si="20"/>
        <v>5142591729.8800125</v>
      </c>
      <c r="L107">
        <f ca="1">IF('Waste 2020'!$A115="MR",INDIRECT("'Waste 2020'!"&amp;'Country Selector'!$B$3&amp;ROW($A115))*10^12,0)*'Process Emissions Multipliers'!$B$45</f>
        <v>5607186759.7675724</v>
      </c>
      <c r="M107" s="90">
        <f t="shared" ca="1" si="16"/>
        <v>5726916394.1279068</v>
      </c>
      <c r="N107" s="90">
        <f t="shared" ca="1" si="21"/>
        <v>5846646028.4882421</v>
      </c>
      <c r="O107" s="90">
        <f t="shared" ca="1" si="21"/>
        <v>5966375662.8485765</v>
      </c>
      <c r="P107" s="90">
        <f t="shared" ca="1" si="21"/>
        <v>6086105297.2089109</v>
      </c>
      <c r="Q107" s="90">
        <f t="shared" ca="1" si="21"/>
        <v>6205834931.5692463</v>
      </c>
      <c r="R107" s="90">
        <f t="shared" ca="1" si="21"/>
        <v>6325564565.9295807</v>
      </c>
      <c r="S107" s="90">
        <f t="shared" ca="1" si="21"/>
        <v>6445294200.2899151</v>
      </c>
      <c r="T107" s="90">
        <f t="shared" ca="1" si="21"/>
        <v>6565023834.6502495</v>
      </c>
      <c r="U107" s="90">
        <f t="shared" ca="1" si="21"/>
        <v>6684753469.0105839</v>
      </c>
      <c r="V107">
        <f ca="1">IF('Waste 2030'!$A115="MR",INDIRECT("'Waste 2030'!"&amp;'Country Selector'!$B$3&amp;ROW($A115))*10^12,0)*'Process Emissions Multipliers'!$D$45</f>
        <v>6804483103.3709192</v>
      </c>
      <c r="W107" s="90">
        <f t="shared" ca="1" si="22"/>
        <v>6693312484.5007429</v>
      </c>
      <c r="X107" s="90">
        <f t="shared" ca="1" si="22"/>
        <v>6582141865.6305656</v>
      </c>
      <c r="Y107" s="90">
        <f t="shared" ca="1" si="22"/>
        <v>6470971246.7603903</v>
      </c>
      <c r="Z107" s="90">
        <f t="shared" ca="1" si="22"/>
        <v>6359800627.890213</v>
      </c>
      <c r="AA107" s="90">
        <f t="shared" ca="1" si="22"/>
        <v>6248630009.0200357</v>
      </c>
      <c r="AB107" s="90">
        <f t="shared" ca="1" si="22"/>
        <v>6137459390.1498604</v>
      </c>
      <c r="AC107" s="90">
        <f t="shared" ca="1" si="22"/>
        <v>6026288771.2796831</v>
      </c>
      <c r="AD107" s="90">
        <f t="shared" ca="1" si="22"/>
        <v>5915118152.4095068</v>
      </c>
      <c r="AE107" s="90">
        <f t="shared" ca="1" si="22"/>
        <v>5803947533.5393305</v>
      </c>
      <c r="AF107" s="90">
        <f t="shared" ca="1" si="22"/>
        <v>5692776914.6691532</v>
      </c>
      <c r="AG107" s="90">
        <f t="shared" ca="1" si="22"/>
        <v>5581606295.7989769</v>
      </c>
      <c r="AH107" s="90">
        <f t="shared" ca="1" si="22"/>
        <v>5470435676.9288006</v>
      </c>
      <c r="AI107" s="90">
        <f t="shared" ca="1" si="22"/>
        <v>5359265058.0586243</v>
      </c>
      <c r="AJ107" s="90">
        <f t="shared" ca="1" si="22"/>
        <v>5248094439.188448</v>
      </c>
      <c r="AK107" s="90">
        <f t="shared" ca="1" si="22"/>
        <v>5136923820.3182707</v>
      </c>
      <c r="AL107" s="90">
        <f t="shared" ca="1" si="22"/>
        <v>5025753201.4480944</v>
      </c>
      <c r="AM107" s="90">
        <f t="shared" ca="1" si="19"/>
        <v>4914582582.5779181</v>
      </c>
      <c r="AN107" s="90">
        <f t="shared" ca="1" si="19"/>
        <v>4803411963.7077417</v>
      </c>
      <c r="AO107" s="90">
        <f t="shared" ca="1" si="19"/>
        <v>4692241344.8375645</v>
      </c>
      <c r="AP107">
        <f ca="1">V107*'Process Emissions Multipliers'!$E$45</f>
        <v>4581070725.9673882</v>
      </c>
    </row>
    <row r="108" spans="1:42">
      <c r="A108" s="74">
        <v>56</v>
      </c>
      <c r="B108">
        <f ca="1">IF('Waste 2010'!$A116="MR",INDIRECT("'Waste 2010'!"&amp;'Country Selector'!$B$3&amp;ROW($A116))*10^12,0)</f>
        <v>5711365064.3554335</v>
      </c>
      <c r="C108" s="90">
        <f t="shared" ca="1" si="15"/>
        <v>5381166508.4336166</v>
      </c>
      <c r="D108" s="90">
        <f t="shared" ca="1" si="20"/>
        <v>5050967952.5118017</v>
      </c>
      <c r="E108" s="90">
        <f t="shared" ca="1" si="20"/>
        <v>4720769396.5899858</v>
      </c>
      <c r="F108" s="90">
        <f t="shared" ca="1" si="20"/>
        <v>4390570840.66817</v>
      </c>
      <c r="G108" s="90">
        <f t="shared" ca="1" si="20"/>
        <v>4060372284.7463541</v>
      </c>
      <c r="H108" s="90">
        <f t="shared" ca="1" si="20"/>
        <v>3730173728.8245382</v>
      </c>
      <c r="I108" s="90">
        <f t="shared" ca="1" si="20"/>
        <v>3399975172.9027224</v>
      </c>
      <c r="J108" s="90">
        <f t="shared" ca="1" si="20"/>
        <v>3069776616.9809065</v>
      </c>
      <c r="K108" s="90">
        <f t="shared" ca="1" si="20"/>
        <v>2739578061.0590906</v>
      </c>
      <c r="L108">
        <f ca="1">IF('Waste 2020'!$A116="MR",INDIRECT("'Waste 2020'!"&amp;'Country Selector'!$B$3&amp;ROW($A116))*10^12,0)*'Process Emissions Multipliers'!$B$45</f>
        <v>2409379505.1372747</v>
      </c>
      <c r="M108" s="90">
        <f t="shared" ca="1" si="16"/>
        <v>2783932121.3079424</v>
      </c>
      <c r="N108" s="90">
        <f t="shared" ca="1" si="21"/>
        <v>3158484737.47861</v>
      </c>
      <c r="O108" s="90">
        <f t="shared" ca="1" si="21"/>
        <v>3533037353.6492772</v>
      </c>
      <c r="P108" s="90">
        <f t="shared" ca="1" si="21"/>
        <v>3907589969.8199444</v>
      </c>
      <c r="Q108" s="90">
        <f t="shared" ca="1" si="21"/>
        <v>4282142585.990612</v>
      </c>
      <c r="R108" s="90">
        <f t="shared" ca="1" si="21"/>
        <v>4656695202.1612797</v>
      </c>
      <c r="S108" s="90">
        <f t="shared" ca="1" si="21"/>
        <v>5031247818.3319473</v>
      </c>
      <c r="T108" s="90">
        <f t="shared" ca="1" si="21"/>
        <v>5405800434.502615</v>
      </c>
      <c r="U108" s="90">
        <f t="shared" ca="1" si="21"/>
        <v>5780353050.6732817</v>
      </c>
      <c r="V108">
        <f ca="1">IF('Waste 2030'!$A116="MR",INDIRECT("'Waste 2030'!"&amp;'Country Selector'!$B$3&amp;ROW($A116))*10^12,0)*'Process Emissions Multipliers'!$D$45</f>
        <v>6154905666.8439493</v>
      </c>
      <c r="W108" s="90">
        <f t="shared" ca="1" si="22"/>
        <v>6054347746.1796122</v>
      </c>
      <c r="X108" s="90">
        <f t="shared" ca="1" si="22"/>
        <v>5953789825.515274</v>
      </c>
      <c r="Y108" s="90">
        <f t="shared" ca="1" si="22"/>
        <v>5853231904.8509369</v>
      </c>
      <c r="Z108" s="90">
        <f t="shared" ca="1" si="22"/>
        <v>5752673984.1865988</v>
      </c>
      <c r="AA108" s="90">
        <f t="shared" ca="1" si="22"/>
        <v>5652116063.5222616</v>
      </c>
      <c r="AB108" s="90">
        <f t="shared" ca="1" si="22"/>
        <v>5551558142.8579235</v>
      </c>
      <c r="AC108" s="90">
        <f t="shared" ca="1" si="22"/>
        <v>5451000222.1935863</v>
      </c>
      <c r="AD108" s="90">
        <f t="shared" ca="1" si="22"/>
        <v>5350442301.5292492</v>
      </c>
      <c r="AE108" s="90">
        <f t="shared" ca="1" si="22"/>
        <v>5249884380.8649101</v>
      </c>
      <c r="AF108" s="90">
        <f t="shared" ca="1" si="22"/>
        <v>5149326460.200573</v>
      </c>
      <c r="AG108" s="90">
        <f t="shared" ca="1" si="22"/>
        <v>5048768539.5362358</v>
      </c>
      <c r="AH108" s="90">
        <f t="shared" ca="1" si="22"/>
        <v>4948210618.8718987</v>
      </c>
      <c r="AI108" s="90">
        <f t="shared" ca="1" si="22"/>
        <v>4847652698.2075605</v>
      </c>
      <c r="AJ108" s="90">
        <f t="shared" ca="1" si="22"/>
        <v>4747094777.5432224</v>
      </c>
      <c r="AK108" s="90">
        <f t="shared" ca="1" si="22"/>
        <v>4646536856.8788853</v>
      </c>
      <c r="AL108" s="90">
        <f t="shared" ca="1" si="22"/>
        <v>4545978936.2145472</v>
      </c>
      <c r="AM108" s="90">
        <f t="shared" ca="1" si="19"/>
        <v>4445421015.55021</v>
      </c>
      <c r="AN108" s="90">
        <f t="shared" ca="1" si="19"/>
        <v>4344863094.8858719</v>
      </c>
      <c r="AO108" s="90">
        <f t="shared" ca="1" si="19"/>
        <v>4244305174.2215347</v>
      </c>
      <c r="AP108">
        <f ca="1">V108*'Process Emissions Multipliers'!$E$45</f>
        <v>4143747253.5571971</v>
      </c>
    </row>
    <row r="109" spans="1:42">
      <c r="A109" s="74">
        <v>57</v>
      </c>
      <c r="B109">
        <f ca="1">IF('Waste 2010'!$A117="MR",INDIRECT("'Waste 2010'!"&amp;'Country Selector'!$B$3&amp;ROW($A117))*10^12,0)</f>
        <v>4385411844.3125143</v>
      </c>
      <c r="C109" s="90">
        <f t="shared" ca="1" si="15"/>
        <v>4618296053.450139</v>
      </c>
      <c r="D109" s="90">
        <f t="shared" ca="1" si="20"/>
        <v>4851180262.5877647</v>
      </c>
      <c r="E109" s="90">
        <f t="shared" ca="1" si="20"/>
        <v>5084064471.7253895</v>
      </c>
      <c r="F109" s="90">
        <f t="shared" ca="1" si="20"/>
        <v>5316948680.8630142</v>
      </c>
      <c r="G109" s="90">
        <f t="shared" ca="1" si="20"/>
        <v>5549832890.0006399</v>
      </c>
      <c r="H109" s="90">
        <f t="shared" ca="1" si="20"/>
        <v>5782717099.1382647</v>
      </c>
      <c r="I109" s="90">
        <f t="shared" ca="1" si="20"/>
        <v>6015601308.2758904</v>
      </c>
      <c r="J109" s="90">
        <f t="shared" ca="1" si="20"/>
        <v>6248485517.4135151</v>
      </c>
      <c r="K109" s="90">
        <f t="shared" ca="1" si="20"/>
        <v>6481369726.5511408</v>
      </c>
      <c r="L109">
        <f ca="1">IF('Waste 2020'!$A117="MR",INDIRECT("'Waste 2020'!"&amp;'Country Selector'!$B$3&amp;ROW($A117))*10^12,0)*'Process Emissions Multipliers'!$B$45</f>
        <v>6714253935.6887655</v>
      </c>
      <c r="M109" s="90">
        <f t="shared" ca="1" si="16"/>
        <v>6252605124.3464203</v>
      </c>
      <c r="N109" s="90">
        <f t="shared" ca="1" si="21"/>
        <v>5790956313.0040731</v>
      </c>
      <c r="O109" s="90">
        <f t="shared" ca="1" si="21"/>
        <v>5329307501.6617279</v>
      </c>
      <c r="P109" s="90">
        <f t="shared" ca="1" si="21"/>
        <v>4867658690.3193817</v>
      </c>
      <c r="Q109" s="90">
        <f t="shared" ca="1" si="21"/>
        <v>4406009878.9770365</v>
      </c>
      <c r="R109" s="90">
        <f t="shared" ca="1" si="21"/>
        <v>3944361067.6346903</v>
      </c>
      <c r="S109" s="90">
        <f t="shared" ca="1" si="21"/>
        <v>3482712256.2923441</v>
      </c>
      <c r="T109" s="90">
        <f t="shared" ca="1" si="21"/>
        <v>3021063444.9499989</v>
      </c>
      <c r="U109" s="90">
        <f t="shared" ca="1" si="21"/>
        <v>2559414633.6076527</v>
      </c>
      <c r="V109">
        <f ca="1">IF('Waste 2030'!$A117="MR",INDIRECT("'Waste 2030'!"&amp;'Country Selector'!$B$3&amp;ROW($A117))*10^12,0)*'Process Emissions Multipliers'!$D$45</f>
        <v>2097765822.2653069</v>
      </c>
      <c r="W109" s="90">
        <f t="shared" ca="1" si="22"/>
        <v>2063492840.5908566</v>
      </c>
      <c r="X109" s="90">
        <f t="shared" ca="1" si="22"/>
        <v>2029219858.9164062</v>
      </c>
      <c r="Y109" s="90">
        <f t="shared" ca="1" si="22"/>
        <v>1994946877.2419558</v>
      </c>
      <c r="Z109" s="90">
        <f t="shared" ca="1" si="22"/>
        <v>1960673895.5675054</v>
      </c>
      <c r="AA109" s="90">
        <f t="shared" ca="1" si="22"/>
        <v>1926400913.8930547</v>
      </c>
      <c r="AB109" s="90">
        <f t="shared" ca="1" si="22"/>
        <v>1892127932.2186046</v>
      </c>
      <c r="AC109" s="90">
        <f t="shared" ca="1" si="22"/>
        <v>1857854950.5441542</v>
      </c>
      <c r="AD109" s="90">
        <f t="shared" ca="1" si="22"/>
        <v>1823581968.8697038</v>
      </c>
      <c r="AE109" s="90">
        <f t="shared" ca="1" si="22"/>
        <v>1789308987.1952531</v>
      </c>
      <c r="AF109" s="90">
        <f t="shared" ca="1" si="22"/>
        <v>1755036005.520803</v>
      </c>
      <c r="AG109" s="90">
        <f t="shared" ca="1" si="22"/>
        <v>1720763023.8463526</v>
      </c>
      <c r="AH109" s="90">
        <f t="shared" ca="1" si="22"/>
        <v>1686490042.1719022</v>
      </c>
      <c r="AI109" s="90">
        <f t="shared" ca="1" si="22"/>
        <v>1652217060.4974518</v>
      </c>
      <c r="AJ109" s="90">
        <f t="shared" ca="1" si="22"/>
        <v>1617944078.8230014</v>
      </c>
      <c r="AK109" s="90">
        <f t="shared" ca="1" si="22"/>
        <v>1583671097.148551</v>
      </c>
      <c r="AL109" s="90">
        <f t="shared" ca="1" si="22"/>
        <v>1549398115.4741004</v>
      </c>
      <c r="AM109" s="90">
        <f t="shared" ca="1" si="19"/>
        <v>1515125133.79965</v>
      </c>
      <c r="AN109" s="90">
        <f t="shared" ca="1" si="19"/>
        <v>1480852152.1251996</v>
      </c>
      <c r="AO109" s="90">
        <f t="shared" ca="1" si="19"/>
        <v>1446579170.4507492</v>
      </c>
      <c r="AP109">
        <f ca="1">V109*'Process Emissions Multipliers'!$E$45</f>
        <v>1412306188.7762988</v>
      </c>
    </row>
    <row r="110" spans="1:42">
      <c r="A110" s="74">
        <v>58</v>
      </c>
      <c r="B110">
        <f ca="1">IF('Waste 2010'!$A118="MR",INDIRECT("'Waste 2010'!"&amp;'Country Selector'!$B$3&amp;ROW($A118))*10^12,0)</f>
        <v>3214053835.9879398</v>
      </c>
      <c r="C110" s="90">
        <f t="shared" ca="1" si="15"/>
        <v>3141810137.5382056</v>
      </c>
      <c r="D110" s="90">
        <f t="shared" ca="1" si="20"/>
        <v>3069566439.0884714</v>
      </c>
      <c r="E110" s="90">
        <f t="shared" ca="1" si="20"/>
        <v>2997322740.6387377</v>
      </c>
      <c r="F110" s="90">
        <f t="shared" ca="1" si="20"/>
        <v>2925079042.1890035</v>
      </c>
      <c r="G110" s="90">
        <f t="shared" ca="1" si="20"/>
        <v>2852835343.7392693</v>
      </c>
      <c r="H110" s="90">
        <f t="shared" ca="1" si="20"/>
        <v>2780591645.289535</v>
      </c>
      <c r="I110" s="90">
        <f t="shared" ca="1" si="20"/>
        <v>2708347946.8398008</v>
      </c>
      <c r="J110" s="90">
        <f t="shared" ca="1" si="20"/>
        <v>2636104248.3900671</v>
      </c>
      <c r="K110" s="90">
        <f t="shared" ca="1" si="20"/>
        <v>2563860549.9403329</v>
      </c>
      <c r="L110">
        <f ca="1">IF('Waste 2020'!$A118="MR",INDIRECT("'Waste 2020'!"&amp;'Country Selector'!$B$3&amp;ROW($A118))*10^12,0)*'Process Emissions Multipliers'!$B$45</f>
        <v>2491616851.4905987</v>
      </c>
      <c r="M110" s="90">
        <f t="shared" ca="1" si="16"/>
        <v>2959610043.1444187</v>
      </c>
      <c r="N110" s="90">
        <f t="shared" ca="1" si="21"/>
        <v>3427603234.7982388</v>
      </c>
      <c r="O110" s="90">
        <f t="shared" ca="1" si="21"/>
        <v>3895596426.4520583</v>
      </c>
      <c r="P110" s="90">
        <f t="shared" ca="1" si="21"/>
        <v>4363589618.1058788</v>
      </c>
      <c r="Q110" s="90">
        <f t="shared" ca="1" si="21"/>
        <v>4831582809.7596989</v>
      </c>
      <c r="R110" s="90">
        <f t="shared" ca="1" si="21"/>
        <v>5299576001.413518</v>
      </c>
      <c r="S110" s="90">
        <f t="shared" ca="1" si="21"/>
        <v>5767569193.0673389</v>
      </c>
      <c r="T110" s="90">
        <f t="shared" ca="1" si="21"/>
        <v>6235562384.721159</v>
      </c>
      <c r="U110" s="90">
        <f t="shared" ca="1" si="21"/>
        <v>6703555576.37498</v>
      </c>
      <c r="V110">
        <f ca="1">IF('Waste 2030'!$A118="MR",INDIRECT("'Waste 2030'!"&amp;'Country Selector'!$B$3&amp;ROW($A118))*10^12,0)*'Process Emissions Multipliers'!$D$45</f>
        <v>7171548768.0287991</v>
      </c>
      <c r="W110" s="90">
        <f t="shared" ca="1" si="22"/>
        <v>7054381085.6806059</v>
      </c>
      <c r="X110" s="90">
        <f t="shared" ca="1" si="22"/>
        <v>6937213403.3324127</v>
      </c>
      <c r="Y110" s="90">
        <f t="shared" ca="1" si="22"/>
        <v>6820045720.9842186</v>
      </c>
      <c r="Z110" s="90">
        <f t="shared" ca="1" si="22"/>
        <v>6702878038.6360254</v>
      </c>
      <c r="AA110" s="90">
        <f t="shared" ca="1" si="22"/>
        <v>6585710356.2878323</v>
      </c>
      <c r="AB110" s="90">
        <f t="shared" ca="1" si="22"/>
        <v>6468542673.9396381</v>
      </c>
      <c r="AC110" s="90">
        <f t="shared" ca="1" si="22"/>
        <v>6351374991.591444</v>
      </c>
      <c r="AD110" s="90">
        <f t="shared" ca="1" si="22"/>
        <v>6234207309.2432499</v>
      </c>
      <c r="AE110" s="90">
        <f t="shared" ca="1" si="22"/>
        <v>6117039626.8950577</v>
      </c>
      <c r="AF110" s="90">
        <f t="shared" ca="1" si="22"/>
        <v>5999871944.5468636</v>
      </c>
      <c r="AG110" s="90">
        <f t="shared" ca="1" si="22"/>
        <v>5882704262.1986713</v>
      </c>
      <c r="AH110" s="90">
        <f t="shared" ca="1" si="22"/>
        <v>5765536579.8504772</v>
      </c>
      <c r="AI110" s="90">
        <f t="shared" ca="1" si="22"/>
        <v>5648368897.5022831</v>
      </c>
      <c r="AJ110" s="90">
        <f t="shared" ca="1" si="22"/>
        <v>5531201215.154089</v>
      </c>
      <c r="AK110" s="90">
        <f t="shared" ca="1" si="22"/>
        <v>5414033532.8058968</v>
      </c>
      <c r="AL110" s="90">
        <f t="shared" ref="AL110:AO125" ca="1" si="23">$V110*($AP$1-AL$1)/($AP$1-$V$1)+$AP110*(AL$1-$V$1)/($AP$1-$V$1)</f>
        <v>5296865850.4577026</v>
      </c>
      <c r="AM110" s="90">
        <f t="shared" ca="1" si="23"/>
        <v>5179698168.1095095</v>
      </c>
      <c r="AN110" s="90">
        <f t="shared" ca="1" si="23"/>
        <v>5062530485.7613163</v>
      </c>
      <c r="AO110" s="90">
        <f t="shared" ca="1" si="23"/>
        <v>4945362803.4131222</v>
      </c>
      <c r="AP110">
        <f ca="1">V110*'Process Emissions Multipliers'!$E$45</f>
        <v>4828195121.064929</v>
      </c>
    </row>
    <row r="111" spans="1:42">
      <c r="A111" s="74">
        <v>59</v>
      </c>
      <c r="B111">
        <f ca="1">IF('Waste 2010'!$A119="MR",INDIRECT("'Waste 2010'!"&amp;'Country Selector'!$B$3&amp;ROW($A119))*10^12,0)</f>
        <v>2631097289.8198061</v>
      </c>
      <c r="C111" s="90">
        <f t="shared" ca="1" si="15"/>
        <v>2688038583.1010113</v>
      </c>
      <c r="D111" s="90">
        <f t="shared" ca="1" si="20"/>
        <v>2744979876.3822174</v>
      </c>
      <c r="E111" s="90">
        <f t="shared" ca="1" si="20"/>
        <v>2801921169.6634231</v>
      </c>
      <c r="F111" s="90">
        <f t="shared" ca="1" si="20"/>
        <v>2858862462.9446287</v>
      </c>
      <c r="G111" s="90">
        <f t="shared" ca="1" si="20"/>
        <v>2915803756.2258339</v>
      </c>
      <c r="H111" s="90">
        <f t="shared" ca="1" si="20"/>
        <v>2972745049.50704</v>
      </c>
      <c r="I111" s="90">
        <f t="shared" ca="1" si="20"/>
        <v>3029686342.7882452</v>
      </c>
      <c r="J111" s="90">
        <f t="shared" ca="1" si="20"/>
        <v>3086627636.0694509</v>
      </c>
      <c r="K111" s="90">
        <f t="shared" ca="1" si="20"/>
        <v>3143568929.350657</v>
      </c>
      <c r="L111">
        <f ca="1">IF('Waste 2020'!$A119="MR",INDIRECT("'Waste 2020'!"&amp;'Country Selector'!$B$3&amp;ROW($A119))*10^12,0)*'Process Emissions Multipliers'!$B$45</f>
        <v>3200510222.6318622</v>
      </c>
      <c r="M111" s="90">
        <f t="shared" ca="1" si="16"/>
        <v>3363674931.1931353</v>
      </c>
      <c r="N111" s="90">
        <f t="shared" ca="1" si="21"/>
        <v>3526839639.7544084</v>
      </c>
      <c r="O111" s="90">
        <f t="shared" ca="1" si="21"/>
        <v>3690004348.315681</v>
      </c>
      <c r="P111" s="90">
        <f t="shared" ca="1" si="21"/>
        <v>3853169056.8769541</v>
      </c>
      <c r="Q111" s="90">
        <f t="shared" ca="1" si="21"/>
        <v>4016333765.4382277</v>
      </c>
      <c r="R111" s="90">
        <f t="shared" ca="1" si="21"/>
        <v>4179498473.9995003</v>
      </c>
      <c r="S111" s="90">
        <f t="shared" ca="1" si="21"/>
        <v>4342663182.5607738</v>
      </c>
      <c r="T111" s="90">
        <f t="shared" ca="1" si="21"/>
        <v>4505827891.1220465</v>
      </c>
      <c r="U111" s="90">
        <f t="shared" ca="1" si="21"/>
        <v>4668992599.68332</v>
      </c>
      <c r="V111">
        <f ca="1">IF('Waste 2030'!$A119="MR",INDIRECT("'Waste 2030'!"&amp;'Country Selector'!$B$3&amp;ROW($A119))*10^12,0)*'Process Emissions Multipliers'!$D$45</f>
        <v>4832157308.2445927</v>
      </c>
      <c r="W111" s="90">
        <f t="shared" ref="W111:AL126" ca="1" si="24">$V111*($AP$1-W$1)/($AP$1-$V$1)+$AP111*(W$1-$V$1)/($AP$1-$V$1)</f>
        <v>4753210250.8010263</v>
      </c>
      <c r="X111" s="90">
        <f t="shared" ca="1" si="24"/>
        <v>4674263193.357461</v>
      </c>
      <c r="Y111" s="90">
        <f t="shared" ca="1" si="24"/>
        <v>4595316135.9138947</v>
      </c>
      <c r="Z111" s="90">
        <f t="shared" ca="1" si="24"/>
        <v>4516369078.4703283</v>
      </c>
      <c r="AA111" s="90">
        <f t="shared" ca="1" si="24"/>
        <v>4437422021.026762</v>
      </c>
      <c r="AB111" s="90">
        <f t="shared" ca="1" si="24"/>
        <v>4358474963.5831966</v>
      </c>
      <c r="AC111" s="90">
        <f t="shared" ca="1" si="24"/>
        <v>4279527906.1396308</v>
      </c>
      <c r="AD111" s="90">
        <f t="shared" ca="1" si="24"/>
        <v>4200580848.6960649</v>
      </c>
      <c r="AE111" s="90">
        <f t="shared" ca="1" si="24"/>
        <v>4121633791.2524986</v>
      </c>
      <c r="AF111" s="90">
        <f t="shared" ca="1" si="24"/>
        <v>4042686733.8089333</v>
      </c>
      <c r="AG111" s="90">
        <f t="shared" ca="1" si="24"/>
        <v>3963739676.3653674</v>
      </c>
      <c r="AH111" s="90">
        <f t="shared" ca="1" si="24"/>
        <v>3884792618.9218006</v>
      </c>
      <c r="AI111" s="90">
        <f t="shared" ca="1" si="24"/>
        <v>3805845561.4782352</v>
      </c>
      <c r="AJ111" s="90">
        <f t="shared" ca="1" si="24"/>
        <v>3726898504.0346694</v>
      </c>
      <c r="AK111" s="90">
        <f t="shared" ca="1" si="24"/>
        <v>3647951446.5911031</v>
      </c>
      <c r="AL111" s="90">
        <f t="shared" ca="1" si="24"/>
        <v>3569004389.1475372</v>
      </c>
      <c r="AM111" s="90">
        <f t="shared" ca="1" si="23"/>
        <v>3490057331.7039709</v>
      </c>
      <c r="AN111" s="90">
        <f t="shared" ca="1" si="23"/>
        <v>3411110274.2604051</v>
      </c>
      <c r="AO111" s="90">
        <f t="shared" ca="1" si="23"/>
        <v>3332163216.8168392</v>
      </c>
      <c r="AP111">
        <f ca="1">V111*'Process Emissions Multipliers'!$E$45</f>
        <v>3253216159.3732734</v>
      </c>
    </row>
    <row r="112" spans="1:42">
      <c r="A112" s="74">
        <v>60</v>
      </c>
      <c r="B112">
        <f ca="1">IF('Waste 2010'!$A120="MR",INDIRECT("'Waste 2010'!"&amp;'Country Selector'!$B$3&amp;ROW($A120))*10^12,0)</f>
        <v>1252244164.5632653</v>
      </c>
      <c r="C112" s="90">
        <f t="shared" ca="1" si="15"/>
        <v>1467919447.9422159</v>
      </c>
      <c r="D112" s="90">
        <f t="shared" ca="1" si="20"/>
        <v>1683594731.3211665</v>
      </c>
      <c r="E112" s="90">
        <f t="shared" ca="1" si="20"/>
        <v>1899270014.7001169</v>
      </c>
      <c r="F112" s="90">
        <f t="shared" ca="1" si="20"/>
        <v>2114945298.0790675</v>
      </c>
      <c r="G112" s="90">
        <f t="shared" ca="1" si="20"/>
        <v>2330620581.4580183</v>
      </c>
      <c r="H112" s="90">
        <f t="shared" ca="1" si="20"/>
        <v>2546295864.8369684</v>
      </c>
      <c r="I112" s="90">
        <f t="shared" ca="1" si="20"/>
        <v>2761971148.215919</v>
      </c>
      <c r="J112" s="90">
        <f t="shared" ca="1" si="20"/>
        <v>2977646431.5948696</v>
      </c>
      <c r="K112" s="90">
        <f t="shared" ca="1" si="20"/>
        <v>3193321714.9738202</v>
      </c>
      <c r="L112">
        <f ca="1">IF('Waste 2020'!$A120="MR",INDIRECT("'Waste 2020'!"&amp;'Country Selector'!$B$3&amp;ROW($A120))*10^12,0)*'Process Emissions Multipliers'!$B$45</f>
        <v>3408996998.3527708</v>
      </c>
      <c r="M112" s="90">
        <f t="shared" ca="1" si="16"/>
        <v>3793302141.5419736</v>
      </c>
      <c r="N112" s="90">
        <f t="shared" ca="1" si="21"/>
        <v>4177607284.7311764</v>
      </c>
      <c r="O112" s="90">
        <f t="shared" ca="1" si="21"/>
        <v>4561912427.9203796</v>
      </c>
      <c r="P112" s="90">
        <f t="shared" ca="1" si="21"/>
        <v>4946217571.1095819</v>
      </c>
      <c r="Q112" s="90">
        <f t="shared" ca="1" si="21"/>
        <v>5330522714.2987852</v>
      </c>
      <c r="R112" s="90">
        <f t="shared" ca="1" si="21"/>
        <v>5714827857.4879875</v>
      </c>
      <c r="S112" s="90">
        <f t="shared" ca="1" si="21"/>
        <v>6099133000.6771908</v>
      </c>
      <c r="T112" s="90">
        <f t="shared" ca="1" si="21"/>
        <v>6483438143.866394</v>
      </c>
      <c r="U112" s="90">
        <f t="shared" ca="1" si="21"/>
        <v>6867743287.0555973</v>
      </c>
      <c r="V112">
        <f ca="1">IF('Waste 2030'!$A120="MR",INDIRECT("'Waste 2030'!"&amp;'Country Selector'!$B$3&amp;ROW($A120))*10^12,0)*'Process Emissions Multipliers'!$D$45</f>
        <v>7252048430.2447996</v>
      </c>
      <c r="W112" s="90">
        <f t="shared" ca="1" si="24"/>
        <v>7133565556.5541573</v>
      </c>
      <c r="X112" s="90">
        <f t="shared" ca="1" si="24"/>
        <v>7015082682.8635149</v>
      </c>
      <c r="Y112" s="90">
        <f t="shared" ca="1" si="24"/>
        <v>6896599809.1728725</v>
      </c>
      <c r="Z112" s="90">
        <f t="shared" ca="1" si="24"/>
        <v>6778116935.4822302</v>
      </c>
      <c r="AA112" s="90">
        <f t="shared" ca="1" si="24"/>
        <v>6659634061.7915878</v>
      </c>
      <c r="AB112" s="90">
        <f t="shared" ca="1" si="24"/>
        <v>6541151188.1009455</v>
      </c>
      <c r="AC112" s="90">
        <f t="shared" ca="1" si="24"/>
        <v>6422668314.4103031</v>
      </c>
      <c r="AD112" s="90">
        <f t="shared" ca="1" si="24"/>
        <v>6304185440.7196598</v>
      </c>
      <c r="AE112" s="90">
        <f t="shared" ca="1" si="24"/>
        <v>6185702567.0290184</v>
      </c>
      <c r="AF112" s="90">
        <f t="shared" ca="1" si="24"/>
        <v>6067219693.338376</v>
      </c>
      <c r="AG112" s="90">
        <f t="shared" ca="1" si="24"/>
        <v>5948736819.6477337</v>
      </c>
      <c r="AH112" s="90">
        <f t="shared" ca="1" si="24"/>
        <v>5830253945.9570913</v>
      </c>
      <c r="AI112" s="90">
        <f t="shared" ca="1" si="24"/>
        <v>5711771072.266449</v>
      </c>
      <c r="AJ112" s="90">
        <f t="shared" ca="1" si="24"/>
        <v>5593288198.5758057</v>
      </c>
      <c r="AK112" s="90">
        <f t="shared" ca="1" si="24"/>
        <v>5474805324.8851643</v>
      </c>
      <c r="AL112" s="90">
        <f t="shared" ca="1" si="24"/>
        <v>5356322451.1945219</v>
      </c>
      <c r="AM112" s="90">
        <f t="shared" ca="1" si="23"/>
        <v>5237839577.5038795</v>
      </c>
      <c r="AN112" s="90">
        <f t="shared" ca="1" si="23"/>
        <v>5119356703.8132372</v>
      </c>
      <c r="AO112" s="90">
        <f t="shared" ca="1" si="23"/>
        <v>5000873830.1225948</v>
      </c>
      <c r="AP112">
        <f ca="1">V112*'Process Emissions Multipliers'!$E$45</f>
        <v>4882390956.4319525</v>
      </c>
    </row>
    <row r="113" spans="1:42">
      <c r="A113" s="74">
        <v>61</v>
      </c>
      <c r="B113">
        <f ca="1">IF('Waste 2010'!$A121="MR",INDIRECT("'Waste 2010'!"&amp;'Country Selector'!$B$3&amp;ROW($A121))*10^12,0)</f>
        <v>3642938984.2353997</v>
      </c>
      <c r="C113" s="90">
        <f t="shared" ca="1" si="15"/>
        <v>3828263677.7258568</v>
      </c>
      <c r="D113" s="90">
        <f t="shared" ca="1" si="20"/>
        <v>4013588371.2163138</v>
      </c>
      <c r="E113" s="90">
        <f t="shared" ca="1" si="20"/>
        <v>4198913064.7067704</v>
      </c>
      <c r="F113" s="90">
        <f t="shared" ca="1" si="20"/>
        <v>4384237758.1972275</v>
      </c>
      <c r="G113" s="90">
        <f t="shared" ca="1" si="20"/>
        <v>4569562451.6876841</v>
      </c>
      <c r="H113" s="90">
        <f t="shared" ca="1" si="20"/>
        <v>4754887145.1781406</v>
      </c>
      <c r="I113" s="90">
        <f t="shared" ca="1" si="20"/>
        <v>4940211838.6685982</v>
      </c>
      <c r="J113" s="90">
        <f t="shared" ca="1" si="20"/>
        <v>5125536532.1590557</v>
      </c>
      <c r="K113" s="90">
        <f t="shared" ca="1" si="20"/>
        <v>5310861225.6495123</v>
      </c>
      <c r="L113">
        <f ca="1">IF('Waste 2020'!$A121="MR",INDIRECT("'Waste 2020'!"&amp;'Country Selector'!$B$3&amp;ROW($A121))*10^12,0)*'Process Emissions Multipliers'!$B$45</f>
        <v>5496185919.1399689</v>
      </c>
      <c r="M113" s="90">
        <f t="shared" ca="1" si="16"/>
        <v>5212198407.9404087</v>
      </c>
      <c r="N113" s="90">
        <f t="shared" ca="1" si="21"/>
        <v>4928210896.7408485</v>
      </c>
      <c r="O113" s="90">
        <f t="shared" ca="1" si="21"/>
        <v>4644223385.5412884</v>
      </c>
      <c r="P113" s="90">
        <f t="shared" ca="1" si="21"/>
        <v>4360235874.3417282</v>
      </c>
      <c r="Q113" s="90">
        <f t="shared" ca="1" si="21"/>
        <v>4076248363.142168</v>
      </c>
      <c r="R113" s="90">
        <f t="shared" ca="1" si="21"/>
        <v>3792260851.9426084</v>
      </c>
      <c r="S113" s="90">
        <f t="shared" ca="1" si="21"/>
        <v>3508273340.7430477</v>
      </c>
      <c r="T113" s="90">
        <f t="shared" ca="1" si="21"/>
        <v>3224285829.543488</v>
      </c>
      <c r="U113" s="90">
        <f t="shared" ca="1" si="21"/>
        <v>2940298318.3439274</v>
      </c>
      <c r="V113">
        <f ca="1">IF('Waste 2030'!$A121="MR",INDIRECT("'Waste 2030'!"&amp;'Country Selector'!$B$3&amp;ROW($A121))*10^12,0)*'Process Emissions Multipliers'!$D$45</f>
        <v>2656310807.1443677</v>
      </c>
      <c r="W113" s="90">
        <f t="shared" ca="1" si="24"/>
        <v>2612912401.7319884</v>
      </c>
      <c r="X113" s="90">
        <f t="shared" ca="1" si="24"/>
        <v>2569513996.3196082</v>
      </c>
      <c r="Y113" s="90">
        <f t="shared" ca="1" si="24"/>
        <v>2526115590.9072294</v>
      </c>
      <c r="Z113" s="90">
        <f t="shared" ca="1" si="24"/>
        <v>2482717185.4948497</v>
      </c>
      <c r="AA113" s="90">
        <f t="shared" ca="1" si="24"/>
        <v>2439318780.0824699</v>
      </c>
      <c r="AB113" s="90">
        <f t="shared" ca="1" si="24"/>
        <v>2395920374.6700907</v>
      </c>
      <c r="AC113" s="90">
        <f t="shared" ca="1" si="24"/>
        <v>2352521969.2577109</v>
      </c>
      <c r="AD113" s="90">
        <f t="shared" ca="1" si="24"/>
        <v>2309123563.8453312</v>
      </c>
      <c r="AE113" s="90">
        <f t="shared" ca="1" si="24"/>
        <v>2265725158.4329519</v>
      </c>
      <c r="AF113" s="90">
        <f t="shared" ca="1" si="24"/>
        <v>2222326753.0205722</v>
      </c>
      <c r="AG113" s="90">
        <f t="shared" ca="1" si="24"/>
        <v>2178928347.6081924</v>
      </c>
      <c r="AH113" s="90">
        <f t="shared" ca="1" si="24"/>
        <v>2135529942.1958132</v>
      </c>
      <c r="AI113" s="90">
        <f t="shared" ca="1" si="24"/>
        <v>2092131536.7834339</v>
      </c>
      <c r="AJ113" s="90">
        <f t="shared" ca="1" si="24"/>
        <v>2048733131.3710542</v>
      </c>
      <c r="AK113" s="90">
        <f t="shared" ca="1" si="24"/>
        <v>2005334725.9586744</v>
      </c>
      <c r="AL113" s="90">
        <f t="shared" ca="1" si="24"/>
        <v>1961936320.5462952</v>
      </c>
      <c r="AM113" s="90">
        <f t="shared" ca="1" si="23"/>
        <v>1918537915.1339154</v>
      </c>
      <c r="AN113" s="90">
        <f t="shared" ca="1" si="23"/>
        <v>1875139509.7215359</v>
      </c>
      <c r="AO113" s="90">
        <f t="shared" ca="1" si="23"/>
        <v>1831741104.3091564</v>
      </c>
      <c r="AP113">
        <f ca="1">V113*'Process Emissions Multipliers'!$E$45</f>
        <v>1788342698.8967769</v>
      </c>
    </row>
    <row r="114" spans="1:42">
      <c r="A114" s="74">
        <v>62</v>
      </c>
      <c r="B114">
        <f ca="1">IF('Waste 2010'!$A122="MR",INDIRECT("'Waste 2010'!"&amp;'Country Selector'!$B$3&amp;ROW($A122))*10^12,0)</f>
        <v>2584113960.4896312</v>
      </c>
      <c r="C114" s="90">
        <f t="shared" ca="1" si="15"/>
        <v>2428252713.9784446</v>
      </c>
      <c r="D114" s="90">
        <f t="shared" ca="1" si="20"/>
        <v>2272391467.467258</v>
      </c>
      <c r="E114" s="90">
        <f t="shared" ca="1" si="20"/>
        <v>2116530220.9560709</v>
      </c>
      <c r="F114" s="90">
        <f t="shared" ca="1" si="20"/>
        <v>1960668974.4448843</v>
      </c>
      <c r="G114" s="90">
        <f t="shared" ca="1" si="20"/>
        <v>1804807727.9336977</v>
      </c>
      <c r="H114" s="90">
        <f t="shared" ca="1" si="20"/>
        <v>1648946481.4225111</v>
      </c>
      <c r="I114" s="90">
        <f t="shared" ca="1" si="20"/>
        <v>1493085234.9113245</v>
      </c>
      <c r="J114" s="90">
        <f t="shared" ca="1" si="20"/>
        <v>1337223988.4001379</v>
      </c>
      <c r="K114" s="90">
        <f t="shared" ca="1" si="20"/>
        <v>1181362741.8889511</v>
      </c>
      <c r="L114">
        <f ca="1">IF('Waste 2020'!$A122="MR",INDIRECT("'Waste 2020'!"&amp;'Country Selector'!$B$3&amp;ROW($A122))*10^12,0)*'Process Emissions Multipliers'!$B$45</f>
        <v>1025501495.3777643</v>
      </c>
      <c r="M114" s="90">
        <f t="shared" ca="1" si="16"/>
        <v>1209147736.7730539</v>
      </c>
      <c r="N114" s="90">
        <f t="shared" ca="1" si="21"/>
        <v>1392793978.1683431</v>
      </c>
      <c r="O114" s="90">
        <f t="shared" ca="1" si="21"/>
        <v>1576440219.5636325</v>
      </c>
      <c r="P114" s="90">
        <f t="shared" ca="1" si="21"/>
        <v>1760086460.9589219</v>
      </c>
      <c r="Q114" s="90">
        <f t="shared" ca="1" si="21"/>
        <v>1943732702.3542113</v>
      </c>
      <c r="R114" s="90">
        <f t="shared" ca="1" si="21"/>
        <v>2127378943.7495008</v>
      </c>
      <c r="S114" s="90">
        <f t="shared" ca="1" si="21"/>
        <v>2311025185.1447902</v>
      </c>
      <c r="T114" s="90">
        <f t="shared" ca="1" si="21"/>
        <v>2494671426.5400796</v>
      </c>
      <c r="U114" s="90">
        <f t="shared" ca="1" si="21"/>
        <v>2678317667.935369</v>
      </c>
      <c r="V114">
        <f ca="1">IF('Waste 2030'!$A122="MR",INDIRECT("'Waste 2030'!"&amp;'Country Selector'!$B$3&amp;ROW($A122))*10^12,0)*'Process Emissions Multipliers'!$D$45</f>
        <v>2861963909.3306584</v>
      </c>
      <c r="W114" s="90">
        <f t="shared" ca="1" si="24"/>
        <v>2815205574.5459366</v>
      </c>
      <c r="X114" s="90">
        <f t="shared" ca="1" si="24"/>
        <v>2768447239.7612152</v>
      </c>
      <c r="Y114" s="90">
        <f t="shared" ca="1" si="24"/>
        <v>2721688904.9764938</v>
      </c>
      <c r="Z114" s="90">
        <f t="shared" ca="1" si="24"/>
        <v>2674930570.1917715</v>
      </c>
      <c r="AA114" s="90">
        <f t="shared" ca="1" si="24"/>
        <v>2628172235.4070501</v>
      </c>
      <c r="AB114" s="90">
        <f t="shared" ca="1" si="24"/>
        <v>2581413900.6223288</v>
      </c>
      <c r="AC114" s="90">
        <f t="shared" ca="1" si="24"/>
        <v>2534655565.8376069</v>
      </c>
      <c r="AD114" s="90">
        <f t="shared" ca="1" si="24"/>
        <v>2487897231.0528851</v>
      </c>
      <c r="AE114" s="90">
        <f t="shared" ca="1" si="24"/>
        <v>2441138896.2681637</v>
      </c>
      <c r="AF114" s="90">
        <f t="shared" ca="1" si="24"/>
        <v>2394380561.4834418</v>
      </c>
      <c r="AG114" s="90">
        <f t="shared" ca="1" si="24"/>
        <v>2347622226.6987205</v>
      </c>
      <c r="AH114" s="90">
        <f t="shared" ca="1" si="24"/>
        <v>2300863891.9139986</v>
      </c>
      <c r="AI114" s="90">
        <f t="shared" ca="1" si="24"/>
        <v>2254105557.1292772</v>
      </c>
      <c r="AJ114" s="90">
        <f t="shared" ca="1" si="24"/>
        <v>2207347222.3445554</v>
      </c>
      <c r="AK114" s="90">
        <f t="shared" ca="1" si="24"/>
        <v>2160588887.5598335</v>
      </c>
      <c r="AL114" s="90">
        <f t="shared" ca="1" si="24"/>
        <v>2113830552.7751122</v>
      </c>
      <c r="AM114" s="90">
        <f t="shared" ca="1" si="23"/>
        <v>2067072217.9903905</v>
      </c>
      <c r="AN114" s="90">
        <f t="shared" ca="1" si="23"/>
        <v>2020313883.2056687</v>
      </c>
      <c r="AO114" s="90">
        <f t="shared" ca="1" si="23"/>
        <v>1973555548.4209473</v>
      </c>
      <c r="AP114">
        <f ca="1">V114*'Process Emissions Multipliers'!$E$45</f>
        <v>1926797213.6362255</v>
      </c>
    </row>
    <row r="115" spans="1:42">
      <c r="A115" s="74">
        <v>63</v>
      </c>
      <c r="B115">
        <f ca="1">IF('Waste 2010'!$A123="MR",INDIRECT("'Waste 2010'!"&amp;'Country Selector'!$B$3&amp;ROW($A123))*10^12,0)</f>
        <v>1602281265.8960106</v>
      </c>
      <c r="C115" s="90">
        <f t="shared" ca="1" si="15"/>
        <v>1775778884.1109087</v>
      </c>
      <c r="D115" s="90">
        <f t="shared" ca="1" si="20"/>
        <v>1949276502.3258071</v>
      </c>
      <c r="E115" s="90">
        <f t="shared" ca="1" si="20"/>
        <v>2122774120.5407047</v>
      </c>
      <c r="F115" s="90">
        <f t="shared" ca="1" si="20"/>
        <v>2296271738.7556033</v>
      </c>
      <c r="G115" s="90">
        <f t="shared" ca="1" si="20"/>
        <v>2469769356.9705014</v>
      </c>
      <c r="H115" s="90">
        <f t="shared" ca="1" si="20"/>
        <v>2643266975.1853995</v>
      </c>
      <c r="I115" s="90">
        <f t="shared" ca="1" si="20"/>
        <v>2816764593.4002976</v>
      </c>
      <c r="J115" s="90">
        <f t="shared" ca="1" si="20"/>
        <v>2990262211.6151958</v>
      </c>
      <c r="K115" s="90">
        <f t="shared" ca="1" si="20"/>
        <v>3163759829.8300939</v>
      </c>
      <c r="L115">
        <f ca="1">IF('Waste 2020'!$A123="MR",INDIRECT("'Waste 2020'!"&amp;'Country Selector'!$B$3&amp;ROW($A123))*10^12,0)*'Process Emissions Multipliers'!$B$45</f>
        <v>3337257448.044992</v>
      </c>
      <c r="M115" s="90">
        <f t="shared" ca="1" si="16"/>
        <v>3220652370.5480576</v>
      </c>
      <c r="N115" s="90">
        <f t="shared" ca="1" si="21"/>
        <v>3104047293.0511236</v>
      </c>
      <c r="O115" s="90">
        <f t="shared" ca="1" si="21"/>
        <v>2987442215.5541892</v>
      </c>
      <c r="P115" s="90">
        <f t="shared" ca="1" si="21"/>
        <v>2870837138.0572548</v>
      </c>
      <c r="Q115" s="90">
        <f t="shared" ca="1" si="21"/>
        <v>2754232060.5603204</v>
      </c>
      <c r="R115" s="90">
        <f t="shared" ca="1" si="21"/>
        <v>2637626983.063386</v>
      </c>
      <c r="S115" s="90">
        <f t="shared" ca="1" si="21"/>
        <v>2521021905.5664515</v>
      </c>
      <c r="T115" s="90">
        <f t="shared" ca="1" si="21"/>
        <v>2404416828.0695176</v>
      </c>
      <c r="U115" s="90">
        <f t="shared" ca="1" si="21"/>
        <v>2287811750.5725832</v>
      </c>
      <c r="V115">
        <f ca="1">IF('Waste 2030'!$A123="MR",INDIRECT("'Waste 2030'!"&amp;'Country Selector'!$B$3&amp;ROW($A123))*10^12,0)*'Process Emissions Multipliers'!$D$45</f>
        <v>2171206673.0756488</v>
      </c>
      <c r="W115" s="90">
        <f t="shared" ca="1" si="24"/>
        <v>2135733825.8550713</v>
      </c>
      <c r="X115" s="90">
        <f t="shared" ca="1" si="24"/>
        <v>2100260978.6344941</v>
      </c>
      <c r="Y115" s="90">
        <f t="shared" ca="1" si="24"/>
        <v>2064788131.4139163</v>
      </c>
      <c r="Z115" s="90">
        <f t="shared" ca="1" si="24"/>
        <v>2029315284.1933393</v>
      </c>
      <c r="AA115" s="90">
        <f t="shared" ca="1" si="24"/>
        <v>1993842436.9727616</v>
      </c>
      <c r="AB115" s="90">
        <f t="shared" ca="1" si="24"/>
        <v>1958369589.7521844</v>
      </c>
      <c r="AC115" s="90">
        <f t="shared" ca="1" si="24"/>
        <v>1922896742.5316069</v>
      </c>
      <c r="AD115" s="90">
        <f t="shared" ca="1" si="24"/>
        <v>1887423895.3110294</v>
      </c>
      <c r="AE115" s="90">
        <f t="shared" ca="1" si="24"/>
        <v>1851951048.0904522</v>
      </c>
      <c r="AF115" s="90">
        <f t="shared" ca="1" si="24"/>
        <v>1816478200.8698747</v>
      </c>
      <c r="AG115" s="90">
        <f t="shared" ca="1" si="24"/>
        <v>1781005353.6492972</v>
      </c>
      <c r="AH115" s="90">
        <f t="shared" ca="1" si="24"/>
        <v>1745532506.42872</v>
      </c>
      <c r="AI115" s="90">
        <f t="shared" ca="1" si="24"/>
        <v>1710059659.2081425</v>
      </c>
      <c r="AJ115" s="90">
        <f t="shared" ca="1" si="24"/>
        <v>1674586811.987565</v>
      </c>
      <c r="AK115" s="90">
        <f t="shared" ca="1" si="24"/>
        <v>1639113964.7669878</v>
      </c>
      <c r="AL115" s="90">
        <f t="shared" ca="1" si="24"/>
        <v>1603641117.5464103</v>
      </c>
      <c r="AM115" s="90">
        <f t="shared" ca="1" si="23"/>
        <v>1568168270.3258328</v>
      </c>
      <c r="AN115" s="90">
        <f t="shared" ca="1" si="23"/>
        <v>1532695423.1052556</v>
      </c>
      <c r="AO115" s="90">
        <f t="shared" ca="1" si="23"/>
        <v>1497222575.8846779</v>
      </c>
      <c r="AP115">
        <f ca="1">V115*'Process Emissions Multipliers'!$E$45</f>
        <v>1461749728.6641006</v>
      </c>
    </row>
    <row r="116" spans="1:42">
      <c r="A116" s="74">
        <v>64</v>
      </c>
      <c r="B116">
        <f ca="1">IF('Waste 2010'!$A124="MR",INDIRECT("'Waste 2010'!"&amp;'Country Selector'!$B$3&amp;ROW($A124))*10^12,0)</f>
        <v>5119962444.3789558</v>
      </c>
      <c r="C116" s="90">
        <f t="shared" ca="1" si="15"/>
        <v>4986043422.8551235</v>
      </c>
      <c r="D116" s="90">
        <f t="shared" ca="1" si="20"/>
        <v>4852124401.3312922</v>
      </c>
      <c r="E116" s="90">
        <f t="shared" ca="1" si="20"/>
        <v>4718205379.8074608</v>
      </c>
      <c r="F116" s="90">
        <f t="shared" ca="1" si="20"/>
        <v>4584286358.2836285</v>
      </c>
      <c r="G116" s="90">
        <f t="shared" ca="1" si="20"/>
        <v>4450367336.7597961</v>
      </c>
      <c r="H116" s="90">
        <f t="shared" ca="1" si="20"/>
        <v>4316448315.2359648</v>
      </c>
      <c r="I116" s="90">
        <f t="shared" ca="1" si="20"/>
        <v>4182529293.7121329</v>
      </c>
      <c r="J116" s="90">
        <f t="shared" ca="1" si="20"/>
        <v>4048610272.1883011</v>
      </c>
      <c r="K116" s="90">
        <f t="shared" ca="1" si="20"/>
        <v>3914691250.6644692</v>
      </c>
      <c r="L116">
        <f ca="1">IF('Waste 2020'!$A124="MR",INDIRECT("'Waste 2020'!"&amp;'Country Selector'!$B$3&amp;ROW($A124))*10^12,0)*'Process Emissions Multipliers'!$B$45</f>
        <v>3780772229.1406374</v>
      </c>
      <c r="M116" s="90">
        <f t="shared" ca="1" si="16"/>
        <v>3769114761.8078818</v>
      </c>
      <c r="N116" s="90">
        <f t="shared" ca="1" si="21"/>
        <v>3757457294.4751263</v>
      </c>
      <c r="O116" s="90">
        <f t="shared" ca="1" si="21"/>
        <v>3745799827.1423707</v>
      </c>
      <c r="P116" s="90">
        <f t="shared" ca="1" si="21"/>
        <v>3734142359.8096151</v>
      </c>
      <c r="Q116" s="90">
        <f t="shared" ca="1" si="21"/>
        <v>3722484892.4768591</v>
      </c>
      <c r="R116" s="90">
        <f t="shared" ca="1" si="21"/>
        <v>3710827425.144104</v>
      </c>
      <c r="S116" s="90">
        <f t="shared" ca="1" si="21"/>
        <v>3699169957.8113489</v>
      </c>
      <c r="T116" s="90">
        <f t="shared" ca="1" si="21"/>
        <v>3687512490.4785929</v>
      </c>
      <c r="U116" s="90">
        <f t="shared" ca="1" si="21"/>
        <v>3675855023.1458373</v>
      </c>
      <c r="V116">
        <f ca="1">IF('Waste 2030'!$A124="MR",INDIRECT("'Waste 2030'!"&amp;'Country Selector'!$B$3&amp;ROW($A124))*10^12,0)*'Process Emissions Multipliers'!$D$45</f>
        <v>3664197555.8130817</v>
      </c>
      <c r="W116" s="90">
        <f t="shared" ca="1" si="24"/>
        <v>3604332448.6838527</v>
      </c>
      <c r="X116" s="90">
        <f t="shared" ca="1" si="24"/>
        <v>3544467341.5546236</v>
      </c>
      <c r="Y116" s="90">
        <f t="shared" ca="1" si="24"/>
        <v>3484602234.4253945</v>
      </c>
      <c r="Z116" s="90">
        <f t="shared" ca="1" si="24"/>
        <v>3424737127.2961659</v>
      </c>
      <c r="AA116" s="90">
        <f t="shared" ca="1" si="24"/>
        <v>3364872020.1669369</v>
      </c>
      <c r="AB116" s="90">
        <f t="shared" ca="1" si="24"/>
        <v>3305006913.0377083</v>
      </c>
      <c r="AC116" s="90">
        <f t="shared" ca="1" si="24"/>
        <v>3245141805.9084787</v>
      </c>
      <c r="AD116" s="90">
        <f t="shared" ca="1" si="24"/>
        <v>3185276698.7792501</v>
      </c>
      <c r="AE116" s="90">
        <f t="shared" ca="1" si="24"/>
        <v>3125411591.6500206</v>
      </c>
      <c r="AF116" s="90">
        <f t="shared" ca="1" si="24"/>
        <v>3065546484.5207915</v>
      </c>
      <c r="AG116" s="90">
        <f t="shared" ca="1" si="24"/>
        <v>3005681377.3915625</v>
      </c>
      <c r="AH116" s="90">
        <f t="shared" ca="1" si="24"/>
        <v>2945816270.2623339</v>
      </c>
      <c r="AI116" s="90">
        <f t="shared" ca="1" si="24"/>
        <v>2885951163.1331053</v>
      </c>
      <c r="AJ116" s="90">
        <f t="shared" ca="1" si="24"/>
        <v>2826086056.0038757</v>
      </c>
      <c r="AK116" s="90">
        <f t="shared" ca="1" si="24"/>
        <v>2766220948.8746467</v>
      </c>
      <c r="AL116" s="90">
        <f t="shared" ca="1" si="24"/>
        <v>2706355841.7454176</v>
      </c>
      <c r="AM116" s="90">
        <f t="shared" ca="1" si="23"/>
        <v>2646490734.616189</v>
      </c>
      <c r="AN116" s="90">
        <f t="shared" ca="1" si="23"/>
        <v>2586625627.4869599</v>
      </c>
      <c r="AO116" s="90">
        <f t="shared" ca="1" si="23"/>
        <v>2526760520.3577309</v>
      </c>
      <c r="AP116">
        <f ca="1">V116*'Process Emissions Multipliers'!$E$45</f>
        <v>2466895413.2285018</v>
      </c>
    </row>
    <row r="117" spans="1:42">
      <c r="A117" s="74">
        <v>65</v>
      </c>
      <c r="B117">
        <f ca="1">IF('Waste 2010'!$A125="MR",INDIRECT("'Waste 2010'!"&amp;'Country Selector'!$B$3&amp;ROW($A125))*10^12,0)</f>
        <v>2367386097.5215178</v>
      </c>
      <c r="C117" s="90">
        <f t="shared" ca="1" si="15"/>
        <v>2470478000.8996654</v>
      </c>
      <c r="D117" s="90">
        <f t="shared" ca="1" si="20"/>
        <v>2573569904.2778125</v>
      </c>
      <c r="E117" s="90">
        <f t="shared" ca="1" si="20"/>
        <v>2676661807.6559596</v>
      </c>
      <c r="F117" s="90">
        <f t="shared" ca="1" si="20"/>
        <v>2779753711.0341072</v>
      </c>
      <c r="G117" s="90">
        <f t="shared" ca="1" si="20"/>
        <v>2882845614.4122543</v>
      </c>
      <c r="H117" s="90">
        <f t="shared" ca="1" si="20"/>
        <v>2985937517.7904019</v>
      </c>
      <c r="I117" s="90">
        <f t="shared" ca="1" si="20"/>
        <v>3089029421.1685495</v>
      </c>
      <c r="J117" s="90">
        <f t="shared" ca="1" si="20"/>
        <v>3192121324.5466967</v>
      </c>
      <c r="K117" s="90">
        <f t="shared" ca="1" si="20"/>
        <v>3295213227.9248443</v>
      </c>
      <c r="L117">
        <f ca="1">IF('Waste 2020'!$A125="MR",INDIRECT("'Waste 2020'!"&amp;'Country Selector'!$B$3&amp;ROW($A125))*10^12,0)*'Process Emissions Multipliers'!$B$45</f>
        <v>3398305131.3029914</v>
      </c>
      <c r="M117" s="90">
        <f t="shared" ca="1" si="16"/>
        <v>3498906494.6148391</v>
      </c>
      <c r="N117" s="90">
        <f t="shared" ca="1" si="21"/>
        <v>3599507857.9266872</v>
      </c>
      <c r="O117" s="90">
        <f t="shared" ca="1" si="21"/>
        <v>3700109221.2385349</v>
      </c>
      <c r="P117" s="90">
        <f t="shared" ca="1" si="21"/>
        <v>3800710584.5503826</v>
      </c>
      <c r="Q117" s="90">
        <f t="shared" ca="1" si="21"/>
        <v>3901311947.8622303</v>
      </c>
      <c r="R117" s="90">
        <f t="shared" ca="1" si="21"/>
        <v>4001913311.174078</v>
      </c>
      <c r="S117" s="90">
        <f t="shared" ca="1" si="21"/>
        <v>4102514674.4859252</v>
      </c>
      <c r="T117" s="90">
        <f t="shared" ca="1" si="21"/>
        <v>4203116037.7977734</v>
      </c>
      <c r="U117" s="90">
        <f t="shared" ca="1" si="21"/>
        <v>4303717401.109621</v>
      </c>
      <c r="V117">
        <f ca="1">IF('Waste 2030'!$A125="MR",INDIRECT("'Waste 2030'!"&amp;'Country Selector'!$B$3&amp;ROW($A125))*10^12,0)*'Process Emissions Multipliers'!$D$45</f>
        <v>4404318764.4214687</v>
      </c>
      <c r="W117" s="90">
        <f t="shared" ca="1" si="24"/>
        <v>4332361668.5915585</v>
      </c>
      <c r="X117" s="90">
        <f t="shared" ca="1" si="24"/>
        <v>4260404572.7616482</v>
      </c>
      <c r="Y117" s="90">
        <f t="shared" ca="1" si="24"/>
        <v>4188447476.9317379</v>
      </c>
      <c r="Z117" s="90">
        <f t="shared" ca="1" si="24"/>
        <v>4116490381.1018281</v>
      </c>
      <c r="AA117" s="90">
        <f t="shared" ca="1" si="24"/>
        <v>4044533285.2719178</v>
      </c>
      <c r="AB117" s="90">
        <f t="shared" ca="1" si="24"/>
        <v>3972576189.4420071</v>
      </c>
      <c r="AC117" s="90">
        <f t="shared" ca="1" si="24"/>
        <v>3900619093.6120973</v>
      </c>
      <c r="AD117" s="90">
        <f t="shared" ca="1" si="24"/>
        <v>3828661997.782187</v>
      </c>
      <c r="AE117" s="90">
        <f t="shared" ca="1" si="24"/>
        <v>3756704901.9522767</v>
      </c>
      <c r="AF117" s="90">
        <f t="shared" ca="1" si="24"/>
        <v>3684747806.1223669</v>
      </c>
      <c r="AG117" s="90">
        <f t="shared" ca="1" si="24"/>
        <v>3612790710.2924566</v>
      </c>
      <c r="AH117" s="90">
        <f t="shared" ca="1" si="24"/>
        <v>3540833614.4625463</v>
      </c>
      <c r="AI117" s="90">
        <f t="shared" ca="1" si="24"/>
        <v>3468876518.6326361</v>
      </c>
      <c r="AJ117" s="90">
        <f t="shared" ca="1" si="24"/>
        <v>3396919422.8027258</v>
      </c>
      <c r="AK117" s="90">
        <f t="shared" ca="1" si="24"/>
        <v>3324962326.9728155</v>
      </c>
      <c r="AL117" s="90">
        <f t="shared" ca="1" si="24"/>
        <v>3253005231.1429052</v>
      </c>
      <c r="AM117" s="90">
        <f t="shared" ca="1" si="23"/>
        <v>3181048135.3129954</v>
      </c>
      <c r="AN117" s="90">
        <f t="shared" ca="1" si="23"/>
        <v>3109091039.4830852</v>
      </c>
      <c r="AO117" s="90">
        <f t="shared" ca="1" si="23"/>
        <v>3037133943.6531749</v>
      </c>
      <c r="AP117">
        <f ca="1">V117*'Process Emissions Multipliers'!$E$45</f>
        <v>2965176847.8232646</v>
      </c>
    </row>
    <row r="118" spans="1:42">
      <c r="A118" s="74">
        <v>66</v>
      </c>
      <c r="B118">
        <f ca="1">IF('Waste 2010'!$A126="MR",INDIRECT("'Waste 2010'!"&amp;'Country Selector'!$B$3&amp;ROW($A126))*10^12,0)</f>
        <v>1751035744.2880321</v>
      </c>
      <c r="C118" s="90">
        <f t="shared" ca="1" si="15"/>
        <v>1904914127.6919301</v>
      </c>
      <c r="D118" s="90">
        <f t="shared" ca="1" si="20"/>
        <v>2058792511.0958281</v>
      </c>
      <c r="E118" s="90">
        <f t="shared" ca="1" si="20"/>
        <v>2212670894.4997263</v>
      </c>
      <c r="F118" s="90">
        <f t="shared" ca="1" si="20"/>
        <v>2366549277.9036241</v>
      </c>
      <c r="G118" s="90">
        <f t="shared" ca="1" si="20"/>
        <v>2520427661.3075218</v>
      </c>
      <c r="H118" s="90">
        <f t="shared" ca="1" si="20"/>
        <v>2674306044.7114201</v>
      </c>
      <c r="I118" s="90">
        <f t="shared" ca="1" si="20"/>
        <v>2828184428.1153178</v>
      </c>
      <c r="J118" s="90">
        <f t="shared" ca="1" si="20"/>
        <v>2982062811.5192161</v>
      </c>
      <c r="K118" s="90">
        <f t="shared" ca="1" si="20"/>
        <v>3135941194.9231138</v>
      </c>
      <c r="L118">
        <f ca="1">IF('Waste 2020'!$A126="MR",INDIRECT("'Waste 2020'!"&amp;'Country Selector'!$B$3&amp;ROW($A126))*10^12,0)*'Process Emissions Multipliers'!$B$45</f>
        <v>3289819578.3270121</v>
      </c>
      <c r="M118" s="90">
        <f t="shared" ca="1" si="16"/>
        <v>3374581432.5967188</v>
      </c>
      <c r="N118" s="90">
        <f t="shared" ca="1" si="21"/>
        <v>3459343286.8664255</v>
      </c>
      <c r="O118" s="90">
        <f t="shared" ca="1" si="21"/>
        <v>3544105141.1361322</v>
      </c>
      <c r="P118" s="90">
        <f t="shared" ca="1" si="21"/>
        <v>3628866995.4058399</v>
      </c>
      <c r="Q118" s="90">
        <f t="shared" ca="1" si="21"/>
        <v>3713628849.6755457</v>
      </c>
      <c r="R118" s="90">
        <f t="shared" ca="1" si="21"/>
        <v>3798390703.9452529</v>
      </c>
      <c r="S118" s="90">
        <f t="shared" ca="1" si="21"/>
        <v>3883152558.2149601</v>
      </c>
      <c r="T118" s="90">
        <f t="shared" ca="1" si="21"/>
        <v>3967914412.4846668</v>
      </c>
      <c r="U118" s="90">
        <f t="shared" ca="1" si="21"/>
        <v>4052676266.7543731</v>
      </c>
      <c r="V118">
        <f ca="1">IF('Waste 2030'!$A126="MR",INDIRECT("'Waste 2030'!"&amp;'Country Selector'!$B$3&amp;ROW($A126))*10^12,0)*'Process Emissions Multipliers'!$D$45</f>
        <v>4137438121.0240803</v>
      </c>
      <c r="W118" s="90">
        <f t="shared" ca="1" si="24"/>
        <v>4069841280.9020958</v>
      </c>
      <c r="X118" s="90">
        <f t="shared" ca="1" si="24"/>
        <v>4002244440.7801113</v>
      </c>
      <c r="Y118" s="90">
        <f t="shared" ca="1" si="24"/>
        <v>3934647600.6581273</v>
      </c>
      <c r="Z118" s="90">
        <f t="shared" ca="1" si="24"/>
        <v>3867050760.5361433</v>
      </c>
      <c r="AA118" s="90">
        <f t="shared" ca="1" si="24"/>
        <v>3799453920.4141588</v>
      </c>
      <c r="AB118" s="90">
        <f t="shared" ca="1" si="24"/>
        <v>3731857080.2921748</v>
      </c>
      <c r="AC118" s="90">
        <f t="shared" ca="1" si="24"/>
        <v>3664260240.1701903</v>
      </c>
      <c r="AD118" s="90">
        <f t="shared" ca="1" si="24"/>
        <v>3596663400.0482059</v>
      </c>
      <c r="AE118" s="90">
        <f t="shared" ca="1" si="24"/>
        <v>3529066559.9262218</v>
      </c>
      <c r="AF118" s="90">
        <f t="shared" ca="1" si="24"/>
        <v>3461469719.8042374</v>
      </c>
      <c r="AG118" s="90">
        <f t="shared" ca="1" si="24"/>
        <v>3393872879.6822529</v>
      </c>
      <c r="AH118" s="90">
        <f t="shared" ca="1" si="24"/>
        <v>3326276039.5602689</v>
      </c>
      <c r="AI118" s="90">
        <f t="shared" ca="1" si="24"/>
        <v>3258679199.4382849</v>
      </c>
      <c r="AJ118" s="90">
        <f t="shared" ca="1" si="24"/>
        <v>3191082359.3162999</v>
      </c>
      <c r="AK118" s="90">
        <f t="shared" ca="1" si="24"/>
        <v>3123485519.1943159</v>
      </c>
      <c r="AL118" s="90">
        <f t="shared" ca="1" si="24"/>
        <v>3055888679.0723314</v>
      </c>
      <c r="AM118" s="90">
        <f t="shared" ca="1" si="23"/>
        <v>2988291838.9503474</v>
      </c>
      <c r="AN118" s="90">
        <f t="shared" ca="1" si="23"/>
        <v>2920694998.8283629</v>
      </c>
      <c r="AO118" s="90">
        <f t="shared" ca="1" si="23"/>
        <v>2853098158.7063789</v>
      </c>
      <c r="AP118">
        <f ca="1">V118*'Process Emissions Multipliers'!$E$45</f>
        <v>2785501318.5843945</v>
      </c>
    </row>
    <row r="119" spans="1:42">
      <c r="A119" s="74">
        <v>67</v>
      </c>
      <c r="B119">
        <f ca="1">IF('Waste 2010'!$A127="MR",INDIRECT("'Waste 2010'!"&amp;'Country Selector'!$B$3&amp;ROW($A127))*10^12,0)</f>
        <v>1232544449.2731209</v>
      </c>
      <c r="C119" s="90">
        <f t="shared" ca="1" si="15"/>
        <v>1163002976.9155908</v>
      </c>
      <c r="D119" s="90">
        <f t="shared" ca="1" si="20"/>
        <v>1093461504.5580606</v>
      </c>
      <c r="E119" s="90">
        <f t="shared" ca="1" si="20"/>
        <v>1023920032.2005304</v>
      </c>
      <c r="F119" s="90">
        <f t="shared" ca="1" si="20"/>
        <v>954378559.84300029</v>
      </c>
      <c r="G119" s="90">
        <f t="shared" ca="1" si="20"/>
        <v>884837087.48547006</v>
      </c>
      <c r="H119" s="90">
        <f t="shared" ca="1" si="20"/>
        <v>815295615.12793994</v>
      </c>
      <c r="I119" s="90">
        <f t="shared" ca="1" si="20"/>
        <v>745754142.77040982</v>
      </c>
      <c r="J119" s="90">
        <f t="shared" ca="1" si="20"/>
        <v>676212670.41287971</v>
      </c>
      <c r="K119" s="90">
        <f t="shared" ca="1" si="20"/>
        <v>606671198.05534959</v>
      </c>
      <c r="L119">
        <f ca="1">IF('Waste 2020'!$A127="MR",INDIRECT("'Waste 2020'!"&amp;'Country Selector'!$B$3&amp;ROW($A127))*10^12,0)*'Process Emissions Multipliers'!$B$45</f>
        <v>537129725.69781935</v>
      </c>
      <c r="M119" s="90">
        <f t="shared" ca="1" si="16"/>
        <v>758595114.30871844</v>
      </c>
      <c r="N119" s="90">
        <f t="shared" ca="1" si="21"/>
        <v>980060502.91961741</v>
      </c>
      <c r="O119" s="90">
        <f t="shared" ca="1" si="21"/>
        <v>1201525891.5305166</v>
      </c>
      <c r="P119" s="90">
        <f t="shared" ca="1" si="21"/>
        <v>1422991280.1414156</v>
      </c>
      <c r="Q119" s="90">
        <f t="shared" ca="1" si="21"/>
        <v>1644456668.7523146</v>
      </c>
      <c r="R119" s="90">
        <f t="shared" ca="1" si="21"/>
        <v>1865922057.3632138</v>
      </c>
      <c r="S119" s="90">
        <f t="shared" ca="1" si="21"/>
        <v>2087387445.974113</v>
      </c>
      <c r="T119" s="90">
        <f t="shared" ca="1" si="21"/>
        <v>2308852834.585012</v>
      </c>
      <c r="U119" s="90">
        <f t="shared" ca="1" si="21"/>
        <v>2530318223.1959105</v>
      </c>
      <c r="V119">
        <f ca="1">IF('Waste 2030'!$A127="MR",INDIRECT("'Waste 2030'!"&amp;'Country Selector'!$B$3&amp;ROW($A127))*10^12,0)*'Process Emissions Multipliers'!$D$45</f>
        <v>2751783611.8068099</v>
      </c>
      <c r="W119" s="90">
        <f t="shared" ca="1" si="24"/>
        <v>2706825386.1085463</v>
      </c>
      <c r="X119" s="90">
        <f t="shared" ca="1" si="24"/>
        <v>2661867160.4102821</v>
      </c>
      <c r="Y119" s="90">
        <f t="shared" ca="1" si="24"/>
        <v>2616908934.7120185</v>
      </c>
      <c r="Z119" s="90">
        <f t="shared" ca="1" si="24"/>
        <v>2571950709.0137544</v>
      </c>
      <c r="AA119" s="90">
        <f t="shared" ca="1" si="24"/>
        <v>2526992483.3154907</v>
      </c>
      <c r="AB119" s="90">
        <f t="shared" ca="1" si="24"/>
        <v>2482034257.6172266</v>
      </c>
      <c r="AC119" s="90">
        <f t="shared" ca="1" si="24"/>
        <v>2437076031.9189625</v>
      </c>
      <c r="AD119" s="90">
        <f t="shared" ca="1" si="24"/>
        <v>2392117806.2206988</v>
      </c>
      <c r="AE119" s="90">
        <f t="shared" ca="1" si="24"/>
        <v>2347159580.5224352</v>
      </c>
      <c r="AF119" s="90">
        <f t="shared" ca="1" si="24"/>
        <v>2302201354.8241711</v>
      </c>
      <c r="AG119" s="90">
        <f t="shared" ca="1" si="24"/>
        <v>2257243129.1259074</v>
      </c>
      <c r="AH119" s="90">
        <f t="shared" ca="1" si="24"/>
        <v>2212284903.4276433</v>
      </c>
      <c r="AI119" s="90">
        <f t="shared" ca="1" si="24"/>
        <v>2167326677.7293797</v>
      </c>
      <c r="AJ119" s="90">
        <f t="shared" ca="1" si="24"/>
        <v>2122368452.0311158</v>
      </c>
      <c r="AK119" s="90">
        <f t="shared" ca="1" si="24"/>
        <v>2077410226.3328519</v>
      </c>
      <c r="AL119" s="90">
        <f t="shared" ca="1" si="24"/>
        <v>2032452000.634588</v>
      </c>
      <c r="AM119" s="90">
        <f t="shared" ca="1" si="23"/>
        <v>1987493774.9363241</v>
      </c>
      <c r="AN119" s="90">
        <f t="shared" ca="1" si="23"/>
        <v>1942535549.2380602</v>
      </c>
      <c r="AO119" s="90">
        <f t="shared" ca="1" si="23"/>
        <v>1897577323.5397964</v>
      </c>
      <c r="AP119">
        <f ca="1">V119*'Process Emissions Multipliers'!$E$45</f>
        <v>1852619097.8415325</v>
      </c>
    </row>
    <row r="120" spans="1:42">
      <c r="A120" s="74">
        <v>68</v>
      </c>
      <c r="B120">
        <f ca="1">IF('Waste 2010'!$A128="MR",INDIRECT("'Waste 2010'!"&amp;'Country Selector'!$B$3&amp;ROW($A128))*10^12,0)</f>
        <v>1921453816.5304163</v>
      </c>
      <c r="C120" s="90">
        <f t="shared" ca="1" si="15"/>
        <v>1932974384.7811196</v>
      </c>
      <c r="D120" s="90">
        <f t="shared" ca="1" si="20"/>
        <v>1944494953.0318232</v>
      </c>
      <c r="E120" s="90">
        <f t="shared" ca="1" si="20"/>
        <v>1956015521.2825265</v>
      </c>
      <c r="F120" s="90">
        <f t="shared" ca="1" si="20"/>
        <v>1967536089.5332296</v>
      </c>
      <c r="G120" s="90">
        <f t="shared" ca="1" si="20"/>
        <v>1979056657.7839332</v>
      </c>
      <c r="H120" s="90">
        <f t="shared" ca="1" si="20"/>
        <v>1990577226.0346365</v>
      </c>
      <c r="I120" s="90">
        <f t="shared" ca="1" si="20"/>
        <v>2002097794.2853398</v>
      </c>
      <c r="J120" s="90">
        <f t="shared" ca="1" si="20"/>
        <v>2013618362.5360432</v>
      </c>
      <c r="K120" s="90">
        <f t="shared" ca="1" si="20"/>
        <v>2025138930.7867467</v>
      </c>
      <c r="L120">
        <f ca="1">IF('Waste 2020'!$A128="MR",INDIRECT("'Waste 2020'!"&amp;'Country Selector'!$B$3&amp;ROW($A128))*10^12,0)*'Process Emissions Multipliers'!$B$45</f>
        <v>2036659499.0374501</v>
      </c>
      <c r="M120" s="90">
        <f t="shared" ca="1" si="16"/>
        <v>2331260755.8719368</v>
      </c>
      <c r="N120" s="90">
        <f t="shared" ca="1" si="21"/>
        <v>2625862012.7064228</v>
      </c>
      <c r="O120" s="90">
        <f t="shared" ca="1" si="21"/>
        <v>2920463269.5409098</v>
      </c>
      <c r="P120" s="90">
        <f t="shared" ca="1" si="21"/>
        <v>3215064526.3753963</v>
      </c>
      <c r="Q120" s="90">
        <f t="shared" ca="1" si="21"/>
        <v>3509665783.2098827</v>
      </c>
      <c r="R120" s="90">
        <f t="shared" ca="1" si="21"/>
        <v>3804267040.0443687</v>
      </c>
      <c r="S120" s="90">
        <f t="shared" ca="1" si="21"/>
        <v>4098868296.8788557</v>
      </c>
      <c r="T120" s="90">
        <f t="shared" ca="1" si="21"/>
        <v>4393469553.7133427</v>
      </c>
      <c r="U120" s="90">
        <f t="shared" ca="1" si="21"/>
        <v>4688070810.5478287</v>
      </c>
      <c r="V120">
        <f ca="1">IF('Waste 2030'!$A128="MR",INDIRECT("'Waste 2030'!"&amp;'Country Selector'!$B$3&amp;ROW($A128))*10^12,0)*'Process Emissions Multipliers'!$D$45</f>
        <v>4982672067.3823156</v>
      </c>
      <c r="W120" s="90">
        <f t="shared" ca="1" si="24"/>
        <v>4901265922.5006247</v>
      </c>
      <c r="X120" s="90">
        <f t="shared" ca="1" si="24"/>
        <v>4819859777.6189327</v>
      </c>
      <c r="Y120" s="90">
        <f t="shared" ca="1" si="24"/>
        <v>4738453632.7372417</v>
      </c>
      <c r="Z120" s="90">
        <f t="shared" ca="1" si="24"/>
        <v>4657047487.8555498</v>
      </c>
      <c r="AA120" s="90">
        <f t="shared" ca="1" si="24"/>
        <v>4575641342.9738588</v>
      </c>
      <c r="AB120" s="90">
        <f t="shared" ca="1" si="24"/>
        <v>4494235198.0921669</v>
      </c>
      <c r="AC120" s="90">
        <f t="shared" ca="1" si="24"/>
        <v>4412829053.2104759</v>
      </c>
      <c r="AD120" s="90">
        <f t="shared" ca="1" si="24"/>
        <v>4331422908.328784</v>
      </c>
      <c r="AE120" s="90">
        <f t="shared" ca="1" si="24"/>
        <v>4250016763.447093</v>
      </c>
      <c r="AF120" s="90">
        <f t="shared" ca="1" si="24"/>
        <v>4168610618.565402</v>
      </c>
      <c r="AG120" s="90">
        <f t="shared" ca="1" si="24"/>
        <v>4087204473.6837101</v>
      </c>
      <c r="AH120" s="90">
        <f t="shared" ca="1" si="24"/>
        <v>4005798328.8020191</v>
      </c>
      <c r="AI120" s="90">
        <f t="shared" ca="1" si="24"/>
        <v>3924392183.9203277</v>
      </c>
      <c r="AJ120" s="90">
        <f t="shared" ca="1" si="24"/>
        <v>3842986039.0386357</v>
      </c>
      <c r="AK120" s="90">
        <f t="shared" ca="1" si="24"/>
        <v>3761579894.1569452</v>
      </c>
      <c r="AL120" s="90">
        <f t="shared" ca="1" si="24"/>
        <v>3680173749.2752533</v>
      </c>
      <c r="AM120" s="90">
        <f t="shared" ca="1" si="23"/>
        <v>3598767604.3935623</v>
      </c>
      <c r="AN120" s="90">
        <f t="shared" ca="1" si="23"/>
        <v>3517361459.5118709</v>
      </c>
      <c r="AO120" s="90">
        <f t="shared" ca="1" si="23"/>
        <v>3435955314.6301794</v>
      </c>
      <c r="AP120">
        <f ca="1">V120*'Process Emissions Multipliers'!$E$45</f>
        <v>3354549169.7484879</v>
      </c>
    </row>
    <row r="121" spans="1:42">
      <c r="A121" s="74">
        <v>69</v>
      </c>
      <c r="B121">
        <f ca="1">IF('Waste 2010'!$A129="MR",INDIRECT("'Waste 2010'!"&amp;'Country Selector'!$B$3&amp;ROW($A129))*10^12,0)</f>
        <v>3974295723.8750877</v>
      </c>
      <c r="C121" s="90">
        <f t="shared" ca="1" si="15"/>
        <v>3924654426.6932817</v>
      </c>
      <c r="D121" s="90">
        <f t="shared" ca="1" si="20"/>
        <v>3875013129.5114746</v>
      </c>
      <c r="E121" s="90">
        <f t="shared" ca="1" si="20"/>
        <v>3825371832.329669</v>
      </c>
      <c r="F121" s="90">
        <f t="shared" ca="1" si="20"/>
        <v>3775730535.1478624</v>
      </c>
      <c r="G121" s="90">
        <f t="shared" ca="1" si="20"/>
        <v>3726089237.9660559</v>
      </c>
      <c r="H121" s="90">
        <f t="shared" ca="1" si="20"/>
        <v>3676447940.7842493</v>
      </c>
      <c r="I121" s="90">
        <f t="shared" ca="1" si="20"/>
        <v>3626806643.6024437</v>
      </c>
      <c r="J121" s="90">
        <f t="shared" ca="1" si="20"/>
        <v>3577165346.4206371</v>
      </c>
      <c r="K121" s="90">
        <f t="shared" ca="1" si="20"/>
        <v>3527524049.2388301</v>
      </c>
      <c r="L121">
        <f ca="1">IF('Waste 2020'!$A129="MR",INDIRECT("'Waste 2020'!"&amp;'Country Selector'!$B$3&amp;ROW($A129))*10^12,0)*'Process Emissions Multipliers'!$B$45</f>
        <v>3477882752.057024</v>
      </c>
      <c r="M121" s="90">
        <f t="shared" ca="1" si="16"/>
        <v>3447400465.9925194</v>
      </c>
      <c r="N121" s="90">
        <f t="shared" ca="1" si="21"/>
        <v>3416918179.9280157</v>
      </c>
      <c r="O121" s="90">
        <f t="shared" ca="1" si="21"/>
        <v>3386435893.8635111</v>
      </c>
      <c r="P121" s="90">
        <f t="shared" ca="1" si="21"/>
        <v>3355953607.7990065</v>
      </c>
      <c r="Q121" s="90">
        <f t="shared" ca="1" si="21"/>
        <v>3325471321.7345018</v>
      </c>
      <c r="R121" s="90">
        <f t="shared" ca="1" si="21"/>
        <v>3294989035.6699982</v>
      </c>
      <c r="S121" s="90">
        <f t="shared" ca="1" si="21"/>
        <v>3264506749.6054935</v>
      </c>
      <c r="T121" s="90">
        <f t="shared" ca="1" si="21"/>
        <v>3234024463.5409889</v>
      </c>
      <c r="U121" s="90">
        <f t="shared" ca="1" si="21"/>
        <v>3203542177.4764843</v>
      </c>
      <c r="V121">
        <f ca="1">IF('Waste 2030'!$A129="MR",INDIRECT("'Waste 2030'!"&amp;'Country Selector'!$B$3&amp;ROW($A129))*10^12,0)*'Process Emissions Multipliers'!$D$45</f>
        <v>3173059891.4119802</v>
      </c>
      <c r="W121" s="90">
        <f t="shared" ca="1" si="24"/>
        <v>3121218917.3833055</v>
      </c>
      <c r="X121" s="90">
        <f t="shared" ca="1" si="24"/>
        <v>3069377943.3546314</v>
      </c>
      <c r="Y121" s="90">
        <f t="shared" ca="1" si="24"/>
        <v>3017536969.3259568</v>
      </c>
      <c r="Z121" s="90">
        <f t="shared" ca="1" si="24"/>
        <v>2965695995.2972832</v>
      </c>
      <c r="AA121" s="90">
        <f t="shared" ca="1" si="24"/>
        <v>2913855021.2686086</v>
      </c>
      <c r="AB121" s="90">
        <f t="shared" ca="1" si="24"/>
        <v>2862014047.239934</v>
      </c>
      <c r="AC121" s="90">
        <f t="shared" ca="1" si="24"/>
        <v>2810173073.2112598</v>
      </c>
      <c r="AD121" s="90">
        <f t="shared" ca="1" si="24"/>
        <v>2758332099.1825857</v>
      </c>
      <c r="AE121" s="90">
        <f t="shared" ca="1" si="24"/>
        <v>2706491125.1539116</v>
      </c>
      <c r="AF121" s="90">
        <f t="shared" ca="1" si="24"/>
        <v>2654650151.125237</v>
      </c>
      <c r="AG121" s="90">
        <f t="shared" ca="1" si="24"/>
        <v>2602809177.0965624</v>
      </c>
      <c r="AH121" s="90">
        <f t="shared" ca="1" si="24"/>
        <v>2550968203.0678883</v>
      </c>
      <c r="AI121" s="90">
        <f t="shared" ca="1" si="24"/>
        <v>2499127229.0392141</v>
      </c>
      <c r="AJ121" s="90">
        <f t="shared" ca="1" si="24"/>
        <v>2447286255.0105395</v>
      </c>
      <c r="AK121" s="90">
        <f t="shared" ca="1" si="24"/>
        <v>2395445280.9818654</v>
      </c>
      <c r="AL121" s="90">
        <f t="shared" ca="1" si="24"/>
        <v>2343604306.9531908</v>
      </c>
      <c r="AM121" s="90">
        <f t="shared" ca="1" si="23"/>
        <v>2291763332.9245167</v>
      </c>
      <c r="AN121" s="90">
        <f t="shared" ca="1" si="23"/>
        <v>2239922358.8958426</v>
      </c>
      <c r="AO121" s="90">
        <f t="shared" ca="1" si="23"/>
        <v>2188081384.8671679</v>
      </c>
      <c r="AP121">
        <f ca="1">V121*'Process Emissions Multipliers'!$E$45</f>
        <v>2136240410.8384936</v>
      </c>
    </row>
    <row r="122" spans="1:42">
      <c r="A122" s="74">
        <v>70</v>
      </c>
      <c r="B122">
        <f ca="1">IF('Waste 2010'!$A130="MR",INDIRECT("'Waste 2010'!"&amp;'Country Selector'!$B$3&amp;ROW($A130))*10^12,0)</f>
        <v>4049094460.5569015</v>
      </c>
      <c r="C122" s="90">
        <f t="shared" ca="1" si="15"/>
        <v>3899329386.5489411</v>
      </c>
      <c r="D122" s="90">
        <f t="shared" ca="1" si="20"/>
        <v>3749564312.5409799</v>
      </c>
      <c r="E122" s="90">
        <f t="shared" ca="1" si="20"/>
        <v>3599799238.5330191</v>
      </c>
      <c r="F122" s="90">
        <f t="shared" ca="1" si="20"/>
        <v>3450034164.5250578</v>
      </c>
      <c r="G122" s="90">
        <f t="shared" ca="1" si="20"/>
        <v>3300269090.5170975</v>
      </c>
      <c r="H122" s="90">
        <f t="shared" ca="1" si="20"/>
        <v>3150504016.5091362</v>
      </c>
      <c r="I122" s="90">
        <f t="shared" ca="1" si="20"/>
        <v>3000738942.5011754</v>
      </c>
      <c r="J122" s="90">
        <f t="shared" ca="1" si="20"/>
        <v>2850973868.4932146</v>
      </c>
      <c r="K122" s="90">
        <f t="shared" ca="1" si="20"/>
        <v>2701208794.4852543</v>
      </c>
      <c r="L122">
        <f ca="1">IF('Waste 2020'!$A130="MR",INDIRECT("'Waste 2020'!"&amp;'Country Selector'!$B$3&amp;ROW($A130))*10^12,0)*'Process Emissions Multipliers'!$B$45</f>
        <v>2551443720.477293</v>
      </c>
      <c r="M122" s="90">
        <f t="shared" ca="1" si="16"/>
        <v>2640601713.2397408</v>
      </c>
      <c r="N122" s="90">
        <f t="shared" ca="1" si="21"/>
        <v>2729759706.0021887</v>
      </c>
      <c r="O122" s="90">
        <f t="shared" ca="1" si="21"/>
        <v>2818917698.764636</v>
      </c>
      <c r="P122" s="90">
        <f t="shared" ca="1" si="21"/>
        <v>2908075691.5270834</v>
      </c>
      <c r="Q122" s="90">
        <f t="shared" ca="1" si="21"/>
        <v>2997233684.2895317</v>
      </c>
      <c r="R122" s="90">
        <f t="shared" ca="1" si="21"/>
        <v>3086391677.0519791</v>
      </c>
      <c r="S122" s="90">
        <f t="shared" ca="1" si="21"/>
        <v>3175549669.8144269</v>
      </c>
      <c r="T122" s="90">
        <f t="shared" ca="1" si="21"/>
        <v>3264707662.5768743</v>
      </c>
      <c r="U122" s="90">
        <f t="shared" ca="1" si="21"/>
        <v>3353865655.3393221</v>
      </c>
      <c r="V122">
        <f ca="1">IF('Waste 2030'!$A130="MR",INDIRECT("'Waste 2030'!"&amp;'Country Selector'!$B$3&amp;ROW($A130))*10^12,0)*'Process Emissions Multipliers'!$D$45</f>
        <v>3443023648.1017699</v>
      </c>
      <c r="W122" s="90">
        <f t="shared" ca="1" si="24"/>
        <v>3386772046.9251122</v>
      </c>
      <c r="X122" s="90">
        <f t="shared" ca="1" si="24"/>
        <v>3330520445.7484541</v>
      </c>
      <c r="Y122" s="90">
        <f t="shared" ca="1" si="24"/>
        <v>3274268844.5717969</v>
      </c>
      <c r="Z122" s="90">
        <f t="shared" ca="1" si="24"/>
        <v>3218017243.3951392</v>
      </c>
      <c r="AA122" s="90">
        <f t="shared" ca="1" si="24"/>
        <v>3161765642.2184815</v>
      </c>
      <c r="AB122" s="90">
        <f t="shared" ca="1" si="24"/>
        <v>3105514041.0418239</v>
      </c>
      <c r="AC122" s="90">
        <f t="shared" ca="1" si="24"/>
        <v>3049262439.8651667</v>
      </c>
      <c r="AD122" s="90">
        <f t="shared" ca="1" si="24"/>
        <v>2993010838.6885085</v>
      </c>
      <c r="AE122" s="90">
        <f t="shared" ca="1" si="24"/>
        <v>2936759237.5118513</v>
      </c>
      <c r="AF122" s="90">
        <f t="shared" ca="1" si="24"/>
        <v>2880507636.3351936</v>
      </c>
      <c r="AG122" s="90">
        <f t="shared" ca="1" si="24"/>
        <v>2824256035.1585355</v>
      </c>
      <c r="AH122" s="90">
        <f t="shared" ca="1" si="24"/>
        <v>2768004433.9818783</v>
      </c>
      <c r="AI122" s="90">
        <f t="shared" ca="1" si="24"/>
        <v>2711752832.8052206</v>
      </c>
      <c r="AJ122" s="90">
        <f t="shared" ca="1" si="24"/>
        <v>2655501231.6285629</v>
      </c>
      <c r="AK122" s="90">
        <f t="shared" ca="1" si="24"/>
        <v>2599249630.4519053</v>
      </c>
      <c r="AL122" s="90">
        <f t="shared" ca="1" si="24"/>
        <v>2542998029.2752476</v>
      </c>
      <c r="AM122" s="90">
        <f t="shared" ca="1" si="23"/>
        <v>2486746428.0985899</v>
      </c>
      <c r="AN122" s="90">
        <f t="shared" ca="1" si="23"/>
        <v>2430494826.9219322</v>
      </c>
      <c r="AO122" s="90">
        <f t="shared" ca="1" si="23"/>
        <v>2374243225.7452745</v>
      </c>
      <c r="AP122">
        <f ca="1">V122*'Process Emissions Multipliers'!$E$45</f>
        <v>2317991624.5686169</v>
      </c>
    </row>
    <row r="123" spans="1:42">
      <c r="A123" s="74">
        <v>71</v>
      </c>
      <c r="B123">
        <f ca="1">IF('Waste 2010'!$A131="MR",INDIRECT("'Waste 2010'!"&amp;'Country Selector'!$B$3&amp;ROW($A131))*10^12,0)</f>
        <v>82642065.837745801</v>
      </c>
      <c r="C123" s="90">
        <f t="shared" ca="1" si="15"/>
        <v>523892099.1983164</v>
      </c>
      <c r="D123" s="90">
        <f t="shared" ca="1" si="20"/>
        <v>965142132.558887</v>
      </c>
      <c r="E123" s="90">
        <f t="shared" ca="1" si="20"/>
        <v>1406392165.9194577</v>
      </c>
      <c r="F123" s="90">
        <f t="shared" ca="1" si="20"/>
        <v>1847642199.2800281</v>
      </c>
      <c r="G123" s="90">
        <f t="shared" ca="1" si="20"/>
        <v>2288892232.6405988</v>
      </c>
      <c r="H123" s="90">
        <f t="shared" ca="1" si="20"/>
        <v>2730142266.0011697</v>
      </c>
      <c r="I123" s="90">
        <f t="shared" ca="1" si="20"/>
        <v>3171392299.3617401</v>
      </c>
      <c r="J123" s="90">
        <f t="shared" ca="1" si="20"/>
        <v>3612642332.7223105</v>
      </c>
      <c r="K123" s="90">
        <f t="shared" ca="1" si="20"/>
        <v>4053892366.082881</v>
      </c>
      <c r="L123">
        <f ca="1">IF('Waste 2020'!$A131="MR",INDIRECT("'Waste 2020'!"&amp;'Country Selector'!$B$3&amp;ROW($A131))*10^12,0)*'Process Emissions Multipliers'!$B$45</f>
        <v>4495142399.4434519</v>
      </c>
      <c r="M123" s="90">
        <f t="shared" ca="1" si="16"/>
        <v>4447544485.0841799</v>
      </c>
      <c r="N123" s="90">
        <f t="shared" ca="1" si="21"/>
        <v>4399946570.7249088</v>
      </c>
      <c r="O123" s="90">
        <f t="shared" ca="1" si="21"/>
        <v>4352348656.3656368</v>
      </c>
      <c r="P123" s="90">
        <f t="shared" ca="1" si="21"/>
        <v>4304750742.0063658</v>
      </c>
      <c r="Q123" s="90">
        <f t="shared" ca="1" si="21"/>
        <v>4257152827.6470938</v>
      </c>
      <c r="R123" s="90">
        <f t="shared" ca="1" si="21"/>
        <v>4209554913.2878218</v>
      </c>
      <c r="S123" s="90">
        <f t="shared" ca="1" si="21"/>
        <v>4161956998.9285507</v>
      </c>
      <c r="T123" s="90">
        <f t="shared" ca="1" si="21"/>
        <v>4114359084.5692787</v>
      </c>
      <c r="U123" s="90">
        <f t="shared" ca="1" si="21"/>
        <v>4066761170.2100067</v>
      </c>
      <c r="V123">
        <f ca="1">IF('Waste 2030'!$A131="MR",INDIRECT("'Waste 2030'!"&amp;'Country Selector'!$B$3&amp;ROW($A131))*10^12,0)*'Process Emissions Multipliers'!$D$45</f>
        <v>4019163255.8507352</v>
      </c>
      <c r="W123" s="90">
        <f t="shared" ca="1" si="24"/>
        <v>3953498772.6408567</v>
      </c>
      <c r="X123" s="90">
        <f t="shared" ca="1" si="24"/>
        <v>3887834289.4309788</v>
      </c>
      <c r="Y123" s="90">
        <f t="shared" ca="1" si="24"/>
        <v>3822169806.2211003</v>
      </c>
      <c r="Z123" s="90">
        <f t="shared" ca="1" si="24"/>
        <v>3756505323.0112224</v>
      </c>
      <c r="AA123" s="90">
        <f t="shared" ca="1" si="24"/>
        <v>3690840839.8013434</v>
      </c>
      <c r="AB123" s="90">
        <f t="shared" ca="1" si="24"/>
        <v>3625176356.591466</v>
      </c>
      <c r="AC123" s="90">
        <f t="shared" ca="1" si="24"/>
        <v>3559511873.381587</v>
      </c>
      <c r="AD123" s="90">
        <f t="shared" ca="1" si="24"/>
        <v>3493847390.1717091</v>
      </c>
      <c r="AE123" s="90">
        <f t="shared" ca="1" si="24"/>
        <v>3428182906.9618306</v>
      </c>
      <c r="AF123" s="90">
        <f t="shared" ca="1" si="24"/>
        <v>3362518423.7519531</v>
      </c>
      <c r="AG123" s="90">
        <f t="shared" ca="1" si="24"/>
        <v>3296853940.5420742</v>
      </c>
      <c r="AH123" s="90">
        <f t="shared" ca="1" si="24"/>
        <v>3231189457.3321962</v>
      </c>
      <c r="AI123" s="90">
        <f t="shared" ca="1" si="24"/>
        <v>3165524974.1223183</v>
      </c>
      <c r="AJ123" s="90">
        <f t="shared" ca="1" si="24"/>
        <v>3099860490.9124393</v>
      </c>
      <c r="AK123" s="90">
        <f t="shared" ca="1" si="24"/>
        <v>3034196007.7025614</v>
      </c>
      <c r="AL123" s="90">
        <f t="shared" ca="1" si="24"/>
        <v>2968531524.4926829</v>
      </c>
      <c r="AM123" s="90">
        <f t="shared" ca="1" si="23"/>
        <v>2902867041.2828045</v>
      </c>
      <c r="AN123" s="90">
        <f t="shared" ca="1" si="23"/>
        <v>2837202558.0729265</v>
      </c>
      <c r="AO123" s="90">
        <f t="shared" ca="1" si="23"/>
        <v>2771538074.8630486</v>
      </c>
      <c r="AP123">
        <f ca="1">V123*'Process Emissions Multipliers'!$E$45</f>
        <v>2705873591.6531701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7094198.6589214401</v>
      </c>
      <c r="D124" s="90">
        <f t="shared" ca="1" si="20"/>
        <v>14188397.31784288</v>
      </c>
      <c r="E124" s="90">
        <f t="shared" ca="1" si="20"/>
        <v>21282595.976764321</v>
      </c>
      <c r="F124" s="90">
        <f t="shared" ca="1" si="20"/>
        <v>28376794.635685761</v>
      </c>
      <c r="G124" s="90">
        <f t="shared" ca="1" si="20"/>
        <v>35470993.2946072</v>
      </c>
      <c r="H124" s="90">
        <f t="shared" ca="1" si="20"/>
        <v>42565191.953528643</v>
      </c>
      <c r="I124" s="90">
        <f t="shared" ca="1" si="20"/>
        <v>49659390.612450078</v>
      </c>
      <c r="J124" s="90">
        <f t="shared" ca="1" si="20"/>
        <v>56753589.271371521</v>
      </c>
      <c r="K124" s="90">
        <f t="shared" ca="1" si="20"/>
        <v>63847787.930292964</v>
      </c>
      <c r="L124">
        <f ca="1">IF('Waste 2020'!$A132="MR",INDIRECT("'Waste 2020'!"&amp;'Country Selector'!$B$3&amp;ROW($A132))*10^12,0)*'Process Emissions Multipliers'!$B$45</f>
        <v>70941986.589214399</v>
      </c>
      <c r="M124" s="90">
        <f t="shared" ca="1" si="16"/>
        <v>322118083.87949026</v>
      </c>
      <c r="N124" s="90">
        <f t="shared" ca="1" si="21"/>
        <v>573294181.16976607</v>
      </c>
      <c r="O124" s="90">
        <f t="shared" ca="1" si="21"/>
        <v>824470278.460042</v>
      </c>
      <c r="P124" s="90">
        <f t="shared" ca="1" si="21"/>
        <v>1075646375.7503178</v>
      </c>
      <c r="Q124" s="90">
        <f t="shared" ca="1" si="21"/>
        <v>1326822473.0405936</v>
      </c>
      <c r="R124" s="90">
        <f t="shared" ca="1" si="21"/>
        <v>1577998570.3308694</v>
      </c>
      <c r="S124" s="90">
        <f t="shared" ca="1" si="21"/>
        <v>1829174667.6211452</v>
      </c>
      <c r="T124" s="90">
        <f t="shared" ca="1" si="21"/>
        <v>2080350764.9114213</v>
      </c>
      <c r="U124" s="90">
        <f t="shared" ca="1" si="21"/>
        <v>2331526862.2016969</v>
      </c>
      <c r="V124">
        <f ca="1">IF('Waste 2030'!$A132="MR",INDIRECT("'Waste 2030'!"&amp;'Country Selector'!$B$3&amp;ROW($A132))*10^12,0)*'Process Emissions Multipliers'!$D$45</f>
        <v>2582702959.4919729</v>
      </c>
      <c r="W124" s="90">
        <f t="shared" ca="1" si="24"/>
        <v>2540507147.9949441</v>
      </c>
      <c r="X124" s="90">
        <f t="shared" ca="1" si="24"/>
        <v>2498311336.4979148</v>
      </c>
      <c r="Y124" s="90">
        <f t="shared" ca="1" si="24"/>
        <v>2456115525.000886</v>
      </c>
      <c r="Z124" s="90">
        <f t="shared" ca="1" si="24"/>
        <v>2413919713.5038562</v>
      </c>
      <c r="AA124" s="90">
        <f t="shared" ca="1" si="24"/>
        <v>2371723902.0068274</v>
      </c>
      <c r="AB124" s="90">
        <f t="shared" ca="1" si="24"/>
        <v>2329528090.509798</v>
      </c>
      <c r="AC124" s="90">
        <f t="shared" ca="1" si="24"/>
        <v>2287332279.0127687</v>
      </c>
      <c r="AD124" s="90">
        <f t="shared" ca="1" si="24"/>
        <v>2245136467.5157394</v>
      </c>
      <c r="AE124" s="90">
        <f t="shared" ca="1" si="24"/>
        <v>2202940656.0187106</v>
      </c>
      <c r="AF124" s="90">
        <f t="shared" ca="1" si="24"/>
        <v>2160744844.5216818</v>
      </c>
      <c r="AG124" s="90">
        <f t="shared" ca="1" si="24"/>
        <v>2118549033.0246522</v>
      </c>
      <c r="AH124" s="90">
        <f t="shared" ca="1" si="24"/>
        <v>2076353221.5276232</v>
      </c>
      <c r="AI124" s="90">
        <f t="shared" ca="1" si="24"/>
        <v>2034157410.0305939</v>
      </c>
      <c r="AJ124" s="90">
        <f t="shared" ca="1" si="24"/>
        <v>1991961598.5335648</v>
      </c>
      <c r="AK124" s="90">
        <f t="shared" ca="1" si="24"/>
        <v>1949765787.0365355</v>
      </c>
      <c r="AL124" s="90">
        <f t="shared" ca="1" si="24"/>
        <v>1907569975.5395064</v>
      </c>
      <c r="AM124" s="90">
        <f t="shared" ca="1" si="23"/>
        <v>1865374164.0424774</v>
      </c>
      <c r="AN124" s="90">
        <f t="shared" ca="1" si="23"/>
        <v>1823178352.5454483</v>
      </c>
      <c r="AO124" s="90">
        <f t="shared" ca="1" si="23"/>
        <v>1780982541.0484192</v>
      </c>
      <c r="AP124">
        <f ca="1">V124*'Process Emissions Multipliers'!$E$45</f>
        <v>1738786729.5513899</v>
      </c>
    </row>
    <row r="125" spans="1:42">
      <c r="A125" s="74">
        <v>73</v>
      </c>
      <c r="B125">
        <f ca="1">IF('Waste 2010'!$A133="MR",INDIRECT("'Waste 2010'!"&amp;'Country Selector'!$B$3&amp;ROW($A133))*10^12,0)</f>
        <v>3980125315.3068929</v>
      </c>
      <c r="C125" s="90">
        <f t="shared" ca="1" si="15"/>
        <v>3619783359.554925</v>
      </c>
      <c r="D125" s="90">
        <f t="shared" ca="1" si="20"/>
        <v>3259441403.8029561</v>
      </c>
      <c r="E125" s="90">
        <f t="shared" ca="1" si="20"/>
        <v>2899099448.0509877</v>
      </c>
      <c r="F125" s="90">
        <f t="shared" ca="1" si="20"/>
        <v>2538757492.2990193</v>
      </c>
      <c r="G125" s="90">
        <f t="shared" ca="1" si="20"/>
        <v>2178415536.547051</v>
      </c>
      <c r="H125" s="90">
        <f t="shared" ca="1" si="20"/>
        <v>1818073580.7950826</v>
      </c>
      <c r="I125" s="90">
        <f t="shared" ca="1" si="20"/>
        <v>1457731625.0431142</v>
      </c>
      <c r="J125" s="90">
        <f t="shared" ca="1" si="20"/>
        <v>1097389669.2911458</v>
      </c>
      <c r="K125" s="90">
        <f t="shared" ca="1" si="20"/>
        <v>737047713.5391773</v>
      </c>
      <c r="L125">
        <f ca="1">IF('Waste 2020'!$A133="MR",INDIRECT("'Waste 2020'!"&amp;'Country Selector'!$B$3&amp;ROW($A133))*10^12,0)*'Process Emissions Multipliers'!$B$45</f>
        <v>376705757.78720886</v>
      </c>
      <c r="M125" s="90">
        <f t="shared" ca="1" si="16"/>
        <v>564392995.72270989</v>
      </c>
      <c r="N125" s="90">
        <f t="shared" ca="1" si="21"/>
        <v>752080233.65821099</v>
      </c>
      <c r="O125" s="90">
        <f t="shared" ca="1" si="21"/>
        <v>939767471.59371209</v>
      </c>
      <c r="P125" s="90">
        <f t="shared" ca="1" si="21"/>
        <v>1127454709.5292132</v>
      </c>
      <c r="Q125" s="90">
        <f t="shared" ca="1" si="21"/>
        <v>1315141947.4647143</v>
      </c>
      <c r="R125" s="90">
        <f t="shared" ca="1" si="21"/>
        <v>1502829185.4002151</v>
      </c>
      <c r="S125" s="90">
        <f t="shared" ca="1" si="21"/>
        <v>1690516423.3357162</v>
      </c>
      <c r="T125" s="90">
        <f t="shared" ca="1" si="21"/>
        <v>1878203661.2712173</v>
      </c>
      <c r="U125" s="90">
        <f t="shared" ca="1" si="21"/>
        <v>2065890899.2067184</v>
      </c>
      <c r="V125">
        <f ca="1">IF('Waste 2030'!$A133="MR",INDIRECT("'Waste 2030'!"&amp;'Country Selector'!$B$3&amp;ROW($A133))*10^12,0)*'Process Emissions Multipliers'!$D$45</f>
        <v>2253578137.1422195</v>
      </c>
      <c r="W125" s="90">
        <f t="shared" ca="1" si="24"/>
        <v>2216759517.3628144</v>
      </c>
      <c r="X125" s="90">
        <f t="shared" ca="1" si="24"/>
        <v>2179940897.5834093</v>
      </c>
      <c r="Y125" s="90">
        <f t="shared" ca="1" si="24"/>
        <v>2143122277.8040042</v>
      </c>
      <c r="Z125" s="90">
        <f t="shared" ca="1" si="24"/>
        <v>2106303658.0245991</v>
      </c>
      <c r="AA125" s="90">
        <f t="shared" ca="1" si="24"/>
        <v>2069485038.2451942</v>
      </c>
      <c r="AB125" s="90">
        <f t="shared" ca="1" si="24"/>
        <v>2032666418.4657891</v>
      </c>
      <c r="AC125" s="90">
        <f t="shared" ca="1" si="24"/>
        <v>1995847798.686384</v>
      </c>
      <c r="AD125" s="90">
        <f t="shared" ca="1" si="24"/>
        <v>1959029178.9069788</v>
      </c>
      <c r="AE125" s="90">
        <f t="shared" ca="1" si="24"/>
        <v>1922210559.1275737</v>
      </c>
      <c r="AF125" s="90">
        <f t="shared" ca="1" si="24"/>
        <v>1885391939.3481688</v>
      </c>
      <c r="AG125" s="90">
        <f t="shared" ca="1" si="24"/>
        <v>1848573319.5687637</v>
      </c>
      <c r="AH125" s="90">
        <f t="shared" ca="1" si="24"/>
        <v>1811754699.7893586</v>
      </c>
      <c r="AI125" s="90">
        <f t="shared" ca="1" si="24"/>
        <v>1774936080.0099535</v>
      </c>
      <c r="AJ125" s="90">
        <f t="shared" ca="1" si="24"/>
        <v>1738117460.2305484</v>
      </c>
      <c r="AK125" s="90">
        <f t="shared" ca="1" si="24"/>
        <v>1701298840.4511433</v>
      </c>
      <c r="AL125" s="90">
        <f t="shared" ca="1" si="24"/>
        <v>1664480220.6717381</v>
      </c>
      <c r="AM125" s="90">
        <f t="shared" ca="1" si="23"/>
        <v>1627661600.8923333</v>
      </c>
      <c r="AN125" s="90">
        <f t="shared" ca="1" si="23"/>
        <v>1590842981.1129279</v>
      </c>
      <c r="AO125" s="90">
        <f t="shared" ca="1" si="23"/>
        <v>1554024361.333523</v>
      </c>
      <c r="AP125">
        <f ca="1">V125*'Process Emissions Multipliers'!$E$45</f>
        <v>1517205741.5541179</v>
      </c>
    </row>
    <row r="126" spans="1:42">
      <c r="A126" s="74">
        <v>74</v>
      </c>
      <c r="B126">
        <f ca="1">IF('Waste 2010'!$A134="MR",INDIRECT("'Waste 2010'!"&amp;'Country Selector'!$B$3&amp;ROW($A134))*10^12,0)</f>
        <v>2538383526.3337317</v>
      </c>
      <c r="C126" s="90">
        <f t="shared" ca="1" si="15"/>
        <v>2741270599.8790946</v>
      </c>
      <c r="D126" s="90">
        <f t="shared" ca="1" si="20"/>
        <v>2944157673.4244576</v>
      </c>
      <c r="E126" s="90">
        <f t="shared" ca="1" si="20"/>
        <v>3147044746.969821</v>
      </c>
      <c r="F126" s="90">
        <f t="shared" ca="1" si="20"/>
        <v>3349931820.5151839</v>
      </c>
      <c r="G126" s="90">
        <f t="shared" ca="1" si="20"/>
        <v>3552818894.0605469</v>
      </c>
      <c r="H126" s="90">
        <f t="shared" ca="1" si="20"/>
        <v>3755705967.6059098</v>
      </c>
      <c r="I126" s="90">
        <f t="shared" ca="1" si="20"/>
        <v>3958593041.1512728</v>
      </c>
      <c r="J126" s="90">
        <f t="shared" ca="1" si="20"/>
        <v>4161480114.6966362</v>
      </c>
      <c r="K126" s="90">
        <f t="shared" ca="1" si="20"/>
        <v>4364367188.2419987</v>
      </c>
      <c r="L126">
        <f ca="1">IF('Waste 2020'!$A134="MR",INDIRECT("'Waste 2020'!"&amp;'Country Selector'!$B$3&amp;ROW($A134))*10^12,0)*'Process Emissions Multipliers'!$B$45</f>
        <v>4567254261.7873621</v>
      </c>
      <c r="M126" s="90">
        <f t="shared" ca="1" si="16"/>
        <v>4491153375.2279892</v>
      </c>
      <c r="N126" s="90">
        <f t="shared" ca="1" si="21"/>
        <v>4415052488.6686163</v>
      </c>
      <c r="O126" s="90">
        <f t="shared" ca="1" si="21"/>
        <v>4338951602.1092434</v>
      </c>
      <c r="P126" s="90">
        <f t="shared" ca="1" si="21"/>
        <v>4262850715.54987</v>
      </c>
      <c r="Q126" s="90">
        <f t="shared" ca="1" si="21"/>
        <v>4186749828.9904966</v>
      </c>
      <c r="R126" s="90">
        <f t="shared" ca="1" si="21"/>
        <v>4110648942.4311237</v>
      </c>
      <c r="S126" s="90">
        <f t="shared" ca="1" si="21"/>
        <v>4034548055.8717508</v>
      </c>
      <c r="T126" s="90">
        <f t="shared" ca="1" si="21"/>
        <v>3958447169.3123779</v>
      </c>
      <c r="U126" s="90">
        <f t="shared" ca="1" si="21"/>
        <v>3882346282.7530046</v>
      </c>
      <c r="V126">
        <f ca="1">IF('Waste 2030'!$A134="MR",INDIRECT("'Waste 2030'!"&amp;'Country Selector'!$B$3&amp;ROW($A134))*10^12,0)*'Process Emissions Multipliers'!$D$45</f>
        <v>3806245396.1936316</v>
      </c>
      <c r="W126" s="90">
        <f t="shared" ca="1" si="24"/>
        <v>3744059532.8681746</v>
      </c>
      <c r="X126" s="90">
        <f t="shared" ca="1" si="24"/>
        <v>3681873669.542717</v>
      </c>
      <c r="Y126" s="90">
        <f t="shared" ca="1" si="24"/>
        <v>3619687806.2172604</v>
      </c>
      <c r="Z126" s="90">
        <f t="shared" ca="1" si="24"/>
        <v>3557501942.8918033</v>
      </c>
      <c r="AA126" s="90">
        <f t="shared" ca="1" si="24"/>
        <v>3495316079.5663457</v>
      </c>
      <c r="AB126" s="90">
        <f t="shared" ca="1" si="24"/>
        <v>3433130216.2408886</v>
      </c>
      <c r="AC126" s="90">
        <f t="shared" ca="1" si="24"/>
        <v>3370944352.915432</v>
      </c>
      <c r="AD126" s="90">
        <f t="shared" ca="1" si="24"/>
        <v>3308758489.5899744</v>
      </c>
      <c r="AE126" s="90">
        <f t="shared" ca="1" si="24"/>
        <v>3246572626.2645178</v>
      </c>
      <c r="AF126" s="90">
        <f t="shared" ca="1" si="24"/>
        <v>3184386762.9390602</v>
      </c>
      <c r="AG126" s="90">
        <f t="shared" ca="1" si="24"/>
        <v>3122200899.6136031</v>
      </c>
      <c r="AH126" s="90">
        <f t="shared" ca="1" si="24"/>
        <v>3060015036.288146</v>
      </c>
      <c r="AI126" s="90">
        <f t="shared" ca="1" si="24"/>
        <v>2997829172.9626884</v>
      </c>
      <c r="AJ126" s="90">
        <f t="shared" ca="1" si="24"/>
        <v>2935643309.6372313</v>
      </c>
      <c r="AK126" s="90">
        <f t="shared" ca="1" si="24"/>
        <v>2873457446.3117747</v>
      </c>
      <c r="AL126" s="90">
        <f t="shared" ref="AL126:AO141" ca="1" si="25">$V126*($AP$1-AL$1)/($AP$1-$V$1)+$AP126*(AL$1-$V$1)/($AP$1-$V$1)</f>
        <v>2811271582.9863176</v>
      </c>
      <c r="AM126" s="90">
        <f t="shared" ca="1" si="25"/>
        <v>2749085719.6608601</v>
      </c>
      <c r="AN126" s="90">
        <f t="shared" ca="1" si="25"/>
        <v>2686899856.3354034</v>
      </c>
      <c r="AO126" s="90">
        <f t="shared" ca="1" si="25"/>
        <v>2624713993.0099459</v>
      </c>
      <c r="AP126">
        <f ca="1">V126*'Process Emissions Multipliers'!$E$45</f>
        <v>2562528129.6844888</v>
      </c>
    </row>
    <row r="127" spans="1:42">
      <c r="A127" s="74">
        <v>75</v>
      </c>
      <c r="B127">
        <f ca="1">IF('Waste 2010'!$A135="MR",INDIRECT("'Waste 2010'!"&amp;'Country Selector'!$B$3&amp;ROW($A135))*10^12,0)</f>
        <v>2118015441.4839337</v>
      </c>
      <c r="C127" s="90">
        <f t="shared" ca="1" si="15"/>
        <v>2003267710.2032142</v>
      </c>
      <c r="D127" s="90">
        <f t="shared" ca="1" si="15"/>
        <v>1888519978.9224946</v>
      </c>
      <c r="E127" s="90">
        <f t="shared" ca="1" si="15"/>
        <v>1773772247.6417751</v>
      </c>
      <c r="F127" s="90">
        <f t="shared" ca="1" si="15"/>
        <v>1659024516.3610559</v>
      </c>
      <c r="G127" s="90">
        <f t="shared" ca="1" si="15"/>
        <v>1544276785.0803361</v>
      </c>
      <c r="H127" s="90">
        <f t="shared" ca="1" si="15"/>
        <v>1429529053.7996168</v>
      </c>
      <c r="I127" s="90">
        <f t="shared" ca="1" si="15"/>
        <v>1314781322.5188973</v>
      </c>
      <c r="J127" s="90">
        <f t="shared" ca="1" si="15"/>
        <v>1200033591.2381778</v>
      </c>
      <c r="K127" s="90">
        <f t="shared" ca="1" si="15"/>
        <v>1085285859.9574583</v>
      </c>
      <c r="L127">
        <f ca="1">IF('Waste 2020'!$A135="MR",INDIRECT("'Waste 2020'!"&amp;'Country Selector'!$B$3&amp;ROW($A135))*10^12,0)*'Process Emissions Multipliers'!$B$45</f>
        <v>970538128.67673874</v>
      </c>
      <c r="M127" s="90">
        <f t="shared" ca="1" si="16"/>
        <v>1439115194.8883305</v>
      </c>
      <c r="N127" s="90">
        <f t="shared" ca="1" si="16"/>
        <v>1907692261.0999219</v>
      </c>
      <c r="O127" s="90">
        <f t="shared" ca="1" si="16"/>
        <v>2376269327.3115134</v>
      </c>
      <c r="P127" s="90">
        <f t="shared" ca="1" si="16"/>
        <v>2844846393.5231051</v>
      </c>
      <c r="Q127" s="90">
        <f t="shared" ca="1" si="16"/>
        <v>3313423459.7346969</v>
      </c>
      <c r="R127" s="90">
        <f t="shared" ca="1" si="16"/>
        <v>3782000525.9462881</v>
      </c>
      <c r="S127" s="90">
        <f t="shared" ca="1" si="16"/>
        <v>4250577592.1578798</v>
      </c>
      <c r="T127" s="90">
        <f t="shared" ca="1" si="16"/>
        <v>4719154658.3694715</v>
      </c>
      <c r="U127" s="90">
        <f t="shared" ca="1" si="16"/>
        <v>5187731724.5810633</v>
      </c>
      <c r="V127">
        <f ca="1">IF('Waste 2030'!$A135="MR",INDIRECT("'Waste 2030'!"&amp;'Country Selector'!$B$3&amp;ROW($A135))*10^12,0)*'Process Emissions Multipliers'!$D$45</f>
        <v>5656308790.792655</v>
      </c>
      <c r="W127" s="90">
        <f t="shared" ref="W127:AL142" ca="1" si="26">$V127*($AP$1-W$1)/($AP$1-$V$1)+$AP127*(W$1-$V$1)/($AP$1-$V$1)</f>
        <v>5563896870.704011</v>
      </c>
      <c r="X127" s="90">
        <f t="shared" ca="1" si="26"/>
        <v>5471484950.6153679</v>
      </c>
      <c r="Y127" s="90">
        <f t="shared" ca="1" si="26"/>
        <v>5379073030.5267239</v>
      </c>
      <c r="Z127" s="90">
        <f t="shared" ca="1" si="26"/>
        <v>5286661110.4380798</v>
      </c>
      <c r="AA127" s="90">
        <f t="shared" ca="1" si="26"/>
        <v>5194249190.3494368</v>
      </c>
      <c r="AB127" s="90">
        <f t="shared" ca="1" si="26"/>
        <v>5101837270.2607927</v>
      </c>
      <c r="AC127" s="90">
        <f t="shared" ca="1" si="26"/>
        <v>5009425350.1721497</v>
      </c>
      <c r="AD127" s="90">
        <f t="shared" ca="1" si="26"/>
        <v>4917013430.0835056</v>
      </c>
      <c r="AE127" s="90">
        <f t="shared" ca="1" si="26"/>
        <v>4824601509.9948616</v>
      </c>
      <c r="AF127" s="90">
        <f t="shared" ca="1" si="26"/>
        <v>4732189589.9062185</v>
      </c>
      <c r="AG127" s="90">
        <f t="shared" ca="1" si="26"/>
        <v>4639777669.8175745</v>
      </c>
      <c r="AH127" s="90">
        <f t="shared" ca="1" si="26"/>
        <v>4547365749.7289314</v>
      </c>
      <c r="AI127" s="90">
        <f t="shared" ca="1" si="26"/>
        <v>4454953829.6402874</v>
      </c>
      <c r="AJ127" s="90">
        <f t="shared" ca="1" si="26"/>
        <v>4362541909.5516434</v>
      </c>
      <c r="AK127" s="90">
        <f t="shared" ca="1" si="26"/>
        <v>4270129989.4630003</v>
      </c>
      <c r="AL127" s="90">
        <f t="shared" ca="1" si="26"/>
        <v>4177718069.3743563</v>
      </c>
      <c r="AM127" s="90">
        <f t="shared" ca="1" si="25"/>
        <v>4085306149.2857122</v>
      </c>
      <c r="AN127" s="90">
        <f t="shared" ca="1" si="25"/>
        <v>3992894229.1970692</v>
      </c>
      <c r="AO127" s="90">
        <f t="shared" ca="1" si="25"/>
        <v>3900482309.1084256</v>
      </c>
      <c r="AP127">
        <f ca="1">V127*'Process Emissions Multipliers'!$E$45</f>
        <v>3808070389.0197816</v>
      </c>
    </row>
    <row r="128" spans="1:42">
      <c r="A128" s="74">
        <v>76</v>
      </c>
      <c r="B128">
        <f ca="1">IF('Waste 2010'!$A136="MR",INDIRECT("'Waste 2010'!"&amp;'Country Selector'!$B$3&amp;ROW($A136))*10^12,0)</f>
        <v>2521078566.6605062</v>
      </c>
      <c r="C128" s="90">
        <f t="shared" ref="C128:K156" ca="1" si="27">$B128*($L$1-C$1)/($L$1-$B$1)+$L128*(C$1-$B$1)/($L$1-$B$1)</f>
        <v>2730752019.0077357</v>
      </c>
      <c r="D128" s="90">
        <f t="shared" ca="1" si="27"/>
        <v>2940425471.3549643</v>
      </c>
      <c r="E128" s="90">
        <f t="shared" ca="1" si="27"/>
        <v>3150098923.7021933</v>
      </c>
      <c r="F128" s="90">
        <f t="shared" ca="1" si="27"/>
        <v>3359772376.0494227</v>
      </c>
      <c r="G128" s="90">
        <f t="shared" ca="1" si="27"/>
        <v>3569445828.3966517</v>
      </c>
      <c r="H128" s="90">
        <f t="shared" ca="1" si="27"/>
        <v>3779119280.7438812</v>
      </c>
      <c r="I128" s="90">
        <f t="shared" ca="1" si="27"/>
        <v>3988792733.0911098</v>
      </c>
      <c r="J128" s="90">
        <f t="shared" ca="1" si="27"/>
        <v>4198466185.4383392</v>
      </c>
      <c r="K128" s="90">
        <f t="shared" ca="1" si="27"/>
        <v>4408139637.7855682</v>
      </c>
      <c r="L128">
        <f ca="1">IF('Waste 2020'!$A136="MR",INDIRECT("'Waste 2020'!"&amp;'Country Selector'!$B$3&amp;ROW($A136))*10^12,0)*'Process Emissions Multipliers'!$B$45</f>
        <v>4617813090.1327972</v>
      </c>
      <c r="M128" s="90">
        <f t="shared" ref="M128:U156" ca="1" si="28">$L128*($V$1-M$1)/($V$1-$L$1)+$V128*(M$1-$L$1)/($V$1-$L$1)</f>
        <v>4505436055.3597174</v>
      </c>
      <c r="N128" s="90">
        <f t="shared" ca="1" si="28"/>
        <v>4393059020.5866375</v>
      </c>
      <c r="O128" s="90">
        <f t="shared" ca="1" si="28"/>
        <v>4280681985.8135576</v>
      </c>
      <c r="P128" s="90">
        <f t="shared" ca="1" si="28"/>
        <v>4168304951.0404778</v>
      </c>
      <c r="Q128" s="90">
        <f t="shared" ca="1" si="28"/>
        <v>4055927916.2673974</v>
      </c>
      <c r="R128" s="90">
        <f t="shared" ca="1" si="28"/>
        <v>3943550881.494318</v>
      </c>
      <c r="S128" s="90">
        <f t="shared" ca="1" si="28"/>
        <v>3831173846.7212377</v>
      </c>
      <c r="T128" s="90">
        <f t="shared" ca="1" si="28"/>
        <v>3718796811.9481573</v>
      </c>
      <c r="U128" s="90">
        <f t="shared" ca="1" si="28"/>
        <v>3606419777.1750774</v>
      </c>
      <c r="V128">
        <f ca="1">IF('Waste 2030'!$A136="MR",INDIRECT("'Waste 2030'!"&amp;'Country Selector'!$B$3&amp;ROW($A136))*10^12,0)*'Process Emissions Multipliers'!$D$45</f>
        <v>3494042742.4019976</v>
      </c>
      <c r="W128" s="90">
        <f t="shared" ca="1" si="26"/>
        <v>3436957598.956017</v>
      </c>
      <c r="X128" s="90">
        <f t="shared" ca="1" si="26"/>
        <v>3379872455.5100365</v>
      </c>
      <c r="Y128" s="90">
        <f t="shared" ca="1" si="26"/>
        <v>3322787312.0640564</v>
      </c>
      <c r="Z128" s="90">
        <f t="shared" ca="1" si="26"/>
        <v>3265702168.6180758</v>
      </c>
      <c r="AA128" s="90">
        <f t="shared" ca="1" si="26"/>
        <v>3208617025.1720953</v>
      </c>
      <c r="AB128" s="90">
        <f t="shared" ca="1" si="26"/>
        <v>3151531881.7261152</v>
      </c>
      <c r="AC128" s="90">
        <f t="shared" ca="1" si="26"/>
        <v>3094446738.2801342</v>
      </c>
      <c r="AD128" s="90">
        <f t="shared" ca="1" si="26"/>
        <v>3037361594.8341541</v>
      </c>
      <c r="AE128" s="90">
        <f t="shared" ca="1" si="26"/>
        <v>2980276451.3881741</v>
      </c>
      <c r="AF128" s="90">
        <f t="shared" ca="1" si="26"/>
        <v>2923191307.942193</v>
      </c>
      <c r="AG128" s="90">
        <f t="shared" ca="1" si="26"/>
        <v>2866106164.496213</v>
      </c>
      <c r="AH128" s="90">
        <f t="shared" ca="1" si="26"/>
        <v>2809021021.0502319</v>
      </c>
      <c r="AI128" s="90">
        <f t="shared" ca="1" si="26"/>
        <v>2751935877.6042519</v>
      </c>
      <c r="AJ128" s="90">
        <f t="shared" ca="1" si="26"/>
        <v>2694850734.1582718</v>
      </c>
      <c r="AK128" s="90">
        <f t="shared" ca="1" si="26"/>
        <v>2637765590.7122908</v>
      </c>
      <c r="AL128" s="90">
        <f t="shared" ca="1" si="26"/>
        <v>2580680447.2663107</v>
      </c>
      <c r="AM128" s="90">
        <f t="shared" ca="1" si="25"/>
        <v>2523595303.8203306</v>
      </c>
      <c r="AN128" s="90">
        <f t="shared" ca="1" si="25"/>
        <v>2466510160.3743496</v>
      </c>
      <c r="AO128" s="90">
        <f t="shared" ca="1" si="25"/>
        <v>2409425016.9283695</v>
      </c>
      <c r="AP128">
        <f ca="1">V128*'Process Emissions Multipliers'!$E$45</f>
        <v>2352339873.482389</v>
      </c>
    </row>
    <row r="129" spans="1:42">
      <c r="A129" s="74">
        <v>77</v>
      </c>
      <c r="B129">
        <f ca="1">IF('Waste 2010'!$A137="MR",INDIRECT("'Waste 2010'!"&amp;'Country Selector'!$B$3&amp;ROW($A137))*10^12,0)</f>
        <v>771800774.93999016</v>
      </c>
      <c r="C129" s="90">
        <f t="shared" ca="1" si="27"/>
        <v>1065095222.4087633</v>
      </c>
      <c r="D129" s="90">
        <f t="shared" ca="1" si="27"/>
        <v>1358389669.8775363</v>
      </c>
      <c r="E129" s="90">
        <f t="shared" ca="1" si="27"/>
        <v>1651684117.3463097</v>
      </c>
      <c r="F129" s="90">
        <f t="shared" ca="1" si="27"/>
        <v>1944978564.8150826</v>
      </c>
      <c r="G129" s="90">
        <f t="shared" ca="1" si="27"/>
        <v>2238273012.2838559</v>
      </c>
      <c r="H129" s="90">
        <f t="shared" ca="1" si="27"/>
        <v>2531567459.7526288</v>
      </c>
      <c r="I129" s="90">
        <f t="shared" ca="1" si="27"/>
        <v>2824861907.2214022</v>
      </c>
      <c r="J129" s="90">
        <f t="shared" ca="1" si="27"/>
        <v>3118156354.6901751</v>
      </c>
      <c r="K129" s="90">
        <f t="shared" ca="1" si="27"/>
        <v>3411450802.1589479</v>
      </c>
      <c r="L129">
        <f ca="1">IF('Waste 2020'!$A137="MR",INDIRECT("'Waste 2020'!"&amp;'Country Selector'!$B$3&amp;ROW($A137))*10^12,0)*'Process Emissions Multipliers'!$B$45</f>
        <v>3704745249.6277213</v>
      </c>
      <c r="M129" s="90">
        <f t="shared" ca="1" si="28"/>
        <v>3611854588.4075956</v>
      </c>
      <c r="N129" s="90">
        <f t="shared" ca="1" si="28"/>
        <v>3518963927.1874704</v>
      </c>
      <c r="O129" s="90">
        <f t="shared" ca="1" si="28"/>
        <v>3426073265.9673457</v>
      </c>
      <c r="P129" s="90">
        <f t="shared" ca="1" si="28"/>
        <v>3333182604.74722</v>
      </c>
      <c r="Q129" s="90">
        <f t="shared" ca="1" si="28"/>
        <v>3240291943.5270948</v>
      </c>
      <c r="R129" s="90">
        <f t="shared" ca="1" si="28"/>
        <v>3147401282.3069696</v>
      </c>
      <c r="S129" s="90">
        <f t="shared" ca="1" si="28"/>
        <v>3054510621.0868444</v>
      </c>
      <c r="T129" s="90">
        <f t="shared" ca="1" si="28"/>
        <v>2961619959.8667188</v>
      </c>
      <c r="U129" s="90">
        <f t="shared" ca="1" si="28"/>
        <v>2868729298.646594</v>
      </c>
      <c r="V129">
        <f ca="1">IF('Waste 2030'!$A137="MR",INDIRECT("'Waste 2030'!"&amp;'Country Selector'!$B$3&amp;ROW($A137))*10^12,0)*'Process Emissions Multipliers'!$D$45</f>
        <v>2775838637.4264684</v>
      </c>
      <c r="W129" s="90">
        <f t="shared" ca="1" si="26"/>
        <v>2730487404.3469748</v>
      </c>
      <c r="X129" s="90">
        <f t="shared" ca="1" si="26"/>
        <v>2685136171.2674818</v>
      </c>
      <c r="Y129" s="90">
        <f t="shared" ca="1" si="26"/>
        <v>2639784938.1879888</v>
      </c>
      <c r="Z129" s="90">
        <f t="shared" ca="1" si="26"/>
        <v>2594433705.1084952</v>
      </c>
      <c r="AA129" s="90">
        <f t="shared" ca="1" si="26"/>
        <v>2549082472.0290022</v>
      </c>
      <c r="AB129" s="90">
        <f t="shared" ca="1" si="26"/>
        <v>2503731238.9495087</v>
      </c>
      <c r="AC129" s="90">
        <f t="shared" ca="1" si="26"/>
        <v>2458380005.8700156</v>
      </c>
      <c r="AD129" s="90">
        <f t="shared" ca="1" si="26"/>
        <v>2413028772.7905226</v>
      </c>
      <c r="AE129" s="90">
        <f t="shared" ca="1" si="26"/>
        <v>2367677539.7110291</v>
      </c>
      <c r="AF129" s="90">
        <f t="shared" ca="1" si="26"/>
        <v>2322326306.631536</v>
      </c>
      <c r="AG129" s="90">
        <f t="shared" ca="1" si="26"/>
        <v>2276975073.552043</v>
      </c>
      <c r="AH129" s="90">
        <f t="shared" ca="1" si="26"/>
        <v>2231623840.4725494</v>
      </c>
      <c r="AI129" s="90">
        <f t="shared" ca="1" si="26"/>
        <v>2186272607.3930559</v>
      </c>
      <c r="AJ129" s="90">
        <f t="shared" ca="1" si="26"/>
        <v>2140921374.3135629</v>
      </c>
      <c r="AK129" s="90">
        <f t="shared" ca="1" si="26"/>
        <v>2095570141.2340693</v>
      </c>
      <c r="AL129" s="90">
        <f t="shared" ca="1" si="26"/>
        <v>2050218908.1545763</v>
      </c>
      <c r="AM129" s="90">
        <f t="shared" ca="1" si="25"/>
        <v>2004867675.0750833</v>
      </c>
      <c r="AN129" s="90">
        <f t="shared" ca="1" si="25"/>
        <v>1959516441.9955897</v>
      </c>
      <c r="AO129" s="90">
        <f t="shared" ca="1" si="25"/>
        <v>1914165208.9160964</v>
      </c>
      <c r="AP129">
        <f ca="1">V129*'Process Emissions Multipliers'!$E$45</f>
        <v>1868813975.8366034</v>
      </c>
    </row>
    <row r="130" spans="1:42">
      <c r="A130" s="74">
        <v>78</v>
      </c>
      <c r="B130">
        <f ca="1">IF('Waste 2010'!$A138="MR",INDIRECT("'Waste 2010'!"&amp;'Country Selector'!$B$3&amp;ROW($A138))*10^12,0)</f>
        <v>2875516580.2767382</v>
      </c>
      <c r="C130" s="90">
        <f t="shared" ca="1" si="27"/>
        <v>2804886781.5341191</v>
      </c>
      <c r="D130" s="90">
        <f t="shared" ca="1" si="27"/>
        <v>2734256982.7915001</v>
      </c>
      <c r="E130" s="90">
        <f t="shared" ca="1" si="27"/>
        <v>2663627184.0488806</v>
      </c>
      <c r="F130" s="90">
        <f t="shared" ca="1" si="27"/>
        <v>2592997385.3062615</v>
      </c>
      <c r="G130" s="90">
        <f t="shared" ca="1" si="27"/>
        <v>2522367586.5636425</v>
      </c>
      <c r="H130" s="90">
        <f t="shared" ca="1" si="27"/>
        <v>2451737787.821023</v>
      </c>
      <c r="I130" s="90">
        <f t="shared" ca="1" si="27"/>
        <v>2381107989.0784039</v>
      </c>
      <c r="J130" s="90">
        <f t="shared" ca="1" si="27"/>
        <v>2310478190.3357849</v>
      </c>
      <c r="K130" s="90">
        <f t="shared" ca="1" si="27"/>
        <v>2239848391.5931659</v>
      </c>
      <c r="L130">
        <f ca="1">IF('Waste 2020'!$A138="MR",INDIRECT("'Waste 2020'!"&amp;'Country Selector'!$B$3&amp;ROW($A138))*10^12,0)*'Process Emissions Multipliers'!$B$45</f>
        <v>2169218592.8505464</v>
      </c>
      <c r="M130" s="90">
        <f t="shared" ca="1" si="28"/>
        <v>2215787397.2420011</v>
      </c>
      <c r="N130" s="90">
        <f t="shared" ca="1" si="28"/>
        <v>2262356201.6334553</v>
      </c>
      <c r="O130" s="90">
        <f t="shared" ca="1" si="28"/>
        <v>2308925006.02491</v>
      </c>
      <c r="P130" s="90">
        <f t="shared" ca="1" si="28"/>
        <v>2355493810.4163647</v>
      </c>
      <c r="Q130" s="90">
        <f t="shared" ca="1" si="28"/>
        <v>2402062614.8078189</v>
      </c>
      <c r="R130" s="90">
        <f t="shared" ca="1" si="28"/>
        <v>2448631419.1992731</v>
      </c>
      <c r="S130" s="90">
        <f t="shared" ca="1" si="28"/>
        <v>2495200223.5907278</v>
      </c>
      <c r="T130" s="90">
        <f t="shared" ca="1" si="28"/>
        <v>2541769027.9821825</v>
      </c>
      <c r="U130" s="90">
        <f t="shared" ca="1" si="28"/>
        <v>2588337832.3736367</v>
      </c>
      <c r="V130">
        <f ca="1">IF('Waste 2030'!$A138="MR",INDIRECT("'Waste 2030'!"&amp;'Country Selector'!$B$3&amp;ROW($A138))*10^12,0)*'Process Emissions Multipliers'!$D$45</f>
        <v>2634906636.7650914</v>
      </c>
      <c r="W130" s="90">
        <f t="shared" ca="1" si="26"/>
        <v>2591857929.4607563</v>
      </c>
      <c r="X130" s="90">
        <f t="shared" ca="1" si="26"/>
        <v>2548809222.1564202</v>
      </c>
      <c r="Y130" s="90">
        <f t="shared" ca="1" si="26"/>
        <v>2505760514.8520851</v>
      </c>
      <c r="Z130" s="90">
        <f t="shared" ca="1" si="26"/>
        <v>2462711807.5477495</v>
      </c>
      <c r="AA130" s="90">
        <f t="shared" ca="1" si="26"/>
        <v>2419663100.2434144</v>
      </c>
      <c r="AB130" s="90">
        <f t="shared" ca="1" si="26"/>
        <v>2376614392.9390788</v>
      </c>
      <c r="AC130" s="90">
        <f t="shared" ca="1" si="26"/>
        <v>2333565685.6347437</v>
      </c>
      <c r="AD130" s="90">
        <f t="shared" ca="1" si="26"/>
        <v>2290516978.3304081</v>
      </c>
      <c r="AE130" s="90">
        <f t="shared" ca="1" si="26"/>
        <v>2247468271.0260725</v>
      </c>
      <c r="AF130" s="90">
        <f t="shared" ca="1" si="26"/>
        <v>2204419563.7217369</v>
      </c>
      <c r="AG130" s="90">
        <f t="shared" ca="1" si="26"/>
        <v>2161370856.4174013</v>
      </c>
      <c r="AH130" s="90">
        <f t="shared" ca="1" si="26"/>
        <v>2118322149.1130662</v>
      </c>
      <c r="AI130" s="90">
        <f t="shared" ca="1" si="26"/>
        <v>2075273441.8087306</v>
      </c>
      <c r="AJ130" s="90">
        <f t="shared" ca="1" si="26"/>
        <v>2032224734.5043952</v>
      </c>
      <c r="AK130" s="90">
        <f t="shared" ca="1" si="26"/>
        <v>1989176027.2000599</v>
      </c>
      <c r="AL130" s="90">
        <f t="shared" ca="1" si="26"/>
        <v>1946127319.8957243</v>
      </c>
      <c r="AM130" s="90">
        <f t="shared" ca="1" si="25"/>
        <v>1903078612.5913892</v>
      </c>
      <c r="AN130" s="90">
        <f t="shared" ca="1" si="25"/>
        <v>1860029905.2870536</v>
      </c>
      <c r="AO130" s="90">
        <f t="shared" ca="1" si="25"/>
        <v>1816981197.982718</v>
      </c>
      <c r="AP130">
        <f ca="1">V130*'Process Emissions Multipliers'!$E$45</f>
        <v>1773932490.6783826</v>
      </c>
    </row>
    <row r="131" spans="1:42">
      <c r="A131" s="74">
        <v>79</v>
      </c>
      <c r="B131">
        <f ca="1">IF('Waste 2010'!$A139="MR",INDIRECT("'Waste 2010'!"&amp;'Country Selector'!$B$3&amp;ROW($A139))*10^12,0)</f>
        <v>3428402460.2015963</v>
      </c>
      <c r="C131" s="90">
        <f t="shared" ca="1" si="27"/>
        <v>3228622854.1706839</v>
      </c>
      <c r="D131" s="90">
        <f t="shared" ca="1" si="27"/>
        <v>3028843248.139771</v>
      </c>
      <c r="E131" s="90">
        <f t="shared" ca="1" si="27"/>
        <v>2829063642.1088591</v>
      </c>
      <c r="F131" s="90">
        <f t="shared" ca="1" si="27"/>
        <v>2629284036.0779467</v>
      </c>
      <c r="G131" s="90">
        <f t="shared" ca="1" si="27"/>
        <v>2429504430.0470338</v>
      </c>
      <c r="H131" s="90">
        <f t="shared" ca="1" si="27"/>
        <v>2229724824.0161214</v>
      </c>
      <c r="I131" s="90">
        <f t="shared" ca="1" si="27"/>
        <v>2029945217.985209</v>
      </c>
      <c r="J131" s="90">
        <f t="shared" ca="1" si="27"/>
        <v>1830165611.9542964</v>
      </c>
      <c r="K131" s="90">
        <f t="shared" ca="1" si="27"/>
        <v>1630386005.9233842</v>
      </c>
      <c r="L131">
        <f ca="1">IF('Waste 2020'!$A139="MR",INDIRECT("'Waste 2020'!"&amp;'Country Selector'!$B$3&amp;ROW($A139))*10^12,0)*'Process Emissions Multipliers'!$B$45</f>
        <v>1430606399.8924716</v>
      </c>
      <c r="M131" s="90">
        <f t="shared" ca="1" si="28"/>
        <v>1690334242.1397262</v>
      </c>
      <c r="N131" s="90">
        <f t="shared" ca="1" si="28"/>
        <v>1950062084.3869808</v>
      </c>
      <c r="O131" s="90">
        <f t="shared" ca="1" si="28"/>
        <v>2209789926.6342354</v>
      </c>
      <c r="P131" s="90">
        <f t="shared" ca="1" si="28"/>
        <v>2469517768.8814902</v>
      </c>
      <c r="Q131" s="90">
        <f t="shared" ca="1" si="28"/>
        <v>2729245611.1287446</v>
      </c>
      <c r="R131" s="90">
        <f t="shared" ca="1" si="28"/>
        <v>2988973453.3759995</v>
      </c>
      <c r="S131" s="90">
        <f t="shared" ca="1" si="28"/>
        <v>3248701295.6232543</v>
      </c>
      <c r="T131" s="90">
        <f t="shared" ca="1" si="28"/>
        <v>3508429137.8705087</v>
      </c>
      <c r="U131" s="90">
        <f t="shared" ca="1" si="28"/>
        <v>3768156980.1177635</v>
      </c>
      <c r="V131">
        <f ca="1">IF('Waste 2030'!$A139="MR",INDIRECT("'Waste 2030'!"&amp;'Country Selector'!$B$3&amp;ROW($A139))*10^12,0)*'Process Emissions Multipliers'!$D$45</f>
        <v>4027884822.3650179</v>
      </c>
      <c r="W131" s="90">
        <f t="shared" ca="1" si="26"/>
        <v>3962077847.5165854</v>
      </c>
      <c r="X131" s="90">
        <f t="shared" ca="1" si="26"/>
        <v>3896270872.6681542</v>
      </c>
      <c r="Y131" s="90">
        <f t="shared" ca="1" si="26"/>
        <v>3830463897.8197222</v>
      </c>
      <c r="Z131" s="90">
        <f t="shared" ca="1" si="26"/>
        <v>3764656922.9712906</v>
      </c>
      <c r="AA131" s="90">
        <f t="shared" ca="1" si="26"/>
        <v>3698849948.122858</v>
      </c>
      <c r="AB131" s="90">
        <f t="shared" ca="1" si="26"/>
        <v>3633042973.2744265</v>
      </c>
      <c r="AC131" s="90">
        <f t="shared" ca="1" si="26"/>
        <v>3567235998.4259939</v>
      </c>
      <c r="AD131" s="90">
        <f t="shared" ca="1" si="26"/>
        <v>3501429023.5775628</v>
      </c>
      <c r="AE131" s="90">
        <f t="shared" ca="1" si="26"/>
        <v>3435622048.7291303</v>
      </c>
      <c r="AF131" s="90">
        <f t="shared" ca="1" si="26"/>
        <v>3369815073.8806982</v>
      </c>
      <c r="AG131" s="90">
        <f t="shared" ca="1" si="26"/>
        <v>3304008099.0322666</v>
      </c>
      <c r="AH131" s="90">
        <f t="shared" ca="1" si="26"/>
        <v>3238201124.1838346</v>
      </c>
      <c r="AI131" s="90">
        <f t="shared" ca="1" si="26"/>
        <v>3172394149.3354025</v>
      </c>
      <c r="AJ131" s="90">
        <f t="shared" ca="1" si="26"/>
        <v>3106587174.4869709</v>
      </c>
      <c r="AK131" s="90">
        <f t="shared" ca="1" si="26"/>
        <v>3040780199.6385388</v>
      </c>
      <c r="AL131" s="90">
        <f t="shared" ca="1" si="26"/>
        <v>2974973224.7901068</v>
      </c>
      <c r="AM131" s="90">
        <f t="shared" ca="1" si="25"/>
        <v>2909166249.9416752</v>
      </c>
      <c r="AN131" s="90">
        <f t="shared" ca="1" si="25"/>
        <v>2843359275.0932426</v>
      </c>
      <c r="AO131" s="90">
        <f t="shared" ca="1" si="25"/>
        <v>2777552300.2448111</v>
      </c>
      <c r="AP131">
        <f ca="1">V131*'Process Emissions Multipliers'!$E$45</f>
        <v>2711745325.396379</v>
      </c>
    </row>
    <row r="132" spans="1:42">
      <c r="A132" s="74">
        <v>80</v>
      </c>
      <c r="B132">
        <f ca="1">IF('Waste 2010'!$A140="MR",INDIRECT("'Waste 2010'!"&amp;'Country Selector'!$B$3&amp;ROW($A140))*10^12,0)</f>
        <v>2349914952.2852035</v>
      </c>
      <c r="C132" s="90">
        <f t="shared" ca="1" si="27"/>
        <v>2409710700.735178</v>
      </c>
      <c r="D132" s="90">
        <f t="shared" ca="1" si="27"/>
        <v>2469506449.185153</v>
      </c>
      <c r="E132" s="90">
        <f t="shared" ca="1" si="27"/>
        <v>2529302197.635128</v>
      </c>
      <c r="F132" s="90">
        <f t="shared" ca="1" si="27"/>
        <v>2589097946.0851021</v>
      </c>
      <c r="G132" s="90">
        <f t="shared" ca="1" si="27"/>
        <v>2648893694.5350771</v>
      </c>
      <c r="H132" s="90">
        <f t="shared" ca="1" si="27"/>
        <v>2708689442.9850521</v>
      </c>
      <c r="I132" s="90">
        <f t="shared" ca="1" si="27"/>
        <v>2768485191.4350271</v>
      </c>
      <c r="J132" s="90">
        <f t="shared" ca="1" si="27"/>
        <v>2828280939.8850017</v>
      </c>
      <c r="K132" s="90">
        <f t="shared" ca="1" si="27"/>
        <v>2888076688.3349762</v>
      </c>
      <c r="L132">
        <f ca="1">IF('Waste 2020'!$A140="MR",INDIRECT("'Waste 2020'!"&amp;'Country Selector'!$B$3&amp;ROW($A140))*10^12,0)*'Process Emissions Multipliers'!$B$45</f>
        <v>2947872436.7849512</v>
      </c>
      <c r="M132" s="90">
        <f t="shared" ca="1" si="28"/>
        <v>2869220578.9494348</v>
      </c>
      <c r="N132" s="90">
        <f t="shared" ca="1" si="28"/>
        <v>2790568721.1139193</v>
      </c>
      <c r="O132" s="90">
        <f t="shared" ca="1" si="28"/>
        <v>2711916863.2784033</v>
      </c>
      <c r="P132" s="90">
        <f t="shared" ca="1" si="28"/>
        <v>2633265005.4428873</v>
      </c>
      <c r="Q132" s="90">
        <f t="shared" ca="1" si="28"/>
        <v>2554613147.6073713</v>
      </c>
      <c r="R132" s="90">
        <f t="shared" ca="1" si="28"/>
        <v>2475961289.7718554</v>
      </c>
      <c r="S132" s="90">
        <f t="shared" ca="1" si="28"/>
        <v>2397309431.9363394</v>
      </c>
      <c r="T132" s="90">
        <f t="shared" ca="1" si="28"/>
        <v>2318657574.1008234</v>
      </c>
      <c r="U132" s="90">
        <f t="shared" ca="1" si="28"/>
        <v>2240005716.2653074</v>
      </c>
      <c r="V132">
        <f ca="1">IF('Waste 2030'!$A140="MR",INDIRECT("'Waste 2030'!"&amp;'Country Selector'!$B$3&amp;ROW($A140))*10^12,0)*'Process Emissions Multipliers'!$D$45</f>
        <v>2161353858.4297915</v>
      </c>
      <c r="W132" s="90">
        <f t="shared" ca="1" si="26"/>
        <v>2126041985.0091565</v>
      </c>
      <c r="X132" s="90">
        <f t="shared" ca="1" si="26"/>
        <v>2090730111.5885212</v>
      </c>
      <c r="Y132" s="90">
        <f t="shared" ca="1" si="26"/>
        <v>2055418238.1678863</v>
      </c>
      <c r="Z132" s="90">
        <f t="shared" ca="1" si="26"/>
        <v>2020106364.747251</v>
      </c>
      <c r="AA132" s="90">
        <f t="shared" ca="1" si="26"/>
        <v>1984794491.3266163</v>
      </c>
      <c r="AB132" s="90">
        <f t="shared" ca="1" si="26"/>
        <v>1949482617.9059813</v>
      </c>
      <c r="AC132" s="90">
        <f t="shared" ca="1" si="26"/>
        <v>1914170744.4853461</v>
      </c>
      <c r="AD132" s="90">
        <f t="shared" ca="1" si="26"/>
        <v>1878858871.0647111</v>
      </c>
      <c r="AE132" s="90">
        <f t="shared" ca="1" si="26"/>
        <v>1843546997.6440761</v>
      </c>
      <c r="AF132" s="90">
        <f t="shared" ca="1" si="26"/>
        <v>1808235124.2234409</v>
      </c>
      <c r="AG132" s="90">
        <f t="shared" ca="1" si="26"/>
        <v>1772923250.8028059</v>
      </c>
      <c r="AH132" s="90">
        <f t="shared" ca="1" si="26"/>
        <v>1737611377.3821707</v>
      </c>
      <c r="AI132" s="90">
        <f t="shared" ca="1" si="26"/>
        <v>1702299503.9615359</v>
      </c>
      <c r="AJ132" s="90">
        <f t="shared" ca="1" si="26"/>
        <v>1666987630.5409007</v>
      </c>
      <c r="AK132" s="90">
        <f t="shared" ca="1" si="26"/>
        <v>1631675757.1202657</v>
      </c>
      <c r="AL132" s="90">
        <f t="shared" ca="1" si="26"/>
        <v>1596363883.6996307</v>
      </c>
      <c r="AM132" s="90">
        <f t="shared" ca="1" si="25"/>
        <v>1561052010.2789955</v>
      </c>
      <c r="AN132" s="90">
        <f t="shared" ca="1" si="25"/>
        <v>1525740136.8583605</v>
      </c>
      <c r="AO132" s="90">
        <f t="shared" ca="1" si="25"/>
        <v>1490428263.4377253</v>
      </c>
      <c r="AP132">
        <f ca="1">V132*'Process Emissions Multipliers'!$E$45</f>
        <v>1455116390.0170903</v>
      </c>
    </row>
    <row r="133" spans="1:42">
      <c r="A133" s="74">
        <v>81</v>
      </c>
      <c r="B133">
        <f ca="1">IF('Waste 2010'!$A141="MR",INDIRECT("'Waste 2010'!"&amp;'Country Selector'!$B$3&amp;ROW($A141))*10^12,0)</f>
        <v>1553297919.7292461</v>
      </c>
      <c r="C133" s="90">
        <f t="shared" ca="1" si="27"/>
        <v>1609271342.6067173</v>
      </c>
      <c r="D133" s="90">
        <f t="shared" ca="1" si="27"/>
        <v>1665244765.4841888</v>
      </c>
      <c r="E133" s="90">
        <f t="shared" ca="1" si="27"/>
        <v>1721218188.36166</v>
      </c>
      <c r="F133" s="90">
        <f t="shared" ca="1" si="27"/>
        <v>1777191611.2391315</v>
      </c>
      <c r="G133" s="90">
        <f t="shared" ca="1" si="27"/>
        <v>1833165034.1166027</v>
      </c>
      <c r="H133" s="90">
        <f t="shared" ca="1" si="27"/>
        <v>1889138456.9940739</v>
      </c>
      <c r="I133" s="90">
        <f t="shared" ca="1" si="27"/>
        <v>1945111879.8715456</v>
      </c>
      <c r="J133" s="90">
        <f t="shared" ca="1" si="27"/>
        <v>2001085302.7490168</v>
      </c>
      <c r="K133" s="90">
        <f t="shared" ca="1" si="27"/>
        <v>2057058725.626488</v>
      </c>
      <c r="L133">
        <f ca="1">IF('Waste 2020'!$A141="MR",INDIRECT("'Waste 2020'!"&amp;'Country Selector'!$B$3&amp;ROW($A141))*10^12,0)*'Process Emissions Multipliers'!$B$45</f>
        <v>2113032148.5039594</v>
      </c>
      <c r="M133" s="90">
        <f t="shared" ca="1" si="28"/>
        <v>2371877630.3457689</v>
      </c>
      <c r="N133" s="90">
        <f t="shared" ca="1" si="28"/>
        <v>2630723112.1875792</v>
      </c>
      <c r="O133" s="90">
        <f t="shared" ca="1" si="28"/>
        <v>2889568594.0293894</v>
      </c>
      <c r="P133" s="90">
        <f t="shared" ca="1" si="28"/>
        <v>3148414075.8711987</v>
      </c>
      <c r="Q133" s="90">
        <f t="shared" ca="1" si="28"/>
        <v>3407259557.7130089</v>
      </c>
      <c r="R133" s="90">
        <f t="shared" ca="1" si="28"/>
        <v>3666105039.5548186</v>
      </c>
      <c r="S133" s="90">
        <f t="shared" ca="1" si="28"/>
        <v>3924950521.3966284</v>
      </c>
      <c r="T133" s="90">
        <f t="shared" ca="1" si="28"/>
        <v>4183796003.2384381</v>
      </c>
      <c r="U133" s="90">
        <f t="shared" ca="1" si="28"/>
        <v>4442641485.0802479</v>
      </c>
      <c r="V133">
        <f ca="1">IF('Waste 2030'!$A141="MR",INDIRECT("'Waste 2030'!"&amp;'Country Selector'!$B$3&amp;ROW($A141))*10^12,0)*'Process Emissions Multipliers'!$D$45</f>
        <v>4701486966.9220581</v>
      </c>
      <c r="W133" s="90">
        <f t="shared" ca="1" si="26"/>
        <v>4624674781.8107653</v>
      </c>
      <c r="X133" s="90">
        <f t="shared" ca="1" si="26"/>
        <v>4547862596.6994715</v>
      </c>
      <c r="Y133" s="90">
        <f t="shared" ca="1" si="26"/>
        <v>4471050411.5881786</v>
      </c>
      <c r="Z133" s="90">
        <f t="shared" ca="1" si="26"/>
        <v>4394238226.4768848</v>
      </c>
      <c r="AA133" s="90">
        <f t="shared" ca="1" si="26"/>
        <v>4317426041.365592</v>
      </c>
      <c r="AB133" s="90">
        <f t="shared" ca="1" si="26"/>
        <v>4240613856.2542987</v>
      </c>
      <c r="AC133" s="90">
        <f t="shared" ca="1" si="26"/>
        <v>4163801671.1430049</v>
      </c>
      <c r="AD133" s="90">
        <f t="shared" ca="1" si="26"/>
        <v>4086989486.0317116</v>
      </c>
      <c r="AE133" s="90">
        <f t="shared" ca="1" si="26"/>
        <v>4010177300.9204183</v>
      </c>
      <c r="AF133" s="90">
        <f t="shared" ca="1" si="26"/>
        <v>3933365115.8091249</v>
      </c>
      <c r="AG133" s="90">
        <f t="shared" ca="1" si="26"/>
        <v>3856552930.6978316</v>
      </c>
      <c r="AH133" s="90">
        <f t="shared" ca="1" si="26"/>
        <v>3779740745.5865383</v>
      </c>
      <c r="AI133" s="90">
        <f t="shared" ca="1" si="26"/>
        <v>3702928560.4752455</v>
      </c>
      <c r="AJ133" s="90">
        <f t="shared" ca="1" si="26"/>
        <v>3626116375.3639517</v>
      </c>
      <c r="AK133" s="90">
        <f t="shared" ca="1" si="26"/>
        <v>3549304190.2526588</v>
      </c>
      <c r="AL133" s="90">
        <f t="shared" ca="1" si="26"/>
        <v>3472492005.1413651</v>
      </c>
      <c r="AM133" s="90">
        <f t="shared" ca="1" si="25"/>
        <v>3395679820.0300717</v>
      </c>
      <c r="AN133" s="90">
        <f t="shared" ca="1" si="25"/>
        <v>3318867634.9187789</v>
      </c>
      <c r="AO133" s="90">
        <f t="shared" ca="1" si="25"/>
        <v>3242055449.8074856</v>
      </c>
      <c r="AP133">
        <f ca="1">V133*'Process Emissions Multipliers'!$E$45</f>
        <v>3165243264.6961923</v>
      </c>
    </row>
    <row r="134" spans="1:42">
      <c r="A134" s="74">
        <v>82</v>
      </c>
      <c r="B134">
        <f ca="1">IF('Waste 2010'!$A142="MR",INDIRECT("'Waste 2010'!"&amp;'Country Selector'!$B$3&amp;ROW($A142))*10^12,0)</f>
        <v>23880435.856327154</v>
      </c>
      <c r="C134" s="90">
        <f t="shared" ca="1" si="27"/>
        <v>156881270.33872077</v>
      </c>
      <c r="D134" s="90">
        <f t="shared" ca="1" si="27"/>
        <v>289882104.82111442</v>
      </c>
      <c r="E134" s="90">
        <f t="shared" ca="1" si="27"/>
        <v>422882939.30350798</v>
      </c>
      <c r="F134" s="90">
        <f t="shared" ca="1" si="27"/>
        <v>555883773.78590167</v>
      </c>
      <c r="G134" s="90">
        <f t="shared" ca="1" si="27"/>
        <v>688884608.26829517</v>
      </c>
      <c r="H134" s="90">
        <f t="shared" ca="1" si="27"/>
        <v>821885442.75068879</v>
      </c>
      <c r="I134" s="90">
        <f t="shared" ca="1" si="27"/>
        <v>954886277.23308241</v>
      </c>
      <c r="J134" s="90">
        <f t="shared" ca="1" si="27"/>
        <v>1087887111.715476</v>
      </c>
      <c r="K134" s="90">
        <f t="shared" ca="1" si="27"/>
        <v>1220887946.1978698</v>
      </c>
      <c r="L134">
        <f ca="1">IF('Waste 2020'!$A142="MR",INDIRECT("'Waste 2020'!"&amp;'Country Selector'!$B$3&amp;ROW($A142))*10^12,0)*'Process Emissions Multipliers'!$B$45</f>
        <v>1353888780.6802633</v>
      </c>
      <c r="M134" s="90">
        <f t="shared" ca="1" si="28"/>
        <v>1323208486.3291824</v>
      </c>
      <c r="N134" s="90">
        <f t="shared" ca="1" si="28"/>
        <v>1292528191.9781015</v>
      </c>
      <c r="O134" s="90">
        <f t="shared" ca="1" si="28"/>
        <v>1261847897.6270204</v>
      </c>
      <c r="P134" s="90">
        <f t="shared" ca="1" si="28"/>
        <v>1231167603.2759395</v>
      </c>
      <c r="Q134" s="90">
        <f t="shared" ca="1" si="28"/>
        <v>1200487308.9248588</v>
      </c>
      <c r="R134" s="90">
        <f t="shared" ca="1" si="28"/>
        <v>1169807014.5737777</v>
      </c>
      <c r="S134" s="90">
        <f t="shared" ca="1" si="28"/>
        <v>1139126720.2226968</v>
      </c>
      <c r="T134" s="90">
        <f t="shared" ca="1" si="28"/>
        <v>1108446425.8716159</v>
      </c>
      <c r="U134" s="90">
        <f t="shared" ca="1" si="28"/>
        <v>1077766131.520535</v>
      </c>
      <c r="V134">
        <f ca="1">IF('Waste 2030'!$A142="MR",INDIRECT("'Waste 2030'!"&amp;'Country Selector'!$B$3&amp;ROW($A142))*10^12,0)*'Process Emissions Multipliers'!$D$45</f>
        <v>1047085837.1694541</v>
      </c>
      <c r="W134" s="90">
        <f t="shared" ca="1" si="26"/>
        <v>1029978706.6556523</v>
      </c>
      <c r="X134" s="90">
        <f t="shared" ca="1" si="26"/>
        <v>1012871576.1418506</v>
      </c>
      <c r="Y134" s="90">
        <f t="shared" ca="1" si="26"/>
        <v>995764445.62804866</v>
      </c>
      <c r="Z134" s="90">
        <f t="shared" ca="1" si="26"/>
        <v>978657315.11424708</v>
      </c>
      <c r="AA134" s="90">
        <f t="shared" ca="1" si="26"/>
        <v>961550184.60044527</v>
      </c>
      <c r="AB134" s="90">
        <f t="shared" ca="1" si="26"/>
        <v>944443054.08664358</v>
      </c>
      <c r="AC134" s="90">
        <f t="shared" ca="1" si="26"/>
        <v>927335923.57284176</v>
      </c>
      <c r="AD134" s="90">
        <f t="shared" ca="1" si="26"/>
        <v>910228793.05904007</v>
      </c>
      <c r="AE134" s="90">
        <f t="shared" ca="1" si="26"/>
        <v>893121662.54523826</v>
      </c>
      <c r="AF134" s="90">
        <f t="shared" ca="1" si="26"/>
        <v>876014532.03143656</v>
      </c>
      <c r="AG134" s="90">
        <f t="shared" ca="1" si="26"/>
        <v>858907401.51763475</v>
      </c>
      <c r="AH134" s="90">
        <f t="shared" ca="1" si="26"/>
        <v>841800271.00383306</v>
      </c>
      <c r="AI134" s="90">
        <f t="shared" ca="1" si="26"/>
        <v>824693140.49003124</v>
      </c>
      <c r="AJ134" s="90">
        <f t="shared" ca="1" si="26"/>
        <v>807586009.97622943</v>
      </c>
      <c r="AK134" s="90">
        <f t="shared" ca="1" si="26"/>
        <v>790478879.46242774</v>
      </c>
      <c r="AL134" s="90">
        <f t="shared" ca="1" si="26"/>
        <v>773371748.94862592</v>
      </c>
      <c r="AM134" s="90">
        <f t="shared" ca="1" si="25"/>
        <v>756264618.43482423</v>
      </c>
      <c r="AN134" s="90">
        <f t="shared" ca="1" si="25"/>
        <v>739157487.92102242</v>
      </c>
      <c r="AO134" s="90">
        <f t="shared" ca="1" si="25"/>
        <v>722050357.4072206</v>
      </c>
      <c r="AP134">
        <f ca="1">V134*'Process Emissions Multipliers'!$E$45</f>
        <v>704943226.89341891</v>
      </c>
    </row>
    <row r="135" spans="1:42">
      <c r="A135" s="74">
        <v>83</v>
      </c>
      <c r="B135">
        <f ca="1">IF('Waste 2010'!$A143="MR",INDIRECT("'Waste 2010'!"&amp;'Country Selector'!$B$3&amp;ROW($A143))*10^12,0)</f>
        <v>2840418702.1457973</v>
      </c>
      <c r="C135" s="90">
        <f t="shared" ca="1" si="27"/>
        <v>2650872218.7420254</v>
      </c>
      <c r="D135" s="90">
        <f t="shared" ca="1" si="27"/>
        <v>2461325735.3382525</v>
      </c>
      <c r="E135" s="90">
        <f t="shared" ca="1" si="27"/>
        <v>2271779251.9344807</v>
      </c>
      <c r="F135" s="90">
        <f t="shared" ca="1" si="27"/>
        <v>2082232768.5307083</v>
      </c>
      <c r="G135" s="90">
        <f t="shared" ca="1" si="27"/>
        <v>1892686285.1269362</v>
      </c>
      <c r="H135" s="90">
        <f t="shared" ca="1" si="27"/>
        <v>1703139801.7231638</v>
      </c>
      <c r="I135" s="90">
        <f t="shared" ca="1" si="27"/>
        <v>1513593318.3193917</v>
      </c>
      <c r="J135" s="90">
        <f t="shared" ca="1" si="27"/>
        <v>1324046834.9156194</v>
      </c>
      <c r="K135" s="90">
        <f t="shared" ca="1" si="27"/>
        <v>1134500351.5118475</v>
      </c>
      <c r="L135">
        <f ca="1">IF('Waste 2020'!$A143="MR",INDIRECT("'Waste 2020'!"&amp;'Country Selector'!$B$3&amp;ROW($A143))*10^12,0)*'Process Emissions Multipliers'!$B$45</f>
        <v>944953868.10807514</v>
      </c>
      <c r="M135" s="90">
        <f t="shared" ca="1" si="28"/>
        <v>1042400215.5674293</v>
      </c>
      <c r="N135" s="90">
        <f t="shared" ca="1" si="28"/>
        <v>1139846563.0267835</v>
      </c>
      <c r="O135" s="90">
        <f t="shared" ca="1" si="28"/>
        <v>1237292910.4861379</v>
      </c>
      <c r="P135" s="90">
        <f t="shared" ca="1" si="28"/>
        <v>1334739257.9454918</v>
      </c>
      <c r="Q135" s="90">
        <f t="shared" ca="1" si="28"/>
        <v>1432185605.4048462</v>
      </c>
      <c r="R135" s="90">
        <f t="shared" ca="1" si="28"/>
        <v>1529631952.8642004</v>
      </c>
      <c r="S135" s="90">
        <f t="shared" ca="1" si="28"/>
        <v>1627078300.3235545</v>
      </c>
      <c r="T135" s="90">
        <f t="shared" ca="1" si="28"/>
        <v>1724524647.7829084</v>
      </c>
      <c r="U135" s="90">
        <f t="shared" ca="1" si="28"/>
        <v>1821970995.2422626</v>
      </c>
      <c r="V135">
        <f ca="1">IF('Waste 2030'!$A143="MR",INDIRECT("'Waste 2030'!"&amp;'Country Selector'!$B$3&amp;ROW($A143))*10^12,0)*'Process Emissions Multipliers'!$D$45</f>
        <v>1919417342.701617</v>
      </c>
      <c r="W135" s="90">
        <f t="shared" ca="1" si="26"/>
        <v>1888058191.592464</v>
      </c>
      <c r="X135" s="90">
        <f t="shared" ca="1" si="26"/>
        <v>1856699040.4833105</v>
      </c>
      <c r="Y135" s="90">
        <f t="shared" ca="1" si="26"/>
        <v>1825339889.3741574</v>
      </c>
      <c r="Z135" s="90">
        <f t="shared" ca="1" si="26"/>
        <v>1793980738.2650039</v>
      </c>
      <c r="AA135" s="90">
        <f t="shared" ca="1" si="26"/>
        <v>1762621587.1558509</v>
      </c>
      <c r="AB135" s="90">
        <f t="shared" ca="1" si="26"/>
        <v>1731262436.0466976</v>
      </c>
      <c r="AC135" s="90">
        <f t="shared" ca="1" si="26"/>
        <v>1699903284.9375443</v>
      </c>
      <c r="AD135" s="90">
        <f t="shared" ca="1" si="26"/>
        <v>1668544133.8283913</v>
      </c>
      <c r="AE135" s="90">
        <f t="shared" ca="1" si="26"/>
        <v>1637184982.719238</v>
      </c>
      <c r="AF135" s="90">
        <f t="shared" ca="1" si="26"/>
        <v>1605825831.6100848</v>
      </c>
      <c r="AG135" s="90">
        <f t="shared" ca="1" si="26"/>
        <v>1574466680.5009315</v>
      </c>
      <c r="AH135" s="90">
        <f t="shared" ca="1" si="26"/>
        <v>1543107529.3917782</v>
      </c>
      <c r="AI135" s="90">
        <f t="shared" ca="1" si="26"/>
        <v>1511748378.2826252</v>
      </c>
      <c r="AJ135" s="90">
        <f t="shared" ca="1" si="26"/>
        <v>1480389227.1734719</v>
      </c>
      <c r="AK135" s="90">
        <f t="shared" ca="1" si="26"/>
        <v>1449030076.0643187</v>
      </c>
      <c r="AL135" s="90">
        <f t="shared" ca="1" si="26"/>
        <v>1417670924.9551654</v>
      </c>
      <c r="AM135" s="90">
        <f t="shared" ca="1" si="25"/>
        <v>1386311773.8460121</v>
      </c>
      <c r="AN135" s="90">
        <f t="shared" ca="1" si="25"/>
        <v>1354952622.7368588</v>
      </c>
      <c r="AO135" s="90">
        <f t="shared" ca="1" si="25"/>
        <v>1323593471.6277056</v>
      </c>
      <c r="AP135">
        <f ca="1">V135*'Process Emissions Multipliers'!$E$45</f>
        <v>1292234320.5185525</v>
      </c>
    </row>
    <row r="136" spans="1:42">
      <c r="A136" s="74">
        <v>84</v>
      </c>
      <c r="B136">
        <f ca="1">IF('Waste 2010'!$A144="MR",INDIRECT("'Waste 2010'!"&amp;'Country Selector'!$B$3&amp;ROW($A144))*10^12,0)</f>
        <v>1526223094.9382172</v>
      </c>
      <c r="C136" s="90">
        <f t="shared" ca="1" si="27"/>
        <v>1534935666.6651459</v>
      </c>
      <c r="D136" s="90">
        <f t="shared" ca="1" si="27"/>
        <v>1543648238.3920741</v>
      </c>
      <c r="E136" s="90">
        <f t="shared" ca="1" si="27"/>
        <v>1552360810.1190028</v>
      </c>
      <c r="F136" s="90">
        <f t="shared" ca="1" si="27"/>
        <v>1561073381.8459311</v>
      </c>
      <c r="G136" s="90">
        <f t="shared" ca="1" si="27"/>
        <v>1569785953.5728598</v>
      </c>
      <c r="H136" s="90">
        <f t="shared" ca="1" si="27"/>
        <v>1578498525.299788</v>
      </c>
      <c r="I136" s="90">
        <f t="shared" ca="1" si="27"/>
        <v>1587211097.0267165</v>
      </c>
      <c r="J136" s="90">
        <f t="shared" ca="1" si="27"/>
        <v>1595923668.7536452</v>
      </c>
      <c r="K136" s="90">
        <f t="shared" ca="1" si="27"/>
        <v>1604636240.4805737</v>
      </c>
      <c r="L136">
        <f ca="1">IF('Waste 2020'!$A144="MR",INDIRECT("'Waste 2020'!"&amp;'Country Selector'!$B$3&amp;ROW($A144))*10^12,0)*'Process Emissions Multipliers'!$B$45</f>
        <v>1613348812.2075021</v>
      </c>
      <c r="M136" s="90">
        <f t="shared" ca="1" si="28"/>
        <v>1573436980.8477538</v>
      </c>
      <c r="N136" s="90">
        <f t="shared" ca="1" si="28"/>
        <v>1533525149.4880054</v>
      </c>
      <c r="O136" s="90">
        <f t="shared" ca="1" si="28"/>
        <v>1493613318.1282568</v>
      </c>
      <c r="P136" s="90">
        <f t="shared" ca="1" si="28"/>
        <v>1453701486.7685084</v>
      </c>
      <c r="Q136" s="90">
        <f t="shared" ca="1" si="28"/>
        <v>1413789655.4087601</v>
      </c>
      <c r="R136" s="90">
        <f t="shared" ca="1" si="28"/>
        <v>1373877824.0490117</v>
      </c>
      <c r="S136" s="90">
        <f t="shared" ca="1" si="28"/>
        <v>1333965992.6892633</v>
      </c>
      <c r="T136" s="90">
        <f t="shared" ca="1" si="28"/>
        <v>1294054161.329515</v>
      </c>
      <c r="U136" s="90">
        <f t="shared" ca="1" si="28"/>
        <v>1254142329.9697666</v>
      </c>
      <c r="V136">
        <f ca="1">IF('Waste 2030'!$A144="MR",INDIRECT("'Waste 2030'!"&amp;'Country Selector'!$B$3&amp;ROW($A144))*10^12,0)*'Process Emissions Multipliers'!$D$45</f>
        <v>1214230498.6100183</v>
      </c>
      <c r="W136" s="90">
        <f t="shared" ca="1" si="26"/>
        <v>1194392583.8219504</v>
      </c>
      <c r="X136" s="90">
        <f t="shared" ca="1" si="26"/>
        <v>1174554669.0338826</v>
      </c>
      <c r="Y136" s="90">
        <f t="shared" ca="1" si="26"/>
        <v>1154716754.2458153</v>
      </c>
      <c r="Z136" s="90">
        <f t="shared" ca="1" si="26"/>
        <v>1134878839.4577475</v>
      </c>
      <c r="AA136" s="90">
        <f t="shared" ca="1" si="26"/>
        <v>1115040924.6696796</v>
      </c>
      <c r="AB136" s="90">
        <f t="shared" ca="1" si="26"/>
        <v>1095203009.8816121</v>
      </c>
      <c r="AC136" s="90">
        <f t="shared" ca="1" si="26"/>
        <v>1075365095.0935442</v>
      </c>
      <c r="AD136" s="90">
        <f t="shared" ca="1" si="26"/>
        <v>1055527180.3054767</v>
      </c>
      <c r="AE136" s="90">
        <f t="shared" ca="1" si="26"/>
        <v>1035689265.517409</v>
      </c>
      <c r="AF136" s="90">
        <f t="shared" ca="1" si="26"/>
        <v>1015851350.7293413</v>
      </c>
      <c r="AG136" s="90">
        <f t="shared" ca="1" si="26"/>
        <v>996013435.94127345</v>
      </c>
      <c r="AH136" s="90">
        <f t="shared" ca="1" si="26"/>
        <v>976175521.15320575</v>
      </c>
      <c r="AI136" s="90">
        <f t="shared" ca="1" si="26"/>
        <v>956337606.36513817</v>
      </c>
      <c r="AJ136" s="90">
        <f t="shared" ca="1" si="26"/>
        <v>936499691.57707047</v>
      </c>
      <c r="AK136" s="90">
        <f t="shared" ca="1" si="26"/>
        <v>916661776.78900278</v>
      </c>
      <c r="AL136" s="90">
        <f t="shared" ca="1" si="26"/>
        <v>896823862.00093508</v>
      </c>
      <c r="AM136" s="90">
        <f t="shared" ca="1" si="25"/>
        <v>876985947.21286726</v>
      </c>
      <c r="AN136" s="90">
        <f t="shared" ca="1" si="25"/>
        <v>857148032.42479956</v>
      </c>
      <c r="AO136" s="90">
        <f t="shared" ca="1" si="25"/>
        <v>837310117.63673174</v>
      </c>
      <c r="AP136">
        <f ca="1">V136*'Process Emissions Multipliers'!$E$45</f>
        <v>817472202.84866416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218554499.6989955</v>
      </c>
      <c r="D137" s="90">
        <f t="shared" ca="1" si="27"/>
        <v>437108999.397991</v>
      </c>
      <c r="E137" s="90">
        <f t="shared" ca="1" si="27"/>
        <v>655663499.09698653</v>
      </c>
      <c r="F137" s="90">
        <f t="shared" ca="1" si="27"/>
        <v>874217998.795982</v>
      </c>
      <c r="G137" s="90">
        <f t="shared" ca="1" si="27"/>
        <v>1092772498.4949775</v>
      </c>
      <c r="H137" s="90">
        <f t="shared" ca="1" si="27"/>
        <v>1311326998.1939731</v>
      </c>
      <c r="I137" s="90">
        <f t="shared" ca="1" si="27"/>
        <v>1529881497.8929684</v>
      </c>
      <c r="J137" s="90">
        <f t="shared" ca="1" si="27"/>
        <v>1748435997.591964</v>
      </c>
      <c r="K137" s="90">
        <f t="shared" ca="1" si="27"/>
        <v>1966990497.2909596</v>
      </c>
      <c r="L137">
        <f ca="1">IF('Waste 2020'!$A145="MR",INDIRECT("'Waste 2020'!"&amp;'Country Selector'!$B$3&amp;ROW($A145))*10^12,0)*'Process Emissions Multipliers'!$B$45</f>
        <v>2185544996.9899549</v>
      </c>
      <c r="M137" s="90">
        <f t="shared" ca="1" si="28"/>
        <v>2157951259.8908653</v>
      </c>
      <c r="N137" s="90">
        <f t="shared" ca="1" si="28"/>
        <v>2130357522.7917752</v>
      </c>
      <c r="O137" s="90">
        <f t="shared" ca="1" si="28"/>
        <v>2102763785.6926854</v>
      </c>
      <c r="P137" s="90">
        <f t="shared" ca="1" si="28"/>
        <v>2075170048.5935957</v>
      </c>
      <c r="Q137" s="90">
        <f t="shared" ca="1" si="28"/>
        <v>2047576311.4945059</v>
      </c>
      <c r="R137" s="90">
        <f t="shared" ca="1" si="28"/>
        <v>2019982574.3954158</v>
      </c>
      <c r="S137" s="90">
        <f t="shared" ca="1" si="28"/>
        <v>1992388837.2963262</v>
      </c>
      <c r="T137" s="90">
        <f t="shared" ca="1" si="28"/>
        <v>1964795100.1972363</v>
      </c>
      <c r="U137" s="90">
        <f t="shared" ca="1" si="28"/>
        <v>1937201363.0981464</v>
      </c>
      <c r="V137">
        <f ca="1">IF('Waste 2030'!$A145="MR",INDIRECT("'Waste 2030'!"&amp;'Country Selector'!$B$3&amp;ROW($A145))*10^12,0)*'Process Emissions Multipliers'!$D$45</f>
        <v>1909607625.9990566</v>
      </c>
      <c r="W137" s="90">
        <f t="shared" ca="1" si="26"/>
        <v>1878408744.5621471</v>
      </c>
      <c r="X137" s="90">
        <f t="shared" ca="1" si="26"/>
        <v>1847209863.1252375</v>
      </c>
      <c r="Y137" s="90">
        <f t="shared" ca="1" si="26"/>
        <v>1816010981.6883278</v>
      </c>
      <c r="Z137" s="90">
        <f t="shared" ca="1" si="26"/>
        <v>1784812100.2514184</v>
      </c>
      <c r="AA137" s="90">
        <f t="shared" ca="1" si="26"/>
        <v>1753613218.8145087</v>
      </c>
      <c r="AB137" s="90">
        <f t="shared" ca="1" si="26"/>
        <v>1722414337.3775992</v>
      </c>
      <c r="AC137" s="90">
        <f t="shared" ca="1" si="26"/>
        <v>1691215455.9406898</v>
      </c>
      <c r="AD137" s="90">
        <f t="shared" ca="1" si="26"/>
        <v>1660016574.5037799</v>
      </c>
      <c r="AE137" s="90">
        <f t="shared" ca="1" si="26"/>
        <v>1628817693.0668705</v>
      </c>
      <c r="AF137" s="90">
        <f t="shared" ca="1" si="26"/>
        <v>1597618811.629961</v>
      </c>
      <c r="AG137" s="90">
        <f t="shared" ca="1" si="26"/>
        <v>1566419930.1930513</v>
      </c>
      <c r="AH137" s="90">
        <f t="shared" ca="1" si="26"/>
        <v>1535221048.7561417</v>
      </c>
      <c r="AI137" s="90">
        <f t="shared" ca="1" si="26"/>
        <v>1504022167.319232</v>
      </c>
      <c r="AJ137" s="90">
        <f t="shared" ca="1" si="26"/>
        <v>1472823285.8823228</v>
      </c>
      <c r="AK137" s="90">
        <f t="shared" ca="1" si="26"/>
        <v>1441624404.4454131</v>
      </c>
      <c r="AL137" s="90">
        <f t="shared" ca="1" si="26"/>
        <v>1410425523.0085034</v>
      </c>
      <c r="AM137" s="90">
        <f t="shared" ca="1" si="25"/>
        <v>1379226641.5715938</v>
      </c>
      <c r="AN137" s="90">
        <f t="shared" ca="1" si="25"/>
        <v>1348027760.1346843</v>
      </c>
      <c r="AO137" s="90">
        <f t="shared" ca="1" si="25"/>
        <v>1316828878.6977746</v>
      </c>
      <c r="AP137">
        <f ca="1">V137*'Process Emissions Multipliers'!$E$45</f>
        <v>1285629997.2608652</v>
      </c>
    </row>
    <row r="138" spans="1:42">
      <c r="A138" s="74">
        <v>86</v>
      </c>
      <c r="B138">
        <f ca="1">IF('Waste 2010'!$A146="MR",INDIRECT("'Waste 2010'!"&amp;'Country Selector'!$B$3&amp;ROW($A146))*10^12,0)</f>
        <v>1087798986.1395321</v>
      </c>
      <c r="C138" s="90">
        <f t="shared" ca="1" si="27"/>
        <v>1160425058.541142</v>
      </c>
      <c r="D138" s="90">
        <f t="shared" ca="1" si="27"/>
        <v>1233051130.9427516</v>
      </c>
      <c r="E138" s="90">
        <f t="shared" ca="1" si="27"/>
        <v>1305677203.3443615</v>
      </c>
      <c r="F138" s="90">
        <f t="shared" ca="1" si="27"/>
        <v>1378303275.7459712</v>
      </c>
      <c r="G138" s="90">
        <f t="shared" ca="1" si="27"/>
        <v>1450929348.1475811</v>
      </c>
      <c r="H138" s="90">
        <f t="shared" ca="1" si="27"/>
        <v>1523555420.549191</v>
      </c>
      <c r="I138" s="90">
        <f t="shared" ca="1" si="27"/>
        <v>1596181492.9508007</v>
      </c>
      <c r="J138" s="90">
        <f t="shared" ca="1" si="27"/>
        <v>1668807565.3524106</v>
      </c>
      <c r="K138" s="90">
        <f t="shared" ca="1" si="27"/>
        <v>1741433637.7540202</v>
      </c>
      <c r="L138">
        <f ca="1">IF('Waste 2020'!$A146="MR",INDIRECT("'Waste 2020'!"&amp;'Country Selector'!$B$3&amp;ROW($A146))*10^12,0)*'Process Emissions Multipliers'!$B$45</f>
        <v>1814059710.1556301</v>
      </c>
      <c r="M138" s="90">
        <f t="shared" ca="1" si="28"/>
        <v>1748307845.5987868</v>
      </c>
      <c r="N138" s="90">
        <f t="shared" ca="1" si="28"/>
        <v>1682555981.0419433</v>
      </c>
      <c r="O138" s="90">
        <f t="shared" ca="1" si="28"/>
        <v>1616804116.4851</v>
      </c>
      <c r="P138" s="90">
        <f t="shared" ca="1" si="28"/>
        <v>1551052251.9282565</v>
      </c>
      <c r="Q138" s="90">
        <f t="shared" ca="1" si="28"/>
        <v>1485300387.3714132</v>
      </c>
      <c r="R138" s="90">
        <f t="shared" ca="1" si="28"/>
        <v>1419548522.81457</v>
      </c>
      <c r="S138" s="90">
        <f t="shared" ca="1" si="28"/>
        <v>1353796658.2577264</v>
      </c>
      <c r="T138" s="90">
        <f t="shared" ca="1" si="28"/>
        <v>1288044793.7008832</v>
      </c>
      <c r="U138" s="90">
        <f t="shared" ca="1" si="28"/>
        <v>1222292929.1440396</v>
      </c>
      <c r="V138">
        <f ca="1">IF('Waste 2030'!$A146="MR",INDIRECT("'Waste 2030'!"&amp;'Country Selector'!$B$3&amp;ROW($A146))*10^12,0)*'Process Emissions Multipliers'!$D$45</f>
        <v>1156541064.5871964</v>
      </c>
      <c r="W138" s="90">
        <f t="shared" ca="1" si="26"/>
        <v>1137645671.0729945</v>
      </c>
      <c r="X138" s="90">
        <f t="shared" ca="1" si="26"/>
        <v>1118750277.5587926</v>
      </c>
      <c r="Y138" s="90">
        <f t="shared" ca="1" si="26"/>
        <v>1099854884.0445905</v>
      </c>
      <c r="Z138" s="90">
        <f t="shared" ca="1" si="26"/>
        <v>1080959490.5303886</v>
      </c>
      <c r="AA138" s="90">
        <f t="shared" ca="1" si="26"/>
        <v>1062064097.0161867</v>
      </c>
      <c r="AB138" s="90">
        <f t="shared" ca="1" si="26"/>
        <v>1043168703.5019847</v>
      </c>
      <c r="AC138" s="90">
        <f t="shared" ca="1" si="26"/>
        <v>1024273309.987783</v>
      </c>
      <c r="AD138" s="90">
        <f t="shared" ca="1" si="26"/>
        <v>1005377916.4735808</v>
      </c>
      <c r="AE138" s="90">
        <f t="shared" ca="1" si="26"/>
        <v>986482522.95937908</v>
      </c>
      <c r="AF138" s="90">
        <f t="shared" ca="1" si="26"/>
        <v>967587129.44517708</v>
      </c>
      <c r="AG138" s="90">
        <f t="shared" ca="1" si="26"/>
        <v>948691735.9309752</v>
      </c>
      <c r="AH138" s="90">
        <f t="shared" ca="1" si="26"/>
        <v>929796342.41677332</v>
      </c>
      <c r="AI138" s="90">
        <f t="shared" ca="1" si="26"/>
        <v>910900948.9025712</v>
      </c>
      <c r="AJ138" s="90">
        <f t="shared" ca="1" si="26"/>
        <v>892005555.38836932</v>
      </c>
      <c r="AK138" s="90">
        <f t="shared" ca="1" si="26"/>
        <v>873110161.87416744</v>
      </c>
      <c r="AL138" s="90">
        <f t="shared" ca="1" si="26"/>
        <v>854214768.35996556</v>
      </c>
      <c r="AM138" s="90">
        <f t="shared" ca="1" si="25"/>
        <v>835319374.84576356</v>
      </c>
      <c r="AN138" s="90">
        <f t="shared" ca="1" si="25"/>
        <v>816423981.33156168</v>
      </c>
      <c r="AO138" s="90">
        <f t="shared" ca="1" si="25"/>
        <v>797528587.81735981</v>
      </c>
      <c r="AP138">
        <f ca="1">V138*'Process Emissions Multipliers'!$E$45</f>
        <v>778633194.30315781</v>
      </c>
    </row>
    <row r="139" spans="1:42">
      <c r="A139" s="74">
        <v>87</v>
      </c>
      <c r="B139">
        <f ca="1">IF('Waste 2010'!$A147="MR",INDIRECT("'Waste 2010'!"&amp;'Country Selector'!$B$3&amp;ROW($A147))*10^12,0)</f>
        <v>1457323474.1614983</v>
      </c>
      <c r="C139" s="90">
        <f t="shared" ca="1" si="27"/>
        <v>1647983398.0731816</v>
      </c>
      <c r="D139" s="90">
        <f t="shared" ca="1" si="27"/>
        <v>1838643321.9848647</v>
      </c>
      <c r="E139" s="90">
        <f t="shared" ca="1" si="27"/>
        <v>2029303245.8965478</v>
      </c>
      <c r="F139" s="90">
        <f t="shared" ca="1" si="27"/>
        <v>2219963169.8082314</v>
      </c>
      <c r="G139" s="90">
        <f t="shared" ca="1" si="27"/>
        <v>2410623093.7199144</v>
      </c>
      <c r="H139" s="90">
        <f t="shared" ca="1" si="27"/>
        <v>2601283017.6315975</v>
      </c>
      <c r="I139" s="90">
        <f t="shared" ca="1" si="27"/>
        <v>2791942941.5432806</v>
      </c>
      <c r="J139" s="90">
        <f t="shared" ca="1" si="27"/>
        <v>2982602865.4549642</v>
      </c>
      <c r="K139" s="90">
        <f t="shared" ca="1" si="27"/>
        <v>3173262789.3666472</v>
      </c>
      <c r="L139">
        <f ca="1">IF('Waste 2020'!$A147="MR",INDIRECT("'Waste 2020'!"&amp;'Country Selector'!$B$3&amp;ROW($A147))*10^12,0)*'Process Emissions Multipliers'!$B$45</f>
        <v>3363922713.2783303</v>
      </c>
      <c r="M139" s="90">
        <f t="shared" ca="1" si="28"/>
        <v>3355418446.1400032</v>
      </c>
      <c r="N139" s="90">
        <f t="shared" ca="1" si="28"/>
        <v>3346914179.0016756</v>
      </c>
      <c r="O139" s="90">
        <f t="shared" ca="1" si="28"/>
        <v>3338409911.8633485</v>
      </c>
      <c r="P139" s="90">
        <f t="shared" ca="1" si="28"/>
        <v>3329905644.7250214</v>
      </c>
      <c r="Q139" s="90">
        <f t="shared" ca="1" si="28"/>
        <v>3321401377.5866938</v>
      </c>
      <c r="R139" s="90">
        <f t="shared" ca="1" si="28"/>
        <v>3312897110.4483662</v>
      </c>
      <c r="S139" s="90">
        <f t="shared" ca="1" si="28"/>
        <v>3304392843.310039</v>
      </c>
      <c r="T139" s="90">
        <f t="shared" ca="1" si="28"/>
        <v>3295888576.1717119</v>
      </c>
      <c r="U139" s="90">
        <f t="shared" ca="1" si="28"/>
        <v>3287384309.0333848</v>
      </c>
      <c r="V139">
        <f ca="1">IF('Waste 2030'!$A147="MR",INDIRECT("'Waste 2030'!"&amp;'Country Selector'!$B$3&amp;ROW($A147))*10^12,0)*'Process Emissions Multipliers'!$D$45</f>
        <v>3278880041.8950572</v>
      </c>
      <c r="W139" s="90">
        <f t="shared" ca="1" si="26"/>
        <v>3225310194.2047949</v>
      </c>
      <c r="X139" s="90">
        <f t="shared" ca="1" si="26"/>
        <v>3171740346.5145326</v>
      </c>
      <c r="Y139" s="90">
        <f t="shared" ca="1" si="26"/>
        <v>3118170498.8242702</v>
      </c>
      <c r="Z139" s="90">
        <f t="shared" ca="1" si="26"/>
        <v>3064600651.1340075</v>
      </c>
      <c r="AA139" s="90">
        <f t="shared" ca="1" si="26"/>
        <v>3011030803.4437451</v>
      </c>
      <c r="AB139" s="90">
        <f t="shared" ca="1" si="26"/>
        <v>2957460955.7534828</v>
      </c>
      <c r="AC139" s="90">
        <f t="shared" ca="1" si="26"/>
        <v>2903891108.063221</v>
      </c>
      <c r="AD139" s="90">
        <f t="shared" ca="1" si="26"/>
        <v>2850321260.3729582</v>
      </c>
      <c r="AE139" s="90">
        <f t="shared" ca="1" si="26"/>
        <v>2796751412.6826959</v>
      </c>
      <c r="AF139" s="90">
        <f t="shared" ca="1" si="26"/>
        <v>2743181564.9924335</v>
      </c>
      <c r="AG139" s="90">
        <f t="shared" ca="1" si="26"/>
        <v>2689611717.3021712</v>
      </c>
      <c r="AH139" s="90">
        <f t="shared" ca="1" si="26"/>
        <v>2636041869.6119089</v>
      </c>
      <c r="AI139" s="90">
        <f t="shared" ca="1" si="26"/>
        <v>2582472021.9216466</v>
      </c>
      <c r="AJ139" s="90">
        <f t="shared" ca="1" si="26"/>
        <v>2528902174.2313843</v>
      </c>
      <c r="AK139" s="90">
        <f t="shared" ca="1" si="26"/>
        <v>2475332326.541122</v>
      </c>
      <c r="AL139" s="90">
        <f t="shared" ca="1" si="26"/>
        <v>2421762478.8508596</v>
      </c>
      <c r="AM139" s="90">
        <f t="shared" ca="1" si="25"/>
        <v>2368192631.1605968</v>
      </c>
      <c r="AN139" s="90">
        <f t="shared" ca="1" si="25"/>
        <v>2314622783.4703345</v>
      </c>
      <c r="AO139" s="90">
        <f t="shared" ca="1" si="25"/>
        <v>2261052935.7800722</v>
      </c>
      <c r="AP139">
        <f ca="1">V139*'Process Emissions Multipliers'!$E$45</f>
        <v>2207483088.0898099</v>
      </c>
    </row>
    <row r="140" spans="1:42">
      <c r="A140" s="74">
        <v>88</v>
      </c>
      <c r="B140">
        <f ca="1">IF('Waste 2010'!$A148="MR",INDIRECT("'Waste 2010'!"&amp;'Country Selector'!$B$3&amp;ROW($A148))*10^12,0)</f>
        <v>320823061.1093654</v>
      </c>
      <c r="C140" s="90">
        <f t="shared" ca="1" si="27"/>
        <v>471584099.87738895</v>
      </c>
      <c r="D140" s="90">
        <f t="shared" ca="1" si="27"/>
        <v>622345138.64541245</v>
      </c>
      <c r="E140" s="90">
        <f t="shared" ca="1" si="27"/>
        <v>773106177.41343594</v>
      </c>
      <c r="F140" s="90">
        <f t="shared" ca="1" si="27"/>
        <v>923867216.18145955</v>
      </c>
      <c r="G140" s="90">
        <f t="shared" ca="1" si="27"/>
        <v>1074628254.9494832</v>
      </c>
      <c r="H140" s="90">
        <f t="shared" ca="1" si="27"/>
        <v>1225389293.7175064</v>
      </c>
      <c r="I140" s="90">
        <f t="shared" ca="1" si="27"/>
        <v>1376150332.4855301</v>
      </c>
      <c r="J140" s="90">
        <f t="shared" ca="1" si="27"/>
        <v>1526911371.2535536</v>
      </c>
      <c r="K140" s="90">
        <f t="shared" ca="1" si="27"/>
        <v>1677672410.0215771</v>
      </c>
      <c r="L140">
        <f ca="1">IF('Waste 2020'!$A148="MR",INDIRECT("'Waste 2020'!"&amp;'Country Selector'!$B$3&amp;ROW($A148))*10^12,0)*'Process Emissions Multipliers'!$B$45</f>
        <v>1828433448.7896006</v>
      </c>
      <c r="M140" s="90">
        <f t="shared" ca="1" si="28"/>
        <v>1645590103.9106405</v>
      </c>
      <c r="N140" s="90">
        <f t="shared" ca="1" si="28"/>
        <v>1462746759.0316806</v>
      </c>
      <c r="O140" s="90">
        <f t="shared" ca="1" si="28"/>
        <v>1279903414.1527205</v>
      </c>
      <c r="P140" s="90">
        <f t="shared" ca="1" si="28"/>
        <v>1097060069.2737603</v>
      </c>
      <c r="Q140" s="90">
        <f t="shared" ca="1" si="28"/>
        <v>914216724.39480042</v>
      </c>
      <c r="R140" s="90">
        <f t="shared" ca="1" si="28"/>
        <v>731373379.51584029</v>
      </c>
      <c r="S140" s="90">
        <f t="shared" ca="1" si="28"/>
        <v>548530034.63688016</v>
      </c>
      <c r="T140" s="90">
        <f t="shared" ca="1" si="28"/>
        <v>365686689.75792015</v>
      </c>
      <c r="U140" s="90">
        <f t="shared" ca="1" si="28"/>
        <v>182843344.87896007</v>
      </c>
      <c r="V140">
        <f ca="1">IF('Waste 2030'!$A148="MR",INDIRECT("'Waste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404597344.70665866</v>
      </c>
      <c r="C141" s="90">
        <f t="shared" ca="1" si="27"/>
        <v>364137610.23599279</v>
      </c>
      <c r="D141" s="90">
        <f t="shared" ca="1" si="27"/>
        <v>323677875.76532692</v>
      </c>
      <c r="E141" s="90">
        <f t="shared" ca="1" si="27"/>
        <v>283218141.29466105</v>
      </c>
      <c r="F141" s="90">
        <f t="shared" ca="1" si="27"/>
        <v>242758406.8239952</v>
      </c>
      <c r="G141" s="90">
        <f t="shared" ca="1" si="27"/>
        <v>202298672.35332933</v>
      </c>
      <c r="H141" s="90">
        <f t="shared" ca="1" si="27"/>
        <v>161838937.88266346</v>
      </c>
      <c r="I141" s="90">
        <f t="shared" ca="1" si="27"/>
        <v>121379203.4119976</v>
      </c>
      <c r="J141" s="90">
        <f t="shared" ca="1" si="27"/>
        <v>80919468.941331729</v>
      </c>
      <c r="K141" s="90">
        <f t="shared" ca="1" si="27"/>
        <v>40459734.470665865</v>
      </c>
      <c r="L141">
        <f ca="1">IF('Waste 2020'!$A149="MR",INDIRECT("'Waste 2020'!"&amp;'Country Selector'!$B$3&amp;ROW($A149))*10^12,0)*'Process Emissions Multipliers'!$B$45</f>
        <v>0</v>
      </c>
      <c r="M141" s="90">
        <f t="shared" ca="1" si="28"/>
        <v>97885065.087000981</v>
      </c>
      <c r="N141" s="90">
        <f t="shared" ca="1" si="28"/>
        <v>195770130.17400196</v>
      </c>
      <c r="O141" s="90">
        <f t="shared" ca="1" si="28"/>
        <v>293655195.2610029</v>
      </c>
      <c r="P141" s="90">
        <f t="shared" ca="1" si="28"/>
        <v>391540260.34800392</v>
      </c>
      <c r="Q141" s="90">
        <f t="shared" ca="1" si="28"/>
        <v>489425325.43500489</v>
      </c>
      <c r="R141" s="90">
        <f t="shared" ca="1" si="28"/>
        <v>587310390.5220058</v>
      </c>
      <c r="S141" s="90">
        <f t="shared" ca="1" si="28"/>
        <v>685195455.60900688</v>
      </c>
      <c r="T141" s="90">
        <f t="shared" ca="1" si="28"/>
        <v>783080520.69600785</v>
      </c>
      <c r="U141" s="90">
        <f t="shared" ca="1" si="28"/>
        <v>880965585.78300881</v>
      </c>
      <c r="V141">
        <f ca="1">IF('Waste 2030'!$A149="MR",INDIRECT("'Waste 2030'!"&amp;'Country Selector'!$B$3&amp;ROW($A149))*10^12,0)*'Process Emissions Multipliers'!$D$45</f>
        <v>978850650.87000978</v>
      </c>
      <c r="W141" s="90">
        <f t="shared" ca="1" si="26"/>
        <v>962858336.540537</v>
      </c>
      <c r="X141" s="90">
        <f t="shared" ca="1" si="26"/>
        <v>946866022.21106422</v>
      </c>
      <c r="Y141" s="90">
        <f t="shared" ca="1" si="26"/>
        <v>930873707.88159156</v>
      </c>
      <c r="Z141" s="90">
        <f t="shared" ca="1" si="26"/>
        <v>914881393.55211866</v>
      </c>
      <c r="AA141" s="90">
        <f t="shared" ca="1" si="26"/>
        <v>898889079.22264588</v>
      </c>
      <c r="AB141" s="90">
        <f t="shared" ca="1" si="26"/>
        <v>882896764.89317322</v>
      </c>
      <c r="AC141" s="90">
        <f t="shared" ca="1" si="26"/>
        <v>866904450.56370044</v>
      </c>
      <c r="AD141" s="90">
        <f t="shared" ca="1" si="26"/>
        <v>850912136.23422754</v>
      </c>
      <c r="AE141" s="90">
        <f t="shared" ca="1" si="26"/>
        <v>834919821.90475476</v>
      </c>
      <c r="AF141" s="90">
        <f t="shared" ca="1" si="26"/>
        <v>818927507.5752821</v>
      </c>
      <c r="AG141" s="90">
        <f t="shared" ca="1" si="26"/>
        <v>802935193.24580932</v>
      </c>
      <c r="AH141" s="90">
        <f t="shared" ca="1" si="26"/>
        <v>786942878.91633654</v>
      </c>
      <c r="AI141" s="90">
        <f t="shared" ca="1" si="26"/>
        <v>770950564.58686376</v>
      </c>
      <c r="AJ141" s="90">
        <f t="shared" ca="1" si="26"/>
        <v>754958250.25739098</v>
      </c>
      <c r="AK141" s="90">
        <f t="shared" ca="1" si="26"/>
        <v>738965935.9279182</v>
      </c>
      <c r="AL141" s="90">
        <f t="shared" ca="1" si="26"/>
        <v>722973621.59844542</v>
      </c>
      <c r="AM141" s="90">
        <f t="shared" ca="1" si="25"/>
        <v>706981307.26897264</v>
      </c>
      <c r="AN141" s="90">
        <f t="shared" ca="1" si="25"/>
        <v>690988992.93949974</v>
      </c>
      <c r="AO141" s="90">
        <f t="shared" ca="1" si="25"/>
        <v>674996678.61002719</v>
      </c>
      <c r="AP141">
        <f ca="1">V141*'Process Emissions Multipliers'!$E$45</f>
        <v>659004364.28055429</v>
      </c>
    </row>
    <row r="142" spans="1:42">
      <c r="A142" s="74">
        <v>90</v>
      </c>
      <c r="B142">
        <f ca="1">IF('Waste 2010'!$A150="MR",INDIRECT("'Waste 2010'!"&amp;'Country Selector'!$B$3&amp;ROW($A150))*10^12,0)</f>
        <v>1841610838.3387809</v>
      </c>
      <c r="C142" s="90">
        <f t="shared" ca="1" si="27"/>
        <v>1776570250.17364</v>
      </c>
      <c r="D142" s="90">
        <f t="shared" ca="1" si="27"/>
        <v>1711529662.0084994</v>
      </c>
      <c r="E142" s="90">
        <f t="shared" ca="1" si="27"/>
        <v>1646489073.8433583</v>
      </c>
      <c r="F142" s="90">
        <f t="shared" ca="1" si="27"/>
        <v>1581448485.6782174</v>
      </c>
      <c r="G142" s="90">
        <f t="shared" ca="1" si="27"/>
        <v>1516407897.5130768</v>
      </c>
      <c r="H142" s="90">
        <f t="shared" ca="1" si="27"/>
        <v>1451367309.3479359</v>
      </c>
      <c r="I142" s="90">
        <f t="shared" ca="1" si="27"/>
        <v>1386326721.182795</v>
      </c>
      <c r="J142" s="90">
        <f t="shared" ca="1" si="27"/>
        <v>1321286133.0176542</v>
      </c>
      <c r="K142" s="90">
        <f t="shared" ca="1" si="27"/>
        <v>1256245544.8525133</v>
      </c>
      <c r="L142">
        <f ca="1">IF('Waste 2020'!$A150="MR",INDIRECT("'Waste 2020'!"&amp;'Country Selector'!$B$3&amp;ROW($A150))*10^12,0)*'Process Emissions Multipliers'!$B$45</f>
        <v>1191204956.6873724</v>
      </c>
      <c r="M142" s="90">
        <f t="shared" ca="1" si="28"/>
        <v>1265451944.2583811</v>
      </c>
      <c r="N142" s="90">
        <f t="shared" ca="1" si="28"/>
        <v>1339698931.8293898</v>
      </c>
      <c r="O142" s="90">
        <f t="shared" ca="1" si="28"/>
        <v>1413945919.4003987</v>
      </c>
      <c r="P142" s="90">
        <f t="shared" ca="1" si="28"/>
        <v>1488192906.9714074</v>
      </c>
      <c r="Q142" s="90">
        <f t="shared" ca="1" si="28"/>
        <v>1562439894.5424161</v>
      </c>
      <c r="R142" s="90">
        <f t="shared" ca="1" si="28"/>
        <v>1636686882.1134248</v>
      </c>
      <c r="S142" s="90">
        <f t="shared" ca="1" si="28"/>
        <v>1710933869.6844335</v>
      </c>
      <c r="T142" s="90">
        <f t="shared" ca="1" si="28"/>
        <v>1785180857.2554421</v>
      </c>
      <c r="U142" s="90">
        <f t="shared" ca="1" si="28"/>
        <v>1859427844.8264508</v>
      </c>
      <c r="V142">
        <f ca="1">IF('Waste 2030'!$A150="MR",INDIRECT("'Waste 2030'!"&amp;'Country Selector'!$B$3&amp;ROW($A150))*10^12,0)*'Process Emissions Multipliers'!$D$45</f>
        <v>1933674832.3974595</v>
      </c>
      <c r="W142" s="90">
        <f t="shared" ca="1" si="26"/>
        <v>1902082744.5715942</v>
      </c>
      <c r="X142" s="90">
        <f t="shared" ca="1" si="26"/>
        <v>1870490656.745729</v>
      </c>
      <c r="Y142" s="90">
        <f t="shared" ca="1" si="26"/>
        <v>1838898568.9198637</v>
      </c>
      <c r="Z142" s="90">
        <f t="shared" ca="1" si="26"/>
        <v>1807306481.0939982</v>
      </c>
      <c r="AA142" s="90">
        <f t="shared" ca="1" si="26"/>
        <v>1775714393.2681329</v>
      </c>
      <c r="AB142" s="90">
        <f t="shared" ca="1" si="26"/>
        <v>1744122305.4422679</v>
      </c>
      <c r="AC142" s="90">
        <f t="shared" ca="1" si="26"/>
        <v>1712530217.6164024</v>
      </c>
      <c r="AD142" s="90">
        <f t="shared" ca="1" si="26"/>
        <v>1680938129.7905374</v>
      </c>
      <c r="AE142" s="90">
        <f t="shared" ca="1" si="26"/>
        <v>1649346041.9646721</v>
      </c>
      <c r="AF142" s="90">
        <f t="shared" ca="1" si="26"/>
        <v>1617753954.1388066</v>
      </c>
      <c r="AG142" s="90">
        <f t="shared" ca="1" si="26"/>
        <v>1586161866.3129413</v>
      </c>
      <c r="AH142" s="90">
        <f t="shared" ca="1" si="26"/>
        <v>1554569778.4870758</v>
      </c>
      <c r="AI142" s="90">
        <f t="shared" ca="1" si="26"/>
        <v>1522977690.6612108</v>
      </c>
      <c r="AJ142" s="90">
        <f t="shared" ca="1" si="26"/>
        <v>1491385602.8353455</v>
      </c>
      <c r="AK142" s="90">
        <f t="shared" ca="1" si="26"/>
        <v>1459793515.00948</v>
      </c>
      <c r="AL142" s="90">
        <f t="shared" ref="AL142:AO157" ca="1" si="29">$V142*($AP$1-AL$1)/($AP$1-$V$1)+$AP142*(AL$1-$V$1)/($AP$1-$V$1)</f>
        <v>1428201427.1836147</v>
      </c>
      <c r="AM142" s="90">
        <f t="shared" ca="1" si="29"/>
        <v>1396609339.3577495</v>
      </c>
      <c r="AN142" s="90">
        <f t="shared" ca="1" si="29"/>
        <v>1365017251.5318842</v>
      </c>
      <c r="AO142" s="90">
        <f t="shared" ca="1" si="29"/>
        <v>1333425163.7060189</v>
      </c>
      <c r="AP142">
        <f ca="1">V142*'Process Emissions Multipliers'!$E$45</f>
        <v>1301833075.8801537</v>
      </c>
    </row>
    <row r="143" spans="1:42">
      <c r="A143" s="74">
        <v>91</v>
      </c>
      <c r="B143">
        <f ca="1">IF('Waste 2010'!$A151="MR",INDIRECT("'Waste 2010'!"&amp;'Country Selector'!$B$3&amp;ROW($A151))*10^12,0)</f>
        <v>1025644752.7776657</v>
      </c>
      <c r="C143" s="90">
        <f t="shared" ca="1" si="27"/>
        <v>1104350086.9722118</v>
      </c>
      <c r="D143" s="90">
        <f t="shared" ca="1" si="27"/>
        <v>1183055421.1667581</v>
      </c>
      <c r="E143" s="90">
        <f t="shared" ca="1" si="27"/>
        <v>1261760755.3613043</v>
      </c>
      <c r="F143" s="90">
        <f t="shared" ca="1" si="27"/>
        <v>1340466089.5558507</v>
      </c>
      <c r="G143" s="90">
        <f t="shared" ca="1" si="27"/>
        <v>1419171423.750397</v>
      </c>
      <c r="H143" s="90">
        <f t="shared" ca="1" si="27"/>
        <v>1497876757.9449432</v>
      </c>
      <c r="I143" s="90">
        <f t="shared" ca="1" si="27"/>
        <v>1576582092.1394897</v>
      </c>
      <c r="J143" s="90">
        <f t="shared" ca="1" si="27"/>
        <v>1655287426.3340356</v>
      </c>
      <c r="K143" s="90">
        <f t="shared" ca="1" si="27"/>
        <v>1733992760.5285816</v>
      </c>
      <c r="L143">
        <f ca="1">IF('Waste 2020'!$A151="MR",INDIRECT("'Waste 2020'!"&amp;'Country Selector'!$B$3&amp;ROW($A151))*10^12,0)*'Process Emissions Multipliers'!$B$45</f>
        <v>1812698094.7231281</v>
      </c>
      <c r="M143" s="90">
        <f t="shared" ca="1" si="28"/>
        <v>1911863444.8178186</v>
      </c>
      <c r="N143" s="90">
        <f t="shared" ca="1" si="28"/>
        <v>2011028794.9125097</v>
      </c>
      <c r="O143" s="90">
        <f t="shared" ca="1" si="28"/>
        <v>2110194145.0072005</v>
      </c>
      <c r="P143" s="90">
        <f t="shared" ca="1" si="28"/>
        <v>2209359495.1018915</v>
      </c>
      <c r="Q143" s="90">
        <f t="shared" ca="1" si="28"/>
        <v>2308524845.1965818</v>
      </c>
      <c r="R143" s="90">
        <f t="shared" ca="1" si="28"/>
        <v>2407690195.2912726</v>
      </c>
      <c r="S143" s="90">
        <f t="shared" ca="1" si="28"/>
        <v>2506855545.3859634</v>
      </c>
      <c r="T143" s="90">
        <f t="shared" ca="1" si="28"/>
        <v>2606020895.4806547</v>
      </c>
      <c r="U143" s="90">
        <f t="shared" ca="1" si="28"/>
        <v>2705186245.575345</v>
      </c>
      <c r="V143">
        <f ca="1">IF('Waste 2030'!$A151="MR",INDIRECT("'Waste 2030'!"&amp;'Country Selector'!$B$3&amp;ROW($A151))*10^12,0)*'Process Emissions Multipliers'!$D$45</f>
        <v>2804351595.6700358</v>
      </c>
      <c r="W143" s="90">
        <f t="shared" ref="W143:AL158" ca="1" si="30">$V143*($AP$1-W$1)/($AP$1-$V$1)+$AP143*(W$1-$V$1)/($AP$1-$V$1)</f>
        <v>2758534522.1783319</v>
      </c>
      <c r="X143" s="90">
        <f t="shared" ca="1" si="30"/>
        <v>2712717448.6866274</v>
      </c>
      <c r="Y143" s="90">
        <f t="shared" ca="1" si="30"/>
        <v>2666900375.1949234</v>
      </c>
      <c r="Z143" s="90">
        <f t="shared" ca="1" si="30"/>
        <v>2621083301.7032189</v>
      </c>
      <c r="AA143" s="90">
        <f t="shared" ca="1" si="30"/>
        <v>2575266228.2115145</v>
      </c>
      <c r="AB143" s="90">
        <f t="shared" ca="1" si="30"/>
        <v>2529449154.7198105</v>
      </c>
      <c r="AC143" s="90">
        <f t="shared" ca="1" si="30"/>
        <v>2483632081.2281065</v>
      </c>
      <c r="AD143" s="90">
        <f t="shared" ca="1" si="30"/>
        <v>2437815007.736402</v>
      </c>
      <c r="AE143" s="90">
        <f t="shared" ca="1" si="30"/>
        <v>2391997934.2446976</v>
      </c>
      <c r="AF143" s="90">
        <f t="shared" ca="1" si="30"/>
        <v>2346180860.7529936</v>
      </c>
      <c r="AG143" s="90">
        <f t="shared" ca="1" si="30"/>
        <v>2300363787.2612896</v>
      </c>
      <c r="AH143" s="90">
        <f t="shared" ca="1" si="30"/>
        <v>2254546713.7695856</v>
      </c>
      <c r="AI143" s="90">
        <f t="shared" ca="1" si="30"/>
        <v>2208729640.2778807</v>
      </c>
      <c r="AJ143" s="90">
        <f t="shared" ca="1" si="30"/>
        <v>2162912566.7861767</v>
      </c>
      <c r="AK143" s="90">
        <f t="shared" ca="1" si="30"/>
        <v>2117095493.2944722</v>
      </c>
      <c r="AL143" s="90">
        <f t="shared" ca="1" si="30"/>
        <v>2071278419.8027682</v>
      </c>
      <c r="AM143" s="90">
        <f t="shared" ca="1" si="29"/>
        <v>2025461346.311064</v>
      </c>
      <c r="AN143" s="90">
        <f t="shared" ca="1" si="29"/>
        <v>1979644272.8193598</v>
      </c>
      <c r="AO143" s="90">
        <f t="shared" ca="1" si="29"/>
        <v>1933827199.3276556</v>
      </c>
      <c r="AP143">
        <f ca="1">V143*'Process Emissions Multipliers'!$E$45</f>
        <v>1888010125.8359513</v>
      </c>
    </row>
    <row r="144" spans="1:42">
      <c r="A144" s="74">
        <v>92</v>
      </c>
      <c r="B144">
        <f ca="1">IF('Waste 2010'!$A152="MR",INDIRECT("'Waste 2010'!"&amp;'Country Selector'!$B$3&amp;ROW($A152))*10^12,0)</f>
        <v>1032933868.122754</v>
      </c>
      <c r="C144" s="90">
        <f t="shared" ca="1" si="27"/>
        <v>1017684355.2854083</v>
      </c>
      <c r="D144" s="90">
        <f t="shared" ca="1" si="27"/>
        <v>1002434842.4480625</v>
      </c>
      <c r="E144" s="90">
        <f t="shared" ca="1" si="27"/>
        <v>987185329.61071682</v>
      </c>
      <c r="F144" s="90">
        <f t="shared" ca="1" si="27"/>
        <v>971935816.77337122</v>
      </c>
      <c r="G144" s="90">
        <f t="shared" ca="1" si="27"/>
        <v>956686303.93602538</v>
      </c>
      <c r="H144" s="90">
        <f t="shared" ca="1" si="27"/>
        <v>941436791.09867978</v>
      </c>
      <c r="I144" s="90">
        <f t="shared" ca="1" si="27"/>
        <v>926187278.26133418</v>
      </c>
      <c r="J144" s="90">
        <f t="shared" ca="1" si="27"/>
        <v>910937765.42398846</v>
      </c>
      <c r="K144" s="90">
        <f t="shared" ca="1" si="27"/>
        <v>895688252.58664274</v>
      </c>
      <c r="L144">
        <f ca="1">IF('Waste 2020'!$A152="MR",INDIRECT("'Waste 2020'!"&amp;'Country Selector'!$B$3&amp;ROW($A152))*10^12,0)*'Process Emissions Multipliers'!$B$45</f>
        <v>880438739.74929702</v>
      </c>
      <c r="M144" s="90">
        <f t="shared" ca="1" si="28"/>
        <v>921111867.13392329</v>
      </c>
      <c r="N144" s="90">
        <f t="shared" ca="1" si="28"/>
        <v>961784994.51854944</v>
      </c>
      <c r="O144" s="90">
        <f t="shared" ca="1" si="28"/>
        <v>1002458121.9031758</v>
      </c>
      <c r="P144" s="90">
        <f t="shared" ca="1" si="28"/>
        <v>1043131249.287802</v>
      </c>
      <c r="Q144" s="90">
        <f t="shared" ca="1" si="28"/>
        <v>1083804376.6724281</v>
      </c>
      <c r="R144" s="90">
        <f t="shared" ca="1" si="28"/>
        <v>1124477504.0570545</v>
      </c>
      <c r="S144" s="90">
        <f t="shared" ca="1" si="28"/>
        <v>1165150631.4416807</v>
      </c>
      <c r="T144" s="90">
        <f t="shared" ca="1" si="28"/>
        <v>1205823758.8263068</v>
      </c>
      <c r="U144" s="90">
        <f t="shared" ca="1" si="28"/>
        <v>1246496886.2109332</v>
      </c>
      <c r="V144">
        <f ca="1">IF('Waste 2030'!$A152="MR",INDIRECT("'Waste 2030'!"&amp;'Country Selector'!$B$3&amp;ROW($A152))*10^12,0)*'Process Emissions Multipliers'!$D$45</f>
        <v>1287170013.5955594</v>
      </c>
      <c r="W144" s="90">
        <f t="shared" ca="1" si="30"/>
        <v>1266140424.0104721</v>
      </c>
      <c r="X144" s="90">
        <f t="shared" ca="1" si="30"/>
        <v>1245110834.4253845</v>
      </c>
      <c r="Y144" s="90">
        <f t="shared" ca="1" si="30"/>
        <v>1224081244.8402972</v>
      </c>
      <c r="Z144" s="90">
        <f t="shared" ca="1" si="30"/>
        <v>1203051655.2552099</v>
      </c>
      <c r="AA144" s="90">
        <f t="shared" ca="1" si="30"/>
        <v>1182022065.6701226</v>
      </c>
      <c r="AB144" s="90">
        <f t="shared" ca="1" si="30"/>
        <v>1160992476.0850353</v>
      </c>
      <c r="AC144" s="90">
        <f t="shared" ca="1" si="30"/>
        <v>1139962886.499948</v>
      </c>
      <c r="AD144" s="90">
        <f t="shared" ca="1" si="30"/>
        <v>1118933296.9148607</v>
      </c>
      <c r="AE144" s="90">
        <f t="shared" ca="1" si="30"/>
        <v>1097903707.3297732</v>
      </c>
      <c r="AF144" s="90">
        <f t="shared" ca="1" si="30"/>
        <v>1076874117.7446859</v>
      </c>
      <c r="AG144" s="90">
        <f t="shared" ca="1" si="30"/>
        <v>1055844528.1595985</v>
      </c>
      <c r="AH144" s="90">
        <f t="shared" ca="1" si="30"/>
        <v>1034814938.5745113</v>
      </c>
      <c r="AI144" s="90">
        <f t="shared" ca="1" si="30"/>
        <v>1013785348.9894239</v>
      </c>
      <c r="AJ144" s="90">
        <f t="shared" ca="1" si="30"/>
        <v>992755759.40433645</v>
      </c>
      <c r="AK144" s="90">
        <f t="shared" ca="1" si="30"/>
        <v>971726169.81924915</v>
      </c>
      <c r="AL144" s="90">
        <f t="shared" ca="1" si="30"/>
        <v>950696580.23416185</v>
      </c>
      <c r="AM144" s="90">
        <f t="shared" ca="1" si="29"/>
        <v>929666990.64907444</v>
      </c>
      <c r="AN144" s="90">
        <f t="shared" ca="1" si="29"/>
        <v>908637401.06398714</v>
      </c>
      <c r="AO144" s="90">
        <f t="shared" ca="1" si="29"/>
        <v>887607811.47889972</v>
      </c>
      <c r="AP144">
        <f ca="1">V144*'Process Emissions Multipliers'!$E$45</f>
        <v>866578221.89381242</v>
      </c>
    </row>
    <row r="145" spans="1:42">
      <c r="A145" s="74">
        <v>93</v>
      </c>
      <c r="B145">
        <f ca="1">IF('Waste 2010'!$A153="MR",INDIRECT("'Waste 2010'!"&amp;'Country Selector'!$B$3&amp;ROW($A153))*10^12,0)</f>
        <v>306369026.80392098</v>
      </c>
      <c r="C145" s="90">
        <f t="shared" ca="1" si="27"/>
        <v>440536099.34204793</v>
      </c>
      <c r="D145" s="90">
        <f t="shared" ca="1" si="27"/>
        <v>574703171.88017499</v>
      </c>
      <c r="E145" s="90">
        <f t="shared" ca="1" si="27"/>
        <v>708870244.41830206</v>
      </c>
      <c r="F145" s="90">
        <f t="shared" ca="1" si="27"/>
        <v>843037316.956429</v>
      </c>
      <c r="G145" s="90">
        <f t="shared" ca="1" si="27"/>
        <v>977204389.49455607</v>
      </c>
      <c r="H145" s="90">
        <f t="shared" ca="1" si="27"/>
        <v>1111371462.0326831</v>
      </c>
      <c r="I145" s="90">
        <f t="shared" ca="1" si="27"/>
        <v>1245538534.5708101</v>
      </c>
      <c r="J145" s="90">
        <f t="shared" ca="1" si="27"/>
        <v>1379705607.1089373</v>
      </c>
      <c r="K145" s="90">
        <f t="shared" ca="1" si="27"/>
        <v>1513872679.6470642</v>
      </c>
      <c r="L145">
        <f ca="1">IF('Waste 2020'!$A153="MR",INDIRECT("'Waste 2020'!"&amp;'Country Selector'!$B$3&amp;ROW($A153))*10^12,0)*'Process Emissions Multipliers'!$B$45</f>
        <v>1648039752.1851912</v>
      </c>
      <c r="M145" s="90">
        <f t="shared" ca="1" si="28"/>
        <v>1585291251.3956096</v>
      </c>
      <c r="N145" s="90">
        <f t="shared" ca="1" si="28"/>
        <v>1522542750.6060278</v>
      </c>
      <c r="O145" s="90">
        <f t="shared" ca="1" si="28"/>
        <v>1459794249.8164463</v>
      </c>
      <c r="P145" s="90">
        <f t="shared" ca="1" si="28"/>
        <v>1397045749.0268645</v>
      </c>
      <c r="Q145" s="90">
        <f t="shared" ca="1" si="28"/>
        <v>1334297248.2372828</v>
      </c>
      <c r="R145" s="90">
        <f t="shared" ca="1" si="28"/>
        <v>1271548747.4477015</v>
      </c>
      <c r="S145" s="90">
        <f t="shared" ca="1" si="28"/>
        <v>1208800246.6581197</v>
      </c>
      <c r="T145" s="90">
        <f t="shared" ca="1" si="28"/>
        <v>1146051745.8685379</v>
      </c>
      <c r="U145" s="90">
        <f t="shared" ca="1" si="28"/>
        <v>1083303245.0789564</v>
      </c>
      <c r="V145">
        <f ca="1">IF('Waste 2030'!$A153="MR",INDIRECT("'Waste 2030'!"&amp;'Country Selector'!$B$3&amp;ROW($A153))*10^12,0)*'Process Emissions Multipliers'!$D$45</f>
        <v>1020554744.2893746</v>
      </c>
      <c r="W145" s="90">
        <f t="shared" ca="1" si="30"/>
        <v>1003881074.7703277</v>
      </c>
      <c r="X145" s="90">
        <f t="shared" ca="1" si="30"/>
        <v>987207405.25128102</v>
      </c>
      <c r="Y145" s="90">
        <f t="shared" ca="1" si="30"/>
        <v>970533735.73223424</v>
      </c>
      <c r="Z145" s="90">
        <f t="shared" ca="1" si="30"/>
        <v>953860066.21318746</v>
      </c>
      <c r="AA145" s="90">
        <f t="shared" ca="1" si="30"/>
        <v>937186396.69414067</v>
      </c>
      <c r="AB145" s="90">
        <f t="shared" ca="1" si="30"/>
        <v>920512727.17509389</v>
      </c>
      <c r="AC145" s="90">
        <f t="shared" ca="1" si="30"/>
        <v>903839057.65604711</v>
      </c>
      <c r="AD145" s="90">
        <f t="shared" ca="1" si="30"/>
        <v>887165388.13700044</v>
      </c>
      <c r="AE145" s="90">
        <f t="shared" ca="1" si="30"/>
        <v>870491718.61795354</v>
      </c>
      <c r="AF145" s="90">
        <f t="shared" ca="1" si="30"/>
        <v>853818049.09890676</v>
      </c>
      <c r="AG145" s="90">
        <f t="shared" ca="1" si="30"/>
        <v>837144379.57985997</v>
      </c>
      <c r="AH145" s="90">
        <f t="shared" ca="1" si="30"/>
        <v>820470710.06081319</v>
      </c>
      <c r="AI145" s="90">
        <f t="shared" ca="1" si="30"/>
        <v>803797040.54176641</v>
      </c>
      <c r="AJ145" s="90">
        <f t="shared" ca="1" si="30"/>
        <v>787123371.02271962</v>
      </c>
      <c r="AK145" s="90">
        <f t="shared" ca="1" si="30"/>
        <v>770449701.50367284</v>
      </c>
      <c r="AL145" s="90">
        <f t="shared" ca="1" si="30"/>
        <v>753776031.98462605</v>
      </c>
      <c r="AM145" s="90">
        <f t="shared" ca="1" si="29"/>
        <v>737102362.46557927</v>
      </c>
      <c r="AN145" s="90">
        <f t="shared" ca="1" si="29"/>
        <v>720428692.94653249</v>
      </c>
      <c r="AO145" s="90">
        <f t="shared" ca="1" si="29"/>
        <v>703755023.4274857</v>
      </c>
      <c r="AP145">
        <f ca="1">V145*'Process Emissions Multipliers'!$E$45</f>
        <v>687081353.90843892</v>
      </c>
    </row>
    <row r="146" spans="1:42">
      <c r="A146" s="74">
        <v>94</v>
      </c>
      <c r="B146">
        <f ca="1">IF('Waste 2010'!$A154="MR",INDIRECT("'Waste 2010'!"&amp;'Country Selector'!$B$3&amp;ROW($A154))*10^12,0)</f>
        <v>1753813558.7962244</v>
      </c>
      <c r="C146" s="90">
        <f t="shared" ca="1" si="27"/>
        <v>1614072913.9317772</v>
      </c>
      <c r="D146" s="90">
        <f t="shared" ca="1" si="27"/>
        <v>1474332269.0673301</v>
      </c>
      <c r="E146" s="90">
        <f t="shared" ca="1" si="27"/>
        <v>1334591624.202883</v>
      </c>
      <c r="F146" s="90">
        <f t="shared" ca="1" si="27"/>
        <v>1194850979.3384359</v>
      </c>
      <c r="G146" s="90">
        <f t="shared" ca="1" si="27"/>
        <v>1055110334.4739889</v>
      </c>
      <c r="H146" s="90">
        <f t="shared" ca="1" si="27"/>
        <v>915369689.60954189</v>
      </c>
      <c r="I146" s="90">
        <f t="shared" ca="1" si="27"/>
        <v>775629044.74509478</v>
      </c>
      <c r="J146" s="90">
        <f t="shared" ca="1" si="27"/>
        <v>635888399.88064778</v>
      </c>
      <c r="K146" s="90">
        <f t="shared" ca="1" si="27"/>
        <v>496147755.01620066</v>
      </c>
      <c r="L146">
        <f ca="1">IF('Waste 2020'!$A154="MR",INDIRECT("'Waste 2020'!"&amp;'Country Selector'!$B$3&amp;ROW($A154))*10^12,0)*'Process Emissions Multipliers'!$B$45</f>
        <v>356407110.15175366</v>
      </c>
      <c r="M146" s="90">
        <f t="shared" ca="1" si="28"/>
        <v>401804049.95527184</v>
      </c>
      <c r="N146" s="90">
        <f t="shared" ca="1" si="28"/>
        <v>447200989.75879002</v>
      </c>
      <c r="O146" s="90">
        <f t="shared" ca="1" si="28"/>
        <v>492597929.56230819</v>
      </c>
      <c r="P146" s="90">
        <f t="shared" ca="1" si="28"/>
        <v>537994869.36582637</v>
      </c>
      <c r="Q146" s="90">
        <f t="shared" ca="1" si="28"/>
        <v>583391809.16934454</v>
      </c>
      <c r="R146" s="90">
        <f t="shared" ca="1" si="28"/>
        <v>628788748.97286272</v>
      </c>
      <c r="S146" s="90">
        <f t="shared" ca="1" si="28"/>
        <v>674185688.7763809</v>
      </c>
      <c r="T146" s="90">
        <f t="shared" ca="1" si="28"/>
        <v>719582628.57989907</v>
      </c>
      <c r="U146" s="90">
        <f t="shared" ca="1" si="28"/>
        <v>764979568.38341725</v>
      </c>
      <c r="V146">
        <f ca="1">IF('Waste 2030'!$A154="MR",INDIRECT("'Waste 2030'!"&amp;'Country Selector'!$B$3&amp;ROW($A154))*10^12,0)*'Process Emissions Multipliers'!$D$45</f>
        <v>810376508.18693542</v>
      </c>
      <c r="W146" s="90">
        <f t="shared" ca="1" si="30"/>
        <v>797136698.99579144</v>
      </c>
      <c r="X146" s="90">
        <f t="shared" ca="1" si="30"/>
        <v>783896889.80464745</v>
      </c>
      <c r="Y146" s="90">
        <f t="shared" ca="1" si="30"/>
        <v>770657080.61350346</v>
      </c>
      <c r="Z146" s="90">
        <f t="shared" ca="1" si="30"/>
        <v>757417271.42235947</v>
      </c>
      <c r="AA146" s="90">
        <f t="shared" ca="1" si="30"/>
        <v>744177462.23121548</v>
      </c>
      <c r="AB146" s="90">
        <f t="shared" ca="1" si="30"/>
        <v>730937653.04007137</v>
      </c>
      <c r="AC146" s="90">
        <f t="shared" ca="1" si="30"/>
        <v>717697843.8489275</v>
      </c>
      <c r="AD146" s="90">
        <f t="shared" ca="1" si="30"/>
        <v>704458034.65778351</v>
      </c>
      <c r="AE146" s="90">
        <f t="shared" ca="1" si="30"/>
        <v>691218225.46663952</v>
      </c>
      <c r="AF146" s="90">
        <f t="shared" ca="1" si="30"/>
        <v>677978416.27549553</v>
      </c>
      <c r="AG146" s="90">
        <f t="shared" ca="1" si="30"/>
        <v>664738607.08435154</v>
      </c>
      <c r="AH146" s="90">
        <f t="shared" ca="1" si="30"/>
        <v>651498797.89320755</v>
      </c>
      <c r="AI146" s="90">
        <f t="shared" ca="1" si="30"/>
        <v>638258988.70206344</v>
      </c>
      <c r="AJ146" s="90">
        <f t="shared" ca="1" si="30"/>
        <v>625019179.51091945</v>
      </c>
      <c r="AK146" s="90">
        <f t="shared" ca="1" si="30"/>
        <v>611779370.31977546</v>
      </c>
      <c r="AL146" s="90">
        <f t="shared" ca="1" si="30"/>
        <v>598539561.12863159</v>
      </c>
      <c r="AM146" s="90">
        <f t="shared" ca="1" si="29"/>
        <v>585299751.93748748</v>
      </c>
      <c r="AN146" s="90">
        <f t="shared" ca="1" si="29"/>
        <v>572059942.74634349</v>
      </c>
      <c r="AO146" s="90">
        <f t="shared" ca="1" si="29"/>
        <v>558820133.5551995</v>
      </c>
      <c r="AP146">
        <f ca="1">V146*'Process Emissions Multipliers'!$E$45</f>
        <v>545580324.36405551</v>
      </c>
    </row>
    <row r="147" spans="1:42">
      <c r="A147" s="74">
        <v>95</v>
      </c>
      <c r="B147">
        <f ca="1">IF('Waste 2010'!$A155="MR",INDIRECT("'Waste 2010'!"&amp;'Country Selector'!$B$3&amp;ROW($A155))*10^12,0)</f>
        <v>1010381986.0667329</v>
      </c>
      <c r="C147" s="90">
        <f t="shared" ca="1" si="27"/>
        <v>965397655.86443353</v>
      </c>
      <c r="D147" s="90">
        <f t="shared" ca="1" si="27"/>
        <v>920413325.66213429</v>
      </c>
      <c r="E147" s="90">
        <f t="shared" ca="1" si="27"/>
        <v>875428995.45983505</v>
      </c>
      <c r="F147" s="90">
        <f t="shared" ca="1" si="27"/>
        <v>830444665.25753582</v>
      </c>
      <c r="G147" s="90">
        <f t="shared" ca="1" si="27"/>
        <v>785460335.05523658</v>
      </c>
      <c r="H147" s="90">
        <f t="shared" ca="1" si="27"/>
        <v>740476004.85293722</v>
      </c>
      <c r="I147" s="90">
        <f t="shared" ca="1" si="27"/>
        <v>695491674.6506381</v>
      </c>
      <c r="J147" s="90">
        <f t="shared" ca="1" si="27"/>
        <v>650507344.44833875</v>
      </c>
      <c r="K147" s="90">
        <f t="shared" ca="1" si="27"/>
        <v>605523014.24603951</v>
      </c>
      <c r="L147">
        <f ca="1">IF('Waste 2020'!$A155="MR",INDIRECT("'Waste 2020'!"&amp;'Country Selector'!$B$3&amp;ROW($A155))*10^12,0)*'Process Emissions Multipliers'!$B$45</f>
        <v>560538684.04374027</v>
      </c>
      <c r="M147" s="90">
        <f t="shared" ca="1" si="28"/>
        <v>699680031.75852489</v>
      </c>
      <c r="N147" s="90">
        <f t="shared" ca="1" si="28"/>
        <v>838821379.4733094</v>
      </c>
      <c r="O147" s="90">
        <f t="shared" ca="1" si="28"/>
        <v>977962727.18809414</v>
      </c>
      <c r="P147" s="90">
        <f t="shared" ca="1" si="28"/>
        <v>1117104074.9028785</v>
      </c>
      <c r="Q147" s="90">
        <f t="shared" ca="1" si="28"/>
        <v>1256245422.6176631</v>
      </c>
      <c r="R147" s="90">
        <f t="shared" ca="1" si="28"/>
        <v>1395386770.3324478</v>
      </c>
      <c r="S147" s="90">
        <f t="shared" ca="1" si="28"/>
        <v>1534528118.0472324</v>
      </c>
      <c r="T147" s="90">
        <f t="shared" ca="1" si="28"/>
        <v>1673669465.7620168</v>
      </c>
      <c r="U147" s="90">
        <f t="shared" ca="1" si="28"/>
        <v>1812810813.4768014</v>
      </c>
      <c r="V147">
        <f ca="1">IF('Waste 2030'!$A155="MR",INDIRECT("'Waste 2030'!"&amp;'Country Selector'!$B$3&amp;ROW($A155))*10^12,0)*'Process Emissions Multipliers'!$D$45</f>
        <v>1951952161.191586</v>
      </c>
      <c r="W147" s="90">
        <f t="shared" ca="1" si="30"/>
        <v>1920061461.1239872</v>
      </c>
      <c r="X147" s="90">
        <f t="shared" ca="1" si="30"/>
        <v>1888170761.0563879</v>
      </c>
      <c r="Y147" s="90">
        <f t="shared" ca="1" si="30"/>
        <v>1856280060.9887891</v>
      </c>
      <c r="Z147" s="90">
        <f t="shared" ca="1" si="30"/>
        <v>1824389360.92119</v>
      </c>
      <c r="AA147" s="90">
        <f t="shared" ca="1" si="30"/>
        <v>1792498660.853591</v>
      </c>
      <c r="AB147" s="90">
        <f t="shared" ca="1" si="30"/>
        <v>1760607960.7859921</v>
      </c>
      <c r="AC147" s="90">
        <f t="shared" ca="1" si="30"/>
        <v>1728717260.7183928</v>
      </c>
      <c r="AD147" s="90">
        <f t="shared" ca="1" si="30"/>
        <v>1696826560.650794</v>
      </c>
      <c r="AE147" s="90">
        <f t="shared" ca="1" si="30"/>
        <v>1664935860.5831947</v>
      </c>
      <c r="AF147" s="90">
        <f t="shared" ca="1" si="30"/>
        <v>1633045160.5155959</v>
      </c>
      <c r="AG147" s="90">
        <f t="shared" ca="1" si="30"/>
        <v>1601154460.4479969</v>
      </c>
      <c r="AH147" s="90">
        <f t="shared" ca="1" si="30"/>
        <v>1569263760.3803978</v>
      </c>
      <c r="AI147" s="90">
        <f t="shared" ca="1" si="30"/>
        <v>1537373060.312799</v>
      </c>
      <c r="AJ147" s="90">
        <f t="shared" ca="1" si="30"/>
        <v>1505482360.2452002</v>
      </c>
      <c r="AK147" s="90">
        <f t="shared" ca="1" si="30"/>
        <v>1473591660.1776009</v>
      </c>
      <c r="AL147" s="90">
        <f t="shared" ca="1" si="30"/>
        <v>1441700960.1100018</v>
      </c>
      <c r="AM147" s="90">
        <f t="shared" ca="1" si="29"/>
        <v>1409810260.042403</v>
      </c>
      <c r="AN147" s="90">
        <f t="shared" ca="1" si="29"/>
        <v>1377919559.9748037</v>
      </c>
      <c r="AO147" s="90">
        <f t="shared" ca="1" si="29"/>
        <v>1346028859.9072049</v>
      </c>
      <c r="AP147">
        <f ca="1">V147*'Process Emissions Multipliers'!$E$45</f>
        <v>1314138159.8396058</v>
      </c>
    </row>
    <row r="148" spans="1:42">
      <c r="A148" s="74">
        <v>96</v>
      </c>
      <c r="B148">
        <f ca="1">IF('Waste 2010'!$A156="MR",INDIRECT("'Waste 2010'!"&amp;'Country Selector'!$B$3&amp;ROW($A156))*10^12,0)</f>
        <v>1879809335.8523004</v>
      </c>
      <c r="C148" s="90">
        <f t="shared" ca="1" si="27"/>
        <v>1724484899.9523308</v>
      </c>
      <c r="D148" s="90">
        <f t="shared" ca="1" si="27"/>
        <v>1569160464.0523612</v>
      </c>
      <c r="E148" s="90">
        <f t="shared" ca="1" si="27"/>
        <v>1413836028.1523917</v>
      </c>
      <c r="F148" s="90">
        <f t="shared" ca="1" si="27"/>
        <v>1258511592.2524219</v>
      </c>
      <c r="G148" s="90">
        <f t="shared" ca="1" si="27"/>
        <v>1103187156.3524523</v>
      </c>
      <c r="H148" s="90">
        <f t="shared" ca="1" si="27"/>
        <v>947862720.4524827</v>
      </c>
      <c r="I148" s="90">
        <f t="shared" ca="1" si="27"/>
        <v>792538284.552513</v>
      </c>
      <c r="J148" s="90">
        <f t="shared" ca="1" si="27"/>
        <v>637213848.65254354</v>
      </c>
      <c r="K148" s="90">
        <f t="shared" ca="1" si="27"/>
        <v>481889412.75257385</v>
      </c>
      <c r="L148">
        <f ca="1">IF('Waste 2020'!$A156="MR",INDIRECT("'Waste 2020'!"&amp;'Country Selector'!$B$3&amp;ROW($A156))*10^12,0)*'Process Emissions Multipliers'!$B$45</f>
        <v>326564976.85260421</v>
      </c>
      <c r="M148" s="90">
        <f t="shared" ca="1" si="28"/>
        <v>474407374.56382215</v>
      </c>
      <c r="N148" s="90">
        <f t="shared" ca="1" si="28"/>
        <v>622249772.27504015</v>
      </c>
      <c r="O148" s="90">
        <f t="shared" ca="1" si="28"/>
        <v>770092169.98625815</v>
      </c>
      <c r="P148" s="90">
        <f t="shared" ca="1" si="28"/>
        <v>917934567.69747615</v>
      </c>
      <c r="Q148" s="90">
        <f t="shared" ca="1" si="28"/>
        <v>1065776965.408694</v>
      </c>
      <c r="R148" s="90">
        <f t="shared" ca="1" si="28"/>
        <v>1213619363.1199121</v>
      </c>
      <c r="S148" s="90">
        <f t="shared" ca="1" si="28"/>
        <v>1361461760.83113</v>
      </c>
      <c r="T148" s="90">
        <f t="shared" ca="1" si="28"/>
        <v>1509304158.5423479</v>
      </c>
      <c r="U148" s="90">
        <f t="shared" ca="1" si="28"/>
        <v>1657146556.253566</v>
      </c>
      <c r="V148">
        <f ca="1">IF('Waste 2030'!$A156="MR",INDIRECT("'Waste 2030'!"&amp;'Country Selector'!$B$3&amp;ROW($A156))*10^12,0)*'Process Emissions Multipliers'!$D$45</f>
        <v>1804988953.9647839</v>
      </c>
      <c r="W148" s="90">
        <f t="shared" ca="1" si="30"/>
        <v>1775499316.6157413</v>
      </c>
      <c r="X148" s="90">
        <f t="shared" ca="1" si="30"/>
        <v>1746009679.2666984</v>
      </c>
      <c r="Y148" s="90">
        <f t="shared" ca="1" si="30"/>
        <v>1716520041.9176555</v>
      </c>
      <c r="Z148" s="90">
        <f t="shared" ca="1" si="30"/>
        <v>1687030404.5686126</v>
      </c>
      <c r="AA148" s="90">
        <f t="shared" ca="1" si="30"/>
        <v>1657540767.2195699</v>
      </c>
      <c r="AB148" s="90">
        <f t="shared" ca="1" si="30"/>
        <v>1628051129.870527</v>
      </c>
      <c r="AC148" s="90">
        <f t="shared" ca="1" si="30"/>
        <v>1598561492.5214844</v>
      </c>
      <c r="AD148" s="90">
        <f t="shared" ca="1" si="30"/>
        <v>1569071855.1724417</v>
      </c>
      <c r="AE148" s="90">
        <f t="shared" ca="1" si="30"/>
        <v>1539582217.8233986</v>
      </c>
      <c r="AF148" s="90">
        <f t="shared" ca="1" si="30"/>
        <v>1510092580.4743559</v>
      </c>
      <c r="AG148" s="90">
        <f t="shared" ca="1" si="30"/>
        <v>1480602943.1253133</v>
      </c>
      <c r="AH148" s="90">
        <f t="shared" ca="1" si="30"/>
        <v>1451113305.7762704</v>
      </c>
      <c r="AI148" s="90">
        <f t="shared" ca="1" si="30"/>
        <v>1421623668.4272275</v>
      </c>
      <c r="AJ148" s="90">
        <f t="shared" ca="1" si="30"/>
        <v>1392134031.0781848</v>
      </c>
      <c r="AK148" s="90">
        <f t="shared" ca="1" si="30"/>
        <v>1362644393.729142</v>
      </c>
      <c r="AL148" s="90">
        <f t="shared" ca="1" si="30"/>
        <v>1333154756.3800991</v>
      </c>
      <c r="AM148" s="90">
        <f t="shared" ca="1" si="29"/>
        <v>1303665119.0310564</v>
      </c>
      <c r="AN148" s="90">
        <f t="shared" ca="1" si="29"/>
        <v>1274175481.6820138</v>
      </c>
      <c r="AO148" s="90">
        <f t="shared" ca="1" si="29"/>
        <v>1244685844.3329706</v>
      </c>
      <c r="AP148">
        <f ca="1">V148*'Process Emissions Multipliers'!$E$45</f>
        <v>1215196206.983928</v>
      </c>
    </row>
    <row r="149" spans="1:42">
      <c r="A149" s="74">
        <v>97</v>
      </c>
      <c r="B149">
        <f ca="1">IF('Waste 2010'!$A157="MR",INDIRECT("'Waste 2010'!"&amp;'Country Selector'!$B$3&amp;ROW($A157))*10^12,0)</f>
        <v>1155434331.4337246</v>
      </c>
      <c r="C149" s="90">
        <f t="shared" ca="1" si="27"/>
        <v>1246456448.1991184</v>
      </c>
      <c r="D149" s="90">
        <f t="shared" ca="1" si="27"/>
        <v>1337478564.9645121</v>
      </c>
      <c r="E149" s="90">
        <f t="shared" ca="1" si="27"/>
        <v>1428500681.7299058</v>
      </c>
      <c r="F149" s="90">
        <f t="shared" ca="1" si="27"/>
        <v>1519522798.4952996</v>
      </c>
      <c r="G149" s="90">
        <f t="shared" ca="1" si="27"/>
        <v>1610544915.2606931</v>
      </c>
      <c r="H149" s="90">
        <f t="shared" ca="1" si="27"/>
        <v>1701567032.026087</v>
      </c>
      <c r="I149" s="90">
        <f t="shared" ca="1" si="27"/>
        <v>1792589148.7914805</v>
      </c>
      <c r="J149" s="90">
        <f t="shared" ca="1" si="27"/>
        <v>1883611265.5568743</v>
      </c>
      <c r="K149" s="90">
        <f t="shared" ca="1" si="27"/>
        <v>1974633382.322268</v>
      </c>
      <c r="L149">
        <f ca="1">IF('Waste 2020'!$A157="MR",INDIRECT("'Waste 2020'!"&amp;'Country Selector'!$B$3&amp;ROW($A157))*10^12,0)*'Process Emissions Multipliers'!$B$45</f>
        <v>2065655499.0876617</v>
      </c>
      <c r="M149" s="90">
        <f t="shared" ca="1" si="28"/>
        <v>1871304703.2096288</v>
      </c>
      <c r="N149" s="90">
        <f t="shared" ca="1" si="28"/>
        <v>1676953907.3315961</v>
      </c>
      <c r="O149" s="90">
        <f t="shared" ca="1" si="28"/>
        <v>1482603111.4535635</v>
      </c>
      <c r="P149" s="90">
        <f t="shared" ca="1" si="28"/>
        <v>1288252315.5755308</v>
      </c>
      <c r="Q149" s="90">
        <f t="shared" ca="1" si="28"/>
        <v>1093901519.6974978</v>
      </c>
      <c r="R149" s="90">
        <f t="shared" ca="1" si="28"/>
        <v>899550723.81946516</v>
      </c>
      <c r="S149" s="90">
        <f t="shared" ca="1" si="28"/>
        <v>705199927.94143236</v>
      </c>
      <c r="T149" s="90">
        <f t="shared" ca="1" si="28"/>
        <v>510849132.06339955</v>
      </c>
      <c r="U149" s="90">
        <f t="shared" ca="1" si="28"/>
        <v>316498336.18536675</v>
      </c>
      <c r="V149">
        <f ca="1">IF('Waste 2030'!$A157="MR",INDIRECT("'Waste 2030'!"&amp;'Country Selector'!$B$3&amp;ROW($A157))*10^12,0)*'Process Emissions Multipliers'!$D$45</f>
        <v>122147540.30733396</v>
      </c>
      <c r="W149" s="90">
        <f t="shared" ca="1" si="30"/>
        <v>120151912.21286356</v>
      </c>
      <c r="X149" s="90">
        <f t="shared" ca="1" si="30"/>
        <v>118156284.11839317</v>
      </c>
      <c r="Y149" s="90">
        <f t="shared" ca="1" si="30"/>
        <v>116160656.02392276</v>
      </c>
      <c r="Z149" s="90">
        <f t="shared" ca="1" si="30"/>
        <v>114165027.92945234</v>
      </c>
      <c r="AA149" s="90">
        <f t="shared" ca="1" si="30"/>
        <v>112169399.83498195</v>
      </c>
      <c r="AB149" s="90">
        <f t="shared" ca="1" si="30"/>
        <v>110173771.74051155</v>
      </c>
      <c r="AC149" s="90">
        <f t="shared" ca="1" si="30"/>
        <v>108178143.64604115</v>
      </c>
      <c r="AD149" s="90">
        <f t="shared" ca="1" si="30"/>
        <v>106182515.55157074</v>
      </c>
      <c r="AE149" s="90">
        <f t="shared" ca="1" si="30"/>
        <v>104186887.45710035</v>
      </c>
      <c r="AF149" s="90">
        <f t="shared" ca="1" si="30"/>
        <v>102191259.36262995</v>
      </c>
      <c r="AG149" s="90">
        <f t="shared" ca="1" si="30"/>
        <v>100195631.26815954</v>
      </c>
      <c r="AH149" s="90">
        <f t="shared" ca="1" si="30"/>
        <v>98200003.173689127</v>
      </c>
      <c r="AI149" s="90">
        <f t="shared" ca="1" si="30"/>
        <v>96204375.079218745</v>
      </c>
      <c r="AJ149" s="90">
        <f t="shared" ca="1" si="30"/>
        <v>94208746.984748334</v>
      </c>
      <c r="AK149" s="90">
        <f t="shared" ca="1" si="30"/>
        <v>92213118.890277952</v>
      </c>
      <c r="AL149" s="90">
        <f t="shared" ca="1" si="30"/>
        <v>90217490.79580754</v>
      </c>
      <c r="AM149" s="90">
        <f t="shared" ca="1" si="29"/>
        <v>88221862.701337129</v>
      </c>
      <c r="AN149" s="90">
        <f t="shared" ca="1" si="29"/>
        <v>86226234.606866732</v>
      </c>
      <c r="AO149" s="90">
        <f t="shared" ca="1" si="29"/>
        <v>84230606.512396336</v>
      </c>
      <c r="AP149">
        <f ca="1">V149*'Process Emissions Multipliers'!$E$45</f>
        <v>82234978.417925924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155830662.18064955</v>
      </c>
      <c r="D150" s="90">
        <f t="shared" ca="1" si="27"/>
        <v>311661324.3612991</v>
      </c>
      <c r="E150" s="90">
        <f t="shared" ca="1" si="27"/>
        <v>467491986.54194862</v>
      </c>
      <c r="F150" s="90">
        <f t="shared" ca="1" si="27"/>
        <v>623322648.7225982</v>
      </c>
      <c r="G150" s="90">
        <f t="shared" ca="1" si="27"/>
        <v>779153310.90324771</v>
      </c>
      <c r="H150" s="90">
        <f t="shared" ca="1" si="27"/>
        <v>934983973.08389723</v>
      </c>
      <c r="I150" s="90">
        <f t="shared" ca="1" si="27"/>
        <v>1090814635.2645469</v>
      </c>
      <c r="J150" s="90">
        <f t="shared" ca="1" si="27"/>
        <v>1246645297.4451964</v>
      </c>
      <c r="K150" s="90">
        <f t="shared" ca="1" si="27"/>
        <v>1402475959.6258459</v>
      </c>
      <c r="L150">
        <f ca="1">IF('Waste 2020'!$A158="MR",INDIRECT("'Waste 2020'!"&amp;'Country Selector'!$B$3&amp;ROW($A158))*10^12,0)*'Process Emissions Multipliers'!$B$45</f>
        <v>1558306621.8064954</v>
      </c>
      <c r="M150" s="90">
        <f t="shared" ca="1" si="28"/>
        <v>1651524145.7255914</v>
      </c>
      <c r="N150" s="90">
        <f t="shared" ca="1" si="28"/>
        <v>1744741669.6446874</v>
      </c>
      <c r="O150" s="90">
        <f t="shared" ca="1" si="28"/>
        <v>1837959193.5637834</v>
      </c>
      <c r="P150" s="90">
        <f t="shared" ca="1" si="28"/>
        <v>1931176717.4828792</v>
      </c>
      <c r="Q150" s="90">
        <f t="shared" ca="1" si="28"/>
        <v>2024394241.4019752</v>
      </c>
      <c r="R150" s="90">
        <f t="shared" ca="1" si="28"/>
        <v>2117611765.3210711</v>
      </c>
      <c r="S150" s="90">
        <f t="shared" ca="1" si="28"/>
        <v>2210829289.2401671</v>
      </c>
      <c r="T150" s="90">
        <f t="shared" ca="1" si="28"/>
        <v>2304046813.1592631</v>
      </c>
      <c r="U150" s="90">
        <f t="shared" ca="1" si="28"/>
        <v>2397264337.0783596</v>
      </c>
      <c r="V150">
        <f ca="1">IF('Waste 2030'!$A158="MR",INDIRECT("'Waste 2030'!"&amp;'Country Selector'!$B$3&amp;ROW($A158))*10^12,0)*'Process Emissions Multipliers'!$D$45</f>
        <v>2490481860.9974551</v>
      </c>
      <c r="W150" s="90">
        <f t="shared" ca="1" si="30"/>
        <v>2449792743.9012752</v>
      </c>
      <c r="X150" s="90">
        <f t="shared" ca="1" si="30"/>
        <v>2409103626.8050957</v>
      </c>
      <c r="Y150" s="90">
        <f t="shared" ca="1" si="30"/>
        <v>2368414509.7089157</v>
      </c>
      <c r="Z150" s="90">
        <f t="shared" ca="1" si="30"/>
        <v>2327725392.6127357</v>
      </c>
      <c r="AA150" s="90">
        <f t="shared" ca="1" si="30"/>
        <v>2287036275.5165563</v>
      </c>
      <c r="AB150" s="90">
        <f t="shared" ca="1" si="30"/>
        <v>2246347158.4203763</v>
      </c>
      <c r="AC150" s="90">
        <f t="shared" ca="1" si="30"/>
        <v>2205658041.3241963</v>
      </c>
      <c r="AD150" s="90">
        <f t="shared" ca="1" si="30"/>
        <v>2164968924.2280169</v>
      </c>
      <c r="AE150" s="90">
        <f t="shared" ca="1" si="30"/>
        <v>2124279807.1318374</v>
      </c>
      <c r="AF150" s="90">
        <f t="shared" ca="1" si="30"/>
        <v>2083590690.0356574</v>
      </c>
      <c r="AG150" s="90">
        <f t="shared" ca="1" si="30"/>
        <v>2042901572.9394777</v>
      </c>
      <c r="AH150" s="90">
        <f t="shared" ca="1" si="30"/>
        <v>2002212455.8432977</v>
      </c>
      <c r="AI150" s="90">
        <f t="shared" ca="1" si="30"/>
        <v>1961523338.747118</v>
      </c>
      <c r="AJ150" s="90">
        <f t="shared" ca="1" si="30"/>
        <v>1920834221.650938</v>
      </c>
      <c r="AK150" s="90">
        <f t="shared" ca="1" si="30"/>
        <v>1880145104.5547585</v>
      </c>
      <c r="AL150" s="90">
        <f t="shared" ca="1" si="30"/>
        <v>1839455987.4585786</v>
      </c>
      <c r="AM150" s="90">
        <f t="shared" ca="1" si="29"/>
        <v>1798766870.3623986</v>
      </c>
      <c r="AN150" s="90">
        <f t="shared" ca="1" si="29"/>
        <v>1758077753.2662191</v>
      </c>
      <c r="AO150" s="90">
        <f t="shared" ca="1" si="29"/>
        <v>1717388636.1700392</v>
      </c>
      <c r="AP150">
        <f ca="1">V150*'Process Emissions Multipliers'!$E$45</f>
        <v>1676699519.0738595</v>
      </c>
    </row>
    <row r="151" spans="1:42">
      <c r="A151" s="74">
        <v>99</v>
      </c>
      <c r="B151">
        <f ca="1">IF('Waste 2010'!$A159="MR",INDIRECT("'Waste 2010'!"&amp;'Country Selector'!$B$3&amp;ROW($A159))*10^12,0)</f>
        <v>961856775.79185832</v>
      </c>
      <c r="C151" s="90">
        <f t="shared" ca="1" si="27"/>
        <v>989253678.63503027</v>
      </c>
      <c r="D151" s="90">
        <f t="shared" ca="1" si="27"/>
        <v>1016650581.4782021</v>
      </c>
      <c r="E151" s="90">
        <f t="shared" ca="1" si="27"/>
        <v>1044047484.3213741</v>
      </c>
      <c r="F151" s="90">
        <f t="shared" ca="1" si="27"/>
        <v>1071444387.164546</v>
      </c>
      <c r="G151" s="90">
        <f t="shared" ca="1" si="27"/>
        <v>1098841290.0077178</v>
      </c>
      <c r="H151" s="90">
        <f t="shared" ca="1" si="27"/>
        <v>1126238192.8508899</v>
      </c>
      <c r="I151" s="90">
        <f t="shared" ca="1" si="27"/>
        <v>1153635095.6940618</v>
      </c>
      <c r="J151" s="90">
        <f t="shared" ca="1" si="27"/>
        <v>1181031998.5372336</v>
      </c>
      <c r="K151" s="90">
        <f t="shared" ca="1" si="27"/>
        <v>1208428901.3804054</v>
      </c>
      <c r="L151">
        <f ca="1">IF('Waste 2020'!$A159="MR",INDIRECT("'Waste 2020'!"&amp;'Country Selector'!$B$3&amp;ROW($A159))*10^12,0)*'Process Emissions Multipliers'!$B$45</f>
        <v>1235825804.2235775</v>
      </c>
      <c r="M151" s="90">
        <f t="shared" ca="1" si="28"/>
        <v>1227223909.6097708</v>
      </c>
      <c r="N151" s="90">
        <f t="shared" ca="1" si="28"/>
        <v>1218622014.9959643</v>
      </c>
      <c r="O151" s="90">
        <f t="shared" ca="1" si="28"/>
        <v>1210020120.3821578</v>
      </c>
      <c r="P151" s="90">
        <f t="shared" ca="1" si="28"/>
        <v>1201418225.7683511</v>
      </c>
      <c r="Q151" s="90">
        <f t="shared" ca="1" si="28"/>
        <v>1192816331.1545444</v>
      </c>
      <c r="R151" s="90">
        <f t="shared" ca="1" si="28"/>
        <v>1184214436.5407379</v>
      </c>
      <c r="S151" s="90">
        <f t="shared" ca="1" si="28"/>
        <v>1175612541.9269314</v>
      </c>
      <c r="T151" s="90">
        <f t="shared" ca="1" si="28"/>
        <v>1167010647.3131247</v>
      </c>
      <c r="U151" s="90">
        <f t="shared" ca="1" si="28"/>
        <v>1158408752.6993182</v>
      </c>
      <c r="V151">
        <f ca="1">IF('Waste 2030'!$A159="MR",INDIRECT("'Waste 2030'!"&amp;'Country Selector'!$B$3&amp;ROW($A159))*10^12,0)*'Process Emissions Multipliers'!$D$45</f>
        <v>1149806858.0855114</v>
      </c>
      <c r="W151" s="90">
        <f t="shared" ca="1" si="30"/>
        <v>1131021487.0216584</v>
      </c>
      <c r="X151" s="90">
        <f t="shared" ca="1" si="30"/>
        <v>1112236115.9578059</v>
      </c>
      <c r="Y151" s="90">
        <f t="shared" ca="1" si="30"/>
        <v>1093450744.8939528</v>
      </c>
      <c r="Z151" s="90">
        <f t="shared" ca="1" si="30"/>
        <v>1074665373.8301001</v>
      </c>
      <c r="AA151" s="90">
        <f t="shared" ca="1" si="30"/>
        <v>1055880002.7662473</v>
      </c>
      <c r="AB151" s="90">
        <f t="shared" ca="1" si="30"/>
        <v>1037094631.7023945</v>
      </c>
      <c r="AC151" s="90">
        <f t="shared" ca="1" si="30"/>
        <v>1018309260.6385417</v>
      </c>
      <c r="AD151" s="90">
        <f t="shared" ca="1" si="30"/>
        <v>999523889.57468879</v>
      </c>
      <c r="AE151" s="90">
        <f t="shared" ca="1" si="30"/>
        <v>980738518.51083589</v>
      </c>
      <c r="AF151" s="90">
        <f t="shared" ca="1" si="30"/>
        <v>961953147.4469831</v>
      </c>
      <c r="AG151" s="90">
        <f t="shared" ca="1" si="30"/>
        <v>943167776.38313031</v>
      </c>
      <c r="AH151" s="90">
        <f t="shared" ca="1" si="30"/>
        <v>924382405.31927752</v>
      </c>
      <c r="AI151" s="90">
        <f t="shared" ca="1" si="30"/>
        <v>905597034.25542462</v>
      </c>
      <c r="AJ151" s="90">
        <f t="shared" ca="1" si="30"/>
        <v>886811663.19157183</v>
      </c>
      <c r="AK151" s="90">
        <f t="shared" ca="1" si="30"/>
        <v>868026292.12771893</v>
      </c>
      <c r="AL151" s="90">
        <f t="shared" ca="1" si="30"/>
        <v>849240921.06386602</v>
      </c>
      <c r="AM151" s="90">
        <f t="shared" ca="1" si="29"/>
        <v>830455550.00001323</v>
      </c>
      <c r="AN151" s="90">
        <f t="shared" ca="1" si="29"/>
        <v>811670178.93616045</v>
      </c>
      <c r="AO151" s="90">
        <f t="shared" ca="1" si="29"/>
        <v>792884807.87230754</v>
      </c>
      <c r="AP151">
        <f ca="1">V151*'Process Emissions Multipliers'!$E$45</f>
        <v>774099436.80845475</v>
      </c>
    </row>
    <row r="152" spans="1:42">
      <c r="A152" s="74">
        <v>100</v>
      </c>
      <c r="B152">
        <f ca="1">IF('Waste 2010'!$A160="MR",INDIRECT("'Waste 2010'!"&amp;'Country Selector'!$B$3&amp;ROW($A160))*10^12,0)</f>
        <v>1311957436.087141</v>
      </c>
      <c r="C152" s="90">
        <f t="shared" ca="1" si="27"/>
        <v>1324385926.6186037</v>
      </c>
      <c r="D152" s="90">
        <f t="shared" ca="1" si="27"/>
        <v>1336814417.1500664</v>
      </c>
      <c r="E152" s="90">
        <f t="shared" ca="1" si="27"/>
        <v>1349242907.6815293</v>
      </c>
      <c r="F152" s="90">
        <f t="shared" ca="1" si="27"/>
        <v>1361671398.212992</v>
      </c>
      <c r="G152" s="90">
        <f t="shared" ca="1" si="27"/>
        <v>1374099888.7444546</v>
      </c>
      <c r="H152" s="90">
        <f t="shared" ca="1" si="27"/>
        <v>1386528379.2759175</v>
      </c>
      <c r="I152" s="90">
        <f t="shared" ca="1" si="27"/>
        <v>1398956869.8073802</v>
      </c>
      <c r="J152" s="90">
        <f t="shared" ca="1" si="27"/>
        <v>1411385360.3388429</v>
      </c>
      <c r="K152" s="90">
        <f t="shared" ca="1" si="27"/>
        <v>1423813850.8703055</v>
      </c>
      <c r="L152">
        <f ca="1">IF('Waste 2020'!$A160="MR",INDIRECT("'Waste 2020'!"&amp;'Country Selector'!$B$3&amp;ROW($A160))*10^12,0)*'Process Emissions Multipliers'!$B$45</f>
        <v>1436242341.4017682</v>
      </c>
      <c r="M152" s="90">
        <f t="shared" ca="1" si="28"/>
        <v>1313154729.4260113</v>
      </c>
      <c r="N152" s="90">
        <f t="shared" ca="1" si="28"/>
        <v>1190067117.4502544</v>
      </c>
      <c r="O152" s="90">
        <f t="shared" ca="1" si="28"/>
        <v>1066979505.4744973</v>
      </c>
      <c r="P152" s="90">
        <f t="shared" ca="1" si="28"/>
        <v>943891893.49874043</v>
      </c>
      <c r="Q152" s="90">
        <f t="shared" ca="1" si="28"/>
        <v>820804281.52298331</v>
      </c>
      <c r="R152" s="90">
        <f t="shared" ca="1" si="28"/>
        <v>697716669.54722643</v>
      </c>
      <c r="S152" s="90">
        <f t="shared" ca="1" si="28"/>
        <v>574629057.57146943</v>
      </c>
      <c r="T152" s="90">
        <f t="shared" ca="1" si="28"/>
        <v>451541445.59571242</v>
      </c>
      <c r="U152" s="90">
        <f t="shared" ca="1" si="28"/>
        <v>328453833.61995542</v>
      </c>
      <c r="V152">
        <f ca="1">IF('Waste 2030'!$A160="MR",INDIRECT("'Waste 2030'!"&amp;'Country Selector'!$B$3&amp;ROW($A160))*10^12,0)*'Process Emissions Multipliers'!$D$45</f>
        <v>205366221.64419845</v>
      </c>
      <c r="W152" s="90">
        <f t="shared" ca="1" si="30"/>
        <v>202010979.28289327</v>
      </c>
      <c r="X152" s="90">
        <f t="shared" ca="1" si="30"/>
        <v>198655736.92158809</v>
      </c>
      <c r="Y152" s="90">
        <f t="shared" ca="1" si="30"/>
        <v>195300494.56028292</v>
      </c>
      <c r="Z152" s="90">
        <f t="shared" ca="1" si="30"/>
        <v>191945252.19897777</v>
      </c>
      <c r="AA152" s="90">
        <f t="shared" ca="1" si="30"/>
        <v>188590009.83767259</v>
      </c>
      <c r="AB152" s="90">
        <f t="shared" ca="1" si="30"/>
        <v>185234767.47636741</v>
      </c>
      <c r="AC152" s="90">
        <f t="shared" ca="1" si="30"/>
        <v>181879525.11506224</v>
      </c>
      <c r="AD152" s="90">
        <f t="shared" ca="1" si="30"/>
        <v>178524282.75375706</v>
      </c>
      <c r="AE152" s="90">
        <f t="shared" ca="1" si="30"/>
        <v>175169040.39245191</v>
      </c>
      <c r="AF152" s="90">
        <f t="shared" ca="1" si="30"/>
        <v>171813798.03114671</v>
      </c>
      <c r="AG152" s="90">
        <f t="shared" ca="1" si="30"/>
        <v>168458555.66984153</v>
      </c>
      <c r="AH152" s="90">
        <f t="shared" ca="1" si="30"/>
        <v>165103313.30853638</v>
      </c>
      <c r="AI152" s="90">
        <f t="shared" ca="1" si="30"/>
        <v>161748070.94723123</v>
      </c>
      <c r="AJ152" s="90">
        <f t="shared" ca="1" si="30"/>
        <v>158392828.58592603</v>
      </c>
      <c r="AK152" s="90">
        <f t="shared" ca="1" si="30"/>
        <v>155037586.22462085</v>
      </c>
      <c r="AL152" s="90">
        <f t="shared" ca="1" si="30"/>
        <v>151682343.8633157</v>
      </c>
      <c r="AM152" s="90">
        <f t="shared" ca="1" si="29"/>
        <v>148327101.50201052</v>
      </c>
      <c r="AN152" s="90">
        <f t="shared" ca="1" si="29"/>
        <v>144971859.14070535</v>
      </c>
      <c r="AO152" s="90">
        <f t="shared" ca="1" si="29"/>
        <v>141616616.77940017</v>
      </c>
      <c r="AP152">
        <f ca="1">V152*'Process Emissions Multipliers'!$E$45</f>
        <v>138261374.41809499</v>
      </c>
    </row>
    <row r="153" spans="1:42">
      <c r="A153" s="74">
        <v>150</v>
      </c>
      <c r="B153">
        <f ca="1">IF('Waste 2010'!$A161="MR",INDIRECT("'Waste 2010'!"&amp;'Country Selector'!$B$3&amp;ROW($A161))*10^12,0)</f>
        <v>32594483996.636116</v>
      </c>
      <c r="C153" s="90">
        <f t="shared" ca="1" si="27"/>
        <v>32929129180.289066</v>
      </c>
      <c r="D153" s="90">
        <f t="shared" ca="1" si="27"/>
        <v>33263774363.942017</v>
      </c>
      <c r="E153" s="90">
        <f t="shared" ca="1" si="27"/>
        <v>33598419547.594971</v>
      </c>
      <c r="F153" s="90">
        <f t="shared" ca="1" si="27"/>
        <v>33933064731.247917</v>
      </c>
      <c r="G153" s="90">
        <f t="shared" ca="1" si="27"/>
        <v>34267709914.900867</v>
      </c>
      <c r="H153" s="90">
        <f t="shared" ca="1" si="27"/>
        <v>34602355098.553818</v>
      </c>
      <c r="I153" s="90">
        <f t="shared" ca="1" si="27"/>
        <v>34937000282.206772</v>
      </c>
      <c r="J153" s="90">
        <f t="shared" ca="1" si="27"/>
        <v>35271645465.859718</v>
      </c>
      <c r="K153" s="90">
        <f t="shared" ca="1" si="27"/>
        <v>35606290649.512672</v>
      </c>
      <c r="L153">
        <f ca="1">IF('Waste 2020'!$A161="MR",INDIRECT("'Waste 2020'!"&amp;'Country Selector'!$B$3&amp;ROW($A161))*10^12,0)*'Process Emissions Multipliers'!$B$45</f>
        <v>35940935833.165619</v>
      </c>
      <c r="M153" s="90">
        <f t="shared" ca="1" si="28"/>
        <v>35911568528.265038</v>
      </c>
      <c r="N153" s="90">
        <f t="shared" ca="1" si="28"/>
        <v>35882201223.364441</v>
      </c>
      <c r="O153" s="90">
        <f t="shared" ca="1" si="28"/>
        <v>35852833918.46386</v>
      </c>
      <c r="P153" s="90">
        <f t="shared" ca="1" si="28"/>
        <v>35823466613.563271</v>
      </c>
      <c r="Q153" s="90">
        <f t="shared" ca="1" si="28"/>
        <v>35794099308.662689</v>
      </c>
      <c r="R153" s="90">
        <f t="shared" ca="1" si="28"/>
        <v>35764732003.7621</v>
      </c>
      <c r="S153" s="90">
        <f t="shared" ca="1" si="28"/>
        <v>35735364698.861511</v>
      </c>
      <c r="T153" s="90">
        <f t="shared" ca="1" si="28"/>
        <v>35705997393.960922</v>
      </c>
      <c r="U153" s="90">
        <f t="shared" ca="1" si="28"/>
        <v>35676630089.060333</v>
      </c>
      <c r="V153">
        <f ca="1">IF('Waste 2030'!$A161="MR",INDIRECT("'Waste 2030'!"&amp;'Country Selector'!$B$3&amp;ROW($A161))*10^12,0)*'Process Emissions Multipliers'!$D$45</f>
        <v>35647262784.159752</v>
      </c>
      <c r="W153" s="90">
        <f t="shared" ca="1" si="30"/>
        <v>35064863180.172249</v>
      </c>
      <c r="X153" s="90">
        <f t="shared" ca="1" si="30"/>
        <v>34482463576.184753</v>
      </c>
      <c r="Y153" s="90">
        <f t="shared" ca="1" si="30"/>
        <v>33900063972.197254</v>
      </c>
      <c r="Z153" s="90">
        <f t="shared" ca="1" si="30"/>
        <v>33317664368.209755</v>
      </c>
      <c r="AA153" s="90">
        <f t="shared" ca="1" si="30"/>
        <v>32735264764.22226</v>
      </c>
      <c r="AB153" s="90">
        <f t="shared" ca="1" si="30"/>
        <v>32152865160.234756</v>
      </c>
      <c r="AC153" s="90">
        <f t="shared" ca="1" si="30"/>
        <v>31570465556.247257</v>
      </c>
      <c r="AD153" s="90">
        <f t="shared" ca="1" si="30"/>
        <v>30988065952.259758</v>
      </c>
      <c r="AE153" s="90">
        <f t="shared" ca="1" si="30"/>
        <v>30405666348.272259</v>
      </c>
      <c r="AF153" s="90">
        <f t="shared" ca="1" si="30"/>
        <v>29823266744.28476</v>
      </c>
      <c r="AG153" s="90">
        <f t="shared" ca="1" si="30"/>
        <v>29240867140.29726</v>
      </c>
      <c r="AH153" s="90">
        <f t="shared" ca="1" si="30"/>
        <v>28658467536.309761</v>
      </c>
      <c r="AI153" s="90">
        <f t="shared" ca="1" si="30"/>
        <v>28076067932.322262</v>
      </c>
      <c r="AJ153" s="90">
        <f t="shared" ca="1" si="30"/>
        <v>27493668328.334763</v>
      </c>
      <c r="AK153" s="90">
        <f t="shared" ca="1" si="30"/>
        <v>26911268724.34726</v>
      </c>
      <c r="AL153" s="90">
        <f t="shared" ca="1" si="30"/>
        <v>26328869120.359764</v>
      </c>
      <c r="AM153" s="90">
        <f t="shared" ca="1" si="29"/>
        <v>25746469516.372265</v>
      </c>
      <c r="AN153" s="90">
        <f t="shared" ca="1" si="29"/>
        <v>25164069912.384762</v>
      </c>
      <c r="AO153" s="90">
        <f t="shared" ca="1" si="29"/>
        <v>24581670308.397266</v>
      </c>
      <c r="AP153">
        <f ca="1">V153*'Process Emissions Multipliers'!$E$45</f>
        <v>23999270704.409767</v>
      </c>
    </row>
    <row r="154" spans="1:42">
      <c r="A154" s="74">
        <v>200</v>
      </c>
      <c r="B154">
        <f ca="1">IF('Waste 2010'!$A162="MR",INDIRECT("'Waste 2010'!"&amp;'Country Selector'!$B$3&amp;ROW($A162))*10^12,0)</f>
        <v>10786506426.544662</v>
      </c>
      <c r="C154" s="90">
        <f t="shared" ca="1" si="27"/>
        <v>10783373196.215706</v>
      </c>
      <c r="D154" s="90">
        <f t="shared" ca="1" si="27"/>
        <v>10780239965.886751</v>
      </c>
      <c r="E154" s="90">
        <f t="shared" ca="1" si="27"/>
        <v>10777106735.557796</v>
      </c>
      <c r="F154" s="90">
        <f t="shared" ca="1" si="27"/>
        <v>10773973505.22884</v>
      </c>
      <c r="G154" s="90">
        <f t="shared" ca="1" si="27"/>
        <v>10770840274.899885</v>
      </c>
      <c r="H154" s="90">
        <f t="shared" ca="1" si="27"/>
        <v>10767707044.57093</v>
      </c>
      <c r="I154" s="90">
        <f t="shared" ca="1" si="27"/>
        <v>10764573814.241974</v>
      </c>
      <c r="J154" s="90">
        <f t="shared" ca="1" si="27"/>
        <v>10761440583.913017</v>
      </c>
      <c r="K154" s="90">
        <f t="shared" ca="1" si="27"/>
        <v>10758307353.584064</v>
      </c>
      <c r="L154">
        <f ca="1">IF('Waste 2020'!$A162="MR",INDIRECT("'Waste 2020'!"&amp;'Country Selector'!$B$3&amp;ROW($A162))*10^12,0)*'Process Emissions Multipliers'!$B$45</f>
        <v>10755174123.255108</v>
      </c>
      <c r="M154" s="90">
        <f t="shared" ca="1" si="28"/>
        <v>10721878867.227489</v>
      </c>
      <c r="N154" s="90">
        <f t="shared" ca="1" si="28"/>
        <v>10688583611.199869</v>
      </c>
      <c r="O154" s="90">
        <f t="shared" ca="1" si="28"/>
        <v>10655288355.172251</v>
      </c>
      <c r="P154" s="90">
        <f t="shared" ca="1" si="28"/>
        <v>10621993099.144632</v>
      </c>
      <c r="Q154" s="90">
        <f t="shared" ca="1" si="28"/>
        <v>10588697843.117014</v>
      </c>
      <c r="R154" s="90">
        <f t="shared" ca="1" si="28"/>
        <v>10555402587.089394</v>
      </c>
      <c r="S154" s="90">
        <f t="shared" ca="1" si="28"/>
        <v>10522107331.061777</v>
      </c>
      <c r="T154" s="90">
        <f t="shared" ca="1" si="28"/>
        <v>10488812075.034157</v>
      </c>
      <c r="U154" s="90">
        <f t="shared" ca="1" si="28"/>
        <v>10455516819.006536</v>
      </c>
      <c r="V154">
        <f ca="1">IF('Waste 2030'!$A162="MR",INDIRECT("'Waste 2030'!"&amp;'Country Selector'!$B$3&amp;ROW($A162))*10^12,0)*'Process Emissions Multipliers'!$D$45</f>
        <v>10422221562.97892</v>
      </c>
      <c r="W154" s="90">
        <f t="shared" ca="1" si="30"/>
        <v>10251944878.687578</v>
      </c>
      <c r="X154" s="90">
        <f t="shared" ca="1" si="30"/>
        <v>10081668194.396233</v>
      </c>
      <c r="Y154" s="90">
        <f t="shared" ca="1" si="30"/>
        <v>9911391510.1048908</v>
      </c>
      <c r="Z154" s="90">
        <f t="shared" ca="1" si="30"/>
        <v>9741114825.813549</v>
      </c>
      <c r="AA154" s="90">
        <f t="shared" ca="1" si="30"/>
        <v>9570838141.5222073</v>
      </c>
      <c r="AB154" s="90">
        <f t="shared" ca="1" si="30"/>
        <v>9400561457.2308655</v>
      </c>
      <c r="AC154" s="90">
        <f t="shared" ca="1" si="30"/>
        <v>9230284772.9395218</v>
      </c>
      <c r="AD154" s="90">
        <f t="shared" ca="1" si="30"/>
        <v>9060008088.6481781</v>
      </c>
      <c r="AE154" s="90">
        <f t="shared" ca="1" si="30"/>
        <v>8889731404.3568382</v>
      </c>
      <c r="AF154" s="90">
        <f t="shared" ca="1" si="30"/>
        <v>8719454720.0654945</v>
      </c>
      <c r="AG154" s="90">
        <f t="shared" ca="1" si="30"/>
        <v>8549178035.7741508</v>
      </c>
      <c r="AH154" s="90">
        <f t="shared" ca="1" si="30"/>
        <v>8378901351.4828072</v>
      </c>
      <c r="AI154" s="90">
        <f t="shared" ca="1" si="30"/>
        <v>8208624667.1914663</v>
      </c>
      <c r="AJ154" s="90">
        <f t="shared" ca="1" si="30"/>
        <v>8038347982.9001226</v>
      </c>
      <c r="AK154" s="90">
        <f t="shared" ca="1" si="30"/>
        <v>7868071298.6087799</v>
      </c>
      <c r="AL154" s="90">
        <f t="shared" ca="1" si="30"/>
        <v>7697794614.3174381</v>
      </c>
      <c r="AM154" s="90">
        <f t="shared" ca="1" si="29"/>
        <v>7527517930.0260944</v>
      </c>
      <c r="AN154" s="90">
        <f t="shared" ca="1" si="29"/>
        <v>7357241245.7347527</v>
      </c>
      <c r="AO154" s="90">
        <f t="shared" ca="1" si="29"/>
        <v>7186964561.4434099</v>
      </c>
      <c r="AP154">
        <f ca="1">V154*'Process Emissions Multipliers'!$E$45</f>
        <v>7016687877.1520672</v>
      </c>
    </row>
    <row r="155" spans="1:42">
      <c r="A155" s="74">
        <v>250</v>
      </c>
      <c r="B155">
        <f ca="1">IF('Waste 2010'!$A163="MR",INDIRECT("'Waste 2010'!"&amp;'Country Selector'!$B$3&amp;ROW($A163))*10^12,0)</f>
        <v>4813001036.1528978</v>
      </c>
      <c r="C155" s="90">
        <f t="shared" ca="1" si="27"/>
        <v>4782268744.8587103</v>
      </c>
      <c r="D155" s="90">
        <f t="shared" ca="1" si="27"/>
        <v>4751536453.5645218</v>
      </c>
      <c r="E155" s="90">
        <f t="shared" ca="1" si="27"/>
        <v>4720804162.2703342</v>
      </c>
      <c r="F155" s="90">
        <f t="shared" ca="1" si="27"/>
        <v>4690071870.9761467</v>
      </c>
      <c r="G155" s="90">
        <f t="shared" ca="1" si="27"/>
        <v>4659339579.6819582</v>
      </c>
      <c r="H155" s="90">
        <f t="shared" ca="1" si="27"/>
        <v>4628607288.3877707</v>
      </c>
      <c r="I155" s="90">
        <f t="shared" ca="1" si="27"/>
        <v>4597874997.0935822</v>
      </c>
      <c r="J155" s="90">
        <f t="shared" ca="1" si="27"/>
        <v>4567142705.7993946</v>
      </c>
      <c r="K155" s="90">
        <f t="shared" ca="1" si="27"/>
        <v>4536410414.5052071</v>
      </c>
      <c r="L155">
        <f ca="1">IF('Waste 2020'!$A163="MR",INDIRECT("'Waste 2020'!"&amp;'Country Selector'!$B$3&amp;ROW($A163))*10^12,0)*'Process Emissions Multipliers'!$B$45</f>
        <v>4505678123.2110186</v>
      </c>
      <c r="M155" s="90">
        <f t="shared" ca="1" si="28"/>
        <v>4808736378.1387348</v>
      </c>
      <c r="N155" s="90">
        <f t="shared" ca="1" si="28"/>
        <v>5111794633.066452</v>
      </c>
      <c r="O155" s="90">
        <f t="shared" ca="1" si="28"/>
        <v>5414852887.9941683</v>
      </c>
      <c r="P155" s="90">
        <f t="shared" ca="1" si="28"/>
        <v>5717911142.9218845</v>
      </c>
      <c r="Q155" s="90">
        <f t="shared" ca="1" si="28"/>
        <v>6020969397.8496017</v>
      </c>
      <c r="R155" s="90">
        <f t="shared" ca="1" si="28"/>
        <v>6324027652.777318</v>
      </c>
      <c r="S155" s="90">
        <f t="shared" ca="1" si="28"/>
        <v>6627085907.7050343</v>
      </c>
      <c r="T155" s="90">
        <f t="shared" ca="1" si="28"/>
        <v>6930144162.6327505</v>
      </c>
      <c r="U155" s="90">
        <f t="shared" ca="1" si="28"/>
        <v>7233202417.5604677</v>
      </c>
      <c r="V155">
        <f ca="1">IF('Waste 2030'!$A163="MR",INDIRECT("'Waste 2030'!"&amp;'Country Selector'!$B$3&amp;ROW($A163))*10^12,0)*'Process Emissions Multipliers'!$D$45</f>
        <v>7536260672.488184</v>
      </c>
      <c r="W155" s="90">
        <f t="shared" ca="1" si="30"/>
        <v>7413134382.0411644</v>
      </c>
      <c r="X155" s="90">
        <f t="shared" ca="1" si="30"/>
        <v>7290008091.5941448</v>
      </c>
      <c r="Y155" s="90">
        <f t="shared" ca="1" si="30"/>
        <v>7166881801.1471262</v>
      </c>
      <c r="Z155" s="90">
        <f t="shared" ca="1" si="30"/>
        <v>7043755510.7001057</v>
      </c>
      <c r="AA155" s="90">
        <f t="shared" ca="1" si="30"/>
        <v>6920629220.2530861</v>
      </c>
      <c r="AB155" s="90">
        <f t="shared" ca="1" si="30"/>
        <v>6797502929.8060665</v>
      </c>
      <c r="AC155" s="90">
        <f t="shared" ca="1" si="30"/>
        <v>6674376639.3590469</v>
      </c>
      <c r="AD155" s="90">
        <f t="shared" ca="1" si="30"/>
        <v>6551250348.9120283</v>
      </c>
      <c r="AE155" s="90">
        <f t="shared" ca="1" si="30"/>
        <v>6428124058.4650078</v>
      </c>
      <c r="AF155" s="90">
        <f t="shared" ca="1" si="30"/>
        <v>6304997768.0179892</v>
      </c>
      <c r="AG155" s="90">
        <f t="shared" ca="1" si="30"/>
        <v>6181871477.5709705</v>
      </c>
      <c r="AH155" s="90">
        <f t="shared" ca="1" si="30"/>
        <v>6058745187.12395</v>
      </c>
      <c r="AI155" s="90">
        <f t="shared" ca="1" si="30"/>
        <v>5935618896.6769304</v>
      </c>
      <c r="AJ155" s="90">
        <f t="shared" ca="1" si="30"/>
        <v>5812492606.2299118</v>
      </c>
      <c r="AK155" s="90">
        <f t="shared" ca="1" si="30"/>
        <v>5689366315.7828922</v>
      </c>
      <c r="AL155" s="90">
        <f t="shared" ca="1" si="30"/>
        <v>5566240025.3358727</v>
      </c>
      <c r="AM155" s="90">
        <f t="shared" ca="1" si="29"/>
        <v>5443113734.8888531</v>
      </c>
      <c r="AN155" s="90">
        <f t="shared" ca="1" si="29"/>
        <v>5319987444.4418325</v>
      </c>
      <c r="AO155" s="90">
        <f t="shared" ca="1" si="29"/>
        <v>5196861153.9948139</v>
      </c>
      <c r="AP155">
        <f ca="1">V155*'Process Emissions Multipliers'!$E$45</f>
        <v>5073734863.5477943</v>
      </c>
    </row>
    <row r="156" spans="1:42">
      <c r="A156" s="74">
        <v>300</v>
      </c>
      <c r="B156">
        <f ca="1">IF('Waste 2010'!$A164="MR",INDIRECT("'Waste 2010'!"&amp;'Country Selector'!$B$3&amp;ROW($A164))*10^12,0)</f>
        <v>4004152698.3660703</v>
      </c>
      <c r="C156" s="90">
        <f t="shared" ca="1" si="27"/>
        <v>4095923558.33742</v>
      </c>
      <c r="D156" s="90">
        <f t="shared" ca="1" si="27"/>
        <v>4187694418.3087692</v>
      </c>
      <c r="E156" s="90">
        <f t="shared" ca="1" si="27"/>
        <v>4279465278.2801189</v>
      </c>
      <c r="F156" s="90">
        <f t="shared" ref="D156:K177" ca="1" si="31">$B156*($L$1-F$1)/($L$1-$B$1)+$L156*(F$1-$B$1)/($L$1-$B$1)</f>
        <v>4371236138.2514687</v>
      </c>
      <c r="G156" s="90">
        <f t="shared" ca="1" si="31"/>
        <v>4463006998.2228184</v>
      </c>
      <c r="H156" s="90">
        <f t="shared" ca="1" si="31"/>
        <v>4554777858.1941671</v>
      </c>
      <c r="I156" s="90">
        <f t="shared" ca="1" si="31"/>
        <v>4646548718.1655169</v>
      </c>
      <c r="J156" s="90">
        <f t="shared" ca="1" si="31"/>
        <v>4738319578.1368666</v>
      </c>
      <c r="K156" s="90">
        <f t="shared" ca="1" si="31"/>
        <v>4830090438.1082153</v>
      </c>
      <c r="L156">
        <f ca="1">IF('Waste 2020'!$A164="MR",INDIRECT("'Waste 2020'!"&amp;'Country Selector'!$B$3&amp;ROW($A164))*10^12,0)*'Process Emissions Multipliers'!$B$45</f>
        <v>4921861298.079565</v>
      </c>
      <c r="M156" s="90">
        <f t="shared" ca="1" si="28"/>
        <v>4857406246.461091</v>
      </c>
      <c r="N156" s="90">
        <f t="shared" ca="1" si="28"/>
        <v>4792951194.842618</v>
      </c>
      <c r="O156" s="90">
        <f t="shared" ca="1" si="28"/>
        <v>4728496143.2241449</v>
      </c>
      <c r="P156" s="90">
        <f t="shared" ref="N156:U177" ca="1" si="32">$L156*($V$1-P$1)/($V$1-$L$1)+$V156*(P$1-$L$1)/($V$1-$L$1)</f>
        <v>4664041091.6056709</v>
      </c>
      <c r="Q156" s="90">
        <f t="shared" ca="1" si="32"/>
        <v>4599586039.9871979</v>
      </c>
      <c r="R156" s="90">
        <f t="shared" ca="1" si="32"/>
        <v>4535130988.3687248</v>
      </c>
      <c r="S156" s="90">
        <f t="shared" ca="1" si="32"/>
        <v>4470675936.7502518</v>
      </c>
      <c r="T156" s="90">
        <f t="shared" ca="1" si="32"/>
        <v>4406220885.1317778</v>
      </c>
      <c r="U156" s="90">
        <f t="shared" ca="1" si="32"/>
        <v>4341765833.5133038</v>
      </c>
      <c r="V156">
        <f ca="1">IF('Waste 2030'!$A164="MR",INDIRECT("'Waste 2030'!"&amp;'Country Selector'!$B$3&amp;ROW($A164))*10^12,0)*'Process Emissions Multipliers'!$D$45</f>
        <v>4277310781.8948307</v>
      </c>
      <c r="W156" s="90">
        <f t="shared" ca="1" si="30"/>
        <v>4207428723.3314462</v>
      </c>
      <c r="X156" s="90">
        <f t="shared" ca="1" si="30"/>
        <v>4137546664.7680616</v>
      </c>
      <c r="Y156" s="90">
        <f t="shared" ca="1" si="30"/>
        <v>4067664606.2046771</v>
      </c>
      <c r="Z156" s="90">
        <f t="shared" ca="1" si="30"/>
        <v>3997782547.6412926</v>
      </c>
      <c r="AA156" s="90">
        <f t="shared" ca="1" si="30"/>
        <v>3927900489.077908</v>
      </c>
      <c r="AB156" s="90">
        <f t="shared" ca="1" si="30"/>
        <v>3858018430.5145235</v>
      </c>
      <c r="AC156" s="90">
        <f t="shared" ca="1" si="30"/>
        <v>3788136371.951139</v>
      </c>
      <c r="AD156" s="90">
        <f t="shared" ca="1" si="30"/>
        <v>3718254313.3877544</v>
      </c>
      <c r="AE156" s="90">
        <f t="shared" ca="1" si="30"/>
        <v>3648372254.8243704</v>
      </c>
      <c r="AF156" s="90">
        <f t="shared" ca="1" si="30"/>
        <v>3578490196.2609854</v>
      </c>
      <c r="AG156" s="90">
        <f t="shared" ca="1" si="30"/>
        <v>3508608137.6976008</v>
      </c>
      <c r="AH156" s="90">
        <f t="shared" ca="1" si="30"/>
        <v>3438726079.1342163</v>
      </c>
      <c r="AI156" s="90">
        <f t="shared" ca="1" si="30"/>
        <v>3368844020.5708318</v>
      </c>
      <c r="AJ156" s="90">
        <f t="shared" ca="1" si="30"/>
        <v>3298961962.0074472</v>
      </c>
      <c r="AK156" s="90">
        <f t="shared" ca="1" si="30"/>
        <v>3229079903.4440627</v>
      </c>
      <c r="AL156" s="90">
        <f t="shared" ca="1" si="30"/>
        <v>3159197844.8806782</v>
      </c>
      <c r="AM156" s="90">
        <f t="shared" ca="1" si="29"/>
        <v>3089315786.3172932</v>
      </c>
      <c r="AN156" s="90">
        <f t="shared" ca="1" si="29"/>
        <v>3019433727.7539091</v>
      </c>
      <c r="AO156" s="90">
        <f t="shared" ca="1" si="29"/>
        <v>2949551669.1905246</v>
      </c>
      <c r="AP156">
        <f ca="1">V156*'Process Emissions Multipliers'!$E$45</f>
        <v>2879669610.62714</v>
      </c>
    </row>
    <row r="157" spans="1:42">
      <c r="A157" s="74">
        <v>350</v>
      </c>
      <c r="B157">
        <f ca="1">IF('Waste 2010'!$A165="MR",INDIRECT("'Waste 2010'!"&amp;'Country Selector'!$B$3&amp;ROW($A165))*10^12,0)</f>
        <v>4175106282.6822505</v>
      </c>
      <c r="C157" s="90">
        <f t="shared" ref="C157:C177" ca="1" si="33">$B157*($L$1-C$1)/($L$1-$B$1)+$L157*(C$1-$B$1)/($L$1-$B$1)</f>
        <v>4145593704.5442905</v>
      </c>
      <c r="D157" s="90">
        <f t="shared" ca="1" si="31"/>
        <v>4116081126.4063315</v>
      </c>
      <c r="E157" s="90">
        <f t="shared" ca="1" si="31"/>
        <v>4086568548.2683716</v>
      </c>
      <c r="F157" s="90">
        <f t="shared" ca="1" si="31"/>
        <v>4057055970.1304121</v>
      </c>
      <c r="G157" s="90">
        <f t="shared" ca="1" si="31"/>
        <v>4027543391.9924526</v>
      </c>
      <c r="H157" s="90">
        <f t="shared" ca="1" si="31"/>
        <v>3998030813.8544931</v>
      </c>
      <c r="I157" s="90">
        <f t="shared" ca="1" si="31"/>
        <v>3968518235.7165337</v>
      </c>
      <c r="J157" s="90">
        <f t="shared" ca="1" si="31"/>
        <v>3939005657.5785742</v>
      </c>
      <c r="K157" s="90">
        <f t="shared" ca="1" si="31"/>
        <v>3909493079.4406142</v>
      </c>
      <c r="L157">
        <f ca="1">IF('Waste 2020'!$A165="MR",INDIRECT("'Waste 2020'!"&amp;'Country Selector'!$B$3&amp;ROW($A165))*10^12,0)*'Process Emissions Multipliers'!$B$45</f>
        <v>3879980501.3026547</v>
      </c>
      <c r="M157" s="90">
        <f t="shared" ref="M157:M177" ca="1" si="34">$L157*($V$1-M$1)/($V$1-$L$1)+$V157*(M$1-$L$1)/($V$1-$L$1)</f>
        <v>3872041548.4928327</v>
      </c>
      <c r="N157" s="90">
        <f t="shared" ca="1" si="32"/>
        <v>3864102595.6830111</v>
      </c>
      <c r="O157" s="90">
        <f t="shared" ca="1" si="32"/>
        <v>3856163642.8731899</v>
      </c>
      <c r="P157" s="90">
        <f t="shared" ca="1" si="32"/>
        <v>3848224690.0633678</v>
      </c>
      <c r="Q157" s="90">
        <f t="shared" ca="1" si="32"/>
        <v>3840285737.2535467</v>
      </c>
      <c r="R157" s="90">
        <f t="shared" ca="1" si="32"/>
        <v>3832346784.4437246</v>
      </c>
      <c r="S157" s="90">
        <f t="shared" ca="1" si="32"/>
        <v>3824407831.6339025</v>
      </c>
      <c r="T157" s="90">
        <f t="shared" ca="1" si="32"/>
        <v>3816468878.8240809</v>
      </c>
      <c r="U157" s="90">
        <f t="shared" ca="1" si="32"/>
        <v>3808529926.0142593</v>
      </c>
      <c r="V157">
        <f ca="1">IF('Waste 2030'!$A165="MR",INDIRECT("'Waste 2030'!"&amp;'Country Selector'!$B$3&amp;ROW($A165))*10^12,0)*'Process Emissions Multipliers'!$D$45</f>
        <v>3800590973.2044377</v>
      </c>
      <c r="W157" s="90">
        <f t="shared" ca="1" si="30"/>
        <v>3738497490.9891272</v>
      </c>
      <c r="X157" s="90">
        <f t="shared" ca="1" si="30"/>
        <v>3676404008.7738166</v>
      </c>
      <c r="Y157" s="90">
        <f t="shared" ca="1" si="30"/>
        <v>3614310526.558506</v>
      </c>
      <c r="Z157" s="90">
        <f t="shared" ca="1" si="30"/>
        <v>3552217044.343195</v>
      </c>
      <c r="AA157" s="90">
        <f t="shared" ca="1" si="30"/>
        <v>3490123562.1278849</v>
      </c>
      <c r="AB157" s="90">
        <f t="shared" ca="1" si="30"/>
        <v>3428030079.9125738</v>
      </c>
      <c r="AC157" s="90">
        <f t="shared" ca="1" si="30"/>
        <v>3365936597.6972637</v>
      </c>
      <c r="AD157" s="90">
        <f t="shared" ca="1" si="30"/>
        <v>3303843115.4819527</v>
      </c>
      <c r="AE157" s="90">
        <f t="shared" ca="1" si="30"/>
        <v>3241749633.2666421</v>
      </c>
      <c r="AF157" s="90">
        <f t="shared" ca="1" si="30"/>
        <v>3179656151.0513315</v>
      </c>
      <c r="AG157" s="90">
        <f t="shared" ca="1" si="30"/>
        <v>3117562668.8360205</v>
      </c>
      <c r="AH157" s="90">
        <f t="shared" ca="1" si="30"/>
        <v>3055469186.6207099</v>
      </c>
      <c r="AI157" s="90">
        <f t="shared" ca="1" si="30"/>
        <v>2993375704.4053993</v>
      </c>
      <c r="AJ157" s="90">
        <f t="shared" ca="1" si="30"/>
        <v>2931282222.1900887</v>
      </c>
      <c r="AK157" s="90">
        <f t="shared" ca="1" si="30"/>
        <v>2869188739.9747782</v>
      </c>
      <c r="AL157" s="90">
        <f t="shared" ca="1" si="30"/>
        <v>2807095257.7594671</v>
      </c>
      <c r="AM157" s="90">
        <f t="shared" ca="1" si="29"/>
        <v>2745001775.5441566</v>
      </c>
      <c r="AN157" s="90">
        <f t="shared" ca="1" si="29"/>
        <v>2682908293.328846</v>
      </c>
      <c r="AO157" s="90">
        <f t="shared" ca="1" si="29"/>
        <v>2620814811.1135354</v>
      </c>
      <c r="AP157">
        <f ca="1">V157*'Process Emissions Multipliers'!$E$45</f>
        <v>2558721328.8982248</v>
      </c>
    </row>
    <row r="158" spans="1:42">
      <c r="A158" s="74">
        <v>400</v>
      </c>
      <c r="B158">
        <f ca="1">IF('Waste 2010'!$A166="MR",INDIRECT("'Waste 2010'!"&amp;'Country Selector'!$B$3&amp;ROW($A166))*10^12,0)</f>
        <v>1043286926.5777355</v>
      </c>
      <c r="C158" s="90">
        <f t="shared" ca="1" si="33"/>
        <v>1049949664.422613</v>
      </c>
      <c r="D158" s="90">
        <f t="shared" ca="1" si="31"/>
        <v>1056612402.2674906</v>
      </c>
      <c r="E158" s="90">
        <f t="shared" ca="1" si="31"/>
        <v>1063275140.1123681</v>
      </c>
      <c r="F158" s="90">
        <f t="shared" ca="1" si="31"/>
        <v>1069937877.9572458</v>
      </c>
      <c r="G158" s="90">
        <f t="shared" ca="1" si="31"/>
        <v>1076600615.8021233</v>
      </c>
      <c r="H158" s="90">
        <f t="shared" ca="1" si="31"/>
        <v>1083263353.6470008</v>
      </c>
      <c r="I158" s="90">
        <f t="shared" ca="1" si="31"/>
        <v>1089926091.4918785</v>
      </c>
      <c r="J158" s="90">
        <f t="shared" ca="1" si="31"/>
        <v>1096588829.3367562</v>
      </c>
      <c r="K158" s="90">
        <f t="shared" ca="1" si="31"/>
        <v>1103251567.1816337</v>
      </c>
      <c r="L158">
        <f ca="1">IF('Waste 2020'!$A166="MR",INDIRECT("'Waste 2020'!"&amp;'Country Selector'!$B$3&amp;ROW($A166))*10^12,0)*'Process Emissions Multipliers'!$B$45</f>
        <v>1109914305.0265112</v>
      </c>
      <c r="M158" s="90">
        <f t="shared" ca="1" si="34"/>
        <v>1080162623.468261</v>
      </c>
      <c r="N158" s="90">
        <f t="shared" ca="1" si="32"/>
        <v>1050410941.9100106</v>
      </c>
      <c r="O158" s="90">
        <f t="shared" ca="1" si="32"/>
        <v>1020659260.3517601</v>
      </c>
      <c r="P158" s="90">
        <f t="shared" ca="1" si="32"/>
        <v>990907578.79350984</v>
      </c>
      <c r="Q158" s="90">
        <f t="shared" ca="1" si="32"/>
        <v>961155897.23525953</v>
      </c>
      <c r="R158" s="90">
        <f t="shared" ca="1" si="32"/>
        <v>931404215.67700922</v>
      </c>
      <c r="S158" s="90">
        <f t="shared" ca="1" si="32"/>
        <v>901652534.11875892</v>
      </c>
      <c r="T158" s="90">
        <f t="shared" ca="1" si="32"/>
        <v>871900852.56050849</v>
      </c>
      <c r="U158" s="90">
        <f t="shared" ca="1" si="32"/>
        <v>842149171.00225818</v>
      </c>
      <c r="V158">
        <f ca="1">IF('Waste 2030'!$A166="MR",INDIRECT("'Waste 2030'!"&amp;'Country Selector'!$B$3&amp;ROW($A166))*10^12,0)*'Process Emissions Multipliers'!$D$45</f>
        <v>812397489.44400787</v>
      </c>
      <c r="W158" s="90">
        <f t="shared" ca="1" si="30"/>
        <v>799124661.76583695</v>
      </c>
      <c r="X158" s="90">
        <f t="shared" ca="1" si="30"/>
        <v>785851834.08766603</v>
      </c>
      <c r="Y158" s="90">
        <f t="shared" ca="1" si="30"/>
        <v>772579006.409495</v>
      </c>
      <c r="Z158" s="90">
        <f t="shared" ca="1" si="30"/>
        <v>759306178.73132408</v>
      </c>
      <c r="AA158" s="90">
        <f t="shared" ca="1" si="30"/>
        <v>746033351.05315316</v>
      </c>
      <c r="AB158" s="90">
        <f t="shared" ca="1" si="30"/>
        <v>732760523.37498212</v>
      </c>
      <c r="AC158" s="90">
        <f t="shared" ca="1" si="30"/>
        <v>719487695.6968112</v>
      </c>
      <c r="AD158" s="90">
        <f t="shared" ca="1" si="30"/>
        <v>706214868.01864028</v>
      </c>
      <c r="AE158" s="90">
        <f t="shared" ca="1" si="30"/>
        <v>692942040.34046936</v>
      </c>
      <c r="AF158" s="90">
        <f t="shared" ca="1" si="30"/>
        <v>679669212.66229844</v>
      </c>
      <c r="AG158" s="90">
        <f t="shared" ca="1" si="30"/>
        <v>666396384.9841274</v>
      </c>
      <c r="AH158" s="90">
        <f t="shared" ca="1" si="30"/>
        <v>653123557.30595648</v>
      </c>
      <c r="AI158" s="90">
        <f t="shared" ca="1" si="30"/>
        <v>639850729.62778556</v>
      </c>
      <c r="AJ158" s="90">
        <f t="shared" ca="1" si="30"/>
        <v>626577901.94961452</v>
      </c>
      <c r="AK158" s="90">
        <f t="shared" ca="1" si="30"/>
        <v>613305074.27144361</v>
      </c>
      <c r="AL158" s="90">
        <f t="shared" ref="AL158:AO173" ca="1" si="35">$V158*($AP$1-AL$1)/($AP$1-$V$1)+$AP158*(AL$1-$V$1)/($AP$1-$V$1)</f>
        <v>600032246.59327269</v>
      </c>
      <c r="AM158" s="90">
        <f t="shared" ca="1" si="35"/>
        <v>586759418.91510177</v>
      </c>
      <c r="AN158" s="90">
        <f t="shared" ca="1" si="35"/>
        <v>573486591.23693073</v>
      </c>
      <c r="AO158" s="90">
        <f t="shared" ca="1" si="35"/>
        <v>560213763.55875993</v>
      </c>
      <c r="AP158">
        <f ca="1">V158*'Process Emissions Multipliers'!$E$45</f>
        <v>546940935.88058889</v>
      </c>
    </row>
    <row r="159" spans="1:42">
      <c r="A159" s="74">
        <v>450</v>
      </c>
      <c r="B159">
        <f ca="1">IF('Waste 2010'!$A167="MR",INDIRECT("'Waste 2010'!"&amp;'Country Selector'!$B$3&amp;ROW($A167))*10^12,0)</f>
        <v>812630219.70201516</v>
      </c>
      <c r="C159" s="90">
        <f t="shared" ca="1" si="33"/>
        <v>865645367.14617503</v>
      </c>
      <c r="D159" s="90">
        <f t="shared" ca="1" si="31"/>
        <v>918660514.59033489</v>
      </c>
      <c r="E159" s="90">
        <f t="shared" ca="1" si="31"/>
        <v>971675662.03449488</v>
      </c>
      <c r="F159" s="90">
        <f t="shared" ca="1" si="31"/>
        <v>1024690809.4786546</v>
      </c>
      <c r="G159" s="90">
        <f t="shared" ca="1" si="31"/>
        <v>1077705956.9228144</v>
      </c>
      <c r="H159" s="90">
        <f t="shared" ca="1" si="31"/>
        <v>1130721104.3669744</v>
      </c>
      <c r="I159" s="90">
        <f t="shared" ca="1" si="31"/>
        <v>1183736251.8111341</v>
      </c>
      <c r="J159" s="90">
        <f t="shared" ca="1" si="31"/>
        <v>1236751399.2552941</v>
      </c>
      <c r="K159" s="90">
        <f t="shared" ca="1" si="31"/>
        <v>1289766546.6994538</v>
      </c>
      <c r="L159">
        <f ca="1">IF('Waste 2020'!$A167="MR",INDIRECT("'Waste 2020'!"&amp;'Country Selector'!$B$3&amp;ROW($A167))*10^12,0)*'Process Emissions Multipliers'!$B$45</f>
        <v>1342781694.1436138</v>
      </c>
      <c r="M159" s="90">
        <f t="shared" ca="1" si="34"/>
        <v>1319418046.1284218</v>
      </c>
      <c r="N159" s="90">
        <f t="shared" ca="1" si="32"/>
        <v>1296054398.11323</v>
      </c>
      <c r="O159" s="90">
        <f t="shared" ca="1" si="32"/>
        <v>1272690750.0980382</v>
      </c>
      <c r="P159" s="90">
        <f t="shared" ca="1" si="32"/>
        <v>1249327102.0828462</v>
      </c>
      <c r="Q159" s="90">
        <f t="shared" ca="1" si="32"/>
        <v>1225963454.0676544</v>
      </c>
      <c r="R159" s="90">
        <f t="shared" ca="1" si="32"/>
        <v>1202599806.0524626</v>
      </c>
      <c r="S159" s="90">
        <f t="shared" ca="1" si="32"/>
        <v>1179236158.0372705</v>
      </c>
      <c r="T159" s="90">
        <f t="shared" ca="1" si="32"/>
        <v>1155872510.0220788</v>
      </c>
      <c r="U159" s="90">
        <f t="shared" ca="1" si="32"/>
        <v>1132508862.006887</v>
      </c>
      <c r="V159">
        <f ca="1">IF('Waste 2030'!$A167="MR",INDIRECT("'Waste 2030'!"&amp;'Country Selector'!$B$3&amp;ROW($A167))*10^12,0)*'Process Emissions Multipliers'!$D$45</f>
        <v>1109145213.9916949</v>
      </c>
      <c r="W159" s="90">
        <f t="shared" ref="W159:AL174" ca="1" si="36">$V159*($AP$1-W$1)/($AP$1-$V$1)+$AP159*(W$1-$V$1)/($AP$1-$V$1)</f>
        <v>1091024166.73753</v>
      </c>
      <c r="X159" s="90">
        <f t="shared" ca="1" si="36"/>
        <v>1072903119.4833652</v>
      </c>
      <c r="Y159" s="90">
        <f t="shared" ca="1" si="36"/>
        <v>1054782072.2292002</v>
      </c>
      <c r="Z159" s="90">
        <f t="shared" ca="1" si="36"/>
        <v>1036661024.9750352</v>
      </c>
      <c r="AA159" s="90">
        <f t="shared" ca="1" si="36"/>
        <v>1018539977.7208704</v>
      </c>
      <c r="AB159" s="90">
        <f t="shared" ca="1" si="36"/>
        <v>1000418930.4667053</v>
      </c>
      <c r="AC159" s="90">
        <f t="shared" ca="1" si="36"/>
        <v>982297883.21254063</v>
      </c>
      <c r="AD159" s="90">
        <f t="shared" ca="1" si="36"/>
        <v>964176835.95837557</v>
      </c>
      <c r="AE159" s="90">
        <f t="shared" ca="1" si="36"/>
        <v>946055788.70421064</v>
      </c>
      <c r="AF159" s="90">
        <f t="shared" ca="1" si="36"/>
        <v>927934741.45004582</v>
      </c>
      <c r="AG159" s="90">
        <f t="shared" ca="1" si="36"/>
        <v>909813694.19588089</v>
      </c>
      <c r="AH159" s="90">
        <f t="shared" ca="1" si="36"/>
        <v>891692646.94171596</v>
      </c>
      <c r="AI159" s="90">
        <f t="shared" ca="1" si="36"/>
        <v>873571599.68755102</v>
      </c>
      <c r="AJ159" s="90">
        <f t="shared" ca="1" si="36"/>
        <v>855450552.43338609</v>
      </c>
      <c r="AK159" s="90">
        <f t="shared" ca="1" si="36"/>
        <v>837329505.17922127</v>
      </c>
      <c r="AL159" s="90">
        <f t="shared" ca="1" si="36"/>
        <v>819208457.92505634</v>
      </c>
      <c r="AM159" s="90">
        <f t="shared" ca="1" si="35"/>
        <v>801087410.67089128</v>
      </c>
      <c r="AN159" s="90">
        <f t="shared" ca="1" si="35"/>
        <v>782966363.41672635</v>
      </c>
      <c r="AO159" s="90">
        <f t="shared" ca="1" si="35"/>
        <v>764845316.16256142</v>
      </c>
      <c r="AP159">
        <f ca="1">V159*'Process Emissions Multipliers'!$E$45</f>
        <v>746724268.9083966</v>
      </c>
    </row>
    <row r="160" spans="1:42">
      <c r="A160" s="74">
        <v>500</v>
      </c>
      <c r="B160">
        <f ca="1">IF('Waste 2010'!$A168="MR",INDIRECT("'Waste 2010'!"&amp;'Country Selector'!$B$3&amp;ROW($A168))*10^12,0)</f>
        <v>182720986.2277357</v>
      </c>
      <c r="C160" s="90">
        <f t="shared" ca="1" si="33"/>
        <v>190902630.53290927</v>
      </c>
      <c r="D160" s="90">
        <f t="shared" ca="1" si="31"/>
        <v>199084274.83808282</v>
      </c>
      <c r="E160" s="90">
        <f t="shared" ca="1" si="31"/>
        <v>207265919.14325637</v>
      </c>
      <c r="F160" s="90">
        <f t="shared" ca="1" si="31"/>
        <v>215447563.44842994</v>
      </c>
      <c r="G160" s="90">
        <f t="shared" ca="1" si="31"/>
        <v>223629207.75360352</v>
      </c>
      <c r="H160" s="90">
        <f t="shared" ca="1" si="31"/>
        <v>231810852.05877709</v>
      </c>
      <c r="I160" s="90">
        <f t="shared" ca="1" si="31"/>
        <v>239992496.36395064</v>
      </c>
      <c r="J160" s="90">
        <f t="shared" ca="1" si="31"/>
        <v>248174140.66912422</v>
      </c>
      <c r="K160" s="90">
        <f t="shared" ca="1" si="31"/>
        <v>256355784.97429776</v>
      </c>
      <c r="L160">
        <f ca="1">IF('Waste 2020'!$A168="MR",INDIRECT("'Waste 2020'!"&amp;'Country Selector'!$B$3&amp;ROW($A168))*10^12,0)*'Process Emissions Multipliers'!$B$45</f>
        <v>264537429.27947134</v>
      </c>
      <c r="M160" s="90">
        <f t="shared" ca="1" si="34"/>
        <v>292005776.33963478</v>
      </c>
      <c r="N160" s="90">
        <f t="shared" ca="1" si="32"/>
        <v>319474123.39979821</v>
      </c>
      <c r="O160" s="90">
        <f t="shared" ca="1" si="32"/>
        <v>346942470.45996165</v>
      </c>
      <c r="P160" s="90">
        <f t="shared" ca="1" si="32"/>
        <v>374410817.52012515</v>
      </c>
      <c r="Q160" s="90">
        <f t="shared" ca="1" si="32"/>
        <v>401879164.58028853</v>
      </c>
      <c r="R160" s="90">
        <f t="shared" ca="1" si="32"/>
        <v>429347511.64045197</v>
      </c>
      <c r="S160" s="90">
        <f t="shared" ca="1" si="32"/>
        <v>456815858.70061541</v>
      </c>
      <c r="T160" s="90">
        <f t="shared" ca="1" si="32"/>
        <v>484284205.7607789</v>
      </c>
      <c r="U160" s="90">
        <f t="shared" ca="1" si="32"/>
        <v>511752552.82094228</v>
      </c>
      <c r="V160">
        <f ca="1">IF('Waste 2030'!$A168="MR",INDIRECT("'Waste 2030'!"&amp;'Country Selector'!$B$3&amp;ROW($A168))*10^12,0)*'Process Emissions Multipliers'!$D$45</f>
        <v>539220899.88110578</v>
      </c>
      <c r="W160" s="90">
        <f t="shared" ca="1" si="36"/>
        <v>530411190.12992436</v>
      </c>
      <c r="X160" s="90">
        <f t="shared" ca="1" si="36"/>
        <v>521601480.37874293</v>
      </c>
      <c r="Y160" s="90">
        <f t="shared" ca="1" si="36"/>
        <v>512791770.62756151</v>
      </c>
      <c r="Z160" s="90">
        <f t="shared" ca="1" si="36"/>
        <v>503982060.87638009</v>
      </c>
      <c r="AA160" s="90">
        <f t="shared" ca="1" si="36"/>
        <v>495172351.12519866</v>
      </c>
      <c r="AB160" s="90">
        <f t="shared" ca="1" si="36"/>
        <v>486362641.37401724</v>
      </c>
      <c r="AC160" s="90">
        <f t="shared" ca="1" si="36"/>
        <v>477552931.62283581</v>
      </c>
      <c r="AD160" s="90">
        <f t="shared" ca="1" si="36"/>
        <v>468743221.87165433</v>
      </c>
      <c r="AE160" s="90">
        <f t="shared" ca="1" si="36"/>
        <v>459933512.12047291</v>
      </c>
      <c r="AF160" s="90">
        <f t="shared" ca="1" si="36"/>
        <v>451123802.36929154</v>
      </c>
      <c r="AG160" s="90">
        <f t="shared" ca="1" si="36"/>
        <v>442314092.61811006</v>
      </c>
      <c r="AH160" s="90">
        <f t="shared" ca="1" si="36"/>
        <v>433504382.8669287</v>
      </c>
      <c r="AI160" s="90">
        <f t="shared" ca="1" si="36"/>
        <v>424694673.11574721</v>
      </c>
      <c r="AJ160" s="90">
        <f t="shared" ca="1" si="36"/>
        <v>415884963.36456579</v>
      </c>
      <c r="AK160" s="90">
        <f t="shared" ca="1" si="36"/>
        <v>407075253.61338437</v>
      </c>
      <c r="AL160" s="90">
        <f t="shared" ca="1" si="36"/>
        <v>398265543.86220294</v>
      </c>
      <c r="AM160" s="90">
        <f t="shared" ca="1" si="35"/>
        <v>389455834.11102152</v>
      </c>
      <c r="AN160" s="90">
        <f t="shared" ca="1" si="35"/>
        <v>380646124.3598401</v>
      </c>
      <c r="AO160" s="90">
        <f t="shared" ca="1" si="35"/>
        <v>371836414.60865867</v>
      </c>
      <c r="AP160">
        <f ca="1">V160*'Process Emissions Multipliers'!$E$45</f>
        <v>363026704.85747725</v>
      </c>
    </row>
    <row r="161" spans="1:42">
      <c r="A161" s="74">
        <v>550</v>
      </c>
      <c r="B161">
        <f ca="1">IF('Waste 2010'!$A169="MR",INDIRECT("'Waste 2010'!"&amp;'Country Selector'!$B$3&amp;ROW($A169))*10^12,0)</f>
        <v>201399798.32656252</v>
      </c>
      <c r="C161" s="90">
        <f t="shared" ca="1" si="33"/>
        <v>236436610.99104571</v>
      </c>
      <c r="D161" s="90">
        <f t="shared" ca="1" si="31"/>
        <v>271473423.65552896</v>
      </c>
      <c r="E161" s="90">
        <f t="shared" ca="1" si="31"/>
        <v>306510236.32001221</v>
      </c>
      <c r="F161" s="90">
        <f t="shared" ca="1" si="31"/>
        <v>341547048.9844954</v>
      </c>
      <c r="G161" s="90">
        <f t="shared" ca="1" si="31"/>
        <v>376583861.64897859</v>
      </c>
      <c r="H161" s="90">
        <f t="shared" ca="1" si="31"/>
        <v>411620674.31346184</v>
      </c>
      <c r="I161" s="90">
        <f t="shared" ca="1" si="31"/>
        <v>446657486.97794503</v>
      </c>
      <c r="J161" s="90">
        <f t="shared" ca="1" si="31"/>
        <v>481694299.64242828</v>
      </c>
      <c r="K161" s="90">
        <f t="shared" ca="1" si="31"/>
        <v>516731112.30691147</v>
      </c>
      <c r="L161">
        <f ca="1">IF('Waste 2020'!$A169="MR",INDIRECT("'Waste 2020'!"&amp;'Country Selector'!$B$3&amp;ROW($A169))*10^12,0)*'Process Emissions Multipliers'!$B$45</f>
        <v>551767924.97139466</v>
      </c>
      <c r="M161" s="90">
        <f t="shared" ca="1" si="34"/>
        <v>217786782079.31656</v>
      </c>
      <c r="N161" s="90">
        <f t="shared" ca="1" si="32"/>
        <v>435021796233.66174</v>
      </c>
      <c r="O161" s="90">
        <f t="shared" ca="1" si="32"/>
        <v>652256810388.00696</v>
      </c>
      <c r="P161" s="90">
        <f t="shared" ca="1" si="32"/>
        <v>869491824542.35205</v>
      </c>
      <c r="Q161" s="90">
        <f t="shared" ca="1" si="32"/>
        <v>1086726838696.6973</v>
      </c>
      <c r="R161" s="90">
        <f t="shared" ca="1" si="32"/>
        <v>1303961852851.0425</v>
      </c>
      <c r="S161" s="90">
        <f t="shared" ca="1" si="32"/>
        <v>1521196867005.3875</v>
      </c>
      <c r="T161" s="90">
        <f t="shared" ca="1" si="32"/>
        <v>1738431881159.7329</v>
      </c>
      <c r="U161" s="90">
        <f t="shared" ca="1" si="32"/>
        <v>1955666895314.0779</v>
      </c>
      <c r="V161">
        <f ca="1">IF('Waste 2030'!$A169="MR",INDIRECT("'Waste 2030'!"&amp;'Country Selector'!$B$3&amp;ROW($A169))*10^12,0)*'Process Emissions Multipliers'!$D$45</f>
        <v>2172901909468.4231</v>
      </c>
      <c r="W161" s="90">
        <f t="shared" ca="1" si="36"/>
        <v>2137401365731.2915</v>
      </c>
      <c r="X161" s="90">
        <f t="shared" ca="1" si="36"/>
        <v>2101900821994.1597</v>
      </c>
      <c r="Y161" s="90">
        <f t="shared" ca="1" si="36"/>
        <v>2066400278257.0281</v>
      </c>
      <c r="Z161" s="90">
        <f t="shared" ca="1" si="36"/>
        <v>2030899734519.8965</v>
      </c>
      <c r="AA161" s="90">
        <f t="shared" ca="1" si="36"/>
        <v>1995399190782.7646</v>
      </c>
      <c r="AB161" s="90">
        <f t="shared" ca="1" si="36"/>
        <v>1959898647045.6328</v>
      </c>
      <c r="AC161" s="90">
        <f t="shared" ca="1" si="36"/>
        <v>1924398103308.5012</v>
      </c>
      <c r="AD161" s="90">
        <f t="shared" ca="1" si="36"/>
        <v>1888897559571.3696</v>
      </c>
      <c r="AE161" s="90">
        <f t="shared" ca="1" si="36"/>
        <v>1853397015834.2378</v>
      </c>
      <c r="AF161" s="90">
        <f t="shared" ca="1" si="36"/>
        <v>1817896472097.106</v>
      </c>
      <c r="AG161" s="90">
        <f t="shared" ca="1" si="36"/>
        <v>1782395928359.9744</v>
      </c>
      <c r="AH161" s="90">
        <f t="shared" ca="1" si="36"/>
        <v>1746895384622.8428</v>
      </c>
      <c r="AI161" s="90">
        <f t="shared" ca="1" si="36"/>
        <v>1711394840885.7109</v>
      </c>
      <c r="AJ161" s="90">
        <f t="shared" ca="1" si="36"/>
        <v>1675894297148.5793</v>
      </c>
      <c r="AK161" s="90">
        <f t="shared" ca="1" si="36"/>
        <v>1640393753411.4475</v>
      </c>
      <c r="AL161" s="90">
        <f t="shared" ca="1" si="36"/>
        <v>1604893209674.3159</v>
      </c>
      <c r="AM161" s="90">
        <f t="shared" ca="1" si="35"/>
        <v>1569392665937.1841</v>
      </c>
      <c r="AN161" s="90">
        <f t="shared" ca="1" si="35"/>
        <v>1533892122200.0525</v>
      </c>
      <c r="AO161" s="90">
        <f t="shared" ca="1" si="35"/>
        <v>1498391578462.9207</v>
      </c>
      <c r="AP161">
        <f ca="1">V161*'Process Emissions Multipliers'!$E$45</f>
        <v>1462891034725.7891</v>
      </c>
    </row>
    <row r="162" spans="1:42">
      <c r="A162" s="74">
        <v>600</v>
      </c>
      <c r="B162">
        <f ca="1">IF('Waste 2010'!$A170="MR",INDIRECT("'Waste 2010'!"&amp;'Country Selector'!$B$3&amp;ROW($A170))*10^12,0)</f>
        <v>854072177.25652623</v>
      </c>
      <c r="C162" s="90">
        <f t="shared" ca="1" si="33"/>
        <v>844512983.77048683</v>
      </c>
      <c r="D162" s="90">
        <f t="shared" ca="1" si="31"/>
        <v>834953790.28444755</v>
      </c>
      <c r="E162" s="90">
        <f t="shared" ca="1" si="31"/>
        <v>825394596.79840827</v>
      </c>
      <c r="F162" s="90">
        <f t="shared" ca="1" si="31"/>
        <v>815835403.31236911</v>
      </c>
      <c r="G162" s="90">
        <f t="shared" ca="1" si="31"/>
        <v>806276209.82632971</v>
      </c>
      <c r="H162" s="90">
        <f t="shared" ca="1" si="31"/>
        <v>796717016.34029031</v>
      </c>
      <c r="I162" s="90">
        <f t="shared" ca="1" si="31"/>
        <v>787157822.85425103</v>
      </c>
      <c r="J162" s="90">
        <f t="shared" ca="1" si="31"/>
        <v>777598629.36821175</v>
      </c>
      <c r="K162" s="90">
        <f t="shared" ca="1" si="31"/>
        <v>768039435.88217235</v>
      </c>
      <c r="L162">
        <f ca="1">IF('Waste 2020'!$A170="MR",INDIRECT("'Waste 2020'!"&amp;'Country Selector'!$B$3&amp;ROW($A170))*10^12,0)*'Process Emissions Multipliers'!$B$45</f>
        <v>758480242.39613307</v>
      </c>
      <c r="M162" s="90">
        <f t="shared" ca="1" si="34"/>
        <v>748912278.94418085</v>
      </c>
      <c r="N162" s="90">
        <f t="shared" ca="1" si="32"/>
        <v>739344315.49222875</v>
      </c>
      <c r="O162" s="90">
        <f t="shared" ca="1" si="32"/>
        <v>729776352.04027641</v>
      </c>
      <c r="P162" s="90">
        <f t="shared" ca="1" si="32"/>
        <v>720208388.58832431</v>
      </c>
      <c r="Q162" s="90">
        <f t="shared" ca="1" si="32"/>
        <v>710640425.13637209</v>
      </c>
      <c r="R162" s="90">
        <f t="shared" ca="1" si="32"/>
        <v>701072461.68441987</v>
      </c>
      <c r="S162" s="90">
        <f t="shared" ca="1" si="32"/>
        <v>691504498.23246777</v>
      </c>
      <c r="T162" s="90">
        <f t="shared" ca="1" si="32"/>
        <v>681936534.78051555</v>
      </c>
      <c r="U162" s="90">
        <f t="shared" ca="1" si="32"/>
        <v>672368571.32856321</v>
      </c>
      <c r="V162">
        <f ca="1">IF('Waste 2030'!$A170="MR",INDIRECT("'Waste 2030'!"&amp;'Country Selector'!$B$3&amp;ROW($A170))*10^12,0)*'Process Emissions Multipliers'!$D$45</f>
        <v>662800607.87661111</v>
      </c>
      <c r="W162" s="90">
        <f t="shared" ca="1" si="36"/>
        <v>651971871.49123168</v>
      </c>
      <c r="X162" s="90">
        <f t="shared" ca="1" si="36"/>
        <v>641143135.10585225</v>
      </c>
      <c r="Y162" s="90">
        <f t="shared" ca="1" si="36"/>
        <v>630314398.72047293</v>
      </c>
      <c r="Z162" s="90">
        <f t="shared" ca="1" si="36"/>
        <v>619485662.3350935</v>
      </c>
      <c r="AA162" s="90">
        <f t="shared" ca="1" si="36"/>
        <v>608656925.94971406</v>
      </c>
      <c r="AB162" s="90">
        <f t="shared" ca="1" si="36"/>
        <v>597828189.56433463</v>
      </c>
      <c r="AC162" s="90">
        <f t="shared" ca="1" si="36"/>
        <v>586999453.17895532</v>
      </c>
      <c r="AD162" s="90">
        <f t="shared" ca="1" si="36"/>
        <v>576170716.79357576</v>
      </c>
      <c r="AE162" s="90">
        <f t="shared" ca="1" si="36"/>
        <v>565341980.40819645</v>
      </c>
      <c r="AF162" s="90">
        <f t="shared" ca="1" si="36"/>
        <v>554513244.02281702</v>
      </c>
      <c r="AG162" s="90">
        <f t="shared" ca="1" si="36"/>
        <v>543684507.63743758</v>
      </c>
      <c r="AH162" s="90">
        <f t="shared" ca="1" si="36"/>
        <v>532855771.25205815</v>
      </c>
      <c r="AI162" s="90">
        <f t="shared" ca="1" si="36"/>
        <v>522027034.86667883</v>
      </c>
      <c r="AJ162" s="90">
        <f t="shared" ca="1" si="36"/>
        <v>511198298.4812994</v>
      </c>
      <c r="AK162" s="90">
        <f t="shared" ca="1" si="36"/>
        <v>500369562.09591997</v>
      </c>
      <c r="AL162" s="90">
        <f t="shared" ca="1" si="36"/>
        <v>489540825.71054053</v>
      </c>
      <c r="AM162" s="90">
        <f t="shared" ca="1" si="35"/>
        <v>478712089.32516116</v>
      </c>
      <c r="AN162" s="90">
        <f t="shared" ca="1" si="35"/>
        <v>467883352.93978179</v>
      </c>
      <c r="AO162" s="90">
        <f t="shared" ca="1" si="35"/>
        <v>457054616.55440229</v>
      </c>
      <c r="AP162">
        <f ca="1">V162*'Process Emissions Multipliers'!$E$45</f>
        <v>446225880.16902292</v>
      </c>
    </row>
    <row r="163" spans="1:42">
      <c r="A163" s="74">
        <v>650</v>
      </c>
      <c r="B163">
        <f ca="1">IF('Waste 2010'!$A171="MR",INDIRECT("'Waste 2010'!"&amp;'Country Selector'!$B$3&amp;ROW($A171))*10^12,0)</f>
        <v>264388367.23130521</v>
      </c>
      <c r="C163" s="90">
        <f t="shared" ca="1" si="33"/>
        <v>172537048156.91833</v>
      </c>
      <c r="D163" s="90">
        <f t="shared" ca="1" si="31"/>
        <v>344809707946.60535</v>
      </c>
      <c r="E163" s="90">
        <f t="shared" ca="1" si="31"/>
        <v>517082367736.29236</v>
      </c>
      <c r="F163" s="90">
        <f t="shared" ca="1" si="31"/>
        <v>689355027525.97937</v>
      </c>
      <c r="G163" s="90">
        <f t="shared" ca="1" si="31"/>
        <v>861627687315.66638</v>
      </c>
      <c r="H163" s="90">
        <f t="shared" ca="1" si="31"/>
        <v>1033900347105.3535</v>
      </c>
      <c r="I163" s="90">
        <f t="shared" ca="1" si="31"/>
        <v>1206173006895.0405</v>
      </c>
      <c r="J163" s="90">
        <f t="shared" ca="1" si="31"/>
        <v>1378445666684.7275</v>
      </c>
      <c r="K163" s="90">
        <f t="shared" ca="1" si="31"/>
        <v>1550718326474.4146</v>
      </c>
      <c r="L163">
        <f ca="1">IF('Waste 2020'!$A171="MR",INDIRECT("'Waste 2020'!"&amp;'Country Selector'!$B$3&amp;ROW($A171))*10^12,0)*'Process Emissions Multipliers'!$B$45</f>
        <v>1722990986264.1016</v>
      </c>
      <c r="M163" s="90">
        <f t="shared" ca="1" si="34"/>
        <v>1550701907032.1243</v>
      </c>
      <c r="N163" s="90">
        <f t="shared" ca="1" si="32"/>
        <v>1378412827800.1467</v>
      </c>
      <c r="O163" s="90">
        <f t="shared" ca="1" si="32"/>
        <v>1206123748568.1694</v>
      </c>
      <c r="P163" s="90">
        <f t="shared" ca="1" si="32"/>
        <v>1033834669336.1919</v>
      </c>
      <c r="Q163" s="90">
        <f t="shared" ca="1" si="32"/>
        <v>861545590104.21448</v>
      </c>
      <c r="R163" s="90">
        <f t="shared" ca="1" si="32"/>
        <v>689256510872.23706</v>
      </c>
      <c r="S163" s="90">
        <f t="shared" ca="1" si="32"/>
        <v>516967431640.2597</v>
      </c>
      <c r="T163" s="90">
        <f t="shared" ca="1" si="32"/>
        <v>344678352408.28229</v>
      </c>
      <c r="U163" s="90">
        <f t="shared" ca="1" si="32"/>
        <v>172389273176.3049</v>
      </c>
      <c r="V163">
        <f ca="1">IF('Waste 2030'!$A171="MR",INDIRECT("'Waste 2030'!"&amp;'Country Selector'!$B$3&amp;ROW($A171))*10^12,0)*'Process Emissions Multipliers'!$D$45</f>
        <v>100193944.3274774</v>
      </c>
      <c r="W163" s="90">
        <f t="shared" ca="1" si="36"/>
        <v>98556990.773663491</v>
      </c>
      <c r="X163" s="90">
        <f t="shared" ca="1" si="36"/>
        <v>96920037.219849586</v>
      </c>
      <c r="Y163" s="90">
        <f t="shared" ca="1" si="36"/>
        <v>95283083.666035682</v>
      </c>
      <c r="Z163" s="90">
        <f t="shared" ca="1" si="36"/>
        <v>93646130.112221792</v>
      </c>
      <c r="AA163" s="90">
        <f t="shared" ca="1" si="36"/>
        <v>92009176.558407888</v>
      </c>
      <c r="AB163" s="90">
        <f t="shared" ca="1" si="36"/>
        <v>90372223.004593968</v>
      </c>
      <c r="AC163" s="90">
        <f t="shared" ca="1" si="36"/>
        <v>88735269.450780079</v>
      </c>
      <c r="AD163" s="90">
        <f t="shared" ca="1" si="36"/>
        <v>87098315.896966174</v>
      </c>
      <c r="AE163" s="90">
        <f t="shared" ca="1" si="36"/>
        <v>85461362.34315227</v>
      </c>
      <c r="AF163" s="90">
        <f t="shared" ca="1" si="36"/>
        <v>83824408.78933838</v>
      </c>
      <c r="AG163" s="90">
        <f t="shared" ca="1" si="36"/>
        <v>82187455.235524476</v>
      </c>
      <c r="AH163" s="90">
        <f t="shared" ca="1" si="36"/>
        <v>80550501.681710571</v>
      </c>
      <c r="AI163" s="90">
        <f t="shared" ca="1" si="36"/>
        <v>78913548.127896667</v>
      </c>
      <c r="AJ163" s="90">
        <f t="shared" ca="1" si="36"/>
        <v>77276594.574082762</v>
      </c>
      <c r="AK163" s="90">
        <f t="shared" ca="1" si="36"/>
        <v>75639641.020268857</v>
      </c>
      <c r="AL163" s="90">
        <f t="shared" ca="1" si="36"/>
        <v>74002687.466454953</v>
      </c>
      <c r="AM163" s="90">
        <f t="shared" ca="1" si="35"/>
        <v>72365733.912641048</v>
      </c>
      <c r="AN163" s="90">
        <f t="shared" ca="1" si="35"/>
        <v>70728780.358827159</v>
      </c>
      <c r="AO163" s="90">
        <f t="shared" ca="1" si="35"/>
        <v>69091826.805013254</v>
      </c>
      <c r="AP163">
        <f ca="1">V163*'Process Emissions Multipliers'!$E$45</f>
        <v>67454873.25119935</v>
      </c>
    </row>
    <row r="164" spans="1:42">
      <c r="A164" s="74">
        <v>700</v>
      </c>
      <c r="B164">
        <f ca="1">IF('Waste 2010'!$A172="MR",INDIRECT("'Waste 2010'!"&amp;'Country Selector'!$B$3&amp;ROW($A172))*10^12,0)</f>
        <v>160817130.16546929</v>
      </c>
      <c r="C164" s="90">
        <f t="shared" ca="1" si="33"/>
        <v>158540356.04535118</v>
      </c>
      <c r="D164" s="90">
        <f t="shared" ca="1" si="31"/>
        <v>156263581.92523307</v>
      </c>
      <c r="E164" s="90">
        <f t="shared" ca="1" si="31"/>
        <v>153986807.80511498</v>
      </c>
      <c r="F164" s="90">
        <f t="shared" ca="1" si="31"/>
        <v>151710033.68499684</v>
      </c>
      <c r="G164" s="90">
        <f t="shared" ca="1" si="31"/>
        <v>149433259.56487876</v>
      </c>
      <c r="H164" s="90">
        <f t="shared" ca="1" si="31"/>
        <v>147156485.44476062</v>
      </c>
      <c r="I164" s="90">
        <f t="shared" ca="1" si="31"/>
        <v>144879711.32464254</v>
      </c>
      <c r="J164" s="90">
        <f t="shared" ca="1" si="31"/>
        <v>142602937.20452443</v>
      </c>
      <c r="K164" s="90">
        <f t="shared" ca="1" si="31"/>
        <v>140326163.08440632</v>
      </c>
      <c r="L164">
        <f ca="1">IF('Waste 2020'!$A172="MR",INDIRECT("'Waste 2020'!"&amp;'Country Selector'!$B$3&amp;ROW($A172))*10^12,0)*'Process Emissions Multipliers'!$B$45</f>
        <v>138049388.9642882</v>
      </c>
      <c r="M164" s="90">
        <f t="shared" ca="1" si="34"/>
        <v>153467560.75910264</v>
      </c>
      <c r="N164" s="90">
        <f t="shared" ca="1" si="32"/>
        <v>168885732.55391705</v>
      </c>
      <c r="O164" s="90">
        <f t="shared" ca="1" si="32"/>
        <v>184303904.34873152</v>
      </c>
      <c r="P164" s="90">
        <f t="shared" ca="1" si="32"/>
        <v>199722076.14354593</v>
      </c>
      <c r="Q164" s="90">
        <f t="shared" ca="1" si="32"/>
        <v>215140247.93836039</v>
      </c>
      <c r="R164" s="90">
        <f t="shared" ca="1" si="32"/>
        <v>230558419.7331748</v>
      </c>
      <c r="S164" s="90">
        <f t="shared" ca="1" si="32"/>
        <v>245976591.52798921</v>
      </c>
      <c r="T164" s="90">
        <f t="shared" ca="1" si="32"/>
        <v>261394763.32280368</v>
      </c>
      <c r="U164" s="90">
        <f t="shared" ca="1" si="32"/>
        <v>276812935.11761814</v>
      </c>
      <c r="V164">
        <f ca="1">IF('Waste 2030'!$A172="MR",INDIRECT("'Waste 2030'!"&amp;'Country Selector'!$B$3&amp;ROW($A172))*10^12,0)*'Process Emissions Multipliers'!$D$45</f>
        <v>292231106.91243255</v>
      </c>
      <c r="W164" s="90">
        <f t="shared" ca="1" si="36"/>
        <v>287456679.15428627</v>
      </c>
      <c r="X164" s="90">
        <f t="shared" ca="1" si="36"/>
        <v>282682251.39613992</v>
      </c>
      <c r="Y164" s="90">
        <f t="shared" ca="1" si="36"/>
        <v>277907823.63799357</v>
      </c>
      <c r="Z164" s="90">
        <f t="shared" ca="1" si="36"/>
        <v>273133395.87984717</v>
      </c>
      <c r="AA164" s="90">
        <f t="shared" ca="1" si="36"/>
        <v>268358968.12170085</v>
      </c>
      <c r="AB164" s="90">
        <f t="shared" ca="1" si="36"/>
        <v>263584540.36355451</v>
      </c>
      <c r="AC164" s="90">
        <f t="shared" ca="1" si="36"/>
        <v>258810112.60540819</v>
      </c>
      <c r="AD164" s="90">
        <f t="shared" ca="1" si="36"/>
        <v>254035684.84726185</v>
      </c>
      <c r="AE164" s="90">
        <f t="shared" ca="1" si="36"/>
        <v>249261257.0891155</v>
      </c>
      <c r="AF164" s="90">
        <f t="shared" ca="1" si="36"/>
        <v>244486829.33096915</v>
      </c>
      <c r="AG164" s="90">
        <f t="shared" ca="1" si="36"/>
        <v>239712401.57282284</v>
      </c>
      <c r="AH164" s="90">
        <f t="shared" ca="1" si="36"/>
        <v>234937973.81467649</v>
      </c>
      <c r="AI164" s="90">
        <f t="shared" ca="1" si="36"/>
        <v>230163546.05653012</v>
      </c>
      <c r="AJ164" s="90">
        <f t="shared" ca="1" si="36"/>
        <v>225389118.29838383</v>
      </c>
      <c r="AK164" s="90">
        <f t="shared" ca="1" si="36"/>
        <v>220614690.54023746</v>
      </c>
      <c r="AL164" s="90">
        <f t="shared" ca="1" si="36"/>
        <v>215840262.78209114</v>
      </c>
      <c r="AM164" s="90">
        <f t="shared" ca="1" si="35"/>
        <v>211065835.0239448</v>
      </c>
      <c r="AN164" s="90">
        <f t="shared" ca="1" si="35"/>
        <v>206291407.26579848</v>
      </c>
      <c r="AO164" s="90">
        <f t="shared" ca="1" si="35"/>
        <v>201516979.50765213</v>
      </c>
      <c r="AP164">
        <f ca="1">V164*'Process Emissions Multipliers'!$E$45</f>
        <v>196742551.74950579</v>
      </c>
    </row>
    <row r="165" spans="1:42">
      <c r="A165" s="74">
        <v>750</v>
      </c>
      <c r="B165">
        <f ca="1">IF('Waste 2010'!$A173="MR",INDIRECT("'Waste 2010'!"&amp;'Country Selector'!$B$3&amp;ROW($A173))*10^12,0)</f>
        <v>1224107167494.573</v>
      </c>
      <c r="C165" s="90">
        <f t="shared" ca="1" si="33"/>
        <v>1101696450745.1157</v>
      </c>
      <c r="D165" s="90">
        <f t="shared" ca="1" si="31"/>
        <v>979285733995.65845</v>
      </c>
      <c r="E165" s="90">
        <f t="shared" ca="1" si="31"/>
        <v>856875017246.20105</v>
      </c>
      <c r="F165" s="90">
        <f t="shared" ca="1" si="31"/>
        <v>734464300496.74377</v>
      </c>
      <c r="G165" s="90">
        <f t="shared" ca="1" si="31"/>
        <v>612053583747.2865</v>
      </c>
      <c r="H165" s="90">
        <f t="shared" ca="1" si="31"/>
        <v>489642866997.82922</v>
      </c>
      <c r="I165" s="90">
        <f t="shared" ca="1" si="31"/>
        <v>367232150248.37189</v>
      </c>
      <c r="J165" s="90">
        <f t="shared" ca="1" si="31"/>
        <v>244821433498.91461</v>
      </c>
      <c r="K165" s="90">
        <f t="shared" ca="1" si="31"/>
        <v>122410716749.45731</v>
      </c>
      <c r="L165">
        <f ca="1">IF('Waste 2020'!$A173="MR",INDIRECT("'Waste 2020'!"&amp;'Country Selector'!$B$3&amp;ROW($A173))*10^12,0)*'Process Emissions Multipliers'!$B$45</f>
        <v>0</v>
      </c>
      <c r="M165" s="90">
        <f t="shared" ca="1" si="34"/>
        <v>6104068667.6596813</v>
      </c>
      <c r="N165" s="90">
        <f t="shared" ca="1" si="32"/>
        <v>12208137335.319363</v>
      </c>
      <c r="O165" s="90">
        <f t="shared" ca="1" si="32"/>
        <v>18312206002.979042</v>
      </c>
      <c r="P165" s="90">
        <f t="shared" ca="1" si="32"/>
        <v>24416274670.638725</v>
      </c>
      <c r="Q165" s="90">
        <f t="shared" ca="1" si="32"/>
        <v>30520343338.298409</v>
      </c>
      <c r="R165" s="90">
        <f t="shared" ca="1" si="32"/>
        <v>36624412005.958084</v>
      </c>
      <c r="S165" s="90">
        <f t="shared" ca="1" si="32"/>
        <v>42728480673.617767</v>
      </c>
      <c r="T165" s="90">
        <f t="shared" ca="1" si="32"/>
        <v>48832549341.277451</v>
      </c>
      <c r="U165" s="90">
        <f t="shared" ca="1" si="32"/>
        <v>54936618008.937126</v>
      </c>
      <c r="V165">
        <f ca="1">IF('Waste 2030'!$A173="MR",INDIRECT("'Waste 2030'!"&amp;'Country Selector'!$B$3&amp;ROW($A173))*10^12,0)*'Process Emissions Multipliers'!$D$45</f>
        <v>61040686676.596809</v>
      </c>
      <c r="W165" s="90">
        <f t="shared" ca="1" si="36"/>
        <v>60043413142.221199</v>
      </c>
      <c r="X165" s="90">
        <f t="shared" ca="1" si="36"/>
        <v>59046139607.845596</v>
      </c>
      <c r="Y165" s="90">
        <f t="shared" ca="1" si="36"/>
        <v>58048866073.469986</v>
      </c>
      <c r="Z165" s="90">
        <f t="shared" ca="1" si="36"/>
        <v>57051592539.094391</v>
      </c>
      <c r="AA165" s="90">
        <f t="shared" ca="1" si="36"/>
        <v>56054319004.718781</v>
      </c>
      <c r="AB165" s="90">
        <f t="shared" ca="1" si="36"/>
        <v>55057045470.34317</v>
      </c>
      <c r="AC165" s="90">
        <f t="shared" ca="1" si="36"/>
        <v>54059771935.96756</v>
      </c>
      <c r="AD165" s="90">
        <f t="shared" ca="1" si="36"/>
        <v>53062498401.591957</v>
      </c>
      <c r="AE165" s="90">
        <f t="shared" ca="1" si="36"/>
        <v>52065224867.216354</v>
      </c>
      <c r="AF165" s="90">
        <f t="shared" ca="1" si="36"/>
        <v>51067951332.840752</v>
      </c>
      <c r="AG165" s="90">
        <f t="shared" ca="1" si="36"/>
        <v>50070677798.465134</v>
      </c>
      <c r="AH165" s="90">
        <f t="shared" ca="1" si="36"/>
        <v>49073404264.089539</v>
      </c>
      <c r="AI165" s="90">
        <f t="shared" ca="1" si="36"/>
        <v>48076130729.713928</v>
      </c>
      <c r="AJ165" s="90">
        <f t="shared" ca="1" si="36"/>
        <v>47078857195.338318</v>
      </c>
      <c r="AK165" s="90">
        <f t="shared" ca="1" si="36"/>
        <v>46081583660.962723</v>
      </c>
      <c r="AL165" s="90">
        <f t="shared" ca="1" si="36"/>
        <v>45084310126.587112</v>
      </c>
      <c r="AM165" s="90">
        <f t="shared" ca="1" si="35"/>
        <v>44087036592.211502</v>
      </c>
      <c r="AN165" s="90">
        <f t="shared" ca="1" si="35"/>
        <v>43089763057.835907</v>
      </c>
      <c r="AO165" s="90">
        <f t="shared" ca="1" si="35"/>
        <v>42092489523.460289</v>
      </c>
      <c r="AP165">
        <f ca="1">V165*'Process Emissions Multipliers'!$E$45</f>
        <v>41095215989.084686</v>
      </c>
    </row>
    <row r="166" spans="1:42">
      <c r="A166" s="74">
        <v>800</v>
      </c>
      <c r="B166">
        <f ca="1">IF('Waste 2010'!$A174="MR",INDIRECT("'Waste 2010'!"&amp;'Country Selector'!$B$3&amp;ROW($A174))*10^12,0)</f>
        <v>77019092.568519905</v>
      </c>
      <c r="C166" s="90">
        <f t="shared" ca="1" si="33"/>
        <v>79320704.576173186</v>
      </c>
      <c r="D166" s="90">
        <f t="shared" ca="1" si="31"/>
        <v>81622316.583826467</v>
      </c>
      <c r="E166" s="90">
        <f t="shared" ca="1" si="31"/>
        <v>83923928.591479748</v>
      </c>
      <c r="F166" s="90">
        <f t="shared" ca="1" si="31"/>
        <v>86225540.599133015</v>
      </c>
      <c r="G166" s="90">
        <f t="shared" ca="1" si="31"/>
        <v>88527152.606786296</v>
      </c>
      <c r="H166" s="90">
        <f t="shared" ca="1" si="31"/>
        <v>90828764.614439577</v>
      </c>
      <c r="I166" s="90">
        <f t="shared" ca="1" si="31"/>
        <v>93130376.622092858</v>
      </c>
      <c r="J166" s="90">
        <f t="shared" ca="1" si="31"/>
        <v>95431988.629746139</v>
      </c>
      <c r="K166" s="90">
        <f t="shared" ca="1" si="31"/>
        <v>97733600.637399405</v>
      </c>
      <c r="L166">
        <f ca="1">IF('Waste 2020'!$A174="MR",INDIRECT("'Waste 2020'!"&amp;'Country Selector'!$B$3&amp;ROW($A174))*10^12,0)*'Process Emissions Multipliers'!$B$45</f>
        <v>100035212.64505269</v>
      </c>
      <c r="M166" s="90">
        <f t="shared" ca="1" si="34"/>
        <v>101066027.07950659</v>
      </c>
      <c r="N166" s="90">
        <f t="shared" ca="1" si="32"/>
        <v>102096841.51396051</v>
      </c>
      <c r="O166" s="90">
        <f t="shared" ca="1" si="32"/>
        <v>103127655.94841442</v>
      </c>
      <c r="P166" s="90">
        <f t="shared" ca="1" si="32"/>
        <v>104158470.38286832</v>
      </c>
      <c r="Q166" s="90">
        <f t="shared" ca="1" si="32"/>
        <v>105189284.81732222</v>
      </c>
      <c r="R166" s="90">
        <f t="shared" ca="1" si="32"/>
        <v>106220099.25177613</v>
      </c>
      <c r="S166" s="90">
        <f t="shared" ca="1" si="32"/>
        <v>107250913.68623003</v>
      </c>
      <c r="T166" s="90">
        <f t="shared" ca="1" si="32"/>
        <v>108281728.12068394</v>
      </c>
      <c r="U166" s="90">
        <f t="shared" ca="1" si="32"/>
        <v>109312542.55513784</v>
      </c>
      <c r="V166">
        <f ca="1">IF('Waste 2030'!$A174="MR",INDIRECT("'Waste 2030'!"&amp;'Country Selector'!$B$3&amp;ROW($A174))*10^12,0)*'Process Emissions Multipliers'!$D$45</f>
        <v>110343356.98959175</v>
      </c>
      <c r="W166" s="90">
        <f t="shared" ca="1" si="36"/>
        <v>108540583.86217098</v>
      </c>
      <c r="X166" s="90">
        <f t="shared" ca="1" si="36"/>
        <v>106737810.73475023</v>
      </c>
      <c r="Y166" s="90">
        <f t="shared" ca="1" si="36"/>
        <v>104935037.60732946</v>
      </c>
      <c r="Z166" s="90">
        <f t="shared" ca="1" si="36"/>
        <v>103132264.4799087</v>
      </c>
      <c r="AA166" s="90">
        <f t="shared" ca="1" si="36"/>
        <v>101329491.35248792</v>
      </c>
      <c r="AB166" s="90">
        <f t="shared" ca="1" si="36"/>
        <v>99526718.225067168</v>
      </c>
      <c r="AC166" s="90">
        <f t="shared" ca="1" si="36"/>
        <v>97723945.0976464</v>
      </c>
      <c r="AD166" s="90">
        <f t="shared" ca="1" si="36"/>
        <v>95921171.970225647</v>
      </c>
      <c r="AE166" s="90">
        <f t="shared" ca="1" si="36"/>
        <v>94118398.842804879</v>
      </c>
      <c r="AF166" s="90">
        <f t="shared" ca="1" si="36"/>
        <v>92315625.715384111</v>
      </c>
      <c r="AG166" s="90">
        <f t="shared" ca="1" si="36"/>
        <v>90512852.587963343</v>
      </c>
      <c r="AH166" s="90">
        <f t="shared" ca="1" si="36"/>
        <v>88710079.460542589</v>
      </c>
      <c r="AI166" s="90">
        <f t="shared" ca="1" si="36"/>
        <v>86907306.333121821</v>
      </c>
      <c r="AJ166" s="90">
        <f t="shared" ca="1" si="36"/>
        <v>85104533.205701053</v>
      </c>
      <c r="AK166" s="90">
        <f t="shared" ca="1" si="36"/>
        <v>83301760.0782803</v>
      </c>
      <c r="AL166" s="90">
        <f t="shared" ca="1" si="36"/>
        <v>81498986.950859532</v>
      </c>
      <c r="AM166" s="90">
        <f t="shared" ca="1" si="35"/>
        <v>79696213.823438764</v>
      </c>
      <c r="AN166" s="90">
        <f t="shared" ca="1" si="35"/>
        <v>77893440.696017995</v>
      </c>
      <c r="AO166" s="90">
        <f t="shared" ca="1" si="35"/>
        <v>76090667.568597242</v>
      </c>
      <c r="AP166">
        <f ca="1">V166*'Process Emissions Multipliers'!$E$45</f>
        <v>74287894.441176474</v>
      </c>
    </row>
    <row r="167" spans="1:42">
      <c r="A167" s="74">
        <v>850</v>
      </c>
      <c r="B167">
        <f ca="1">IF('Waste 2010'!$A175="MR",INDIRECT("'Waste 2010'!"&amp;'Country Selector'!$B$3&amp;ROW($A175))*10^12,0)</f>
        <v>35857047.979703791</v>
      </c>
      <c r="C167" s="90">
        <f t="shared" ca="1" si="33"/>
        <v>4871473776.2625551</v>
      </c>
      <c r="D167" s="90">
        <f t="shared" ca="1" si="31"/>
        <v>9707090504.5454063</v>
      </c>
      <c r="E167" s="90">
        <f t="shared" ca="1" si="31"/>
        <v>14542707232.828259</v>
      </c>
      <c r="F167" s="90">
        <f t="shared" ca="1" si="31"/>
        <v>19378323961.111111</v>
      </c>
      <c r="G167" s="90">
        <f t="shared" ca="1" si="31"/>
        <v>24213940689.393963</v>
      </c>
      <c r="H167" s="90">
        <f t="shared" ca="1" si="31"/>
        <v>29049557417.676815</v>
      </c>
      <c r="I167" s="90">
        <f t="shared" ca="1" si="31"/>
        <v>33885174145.959663</v>
      </c>
      <c r="J167" s="90">
        <f t="shared" ca="1" si="31"/>
        <v>38720790874.242516</v>
      </c>
      <c r="K167" s="90">
        <f t="shared" ca="1" si="31"/>
        <v>43556407602.525375</v>
      </c>
      <c r="L167">
        <f ca="1">IF('Waste 2020'!$A175="MR",INDIRECT("'Waste 2020'!"&amp;'Country Selector'!$B$3&amp;ROW($A175))*10^12,0)*'Process Emissions Multipliers'!$B$45</f>
        <v>48392024330.80822</v>
      </c>
      <c r="M167" s="90">
        <f t="shared" ca="1" si="34"/>
        <v>43555364390.405121</v>
      </c>
      <c r="N167" s="90">
        <f t="shared" ca="1" si="32"/>
        <v>38718704450.002014</v>
      </c>
      <c r="O167" s="90">
        <f t="shared" ca="1" si="32"/>
        <v>33882044509.598907</v>
      </c>
      <c r="P167" s="90">
        <f t="shared" ca="1" si="32"/>
        <v>29045384569.195801</v>
      </c>
      <c r="Q167" s="90">
        <f t="shared" ca="1" si="32"/>
        <v>24208724628.792698</v>
      </c>
      <c r="R167" s="90">
        <f t="shared" ca="1" si="32"/>
        <v>19372064688.389591</v>
      </c>
      <c r="S167" s="90">
        <f t="shared" ca="1" si="32"/>
        <v>14535404747.986488</v>
      </c>
      <c r="T167" s="90">
        <f t="shared" ca="1" si="32"/>
        <v>9698744807.5833836</v>
      </c>
      <c r="U167" s="90">
        <f t="shared" ca="1" si="32"/>
        <v>4862084867.1802788</v>
      </c>
      <c r="V167">
        <f ca="1">IF('Waste 2030'!$A175="MR",INDIRECT("'Waste 2030'!"&amp;'Country Selector'!$B$3&amp;ROW($A175))*10^12,0)*'Process Emissions Multipliers'!$D$45</f>
        <v>25424926.777174182</v>
      </c>
      <c r="W167" s="90">
        <f t="shared" ca="1" si="36"/>
        <v>25009538.157405674</v>
      </c>
      <c r="X167" s="90">
        <f t="shared" ca="1" si="36"/>
        <v>24594149.537637167</v>
      </c>
      <c r="Y167" s="90">
        <f t="shared" ca="1" si="36"/>
        <v>24178760.917868659</v>
      </c>
      <c r="Z167" s="90">
        <f t="shared" ca="1" si="36"/>
        <v>23763372.298100155</v>
      </c>
      <c r="AA167" s="90">
        <f t="shared" ca="1" si="36"/>
        <v>23347983.678331647</v>
      </c>
      <c r="AB167" s="90">
        <f t="shared" ca="1" si="36"/>
        <v>22932595.058563139</v>
      </c>
      <c r="AC167" s="90">
        <f t="shared" ca="1" si="36"/>
        <v>22517206.438794628</v>
      </c>
      <c r="AD167" s="90">
        <f t="shared" ca="1" si="36"/>
        <v>22101817.819026124</v>
      </c>
      <c r="AE167" s="90">
        <f t="shared" ca="1" si="36"/>
        <v>21686429.199257612</v>
      </c>
      <c r="AF167" s="90">
        <f t="shared" ca="1" si="36"/>
        <v>21271040.579489104</v>
      </c>
      <c r="AG167" s="90">
        <f t="shared" ca="1" si="36"/>
        <v>20855651.959720597</v>
      </c>
      <c r="AH167" s="90">
        <f t="shared" ca="1" si="36"/>
        <v>20440263.339952089</v>
      </c>
      <c r="AI167" s="90">
        <f t="shared" ca="1" si="36"/>
        <v>20024874.720183585</v>
      </c>
      <c r="AJ167" s="90">
        <f t="shared" ca="1" si="36"/>
        <v>19609486.100415077</v>
      </c>
      <c r="AK167" s="90">
        <f t="shared" ca="1" si="36"/>
        <v>19194097.480646569</v>
      </c>
      <c r="AL167" s="90">
        <f t="shared" ca="1" si="36"/>
        <v>18778708.860878062</v>
      </c>
      <c r="AM167" s="90">
        <f t="shared" ca="1" si="35"/>
        <v>18363320.241109554</v>
      </c>
      <c r="AN167" s="90">
        <f t="shared" ca="1" si="35"/>
        <v>17947931.621341046</v>
      </c>
      <c r="AO167" s="90">
        <f t="shared" ca="1" si="35"/>
        <v>17532543.001572538</v>
      </c>
      <c r="AP167">
        <f ca="1">V167*'Process Emissions Multipliers'!$E$45</f>
        <v>17117154.38180403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70226287.890662327</v>
      </c>
      <c r="C169" s="90">
        <f t="shared" ca="1" si="33"/>
        <v>69232056.774492949</v>
      </c>
      <c r="D169" s="90">
        <f t="shared" ca="1" si="31"/>
        <v>68237825.658323571</v>
      </c>
      <c r="E169" s="90">
        <f t="shared" ca="1" si="31"/>
        <v>67243594.542154193</v>
      </c>
      <c r="F169" s="90">
        <f t="shared" ca="1" si="31"/>
        <v>66249363.4259848</v>
      </c>
      <c r="G169" s="90">
        <f t="shared" ca="1" si="31"/>
        <v>65255132.309815422</v>
      </c>
      <c r="H169" s="90">
        <f t="shared" ca="1" si="31"/>
        <v>64260901.193646044</v>
      </c>
      <c r="I169" s="90">
        <f t="shared" ca="1" si="31"/>
        <v>63266670.077476658</v>
      </c>
      <c r="J169" s="90">
        <f t="shared" ca="1" si="31"/>
        <v>62272438.96130728</v>
      </c>
      <c r="K169" s="90">
        <f t="shared" ca="1" si="31"/>
        <v>61278207.845137894</v>
      </c>
      <c r="L169">
        <f ca="1">IF('Waste 2020'!$A177="MR",INDIRECT("'Waste 2020'!"&amp;'Country Selector'!$B$3&amp;ROW($A177))*10^12,0)*'Process Emissions Multipliers'!$B$45</f>
        <v>60283976.728968516</v>
      </c>
      <c r="M169" s="90">
        <f t="shared" ca="1" si="34"/>
        <v>69363582.182570547</v>
      </c>
      <c r="N169" s="90">
        <f t="shared" ca="1" si="32"/>
        <v>78443187.636172593</v>
      </c>
      <c r="O169" s="90">
        <f t="shared" ca="1" si="32"/>
        <v>87522793.089774609</v>
      </c>
      <c r="P169" s="90">
        <f t="shared" ca="1" si="32"/>
        <v>96602398.543376654</v>
      </c>
      <c r="Q169" s="90">
        <f t="shared" ca="1" si="32"/>
        <v>105682003.9969787</v>
      </c>
      <c r="R169" s="90">
        <f t="shared" ca="1" si="32"/>
        <v>114761609.45058072</v>
      </c>
      <c r="S169" s="90">
        <f t="shared" ca="1" si="32"/>
        <v>123841214.90418276</v>
      </c>
      <c r="T169" s="90">
        <f t="shared" ca="1" si="32"/>
        <v>132920820.35778481</v>
      </c>
      <c r="U169" s="90">
        <f t="shared" ca="1" si="32"/>
        <v>142000425.81138685</v>
      </c>
      <c r="V169">
        <f ca="1">IF('Waste 2030'!$A177="MR",INDIRECT("'Waste 2030'!"&amp;'Country Selector'!$B$3&amp;ROW($A177))*10^12,0)*'Process Emissions Multipliers'!$D$45</f>
        <v>151080031.26498887</v>
      </c>
      <c r="W169" s="90">
        <f t="shared" ca="1" si="36"/>
        <v>148611708.49608761</v>
      </c>
      <c r="X169" s="90">
        <f t="shared" ca="1" si="36"/>
        <v>146143385.72718632</v>
      </c>
      <c r="Y169" s="90">
        <f t="shared" ca="1" si="36"/>
        <v>143675062.95828503</v>
      </c>
      <c r="Z169" s="90">
        <f t="shared" ca="1" si="36"/>
        <v>141206740.18938377</v>
      </c>
      <c r="AA169" s="90">
        <f t="shared" ca="1" si="36"/>
        <v>138738417.42048249</v>
      </c>
      <c r="AB169" s="90">
        <f t="shared" ca="1" si="36"/>
        <v>136270094.65158123</v>
      </c>
      <c r="AC169" s="90">
        <f t="shared" ca="1" si="36"/>
        <v>133801771.88267995</v>
      </c>
      <c r="AD169" s="90">
        <f t="shared" ca="1" si="36"/>
        <v>131333449.11377868</v>
      </c>
      <c r="AE169" s="90">
        <f t="shared" ca="1" si="36"/>
        <v>128865126.34487742</v>
      </c>
      <c r="AF169" s="90">
        <f t="shared" ca="1" si="36"/>
        <v>126396803.57597613</v>
      </c>
      <c r="AG169" s="90">
        <f t="shared" ca="1" si="36"/>
        <v>123928480.80707486</v>
      </c>
      <c r="AH169" s="90">
        <f t="shared" ca="1" si="36"/>
        <v>121460158.03817359</v>
      </c>
      <c r="AI169" s="90">
        <f t="shared" ca="1" si="36"/>
        <v>118991835.26927231</v>
      </c>
      <c r="AJ169" s="90">
        <f t="shared" ca="1" si="36"/>
        <v>116523512.50037104</v>
      </c>
      <c r="AK169" s="90">
        <f t="shared" ca="1" si="36"/>
        <v>114055189.73146978</v>
      </c>
      <c r="AL169" s="90">
        <f t="shared" ca="1" si="36"/>
        <v>111586866.96256849</v>
      </c>
      <c r="AM169" s="90">
        <f t="shared" ca="1" si="35"/>
        <v>109118544.19366722</v>
      </c>
      <c r="AN169" s="90">
        <f t="shared" ca="1" si="35"/>
        <v>106650221.42476594</v>
      </c>
      <c r="AO169" s="90">
        <f t="shared" ca="1" si="35"/>
        <v>104181898.65586466</v>
      </c>
      <c r="AP169">
        <f ca="1">V169*'Process Emissions Multipliers'!$E$45</f>
        <v>101713575.8869634</v>
      </c>
    </row>
    <row r="170" spans="1:42">
      <c r="A170" s="74">
        <v>1000</v>
      </c>
      <c r="B170">
        <f ca="1">IF('Waste 2010'!$A178="MR",INDIRECT("'Waste 2010'!"&amp;'Country Selector'!$B$3&amp;ROW($A178))*10^12,0)</f>
        <v>34470441110.462601</v>
      </c>
      <c r="C170" s="90">
        <f t="shared" ca="1" si="33"/>
        <v>31032800025.380333</v>
      </c>
      <c r="D170" s="90">
        <f t="shared" ca="1" si="31"/>
        <v>27595158940.298065</v>
      </c>
      <c r="E170" s="90">
        <f t="shared" ca="1" si="31"/>
        <v>24157517855.215797</v>
      </c>
      <c r="F170" s="90">
        <f t="shared" ca="1" si="31"/>
        <v>20719876770.13353</v>
      </c>
      <c r="G170" s="90">
        <f t="shared" ca="1" si="31"/>
        <v>17282235685.051262</v>
      </c>
      <c r="H170" s="90">
        <f t="shared" ca="1" si="31"/>
        <v>13844594599.968992</v>
      </c>
      <c r="I170" s="90">
        <f t="shared" ca="1" si="31"/>
        <v>10406953514.886726</v>
      </c>
      <c r="J170" s="90">
        <f t="shared" ca="1" si="31"/>
        <v>6969312429.8044577</v>
      </c>
      <c r="K170" s="90">
        <f t="shared" ca="1" si="31"/>
        <v>3531671344.7221894</v>
      </c>
      <c r="L170">
        <f ca="1">IF('Waste 2020'!$A178="MR",INDIRECT("'Waste 2020'!"&amp;'Country Selector'!$B$3&amp;ROW($A178))*10^12,0)*'Process Emissions Multipliers'!$B$45</f>
        <v>94030259.639921963</v>
      </c>
      <c r="M170" s="90">
        <f t="shared" ca="1" si="34"/>
        <v>84627233.675929755</v>
      </c>
      <c r="N170" s="90">
        <f t="shared" ca="1" si="32"/>
        <v>75224207.711937577</v>
      </c>
      <c r="O170" s="90">
        <f t="shared" ca="1" si="32"/>
        <v>65821181.747945383</v>
      </c>
      <c r="P170" s="90">
        <f t="shared" ca="1" si="32"/>
        <v>56418155.783953175</v>
      </c>
      <c r="Q170" s="90">
        <f t="shared" ca="1" si="32"/>
        <v>47015129.819960982</v>
      </c>
      <c r="R170" s="90">
        <f t="shared" ca="1" si="32"/>
        <v>37612103.855968788</v>
      </c>
      <c r="S170" s="90">
        <f t="shared" ca="1" si="32"/>
        <v>28209077.891976587</v>
      </c>
      <c r="T170" s="90">
        <f t="shared" ca="1" si="32"/>
        <v>18806051.927984394</v>
      </c>
      <c r="U170" s="90">
        <f t="shared" ca="1" si="32"/>
        <v>9403025.9639921971</v>
      </c>
      <c r="V170">
        <f ca="1">IF('Waste 2030'!$A178="MR",INDIRECT("'Waste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342119062.75061208</v>
      </c>
      <c r="C171" s="90">
        <f t="shared" ca="1" si="33"/>
        <v>91014607544.360855</v>
      </c>
      <c r="D171" s="90">
        <f t="shared" ca="1" si="31"/>
        <v>181687096025.9711</v>
      </c>
      <c r="E171" s="90">
        <f t="shared" ca="1" si="31"/>
        <v>272359584507.58133</v>
      </c>
      <c r="F171" s="90">
        <f t="shared" ca="1" si="31"/>
        <v>363032072989.19159</v>
      </c>
      <c r="G171" s="90">
        <f t="shared" ca="1" si="31"/>
        <v>453704561470.80188</v>
      </c>
      <c r="H171" s="90">
        <f t="shared" ca="1" si="31"/>
        <v>544377049952.41205</v>
      </c>
      <c r="I171" s="90">
        <f t="shared" ca="1" si="31"/>
        <v>635049538434.02222</v>
      </c>
      <c r="J171" s="90">
        <f t="shared" ca="1" si="31"/>
        <v>725722026915.63257</v>
      </c>
      <c r="K171" s="90">
        <f t="shared" ca="1" si="31"/>
        <v>816394515397.2428</v>
      </c>
      <c r="L171">
        <f ca="1">IF('Waste 2020'!$A179="MR",INDIRECT("'Waste 2020'!"&amp;'Country Selector'!$B$3&amp;ROW($A179))*10^12,0)*'Process Emissions Multipliers'!$B$45</f>
        <v>907067003878.85303</v>
      </c>
      <c r="M171" s="90">
        <f t="shared" ca="1" si="34"/>
        <v>930701580258.09656</v>
      </c>
      <c r="N171" s="90">
        <f t="shared" ca="1" si="32"/>
        <v>954336156637.33984</v>
      </c>
      <c r="O171" s="90">
        <f t="shared" ca="1" si="32"/>
        <v>977970733016.58325</v>
      </c>
      <c r="P171" s="90">
        <f t="shared" ca="1" si="32"/>
        <v>1001605309395.8268</v>
      </c>
      <c r="Q171" s="90">
        <f t="shared" ca="1" si="32"/>
        <v>1025239885775.0703</v>
      </c>
      <c r="R171" s="90">
        <f t="shared" ca="1" si="32"/>
        <v>1048874462154.3137</v>
      </c>
      <c r="S171" s="90">
        <f t="shared" ca="1" si="32"/>
        <v>1072509038533.557</v>
      </c>
      <c r="T171" s="90">
        <f t="shared" ca="1" si="32"/>
        <v>1096143614912.8005</v>
      </c>
      <c r="U171" s="90">
        <f t="shared" ca="1" si="32"/>
        <v>1119778191292.0439</v>
      </c>
      <c r="V171">
        <f ca="1">IF('Waste 2030'!$A179="MR",INDIRECT("'Waste 2030'!"&amp;'Country Selector'!$B$3&amp;ROW($A179))*10^12,0)*'Process Emissions Multipliers'!$D$45</f>
        <v>1143412767671.2874</v>
      </c>
      <c r="W171" s="90">
        <f t="shared" ca="1" si="36"/>
        <v>1124731862292.4341</v>
      </c>
      <c r="X171" s="90">
        <f t="shared" ca="1" si="36"/>
        <v>1106050956913.5806</v>
      </c>
      <c r="Y171" s="90">
        <f t="shared" ca="1" si="36"/>
        <v>1087370051534.7274</v>
      </c>
      <c r="Z171" s="90">
        <f t="shared" ca="1" si="36"/>
        <v>1068689146155.874</v>
      </c>
      <c r="AA171" s="90">
        <f t="shared" ca="1" si="36"/>
        <v>1050008240777.0208</v>
      </c>
      <c r="AB171" s="90">
        <f t="shared" ca="1" si="36"/>
        <v>1031327335398.1674</v>
      </c>
      <c r="AC171" s="90">
        <f t="shared" ca="1" si="36"/>
        <v>1012646430019.314</v>
      </c>
      <c r="AD171" s="90">
        <f t="shared" ca="1" si="36"/>
        <v>993965524640.46069</v>
      </c>
      <c r="AE171" s="90">
        <f t="shared" ca="1" si="36"/>
        <v>975284619261.6073</v>
      </c>
      <c r="AF171" s="90">
        <f t="shared" ca="1" si="36"/>
        <v>956603713882.75403</v>
      </c>
      <c r="AG171" s="90">
        <f t="shared" ca="1" si="36"/>
        <v>937922808503.90063</v>
      </c>
      <c r="AH171" s="90">
        <f t="shared" ca="1" si="36"/>
        <v>919241903125.04736</v>
      </c>
      <c r="AI171" s="90">
        <f t="shared" ca="1" si="36"/>
        <v>900560997746.19409</v>
      </c>
      <c r="AJ171" s="90">
        <f t="shared" ca="1" si="36"/>
        <v>881880092367.3407</v>
      </c>
      <c r="AK171" s="90">
        <f t="shared" ca="1" si="36"/>
        <v>863199186988.4873</v>
      </c>
      <c r="AL171" s="90">
        <f t="shared" ca="1" si="36"/>
        <v>844518281609.63403</v>
      </c>
      <c r="AM171" s="90">
        <f t="shared" ca="1" si="35"/>
        <v>825837376230.78076</v>
      </c>
      <c r="AN171" s="90">
        <f t="shared" ca="1" si="35"/>
        <v>807156470851.92737</v>
      </c>
      <c r="AO171" s="90">
        <f t="shared" ca="1" si="35"/>
        <v>788475565473.07397</v>
      </c>
      <c r="AP171">
        <f ca="1">V171*'Process Emissions Multipliers'!$E$45</f>
        <v>769794660094.2207</v>
      </c>
    </row>
    <row r="172" spans="1:42">
      <c r="A172" s="74">
        <v>2000</v>
      </c>
      <c r="B172">
        <f ca="1">IF('Waste 2010'!$A180="MR",INDIRECT("'Waste 2010'!"&amp;'Country Selector'!$B$3&amp;ROW($A180))*10^12,0)</f>
        <v>644342949513.12769</v>
      </c>
      <c r="C172" s="90">
        <f t="shared" ca="1" si="33"/>
        <v>579918764950.74219</v>
      </c>
      <c r="D172" s="90">
        <f t="shared" ca="1" si="31"/>
        <v>515494580388.35669</v>
      </c>
      <c r="E172" s="90">
        <f t="shared" ca="1" si="31"/>
        <v>451070395825.97113</v>
      </c>
      <c r="F172" s="90">
        <f t="shared" ca="1" si="31"/>
        <v>386646211263.58563</v>
      </c>
      <c r="G172" s="90">
        <f t="shared" ca="1" si="31"/>
        <v>322222026701.2002</v>
      </c>
      <c r="H172" s="90">
        <f t="shared" ca="1" si="31"/>
        <v>257797842138.81467</v>
      </c>
      <c r="I172" s="90">
        <f t="shared" ca="1" si="31"/>
        <v>193373657576.42917</v>
      </c>
      <c r="J172" s="90">
        <f t="shared" ca="1" si="31"/>
        <v>128949473014.04367</v>
      </c>
      <c r="K172" s="90">
        <f t="shared" ca="1" si="31"/>
        <v>64525288451.658173</v>
      </c>
      <c r="L172">
        <f ca="1">IF('Waste 2020'!$A180="MR",INDIRECT("'Waste 2020'!"&amp;'Country Selector'!$B$3&amp;ROW($A180))*10^12,0)*'Process Emissions Multipliers'!$B$45</f>
        <v>101103889.27267684</v>
      </c>
      <c r="M172" s="90">
        <f t="shared" ca="1" si="34"/>
        <v>99344738.330864668</v>
      </c>
      <c r="N172" s="90">
        <f t="shared" ca="1" si="32"/>
        <v>97585587.389052495</v>
      </c>
      <c r="O172" s="90">
        <f t="shared" ca="1" si="32"/>
        <v>95826436.447240323</v>
      </c>
      <c r="P172" s="90">
        <f t="shared" ca="1" si="32"/>
        <v>94067285.50542815</v>
      </c>
      <c r="Q172" s="90">
        <f t="shared" ca="1" si="32"/>
        <v>92308134.563615978</v>
      </c>
      <c r="R172" s="90">
        <f t="shared" ca="1" si="32"/>
        <v>90548983.62180379</v>
      </c>
      <c r="S172" s="90">
        <f t="shared" ca="1" si="32"/>
        <v>88789832.679991618</v>
      </c>
      <c r="T172" s="90">
        <f t="shared" ca="1" si="32"/>
        <v>87030681.738179445</v>
      </c>
      <c r="U172" s="90">
        <f t="shared" ca="1" si="32"/>
        <v>85271530.796367273</v>
      </c>
      <c r="V172">
        <f ca="1">IF('Waste 2030'!$A180="MR",INDIRECT("'Waste 2030'!"&amp;'Country Selector'!$B$3&amp;ROW($A180))*10^12,0)*'Process Emissions Multipliers'!$D$45</f>
        <v>83512379.8545551</v>
      </c>
      <c r="W172" s="90">
        <f t="shared" ca="1" si="36"/>
        <v>82147967.185626164</v>
      </c>
      <c r="X172" s="90">
        <f t="shared" ca="1" si="36"/>
        <v>80783554.516697228</v>
      </c>
      <c r="Y172" s="90">
        <f t="shared" ca="1" si="36"/>
        <v>79419141.847768292</v>
      </c>
      <c r="Z172" s="90">
        <f t="shared" ca="1" si="36"/>
        <v>78054729.178839356</v>
      </c>
      <c r="AA172" s="90">
        <f t="shared" ca="1" si="36"/>
        <v>76690316.509910434</v>
      </c>
      <c r="AB172" s="90">
        <f t="shared" ca="1" si="36"/>
        <v>75325903.840981483</v>
      </c>
      <c r="AC172" s="90">
        <f t="shared" ca="1" si="36"/>
        <v>73961491.172052562</v>
      </c>
      <c r="AD172" s="90">
        <f t="shared" ca="1" si="36"/>
        <v>72597078.503123626</v>
      </c>
      <c r="AE172" s="90">
        <f t="shared" ca="1" si="36"/>
        <v>71232665.83419469</v>
      </c>
      <c r="AF172" s="90">
        <f t="shared" ca="1" si="36"/>
        <v>69868253.165265754</v>
      </c>
      <c r="AG172" s="90">
        <f t="shared" ca="1" si="36"/>
        <v>68503840.496336818</v>
      </c>
      <c r="AH172" s="90">
        <f t="shared" ca="1" si="36"/>
        <v>67139427.827407882</v>
      </c>
      <c r="AI172" s="90">
        <f t="shared" ca="1" si="36"/>
        <v>65775015.158478945</v>
      </c>
      <c r="AJ172" s="90">
        <f t="shared" ca="1" si="36"/>
        <v>64410602.489550017</v>
      </c>
      <c r="AK172" s="90">
        <f t="shared" ca="1" si="36"/>
        <v>63046189.820621081</v>
      </c>
      <c r="AL172" s="90">
        <f t="shared" ca="1" si="36"/>
        <v>61681777.151692145</v>
      </c>
      <c r="AM172" s="90">
        <f t="shared" ca="1" si="35"/>
        <v>60317364.482763216</v>
      </c>
      <c r="AN172" s="90">
        <f t="shared" ca="1" si="35"/>
        <v>58952951.81383428</v>
      </c>
      <c r="AO172" s="90">
        <f t="shared" ca="1" si="35"/>
        <v>57588539.144905344</v>
      </c>
      <c r="AP172">
        <f ca="1">V172*'Process Emissions Multipliers'!$E$45</f>
        <v>56224126.475976408</v>
      </c>
    </row>
    <row r="173" spans="1:42">
      <c r="A173" s="74">
        <v>3000</v>
      </c>
      <c r="B173">
        <f ca="1">IF('Waste 2010'!$A181="MR",INDIRECT("'Waste 2010'!"&amp;'Country Selector'!$B$3&amp;ROW($A181))*10^12,0)</f>
        <v>80806933.7416839</v>
      </c>
      <c r="C173" s="90">
        <f t="shared" ca="1" si="33"/>
        <v>24260284785.204727</v>
      </c>
      <c r="D173" s="90">
        <f t="shared" ca="1" si="31"/>
        <v>48439762636.66777</v>
      </c>
      <c r="E173" s="90">
        <f t="shared" ca="1" si="31"/>
        <v>72619240488.130798</v>
      </c>
      <c r="F173" s="90">
        <f t="shared" ca="1" si="31"/>
        <v>96798718339.593857</v>
      </c>
      <c r="G173" s="90">
        <f t="shared" ca="1" si="31"/>
        <v>120978196191.0569</v>
      </c>
      <c r="H173" s="90">
        <f t="shared" ca="1" si="31"/>
        <v>145157674042.51993</v>
      </c>
      <c r="I173" s="90">
        <f t="shared" ca="1" si="31"/>
        <v>169337151893.98297</v>
      </c>
      <c r="J173" s="90">
        <f t="shared" ca="1" si="31"/>
        <v>193516629745.44601</v>
      </c>
      <c r="K173" s="90">
        <f t="shared" ca="1" si="31"/>
        <v>217696107596.90906</v>
      </c>
      <c r="L173">
        <f ca="1">IF('Waste 2020'!$A181="MR",INDIRECT("'Waste 2020'!"&amp;'Country Selector'!$B$3&amp;ROW($A181))*10^12,0)*'Process Emissions Multipliers'!$B$45</f>
        <v>241875585448.3721</v>
      </c>
      <c r="M173" s="90">
        <f t="shared" ca="1" si="34"/>
        <v>248185324316.14349</v>
      </c>
      <c r="N173" s="90">
        <f t="shared" ca="1" si="32"/>
        <v>254495063183.91492</v>
      </c>
      <c r="O173" s="90">
        <f t="shared" ca="1" si="32"/>
        <v>260804802051.68634</v>
      </c>
      <c r="P173" s="90">
        <f t="shared" ca="1" si="32"/>
        <v>267114540919.45773</v>
      </c>
      <c r="Q173" s="90">
        <f t="shared" ca="1" si="32"/>
        <v>273424279787.22916</v>
      </c>
      <c r="R173" s="90">
        <f t="shared" ca="1" si="32"/>
        <v>279734018655.00055</v>
      </c>
      <c r="S173" s="90">
        <f t="shared" ca="1" si="32"/>
        <v>286043757522.77197</v>
      </c>
      <c r="T173" s="90">
        <f t="shared" ca="1" si="32"/>
        <v>292353496390.5434</v>
      </c>
      <c r="U173" s="90">
        <f t="shared" ca="1" si="32"/>
        <v>298663235258.31476</v>
      </c>
      <c r="V173">
        <f ca="1">IF('Waste 2030'!$A181="MR",INDIRECT("'Waste 2030'!"&amp;'Country Selector'!$B$3&amp;ROW($A181))*10^12,0)*'Process Emissions Multipliers'!$D$45</f>
        <v>304972974126.08618</v>
      </c>
      <c r="W173" s="90">
        <f t="shared" ca="1" si="36"/>
        <v>299990371662.79553</v>
      </c>
      <c r="X173" s="90">
        <f t="shared" ca="1" si="36"/>
        <v>295007769199.50494</v>
      </c>
      <c r="Y173" s="90">
        <f t="shared" ca="1" si="36"/>
        <v>290025166736.21429</v>
      </c>
      <c r="Z173" s="90">
        <f t="shared" ca="1" si="36"/>
        <v>285042564272.92371</v>
      </c>
      <c r="AA173" s="90">
        <f t="shared" ca="1" si="36"/>
        <v>280059961809.63306</v>
      </c>
      <c r="AB173" s="90">
        <f t="shared" ca="1" si="36"/>
        <v>275077359346.34247</v>
      </c>
      <c r="AC173" s="90">
        <f t="shared" ca="1" si="36"/>
        <v>270094756883.05182</v>
      </c>
      <c r="AD173" s="90">
        <f t="shared" ca="1" si="36"/>
        <v>265112154419.76123</v>
      </c>
      <c r="AE173" s="90">
        <f t="shared" ca="1" si="36"/>
        <v>260129551956.47061</v>
      </c>
      <c r="AF173" s="90">
        <f t="shared" ca="1" si="36"/>
        <v>255146949493.17999</v>
      </c>
      <c r="AG173" s="90">
        <f t="shared" ca="1" si="36"/>
        <v>250164347029.88934</v>
      </c>
      <c r="AH173" s="90">
        <f t="shared" ca="1" si="36"/>
        <v>245181744566.59875</v>
      </c>
      <c r="AI173" s="90">
        <f t="shared" ca="1" si="36"/>
        <v>240199142103.30811</v>
      </c>
      <c r="AJ173" s="90">
        <f t="shared" ca="1" si="36"/>
        <v>235216539640.01752</v>
      </c>
      <c r="AK173" s="90">
        <f t="shared" ca="1" si="36"/>
        <v>230233937176.72687</v>
      </c>
      <c r="AL173" s="90">
        <f t="shared" ca="1" si="36"/>
        <v>225251334713.43628</v>
      </c>
      <c r="AM173" s="90">
        <f t="shared" ca="1" si="35"/>
        <v>220268732250.14566</v>
      </c>
      <c r="AN173" s="90">
        <f t="shared" ca="1" si="35"/>
        <v>215286129786.85501</v>
      </c>
      <c r="AO173" s="90">
        <f t="shared" ca="1" si="35"/>
        <v>210303527323.56439</v>
      </c>
      <c r="AP173">
        <f ca="1">V173*'Process Emissions Multipliers'!$E$45</f>
        <v>205320924860.27377</v>
      </c>
    </row>
    <row r="174" spans="1:42">
      <c r="A174" s="74">
        <v>5000</v>
      </c>
      <c r="B174">
        <f ca="1">IF('Waste 2010'!$A182="MR",INDIRECT("'Waste 2010'!"&amp;'Country Selector'!$B$3&amp;ROW($A182))*10^12,0)</f>
        <v>171838077470.10071</v>
      </c>
      <c r="C174" s="90">
        <f t="shared" ca="1" si="33"/>
        <v>154657150830.91669</v>
      </c>
      <c r="D174" s="90">
        <f t="shared" ca="1" si="31"/>
        <v>137476224191.7327</v>
      </c>
      <c r="E174" s="90">
        <f t="shared" ca="1" si="31"/>
        <v>120295297552.54869</v>
      </c>
      <c r="F174" s="90">
        <f t="shared" ca="1" si="31"/>
        <v>103114370913.36465</v>
      </c>
      <c r="G174" s="90">
        <f t="shared" ca="1" si="31"/>
        <v>85933444274.180649</v>
      </c>
      <c r="H174" s="90">
        <f t="shared" ca="1" si="31"/>
        <v>68752517634.996628</v>
      </c>
      <c r="I174" s="90">
        <f t="shared" ca="1" si="31"/>
        <v>51571590995.812614</v>
      </c>
      <c r="J174" s="90">
        <f t="shared" ca="1" si="31"/>
        <v>34390664356.628601</v>
      </c>
      <c r="K174" s="90">
        <f t="shared" ca="1" si="31"/>
        <v>17209737717.444592</v>
      </c>
      <c r="L174">
        <f ca="1">IF('Waste 2020'!$A182="MR",INDIRECT("'Waste 2020'!"&amp;'Country Selector'!$B$3&amp;ROW($A182))*10^12,0)*'Process Emissions Multipliers'!$B$45</f>
        <v>28811078.260576583</v>
      </c>
      <c r="M174" s="90">
        <f t="shared" ca="1" si="34"/>
        <v>28860629.535169363</v>
      </c>
      <c r="N174" s="90">
        <f t="shared" ca="1" si="32"/>
        <v>28910180.809762143</v>
      </c>
      <c r="O174" s="90">
        <f t="shared" ca="1" si="32"/>
        <v>28959732.084354918</v>
      </c>
      <c r="P174" s="90">
        <f t="shared" ca="1" si="32"/>
        <v>29009283.358947698</v>
      </c>
      <c r="Q174" s="90">
        <f t="shared" ca="1" si="32"/>
        <v>29058834.633540474</v>
      </c>
      <c r="R174" s="90">
        <f t="shared" ca="1" si="32"/>
        <v>29108385.90813325</v>
      </c>
      <c r="S174" s="90">
        <f t="shared" ca="1" si="32"/>
        <v>29157937.182726029</v>
      </c>
      <c r="T174" s="90">
        <f t="shared" ca="1" si="32"/>
        <v>29207488.457318805</v>
      </c>
      <c r="U174" s="90">
        <f t="shared" ca="1" si="32"/>
        <v>29257039.731911581</v>
      </c>
      <c r="V174">
        <f ca="1">IF('Waste 2030'!$A182="MR",INDIRECT("'Waste 2030'!"&amp;'Country Selector'!$B$3&amp;ROW($A182))*10^12,0)*'Process Emissions Multipliers'!$D$45</f>
        <v>29306591.006504361</v>
      </c>
      <c r="W174" s="90">
        <f t="shared" ca="1" si="36"/>
        <v>28827784.341887292</v>
      </c>
      <c r="X174" s="90">
        <f t="shared" ca="1" si="36"/>
        <v>28348977.677270219</v>
      </c>
      <c r="Y174" s="90">
        <f t="shared" ca="1" si="36"/>
        <v>27870171.01265315</v>
      </c>
      <c r="Z174" s="90">
        <f t="shared" ca="1" si="36"/>
        <v>27391364.348036081</v>
      </c>
      <c r="AA174" s="90">
        <f t="shared" ca="1" si="36"/>
        <v>26912557.683419012</v>
      </c>
      <c r="AB174" s="90">
        <f t="shared" ca="1" si="36"/>
        <v>26433751.018801939</v>
      </c>
      <c r="AC174" s="90">
        <f t="shared" ca="1" si="36"/>
        <v>25954944.35418487</v>
      </c>
      <c r="AD174" s="90">
        <f t="shared" ca="1" si="36"/>
        <v>25476137.689567797</v>
      </c>
      <c r="AE174" s="90">
        <f t="shared" ca="1" si="36"/>
        <v>24997331.024950728</v>
      </c>
      <c r="AF174" s="90">
        <f t="shared" ca="1" si="36"/>
        <v>24518524.360333659</v>
      </c>
      <c r="AG174" s="90">
        <f t="shared" ca="1" si="36"/>
        <v>24039717.69571659</v>
      </c>
      <c r="AH174" s="90">
        <f t="shared" ca="1" si="36"/>
        <v>23560911.031099521</v>
      </c>
      <c r="AI174" s="90">
        <f t="shared" ca="1" si="36"/>
        <v>23082104.366482448</v>
      </c>
      <c r="AJ174" s="90">
        <f t="shared" ca="1" si="36"/>
        <v>22603297.701865379</v>
      </c>
      <c r="AK174" s="90">
        <f t="shared" ca="1" si="36"/>
        <v>22124491.03724831</v>
      </c>
      <c r="AL174" s="90">
        <f t="shared" ref="AL174:AO177" ca="1" si="37">$V174*($AP$1-AL$1)/($AP$1-$V$1)+$AP174*(AL$1-$V$1)/($AP$1-$V$1)</f>
        <v>21645684.372631237</v>
      </c>
      <c r="AM174" s="90">
        <f t="shared" ca="1" si="37"/>
        <v>21166877.708014168</v>
      </c>
      <c r="AN174" s="90">
        <f t="shared" ca="1" si="37"/>
        <v>20688071.043397099</v>
      </c>
      <c r="AO174" s="90">
        <f t="shared" ca="1" si="37"/>
        <v>20209264.37878003</v>
      </c>
      <c r="AP174">
        <f ca="1">V174*'Process Emissions Multipliers'!$E$45</f>
        <v>19730457.714162957</v>
      </c>
    </row>
    <row r="175" spans="1:42">
      <c r="A175" s="74">
        <v>10000</v>
      </c>
      <c r="B175">
        <f ca="1">IF('Waste 2010'!$A183="MR",INDIRECT("'Waste 2010'!"&amp;'Country Selector'!$B$3&amp;ROW($A183))*10^12,0)</f>
        <v>3865618874107.8628</v>
      </c>
      <c r="C175" s="90">
        <f t="shared" ca="1" si="33"/>
        <v>4023124068034.333</v>
      </c>
      <c r="D175" s="90">
        <f t="shared" ca="1" si="31"/>
        <v>4180629261960.8032</v>
      </c>
      <c r="E175" s="90">
        <f t="shared" ca="1" si="31"/>
        <v>4338134455887.2734</v>
      </c>
      <c r="F175" s="90">
        <f t="shared" ca="1" si="31"/>
        <v>4495639649813.7441</v>
      </c>
      <c r="G175" s="90">
        <f t="shared" ca="1" si="31"/>
        <v>4653144843740.2139</v>
      </c>
      <c r="H175" s="90">
        <f t="shared" ca="1" si="31"/>
        <v>4810650037666.6836</v>
      </c>
      <c r="I175" s="90">
        <f t="shared" ca="1" si="31"/>
        <v>4968155231593.1543</v>
      </c>
      <c r="J175" s="90">
        <f t="shared" ca="1" si="31"/>
        <v>5125660425519.625</v>
      </c>
      <c r="K175" s="90">
        <f t="shared" ca="1" si="31"/>
        <v>5283165619446.0947</v>
      </c>
      <c r="L175">
        <f ca="1">IF('Waste 2020'!$A183="MR",INDIRECT("'Waste 2020'!"&amp;'Country Selector'!$B$3&amp;ROW($A183))*10^12,0)*'Process Emissions Multipliers'!$B$45</f>
        <v>5440670813372.5654</v>
      </c>
      <c r="M175" s="90">
        <f t="shared" ca="1" si="34"/>
        <v>5582508393728.8643</v>
      </c>
      <c r="N175" s="90">
        <f t="shared" ca="1" si="32"/>
        <v>5724345974085.1631</v>
      </c>
      <c r="O175" s="90">
        <f t="shared" ca="1" si="32"/>
        <v>5866183554441.4629</v>
      </c>
      <c r="P175" s="90">
        <f t="shared" ca="1" si="32"/>
        <v>6008021134797.7617</v>
      </c>
      <c r="Q175" s="90">
        <f t="shared" ca="1" si="32"/>
        <v>6149858715154.0605</v>
      </c>
      <c r="R175" s="90">
        <f t="shared" ca="1" si="32"/>
        <v>6291696295510.3594</v>
      </c>
      <c r="S175" s="90">
        <f t="shared" ca="1" si="32"/>
        <v>6433533875866.6582</v>
      </c>
      <c r="T175" s="90">
        <f t="shared" ca="1" si="32"/>
        <v>6575371456222.957</v>
      </c>
      <c r="U175" s="90">
        <f t="shared" ca="1" si="32"/>
        <v>6717209036579.2568</v>
      </c>
      <c r="V175">
        <f ca="1">IF('Waste 2030'!$A183="MR",INDIRECT("'Waste 2030'!"&amp;'Country Selector'!$B$3&amp;ROW($A183))*10^12,0)*'Process Emissions Multipliers'!$D$45</f>
        <v>6859046616935.5557</v>
      </c>
      <c r="W175" s="90">
        <f t="shared" ref="W175:AL177" ca="1" si="38">$V175*($AP$1-W$1)/($AP$1-$V$1)+$AP175*(W$1-$V$1)/($AP$1-$V$1)</f>
        <v>6746984547608.5908</v>
      </c>
      <c r="X175" s="90">
        <f t="shared" ca="1" si="38"/>
        <v>6634922478281.625</v>
      </c>
      <c r="Y175" s="90">
        <f t="shared" ca="1" si="38"/>
        <v>6522860408954.6602</v>
      </c>
      <c r="Z175" s="90">
        <f t="shared" ca="1" si="38"/>
        <v>6410798339627.6943</v>
      </c>
      <c r="AA175" s="90">
        <f t="shared" ca="1" si="38"/>
        <v>6298736270300.7285</v>
      </c>
      <c r="AB175" s="90">
        <f t="shared" ca="1" si="38"/>
        <v>6186674200973.7637</v>
      </c>
      <c r="AC175" s="90">
        <f t="shared" ca="1" si="38"/>
        <v>6074612131646.7979</v>
      </c>
      <c r="AD175" s="90">
        <f t="shared" ca="1" si="38"/>
        <v>5962550062319.833</v>
      </c>
      <c r="AE175" s="90">
        <f t="shared" ca="1" si="38"/>
        <v>5850487992992.8672</v>
      </c>
      <c r="AF175" s="90">
        <f t="shared" ca="1" si="38"/>
        <v>5738425923665.9023</v>
      </c>
      <c r="AG175" s="90">
        <f t="shared" ca="1" si="38"/>
        <v>5626363854338.9365</v>
      </c>
      <c r="AH175" s="90">
        <f t="shared" ca="1" si="38"/>
        <v>5514301785011.9707</v>
      </c>
      <c r="AI175" s="90">
        <f t="shared" ca="1" si="38"/>
        <v>5402239715685.0059</v>
      </c>
      <c r="AJ175" s="90">
        <f t="shared" ca="1" si="38"/>
        <v>5290177646358.04</v>
      </c>
      <c r="AK175" s="90">
        <f t="shared" ca="1" si="38"/>
        <v>5178115577031.0752</v>
      </c>
      <c r="AL175" s="90">
        <f t="shared" ca="1" si="38"/>
        <v>5066053507704.1094</v>
      </c>
      <c r="AM175" s="90">
        <f t="shared" ca="1" si="37"/>
        <v>4953991438377.1445</v>
      </c>
      <c r="AN175" s="90">
        <f t="shared" ca="1" si="37"/>
        <v>4841929369050.1787</v>
      </c>
      <c r="AO175" s="90">
        <f t="shared" ca="1" si="37"/>
        <v>4729867299723.2139</v>
      </c>
      <c r="AP175">
        <f ca="1">V175*'Process Emissions Multipliers'!$E$45</f>
        <v>4617805230396.248</v>
      </c>
    </row>
    <row r="176" spans="1:42">
      <c r="A176" s="74">
        <v>100000</v>
      </c>
      <c r="B176">
        <f ca="1">IF('Waste 2010'!$A184="MR",INDIRECT("'Waste 2010'!"&amp;'Country Selector'!$B$3&amp;ROW($A184))*10^12,0)</f>
        <v>2467301.6767451372</v>
      </c>
      <c r="C176" s="90">
        <f t="shared" ca="1" si="33"/>
        <v>2432370.7671180353</v>
      </c>
      <c r="D176" s="90">
        <f t="shared" ca="1" si="31"/>
        <v>2397439.8574909335</v>
      </c>
      <c r="E176" s="90">
        <f t="shared" ca="1" si="31"/>
        <v>2362508.9478638317</v>
      </c>
      <c r="F176" s="90">
        <f t="shared" ca="1" si="31"/>
        <v>2327578.0382367298</v>
      </c>
      <c r="G176" s="90">
        <f t="shared" ca="1" si="31"/>
        <v>2292647.128609628</v>
      </c>
      <c r="H176" s="90">
        <f t="shared" ca="1" si="31"/>
        <v>2257716.2189825261</v>
      </c>
      <c r="I176" s="90">
        <f t="shared" ca="1" si="31"/>
        <v>2222785.3093554243</v>
      </c>
      <c r="J176" s="90">
        <f t="shared" ca="1" si="31"/>
        <v>2187854.3997283224</v>
      </c>
      <c r="K176" s="90">
        <f t="shared" ca="1" si="31"/>
        <v>2152923.4901012206</v>
      </c>
      <c r="L176">
        <f ca="1">IF('Waste 2020'!$A184="MR",INDIRECT("'Waste 2020'!"&amp;'Country Selector'!$B$3&amp;ROW($A184))*10^12,0)*'Process Emissions Multipliers'!$B$45</f>
        <v>2117992.5804741187</v>
      </c>
      <c r="M176" s="90">
        <f t="shared" ca="1" si="34"/>
        <v>2081140.6982587643</v>
      </c>
      <c r="N176" s="90">
        <f t="shared" ca="1" si="32"/>
        <v>2044288.8160434095</v>
      </c>
      <c r="O176" s="90">
        <f t="shared" ca="1" si="32"/>
        <v>2007436.9338280552</v>
      </c>
      <c r="P176" s="90">
        <f t="shared" ca="1" si="32"/>
        <v>1970585.0516127008</v>
      </c>
      <c r="Q176" s="90">
        <f t="shared" ca="1" si="32"/>
        <v>1933733.1693973464</v>
      </c>
      <c r="R176" s="90">
        <f t="shared" ca="1" si="32"/>
        <v>1896881.2871819919</v>
      </c>
      <c r="S176" s="90">
        <f t="shared" ca="1" si="32"/>
        <v>1860029.4049666375</v>
      </c>
      <c r="T176" s="90">
        <f t="shared" ca="1" si="32"/>
        <v>1823177.5227512829</v>
      </c>
      <c r="U176" s="90">
        <f t="shared" ca="1" si="32"/>
        <v>1786325.6405359285</v>
      </c>
      <c r="V176">
        <f ca="1">IF('Waste 2030'!$A184="MR",INDIRECT("'Waste 2030'!"&amp;'Country Selector'!$B$3&amp;ROW($A184))*10^12,0)*'Process Emissions Multipliers'!$D$45</f>
        <v>1749473.758320574</v>
      </c>
      <c r="W176" s="90">
        <f t="shared" ca="1" si="38"/>
        <v>1720891.1198666284</v>
      </c>
      <c r="X176" s="90">
        <f t="shared" ca="1" si="38"/>
        <v>1692308.4814126831</v>
      </c>
      <c r="Y176" s="90">
        <f t="shared" ca="1" si="38"/>
        <v>1663725.8429587374</v>
      </c>
      <c r="Z176" s="90">
        <f t="shared" ca="1" si="38"/>
        <v>1635143.2045047919</v>
      </c>
      <c r="AA176" s="90">
        <f t="shared" ca="1" si="38"/>
        <v>1606560.5660508466</v>
      </c>
      <c r="AB176" s="90">
        <f t="shared" ca="1" si="38"/>
        <v>1577977.9275969011</v>
      </c>
      <c r="AC176" s="90">
        <f t="shared" ca="1" si="38"/>
        <v>1549395.2891429556</v>
      </c>
      <c r="AD176" s="90">
        <f t="shared" ca="1" si="38"/>
        <v>1520812.65068901</v>
      </c>
      <c r="AE176" s="90">
        <f t="shared" ca="1" si="38"/>
        <v>1492230.0122350645</v>
      </c>
      <c r="AF176" s="90">
        <f t="shared" ca="1" si="38"/>
        <v>1463647.3737811192</v>
      </c>
      <c r="AG176" s="90">
        <f t="shared" ca="1" si="38"/>
        <v>1435064.7353271737</v>
      </c>
      <c r="AH176" s="90">
        <f t="shared" ca="1" si="38"/>
        <v>1406482.096873228</v>
      </c>
      <c r="AI176" s="90">
        <f t="shared" ca="1" si="38"/>
        <v>1377899.4584192825</v>
      </c>
      <c r="AJ176" s="90">
        <f t="shared" ca="1" si="38"/>
        <v>1349316.8199653372</v>
      </c>
      <c r="AK176" s="90">
        <f t="shared" ca="1" si="38"/>
        <v>1320734.1815113919</v>
      </c>
      <c r="AL176" s="90">
        <f t="shared" ca="1" si="38"/>
        <v>1292151.5430574464</v>
      </c>
      <c r="AM176" s="90">
        <f t="shared" ca="1" si="37"/>
        <v>1263568.9046035009</v>
      </c>
      <c r="AN176" s="90">
        <f t="shared" ca="1" si="37"/>
        <v>1234986.2661495551</v>
      </c>
      <c r="AO176" s="90">
        <f t="shared" ca="1" si="37"/>
        <v>1206403.6276956098</v>
      </c>
      <c r="AP176">
        <f ca="1">V176*'Process Emissions Multipliers'!$E$45</f>
        <v>1177820.9892416643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Selector'!$B$3&amp;ROW($A39))*10^12,0)*'Process Emissions Multipliers'!$B$45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Multipliers'!$D$45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Multipliers'!$E$45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Selector'!$B$3&amp;ROW($A40))*10^12,0)*'Process Emissions Multipliers'!$B$45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Multipliers'!$D$45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Multipliers'!$E$45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Selector'!$B$3&amp;ROW($A41))*10^12,0)*'Process Emissions Multipliers'!$B$45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Multipliers'!$D$45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Multipliers'!$E$45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Selector'!$B$3&amp;ROW($A42))*10^12,0)*'Process Emissions Multipliers'!$B$45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Multipliers'!$D$45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Multipliers'!$E$45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Multipliers'!$D$45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Multipliers'!$E$45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Selector'!$B$3&amp;ROW($A44))*10^12,0)*'Process Emissions Multipliers'!$B$45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Multipliers'!$D$45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Multipliers'!$E$45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Selector'!$B$3&amp;ROW($A45))*10^12,0)*'Process Emissions Multipliers'!$B$45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Multipliers'!$D$45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Multipliers'!$E$45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Selector'!$B$3&amp;ROW($A46))*10^12,0)*'Process Emissions Multipliers'!$B$45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Multipliers'!$D$45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Multipliers'!$E$45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Selector'!$B$3&amp;ROW($A47))*10^12,0)*'Process Emissions Multipliers'!$B$45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Multipliers'!$D$45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Multipliers'!$E$45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Selector'!$B$3&amp;ROW($A48))*10^12,0)*'Process Emissions Multipliers'!$B$45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Multipliers'!$D$45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Multipliers'!$E$45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Selector'!$B$3&amp;ROW($A49))*10^12,0)*'Process Emissions Multipliers'!$B$45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Multipliers'!$D$45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Multipliers'!$E$45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Selector'!$B$3&amp;ROW($A50))*10^12,0)*'Process Emissions Multipliers'!$B$45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Multipliers'!$D$45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Multipliers'!$E$45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Selector'!$B$3&amp;ROW($A51))*10^12,0)*'Process Emissions Multipliers'!$B$45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Multipliers'!$D$45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Multipliers'!$E$45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Selector'!$B$3&amp;ROW($A52))*10^12,0)*'Process Emissions Multipliers'!$B$45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Multipliers'!$D$45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Multipliers'!$E$45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Selector'!$B$3&amp;ROW($A53))*10^12,0)*'Process Emissions Multipliers'!$B$45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Multipliers'!$D$45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Multipliers'!$E$45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Selector'!$B$3&amp;ROW($A54))*10^12,0)*'Process Emissions Multipliers'!$B$45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Multipliers'!$D$45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Multipliers'!$E$45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Selector'!$B$3&amp;ROW($A55))*10^12,0)*'Process Emissions Multipliers'!$B$45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Multipliers'!$D$45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Multipliers'!$E$45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Selector'!$B$3&amp;ROW($A56))*10^12,0)*'Process Emissions Multipliers'!$B$45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Multipliers'!$D$45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Multipliers'!$E$45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Selector'!$B$3&amp;ROW($A57))*10^12,0)*'Process Emissions Multipliers'!$B$45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Multipliers'!$D$45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Multipliers'!$E$45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Selector'!$B$3&amp;ROW($A58))*10^12,0)*'Process Emissions Multipliers'!$B$45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Multipliers'!$D$45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Multipliers'!$E$45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Selector'!$B$3&amp;ROW($A59))*10^12,0)*'Process Emissions Multipliers'!$B$45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Multipliers'!$D$45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Multipliers'!$E$45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Selector'!$B$3&amp;ROW($A60))*10^12,0)*'Process Emissions Multipliers'!$B$45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Multipliers'!$D$45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Multipliers'!$E$45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Selector'!$B$3&amp;ROW($A61))*10^12,0)*'Process Emissions Multipliers'!$B$45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Multipliers'!$D$45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Multipliers'!$E$45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Selector'!$B$3&amp;ROW($A62))*10^12,0)*'Process Emissions Multipliers'!$B$45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Multipliers'!$D$45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Multipliers'!$E$45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Selector'!$B$3&amp;ROW($A63))*10^12,0)*'Process Emissions Multipliers'!$B$45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Multipliers'!$D$45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Multipliers'!$E$45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Selector'!$B$3&amp;ROW($A64))*10^12,0)*'Process Emissions Multipliers'!$B$45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Multipliers'!$D$45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Multipliers'!$E$45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Selector'!$B$3&amp;ROW($A65))*10^12,0)*'Process Emissions Multipliers'!$B$45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Multipliers'!$D$45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Multipliers'!$E$45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1206274791546.1748</v>
      </c>
      <c r="C58" s="90">
        <f t="shared" ca="1" si="9"/>
        <v>1203716488746.7075</v>
      </c>
      <c r="D58" s="90">
        <f t="shared" ca="1" si="9"/>
        <v>1201158185947.2402</v>
      </c>
      <c r="E58" s="90">
        <f t="shared" ca="1" si="9"/>
        <v>1198599883147.7732</v>
      </c>
      <c r="F58" s="90">
        <f t="shared" ca="1" si="9"/>
        <v>1196041580348.3057</v>
      </c>
      <c r="G58" s="90">
        <f t="shared" ca="1" si="9"/>
        <v>1193483277548.8386</v>
      </c>
      <c r="H58" s="90">
        <f t="shared" ca="1" si="9"/>
        <v>1190924974749.3713</v>
      </c>
      <c r="I58" s="90">
        <f t="shared" ca="1" si="9"/>
        <v>1188366671949.9043</v>
      </c>
      <c r="J58" s="90">
        <f t="shared" ca="1" si="9"/>
        <v>1185808369150.4368</v>
      </c>
      <c r="K58" s="90">
        <f t="shared" ca="1" si="9"/>
        <v>1183250066350.9697</v>
      </c>
      <c r="L58">
        <f ca="1">IF('Waste 2020'!$A66="MD",INDIRECT("'Waste 2020'!"&amp;'Country Selector'!$B$3&amp;ROW($A66))*10^12,0)*'Process Emissions Multipliers'!$B$45</f>
        <v>1180691763551.5024</v>
      </c>
      <c r="M58" s="90">
        <f t="shared" ca="1" si="10"/>
        <v>1146646649304.9504</v>
      </c>
      <c r="N58" s="90">
        <f t="shared" ca="1" si="10"/>
        <v>1112601535058.3982</v>
      </c>
      <c r="O58" s="90">
        <f t="shared" ca="1" si="10"/>
        <v>1078556420811.8463</v>
      </c>
      <c r="P58" s="90">
        <f t="shared" ca="1" si="10"/>
        <v>1044511306565.2942</v>
      </c>
      <c r="Q58" s="90">
        <f t="shared" ca="1" si="10"/>
        <v>1010466192318.7422</v>
      </c>
      <c r="R58" s="90">
        <f t="shared" ca="1" si="10"/>
        <v>976421078072.18994</v>
      </c>
      <c r="S58" s="90">
        <f t="shared" ca="1" si="10"/>
        <v>942375963825.63794</v>
      </c>
      <c r="T58" s="90">
        <f t="shared" ca="1" si="10"/>
        <v>908330849579.08594</v>
      </c>
      <c r="U58" s="90">
        <f t="shared" ca="1" si="10"/>
        <v>874285735332.53381</v>
      </c>
      <c r="V58">
        <f ca="1">IF('Waste 2030'!$A66="MD",INDIRECT("'Waste 2030'!"&amp;'Country Selector'!$B$3&amp;ROW($A66))*10^12,0)*'Process Emissions Multipliers'!$D$45</f>
        <v>840240621085.98181</v>
      </c>
      <c r="W58" s="90">
        <f t="shared" ca="1" si="8"/>
        <v>826512896521.61121</v>
      </c>
      <c r="X58" s="90">
        <f t="shared" ca="1" si="8"/>
        <v>812785171957.24036</v>
      </c>
      <c r="Y58" s="90">
        <f t="shared" ca="1" si="8"/>
        <v>799057447392.86987</v>
      </c>
      <c r="Z58" s="90">
        <f t="shared" ca="1" si="8"/>
        <v>785329722828.49915</v>
      </c>
      <c r="AA58" s="90">
        <f t="shared" ca="1" si="8"/>
        <v>771601998264.12842</v>
      </c>
      <c r="AB58" s="90">
        <f t="shared" ca="1" si="8"/>
        <v>757874273699.75781</v>
      </c>
      <c r="AC58" s="90">
        <f t="shared" ca="1" si="8"/>
        <v>744146549135.38721</v>
      </c>
      <c r="AD58" s="90">
        <f t="shared" ca="1" si="8"/>
        <v>730418824571.01648</v>
      </c>
      <c r="AE58" s="90">
        <f t="shared" ca="1" si="8"/>
        <v>716691100006.64587</v>
      </c>
      <c r="AF58" s="90">
        <f t="shared" ca="1" si="8"/>
        <v>702963375442.27515</v>
      </c>
      <c r="AG58" s="90">
        <f t="shared" ca="1" si="8"/>
        <v>689235650877.90442</v>
      </c>
      <c r="AH58" s="90">
        <f t="shared" ca="1" si="8"/>
        <v>675507926313.53381</v>
      </c>
      <c r="AI58" s="90">
        <f t="shared" ca="1" si="8"/>
        <v>661780201749.16309</v>
      </c>
      <c r="AJ58" s="90">
        <f t="shared" ca="1" si="8"/>
        <v>648052477184.79248</v>
      </c>
      <c r="AK58" s="90">
        <f t="shared" ca="1" si="8"/>
        <v>634324752620.42188</v>
      </c>
      <c r="AL58" s="90">
        <f t="shared" ca="1" si="8"/>
        <v>620597028056.05115</v>
      </c>
      <c r="AM58" s="90">
        <f t="shared" ca="1" si="11"/>
        <v>606869303491.68042</v>
      </c>
      <c r="AN58" s="90">
        <f t="shared" ca="1" si="11"/>
        <v>593141578927.30981</v>
      </c>
      <c r="AO58" s="90">
        <f t="shared" ca="1" si="11"/>
        <v>579413854362.93909</v>
      </c>
      <c r="AP58">
        <f ca="1">V58*'Process Emissions Multipliers'!$E$45</f>
        <v>565686129798.56848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Selector'!$B$3&amp;ROW($A67))*10^12,0)*'Process Emissions Multipliers'!$B$45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Multipliers'!$D$45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Multipliers'!$E$45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Selector'!$B$3&amp;ROW($A68))*10^12,0)*'Process Emissions Multipliers'!$B$45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Multipliers'!$D$45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Multipliers'!$E$45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Selector'!$B$3&amp;ROW($A69))*10^12,0)*'Process Emissions Multipliers'!$B$45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Multipliers'!$D$45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Multipliers'!$E$45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Selector'!$B$3&amp;ROW($A70))*10^12,0)*'Process Emissions Multipliers'!$B$45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Multipliers'!$D$45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Multipliers'!$E$45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Selector'!$B$3&amp;ROW($A71))*10^12,0)*'Process Emissions Multipliers'!$B$45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Multipliers'!$D$45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Multipliers'!$E$45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Selector'!$B$3&amp;ROW($A72))*10^12,0)*'Process Emissions Multipliers'!$B$45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Multipliers'!$D$45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Multipliers'!$E$45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Selector'!$B$3&amp;ROW($A73))*10^12,0)*'Process Emissions Multipliers'!$B$45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Multipliers'!$D$45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Multipliers'!$E$45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Selector'!$B$3&amp;ROW($A74))*10^12,0)*'Process Emissions Multipliers'!$B$45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Multipliers'!$D$45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Multipliers'!$E$45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Selector'!$B$3&amp;ROW($A75))*10^12,0)*'Process Emissions Multipliers'!$B$45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Multipliers'!$D$45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Multipliers'!$E$45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Selector'!$B$3&amp;ROW($A76))*10^12,0)*'Process Emissions Multipliers'!$B$45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Multipliers'!$D$45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Multipliers'!$E$45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Selector'!$B$3&amp;ROW($A77))*10^12,0)*'Process Emissions Multipliers'!$B$45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Multipliers'!$D$45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Multipliers'!$E$45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Selector'!$B$3&amp;ROW($A78))*10^12,0)*'Process Emissions Multipliers'!$B$45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Multipliers'!$D$45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Multipliers'!$E$45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Selector'!$B$3&amp;ROW($A79))*10^12,0)*'Process Emissions Multipliers'!$B$45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Multipliers'!$D$45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Multipliers'!$E$45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Selector'!$B$3&amp;ROW($A80))*10^12,0)*'Process Emissions Multipliers'!$B$45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Multipliers'!$D$45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Multipliers'!$E$45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Selector'!$B$3&amp;ROW($A81))*10^12,0)*'Process Emissions Multipliers'!$B$45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Multipliers'!$D$45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Multipliers'!$E$45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Selector'!$B$3&amp;ROW($A82))*10^12,0)*'Process Emissions Multipliers'!$B$45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Multipliers'!$D$45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Multipliers'!$E$45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Selector'!$B$3&amp;ROW($A83))*10^12,0)*'Process Emissions Multipliers'!$B$45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Multipliers'!$D$45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Multipliers'!$E$45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Selector'!$B$3&amp;ROW($A84))*10^12,0)*'Process Emissions Multipliers'!$B$45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Multipliers'!$D$45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Multipliers'!$E$45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Selector'!$B$3&amp;ROW($A85))*10^12,0)*'Process Emissions Multipliers'!$B$45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Multipliers'!$D$45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Multipliers'!$E$45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Selector'!$B$3&amp;ROW($A86))*10^12,0)*'Process Emissions Multipliers'!$B$45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Multipliers'!$D$45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Multipliers'!$E$45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Selector'!$B$3&amp;ROW($A87))*10^12,0)*'Process Emissions Multipliers'!$B$45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Multipliers'!$D$45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Multipliers'!$E$45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Selector'!$B$3&amp;ROW($A88))*10^12,0)*'Process Emissions Multipliers'!$B$45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Multipliers'!$D$45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Multipliers'!$E$45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Selector'!$B$3&amp;ROW($A89))*10^12,0)*'Process Emissions Multipliers'!$B$45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Multipliers'!$D$45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Multipliers'!$E$45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Selector'!$B$3&amp;ROW($A90))*10^12,0)*'Process Emissions Multipliers'!$B$45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Multipliers'!$D$45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Multipliers'!$E$45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Selector'!$B$3&amp;ROW($A91))*10^12,0)*'Process Emissions Multipliers'!$B$45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Multipliers'!$D$45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Multipliers'!$E$45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Selector'!$B$3&amp;ROW($A92))*10^12,0)*'Process Emissions Multipliers'!$B$45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Multipliers'!$D$45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Multipliers'!$E$45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Selector'!$B$3&amp;ROW($A93))*10^12,0)*'Process Emissions Multipliers'!$B$45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Multipliers'!$D$45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Multipliers'!$E$45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Selector'!$B$3&amp;ROW($A94))*10^12,0)*'Process Emissions Multipliers'!$B$45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Multipliers'!$D$45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Multipliers'!$E$45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Selector'!$B$3&amp;ROW($A95))*10^12,0)*'Process Emissions Multipliers'!$B$45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Multipliers'!$D$45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Multipliers'!$E$45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Selector'!$B$3&amp;ROW($A96))*10^12,0)*'Process Emissions Multipliers'!$B$45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Multipliers'!$D$45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Multipliers'!$E$45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Selector'!$B$3&amp;ROW($A97))*10^12,0)*'Process Emissions Multipliers'!$B$45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Multipliers'!$D$45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Multipliers'!$E$45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Selector'!$B$3&amp;ROW($A98))*10^12,0)*'Process Emissions Multipliers'!$B$45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Multipliers'!$D$45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Multipliers'!$E$45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Selector'!$B$3&amp;ROW($A99))*10^12,0)*'Process Emissions Multipliers'!$B$45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Multipliers'!$D$45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Multipliers'!$E$45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Selector'!$B$3&amp;ROW($A100))*10^12,0)*'Process Emissions Multipliers'!$B$45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Multipliers'!$D$45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Multipliers'!$E$45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Selector'!$B$3&amp;ROW($A101))*10^12,0)*'Process Emissions Multipliers'!$B$45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Multipliers'!$D$45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Multipliers'!$E$45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Selector'!$B$3&amp;ROW($A102))*10^12,0)*'Process Emissions Multipliers'!$B$45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Multipliers'!$D$45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Multipliers'!$E$45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Selector'!$B$3&amp;ROW($A103))*10^12,0)*'Process Emissions Multipliers'!$B$45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Multipliers'!$D$45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Multipliers'!$E$45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Selector'!$B$3&amp;ROW($A104))*10^12,0)*'Process Emissions Multipliers'!$B$45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Multipliers'!$D$45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Multipliers'!$E$45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Selector'!$B$3&amp;ROW($A105))*10^12,0)*'Process Emissions Multipliers'!$B$45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Multipliers'!$D$45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Multipliers'!$E$45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Selector'!$B$3&amp;ROW($A106))*10^12,0)*'Process Emissions Multipliers'!$B$45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Multipliers'!$D$45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Multipliers'!$E$45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Selector'!$B$3&amp;ROW($A107))*10^12,0)*'Process Emissions Multipliers'!$B$45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Multipliers'!$D$45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Multipliers'!$E$45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Selector'!$B$3&amp;ROW($A108))*10^12,0)*'Process Emissions Multipliers'!$B$45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Multipliers'!$D$45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Multipliers'!$E$45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Selector'!$B$3&amp;ROW($A109))*10^12,0)*'Process Emissions Multipliers'!$B$45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Multipliers'!$D$45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Multipliers'!$E$45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Selector'!$B$3&amp;ROW($A110))*10^12,0)*'Process Emissions Multipliers'!$B$45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Multipliers'!$D$45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Multipliers'!$E$45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Selector'!$B$3&amp;ROW($A111))*10^12,0)*'Process Emissions Multipliers'!$B$45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Multipliers'!$D$45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Multipliers'!$E$45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Selector'!$B$3&amp;ROW($A112))*10^12,0)*'Process Emissions Multipliers'!$B$45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Multipliers'!$D$45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Multipliers'!$E$45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Selector'!$B$3&amp;ROW($A113))*10^12,0)*'Process Emissions Multipliers'!$B$45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Multipliers'!$D$45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Multipliers'!$E$45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Selector'!$B$3&amp;ROW($A114))*10^12,0)*'Process Emissions Multipliers'!$B$45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Multipliers'!$D$45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Multipliers'!$E$45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Selector'!$B$3&amp;ROW($A115))*10^12,0)*'Process Emissions Multipliers'!$B$45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Multipliers'!$D$45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Multipliers'!$E$45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Selector'!$B$3&amp;ROW($A116))*10^12,0)*'Process Emissions Multipliers'!$B$45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Multipliers'!$D$45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Multipliers'!$E$45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Selector'!$B$3&amp;ROW($A117))*10^12,0)*'Process Emissions Multipliers'!$B$45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Multipliers'!$D$45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Multipliers'!$E$45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Selector'!$B$3&amp;ROW($A118))*10^12,0)*'Process Emissions Multipliers'!$B$45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Multipliers'!$D$45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Multipliers'!$E$45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Selector'!$B$3&amp;ROW($A119))*10^12,0)*'Process Emissions Multipliers'!$B$45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Multipliers'!$D$45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Multipliers'!$E$45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Selector'!$B$3&amp;ROW($A120))*10^12,0)*'Process Emissions Multipliers'!$B$45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Multipliers'!$D$45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Multipliers'!$E$45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Selector'!$B$3&amp;ROW($A121))*10^12,0)*'Process Emissions Multipliers'!$B$45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Multipliers'!$D$45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Multipliers'!$E$45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Selector'!$B$3&amp;ROW($A122))*10^12,0)*'Process Emissions Multipliers'!$B$45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Multipliers'!$D$45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Multipliers'!$E$45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Selector'!$B$3&amp;ROW($A123))*10^12,0)*'Process Emissions Multipliers'!$B$45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Multipliers'!$D$45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Multipliers'!$E$45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Selector'!$B$3&amp;ROW($A124))*10^12,0)*'Process Emissions Multipliers'!$B$45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Multipliers'!$D$45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Multipliers'!$E$45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Selector'!$B$3&amp;ROW($A125))*10^12,0)*'Process Emissions Multipliers'!$B$45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Multipliers'!$D$45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Multipliers'!$E$45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Selector'!$B$3&amp;ROW($A126))*10^12,0)*'Process Emissions Multipliers'!$B$45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Multipliers'!$D$45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Multipliers'!$E$45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Selector'!$B$3&amp;ROW($A127))*10^12,0)*'Process Emissions Multipliers'!$B$45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Multipliers'!$D$45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Multipliers'!$E$45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Selector'!$B$3&amp;ROW($A128))*10^12,0)*'Process Emissions Multipliers'!$B$45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Multipliers'!$D$45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Multipliers'!$E$45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Selector'!$B$3&amp;ROW($A129))*10^12,0)*'Process Emissions Multipliers'!$B$45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Multipliers'!$D$45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Multipliers'!$E$45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Selector'!$B$3&amp;ROW($A130))*10^12,0)*'Process Emissions Multipliers'!$B$45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Multipliers'!$D$45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Multipliers'!$E$45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Selector'!$B$3&amp;ROW($A131))*10^12,0)*'Process Emissions Multipliers'!$B$45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Multipliers'!$D$45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Multipliers'!$E$45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Selector'!$B$3&amp;ROW($A132))*10^12,0)*'Process Emissions Multipliers'!$B$45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Multipliers'!$D$45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Multipliers'!$E$45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Selector'!$B$3&amp;ROW($A133))*10^12,0)*'Process Emissions Multipliers'!$B$45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Multipliers'!$D$45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Multipliers'!$E$45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Selector'!$B$3&amp;ROW($A134))*10^12,0)*'Process Emissions Multipliers'!$B$45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Multipliers'!$D$45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Multipliers'!$E$45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Selector'!$B$3&amp;ROW($A135))*10^12,0)*'Process Emissions Multipliers'!$B$45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Multipliers'!$D$45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Multipliers'!$E$45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Selector'!$B$3&amp;ROW($A136))*10^12,0)*'Process Emissions Multipliers'!$B$45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Multipliers'!$D$45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Multipliers'!$E$45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Selector'!$B$3&amp;ROW($A137))*10^12,0)*'Process Emissions Multipliers'!$B$45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Multipliers'!$D$45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Multipliers'!$E$45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Selector'!$B$3&amp;ROW($A138))*10^12,0)*'Process Emissions Multipliers'!$B$45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Multipliers'!$D$45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Multipliers'!$E$45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Selector'!$B$3&amp;ROW($A139))*10^12,0)*'Process Emissions Multipliers'!$B$45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Multipliers'!$D$45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Multipliers'!$E$45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Selector'!$B$3&amp;ROW($A140))*10^12,0)*'Process Emissions Multipliers'!$B$45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Multipliers'!$D$45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Multipliers'!$E$45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Selector'!$B$3&amp;ROW($A141))*10^12,0)*'Process Emissions Multipliers'!$B$45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Multipliers'!$D$45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Multipliers'!$E$45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Selector'!$B$3&amp;ROW($A142))*10^12,0)*'Process Emissions Multipliers'!$B$45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Multipliers'!$D$45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Multipliers'!$E$45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Selector'!$B$3&amp;ROW($A143))*10^12,0)*'Process Emissions Multipliers'!$B$45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Multipliers'!$D$45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Multipliers'!$E$45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Selector'!$B$3&amp;ROW($A144))*10^12,0)*'Process Emissions Multipliers'!$B$45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Multipliers'!$D$45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Multipliers'!$E$45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Selector'!$B$3&amp;ROW($A145))*10^12,0)*'Process Emissions Multipliers'!$B$45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Multipliers'!$D$45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Multipliers'!$E$45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Selector'!$B$3&amp;ROW($A146))*10^12,0)*'Process Emissions Multipliers'!$B$45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Multipliers'!$D$45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Multipliers'!$E$45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Selector'!$B$3&amp;ROW($A147))*10^12,0)*'Process Emissions Multipliers'!$B$45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Multipliers'!$D$45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Multipliers'!$E$45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Selector'!$B$3&amp;ROW($A148))*10^12,0)*'Process Emissions Multipliers'!$B$45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Selector'!$B$3&amp;ROW($A149))*10^12,0)*'Process Emissions Multipliers'!$B$45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Multipliers'!$D$45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Multipliers'!$E$45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Selector'!$B$3&amp;ROW($A150))*10^12,0)*'Process Emissions Multipliers'!$B$45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Multipliers'!$D$45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Multipliers'!$E$45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Selector'!$B$3&amp;ROW($A151))*10^12,0)*'Process Emissions Multipliers'!$B$45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Multipliers'!$D$45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Multipliers'!$E$45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Selector'!$B$3&amp;ROW($A152))*10^12,0)*'Process Emissions Multipliers'!$B$45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Multipliers'!$D$45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Multipliers'!$E$45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Selector'!$B$3&amp;ROW($A153))*10^12,0)*'Process Emissions Multipliers'!$B$45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Multipliers'!$D$45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Multipliers'!$E$45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Selector'!$B$3&amp;ROW($A154))*10^12,0)*'Process Emissions Multipliers'!$B$45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Multipliers'!$D$45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Multipliers'!$E$45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Selector'!$B$3&amp;ROW($A155))*10^12,0)*'Process Emissions Multipliers'!$B$45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Multipliers'!$D$45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Multipliers'!$E$45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Selector'!$B$3&amp;ROW($A156))*10^12,0)*'Process Emissions Multipliers'!$B$45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Multipliers'!$D$45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Multipliers'!$E$45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Selector'!$B$3&amp;ROW($A157))*10^12,0)*'Process Emissions Multipliers'!$B$45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Multipliers'!$D$45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Multipliers'!$E$45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Selector'!$B$3&amp;ROW($A158))*10^12,0)*'Process Emissions Multipliers'!$B$45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Multipliers'!$D$45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Multipliers'!$E$45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Selector'!$B$3&amp;ROW($A159))*10^12,0)*'Process Emissions Multipliers'!$B$45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Multipliers'!$D$45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Multipliers'!$E$45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Selector'!$B$3&amp;ROW($A160))*10^12,0)*'Process Emissions Multipliers'!$B$45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Multipliers'!$D$45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Multipliers'!$E$45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Selector'!$B$3&amp;ROW($A161))*10^12,0)*'Process Emissions Multipliers'!$B$45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Multipliers'!$D$45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Multipliers'!$E$45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Selector'!$B$3&amp;ROW($A162))*10^12,0)*'Process Emissions Multipliers'!$B$45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Multipliers'!$D$45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Multipliers'!$E$45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Selector'!$B$3&amp;ROW($A163))*10^12,0)*'Process Emissions Multipliers'!$B$45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Multipliers'!$D$45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Multipliers'!$E$45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Selector'!$B$3&amp;ROW($A164))*10^12,0)*'Process Emissions Multipliers'!$B$45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Multipliers'!$D$45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Multipliers'!$E$45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Selector'!$B$3&amp;ROW($A165))*10^12,0)*'Process Emissions Multipliers'!$B$45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Multipliers'!$D$45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Multipliers'!$E$45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Selector'!$B$3&amp;ROW($A166))*10^12,0)*'Process Emissions Multipliers'!$B$45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Multipliers'!$D$45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Multipliers'!$E$45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Selector'!$B$3&amp;ROW($A167))*10^12,0)*'Process Emissions Multipliers'!$B$45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Multipliers'!$D$45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Multipliers'!$E$45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Selector'!$B$3&amp;ROW($A168))*10^12,0)*'Process Emissions Multipliers'!$B$45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Multipliers'!$D$45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Multipliers'!$E$45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Selector'!$B$3&amp;ROW($A169))*10^12,0)*'Process Emissions Multipliers'!$B$45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Multipliers'!$D$45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Multipliers'!$E$45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Selector'!$B$3&amp;ROW($A170))*10^12,0)*'Process Emissions Multipliers'!$B$45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Multipliers'!$D$45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Multipliers'!$E$45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Selector'!$B$3&amp;ROW($A171))*10^12,0)*'Process Emissions Multipliers'!$B$45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Multipliers'!$D$45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Multipliers'!$E$45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Selector'!$B$3&amp;ROW($A172))*10^12,0)*'Process Emissions Multipliers'!$B$45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Multipliers'!$D$45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Multipliers'!$E$45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Selector'!$B$3&amp;ROW($A173))*10^12,0)*'Process Emissions Multipliers'!$B$45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Multipliers'!$D$45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Multipliers'!$E$45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Selector'!$B$3&amp;ROW($A174))*10^12,0)*'Process Emissions Multipliers'!$B$45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Multipliers'!$D$45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Multipliers'!$E$45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Selector'!$B$3&amp;ROW($A175))*10^12,0)*'Process Emissions Multipliers'!$B$45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Multipliers'!$D$45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Multipliers'!$E$45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Selector'!$B$3&amp;ROW($A177))*10^12,0)*'Process Emissions Multipliers'!$B$45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Multipliers'!$D$45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Multipliers'!$E$45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Selector'!$B$3&amp;ROW($A178))*10^12,0)*'Process Emissions Multipliers'!$B$45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Selector'!$B$3&amp;ROW($A179))*10^12,0)*'Process Emissions Multipliers'!$B$45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Multipliers'!$D$45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Multipliers'!$E$45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Selector'!$B$3&amp;ROW($A180))*10^12,0)*'Process Emissions Multipliers'!$B$45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Multipliers'!$D$45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Multipliers'!$E$45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Selector'!$B$3&amp;ROW($A181))*10^12,0)*'Process Emissions Multipliers'!$B$45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Multipliers'!$D$45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Multipliers'!$E$45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Selector'!$B$3&amp;ROW($A182))*10^12,0)*'Process Emissions Multipliers'!$B$45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Multipliers'!$D$45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Multipliers'!$E$45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Selector'!$B$3&amp;ROW($A183))*10^12,0)*'Process Emissions Multipliers'!$B$45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Multipliers'!$D$45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Multipliers'!$E$45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Selector'!$B$3&amp;ROW($A184))*10^12,0)*'Process Emissions Multipliers'!$B$45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Multipliers'!$D$45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Multipliers'!$E$45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O1" workbookViewId="0">
      <selection activeCell="AP2" sqref="AP2:AP177"/>
    </sheetView>
  </sheetViews>
  <sheetFormatPr defaultRowHeight="15"/>
  <cols>
    <col min="1" max="1" width="28.85546875" customWidth="1"/>
    <col min="2" max="2" width="11" bestFit="1" customWidth="1"/>
    <col min="12" max="12" width="9.140625" customWidth="1"/>
    <col min="22" max="22" width="10.85546875" customWidth="1"/>
    <col min="42" max="42" width="10.2851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4766399945153.5781</v>
      </c>
      <c r="C2" s="90">
        <f ca="1">$B2*($L$1-C$1)/($L$1-$B$1)+$L2*(C$1-$B$1)/($L$1-$B$1)</f>
        <v>6304114309333.6357</v>
      </c>
      <c r="D2" s="90">
        <f t="shared" ref="D2:K17" ca="1" si="0">$B2*($L$1-D$1)/($L$1-$B$1)+$L2*(D$1-$B$1)/($L$1-$B$1)</f>
        <v>7841828673513.6934</v>
      </c>
      <c r="E2" s="90">
        <f t="shared" ca="1" si="0"/>
        <v>9379543037693.752</v>
      </c>
      <c r="F2" s="90">
        <f t="shared" ca="1" si="0"/>
        <v>10917257401873.809</v>
      </c>
      <c r="G2" s="90">
        <f t="shared" ca="1" si="0"/>
        <v>12454971766053.867</v>
      </c>
      <c r="H2" s="90">
        <f t="shared" ca="1" si="0"/>
        <v>13992686130233.926</v>
      </c>
      <c r="I2" s="90">
        <f t="shared" ca="1" si="0"/>
        <v>15530400494413.984</v>
      </c>
      <c r="J2" s="90">
        <f t="shared" ca="1" si="0"/>
        <v>17068114858594.039</v>
      </c>
      <c r="K2" s="90">
        <f t="shared" ca="1" si="0"/>
        <v>18605829222774.102</v>
      </c>
      <c r="L2">
        <f ca="1">IF('Soil 2020'!$A10="CM",INDIRECT("'Soil 2020'!"&amp;'Country Selector'!$B$3&amp;ROW($A10))*10^12,0)*'Process Emissions Multipliers'!$B$57</f>
        <v>20143543586954.156</v>
      </c>
      <c r="M2" s="90">
        <f ca="1">$L2*($V$1-M$1)/($V$1-$L$1)+$V2*(M$1-$L$1)/($V$1-$L$1)</f>
        <v>19079652403794.508</v>
      </c>
      <c r="N2" s="90">
        <f t="shared" ref="N2:U17" ca="1" si="1">$L2*($V$1-N$1)/($V$1-$L$1)+$V2*(N$1-$L$1)/($V$1-$L$1)</f>
        <v>18015761220634.855</v>
      </c>
      <c r="O2" s="90">
        <f t="shared" ca="1" si="1"/>
        <v>16951870037475.207</v>
      </c>
      <c r="P2" s="90">
        <f t="shared" ca="1" si="1"/>
        <v>15887978854315.557</v>
      </c>
      <c r="Q2" s="90">
        <f t="shared" ca="1" si="1"/>
        <v>14824087671155.906</v>
      </c>
      <c r="R2" s="90">
        <f t="shared" ca="1" si="1"/>
        <v>13760196487996.256</v>
      </c>
      <c r="S2" s="90">
        <f t="shared" ca="1" si="1"/>
        <v>12696305304836.605</v>
      </c>
      <c r="T2" s="90">
        <f t="shared" ca="1" si="1"/>
        <v>11632414121676.957</v>
      </c>
      <c r="U2" s="90">
        <f t="shared" ca="1" si="1"/>
        <v>10568522938517.307</v>
      </c>
      <c r="V2">
        <f ca="1">IF('Soil 2030'!$A10="CM",INDIRECT("'Soil 2030'!"&amp;'Country Selector'!$B$3&amp;ROW($A10))*10^12,0)*'Process Emissions Multipliers'!$D$57</f>
        <v>9504631755357.6563</v>
      </c>
      <c r="W2" s="90">
        <f ca="1">$V2*($AP$1-W$1)/($AP$1-$V$1)+$AP2*(W$1-$V$1)/($AP$1-$V$1)</f>
        <v>9501372809274.418</v>
      </c>
      <c r="X2" s="90">
        <f t="shared" ref="X2:AO16" ca="1" si="2">$V2*($AP$1-X$1)/($AP$1-$V$1)+$AP2*(X$1-$V$1)/($AP$1-$V$1)</f>
        <v>9498113863191.1816</v>
      </c>
      <c r="Y2" s="90">
        <f t="shared" ca="1" si="2"/>
        <v>9494854917107.9434</v>
      </c>
      <c r="Z2" s="90">
        <f t="shared" ca="1" si="2"/>
        <v>9491595971024.7051</v>
      </c>
      <c r="AA2" s="90">
        <f t="shared" ca="1" si="2"/>
        <v>9488337024941.4688</v>
      </c>
      <c r="AB2" s="90">
        <f t="shared" ca="1" si="2"/>
        <v>9485078078858.2305</v>
      </c>
      <c r="AC2" s="90">
        <f t="shared" ca="1" si="2"/>
        <v>9481819132774.9922</v>
      </c>
      <c r="AD2" s="90">
        <f t="shared" ca="1" si="2"/>
        <v>9478560186691.7539</v>
      </c>
      <c r="AE2" s="90">
        <f t="shared" ca="1" si="2"/>
        <v>9475301240608.5176</v>
      </c>
      <c r="AF2" s="90">
        <f t="shared" ca="1" si="2"/>
        <v>9472042294525.2793</v>
      </c>
      <c r="AG2" s="90">
        <f t="shared" ca="1" si="2"/>
        <v>9468783348442.041</v>
      </c>
      <c r="AH2" s="90">
        <f t="shared" ca="1" si="2"/>
        <v>9465524402358.8047</v>
      </c>
      <c r="AI2" s="90">
        <f t="shared" ca="1" si="2"/>
        <v>9462265456275.5664</v>
      </c>
      <c r="AJ2" s="90">
        <f t="shared" ca="1" si="2"/>
        <v>9459006510192.3281</v>
      </c>
      <c r="AK2" s="90">
        <f t="shared" ca="1" si="2"/>
        <v>9455747564109.0898</v>
      </c>
      <c r="AL2" s="90">
        <f t="shared" ca="1" si="2"/>
        <v>9452488618025.8535</v>
      </c>
      <c r="AM2" s="90">
        <f t="shared" ca="1" si="2"/>
        <v>9449229671942.6152</v>
      </c>
      <c r="AN2" s="90">
        <f t="shared" ca="1" si="2"/>
        <v>9445970725859.3789</v>
      </c>
      <c r="AO2" s="90">
        <f t="shared" ca="1" si="2"/>
        <v>9442711779776.1406</v>
      </c>
      <c r="AP2">
        <f ca="1">V2*'Process Emissions Multipliers'!$E$57</f>
        <v>9439452833692.9023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4">
        <f ca="1">IF('Soil 2020'!$A11="CM",INDIRECT("'Soil 2020'!"&amp;'Country Selector'!$B$3&amp;ROW($A11))*10^12,0)*'Process Emissions Multipliers'!$B$57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4">
        <f ca="1">IF('Soil 2030'!$A11="CM",INDIRECT("'Soil 2030'!"&amp;'Country Selector'!$B$3&amp;ROW($A11))*10^12,0)*'Process Emissions Multipliers'!$D$57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Multipliers'!$E$57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4">
        <f ca="1">IF('Soil 2020'!$A12="CM",INDIRECT("'Soil 2020'!"&amp;'Country Selector'!$B$3&amp;ROW($A12))*10^12,0)*'Process Emissions Multipliers'!$B$57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4">
        <f ca="1">IF('Soil 2030'!$A12="CM",INDIRECT("'Soil 2030'!"&amp;'Country Selector'!$B$3&amp;ROW($A12))*10^12,0)*'Process Emissions Multipliers'!$D$57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Multipliers'!$E$57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4">
        <f ca="1">IF('Soil 2020'!$A13="CM",INDIRECT("'Soil 2020'!"&amp;'Country Selector'!$B$3&amp;ROW($A13))*10^12,0)*'Process Emissions Multipliers'!$B$57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4">
        <f ca="1">IF('Soil 2030'!$A13="CM",INDIRECT("'Soil 2030'!"&amp;'Country Selector'!$B$3&amp;ROW($A13))*10^12,0)*'Process Emissions Multipliers'!$D$57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Multipliers'!$E$57</f>
        <v>0</v>
      </c>
    </row>
    <row r="6" spans="1:42">
      <c r="A6" s="74">
        <v>-46</v>
      </c>
      <c r="B6">
        <f ca="1">IF('Soil 2010'!$A14="CM",INDIRECT("'Soil 2010'!"&amp;'Country Selector'!$B$3&amp;ROW($A14))*10^12,0)</f>
        <v>6983258199.5665779</v>
      </c>
      <c r="C6" s="90">
        <f t="shared" ca="1" si="3"/>
        <v>6284932379.6099195</v>
      </c>
      <c r="D6" s="90">
        <f t="shared" ca="1" si="0"/>
        <v>5586606559.6532621</v>
      </c>
      <c r="E6" s="90">
        <f t="shared" ca="1" si="0"/>
        <v>4888280739.6966047</v>
      </c>
      <c r="F6" s="90">
        <f t="shared" ca="1" si="0"/>
        <v>4189954919.7399468</v>
      </c>
      <c r="G6" s="90">
        <f t="shared" ca="1" si="0"/>
        <v>3491629099.7832885</v>
      </c>
      <c r="H6" s="90">
        <f t="shared" ca="1" si="0"/>
        <v>2793303279.8266311</v>
      </c>
      <c r="I6" s="90">
        <f t="shared" ca="1" si="0"/>
        <v>2094977459.8699734</v>
      </c>
      <c r="J6" s="90">
        <f t="shared" ca="1" si="0"/>
        <v>1396651639.9133155</v>
      </c>
      <c r="K6" s="90">
        <f t="shared" ca="1" si="0"/>
        <v>698325819.95665777</v>
      </c>
      <c r="L6" s="214">
        <f ca="1">IF('Soil 2020'!$A14="CM",INDIRECT("'Soil 2020'!"&amp;'Country Selector'!$B$3&amp;ROW($A14))*10^12,0)*'Process Emissions Multipliers'!$B$57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4">
        <f ca="1">IF('Soil 2030'!$A14="CM",INDIRECT("'Soil 2030'!"&amp;'Country Selector'!$B$3&amp;ROW($A14))*10^12,0)*'Process Emissions Multipliers'!$D$57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Multipliers'!$E$57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4">
        <f ca="1">IF('Soil 2020'!$A15="CM",INDIRECT("'Soil 2020'!"&amp;'Country Selector'!$B$3&amp;ROW($A15))*10^12,0)*'Process Emissions Multipliers'!$B$57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4">
        <f ca="1">IF('Soil 2030'!$A15="CM",INDIRECT("'Soil 2030'!"&amp;'Country Selector'!$B$3&amp;ROW($A15))*10^12,0)*'Process Emissions Multipliers'!$D$57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Multipliers'!$E$57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4">
        <f ca="1">IF('Soil 2020'!$A16="CM",INDIRECT("'Soil 2020'!"&amp;'Country Selector'!$B$3&amp;ROW($A16))*10^12,0)*'Process Emissions Multipliers'!$B$57</f>
        <v>0</v>
      </c>
      <c r="M8" s="90">
        <f t="shared" ca="1" si="4"/>
        <v>5435087299.4156752</v>
      </c>
      <c r="N8" s="90">
        <f t="shared" ca="1" si="1"/>
        <v>10870174598.83135</v>
      </c>
      <c r="O8" s="90">
        <f t="shared" ca="1" si="1"/>
        <v>16305261898.247028</v>
      </c>
      <c r="P8" s="90">
        <f t="shared" ca="1" si="1"/>
        <v>21740349197.662701</v>
      </c>
      <c r="Q8" s="90">
        <f t="shared" ca="1" si="1"/>
        <v>27175436497.078377</v>
      </c>
      <c r="R8" s="90">
        <f t="shared" ca="1" si="1"/>
        <v>32610523796.494057</v>
      </c>
      <c r="S8" s="90">
        <f t="shared" ca="1" si="1"/>
        <v>38045611095.909729</v>
      </c>
      <c r="T8" s="90">
        <f t="shared" ca="1" si="1"/>
        <v>43480698395.325401</v>
      </c>
      <c r="U8" s="90">
        <f t="shared" ca="1" si="1"/>
        <v>48915785694.741074</v>
      </c>
      <c r="V8" s="214">
        <f ca="1">IF('Soil 2030'!$A16="CM",INDIRECT("'Soil 2030'!"&amp;'Country Selector'!$B$3&amp;ROW($A16))*10^12,0)*'Process Emissions Multipliers'!$D$57</f>
        <v>54350872994.156754</v>
      </c>
      <c r="W8" s="90">
        <f t="shared" ca="1" si="5"/>
        <v>54332237178.564529</v>
      </c>
      <c r="X8" s="90">
        <f t="shared" ca="1" si="2"/>
        <v>54313601362.972298</v>
      </c>
      <c r="Y8" s="90">
        <f t="shared" ca="1" si="2"/>
        <v>54294965547.380074</v>
      </c>
      <c r="Z8" s="90">
        <f t="shared" ca="1" si="2"/>
        <v>54276329731.787849</v>
      </c>
      <c r="AA8" s="90">
        <f t="shared" ca="1" si="2"/>
        <v>54257693916.195633</v>
      </c>
      <c r="AB8" s="90">
        <f t="shared" ca="1" si="2"/>
        <v>54239058100.603401</v>
      </c>
      <c r="AC8" s="90">
        <f t="shared" ca="1" si="2"/>
        <v>54220422285.011169</v>
      </c>
      <c r="AD8" s="90">
        <f t="shared" ca="1" si="2"/>
        <v>54201786469.418953</v>
      </c>
      <c r="AE8" s="90">
        <f t="shared" ca="1" si="2"/>
        <v>54183150653.826721</v>
      </c>
      <c r="AF8" s="90">
        <f t="shared" ca="1" si="2"/>
        <v>54164514838.234497</v>
      </c>
      <c r="AG8" s="90">
        <f t="shared" ca="1" si="2"/>
        <v>54145879022.642273</v>
      </c>
      <c r="AH8" s="90">
        <f t="shared" ca="1" si="2"/>
        <v>54127243207.050041</v>
      </c>
      <c r="AI8" s="90">
        <f t="shared" ca="1" si="2"/>
        <v>54108607391.457817</v>
      </c>
      <c r="AJ8" s="90">
        <f t="shared" ca="1" si="2"/>
        <v>54089971575.865601</v>
      </c>
      <c r="AK8" s="90">
        <f t="shared" ca="1" si="2"/>
        <v>54071335760.273361</v>
      </c>
      <c r="AL8" s="90">
        <f t="shared" ca="1" si="2"/>
        <v>54052699944.681145</v>
      </c>
      <c r="AM8" s="90">
        <f t="shared" ca="1" si="2"/>
        <v>54034064129.088921</v>
      </c>
      <c r="AN8" s="90">
        <f t="shared" ca="1" si="2"/>
        <v>54015428313.496689</v>
      </c>
      <c r="AO8" s="90">
        <f t="shared" ca="1" si="2"/>
        <v>53996792497.904472</v>
      </c>
      <c r="AP8" s="214">
        <f ca="1">V8*'Process Emissions Multipliers'!$E$57</f>
        <v>53978156682.312241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4">
        <f ca="1">IF('Soil 2020'!$A17="CM",INDIRECT("'Soil 2020'!"&amp;'Country Selector'!$B$3&amp;ROW($A17))*10^12,0)*'Process Emissions Multipliers'!$B$57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4">
        <f ca="1">IF('Soil 2030'!$A17="CM",INDIRECT("'Soil 2030'!"&amp;'Country Selector'!$B$3&amp;ROW($A17))*10^12,0)*'Process Emissions Multipliers'!$D$57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Multipliers'!$E$57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4">
        <f ca="1">IF('Soil 2020'!$A18="CM",INDIRECT("'Soil 2020'!"&amp;'Country Selector'!$B$3&amp;ROW($A18))*10^12,0)*'Process Emissions Multipliers'!$B$57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4">
        <f ca="1">IF('Soil 2030'!$A18="CM",INDIRECT("'Soil 2030'!"&amp;'Country Selector'!$B$3&amp;ROW($A18))*10^12,0)*'Process Emissions Multipliers'!$D$57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Multipliers'!$E$57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4">
        <f ca="1">IF('Soil 2020'!$A19="CM",INDIRECT("'Soil 2020'!"&amp;'Country Selector'!$B$3&amp;ROW($A19))*10^12,0)*'Process Emissions Multipliers'!$B$57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4">
        <f ca="1">IF('Soil 2030'!$A19="CM",INDIRECT("'Soil 2030'!"&amp;'Country Selector'!$B$3&amp;ROW($A19))*10^12,0)*'Process Emissions Multipliers'!$D$57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Multipliers'!$E$57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4">
        <f ca="1">IF('Soil 2020'!$A20="CM",INDIRECT("'Soil 2020'!"&amp;'Country Selector'!$B$3&amp;ROW($A20))*10^12,0)*'Process Emissions Multipliers'!$B$57</f>
        <v>0</v>
      </c>
      <c r="M12" s="90">
        <f t="shared" ca="1" si="4"/>
        <v>168543769310.00024</v>
      </c>
      <c r="N12" s="90">
        <f t="shared" ca="1" si="1"/>
        <v>337087538620.00049</v>
      </c>
      <c r="O12" s="90">
        <f t="shared" ca="1" si="1"/>
        <v>505631307930.00079</v>
      </c>
      <c r="P12" s="90">
        <f t="shared" ca="1" si="1"/>
        <v>674175077240.00098</v>
      </c>
      <c r="Q12" s="90">
        <f t="shared" ca="1" si="1"/>
        <v>842718846550.00122</v>
      </c>
      <c r="R12" s="90">
        <f t="shared" ca="1" si="1"/>
        <v>1011262615860.0016</v>
      </c>
      <c r="S12" s="90">
        <f t="shared" ca="1" si="1"/>
        <v>1179806385170.0017</v>
      </c>
      <c r="T12" s="90">
        <f t="shared" ca="1" si="1"/>
        <v>1348350154480.002</v>
      </c>
      <c r="U12" s="90">
        <f t="shared" ca="1" si="1"/>
        <v>1516893923790.0022</v>
      </c>
      <c r="V12" s="214">
        <f ca="1">IF('Soil 2030'!$A20="CM",INDIRECT("'Soil 2030'!"&amp;'Country Selector'!$B$3&amp;ROW($A20))*10^12,0)*'Process Emissions Multipliers'!$D$57</f>
        <v>1685437693100.0024</v>
      </c>
      <c r="W12" s="90">
        <f t="shared" ca="1" si="5"/>
        <v>1684859790587.8538</v>
      </c>
      <c r="X12" s="90">
        <f t="shared" ca="1" si="2"/>
        <v>1684281888075.7051</v>
      </c>
      <c r="Y12" s="90">
        <f t="shared" ca="1" si="2"/>
        <v>1683703985563.5564</v>
      </c>
      <c r="Z12" s="90">
        <f t="shared" ca="1" si="2"/>
        <v>1683126083051.4077</v>
      </c>
      <c r="AA12" s="90">
        <f t="shared" ca="1" si="2"/>
        <v>1682548180539.2588</v>
      </c>
      <c r="AB12" s="90">
        <f t="shared" ca="1" si="2"/>
        <v>1681970278027.1104</v>
      </c>
      <c r="AC12" s="90">
        <f t="shared" ca="1" si="2"/>
        <v>1681392375514.9614</v>
      </c>
      <c r="AD12" s="90">
        <f t="shared" ca="1" si="2"/>
        <v>1680814473002.813</v>
      </c>
      <c r="AE12" s="90">
        <f t="shared" ca="1" si="2"/>
        <v>1680236570490.6641</v>
      </c>
      <c r="AF12" s="90">
        <f t="shared" ca="1" si="2"/>
        <v>1679658667978.5156</v>
      </c>
      <c r="AG12" s="90">
        <f t="shared" ca="1" si="2"/>
        <v>1679080765466.3667</v>
      </c>
      <c r="AH12" s="90">
        <f t="shared" ca="1" si="2"/>
        <v>1678502862954.2183</v>
      </c>
      <c r="AI12" s="90">
        <f t="shared" ca="1" si="2"/>
        <v>1677924960442.0693</v>
      </c>
      <c r="AJ12" s="90">
        <f t="shared" ca="1" si="2"/>
        <v>1677347057929.9207</v>
      </c>
      <c r="AK12" s="90">
        <f t="shared" ca="1" si="2"/>
        <v>1676769155417.772</v>
      </c>
      <c r="AL12" s="90">
        <f t="shared" ca="1" si="2"/>
        <v>1676191252905.6233</v>
      </c>
      <c r="AM12" s="90">
        <f t="shared" ca="1" si="2"/>
        <v>1675613350393.4746</v>
      </c>
      <c r="AN12" s="90">
        <f t="shared" ca="1" si="2"/>
        <v>1675035447881.3259</v>
      </c>
      <c r="AO12" s="90">
        <f t="shared" ca="1" si="2"/>
        <v>1674457545369.1772</v>
      </c>
      <c r="AP12" s="214">
        <f ca="1">V12*'Process Emissions Multipliers'!$E$57</f>
        <v>1673879642857.0286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4">
        <f ca="1">IF('Soil 2020'!$A21="CM",INDIRECT("'Soil 2020'!"&amp;'Country Selector'!$B$3&amp;ROW($A21))*10^12,0)*'Process Emissions Multipliers'!$B$57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4">
        <f ca="1">IF('Soil 2030'!$A21="CM",INDIRECT("'Soil 2030'!"&amp;'Country Selector'!$B$3&amp;ROW($A21))*10^12,0)*'Process Emissions Multipliers'!$D$57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Multipliers'!$E$57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4">
        <f ca="1">IF('Soil 2020'!$A22="CM",INDIRECT("'Soil 2020'!"&amp;'Country Selector'!$B$3&amp;ROW($A22))*10^12,0)*'Process Emissions Multipliers'!$B$57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4">
        <f ca="1">IF('Soil 2030'!$A22="CM",INDIRECT("'Soil 2030'!"&amp;'Country Selector'!$B$3&amp;ROW($A22))*10^12,0)*'Process Emissions Multipliers'!$D$57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Multipliers'!$E$57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6903970513957.6328</v>
      </c>
      <c r="C15" s="90">
        <f t="shared" ca="1" si="3"/>
        <v>6213573462561.8691</v>
      </c>
      <c r="D15" s="90">
        <f t="shared" ca="1" si="0"/>
        <v>5523176411166.1064</v>
      </c>
      <c r="E15" s="90">
        <f t="shared" ca="1" si="0"/>
        <v>4832779359770.3428</v>
      </c>
      <c r="F15" s="90">
        <f t="shared" ca="1" si="0"/>
        <v>4142382308374.5796</v>
      </c>
      <c r="G15" s="90">
        <f t="shared" ca="1" si="0"/>
        <v>3451985256978.8164</v>
      </c>
      <c r="H15" s="90">
        <f t="shared" ca="1" si="0"/>
        <v>2761588205583.0532</v>
      </c>
      <c r="I15" s="90">
        <f t="shared" ca="1" si="0"/>
        <v>2071191154187.2898</v>
      </c>
      <c r="J15" s="90">
        <f t="shared" ca="1" si="0"/>
        <v>1380794102791.5266</v>
      </c>
      <c r="K15" s="90">
        <f t="shared" ca="1" si="0"/>
        <v>690397051395.76331</v>
      </c>
      <c r="L15" s="214">
        <f ca="1">IF('Soil 2020'!$A23="CM",INDIRECT("'Soil 2020'!"&amp;'Country Selector'!$B$3&amp;ROW($A23))*10^12,0)*'Process Emissions Multipliers'!$B$57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4">
        <f ca="1">IF('Soil 2030'!$A23="CM",INDIRECT("'Soil 2030'!"&amp;'Country Selector'!$B$3&amp;ROW($A23))*10^12,0)*'Process Emissions Multipliers'!$D$57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Multipliers'!$E$57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4">
        <f ca="1">IF('Soil 2020'!$A24="CM",INDIRECT("'Soil 2020'!"&amp;'Country Selector'!$B$3&amp;ROW($A24))*10^12,0)*'Process Emissions Multipliers'!$B$57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4">
        <f ca="1">IF('Soil 2030'!$A24="CM",INDIRECT("'Soil 2030'!"&amp;'Country Selector'!$B$3&amp;ROW($A24))*10^12,0)*'Process Emissions Multipliers'!$D$57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Multipliers'!$E$57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4">
        <f ca="1">IF('Soil 2020'!$A25="CM",INDIRECT("'Soil 2020'!"&amp;'Country Selector'!$B$3&amp;ROW($A25))*10^12,0)*'Process Emissions Multipliers'!$B$57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4">
        <f ca="1">IF('Soil 2030'!$A25="CM",INDIRECT("'Soil 2030'!"&amp;'Country Selector'!$B$3&amp;ROW($A25))*10^12,0)*'Process Emissions Multipliers'!$D$57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Multipliers'!$E$57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4">
        <f ca="1">IF('Soil 2020'!$A26="CM",INDIRECT("'Soil 2020'!"&amp;'Country Selector'!$B$3&amp;ROW($A26))*10^12,0)*'Process Emissions Multipliers'!$B$57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4">
        <f ca="1">IF('Soil 2030'!$A26="CM",INDIRECT("'Soil 2030'!"&amp;'Country Selector'!$B$3&amp;ROW($A26))*10^12,0)*'Process Emissions Multipliers'!$D$57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Multipliers'!$E$57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4">
        <f ca="1">IF('Soil 2020'!$A27="CM",INDIRECT("'Soil 2020'!"&amp;'Country Selector'!$B$3&amp;ROW($A27))*10^12,0)*'Process Emissions Multipliers'!$B$57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4">
        <f ca="1">IF('Soil 2030'!$A27="CM",INDIRECT("'Soil 2030'!"&amp;'Country Selector'!$B$3&amp;ROW($A27))*10^12,0)*'Process Emissions Multipliers'!$D$57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Multipliers'!$E$57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4">
        <f ca="1">IF('Soil 2020'!$A28="CM",INDIRECT("'Soil 2020'!"&amp;'Country Selector'!$B$3&amp;ROW($A28))*10^12,0)*'Process Emissions Multipliers'!$B$57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4">
        <f ca="1">IF('Soil 2030'!$A28="CM",INDIRECT("'Soil 2030'!"&amp;'Country Selector'!$B$3&amp;ROW($A28))*10^12,0)*'Process Emissions Multipliers'!$D$57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Multipliers'!$E$57</f>
        <v>0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4">
        <f ca="1">IF('Soil 2020'!$A29="CM",INDIRECT("'Soil 2020'!"&amp;'Country Selector'!$B$3&amp;ROW($A29))*10^12,0)*'Process Emissions Multipliers'!$B$57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4">
        <f ca="1">IF('Soil 2030'!$A29="CM",INDIRECT("'Soil 2030'!"&amp;'Country Selector'!$B$3&amp;ROW($A29))*10^12,0)*'Process Emissions Multipliers'!$D$57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Multipliers'!$E$57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4">
        <f ca="1">IF('Soil 2020'!$A30="CM",INDIRECT("'Soil 2020'!"&amp;'Country Selector'!$B$3&amp;ROW($A30))*10^12,0)*'Process Emissions Multipliers'!$B$57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4">
        <f ca="1">IF('Soil 2030'!$A30="CM",INDIRECT("'Soil 2030'!"&amp;'Country Selector'!$B$3&amp;ROW($A30))*10^12,0)*'Process Emissions Multipliers'!$D$57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Multipliers'!$E$57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4">
        <f ca="1">IF('Soil 2020'!$A31="CM",INDIRECT("'Soil 2020'!"&amp;'Country Selector'!$B$3&amp;ROW($A31))*10^12,0)*'Process Emissions Multipliers'!$B$57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4">
        <f ca="1">IF('Soil 2030'!$A31="CM",INDIRECT("'Soil 2030'!"&amp;'Country Selector'!$B$3&amp;ROW($A31))*10^12,0)*'Process Emissions Multipliers'!$D$57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Multipliers'!$E$57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4">
        <f ca="1">IF('Soil 2020'!$A32="CM",INDIRECT("'Soil 2020'!"&amp;'Country Selector'!$B$3&amp;ROW($A32))*10^12,0)*'Process Emissions Multipliers'!$B$57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4">
        <f ca="1">IF('Soil 2030'!$A32="CM",INDIRECT("'Soil 2030'!"&amp;'Country Selector'!$B$3&amp;ROW($A32))*10^12,0)*'Process Emissions Multipliers'!$D$57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Multipliers'!$E$57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4">
        <f ca="1">IF('Soil 2020'!$A33="CM",INDIRECT("'Soil 2020'!"&amp;'Country Selector'!$B$3&amp;ROW($A33))*10^12,0)*'Process Emissions Multipliers'!$B$57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4">
        <f ca="1">IF('Soil 2030'!$A33="CM",INDIRECT("'Soil 2030'!"&amp;'Country Selector'!$B$3&amp;ROW($A33))*10^12,0)*'Process Emissions Multipliers'!$D$57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Multipliers'!$E$57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4">
        <f ca="1">IF('Soil 2020'!$A34="CM",INDIRECT("'Soil 2020'!"&amp;'Country Selector'!$B$3&amp;ROW($A34))*10^12,0)*'Process Emissions Multipliers'!$B$57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4">
        <f ca="1">IF('Soil 2030'!$A34="CM",INDIRECT("'Soil 2030'!"&amp;'Country Selector'!$B$3&amp;ROW($A34))*10^12,0)*'Process Emissions Multipliers'!$D$57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Multipliers'!$E$57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4">
        <f ca="1">IF('Soil 2020'!$A35="CM",INDIRECT("'Soil 2020'!"&amp;'Country Selector'!$B$3&amp;ROW($A35))*10^12,0)*'Process Emissions Multipliers'!$B$57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4">
        <f ca="1">IF('Soil 2030'!$A35="CM",INDIRECT("'Soil 2030'!"&amp;'Country Selector'!$B$3&amp;ROW($A35))*10^12,0)*'Process Emissions Multipliers'!$D$57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4">
        <f ca="1">V27*'Process Emissions Multipliers'!$E$57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4">
        <f ca="1">IF('Soil 2020'!$A36="CM",INDIRECT("'Soil 2020'!"&amp;'Country Selector'!$B$3&amp;ROW($A36))*10^12,0)*'Process Emissions Multipliers'!$B$57</f>
        <v>0</v>
      </c>
      <c r="M28" s="90">
        <f t="shared" ca="1" si="4"/>
        <v>24301133947.105354</v>
      </c>
      <c r="N28" s="90">
        <f t="shared" ca="1" si="4"/>
        <v>48602267894.210709</v>
      </c>
      <c r="O28" s="90">
        <f t="shared" ca="1" si="4"/>
        <v>72903401841.316071</v>
      </c>
      <c r="P28" s="90">
        <f t="shared" ca="1" si="4"/>
        <v>97204535788.421417</v>
      </c>
      <c r="Q28" s="90">
        <f t="shared" ca="1" si="4"/>
        <v>121505669735.52678</v>
      </c>
      <c r="R28" s="90">
        <f t="shared" ca="1" si="4"/>
        <v>145806803682.63214</v>
      </c>
      <c r="S28" s="90">
        <f t="shared" ca="1" si="4"/>
        <v>170107937629.73749</v>
      </c>
      <c r="T28" s="90">
        <f t="shared" ca="1" si="4"/>
        <v>194409071576.84283</v>
      </c>
      <c r="U28" s="90">
        <f t="shared" ca="1" si="4"/>
        <v>218710205523.94818</v>
      </c>
      <c r="V28" s="214">
        <f ca="1">IF('Soil 2030'!$A36="CM",INDIRECT("'Soil 2030'!"&amp;'Country Selector'!$B$3&amp;ROW($A36))*10^12,0)*'Process Emissions Multipliers'!$D$57</f>
        <v>243011339471.05356</v>
      </c>
      <c r="W28" s="90">
        <f t="shared" ca="1" si="5"/>
        <v>242928015795.46716</v>
      </c>
      <c r="X28" s="90">
        <f t="shared" ca="1" si="5"/>
        <v>242844692119.88077</v>
      </c>
      <c r="Y28" s="90">
        <f t="shared" ca="1" si="5"/>
        <v>242761368444.2944</v>
      </c>
      <c r="Z28" s="90">
        <f t="shared" ca="1" si="5"/>
        <v>242678044768.70798</v>
      </c>
      <c r="AA28" s="90">
        <f t="shared" ca="1" si="5"/>
        <v>242594721093.12158</v>
      </c>
      <c r="AB28" s="90">
        <f t="shared" ca="1" si="5"/>
        <v>242511397417.53522</v>
      </c>
      <c r="AC28" s="90">
        <f t="shared" ca="1" si="5"/>
        <v>242428073741.94882</v>
      </c>
      <c r="AD28" s="90">
        <f t="shared" ca="1" si="5"/>
        <v>242344750066.36243</v>
      </c>
      <c r="AE28" s="90">
        <f t="shared" ca="1" si="5"/>
        <v>242261426390.77606</v>
      </c>
      <c r="AF28" s="90">
        <f t="shared" ca="1" si="5"/>
        <v>242178102715.18964</v>
      </c>
      <c r="AG28" s="90">
        <f t="shared" ca="1" si="5"/>
        <v>242094779039.60324</v>
      </c>
      <c r="AH28" s="90">
        <f t="shared" ca="1" si="5"/>
        <v>242011455364.01688</v>
      </c>
      <c r="AI28" s="90">
        <f t="shared" ca="1" si="5"/>
        <v>241928131688.43048</v>
      </c>
      <c r="AJ28" s="90">
        <f t="shared" ca="1" si="5"/>
        <v>241844808012.84409</v>
      </c>
      <c r="AK28" s="90">
        <f t="shared" ca="1" si="5"/>
        <v>241761484337.25772</v>
      </c>
      <c r="AL28" s="90">
        <f t="shared" ca="1" si="5"/>
        <v>241678160661.67133</v>
      </c>
      <c r="AM28" s="90">
        <f t="shared" ca="1" si="6"/>
        <v>241594836986.0849</v>
      </c>
      <c r="AN28" s="90">
        <f t="shared" ca="1" si="6"/>
        <v>241511513310.4985</v>
      </c>
      <c r="AO28" s="90">
        <f t="shared" ca="1" si="6"/>
        <v>241428189634.91214</v>
      </c>
      <c r="AP28" s="214">
        <f ca="1">V28*'Process Emissions Multipliers'!$E$57</f>
        <v>241344865959.32574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4">
        <f ca="1">IF('Soil 2020'!$A37="CM",INDIRECT("'Soil 2020'!"&amp;'Country Selector'!$B$3&amp;ROW($A37))*10^12,0)*'Process Emissions Multipliers'!$B$57</f>
        <v>0</v>
      </c>
      <c r="M29" s="90">
        <f t="shared" ca="1" si="4"/>
        <v>1463808404.081223</v>
      </c>
      <c r="N29" s="90">
        <f t="shared" ca="1" si="4"/>
        <v>2927616808.162446</v>
      </c>
      <c r="O29" s="90">
        <f t="shared" ca="1" si="4"/>
        <v>4391425212.2436695</v>
      </c>
      <c r="P29" s="90">
        <f t="shared" ca="1" si="4"/>
        <v>5855233616.324892</v>
      </c>
      <c r="Q29" s="90">
        <f t="shared" ca="1" si="4"/>
        <v>7319042020.4061155</v>
      </c>
      <c r="R29" s="90">
        <f t="shared" ca="1" si="4"/>
        <v>8782850424.487339</v>
      </c>
      <c r="S29" s="90">
        <f t="shared" ca="1" si="4"/>
        <v>10246658828.568562</v>
      </c>
      <c r="T29" s="90">
        <f t="shared" ca="1" si="4"/>
        <v>11710467232.649784</v>
      </c>
      <c r="U29" s="90">
        <f t="shared" ca="1" si="4"/>
        <v>13174275636.731007</v>
      </c>
      <c r="V29" s="214">
        <f ca="1">IF('Soil 2030'!$A37="CM",INDIRECT("'Soil 2030'!"&amp;'Country Selector'!$B$3&amp;ROW($A37))*10^12,0)*'Process Emissions Multipliers'!$D$57</f>
        <v>14638084040.812231</v>
      </c>
      <c r="W29" s="90">
        <f t="shared" ca="1" si="5"/>
        <v>14633064937.718203</v>
      </c>
      <c r="X29" s="90">
        <f t="shared" ca="1" si="5"/>
        <v>14628045834.624174</v>
      </c>
      <c r="Y29" s="90">
        <f t="shared" ca="1" si="5"/>
        <v>14623026731.530148</v>
      </c>
      <c r="Z29" s="90">
        <f t="shared" ca="1" si="5"/>
        <v>14618007628.436119</v>
      </c>
      <c r="AA29" s="90">
        <f t="shared" ca="1" si="5"/>
        <v>14612988525.342093</v>
      </c>
      <c r="AB29" s="90">
        <f t="shared" ca="1" si="5"/>
        <v>14607969422.248066</v>
      </c>
      <c r="AC29" s="90">
        <f t="shared" ca="1" si="5"/>
        <v>14602950319.154037</v>
      </c>
      <c r="AD29" s="90">
        <f t="shared" ca="1" si="5"/>
        <v>14597931216.060011</v>
      </c>
      <c r="AE29" s="90">
        <f t="shared" ca="1" si="5"/>
        <v>14592912112.965981</v>
      </c>
      <c r="AF29" s="90">
        <f t="shared" ca="1" si="5"/>
        <v>14587893009.871954</v>
      </c>
      <c r="AG29" s="90">
        <f t="shared" ca="1" si="5"/>
        <v>14582873906.777927</v>
      </c>
      <c r="AH29" s="90">
        <f t="shared" ca="1" si="5"/>
        <v>14577854803.683899</v>
      </c>
      <c r="AI29" s="90">
        <f t="shared" ca="1" si="5"/>
        <v>14572835700.589872</v>
      </c>
      <c r="AJ29" s="90">
        <f t="shared" ca="1" si="5"/>
        <v>14567816597.495846</v>
      </c>
      <c r="AK29" s="90">
        <f t="shared" ca="1" si="5"/>
        <v>14562797494.401817</v>
      </c>
      <c r="AL29" s="90">
        <f t="shared" ca="1" si="5"/>
        <v>14557778391.307789</v>
      </c>
      <c r="AM29" s="90">
        <f t="shared" ca="1" si="6"/>
        <v>14552759288.21376</v>
      </c>
      <c r="AN29" s="90">
        <f t="shared" ca="1" si="6"/>
        <v>14547740185.119732</v>
      </c>
      <c r="AO29" s="90">
        <f t="shared" ca="1" si="6"/>
        <v>14542721082.025707</v>
      </c>
      <c r="AP29" s="214">
        <f ca="1">V29*'Process Emissions Multipliers'!$E$57</f>
        <v>14537701978.931679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214">
        <f ca="1">IF('Soil 2020'!$A38="CM",INDIRECT("'Soil 2020'!"&amp;'Country Selector'!$B$3&amp;ROW($A38))*10^12,0)*'Process Emissions Multipliers'!$B$57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214">
        <f ca="1">IF('Soil 2030'!$A38="CM",INDIRECT("'Soil 2030'!"&amp;'Country Selector'!$B$3&amp;ROW($A38))*10^12,0)*'Process Emissions Multipliers'!$D$57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Multipliers'!$E$57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12991278051.930225</v>
      </c>
      <c r="D31" s="90">
        <f t="shared" ca="1" si="3"/>
        <v>25982556103.860451</v>
      </c>
      <c r="E31" s="90">
        <f t="shared" ca="1" si="3"/>
        <v>38973834155.790672</v>
      </c>
      <c r="F31" s="90">
        <f t="shared" ca="1" si="3"/>
        <v>51965112207.720901</v>
      </c>
      <c r="G31" s="90">
        <f t="shared" ca="1" si="3"/>
        <v>64956390259.651123</v>
      </c>
      <c r="H31" s="90">
        <f t="shared" ca="1" si="3"/>
        <v>77947668311.581345</v>
      </c>
      <c r="I31" s="90">
        <f t="shared" ca="1" si="3"/>
        <v>90938946363.511566</v>
      </c>
      <c r="J31" s="90">
        <f t="shared" ca="1" si="3"/>
        <v>103930224415.4418</v>
      </c>
      <c r="K31" s="90">
        <f t="shared" ca="1" si="3"/>
        <v>116921502467.37202</v>
      </c>
      <c r="L31" s="214">
        <f ca="1">IF('Soil 2020'!$A39="CM",INDIRECT("'Soil 2020'!"&amp;'Country Selector'!$B$3&amp;ROW($A39))*10^12,0)*'Process Emissions Multipliers'!$B$57</f>
        <v>129912780519.30225</v>
      </c>
      <c r="M31" s="90">
        <f t="shared" ca="1" si="4"/>
        <v>116921502467.37202</v>
      </c>
      <c r="N31" s="90">
        <f t="shared" ca="1" si="4"/>
        <v>103930224415.4418</v>
      </c>
      <c r="O31" s="90">
        <f t="shared" ca="1" si="4"/>
        <v>90938946363.511566</v>
      </c>
      <c r="P31" s="90">
        <f t="shared" ca="1" si="4"/>
        <v>77947668311.581345</v>
      </c>
      <c r="Q31" s="90">
        <f t="shared" ca="1" si="4"/>
        <v>64956390259.651123</v>
      </c>
      <c r="R31" s="90">
        <f t="shared" ca="1" si="4"/>
        <v>51965112207.720901</v>
      </c>
      <c r="S31" s="90">
        <f t="shared" ca="1" si="4"/>
        <v>38973834155.790672</v>
      </c>
      <c r="T31" s="90">
        <f t="shared" ca="1" si="4"/>
        <v>25982556103.860451</v>
      </c>
      <c r="U31" s="90">
        <f t="shared" ca="1" si="4"/>
        <v>12991278051.930225</v>
      </c>
      <c r="V31" s="214">
        <f ca="1">IF('Soil 2030'!$A39="CM",INDIRECT("'Soil 2030'!"&amp;'Country Selector'!$B$3&amp;ROW($A39))*10^12,0)*'Process Emissions Multipliers'!$D$57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Multipliers'!$E$57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4">
        <f ca="1">IF('Soil 2020'!$A40="CM",INDIRECT("'Soil 2020'!"&amp;'Country Selector'!$B$3&amp;ROW($A40))*10^12,0)*'Process Emissions Multipliers'!$B$57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4">
        <f ca="1">IF('Soil 2030'!$A40="CM",INDIRECT("'Soil 2030'!"&amp;'Country Selector'!$B$3&amp;ROW($A40))*10^12,0)*'Process Emissions Multipliers'!$D$57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Multipliers'!$E$57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4">
        <f ca="1">IF('Soil 2020'!$A41="CM",INDIRECT("'Soil 2020'!"&amp;'Country Selector'!$B$3&amp;ROW($A41))*10^12,0)*'Process Emissions Multipliers'!$B$57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4">
        <f ca="1">IF('Soil 2030'!$A41="CM",INDIRECT("'Soil 2030'!"&amp;'Country Selector'!$B$3&amp;ROW($A41))*10^12,0)*'Process Emissions Multipliers'!$D$57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Multipliers'!$E$57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4">
        <f ca="1">IF('Soil 2020'!$A42="CM",INDIRECT("'Soil 2020'!"&amp;'Country Selector'!$B$3&amp;ROW($A42))*10^12,0)*'Process Emissions Multipliers'!$B$57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4">
        <f ca="1">IF('Soil 2030'!$A42="CM",INDIRECT("'Soil 2030'!"&amp;'Country Selector'!$B$3&amp;ROW($A42))*10^12,0)*'Process Emissions Multipliers'!$D$57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Multipliers'!$E$57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14">
        <f ca="1">IF('Soil 2020'!$A43="CM",INDIRECT("'Soil 2020'!"&amp;'Country Selector'!$B$3&amp;ROW($A43))*10^12,0)*'Process Emissions Multipliers'!$B$57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214">
        <f ca="1">IF('Soil 2030'!$A43="CM",INDIRECT("'Soil 2030'!"&amp;'Country Selector'!$B$3&amp;ROW($A43))*10^12,0)*'Process Emissions Multipliers'!$D$57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Multipliers'!$E$57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4">
        <f ca="1">IF('Soil 2020'!$A44="CM",INDIRECT("'Soil 2020'!"&amp;'Country Selector'!$B$3&amp;ROW($A44))*10^12,0)*'Process Emissions Multipliers'!$B$57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4">
        <f ca="1">IF('Soil 2030'!$A44="CM",INDIRECT("'Soil 2030'!"&amp;'Country Selector'!$B$3&amp;ROW($A44))*10^12,0)*'Process Emissions Multipliers'!$D$57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Multipliers'!$E$57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72267692895.341187</v>
      </c>
      <c r="C37" s="90">
        <f t="shared" ca="1" si="9"/>
        <v>65040923605.807068</v>
      </c>
      <c r="D37" s="90">
        <f t="shared" ca="1" si="9"/>
        <v>57814154316.272949</v>
      </c>
      <c r="E37" s="90">
        <f t="shared" ca="1" si="9"/>
        <v>50587385026.738831</v>
      </c>
      <c r="F37" s="90">
        <f t="shared" ca="1" si="9"/>
        <v>43360615737.204712</v>
      </c>
      <c r="G37" s="90">
        <f t="shared" ca="1" si="9"/>
        <v>36133846447.670593</v>
      </c>
      <c r="H37" s="90">
        <f t="shared" ca="1" si="9"/>
        <v>28907077158.136475</v>
      </c>
      <c r="I37" s="90">
        <f t="shared" ca="1" si="9"/>
        <v>21680307868.602356</v>
      </c>
      <c r="J37" s="90">
        <f t="shared" ca="1" si="9"/>
        <v>14453538579.068237</v>
      </c>
      <c r="K37" s="90">
        <f t="shared" ca="1" si="9"/>
        <v>7226769289.5341187</v>
      </c>
      <c r="L37" s="214">
        <f ca="1">IF('Soil 2020'!$A45="CM",INDIRECT("'Soil 2020'!"&amp;'Country Selector'!$B$3&amp;ROW($A45))*10^12,0)*'Process Emissions Multipliers'!$B$57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4">
        <f ca="1">IF('Soil 2030'!$A45="CM",INDIRECT("'Soil 2030'!"&amp;'Country Selector'!$B$3&amp;ROW($A45))*10^12,0)*'Process Emissions Multipliers'!$D$57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Multipliers'!$E$57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1300073984667.9714</v>
      </c>
      <c r="C38" s="90">
        <f t="shared" ca="1" si="9"/>
        <v>1170066586201.1743</v>
      </c>
      <c r="D38" s="90">
        <f t="shared" ca="1" si="9"/>
        <v>1040059187734.3772</v>
      </c>
      <c r="E38" s="90">
        <f t="shared" ca="1" si="9"/>
        <v>910051789267.58008</v>
      </c>
      <c r="F38" s="90">
        <f t="shared" ca="1" si="9"/>
        <v>780044390800.78284</v>
      </c>
      <c r="G38" s="90">
        <f t="shared" ca="1" si="9"/>
        <v>650036992333.98572</v>
      </c>
      <c r="H38" s="90">
        <f t="shared" ca="1" si="9"/>
        <v>520029593867.1886</v>
      </c>
      <c r="I38" s="90">
        <f t="shared" ca="1" si="9"/>
        <v>390022195400.39142</v>
      </c>
      <c r="J38" s="90">
        <f t="shared" ca="1" si="9"/>
        <v>260014796933.5943</v>
      </c>
      <c r="K38" s="90">
        <f t="shared" ca="1" si="9"/>
        <v>130007398466.79715</v>
      </c>
      <c r="L38" s="214">
        <f ca="1">IF('Soil 2020'!$A46="CM",INDIRECT("'Soil 2020'!"&amp;'Country Selector'!$B$3&amp;ROW($A46))*10^12,0)*'Process Emissions Multipliers'!$B$57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4">
        <f ca="1">IF('Soil 2030'!$A46="CM",INDIRECT("'Soil 2030'!"&amp;'Country Selector'!$B$3&amp;ROW($A46))*10^12,0)*'Process Emissions Multipliers'!$D$57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Multipliers'!$E$57</f>
        <v>0</v>
      </c>
    </row>
    <row r="39" spans="1:42">
      <c r="A39" s="74">
        <v>-13</v>
      </c>
      <c r="B39">
        <f ca="1">IF('Soil 2010'!$A47="CM",INDIRECT("'Soil 2010'!"&amp;'Country Selector'!$B$3&amp;ROW($A47))*10^12,0)</f>
        <v>126700711394.97096</v>
      </c>
      <c r="C39" s="90">
        <f t="shared" ca="1" si="9"/>
        <v>422251213314.71832</v>
      </c>
      <c r="D39" s="90">
        <f t="shared" ca="1" si="9"/>
        <v>717801715234.4657</v>
      </c>
      <c r="E39" s="90">
        <f t="shared" ca="1" si="9"/>
        <v>1013352217154.2129</v>
      </c>
      <c r="F39" s="90">
        <f t="shared" ca="1" si="9"/>
        <v>1308902719073.9604</v>
      </c>
      <c r="G39" s="90">
        <f t="shared" ca="1" si="9"/>
        <v>1604453220993.7078</v>
      </c>
      <c r="H39" s="90">
        <f t="shared" ca="1" si="9"/>
        <v>1900003722913.4546</v>
      </c>
      <c r="I39" s="90">
        <f t="shared" ca="1" si="9"/>
        <v>2195554224833.2021</v>
      </c>
      <c r="J39" s="90">
        <f t="shared" ca="1" si="9"/>
        <v>2491104726752.9497</v>
      </c>
      <c r="K39" s="90">
        <f t="shared" ca="1" si="9"/>
        <v>2786655228672.6973</v>
      </c>
      <c r="L39" s="214">
        <f ca="1">IF('Soil 2020'!$A47="CM",INDIRECT("'Soil 2020'!"&amp;'Country Selector'!$B$3&amp;ROW($A47))*10^12,0)*'Process Emissions Multipliers'!$B$57</f>
        <v>3082205730592.4443</v>
      </c>
      <c r="M39" s="90">
        <f t="shared" ca="1" si="10"/>
        <v>2773985157533.2002</v>
      </c>
      <c r="N39" s="90">
        <f t="shared" ca="1" si="10"/>
        <v>2465764584473.9556</v>
      </c>
      <c r="O39" s="90">
        <f t="shared" ca="1" si="10"/>
        <v>2157544011414.7109</v>
      </c>
      <c r="P39" s="90">
        <f t="shared" ca="1" si="10"/>
        <v>1849323438355.4663</v>
      </c>
      <c r="Q39" s="90">
        <f t="shared" ca="1" si="10"/>
        <v>1541102865296.2222</v>
      </c>
      <c r="R39" s="90">
        <f t="shared" ca="1" si="10"/>
        <v>1232882292236.9778</v>
      </c>
      <c r="S39" s="90">
        <f t="shared" ca="1" si="10"/>
        <v>924661719177.73315</v>
      </c>
      <c r="T39" s="90">
        <f t="shared" ca="1" si="10"/>
        <v>616441146118.48889</v>
      </c>
      <c r="U39" s="90">
        <f t="shared" ca="1" si="10"/>
        <v>308220573059.24445</v>
      </c>
      <c r="V39" s="214">
        <f ca="1">IF('Soil 2030'!$A47="CM",INDIRECT("'Soil 2030'!"&amp;'Country Selector'!$B$3&amp;ROW($A47))*10^12,0)*'Process Emissions Multipliers'!$D$57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Multipliers'!$E$57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214">
        <f ca="1">IF('Soil 2020'!$A48="CM",INDIRECT("'Soil 2020'!"&amp;'Country Selector'!$B$3&amp;ROW($A48))*10^12,0)*'Process Emissions Multipliers'!$B$57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214">
        <f ca="1">IF('Soil 2030'!$A48="CM",INDIRECT("'Soil 2030'!"&amp;'Country Selector'!$B$3&amp;ROW($A48))*10^12,0)*'Process Emissions Multipliers'!$D$57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Multipliers'!$E$57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4">
        <f ca="1">IF('Soil 2020'!$A49="CM",INDIRECT("'Soil 2020'!"&amp;'Country Selector'!$B$3&amp;ROW($A49))*10^12,0)*'Process Emissions Multipliers'!$B$57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4">
        <f ca="1">IF('Soil 2030'!$A49="CM",INDIRECT("'Soil 2030'!"&amp;'Country Selector'!$B$3&amp;ROW($A49))*10^12,0)*'Process Emissions Multipliers'!$D$57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Multipliers'!$E$57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4">
        <f ca="1">IF('Soil 2020'!$A50="CM",INDIRECT("'Soil 2020'!"&amp;'Country Selector'!$B$3&amp;ROW($A50))*10^12,0)*'Process Emissions Multipliers'!$B$57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4">
        <f ca="1">IF('Soil 2030'!$A50="CM",INDIRECT("'Soil 2030'!"&amp;'Country Selector'!$B$3&amp;ROW($A50))*10^12,0)*'Process Emissions Multipliers'!$D$57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Multipliers'!$E$57</f>
        <v>0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30939959837.24752</v>
      </c>
      <c r="D43" s="90">
        <f t="shared" ca="1" si="9"/>
        <v>61879919674.495041</v>
      </c>
      <c r="E43" s="90">
        <f t="shared" ca="1" si="9"/>
        <v>92819879511.742569</v>
      </c>
      <c r="F43" s="90">
        <f t="shared" ca="1" si="9"/>
        <v>123759839348.99008</v>
      </c>
      <c r="G43" s="90">
        <f t="shared" ca="1" si="9"/>
        <v>154699799186.23761</v>
      </c>
      <c r="H43" s="90">
        <f t="shared" ca="1" si="9"/>
        <v>185639759023.48514</v>
      </c>
      <c r="I43" s="90">
        <f t="shared" ca="1" si="9"/>
        <v>216579718860.73267</v>
      </c>
      <c r="J43" s="90">
        <f t="shared" ca="1" si="9"/>
        <v>247519678697.98016</v>
      </c>
      <c r="K43" s="90">
        <f t="shared" ca="1" si="9"/>
        <v>278459638535.22766</v>
      </c>
      <c r="L43" s="214">
        <f ca="1">IF('Soil 2020'!$A51="CM",INDIRECT("'Soil 2020'!"&amp;'Country Selector'!$B$3&amp;ROW($A51))*10^12,0)*'Process Emissions Multipliers'!$B$57</f>
        <v>309399598372.47522</v>
      </c>
      <c r="M43" s="90">
        <f t="shared" ca="1" si="10"/>
        <v>278459638535.22766</v>
      </c>
      <c r="N43" s="90">
        <f t="shared" ca="1" si="10"/>
        <v>247519678697.98016</v>
      </c>
      <c r="O43" s="90">
        <f t="shared" ca="1" si="10"/>
        <v>216579718860.73267</v>
      </c>
      <c r="P43" s="90">
        <f t="shared" ca="1" si="10"/>
        <v>185639759023.48514</v>
      </c>
      <c r="Q43" s="90">
        <f t="shared" ca="1" si="10"/>
        <v>154699799186.23761</v>
      </c>
      <c r="R43" s="90">
        <f t="shared" ca="1" si="10"/>
        <v>123759839348.99008</v>
      </c>
      <c r="S43" s="90">
        <f t="shared" ca="1" si="10"/>
        <v>92819879511.742569</v>
      </c>
      <c r="T43" s="90">
        <f t="shared" ca="1" si="10"/>
        <v>61879919674.495041</v>
      </c>
      <c r="U43" s="90">
        <f t="shared" ca="1" si="10"/>
        <v>30939959837.24752</v>
      </c>
      <c r="V43" s="214">
        <f ca="1">IF('Soil 2030'!$A51="CM",INDIRECT("'Soil 2030'!"&amp;'Country Selector'!$B$3&amp;ROW($A51))*10^12,0)*'Process Emissions Multipliers'!$D$57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Multipliers'!$E$57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14">
        <f ca="1">IF('Soil 2020'!$A52="CM",INDIRECT("'Soil 2020'!"&amp;'Country Selector'!$B$3&amp;ROW($A52))*10^12,0)*'Process Emissions Multipliers'!$B$57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214">
        <f ca="1">IF('Soil 2030'!$A52="CM",INDIRECT("'Soil 2030'!"&amp;'Country Selector'!$B$3&amp;ROW($A52))*10^12,0)*'Process Emissions Multipliers'!$D$57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Multipliers'!$E$57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1814593837485.1021</v>
      </c>
      <c r="C45" s="90">
        <f t="shared" ca="1" si="9"/>
        <v>1633134453736.5918</v>
      </c>
      <c r="D45" s="90">
        <f t="shared" ca="1" si="9"/>
        <v>1451675069988.0815</v>
      </c>
      <c r="E45" s="90">
        <f t="shared" ca="1" si="9"/>
        <v>1270215686239.5715</v>
      </c>
      <c r="F45" s="90">
        <f t="shared" ca="1" si="9"/>
        <v>1088756302491.0613</v>
      </c>
      <c r="G45" s="90">
        <f t="shared" ca="1" si="9"/>
        <v>907296918742.55103</v>
      </c>
      <c r="H45" s="90">
        <f t="shared" ca="1" si="9"/>
        <v>725837534994.04077</v>
      </c>
      <c r="I45" s="90">
        <f t="shared" ca="1" si="9"/>
        <v>544378151245.53064</v>
      </c>
      <c r="J45" s="90">
        <f t="shared" ca="1" si="9"/>
        <v>362918767497.02039</v>
      </c>
      <c r="K45" s="90">
        <f t="shared" ca="1" si="9"/>
        <v>181459383748.51019</v>
      </c>
      <c r="L45" s="214">
        <f ca="1">IF('Soil 2020'!$A53="CM",INDIRECT("'Soil 2020'!"&amp;'Country Selector'!$B$3&amp;ROW($A53))*10^12,0)*'Process Emissions Multipliers'!$B$57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4">
        <f ca="1">IF('Soil 2030'!$A53="CM",INDIRECT("'Soil 2030'!"&amp;'Country Selector'!$B$3&amp;ROW($A53))*10^12,0)*'Process Emissions Multipliers'!$D$57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Multipliers'!$E$57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712382138851.4386</v>
      </c>
      <c r="C46" s="90">
        <f t="shared" ca="1" si="9"/>
        <v>641143924966.29468</v>
      </c>
      <c r="D46" s="90">
        <f t="shared" ca="1" si="9"/>
        <v>569905711081.15088</v>
      </c>
      <c r="E46" s="90">
        <f t="shared" ca="1" si="9"/>
        <v>498667497196.00702</v>
      </c>
      <c r="F46" s="90">
        <f t="shared" ca="1" si="9"/>
        <v>427429283310.86316</v>
      </c>
      <c r="G46" s="90">
        <f t="shared" ca="1" si="9"/>
        <v>356191069425.7193</v>
      </c>
      <c r="H46" s="90">
        <f t="shared" ca="1" si="9"/>
        <v>284952855540.57544</v>
      </c>
      <c r="I46" s="90">
        <f t="shared" ca="1" si="9"/>
        <v>213714641655.43158</v>
      </c>
      <c r="J46" s="90">
        <f t="shared" ca="1" si="9"/>
        <v>142476427770.28772</v>
      </c>
      <c r="K46" s="90">
        <f t="shared" ca="1" si="9"/>
        <v>71238213885.14386</v>
      </c>
      <c r="L46" s="214">
        <f ca="1">IF('Soil 2020'!$A54="CM",INDIRECT("'Soil 2020'!"&amp;'Country Selector'!$B$3&amp;ROW($A54))*10^12,0)*'Process Emissions Multipliers'!$B$57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214">
        <f ca="1">IF('Soil 2030'!$A54="CM",INDIRECT("'Soil 2030'!"&amp;'Country Selector'!$B$3&amp;ROW($A54))*10^12,0)*'Process Emissions Multipliers'!$D$57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Multipliers'!$E$57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4">
        <f ca="1">IF('Soil 2020'!$A55="CM",INDIRECT("'Soil 2020'!"&amp;'Country Selector'!$B$3&amp;ROW($A55))*10^12,0)*'Process Emissions Multipliers'!$B$57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4">
        <f ca="1">IF('Soil 2030'!$A55="CM",INDIRECT("'Soil 2030'!"&amp;'Country Selector'!$B$3&amp;ROW($A55))*10^12,0)*'Process Emissions Multipliers'!$D$57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Multipliers'!$E$57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214">
        <f ca="1">IF('Soil 2020'!$A56="CM",INDIRECT("'Soil 2020'!"&amp;'Country Selector'!$B$3&amp;ROW($A56))*10^12,0)*'Process Emissions Multipliers'!$B$57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214">
        <f ca="1">IF('Soil 2030'!$A56="CM",INDIRECT("'Soil 2030'!"&amp;'Country Selector'!$B$3&amp;ROW($A56))*10^12,0)*'Process Emissions Multipliers'!$D$57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Multipliers'!$E$57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214">
        <f ca="1">IF('Soil 2020'!$A57="CM",INDIRECT("'Soil 2020'!"&amp;'Country Selector'!$B$3&amp;ROW($A57))*10^12,0)*'Process Emissions Multipliers'!$B$57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214">
        <f ca="1">IF('Soil 2030'!$A57="CM",INDIRECT("'Soil 2030'!"&amp;'Country Selector'!$B$3&amp;ROW($A57))*10^12,0)*'Process Emissions Multipliers'!$D$57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Multipliers'!$E$57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214">
        <f ca="1">IF('Soil 2020'!$A58="CM",INDIRECT("'Soil 2020'!"&amp;'Country Selector'!$B$3&amp;ROW($A58))*10^12,0)*'Process Emissions Multipliers'!$B$57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214">
        <f ca="1">IF('Soil 2030'!$A58="CM",INDIRECT("'Soil 2030'!"&amp;'Country Selector'!$B$3&amp;ROW($A58))*10^12,0)*'Process Emissions Multipliers'!$D$57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Multipliers'!$E$57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214">
        <f ca="1">IF('Soil 2020'!$A59="CM",INDIRECT("'Soil 2020'!"&amp;'Country Selector'!$B$3&amp;ROW($A59))*10^12,0)*'Process Emissions Multipliers'!$B$57</f>
        <v>0</v>
      </c>
      <c r="M51" s="90">
        <f t="shared" ca="1" si="10"/>
        <v>21365013273.813545</v>
      </c>
      <c r="N51" s="90">
        <f t="shared" ca="1" si="10"/>
        <v>42730026547.62709</v>
      </c>
      <c r="O51" s="90">
        <f t="shared" ca="1" si="10"/>
        <v>64095039821.440636</v>
      </c>
      <c r="P51" s="90">
        <f t="shared" ca="1" si="10"/>
        <v>85460053095.254181</v>
      </c>
      <c r="Q51" s="90">
        <f t="shared" ca="1" si="10"/>
        <v>106825066369.06773</v>
      </c>
      <c r="R51" s="90">
        <f t="shared" ca="1" si="10"/>
        <v>128190079642.88127</v>
      </c>
      <c r="S51" s="90">
        <f t="shared" ca="1" si="10"/>
        <v>149555092916.69482</v>
      </c>
      <c r="T51" s="90">
        <f t="shared" ca="1" si="10"/>
        <v>170920106190.50836</v>
      </c>
      <c r="U51" s="90">
        <f t="shared" ca="1" si="10"/>
        <v>192285119464.32193</v>
      </c>
      <c r="V51" s="214">
        <f ca="1">IF('Soil 2030'!$A59="CM",INDIRECT("'Soil 2030'!"&amp;'Country Selector'!$B$3&amp;ROW($A59))*10^12,0)*'Process Emissions Multipliers'!$D$57</f>
        <v>213650132738.13547</v>
      </c>
      <c r="W51" s="90">
        <f t="shared" ca="1" si="8"/>
        <v>213576876426.77151</v>
      </c>
      <c r="X51" s="90">
        <f t="shared" ca="1" si="8"/>
        <v>213503620115.40759</v>
      </c>
      <c r="Y51" s="90">
        <f t="shared" ca="1" si="8"/>
        <v>213430363804.04361</v>
      </c>
      <c r="Z51" s="90">
        <f t="shared" ca="1" si="8"/>
        <v>213357107492.67966</v>
      </c>
      <c r="AA51" s="90">
        <f t="shared" ca="1" si="8"/>
        <v>213283851181.31573</v>
      </c>
      <c r="AB51" s="90">
        <f t="shared" ca="1" si="8"/>
        <v>213210594869.95178</v>
      </c>
      <c r="AC51" s="90">
        <f t="shared" ca="1" si="8"/>
        <v>213137338558.58783</v>
      </c>
      <c r="AD51" s="90">
        <f t="shared" ca="1" si="8"/>
        <v>213064082247.22388</v>
      </c>
      <c r="AE51" s="90">
        <f t="shared" ca="1" si="8"/>
        <v>212990825935.85992</v>
      </c>
      <c r="AF51" s="90">
        <f t="shared" ca="1" si="8"/>
        <v>212917569624.49597</v>
      </c>
      <c r="AG51" s="90">
        <f t="shared" ca="1" si="8"/>
        <v>212844313313.13202</v>
      </c>
      <c r="AH51" s="90">
        <f t="shared" ca="1" si="8"/>
        <v>212771057001.76807</v>
      </c>
      <c r="AI51" s="90">
        <f t="shared" ca="1" si="8"/>
        <v>212697800690.40411</v>
      </c>
      <c r="AJ51" s="90">
        <f t="shared" ca="1" si="8"/>
        <v>212624544379.04019</v>
      </c>
      <c r="AK51" s="90">
        <f t="shared" ca="1" si="8"/>
        <v>212551288067.67624</v>
      </c>
      <c r="AL51" s="90">
        <f t="shared" ca="1" si="8"/>
        <v>212478031756.31226</v>
      </c>
      <c r="AM51" s="90">
        <f t="shared" ca="1" si="11"/>
        <v>212404775444.9483</v>
      </c>
      <c r="AN51" s="90">
        <f t="shared" ca="1" si="11"/>
        <v>212331519133.58435</v>
      </c>
      <c r="AO51" s="90">
        <f t="shared" ca="1" si="11"/>
        <v>212258262822.22043</v>
      </c>
      <c r="AP51" s="214">
        <f ca="1">V51*'Process Emissions Multipliers'!$E$57</f>
        <v>212185006510.85648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214">
        <f ca="1">IF('Soil 2020'!$A60="CM",INDIRECT("'Soil 2020'!"&amp;'Country Selector'!$B$3&amp;ROW($A60))*10^12,0)*'Process Emissions Multipliers'!$B$57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214">
        <f ca="1">IF('Soil 2030'!$A60="CM",INDIRECT("'Soil 2030'!"&amp;'Country Selector'!$B$3&amp;ROW($A60))*10^12,0)*'Process Emissions Multipliers'!$D$57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214">
        <f ca="1">V52*'Process Emissions Multipliers'!$E$57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214">
        <f ca="1">IF('Soil 2020'!$A61="CM",INDIRECT("'Soil 2020'!"&amp;'Country Selector'!$B$3&amp;ROW($A61))*10^12,0)*'Process Emissions Multipliers'!$B$57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214">
        <f ca="1">IF('Soil 2030'!$A61="CM",INDIRECT("'Soil 2030'!"&amp;'Country Selector'!$B$3&amp;ROW($A61))*10^12,0)*'Process Emissions Multipliers'!$D$57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Multipliers'!$E$57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4">
        <f ca="1">IF('Soil 2020'!$A62="CM",INDIRECT("'Soil 2020'!"&amp;'Country Selector'!$B$3&amp;ROW($A62))*10^12,0)*'Process Emissions Multipliers'!$B$57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4">
        <f ca="1">IF('Soil 2030'!$A62="CM",INDIRECT("'Soil 2030'!"&amp;'Country Selector'!$B$3&amp;ROW($A62))*10^12,0)*'Process Emissions Multipliers'!$D$57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Multipliers'!$E$57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214">
        <f ca="1">IF('Soil 2020'!$A63="CM",INDIRECT("'Soil 2020'!"&amp;'Country Selector'!$B$3&amp;ROW($A63))*10^12,0)*'Process Emissions Multipliers'!$B$57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214">
        <f ca="1">IF('Soil 2030'!$A63="CM",INDIRECT("'Soil 2030'!"&amp;'Country Selector'!$B$3&amp;ROW($A63))*10^12,0)*'Process Emissions Multipliers'!$D$57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Multipliers'!$E$57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162074687342.97125</v>
      </c>
      <c r="D56" s="90">
        <f t="shared" ca="1" si="9"/>
        <v>324149374685.9425</v>
      </c>
      <c r="E56" s="90">
        <f t="shared" ca="1" si="9"/>
        <v>486224062028.9137</v>
      </c>
      <c r="F56" s="90">
        <f t="shared" ca="1" si="9"/>
        <v>648298749371.88501</v>
      </c>
      <c r="G56" s="90">
        <f t="shared" ca="1" si="9"/>
        <v>810373436714.8562</v>
      </c>
      <c r="H56" s="90">
        <f t="shared" ca="1" si="9"/>
        <v>972448124057.82739</v>
      </c>
      <c r="I56" s="90">
        <f t="shared" ca="1" si="9"/>
        <v>1134522811400.7986</v>
      </c>
      <c r="J56" s="90">
        <f t="shared" ca="1" si="9"/>
        <v>1296597498743.77</v>
      </c>
      <c r="K56" s="90">
        <f t="shared" ca="1" si="9"/>
        <v>1458672186086.7412</v>
      </c>
      <c r="L56" s="214">
        <f ca="1">IF('Soil 2020'!$A64="CM",INDIRECT("'Soil 2020'!"&amp;'Country Selector'!$B$3&amp;ROW($A64))*10^12,0)*'Process Emissions Multipliers'!$B$57</f>
        <v>1620746873429.7124</v>
      </c>
      <c r="M56" s="90">
        <f t="shared" ca="1" si="10"/>
        <v>1458672186086.7412</v>
      </c>
      <c r="N56" s="90">
        <f t="shared" ca="1" si="10"/>
        <v>1296597498743.77</v>
      </c>
      <c r="O56" s="90">
        <f t="shared" ca="1" si="10"/>
        <v>1134522811400.7986</v>
      </c>
      <c r="P56" s="90">
        <f t="shared" ca="1" si="10"/>
        <v>972448124057.82739</v>
      </c>
      <c r="Q56" s="90">
        <f t="shared" ca="1" si="10"/>
        <v>810373436714.8562</v>
      </c>
      <c r="R56" s="90">
        <f t="shared" ca="1" si="10"/>
        <v>648298749371.88501</v>
      </c>
      <c r="S56" s="90">
        <f t="shared" ca="1" si="10"/>
        <v>486224062028.9137</v>
      </c>
      <c r="T56" s="90">
        <f t="shared" ca="1" si="10"/>
        <v>324149374685.9425</v>
      </c>
      <c r="U56" s="90">
        <f t="shared" ca="1" si="10"/>
        <v>162074687342.97125</v>
      </c>
      <c r="V56" s="214">
        <f ca="1">IF('Soil 2030'!$A64="CM",INDIRECT("'Soil 2030'!"&amp;'Country Selector'!$B$3&amp;ROW($A64))*10^12,0)*'Process Emissions Multipliers'!$D$57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214">
        <f ca="1">V56*'Process Emissions Multipliers'!$E$57</f>
        <v>0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214">
        <f ca="1">IF('Soil 2020'!$A65="CM",INDIRECT("'Soil 2020'!"&amp;'Country Selector'!$B$3&amp;ROW($A65))*10^12,0)*'Process Emissions Multipliers'!$B$57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214">
        <f ca="1">IF('Soil 2030'!$A65="CM",INDIRECT("'Soil 2030'!"&amp;'Country Selector'!$B$3&amp;ROW($A65))*10^12,0)*'Process Emissions Multipliers'!$D$57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Multipliers'!$E$57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2066339397.2552636</v>
      </c>
      <c r="D58" s="90">
        <f t="shared" ca="1" si="9"/>
        <v>4132678794.5105271</v>
      </c>
      <c r="E58" s="90">
        <f t="shared" ca="1" si="9"/>
        <v>6199018191.7657909</v>
      </c>
      <c r="F58" s="90">
        <f t="shared" ca="1" si="9"/>
        <v>8265357589.0210543</v>
      </c>
      <c r="G58" s="90">
        <f t="shared" ca="1" si="9"/>
        <v>10331696986.276318</v>
      </c>
      <c r="H58" s="90">
        <f t="shared" ca="1" si="9"/>
        <v>12398036383.531582</v>
      </c>
      <c r="I58" s="90">
        <f t="shared" ca="1" si="9"/>
        <v>14464375780.786844</v>
      </c>
      <c r="J58" s="90">
        <f t="shared" ca="1" si="9"/>
        <v>16530715178.042109</v>
      </c>
      <c r="K58" s="90">
        <f t="shared" ca="1" si="9"/>
        <v>18597054575.297371</v>
      </c>
      <c r="L58" s="214">
        <f ca="1">IF('Soil 2020'!$A66="CM",INDIRECT("'Soil 2020'!"&amp;'Country Selector'!$B$3&amp;ROW($A66))*10^12,0)*'Process Emissions Multipliers'!$B$57</f>
        <v>20663393972.552635</v>
      </c>
      <c r="M58" s="90">
        <f t="shared" ca="1" si="10"/>
        <v>18597054575.297371</v>
      </c>
      <c r="N58" s="90">
        <f t="shared" ca="1" si="10"/>
        <v>16530715178.042109</v>
      </c>
      <c r="O58" s="90">
        <f t="shared" ca="1" si="10"/>
        <v>14464375780.786844</v>
      </c>
      <c r="P58" s="90">
        <f t="shared" ca="1" si="10"/>
        <v>12398036383.531582</v>
      </c>
      <c r="Q58" s="90">
        <f t="shared" ca="1" si="10"/>
        <v>10331696986.276318</v>
      </c>
      <c r="R58" s="90">
        <f t="shared" ca="1" si="10"/>
        <v>8265357589.0210543</v>
      </c>
      <c r="S58" s="90">
        <f t="shared" ca="1" si="10"/>
        <v>6199018191.7657909</v>
      </c>
      <c r="T58" s="90">
        <f t="shared" ca="1" si="10"/>
        <v>4132678794.5105271</v>
      </c>
      <c r="U58" s="90">
        <f t="shared" ca="1" si="10"/>
        <v>2066339397.2552636</v>
      </c>
      <c r="V58" s="214">
        <f ca="1">IF('Soil 2030'!$A66="CM",INDIRECT("'Soil 2030'!"&amp;'Country Selector'!$B$3&amp;ROW($A66))*10^12,0)*'Process Emissions Multipliers'!$D$57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Multipliers'!$E$57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4">
        <f ca="1">IF('Soil 2020'!$A67="CM",INDIRECT("'Soil 2020'!"&amp;'Country Selector'!$B$3&amp;ROW($A67))*10^12,0)*'Process Emissions Multipliers'!$B$57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4">
        <f ca="1">IF('Soil 2030'!$A67="CM",INDIRECT("'Soil 2030'!"&amp;'Country Selector'!$B$3&amp;ROW($A67))*10^12,0)*'Process Emissions Multipliers'!$D$57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Multipliers'!$E$57</f>
        <v>0</v>
      </c>
    </row>
    <row r="60" spans="1:42">
      <c r="A60" s="74">
        <v>8</v>
      </c>
      <c r="B60">
        <f ca="1">IF('Soil 2010'!$A68="CM",INDIRECT("'Soil 2010'!"&amp;'Country Selector'!$B$3&amp;ROW($A68))*10^12,0)</f>
        <v>145798878656.09821</v>
      </c>
      <c r="C60" s="90">
        <f t="shared" ca="1" si="9"/>
        <v>131218990790.48837</v>
      </c>
      <c r="D60" s="90">
        <f t="shared" ca="1" si="9"/>
        <v>116639102924.87857</v>
      </c>
      <c r="E60" s="90">
        <f t="shared" ca="1" si="9"/>
        <v>102059215059.26875</v>
      </c>
      <c r="F60" s="90">
        <f t="shared" ca="1" si="9"/>
        <v>87479327193.65892</v>
      </c>
      <c r="G60" s="90">
        <f t="shared" ca="1" si="9"/>
        <v>72899439328.049103</v>
      </c>
      <c r="H60" s="90">
        <f t="shared" ca="1" si="9"/>
        <v>58319551462.439285</v>
      </c>
      <c r="I60" s="90">
        <f t="shared" ca="1" si="9"/>
        <v>43739663596.82946</v>
      </c>
      <c r="J60" s="90">
        <f t="shared" ca="1" si="9"/>
        <v>29159775731.219643</v>
      </c>
      <c r="K60" s="90">
        <f t="shared" ca="1" si="9"/>
        <v>14579887865.609821</v>
      </c>
      <c r="L60" s="214">
        <f ca="1">IF('Soil 2020'!$A68="CM",INDIRECT("'Soil 2020'!"&amp;'Country Selector'!$B$3&amp;ROW($A68))*10^12,0)*'Process Emissions Multipliers'!$B$57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4">
        <f ca="1">IF('Soil 2030'!$A68="CM",INDIRECT("'Soil 2030'!"&amp;'Country Selector'!$B$3&amp;ROW($A68))*10^12,0)*'Process Emissions Multipliers'!$D$57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Multipliers'!$E$57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214">
        <f ca="1">IF('Soil 2020'!$A69="CM",INDIRECT("'Soil 2020'!"&amp;'Country Selector'!$B$3&amp;ROW($A69))*10^12,0)*'Process Emissions Multipliers'!$B$57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214">
        <f ca="1">IF('Soil 2030'!$A69="CM",INDIRECT("'Soil 2030'!"&amp;'Country Selector'!$B$3&amp;ROW($A69))*10^12,0)*'Process Emissions Multipliers'!$D$57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Multipliers'!$E$57</f>
        <v>0</v>
      </c>
    </row>
    <row r="62" spans="1:42">
      <c r="A62" s="74">
        <v>10</v>
      </c>
      <c r="B62">
        <f ca="1">IF('Soil 2010'!$A70="CM",INDIRECT("'Soil 2010'!"&amp;'Country Selector'!$B$3&amp;ROW($A70))*10^12,0)</f>
        <v>399115157103.95837</v>
      </c>
      <c r="C62" s="90">
        <f t="shared" ca="1" si="9"/>
        <v>359203641393.56256</v>
      </c>
      <c r="D62" s="90">
        <f t="shared" ca="1" si="9"/>
        <v>319292125683.16669</v>
      </c>
      <c r="E62" s="90">
        <f t="shared" ca="1" si="9"/>
        <v>279380609972.77087</v>
      </c>
      <c r="F62" s="90">
        <f t="shared" ca="1" si="9"/>
        <v>239469094262.375</v>
      </c>
      <c r="G62" s="90">
        <f t="shared" ca="1" si="9"/>
        <v>199557578551.97919</v>
      </c>
      <c r="H62" s="90">
        <f t="shared" ca="1" si="9"/>
        <v>159646062841.58334</v>
      </c>
      <c r="I62" s="90">
        <f t="shared" ca="1" si="9"/>
        <v>119734547131.1875</v>
      </c>
      <c r="J62" s="90">
        <f t="shared" ca="1" si="9"/>
        <v>79823031420.791672</v>
      </c>
      <c r="K62" s="90">
        <f t="shared" ca="1" si="9"/>
        <v>39911515710.395836</v>
      </c>
      <c r="L62" s="214">
        <f ca="1">IF('Soil 2020'!$A70="CM",INDIRECT("'Soil 2020'!"&amp;'Country Selector'!$B$3&amp;ROW($A70))*10^12,0)*'Process Emissions Multipliers'!$B$57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214">
        <f ca="1">IF('Soil 2030'!$A70="CM",INDIRECT("'Soil 2030'!"&amp;'Country Selector'!$B$3&amp;ROW($A70))*10^12,0)*'Process Emissions Multipliers'!$D$57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Multipliers'!$E$57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14">
        <f ca="1">IF('Soil 2020'!$A71="CM",INDIRECT("'Soil 2020'!"&amp;'Country Selector'!$B$3&amp;ROW($A71))*10^12,0)*'Process Emissions Multipliers'!$B$57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214">
        <f ca="1">IF('Soil 2030'!$A71="CM",INDIRECT("'Soil 2030'!"&amp;'Country Selector'!$B$3&amp;ROW($A71))*10^12,0)*'Process Emissions Multipliers'!$D$57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14">
        <f ca="1">V63*'Process Emissions Multipliers'!$E$57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14">
        <f ca="1">IF('Soil 2020'!$A72="CM",INDIRECT("'Soil 2020'!"&amp;'Country Selector'!$B$3&amp;ROW($A72))*10^12,0)*'Process Emissions Multipliers'!$B$57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14">
        <f ca="1">IF('Soil 2030'!$A72="CM",INDIRECT("'Soil 2030'!"&amp;'Country Selector'!$B$3&amp;ROW($A72))*10^12,0)*'Process Emissions Multipliers'!$D$57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Multipliers'!$E$57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14">
        <f ca="1">IF('Soil 2020'!$A73="CM",INDIRECT("'Soil 2020'!"&amp;'Country Selector'!$B$3&amp;ROW($A73))*10^12,0)*'Process Emissions Multipliers'!$B$57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214">
        <f ca="1">IF('Soil 2030'!$A73="CM",INDIRECT("'Soil 2030'!"&amp;'Country Selector'!$B$3&amp;ROW($A73))*10^12,0)*'Process Emissions Multipliers'!$D$57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Multipliers'!$E$57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14">
        <f ca="1">IF('Soil 2020'!$A74="CM",INDIRECT("'Soil 2020'!"&amp;'Country Selector'!$B$3&amp;ROW($A74))*10^12,0)*'Process Emissions Multipliers'!$B$57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214">
        <f ca="1">IF('Soil 2030'!$A74="CM",INDIRECT("'Soil 2030'!"&amp;'Country Selector'!$B$3&amp;ROW($A74))*10^12,0)*'Process Emissions Multipliers'!$D$57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Multipliers'!$E$57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4">
        <f ca="1">IF('Soil 2020'!$A75="CM",INDIRECT("'Soil 2020'!"&amp;'Country Selector'!$B$3&amp;ROW($A75))*10^12,0)*'Process Emissions Multipliers'!$B$57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4">
        <f ca="1">IF('Soil 2030'!$A75="CM",INDIRECT("'Soil 2030'!"&amp;'Country Selector'!$B$3&amp;ROW($A75))*10^12,0)*'Process Emissions Multipliers'!$D$57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Multipliers'!$E$57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14">
        <f ca="1">IF('Soil 2020'!$A76="CM",INDIRECT("'Soil 2020'!"&amp;'Country Selector'!$B$3&amp;ROW($A76))*10^12,0)*'Process Emissions Multipliers'!$B$57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214">
        <f ca="1">IF('Soil 2030'!$A76="CM",INDIRECT("'Soil 2030'!"&amp;'Country Selector'!$B$3&amp;ROW($A76))*10^12,0)*'Process Emissions Multipliers'!$D$57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Multipliers'!$E$57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4">
        <f ca="1">IF('Soil 2020'!$A77="CM",INDIRECT("'Soil 2020'!"&amp;'Country Selector'!$B$3&amp;ROW($A77))*10^12,0)*'Process Emissions Multipliers'!$B$57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4">
        <f ca="1">IF('Soil 2030'!$A77="CM",INDIRECT("'Soil 2030'!"&amp;'Country Selector'!$B$3&amp;ROW($A77))*10^12,0)*'Process Emissions Multipliers'!$D$57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Multipliers'!$E$57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4">
        <f ca="1">IF('Soil 2020'!$A78="CM",INDIRECT("'Soil 2020'!"&amp;'Country Selector'!$B$3&amp;ROW($A78))*10^12,0)*'Process Emissions Multipliers'!$B$57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4">
        <f ca="1">IF('Soil 2030'!$A78="CM",INDIRECT("'Soil 2030'!"&amp;'Country Selector'!$B$3&amp;ROW($A78))*10^12,0)*'Process Emissions Multipliers'!$D$57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Multipliers'!$E$57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4">
        <f ca="1">IF('Soil 2020'!$A79="CM",INDIRECT("'Soil 2020'!"&amp;'Country Selector'!$B$3&amp;ROW($A79))*10^12,0)*'Process Emissions Multipliers'!$B$57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4">
        <f ca="1">IF('Soil 2030'!$A79="CM",INDIRECT("'Soil 2030'!"&amp;'Country Selector'!$B$3&amp;ROW($A79))*10^12,0)*'Process Emissions Multipliers'!$D$57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Multipliers'!$E$57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4">
        <f ca="1">IF('Soil 2020'!$A80="CM",INDIRECT("'Soil 2020'!"&amp;'Country Selector'!$B$3&amp;ROW($A80))*10^12,0)*'Process Emissions Multipliers'!$B$57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4">
        <f ca="1">IF('Soil 2030'!$A80="CM",INDIRECT("'Soil 2030'!"&amp;'Country Selector'!$B$3&amp;ROW($A80))*10^12,0)*'Process Emissions Multipliers'!$D$57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Multipliers'!$E$57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4">
        <f ca="1">IF('Soil 2020'!$A81="CM",INDIRECT("'Soil 2020'!"&amp;'Country Selector'!$B$3&amp;ROW($A81))*10^12,0)*'Process Emissions Multipliers'!$B$57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4">
        <f ca="1">IF('Soil 2030'!$A81="CM",INDIRECT("'Soil 2030'!"&amp;'Country Selector'!$B$3&amp;ROW($A81))*10^12,0)*'Process Emissions Multipliers'!$D$57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Multipliers'!$E$57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4">
        <f ca="1">IF('Soil 2020'!$A82="CM",INDIRECT("'Soil 2020'!"&amp;'Country Selector'!$B$3&amp;ROW($A82))*10^12,0)*'Process Emissions Multipliers'!$B$57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4">
        <f ca="1">IF('Soil 2030'!$A82="CM",INDIRECT("'Soil 2030'!"&amp;'Country Selector'!$B$3&amp;ROW($A82))*10^12,0)*'Process Emissions Multipliers'!$D$57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Multipliers'!$E$57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4">
        <f ca="1">IF('Soil 2020'!$A83="CM",INDIRECT("'Soil 2020'!"&amp;'Country Selector'!$B$3&amp;ROW($A83))*10^12,0)*'Process Emissions Multipliers'!$B$57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4">
        <f ca="1">IF('Soil 2030'!$A83="CM",INDIRECT("'Soil 2030'!"&amp;'Country Selector'!$B$3&amp;ROW($A83))*10^12,0)*'Process Emissions Multipliers'!$D$57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Multipliers'!$E$57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48781863707.764572</v>
      </c>
      <c r="D76" s="90">
        <f t="shared" ca="1" si="12"/>
        <v>97563727415.529144</v>
      </c>
      <c r="E76" s="90">
        <f t="shared" ca="1" si="12"/>
        <v>146345591123.29373</v>
      </c>
      <c r="F76" s="90">
        <f t="shared" ca="1" si="12"/>
        <v>195127454831.05829</v>
      </c>
      <c r="G76" s="90">
        <f t="shared" ca="1" si="12"/>
        <v>243909318538.82285</v>
      </c>
      <c r="H76" s="90">
        <f t="shared" ca="1" si="12"/>
        <v>292691182246.58746</v>
      </c>
      <c r="I76" s="90">
        <f t="shared" ca="1" si="12"/>
        <v>341473045954.35205</v>
      </c>
      <c r="J76" s="90">
        <f t="shared" ca="1" si="12"/>
        <v>390254909662.11658</v>
      </c>
      <c r="K76" s="90">
        <f t="shared" ca="1" si="12"/>
        <v>439036773369.88116</v>
      </c>
      <c r="L76" s="214">
        <f ca="1">IF('Soil 2020'!$A84="CM",INDIRECT("'Soil 2020'!"&amp;'Country Selector'!$B$3&amp;ROW($A84))*10^12,0)*'Process Emissions Multipliers'!$B$57</f>
        <v>487818637077.64575</v>
      </c>
      <c r="M76" s="90">
        <f t="shared" ca="1" si="16"/>
        <v>1094928363484.8149</v>
      </c>
      <c r="N76" s="90">
        <f t="shared" ca="1" si="13"/>
        <v>1702038089891.9839</v>
      </c>
      <c r="O76" s="90">
        <f t="shared" ca="1" si="13"/>
        <v>2309147816299.1533</v>
      </c>
      <c r="P76" s="90">
        <f t="shared" ca="1" si="13"/>
        <v>2916257542706.3223</v>
      </c>
      <c r="Q76" s="90">
        <f t="shared" ca="1" si="13"/>
        <v>3523367269113.4912</v>
      </c>
      <c r="R76" s="90">
        <f t="shared" ca="1" si="13"/>
        <v>4130476995520.6606</v>
      </c>
      <c r="S76" s="90">
        <f t="shared" ca="1" si="13"/>
        <v>4737586721927.8301</v>
      </c>
      <c r="T76" s="90">
        <f t="shared" ca="1" si="13"/>
        <v>5344696448334.999</v>
      </c>
      <c r="U76" s="90">
        <f t="shared" ca="1" si="13"/>
        <v>5951806174742.168</v>
      </c>
      <c r="V76" s="214">
        <f ca="1">IF('Soil 2030'!$A84="CM",INDIRECT("'Soil 2030'!"&amp;'Country Selector'!$B$3&amp;ROW($A84))*10^12,0)*'Process Emissions Multipliers'!$D$57</f>
        <v>6558915901149.3369</v>
      </c>
      <c r="W76" s="90">
        <f t="shared" ca="1" si="14"/>
        <v>6556666981481.9033</v>
      </c>
      <c r="X76" s="90">
        <f t="shared" ca="1" si="14"/>
        <v>6554418061814.4707</v>
      </c>
      <c r="Y76" s="90">
        <f t="shared" ca="1" si="14"/>
        <v>6552169142147.0371</v>
      </c>
      <c r="Z76" s="90">
        <f t="shared" ca="1" si="14"/>
        <v>6549920222479.6035</v>
      </c>
      <c r="AA76" s="90">
        <f t="shared" ca="1" si="14"/>
        <v>6547671302812.1689</v>
      </c>
      <c r="AB76" s="90">
        <f t="shared" ca="1" si="14"/>
        <v>6545422383144.7363</v>
      </c>
      <c r="AC76" s="90">
        <f t="shared" ca="1" si="14"/>
        <v>6543173463477.3027</v>
      </c>
      <c r="AD76" s="90">
        <f t="shared" ca="1" si="14"/>
        <v>6540924543809.8701</v>
      </c>
      <c r="AE76" s="90">
        <f t="shared" ca="1" si="14"/>
        <v>6538675624142.4365</v>
      </c>
      <c r="AF76" s="90">
        <f t="shared" ca="1" si="14"/>
        <v>6536426704475.0029</v>
      </c>
      <c r="AG76" s="90">
        <f t="shared" ca="1" si="14"/>
        <v>6534177784807.5703</v>
      </c>
      <c r="AH76" s="90">
        <f t="shared" ca="1" si="14"/>
        <v>6531928865140.1367</v>
      </c>
      <c r="AI76" s="90">
        <f t="shared" ca="1" si="14"/>
        <v>6529679945472.7031</v>
      </c>
      <c r="AJ76" s="90">
        <f t="shared" ca="1" si="14"/>
        <v>6527431025805.2695</v>
      </c>
      <c r="AK76" s="90">
        <f t="shared" ca="1" si="14"/>
        <v>6525182106137.8359</v>
      </c>
      <c r="AL76" s="90">
        <f t="shared" ca="1" si="14"/>
        <v>6522933186470.4023</v>
      </c>
      <c r="AM76" s="90">
        <f t="shared" ca="1" si="11"/>
        <v>6520684266802.9688</v>
      </c>
      <c r="AN76" s="90">
        <f t="shared" ca="1" si="11"/>
        <v>6518435347135.5361</v>
      </c>
      <c r="AO76" s="90">
        <f t="shared" ca="1" si="11"/>
        <v>6516186427468.1016</v>
      </c>
      <c r="AP76" s="214">
        <f ca="1">V76*'Process Emissions Multipliers'!$E$57</f>
        <v>6513937507800.6689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4">
        <f ca="1">IF('Soil 2020'!$A85="CM",INDIRECT("'Soil 2020'!"&amp;'Country Selector'!$B$3&amp;ROW($A85))*10^12,0)*'Process Emissions Multipliers'!$B$57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4">
        <f ca="1">IF('Soil 2030'!$A85="CM",INDIRECT("'Soil 2030'!"&amp;'Country Selector'!$B$3&amp;ROW($A85))*10^12,0)*'Process Emissions Multipliers'!$D$57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Multipliers'!$E$57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4">
        <f ca="1">IF('Soil 2020'!$A86="CM",INDIRECT("'Soil 2020'!"&amp;'Country Selector'!$B$3&amp;ROW($A86))*10^12,0)*'Process Emissions Multipliers'!$B$57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4">
        <f ca="1">IF('Soil 2030'!$A86="CM",INDIRECT("'Soil 2030'!"&amp;'Country Selector'!$B$3&amp;ROW($A86))*10^12,0)*'Process Emissions Multipliers'!$D$57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Multipliers'!$E$57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14">
        <f ca="1">IF('Soil 2020'!$A87="CM",INDIRECT("'Soil 2020'!"&amp;'Country Selector'!$B$3&amp;ROW($A87))*10^12,0)*'Process Emissions Multipliers'!$B$57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214">
        <f ca="1">IF('Soil 2030'!$A87="CM",INDIRECT("'Soil 2030'!"&amp;'Country Selector'!$B$3&amp;ROW($A87))*10^12,0)*'Process Emissions Multipliers'!$D$57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14">
        <f ca="1">V79*'Process Emissions Multipliers'!$E$57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14">
        <f ca="1">IF('Soil 2020'!$A88="CM",INDIRECT("'Soil 2020'!"&amp;'Country Selector'!$B$3&amp;ROW($A88))*10^12,0)*'Process Emissions Multipliers'!$B$57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14">
        <f ca="1">IF('Soil 2030'!$A88="CM",INDIRECT("'Soil 2030'!"&amp;'Country Selector'!$B$3&amp;ROW($A88))*10^12,0)*'Process Emissions Multipliers'!$D$57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Multipliers'!$E$57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14">
        <f ca="1">IF('Soil 2020'!$A89="CM",INDIRECT("'Soil 2020'!"&amp;'Country Selector'!$B$3&amp;ROW($A89))*10^12,0)*'Process Emissions Multipliers'!$B$57</f>
        <v>0</v>
      </c>
      <c r="M81" s="90">
        <f t="shared" ca="1" si="16"/>
        <v>41168490031.48436</v>
      </c>
      <c r="N81" s="90">
        <f t="shared" ca="1" si="13"/>
        <v>82336980062.968719</v>
      </c>
      <c r="O81" s="90">
        <f t="shared" ca="1" si="13"/>
        <v>123505470094.45308</v>
      </c>
      <c r="P81" s="90">
        <f t="shared" ca="1" si="13"/>
        <v>164673960125.93744</v>
      </c>
      <c r="Q81" s="90">
        <f t="shared" ca="1" si="13"/>
        <v>205842450157.42181</v>
      </c>
      <c r="R81" s="90">
        <f t="shared" ca="1" si="13"/>
        <v>247010940188.90616</v>
      </c>
      <c r="S81" s="90">
        <f t="shared" ca="1" si="13"/>
        <v>288179430220.3905</v>
      </c>
      <c r="T81" s="90">
        <f t="shared" ca="1" si="13"/>
        <v>329347920251.87488</v>
      </c>
      <c r="U81" s="90">
        <f t="shared" ca="1" si="13"/>
        <v>370516410283.35925</v>
      </c>
      <c r="V81" s="214">
        <f ca="1">IF('Soil 2030'!$A89="CM",INDIRECT("'Soil 2030'!"&amp;'Country Selector'!$B$3&amp;ROW($A89))*10^12,0)*'Process Emissions Multipliers'!$D$57</f>
        <v>411684900314.84363</v>
      </c>
      <c r="W81" s="90">
        <f t="shared" ca="1" si="18"/>
        <v>411543741885.14929</v>
      </c>
      <c r="X81" s="90">
        <f t="shared" ca="1" si="18"/>
        <v>411402583455.45496</v>
      </c>
      <c r="Y81" s="90">
        <f t="shared" ca="1" si="18"/>
        <v>411261425025.76062</v>
      </c>
      <c r="Z81" s="90">
        <f t="shared" ca="1" si="18"/>
        <v>411120266596.06628</v>
      </c>
      <c r="AA81" s="90">
        <f t="shared" ca="1" si="18"/>
        <v>410979108166.37195</v>
      </c>
      <c r="AB81" s="90">
        <f t="shared" ca="1" si="18"/>
        <v>410837949736.67761</v>
      </c>
      <c r="AC81" s="90">
        <f t="shared" ca="1" si="18"/>
        <v>410696791306.98328</v>
      </c>
      <c r="AD81" s="90">
        <f t="shared" ca="1" si="18"/>
        <v>410555632877.28894</v>
      </c>
      <c r="AE81" s="90">
        <f t="shared" ca="1" si="18"/>
        <v>410414474447.59467</v>
      </c>
      <c r="AF81" s="90">
        <f t="shared" ca="1" si="18"/>
        <v>410273316017.90033</v>
      </c>
      <c r="AG81" s="90">
        <f t="shared" ca="1" si="18"/>
        <v>410132157588.20599</v>
      </c>
      <c r="AH81" s="90">
        <f t="shared" ca="1" si="18"/>
        <v>409990999158.51166</v>
      </c>
      <c r="AI81" s="90">
        <f t="shared" ca="1" si="18"/>
        <v>409849840728.81732</v>
      </c>
      <c r="AJ81" s="90">
        <f t="shared" ca="1" si="18"/>
        <v>409708682299.12299</v>
      </c>
      <c r="AK81" s="90">
        <f t="shared" ca="1" si="18"/>
        <v>409567523869.42871</v>
      </c>
      <c r="AL81" s="90">
        <f t="shared" ca="1" si="18"/>
        <v>409426365439.73438</v>
      </c>
      <c r="AM81" s="90">
        <f t="shared" ca="1" si="17"/>
        <v>409285207010.04004</v>
      </c>
      <c r="AN81" s="90">
        <f t="shared" ca="1" si="17"/>
        <v>409144048580.3457</v>
      </c>
      <c r="AO81" s="90">
        <f t="shared" ca="1" si="17"/>
        <v>409002890150.65137</v>
      </c>
      <c r="AP81" s="214">
        <f ca="1">V81*'Process Emissions Multipliers'!$E$57</f>
        <v>408861731720.95703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4">
        <f ca="1">IF('Soil 2020'!$A90="CM",INDIRECT("'Soil 2020'!"&amp;'Country Selector'!$B$3&amp;ROW($A90))*10^12,0)*'Process Emissions Multipliers'!$B$57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4">
        <f ca="1">IF('Soil 2030'!$A90="CM",INDIRECT("'Soil 2030'!"&amp;'Country Selector'!$B$3&amp;ROW($A90))*10^12,0)*'Process Emissions Multipliers'!$D$57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Multipliers'!$E$57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4">
        <f ca="1">IF('Soil 2020'!$A91="CM",INDIRECT("'Soil 2020'!"&amp;'Country Selector'!$B$3&amp;ROW($A91))*10^12,0)*'Process Emissions Multipliers'!$B$57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4">
        <f ca="1">IF('Soil 2030'!$A91="CM",INDIRECT("'Soil 2030'!"&amp;'Country Selector'!$B$3&amp;ROW($A91))*10^12,0)*'Process Emissions Multipliers'!$D$57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Multipliers'!$E$57</f>
        <v>0</v>
      </c>
    </row>
    <row r="84" spans="1:42">
      <c r="A84" s="74">
        <v>32</v>
      </c>
      <c r="B84">
        <f ca="1">IF('Soil 2010'!$A92="CM",INDIRECT("'Soil 2010'!"&amp;'Country Selector'!$B$3&amp;ROW($A92))*10^12,0)</f>
        <v>129322425550.34889</v>
      </c>
      <c r="C84" s="90">
        <f t="shared" ca="1" si="15"/>
        <v>116390182995.31401</v>
      </c>
      <c r="D84" s="90">
        <f t="shared" ca="1" si="12"/>
        <v>103457940440.27911</v>
      </c>
      <c r="E84" s="90">
        <f t="shared" ca="1" si="12"/>
        <v>90525697885.244232</v>
      </c>
      <c r="F84" s="90">
        <f t="shared" ca="1" si="12"/>
        <v>77593455330.209335</v>
      </c>
      <c r="G84" s="90">
        <f t="shared" ca="1" si="12"/>
        <v>64661212775.174454</v>
      </c>
      <c r="H84" s="90">
        <f t="shared" ca="1" si="12"/>
        <v>51728970220.139557</v>
      </c>
      <c r="I84" s="90">
        <f t="shared" ca="1" si="12"/>
        <v>38796727665.104668</v>
      </c>
      <c r="J84" s="90">
        <f t="shared" ca="1" si="12"/>
        <v>25864485110.069778</v>
      </c>
      <c r="K84" s="90">
        <f t="shared" ca="1" si="12"/>
        <v>12932242555.034889</v>
      </c>
      <c r="L84" s="214">
        <f ca="1">IF('Soil 2020'!$A92="CM",INDIRECT("'Soil 2020'!"&amp;'Country Selector'!$B$3&amp;ROW($A92))*10^12,0)*'Process Emissions Multipliers'!$B$57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214">
        <f ca="1">IF('Soil 2030'!$A92="CM",INDIRECT("'Soil 2030'!"&amp;'Country Selector'!$B$3&amp;ROW($A92))*10^12,0)*'Process Emissions Multipliers'!$D$57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Multipliers'!$E$57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14">
        <f ca="1">IF('Soil 2020'!$A93="CM",INDIRECT("'Soil 2020'!"&amp;'Country Selector'!$B$3&amp;ROW($A93))*10^12,0)*'Process Emissions Multipliers'!$B$57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14">
        <f ca="1">IF('Soil 2030'!$A93="CM",INDIRECT("'Soil 2030'!"&amp;'Country Selector'!$B$3&amp;ROW($A93))*10^12,0)*'Process Emissions Multipliers'!$D$57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Multipliers'!$E$57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4">
        <f ca="1">IF('Soil 2020'!$A94="CM",INDIRECT("'Soil 2020'!"&amp;'Country Selector'!$B$3&amp;ROW($A94))*10^12,0)*'Process Emissions Multipliers'!$B$57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4">
        <f ca="1">IF('Soil 2030'!$A94="CM",INDIRECT("'Soil 2030'!"&amp;'Country Selector'!$B$3&amp;ROW($A94))*10^12,0)*'Process Emissions Multipliers'!$D$57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Multipliers'!$E$57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4">
        <f ca="1">IF('Soil 2020'!$A95="CM",INDIRECT("'Soil 2020'!"&amp;'Country Selector'!$B$3&amp;ROW($A95))*10^12,0)*'Process Emissions Multipliers'!$B$57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4">
        <f ca="1">IF('Soil 2030'!$A95="CM",INDIRECT("'Soil 2030'!"&amp;'Country Selector'!$B$3&amp;ROW($A95))*10^12,0)*'Process Emissions Multipliers'!$D$57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Multipliers'!$E$57</f>
        <v>0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4">
        <f ca="1">IF('Soil 2020'!$A96="CM",INDIRECT("'Soil 2020'!"&amp;'Country Selector'!$B$3&amp;ROW($A96))*10^12,0)*'Process Emissions Multipliers'!$B$57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4">
        <f ca="1">IF('Soil 2030'!$A96="CM",INDIRECT("'Soil 2030'!"&amp;'Country Selector'!$B$3&amp;ROW($A96))*10^12,0)*'Process Emissions Multipliers'!$D$57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Multipliers'!$E$57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4">
        <f ca="1">IF('Soil 2020'!$A97="CM",INDIRECT("'Soil 2020'!"&amp;'Country Selector'!$B$3&amp;ROW($A97))*10^12,0)*'Process Emissions Multipliers'!$B$57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4">
        <f ca="1">IF('Soil 2030'!$A97="CM",INDIRECT("'Soil 2030'!"&amp;'Country Selector'!$B$3&amp;ROW($A97))*10^12,0)*'Process Emissions Multipliers'!$D$57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Multipliers'!$E$57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5419860897.8452969</v>
      </c>
      <c r="C90" s="90">
        <f t="shared" ca="1" si="15"/>
        <v>4877874808.0607672</v>
      </c>
      <c r="D90" s="90">
        <f t="shared" ca="1" si="12"/>
        <v>4335888718.2762375</v>
      </c>
      <c r="E90" s="90">
        <f t="shared" ca="1" si="12"/>
        <v>3793902628.4917078</v>
      </c>
      <c r="F90" s="90">
        <f t="shared" ca="1" si="12"/>
        <v>3251916538.7071781</v>
      </c>
      <c r="G90" s="90">
        <f t="shared" ca="1" si="12"/>
        <v>2709930448.9226484</v>
      </c>
      <c r="H90" s="90">
        <f t="shared" ca="1" si="12"/>
        <v>2167944359.1381187</v>
      </c>
      <c r="I90" s="90">
        <f t="shared" ca="1" si="12"/>
        <v>1625958269.3535891</v>
      </c>
      <c r="J90" s="90">
        <f t="shared" ca="1" si="12"/>
        <v>1083972179.5690594</v>
      </c>
      <c r="K90" s="90">
        <f t="shared" ca="1" si="12"/>
        <v>541986089.78452969</v>
      </c>
      <c r="L90" s="214">
        <f ca="1">IF('Soil 2020'!$A98="CM",INDIRECT("'Soil 2020'!"&amp;'Country Selector'!$B$3&amp;ROW($A98))*10^12,0)*'Process Emissions Multipliers'!$B$57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4">
        <f ca="1">IF('Soil 2030'!$A98="CM",INDIRECT("'Soil 2030'!"&amp;'Country Selector'!$B$3&amp;ROW($A98))*10^12,0)*'Process Emissions Multipliers'!$D$57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Multipliers'!$E$57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14">
        <f ca="1">IF('Soil 2020'!$A99="CM",INDIRECT("'Soil 2020'!"&amp;'Country Selector'!$B$3&amp;ROW($A99))*10^12,0)*'Process Emissions Multipliers'!$B$57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14">
        <f ca="1">IF('Soil 2030'!$A99="CM",INDIRECT("'Soil 2030'!"&amp;'Country Selector'!$B$3&amp;ROW($A99))*10^12,0)*'Process Emissions Multipliers'!$D$57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Multipliers'!$E$57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4">
        <f ca="1">IF('Soil 2020'!$A100="CM",INDIRECT("'Soil 2020'!"&amp;'Country Selector'!$B$3&amp;ROW($A100))*10^12,0)*'Process Emissions Multipliers'!$B$57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4">
        <f ca="1">IF('Soil 2030'!$A100="CM",INDIRECT("'Soil 2030'!"&amp;'Country Selector'!$B$3&amp;ROW($A100))*10^12,0)*'Process Emissions Multipliers'!$D$57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Multipliers'!$E$57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4">
        <f ca="1">IF('Soil 2020'!$A101="CM",INDIRECT("'Soil 2020'!"&amp;'Country Selector'!$B$3&amp;ROW($A101))*10^12,0)*'Process Emissions Multipliers'!$B$57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4">
        <f ca="1">IF('Soil 2030'!$A101="CM",INDIRECT("'Soil 2030'!"&amp;'Country Selector'!$B$3&amp;ROW($A101))*10^12,0)*'Process Emissions Multipliers'!$D$57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4">
        <f ca="1">V93*'Process Emissions Multipliers'!$E$57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78385961151.679169</v>
      </c>
      <c r="D94" s="90">
        <f t="shared" ca="1" si="12"/>
        <v>156771922303.35834</v>
      </c>
      <c r="E94" s="90">
        <f t="shared" ca="1" si="12"/>
        <v>235157883455.03751</v>
      </c>
      <c r="F94" s="90">
        <f t="shared" ca="1" si="12"/>
        <v>313543844606.71667</v>
      </c>
      <c r="G94" s="90">
        <f t="shared" ca="1" si="12"/>
        <v>391929805758.39581</v>
      </c>
      <c r="H94" s="90">
        <f t="shared" ca="1" si="12"/>
        <v>470315766910.07501</v>
      </c>
      <c r="I94" s="90">
        <f t="shared" ca="1" si="12"/>
        <v>548701728061.75409</v>
      </c>
      <c r="J94" s="90">
        <f t="shared" ca="1" si="12"/>
        <v>627087689213.43335</v>
      </c>
      <c r="K94" s="90">
        <f t="shared" ca="1" si="12"/>
        <v>705473650365.11255</v>
      </c>
      <c r="L94" s="214">
        <f ca="1">IF('Soil 2020'!$A102="CM",INDIRECT("'Soil 2020'!"&amp;'Country Selector'!$B$3&amp;ROW($A102))*10^12,0)*'Process Emissions Multipliers'!$B$57</f>
        <v>783859611516.79163</v>
      </c>
      <c r="M94" s="90">
        <f t="shared" ca="1" si="16"/>
        <v>705473650365.11255</v>
      </c>
      <c r="N94" s="90">
        <f t="shared" ca="1" si="13"/>
        <v>627087689213.43335</v>
      </c>
      <c r="O94" s="90">
        <f t="shared" ca="1" si="13"/>
        <v>548701728061.75409</v>
      </c>
      <c r="P94" s="90">
        <f t="shared" ca="1" si="13"/>
        <v>470315766910.07501</v>
      </c>
      <c r="Q94" s="90">
        <f t="shared" ca="1" si="13"/>
        <v>391929805758.39581</v>
      </c>
      <c r="R94" s="90">
        <f t="shared" ca="1" si="13"/>
        <v>313543844606.71667</v>
      </c>
      <c r="S94" s="90">
        <f t="shared" ca="1" si="13"/>
        <v>235157883455.03751</v>
      </c>
      <c r="T94" s="90">
        <f t="shared" ca="1" si="13"/>
        <v>156771922303.35834</v>
      </c>
      <c r="U94" s="90">
        <f t="shared" ca="1" si="13"/>
        <v>78385961151.679169</v>
      </c>
      <c r="V94" s="214">
        <f ca="1">IF('Soil 2030'!$A102="CM",INDIRECT("'Soil 2030'!"&amp;'Country Selector'!$B$3&amp;ROW($A102))*10^12,0)*'Process Emissions Multipliers'!$D$57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Multipliers'!$E$57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14">
        <f ca="1">IF('Soil 2020'!$A103="CM",INDIRECT("'Soil 2020'!"&amp;'Country Selector'!$B$3&amp;ROW($A103))*10^12,0)*'Process Emissions Multipliers'!$B$57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214">
        <f ca="1">IF('Soil 2030'!$A103="CM",INDIRECT("'Soil 2030'!"&amp;'Country Selector'!$B$3&amp;ROW($A103))*10^12,0)*'Process Emissions Multipliers'!$D$57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Multipliers'!$E$57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4">
        <f ca="1">IF('Soil 2020'!$A104="CM",INDIRECT("'Soil 2020'!"&amp;'Country Selector'!$B$3&amp;ROW($A104))*10^12,0)*'Process Emissions Multipliers'!$B$57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4">
        <f ca="1">IF('Soil 2030'!$A104="CM",INDIRECT("'Soil 2030'!"&amp;'Country Selector'!$B$3&amp;ROW($A104))*10^12,0)*'Process Emissions Multipliers'!$D$57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Multipliers'!$E$57</f>
        <v>0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4">
        <f ca="1">IF('Soil 2020'!$A105="CM",INDIRECT("'Soil 2020'!"&amp;'Country Selector'!$B$3&amp;ROW($A105))*10^12,0)*'Process Emissions Multipliers'!$B$57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4">
        <f ca="1">IF('Soil 2030'!$A105="CM",INDIRECT("'Soil 2030'!"&amp;'Country Selector'!$B$3&amp;ROW($A105))*10^12,0)*'Process Emissions Multipliers'!$D$57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4">
        <f ca="1">V97*'Process Emissions Multipliers'!$E$57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214">
        <f ca="1">IF('Soil 2020'!$A106="CM",INDIRECT("'Soil 2020'!"&amp;'Country Selector'!$B$3&amp;ROW($A106))*10^12,0)*'Process Emissions Multipliers'!$B$57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214">
        <f ca="1">IF('Soil 2030'!$A106="CM",INDIRECT("'Soil 2030'!"&amp;'Country Selector'!$B$3&amp;ROW($A106))*10^12,0)*'Process Emissions Multipliers'!$D$57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Multipliers'!$E$57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64578647478.310104</v>
      </c>
      <c r="C99" s="90">
        <f t="shared" ca="1" si="15"/>
        <v>58120782730.479088</v>
      </c>
      <c r="D99" s="90">
        <f t="shared" ca="1" si="20"/>
        <v>51662917982.648087</v>
      </c>
      <c r="E99" s="90">
        <f t="shared" ca="1" si="20"/>
        <v>45205053234.81707</v>
      </c>
      <c r="F99" s="90">
        <f t="shared" ca="1" si="20"/>
        <v>38747188486.986061</v>
      </c>
      <c r="G99" s="90">
        <f t="shared" ca="1" si="20"/>
        <v>32289323739.155052</v>
      </c>
      <c r="H99" s="90">
        <f t="shared" ca="1" si="20"/>
        <v>25831458991.324043</v>
      </c>
      <c r="I99" s="90">
        <f t="shared" ca="1" si="20"/>
        <v>19373594243.493031</v>
      </c>
      <c r="J99" s="90">
        <f t="shared" ca="1" si="20"/>
        <v>12915729495.662022</v>
      </c>
      <c r="K99" s="90">
        <f t="shared" ca="1" si="20"/>
        <v>6457864747.8310108</v>
      </c>
      <c r="L99" s="214">
        <f ca="1">IF('Soil 2020'!$A107="CM",INDIRECT("'Soil 2020'!"&amp;'Country Selector'!$B$3&amp;ROW($A107))*10^12,0)*'Process Emissions Multipliers'!$B$57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14">
        <f ca="1">IF('Soil 2030'!$A107="CM",INDIRECT("'Soil 2030'!"&amp;'Country Selector'!$B$3&amp;ROW($A107))*10^12,0)*'Process Emissions Multipliers'!$D$57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14">
        <f ca="1">V99*'Process Emissions Multipliers'!$E$57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4">
        <f ca="1">IF('Soil 2020'!$A108="CM",INDIRECT("'Soil 2020'!"&amp;'Country Selector'!$B$3&amp;ROW($A108))*10^12,0)*'Process Emissions Multipliers'!$B$57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4">
        <f ca="1">IF('Soil 2030'!$A108="CM",INDIRECT("'Soil 2030'!"&amp;'Country Selector'!$B$3&amp;ROW($A108))*10^12,0)*'Process Emissions Multipliers'!$D$57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Multipliers'!$E$57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4">
        <f ca="1">IF('Soil 2020'!$A109="CM",INDIRECT("'Soil 2020'!"&amp;'Country Selector'!$B$3&amp;ROW($A109))*10^12,0)*'Process Emissions Multipliers'!$B$57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4">
        <f ca="1">IF('Soil 2030'!$A109="CM",INDIRECT("'Soil 2030'!"&amp;'Country Selector'!$B$3&amp;ROW($A109))*10^12,0)*'Process Emissions Multipliers'!$D$57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Multipliers'!$E$57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4">
        <f ca="1">IF('Soil 2020'!$A110="CM",INDIRECT("'Soil 2020'!"&amp;'Country Selector'!$B$3&amp;ROW($A110))*10^12,0)*'Process Emissions Multipliers'!$B$57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4">
        <f ca="1">IF('Soil 2030'!$A110="CM",INDIRECT("'Soil 2030'!"&amp;'Country Selector'!$B$3&amp;ROW($A110))*10^12,0)*'Process Emissions Multipliers'!$D$57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Multipliers'!$E$57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14">
        <f ca="1">IF('Soil 2020'!$A111="CM",INDIRECT("'Soil 2020'!"&amp;'Country Selector'!$B$3&amp;ROW($A111))*10^12,0)*'Process Emissions Multipliers'!$B$57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214">
        <f ca="1">IF('Soil 2030'!$A111="CM",INDIRECT("'Soil 2030'!"&amp;'Country Selector'!$B$3&amp;ROW($A111))*10^12,0)*'Process Emissions Multipliers'!$D$57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14">
        <f ca="1">V103*'Process Emissions Multipliers'!$E$57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4">
        <f ca="1">IF('Soil 2020'!$A112="CM",INDIRECT("'Soil 2020'!"&amp;'Country Selector'!$B$3&amp;ROW($A112))*10^12,0)*'Process Emissions Multipliers'!$B$57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4">
        <f ca="1">IF('Soil 2030'!$A112="CM",INDIRECT("'Soil 2030'!"&amp;'Country Selector'!$B$3&amp;ROW($A112))*10^12,0)*'Process Emissions Multipliers'!$D$57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Multipliers'!$E$57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4">
        <f ca="1">IF('Soil 2020'!$A113="CM",INDIRECT("'Soil 2020'!"&amp;'Country Selector'!$B$3&amp;ROW($A113))*10^12,0)*'Process Emissions Multipliers'!$B$57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4">
        <f ca="1">IF('Soil 2030'!$A113="CM",INDIRECT("'Soil 2030'!"&amp;'Country Selector'!$B$3&amp;ROW($A113))*10^12,0)*'Process Emissions Multipliers'!$D$57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Multipliers'!$E$57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4">
        <f ca="1">IF('Soil 2020'!$A114="CM",INDIRECT("'Soil 2020'!"&amp;'Country Selector'!$B$3&amp;ROW($A114))*10^12,0)*'Process Emissions Multipliers'!$B$57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4">
        <f ca="1">IF('Soil 2030'!$A114="CM",INDIRECT("'Soil 2030'!"&amp;'Country Selector'!$B$3&amp;ROW($A114))*10^12,0)*'Process Emissions Multipliers'!$D$57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Multipliers'!$E$57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4">
        <f ca="1">IF('Soil 2020'!$A115="CM",INDIRECT("'Soil 2020'!"&amp;'Country Selector'!$B$3&amp;ROW($A115))*10^12,0)*'Process Emissions Multipliers'!$B$57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4">
        <f ca="1">IF('Soil 2030'!$A115="CM",INDIRECT("'Soil 2030'!"&amp;'Country Selector'!$B$3&amp;ROW($A115))*10^12,0)*'Process Emissions Multipliers'!$D$57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4">
        <f ca="1">V107*'Process Emissions Multipliers'!$E$57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4">
        <f ca="1">IF('Soil 2020'!$A116="CM",INDIRECT("'Soil 2020'!"&amp;'Country Selector'!$B$3&amp;ROW($A116))*10^12,0)*'Process Emissions Multipliers'!$B$57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4">
        <f ca="1">IF('Soil 2030'!$A116="CM",INDIRECT("'Soil 2030'!"&amp;'Country Selector'!$B$3&amp;ROW($A116))*10^12,0)*'Process Emissions Multipliers'!$D$57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Multipliers'!$E$57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4">
        <f ca="1">IF('Soil 2020'!$A117="CM",INDIRECT("'Soil 2020'!"&amp;'Country Selector'!$B$3&amp;ROW($A117))*10^12,0)*'Process Emissions Multipliers'!$B$57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4">
        <f ca="1">IF('Soil 2030'!$A117="CM",INDIRECT("'Soil 2030'!"&amp;'Country Selector'!$B$3&amp;ROW($A117))*10^12,0)*'Process Emissions Multipliers'!$D$57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Multipliers'!$E$57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4">
        <f ca="1">IF('Soil 2020'!$A118="CM",INDIRECT("'Soil 2020'!"&amp;'Country Selector'!$B$3&amp;ROW($A118))*10^12,0)*'Process Emissions Multipliers'!$B$57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4">
        <f ca="1">IF('Soil 2030'!$A118="CM",INDIRECT("'Soil 2030'!"&amp;'Country Selector'!$B$3&amp;ROW($A118))*10^12,0)*'Process Emissions Multipliers'!$D$57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Multipliers'!$E$57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4">
        <f ca="1">IF('Soil 2020'!$A119="CM",INDIRECT("'Soil 2020'!"&amp;'Country Selector'!$B$3&amp;ROW($A119))*10^12,0)*'Process Emissions Multipliers'!$B$57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4">
        <f ca="1">IF('Soil 2030'!$A119="CM",INDIRECT("'Soil 2030'!"&amp;'Country Selector'!$B$3&amp;ROW($A119))*10^12,0)*'Process Emissions Multipliers'!$D$57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Multipliers'!$E$57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4">
        <f ca="1">IF('Soil 2020'!$A120="CM",INDIRECT("'Soil 2020'!"&amp;'Country Selector'!$B$3&amp;ROW($A120))*10^12,0)*'Process Emissions Multipliers'!$B$57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4">
        <f ca="1">IF('Soil 2030'!$A120="CM",INDIRECT("'Soil 2030'!"&amp;'Country Selector'!$B$3&amp;ROW($A120))*10^12,0)*'Process Emissions Multipliers'!$D$57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Multipliers'!$E$57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14">
        <f ca="1">IF('Soil 2020'!$A121="CM",INDIRECT("'Soil 2020'!"&amp;'Country Selector'!$B$3&amp;ROW($A121))*10^12,0)*'Process Emissions Multipliers'!$B$57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214">
        <f ca="1">IF('Soil 2030'!$A121="CM",INDIRECT("'Soil 2030'!"&amp;'Country Selector'!$B$3&amp;ROW($A121))*10^12,0)*'Process Emissions Multipliers'!$D$57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Multipliers'!$E$57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1673193244.1409469</v>
      </c>
      <c r="C114" s="90">
        <f t="shared" ca="1" si="15"/>
        <v>1505873919.7268522</v>
      </c>
      <c r="D114" s="90">
        <f t="shared" ca="1" si="20"/>
        <v>1338554595.3127575</v>
      </c>
      <c r="E114" s="90">
        <f t="shared" ca="1" si="20"/>
        <v>1171235270.8986628</v>
      </c>
      <c r="F114" s="90">
        <f t="shared" ca="1" si="20"/>
        <v>1003915946.484568</v>
      </c>
      <c r="G114" s="90">
        <f t="shared" ca="1" si="20"/>
        <v>836596622.07047343</v>
      </c>
      <c r="H114" s="90">
        <f t="shared" ca="1" si="20"/>
        <v>669277297.65637875</v>
      </c>
      <c r="I114" s="90">
        <f t="shared" ca="1" si="20"/>
        <v>501957973.242284</v>
      </c>
      <c r="J114" s="90">
        <f t="shared" ca="1" si="20"/>
        <v>334638648.82818937</v>
      </c>
      <c r="K114" s="90">
        <f t="shared" ca="1" si="20"/>
        <v>167319324.41409469</v>
      </c>
      <c r="L114" s="214">
        <f ca="1">IF('Soil 2020'!$A122="CM",INDIRECT("'Soil 2020'!"&amp;'Country Selector'!$B$3&amp;ROW($A122))*10^12,0)*'Process Emissions Multipliers'!$B$57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4">
        <f ca="1">IF('Soil 2030'!$A122="CM",INDIRECT("'Soil 2030'!"&amp;'Country Selector'!$B$3&amp;ROW($A122))*10^12,0)*'Process Emissions Multipliers'!$D$57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Multipliers'!$E$57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4">
        <f ca="1">IF('Soil 2020'!$A123="CM",INDIRECT("'Soil 2020'!"&amp;'Country Selector'!$B$3&amp;ROW($A123))*10^12,0)*'Process Emissions Multipliers'!$B$57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4">
        <f ca="1">IF('Soil 2030'!$A123="CM",INDIRECT("'Soil 2030'!"&amp;'Country Selector'!$B$3&amp;ROW($A123))*10^12,0)*'Process Emissions Multipliers'!$D$57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Multipliers'!$E$57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4">
        <f ca="1">IF('Soil 2020'!$A124="CM",INDIRECT("'Soil 2020'!"&amp;'Country Selector'!$B$3&amp;ROW($A124))*10^12,0)*'Process Emissions Multipliers'!$B$57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4">
        <f ca="1">IF('Soil 2030'!$A124="CM",INDIRECT("'Soil 2030'!"&amp;'Country Selector'!$B$3&amp;ROW($A124))*10^12,0)*'Process Emissions Multipliers'!$D$57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Multipliers'!$E$57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18237793586.386887</v>
      </c>
      <c r="C117" s="90">
        <f t="shared" ca="1" si="15"/>
        <v>16414014227.748199</v>
      </c>
      <c r="D117" s="90">
        <f t="shared" ca="1" si="20"/>
        <v>14590234869.109509</v>
      </c>
      <c r="E117" s="90">
        <f t="shared" ca="1" si="20"/>
        <v>12766455510.470821</v>
      </c>
      <c r="F117" s="90">
        <f t="shared" ca="1" si="20"/>
        <v>10942676151.832132</v>
      </c>
      <c r="G117" s="90">
        <f t="shared" ca="1" si="20"/>
        <v>9118896793.1934433</v>
      </c>
      <c r="H117" s="90">
        <f t="shared" ca="1" si="20"/>
        <v>7295117434.5547543</v>
      </c>
      <c r="I117" s="90">
        <f t="shared" ca="1" si="20"/>
        <v>5471338075.9160662</v>
      </c>
      <c r="J117" s="90">
        <f t="shared" ca="1" si="20"/>
        <v>3647558717.2773771</v>
      </c>
      <c r="K117" s="90">
        <f t="shared" ca="1" si="20"/>
        <v>1823779358.6386886</v>
      </c>
      <c r="L117" s="214">
        <f ca="1">IF('Soil 2020'!$A125="CM",INDIRECT("'Soil 2020'!"&amp;'Country Selector'!$B$3&amp;ROW($A125))*10^12,0)*'Process Emissions Multipliers'!$B$57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214">
        <f ca="1">IF('Soil 2030'!$A125="CM",INDIRECT("'Soil 2030'!"&amp;'Country Selector'!$B$3&amp;ROW($A125))*10^12,0)*'Process Emissions Multipliers'!$D$57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Multipliers'!$E$57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4">
        <f ca="1">IF('Soil 2020'!$A126="CM",INDIRECT("'Soil 2020'!"&amp;'Country Selector'!$B$3&amp;ROW($A126))*10^12,0)*'Process Emissions Multipliers'!$B$57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4">
        <f ca="1">IF('Soil 2030'!$A126="CM",INDIRECT("'Soil 2030'!"&amp;'Country Selector'!$B$3&amp;ROW($A126))*10^12,0)*'Process Emissions Multipliers'!$D$57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Multipliers'!$E$57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4">
        <f ca="1">IF('Soil 2020'!$A127="CM",INDIRECT("'Soil 2020'!"&amp;'Country Selector'!$B$3&amp;ROW($A127))*10^12,0)*'Process Emissions Multipliers'!$B$57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4">
        <f ca="1">IF('Soil 2030'!$A127="CM",INDIRECT("'Soil 2030'!"&amp;'Country Selector'!$B$3&amp;ROW($A127))*10^12,0)*'Process Emissions Multipliers'!$D$57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Multipliers'!$E$57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4">
        <f ca="1">IF('Soil 2020'!$A128="CM",INDIRECT("'Soil 2020'!"&amp;'Country Selector'!$B$3&amp;ROW($A128))*10^12,0)*'Process Emissions Multipliers'!$B$57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4">
        <f ca="1">IF('Soil 2030'!$A128="CM",INDIRECT("'Soil 2030'!"&amp;'Country Selector'!$B$3&amp;ROW($A128))*10^12,0)*'Process Emissions Multipliers'!$D$57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Multipliers'!$E$57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4">
        <f ca="1">IF('Soil 2020'!$A129="CM",INDIRECT("'Soil 2020'!"&amp;'Country Selector'!$B$3&amp;ROW($A129))*10^12,0)*'Process Emissions Multipliers'!$B$57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4">
        <f ca="1">IF('Soil 2030'!$A129="CM",INDIRECT("'Soil 2030'!"&amp;'Country Selector'!$B$3&amp;ROW($A129))*10^12,0)*'Process Emissions Multipliers'!$D$57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Multipliers'!$E$57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4">
        <f ca="1">IF('Soil 2020'!$A130="CM",INDIRECT("'Soil 2020'!"&amp;'Country Selector'!$B$3&amp;ROW($A130))*10^12,0)*'Process Emissions Multipliers'!$B$57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4">
        <f ca="1">IF('Soil 2030'!$A130="CM",INDIRECT("'Soil 2030'!"&amp;'Country Selector'!$B$3&amp;ROW($A130))*10^12,0)*'Process Emissions Multipliers'!$D$57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Multipliers'!$E$57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4">
        <f ca="1">IF('Soil 2020'!$A131="CM",INDIRECT("'Soil 2020'!"&amp;'Country Selector'!$B$3&amp;ROW($A131))*10^12,0)*'Process Emissions Multipliers'!$B$57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4">
        <f ca="1">IF('Soil 2030'!$A131="CM",INDIRECT("'Soil 2030'!"&amp;'Country Selector'!$B$3&amp;ROW($A131))*10^12,0)*'Process Emissions Multipliers'!$D$57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Multipliers'!$E$57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4">
        <f ca="1">IF('Soil 2020'!$A132="CM",INDIRECT("'Soil 2020'!"&amp;'Country Selector'!$B$3&amp;ROW($A132))*10^12,0)*'Process Emissions Multipliers'!$B$57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4">
        <f ca="1">IF('Soil 2030'!$A132="CM",INDIRECT("'Soil 2030'!"&amp;'Country Selector'!$B$3&amp;ROW($A132))*10^12,0)*'Process Emissions Multipliers'!$D$57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Multipliers'!$E$57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4">
        <f ca="1">IF('Soil 2020'!$A133="CM",INDIRECT("'Soil 2020'!"&amp;'Country Selector'!$B$3&amp;ROW($A133))*10^12,0)*'Process Emissions Multipliers'!$B$57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4">
        <f ca="1">IF('Soil 2030'!$A133="CM",INDIRECT("'Soil 2030'!"&amp;'Country Selector'!$B$3&amp;ROW($A133))*10^12,0)*'Process Emissions Multipliers'!$D$57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4">
        <f ca="1">V125*'Process Emissions Multipliers'!$E$57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4">
        <f ca="1">IF('Soil 2020'!$A134="CM",INDIRECT("'Soil 2020'!"&amp;'Country Selector'!$B$3&amp;ROW($A134))*10^12,0)*'Process Emissions Multipliers'!$B$57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4">
        <f ca="1">IF('Soil 2030'!$A134="CM",INDIRECT("'Soil 2030'!"&amp;'Country Selector'!$B$3&amp;ROW($A134))*10^12,0)*'Process Emissions Multipliers'!$D$57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4">
        <f ca="1">V126*'Process Emissions Multipliers'!$E$57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4">
        <f ca="1">IF('Soil 2020'!$A135="CM",INDIRECT("'Soil 2020'!"&amp;'Country Selector'!$B$3&amp;ROW($A135))*10^12,0)*'Process Emissions Multipliers'!$B$57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4">
        <f ca="1">IF('Soil 2030'!$A135="CM",INDIRECT("'Soil 2030'!"&amp;'Country Selector'!$B$3&amp;ROW($A135))*10^12,0)*'Process Emissions Multipliers'!$D$57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Multipliers'!$E$57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4">
        <f ca="1">IF('Soil 2020'!$A136="CM",INDIRECT("'Soil 2020'!"&amp;'Country Selector'!$B$3&amp;ROW($A136))*10^12,0)*'Process Emissions Multipliers'!$B$57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4">
        <f ca="1">IF('Soil 2030'!$A136="CM",INDIRECT("'Soil 2030'!"&amp;'Country Selector'!$B$3&amp;ROW($A136))*10^12,0)*'Process Emissions Multipliers'!$D$57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4">
        <f ca="1">V128*'Process Emissions Multipliers'!$E$57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4">
        <f ca="1">IF('Soil 2020'!$A137="CM",INDIRECT("'Soil 2020'!"&amp;'Country Selector'!$B$3&amp;ROW($A137))*10^12,0)*'Process Emissions Multipliers'!$B$57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4">
        <f ca="1">IF('Soil 2030'!$A137="CM",INDIRECT("'Soil 2030'!"&amp;'Country Selector'!$B$3&amp;ROW($A137))*10^12,0)*'Process Emissions Multipliers'!$D$57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Multipliers'!$E$57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4">
        <f ca="1">IF('Soil 2020'!$A138="CM",INDIRECT("'Soil 2020'!"&amp;'Country Selector'!$B$3&amp;ROW($A138))*10^12,0)*'Process Emissions Multipliers'!$B$57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4">
        <f ca="1">IF('Soil 2030'!$A138="CM",INDIRECT("'Soil 2030'!"&amp;'Country Selector'!$B$3&amp;ROW($A138))*10^12,0)*'Process Emissions Multipliers'!$D$57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Multipliers'!$E$57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4">
        <f ca="1">IF('Soil 2020'!$A139="CM",INDIRECT("'Soil 2020'!"&amp;'Country Selector'!$B$3&amp;ROW($A139))*10^12,0)*'Process Emissions Multipliers'!$B$57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4">
        <f ca="1">IF('Soil 2030'!$A139="CM",INDIRECT("'Soil 2030'!"&amp;'Country Selector'!$B$3&amp;ROW($A139))*10^12,0)*'Process Emissions Multipliers'!$D$57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Multipliers'!$E$57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4">
        <f ca="1">IF('Soil 2020'!$A140="CM",INDIRECT("'Soil 2020'!"&amp;'Country Selector'!$B$3&amp;ROW($A140))*10^12,0)*'Process Emissions Multipliers'!$B$57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4">
        <f ca="1">IF('Soil 2030'!$A140="CM",INDIRECT("'Soil 2030'!"&amp;'Country Selector'!$B$3&amp;ROW($A140))*10^12,0)*'Process Emissions Multipliers'!$D$57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Multipliers'!$E$57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4">
        <f ca="1">IF('Soil 2020'!$A141="CM",INDIRECT("'Soil 2020'!"&amp;'Country Selector'!$B$3&amp;ROW($A141))*10^12,0)*'Process Emissions Multipliers'!$B$57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4">
        <f ca="1">IF('Soil 2030'!$A141="CM",INDIRECT("'Soil 2030'!"&amp;'Country Selector'!$B$3&amp;ROW($A141))*10^12,0)*'Process Emissions Multipliers'!$D$57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Multipliers'!$E$57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14">
        <f ca="1">IF('Soil 2020'!$A142="CM",INDIRECT("'Soil 2020'!"&amp;'Country Selector'!$B$3&amp;ROW($A142))*10^12,0)*'Process Emissions Multipliers'!$B$57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214">
        <f ca="1">IF('Soil 2030'!$A142="CM",INDIRECT("'Soil 2030'!"&amp;'Country Selector'!$B$3&amp;ROW($A142))*10^12,0)*'Process Emissions Multipliers'!$D$57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Multipliers'!$E$57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4">
        <f ca="1">IF('Soil 2020'!$A143="CM",INDIRECT("'Soil 2020'!"&amp;'Country Selector'!$B$3&amp;ROW($A143))*10^12,0)*'Process Emissions Multipliers'!$B$57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4">
        <f ca="1">IF('Soil 2030'!$A143="CM",INDIRECT("'Soil 2030'!"&amp;'Country Selector'!$B$3&amp;ROW($A143))*10^12,0)*'Process Emissions Multipliers'!$D$57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Multipliers'!$E$57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4">
        <f ca="1">IF('Soil 2020'!$A144="CM",INDIRECT("'Soil 2020'!"&amp;'Country Selector'!$B$3&amp;ROW($A144))*10^12,0)*'Process Emissions Multipliers'!$B$57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4">
        <f ca="1">IF('Soil 2030'!$A144="CM",INDIRECT("'Soil 2030'!"&amp;'Country Selector'!$B$3&amp;ROW($A144))*10^12,0)*'Process Emissions Multipliers'!$D$57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Multipliers'!$E$57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4">
        <f ca="1">IF('Soil 2020'!$A145="CM",INDIRECT("'Soil 2020'!"&amp;'Country Selector'!$B$3&amp;ROW($A145))*10^12,0)*'Process Emissions Multipliers'!$B$57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4">
        <f ca="1">IF('Soil 2030'!$A145="CM",INDIRECT("'Soil 2030'!"&amp;'Country Selector'!$B$3&amp;ROW($A145))*10^12,0)*'Process Emissions Multipliers'!$D$57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Multipliers'!$E$57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4">
        <f ca="1">IF('Soil 2020'!$A146="CM",INDIRECT("'Soil 2020'!"&amp;'Country Selector'!$B$3&amp;ROW($A146))*10^12,0)*'Process Emissions Multipliers'!$B$57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4">
        <f ca="1">IF('Soil 2030'!$A146="CM",INDIRECT("'Soil 2030'!"&amp;'Country Selector'!$B$3&amp;ROW($A146))*10^12,0)*'Process Emissions Multipliers'!$D$57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Multipliers'!$E$57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4">
        <f ca="1">IF('Soil 2020'!$A147="CM",INDIRECT("'Soil 2020'!"&amp;'Country Selector'!$B$3&amp;ROW($A147))*10^12,0)*'Process Emissions Multipliers'!$B$57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4">
        <f ca="1">IF('Soil 2030'!$A147="CM",INDIRECT("'Soil 2030'!"&amp;'Country Selector'!$B$3&amp;ROW($A147))*10^12,0)*'Process Emissions Multipliers'!$D$57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Multipliers'!$E$57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4">
        <f ca="1">IF('Soil 2020'!$A148="CM",INDIRECT("'Soil 2020'!"&amp;'Country Selector'!$B$3&amp;ROW($A148))*10^12,0)*'Process Emissions Multipliers'!$B$57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4">
        <f ca="1">IF('Soil 2030'!$A148="CM",INDIRECT("'Soil 2030'!"&amp;'Country Selector'!$B$3&amp;ROW($A148))*10^12,0)*'Process Emissions Multipliers'!$D$57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4">
        <f ca="1">V140*'Process Emissions Multipliers'!$E$57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214">
        <f ca="1">IF('Soil 2020'!$A149="CM",INDIRECT("'Soil 2020'!"&amp;'Country Selector'!$B$3&amp;ROW($A149))*10^12,0)*'Process Emissions Multipliers'!$B$57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214">
        <f ca="1">IF('Soil 2030'!$A149="CM",INDIRECT("'Soil 2030'!"&amp;'Country Selector'!$B$3&amp;ROW($A149))*10^12,0)*'Process Emissions Multipliers'!$D$57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Multipliers'!$E$57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4">
        <f ca="1">IF('Soil 2020'!$A150="CM",INDIRECT("'Soil 2020'!"&amp;'Country Selector'!$B$3&amp;ROW($A150))*10^12,0)*'Process Emissions Multipliers'!$B$57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4">
        <f ca="1">IF('Soil 2030'!$A150="CM",INDIRECT("'Soil 2030'!"&amp;'Country Selector'!$B$3&amp;ROW($A150))*10^12,0)*'Process Emissions Multipliers'!$D$57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Multipliers'!$E$57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4">
        <f ca="1">IF('Soil 2020'!$A151="CM",INDIRECT("'Soil 2020'!"&amp;'Country Selector'!$B$3&amp;ROW($A151))*10^12,0)*'Process Emissions Multipliers'!$B$57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4">
        <f ca="1">IF('Soil 2030'!$A151="CM",INDIRECT("'Soil 2030'!"&amp;'Country Selector'!$B$3&amp;ROW($A151))*10^12,0)*'Process Emissions Multipliers'!$D$57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Multipliers'!$E$57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4">
        <f ca="1">IF('Soil 2020'!$A152="CM",INDIRECT("'Soil 2020'!"&amp;'Country Selector'!$B$3&amp;ROW($A152))*10^12,0)*'Process Emissions Multipliers'!$B$57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4">
        <f ca="1">IF('Soil 2030'!$A152="CM",INDIRECT("'Soil 2030'!"&amp;'Country Selector'!$B$3&amp;ROW($A152))*10^12,0)*'Process Emissions Multipliers'!$D$57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Multipliers'!$E$57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4">
        <f ca="1">IF('Soil 2020'!$A153="CM",INDIRECT("'Soil 2020'!"&amp;'Country Selector'!$B$3&amp;ROW($A153))*10^12,0)*'Process Emissions Multipliers'!$B$57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4">
        <f ca="1">IF('Soil 2030'!$A153="CM",INDIRECT("'Soil 2030'!"&amp;'Country Selector'!$B$3&amp;ROW($A153))*10^12,0)*'Process Emissions Multipliers'!$D$57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Multipliers'!$E$57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4">
        <f ca="1">IF('Soil 2020'!$A154="CM",INDIRECT("'Soil 2020'!"&amp;'Country Selector'!$B$3&amp;ROW($A154))*10^12,0)*'Process Emissions Multipliers'!$B$57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4">
        <f ca="1">IF('Soil 2030'!$A154="CM",INDIRECT("'Soil 2030'!"&amp;'Country Selector'!$B$3&amp;ROW($A154))*10^12,0)*'Process Emissions Multipliers'!$D$57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Multipliers'!$E$57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4">
        <f ca="1">IF('Soil 2020'!$A155="CM",INDIRECT("'Soil 2020'!"&amp;'Country Selector'!$B$3&amp;ROW($A155))*10^12,0)*'Process Emissions Multipliers'!$B$57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4">
        <f ca="1">IF('Soil 2030'!$A155="CM",INDIRECT("'Soil 2030'!"&amp;'Country Selector'!$B$3&amp;ROW($A155))*10^12,0)*'Process Emissions Multipliers'!$D$57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Multipliers'!$E$57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4">
        <f ca="1">IF('Soil 2020'!$A156="CM",INDIRECT("'Soil 2020'!"&amp;'Country Selector'!$B$3&amp;ROW($A156))*10^12,0)*'Process Emissions Multipliers'!$B$57</f>
        <v>0</v>
      </c>
      <c r="M148" s="90">
        <f t="shared" ca="1" si="28"/>
        <v>15272583391.501593</v>
      </c>
      <c r="N148" s="90">
        <f t="shared" ca="1" si="28"/>
        <v>30545166783.003185</v>
      </c>
      <c r="O148" s="90">
        <f t="shared" ca="1" si="28"/>
        <v>45817750174.504776</v>
      </c>
      <c r="P148" s="90">
        <f t="shared" ca="1" si="28"/>
        <v>61090333566.006371</v>
      </c>
      <c r="Q148" s="90">
        <f t="shared" ca="1" si="28"/>
        <v>76362916957.507965</v>
      </c>
      <c r="R148" s="90">
        <f t="shared" ca="1" si="28"/>
        <v>91635500349.009552</v>
      </c>
      <c r="S148" s="90">
        <f t="shared" ca="1" si="28"/>
        <v>106908083740.51115</v>
      </c>
      <c r="T148" s="90">
        <f t="shared" ca="1" si="28"/>
        <v>122180667132.01274</v>
      </c>
      <c r="U148" s="90">
        <f t="shared" ca="1" si="28"/>
        <v>137453250523.51434</v>
      </c>
      <c r="V148" s="214">
        <f ca="1">IF('Soil 2030'!$A156="CM",INDIRECT("'Soil 2030'!"&amp;'Country Selector'!$B$3&amp;ROW($A156))*10^12,0)*'Process Emissions Multipliers'!$D$57</f>
        <v>152725833915.01593</v>
      </c>
      <c r="W148" s="90">
        <f t="shared" ca="1" si="30"/>
        <v>152673467314.07257</v>
      </c>
      <c r="X148" s="90">
        <f t="shared" ca="1" si="30"/>
        <v>152621100713.12918</v>
      </c>
      <c r="Y148" s="90">
        <f t="shared" ca="1" si="30"/>
        <v>152568734112.18582</v>
      </c>
      <c r="Z148" s="90">
        <f t="shared" ca="1" si="30"/>
        <v>152516367511.24243</v>
      </c>
      <c r="AA148" s="90">
        <f t="shared" ca="1" si="30"/>
        <v>152464000910.29904</v>
      </c>
      <c r="AB148" s="90">
        <f t="shared" ca="1" si="30"/>
        <v>152411634309.35568</v>
      </c>
      <c r="AC148" s="90">
        <f t="shared" ca="1" si="30"/>
        <v>152359267708.41229</v>
      </c>
      <c r="AD148" s="90">
        <f t="shared" ca="1" si="30"/>
        <v>152306901107.46893</v>
      </c>
      <c r="AE148" s="90">
        <f t="shared" ca="1" si="30"/>
        <v>152254534506.52554</v>
      </c>
      <c r="AF148" s="90">
        <f t="shared" ca="1" si="30"/>
        <v>152202167905.58215</v>
      </c>
      <c r="AG148" s="90">
        <f t="shared" ca="1" si="30"/>
        <v>152149801304.63879</v>
      </c>
      <c r="AH148" s="90">
        <f t="shared" ca="1" si="30"/>
        <v>152097434703.6954</v>
      </c>
      <c r="AI148" s="90">
        <f t="shared" ca="1" si="30"/>
        <v>152045068102.75204</v>
      </c>
      <c r="AJ148" s="90">
        <f t="shared" ca="1" si="30"/>
        <v>151992701501.80865</v>
      </c>
      <c r="AK148" s="90">
        <f t="shared" ca="1" si="30"/>
        <v>151940334900.8653</v>
      </c>
      <c r="AL148" s="90">
        <f t="shared" ca="1" si="30"/>
        <v>151887968299.92191</v>
      </c>
      <c r="AM148" s="90">
        <f t="shared" ca="1" si="29"/>
        <v>151835601698.97855</v>
      </c>
      <c r="AN148" s="90">
        <f t="shared" ca="1" si="29"/>
        <v>151783235098.03516</v>
      </c>
      <c r="AO148" s="90">
        <f t="shared" ca="1" si="29"/>
        <v>151730868497.0918</v>
      </c>
      <c r="AP148" s="214">
        <f ca="1">V148*'Process Emissions Multipliers'!$E$57</f>
        <v>151678501896.14841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4">
        <f ca="1">IF('Soil 2020'!$A157="CM",INDIRECT("'Soil 2020'!"&amp;'Country Selector'!$B$3&amp;ROW($A157))*10^12,0)*'Process Emissions Multipliers'!$B$57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4">
        <f ca="1">IF('Soil 2030'!$A157="CM",INDIRECT("'Soil 2030'!"&amp;'Country Selector'!$B$3&amp;ROW($A157))*10^12,0)*'Process Emissions Multipliers'!$D$57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Multipliers'!$E$57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4">
        <f ca="1">IF('Soil 2020'!$A158="CM",INDIRECT("'Soil 2020'!"&amp;'Country Selector'!$B$3&amp;ROW($A158))*10^12,0)*'Process Emissions Multipliers'!$B$57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4">
        <f ca="1">IF('Soil 2030'!$A158="CM",INDIRECT("'Soil 2030'!"&amp;'Country Selector'!$B$3&amp;ROW($A158))*10^12,0)*'Process Emissions Multipliers'!$D$57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Multipliers'!$E$57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4">
        <f ca="1">IF('Soil 2020'!$A159="CM",INDIRECT("'Soil 2020'!"&amp;'Country Selector'!$B$3&amp;ROW($A159))*10^12,0)*'Process Emissions Multipliers'!$B$57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4">
        <f ca="1">IF('Soil 2030'!$A159="CM",INDIRECT("'Soil 2030'!"&amp;'Country Selector'!$B$3&amp;ROW($A159))*10^12,0)*'Process Emissions Multipliers'!$D$57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4">
        <f ca="1">V151*'Process Emissions Multipliers'!$E$57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4">
        <f ca="1">IF('Soil 2020'!$A160="CM",INDIRECT("'Soil 2020'!"&amp;'Country Selector'!$B$3&amp;ROW($A160))*10^12,0)*'Process Emissions Multipliers'!$B$57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4">
        <f ca="1">IF('Soil 2030'!$A160="CM",INDIRECT("'Soil 2030'!"&amp;'Country Selector'!$B$3&amp;ROW($A160))*10^12,0)*'Process Emissions Multipliers'!$D$57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Multipliers'!$E$57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258323429930.91473</v>
      </c>
      <c r="C153" s="90">
        <f t="shared" ca="1" si="27"/>
        <v>812816152451.73926</v>
      </c>
      <c r="D153" s="90">
        <f t="shared" ca="1" si="27"/>
        <v>1367308874972.5637</v>
      </c>
      <c r="E153" s="90">
        <f t="shared" ca="1" si="27"/>
        <v>1921801597493.3884</v>
      </c>
      <c r="F153" s="90">
        <f t="shared" ca="1" si="27"/>
        <v>2476294320014.2129</v>
      </c>
      <c r="G153" s="90">
        <f t="shared" ca="1" si="27"/>
        <v>3030787042535.0376</v>
      </c>
      <c r="H153" s="90">
        <f t="shared" ca="1" si="27"/>
        <v>3585279765055.8618</v>
      </c>
      <c r="I153" s="90">
        <f t="shared" ca="1" si="27"/>
        <v>4139772487576.687</v>
      </c>
      <c r="J153" s="90">
        <f t="shared" ca="1" si="27"/>
        <v>4694265210097.5107</v>
      </c>
      <c r="K153" s="90">
        <f t="shared" ca="1" si="27"/>
        <v>5248757932618.3359</v>
      </c>
      <c r="L153" s="214">
        <f ca="1">IF('Soil 2020'!$A161="CM",INDIRECT("'Soil 2020'!"&amp;'Country Selector'!$B$3&amp;ROW($A161))*10^12,0)*'Process Emissions Multipliers'!$B$57</f>
        <v>5803250655139.1602</v>
      </c>
      <c r="M153" s="90">
        <f t="shared" ca="1" si="28"/>
        <v>5233092127754.1426</v>
      </c>
      <c r="N153" s="90">
        <f t="shared" ca="1" si="28"/>
        <v>4662933600369.126</v>
      </c>
      <c r="O153" s="90">
        <f t="shared" ca="1" si="28"/>
        <v>4092775072984.1089</v>
      </c>
      <c r="P153" s="90">
        <f t="shared" ca="1" si="28"/>
        <v>3522616545599.0913</v>
      </c>
      <c r="Q153" s="90">
        <f t="shared" ca="1" si="28"/>
        <v>2952458018214.0737</v>
      </c>
      <c r="R153" s="90">
        <f t="shared" ca="1" si="28"/>
        <v>2382299490829.0566</v>
      </c>
      <c r="S153" s="90">
        <f t="shared" ca="1" si="28"/>
        <v>1812140963444.0393</v>
      </c>
      <c r="T153" s="90">
        <f t="shared" ca="1" si="28"/>
        <v>1241982436059.022</v>
      </c>
      <c r="U153" s="90">
        <f t="shared" ca="1" si="28"/>
        <v>671823908674.00476</v>
      </c>
      <c r="V153" s="214">
        <f ca="1">IF('Soil 2030'!$A161="CM",INDIRECT("'Soil 2030'!"&amp;'Country Selector'!$B$3&amp;ROW($A161))*10^12,0)*'Process Emissions Multipliers'!$D$57</f>
        <v>101665381288.98749</v>
      </c>
      <c r="W153" s="90">
        <f t="shared" ca="1" si="30"/>
        <v>101630522285.01126</v>
      </c>
      <c r="X153" s="90">
        <f t="shared" ca="1" si="30"/>
        <v>101595663281.03503</v>
      </c>
      <c r="Y153" s="90">
        <f t="shared" ca="1" si="30"/>
        <v>101560804277.05881</v>
      </c>
      <c r="Z153" s="90">
        <f t="shared" ca="1" si="30"/>
        <v>101525945273.08257</v>
      </c>
      <c r="AA153" s="90">
        <f t="shared" ca="1" si="30"/>
        <v>101491086269.10634</v>
      </c>
      <c r="AB153" s="90">
        <f t="shared" ca="1" si="30"/>
        <v>101456227265.1301</v>
      </c>
      <c r="AC153" s="90">
        <f t="shared" ca="1" si="30"/>
        <v>101421368261.15388</v>
      </c>
      <c r="AD153" s="90">
        <f t="shared" ca="1" si="30"/>
        <v>101386509257.17764</v>
      </c>
      <c r="AE153" s="90">
        <f t="shared" ca="1" si="30"/>
        <v>101351650253.20142</v>
      </c>
      <c r="AF153" s="90">
        <f t="shared" ca="1" si="30"/>
        <v>101316791249.22519</v>
      </c>
      <c r="AG153" s="90">
        <f t="shared" ca="1" si="30"/>
        <v>101281932245.24896</v>
      </c>
      <c r="AH153" s="90">
        <f t="shared" ca="1" si="30"/>
        <v>101247073241.27274</v>
      </c>
      <c r="AI153" s="90">
        <f t="shared" ca="1" si="30"/>
        <v>101212214237.29649</v>
      </c>
      <c r="AJ153" s="90">
        <f t="shared" ca="1" si="30"/>
        <v>101177355233.32027</v>
      </c>
      <c r="AK153" s="90">
        <f t="shared" ca="1" si="30"/>
        <v>101142496229.34404</v>
      </c>
      <c r="AL153" s="90">
        <f t="shared" ca="1" si="30"/>
        <v>101107637225.36781</v>
      </c>
      <c r="AM153" s="90">
        <f t="shared" ca="1" si="29"/>
        <v>101072778221.39159</v>
      </c>
      <c r="AN153" s="90">
        <f t="shared" ca="1" si="29"/>
        <v>101037919217.41534</v>
      </c>
      <c r="AO153" s="90">
        <f t="shared" ca="1" si="29"/>
        <v>101003060213.43912</v>
      </c>
      <c r="AP153" s="214">
        <f ca="1">V153*'Process Emissions Multipliers'!$E$57</f>
        <v>100968201209.46289</v>
      </c>
    </row>
    <row r="154" spans="1:42">
      <c r="A154" s="74">
        <v>200</v>
      </c>
      <c r="B154">
        <f ca="1">IF('Soil 2010'!$A162="CM",INDIRECT("'Soil 2010'!"&amp;'Country Selector'!$B$3&amp;ROW($A162))*10^12,0)</f>
        <v>0</v>
      </c>
      <c r="C154" s="90">
        <f t="shared" ca="1" si="27"/>
        <v>15624786112.653452</v>
      </c>
      <c r="D154" s="90">
        <f t="shared" ca="1" si="27"/>
        <v>31249572225.306904</v>
      </c>
      <c r="E154" s="90">
        <f t="shared" ca="1" si="27"/>
        <v>46874358337.96035</v>
      </c>
      <c r="F154" s="90">
        <f t="shared" ca="1" si="27"/>
        <v>62499144450.613808</v>
      </c>
      <c r="G154" s="90">
        <f t="shared" ca="1" si="27"/>
        <v>78123930563.267258</v>
      </c>
      <c r="H154" s="90">
        <f t="shared" ca="1" si="27"/>
        <v>93748716675.9207</v>
      </c>
      <c r="I154" s="90">
        <f t="shared" ca="1" si="27"/>
        <v>109373502788.57416</v>
      </c>
      <c r="J154" s="90">
        <f t="shared" ca="1" si="27"/>
        <v>124998288901.22762</v>
      </c>
      <c r="K154" s="90">
        <f t="shared" ca="1" si="27"/>
        <v>140623075013.88104</v>
      </c>
      <c r="L154" s="214">
        <f ca="1">IF('Soil 2020'!$A162="CM",INDIRECT("'Soil 2020'!"&amp;'Country Selector'!$B$3&amp;ROW($A162))*10^12,0)*'Process Emissions Multipliers'!$B$57</f>
        <v>156247861126.53452</v>
      </c>
      <c r="M154" s="90">
        <f t="shared" ca="1" si="28"/>
        <v>140623075013.88104</v>
      </c>
      <c r="N154" s="90">
        <f t="shared" ca="1" si="28"/>
        <v>124998288901.22762</v>
      </c>
      <c r="O154" s="90">
        <f t="shared" ca="1" si="28"/>
        <v>109373502788.57416</v>
      </c>
      <c r="P154" s="90">
        <f t="shared" ca="1" si="28"/>
        <v>93748716675.9207</v>
      </c>
      <c r="Q154" s="90">
        <f t="shared" ca="1" si="28"/>
        <v>78123930563.267258</v>
      </c>
      <c r="R154" s="90">
        <f t="shared" ca="1" si="28"/>
        <v>62499144450.613808</v>
      </c>
      <c r="S154" s="90">
        <f t="shared" ca="1" si="28"/>
        <v>46874358337.96035</v>
      </c>
      <c r="T154" s="90">
        <f t="shared" ca="1" si="28"/>
        <v>31249572225.306904</v>
      </c>
      <c r="U154" s="90">
        <f t="shared" ca="1" si="28"/>
        <v>15624786112.653452</v>
      </c>
      <c r="V154" s="214">
        <f ca="1">IF('Soil 2030'!$A162="CM",INDIRECT("'Soil 2030'!"&amp;'Country Selector'!$B$3&amp;ROW($A162))*10^12,0)*'Process Emissions Multipliers'!$D$57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Multipliers'!$E$57</f>
        <v>0</v>
      </c>
    </row>
    <row r="155" spans="1:42">
      <c r="A155" s="74">
        <v>250</v>
      </c>
      <c r="B155">
        <f ca="1">IF('Soil 2010'!$A163="CM",INDIRECT("'Soil 2010'!"&amp;'Country Selector'!$B$3&amp;ROW($A163))*10^12,0)</f>
        <v>171851680109.36636</v>
      </c>
      <c r="C155" s="90">
        <f t="shared" ca="1" si="27"/>
        <v>171396801780.14063</v>
      </c>
      <c r="D155" s="90">
        <f t="shared" ca="1" si="27"/>
        <v>170941923450.91489</v>
      </c>
      <c r="E155" s="90">
        <f t="shared" ca="1" si="27"/>
        <v>170487045121.68909</v>
      </c>
      <c r="F155" s="90">
        <f t="shared" ca="1" si="27"/>
        <v>170032166792.46338</v>
      </c>
      <c r="G155" s="90">
        <f t="shared" ca="1" si="27"/>
        <v>169577288463.23761</v>
      </c>
      <c r="H155" s="90">
        <f t="shared" ca="1" si="27"/>
        <v>169122410134.01184</v>
      </c>
      <c r="I155" s="90">
        <f t="shared" ca="1" si="27"/>
        <v>168667531804.7861</v>
      </c>
      <c r="J155" s="90">
        <f t="shared" ca="1" si="27"/>
        <v>168212653475.56036</v>
      </c>
      <c r="K155" s="90">
        <f t="shared" ca="1" si="27"/>
        <v>167757775146.33463</v>
      </c>
      <c r="L155" s="214">
        <f ca="1">IF('Soil 2020'!$A163="CM",INDIRECT("'Soil 2020'!"&amp;'Country Selector'!$B$3&amp;ROW($A163))*10^12,0)*'Process Emissions Multipliers'!$B$57</f>
        <v>167302896817.10886</v>
      </c>
      <c r="M155" s="90">
        <f t="shared" ca="1" si="28"/>
        <v>189621921105.77249</v>
      </c>
      <c r="N155" s="90">
        <f t="shared" ca="1" si="28"/>
        <v>211940945394.4361</v>
      </c>
      <c r="O155" s="90">
        <f t="shared" ca="1" si="28"/>
        <v>234259969683.0997</v>
      </c>
      <c r="P155" s="90">
        <f t="shared" ca="1" si="28"/>
        <v>256578993971.76331</v>
      </c>
      <c r="Q155" s="90">
        <f t="shared" ca="1" si="28"/>
        <v>278898018260.42694</v>
      </c>
      <c r="R155" s="90">
        <f t="shared" ca="1" si="28"/>
        <v>301217042549.09058</v>
      </c>
      <c r="S155" s="90">
        <f t="shared" ca="1" si="28"/>
        <v>323536066837.75415</v>
      </c>
      <c r="T155" s="90">
        <f t="shared" ca="1" si="28"/>
        <v>345855091126.41779</v>
      </c>
      <c r="U155" s="90">
        <f t="shared" ca="1" si="28"/>
        <v>368174115415.08142</v>
      </c>
      <c r="V155" s="214">
        <f ca="1">IF('Soil 2030'!$A163="CM",INDIRECT("'Soil 2030'!"&amp;'Country Selector'!$B$3&amp;ROW($A163))*10^12,0)*'Process Emissions Multipliers'!$D$57</f>
        <v>390493139703.74506</v>
      </c>
      <c r="W155" s="90">
        <f t="shared" ca="1" si="30"/>
        <v>390359247500.35156</v>
      </c>
      <c r="X155" s="90">
        <f t="shared" ca="1" si="30"/>
        <v>390225355296.95807</v>
      </c>
      <c r="Y155" s="90">
        <f t="shared" ca="1" si="30"/>
        <v>390091463093.56451</v>
      </c>
      <c r="Z155" s="90">
        <f t="shared" ca="1" si="30"/>
        <v>389957570890.17102</v>
      </c>
      <c r="AA155" s="90">
        <f t="shared" ca="1" si="30"/>
        <v>389823678686.77753</v>
      </c>
      <c r="AB155" s="90">
        <f t="shared" ca="1" si="30"/>
        <v>389689786483.38403</v>
      </c>
      <c r="AC155" s="90">
        <f t="shared" ca="1" si="30"/>
        <v>389555894279.99048</v>
      </c>
      <c r="AD155" s="90">
        <f t="shared" ca="1" si="30"/>
        <v>389422002076.59705</v>
      </c>
      <c r="AE155" s="90">
        <f t="shared" ca="1" si="30"/>
        <v>389288109873.20349</v>
      </c>
      <c r="AF155" s="90">
        <f t="shared" ca="1" si="30"/>
        <v>389154217669.81006</v>
      </c>
      <c r="AG155" s="90">
        <f t="shared" ca="1" si="30"/>
        <v>389020325466.4165</v>
      </c>
      <c r="AH155" s="90">
        <f t="shared" ca="1" si="30"/>
        <v>388886433263.02301</v>
      </c>
      <c r="AI155" s="90">
        <f t="shared" ca="1" si="30"/>
        <v>388752541059.62952</v>
      </c>
      <c r="AJ155" s="90">
        <f t="shared" ca="1" si="30"/>
        <v>388618648856.23596</v>
      </c>
      <c r="AK155" s="90">
        <f t="shared" ca="1" si="30"/>
        <v>388484756652.84253</v>
      </c>
      <c r="AL155" s="90">
        <f t="shared" ca="1" si="30"/>
        <v>388350864449.44904</v>
      </c>
      <c r="AM155" s="90">
        <f t="shared" ca="1" si="29"/>
        <v>388216972246.05554</v>
      </c>
      <c r="AN155" s="90">
        <f t="shared" ca="1" si="29"/>
        <v>388083080042.66199</v>
      </c>
      <c r="AO155" s="90">
        <f t="shared" ca="1" si="29"/>
        <v>387949187839.26849</v>
      </c>
      <c r="AP155" s="214">
        <f ca="1">V155*'Process Emissions Multipliers'!$E$57</f>
        <v>387815295635.875</v>
      </c>
    </row>
    <row r="156" spans="1:42">
      <c r="A156" s="74">
        <v>300</v>
      </c>
      <c r="B156">
        <f ca="1">IF('Soil 2010'!$A164="CM",INDIRECT("'Soil 2010'!"&amp;'Country Selector'!$B$3&amp;ROW($A164))*10^12,0)</f>
        <v>1344546562112.3809</v>
      </c>
      <c r="C156" s="90">
        <f t="shared" ca="1" si="27"/>
        <v>1240287323850.7793</v>
      </c>
      <c r="D156" s="90">
        <f t="shared" ca="1" si="27"/>
        <v>1136028085589.1775</v>
      </c>
      <c r="E156" s="90">
        <f t="shared" ca="1" si="27"/>
        <v>1031768847327.5759</v>
      </c>
      <c r="F156" s="90">
        <f t="shared" ref="D156:K177" ca="1" si="31">$B156*($L$1-F$1)/($L$1-$B$1)+$L156*(F$1-$B$1)/($L$1-$B$1)</f>
        <v>927509609065.97424</v>
      </c>
      <c r="G156" s="90">
        <f t="shared" ca="1" si="31"/>
        <v>823250370804.37268</v>
      </c>
      <c r="H156" s="90">
        <f t="shared" ca="1" si="31"/>
        <v>718991132542.771</v>
      </c>
      <c r="I156" s="90">
        <f t="shared" ca="1" si="31"/>
        <v>614731894281.16931</v>
      </c>
      <c r="J156" s="90">
        <f t="shared" ca="1" si="31"/>
        <v>510472656019.56775</v>
      </c>
      <c r="K156" s="90">
        <f t="shared" ca="1" si="31"/>
        <v>406213417757.96606</v>
      </c>
      <c r="L156" s="214">
        <f ca="1">IF('Soil 2020'!$A164="CM",INDIRECT("'Soil 2020'!"&amp;'Country Selector'!$B$3&amp;ROW($A164))*10^12,0)*'Process Emissions Multipliers'!$B$57</f>
        <v>301954179496.36444</v>
      </c>
      <c r="M156" s="90">
        <f t="shared" ca="1" si="28"/>
        <v>294905067955.48022</v>
      </c>
      <c r="N156" s="90">
        <f t="shared" ca="1" si="28"/>
        <v>287855956414.59601</v>
      </c>
      <c r="O156" s="90">
        <f t="shared" ca="1" si="28"/>
        <v>280806844873.71179</v>
      </c>
      <c r="P156" s="90">
        <f t="shared" ref="N156:U177" ca="1" si="32">$L156*($V$1-P$1)/($V$1-$L$1)+$V156*(P$1-$L$1)/($V$1-$L$1)</f>
        <v>273757733332.82758</v>
      </c>
      <c r="Q156" s="90">
        <f t="shared" ca="1" si="32"/>
        <v>266708621791.94336</v>
      </c>
      <c r="R156" s="90">
        <f t="shared" ca="1" si="32"/>
        <v>259659510251.05914</v>
      </c>
      <c r="S156" s="90">
        <f t="shared" ca="1" si="32"/>
        <v>252610398710.17493</v>
      </c>
      <c r="T156" s="90">
        <f t="shared" ca="1" si="32"/>
        <v>245561287169.29071</v>
      </c>
      <c r="U156" s="90">
        <f t="shared" ca="1" si="32"/>
        <v>238512175628.40649</v>
      </c>
      <c r="V156" s="214">
        <f ca="1">IF('Soil 2030'!$A164="CM",INDIRECT("'Soil 2030'!"&amp;'Country Selector'!$B$3&amp;ROW($A164))*10^12,0)*'Process Emissions Multipliers'!$D$57</f>
        <v>231463064087.52228</v>
      </c>
      <c r="W156" s="90">
        <f t="shared" ca="1" si="30"/>
        <v>231383700082.10492</v>
      </c>
      <c r="X156" s="90">
        <f t="shared" ca="1" si="30"/>
        <v>231304336076.68756</v>
      </c>
      <c r="Y156" s="90">
        <f t="shared" ca="1" si="30"/>
        <v>231224972071.2702</v>
      </c>
      <c r="Z156" s="90">
        <f t="shared" ca="1" si="30"/>
        <v>231145608065.85284</v>
      </c>
      <c r="AA156" s="90">
        <f t="shared" ca="1" si="30"/>
        <v>231066244060.43546</v>
      </c>
      <c r="AB156" s="90">
        <f t="shared" ca="1" si="30"/>
        <v>230986880055.01813</v>
      </c>
      <c r="AC156" s="90">
        <f t="shared" ca="1" si="30"/>
        <v>230907516049.60074</v>
      </c>
      <c r="AD156" s="90">
        <f t="shared" ca="1" si="30"/>
        <v>230828152044.18338</v>
      </c>
      <c r="AE156" s="90">
        <f t="shared" ca="1" si="30"/>
        <v>230748788038.76602</v>
      </c>
      <c r="AF156" s="90">
        <f t="shared" ca="1" si="30"/>
        <v>230669424033.34866</v>
      </c>
      <c r="AG156" s="90">
        <f t="shared" ca="1" si="30"/>
        <v>230590060027.93134</v>
      </c>
      <c r="AH156" s="90">
        <f t="shared" ca="1" si="30"/>
        <v>230510696022.51395</v>
      </c>
      <c r="AI156" s="90">
        <f t="shared" ca="1" si="30"/>
        <v>230431332017.09656</v>
      </c>
      <c r="AJ156" s="90">
        <f t="shared" ca="1" si="30"/>
        <v>230351968011.67923</v>
      </c>
      <c r="AK156" s="90">
        <f t="shared" ca="1" si="30"/>
        <v>230272604006.26184</v>
      </c>
      <c r="AL156" s="90">
        <f t="shared" ca="1" si="30"/>
        <v>230193240000.84448</v>
      </c>
      <c r="AM156" s="90">
        <f t="shared" ca="1" si="29"/>
        <v>230113875995.42712</v>
      </c>
      <c r="AN156" s="90">
        <f t="shared" ca="1" si="29"/>
        <v>230034511990.00977</v>
      </c>
      <c r="AO156" s="90">
        <f t="shared" ca="1" si="29"/>
        <v>229955147984.59241</v>
      </c>
      <c r="AP156" s="214">
        <f ca="1">V156*'Process Emissions Multipliers'!$E$57</f>
        <v>229875783979.17505</v>
      </c>
    </row>
    <row r="157" spans="1:42">
      <c r="A157" s="74">
        <v>350</v>
      </c>
      <c r="B157">
        <f ca="1">IF('Soil 2010'!$A165="CM",INDIRECT("'Soil 2010'!"&amp;'Country Selector'!$B$3&amp;ROW($A165))*10^12,0)</f>
        <v>93730294493.273193</v>
      </c>
      <c r="C157" s="90">
        <f t="shared" ref="C157:C177" ca="1" si="33">$B157*($L$1-C$1)/($L$1-$B$1)+$L157*(C$1-$B$1)/($L$1-$B$1)</f>
        <v>166956523570.71832</v>
      </c>
      <c r="D157" s="90">
        <f t="shared" ca="1" si="31"/>
        <v>240182752648.16345</v>
      </c>
      <c r="E157" s="90">
        <f t="shared" ca="1" si="31"/>
        <v>313408981725.60858</v>
      </c>
      <c r="F157" s="90">
        <f t="shared" ca="1" si="31"/>
        <v>386635210803.05371</v>
      </c>
      <c r="G157" s="90">
        <f t="shared" ca="1" si="31"/>
        <v>459861439880.49884</v>
      </c>
      <c r="H157" s="90">
        <f t="shared" ca="1" si="31"/>
        <v>533087668957.94391</v>
      </c>
      <c r="I157" s="90">
        <f t="shared" ca="1" si="31"/>
        <v>606313898035.38904</v>
      </c>
      <c r="J157" s="90">
        <f t="shared" ca="1" si="31"/>
        <v>679540127112.83423</v>
      </c>
      <c r="K157" s="90">
        <f t="shared" ca="1" si="31"/>
        <v>752766356190.2793</v>
      </c>
      <c r="L157" s="214">
        <f ca="1">IF('Soil 2020'!$A165="CM",INDIRECT("'Soil 2020'!"&amp;'Country Selector'!$B$3&amp;ROW($A165))*10^12,0)*'Process Emissions Multipliers'!$B$57</f>
        <v>825992585267.72449</v>
      </c>
      <c r="M157" s="90">
        <f t="shared" ref="M157:M177" ca="1" si="34">$L157*($V$1-M$1)/($V$1-$L$1)+$V157*(M$1-$L$1)/($V$1-$L$1)</f>
        <v>768830017682.77271</v>
      </c>
      <c r="N157" s="90">
        <f t="shared" ca="1" si="32"/>
        <v>711667450097.82104</v>
      </c>
      <c r="O157" s="90">
        <f t="shared" ca="1" si="32"/>
        <v>654504882512.86926</v>
      </c>
      <c r="P157" s="90">
        <f t="shared" ca="1" si="32"/>
        <v>597342314927.91748</v>
      </c>
      <c r="Q157" s="90">
        <f t="shared" ca="1" si="32"/>
        <v>540179747342.96582</v>
      </c>
      <c r="R157" s="90">
        <f t="shared" ca="1" si="32"/>
        <v>483017179758.01404</v>
      </c>
      <c r="S157" s="90">
        <f t="shared" ca="1" si="32"/>
        <v>425854612173.06238</v>
      </c>
      <c r="T157" s="90">
        <f t="shared" ca="1" si="32"/>
        <v>368692044588.1106</v>
      </c>
      <c r="U157" s="90">
        <f t="shared" ca="1" si="32"/>
        <v>311529477003.15887</v>
      </c>
      <c r="V157" s="214">
        <f ca="1">IF('Soil 2030'!$A165="CM",INDIRECT("'Soil 2030'!"&amp;'Country Selector'!$B$3&amp;ROW($A165))*10^12,0)*'Process Emissions Multipliers'!$D$57</f>
        <v>254366909418.20715</v>
      </c>
      <c r="W157" s="90">
        <f t="shared" ca="1" si="30"/>
        <v>254279692147.25012</v>
      </c>
      <c r="X157" s="90">
        <f t="shared" ca="1" si="30"/>
        <v>254192474876.29309</v>
      </c>
      <c r="Y157" s="90">
        <f t="shared" ca="1" si="30"/>
        <v>254105257605.33609</v>
      </c>
      <c r="Z157" s="90">
        <f t="shared" ca="1" si="30"/>
        <v>254018040334.37909</v>
      </c>
      <c r="AA157" s="90">
        <f t="shared" ca="1" si="30"/>
        <v>253930823063.42206</v>
      </c>
      <c r="AB157" s="90">
        <f t="shared" ca="1" si="30"/>
        <v>253843605792.46503</v>
      </c>
      <c r="AC157" s="90">
        <f t="shared" ca="1" si="30"/>
        <v>253756388521.508</v>
      </c>
      <c r="AD157" s="90">
        <f t="shared" ca="1" si="30"/>
        <v>253669171250.55096</v>
      </c>
      <c r="AE157" s="90">
        <f t="shared" ca="1" si="30"/>
        <v>253581953979.59399</v>
      </c>
      <c r="AF157" s="90">
        <f t="shared" ca="1" si="30"/>
        <v>253494736708.6369</v>
      </c>
      <c r="AG157" s="90">
        <f t="shared" ca="1" si="30"/>
        <v>253407519437.6799</v>
      </c>
      <c r="AH157" s="90">
        <f t="shared" ca="1" si="30"/>
        <v>253320302166.7229</v>
      </c>
      <c r="AI157" s="90">
        <f t="shared" ca="1" si="30"/>
        <v>253233084895.76587</v>
      </c>
      <c r="AJ157" s="90">
        <f t="shared" ca="1" si="30"/>
        <v>253145867624.80884</v>
      </c>
      <c r="AK157" s="90">
        <f t="shared" ca="1" si="30"/>
        <v>253058650353.85181</v>
      </c>
      <c r="AL157" s="90">
        <f t="shared" ca="1" si="30"/>
        <v>252971433082.89478</v>
      </c>
      <c r="AM157" s="90">
        <f t="shared" ca="1" si="29"/>
        <v>252884215811.93781</v>
      </c>
      <c r="AN157" s="90">
        <f t="shared" ca="1" si="29"/>
        <v>252796998540.98077</v>
      </c>
      <c r="AO157" s="90">
        <f t="shared" ca="1" si="29"/>
        <v>252709781270.02374</v>
      </c>
      <c r="AP157" s="214">
        <f ca="1">V157*'Process Emissions Multipliers'!$E$57</f>
        <v>252622563999.06671</v>
      </c>
    </row>
    <row r="158" spans="1:42">
      <c r="A158" s="74">
        <v>400</v>
      </c>
      <c r="B158">
        <f ca="1">IF('Soil 2010'!$A166="CM",INDIRECT("'Soil 2010'!"&amp;'Country Selector'!$B$3&amp;ROW($A166))*10^12,0)</f>
        <v>37567567526.139099</v>
      </c>
      <c r="C158" s="90">
        <f t="shared" ca="1" si="33"/>
        <v>179389504545.40042</v>
      </c>
      <c r="D158" s="90">
        <f t="shared" ca="1" si="31"/>
        <v>321211441564.66174</v>
      </c>
      <c r="E158" s="90">
        <f t="shared" ca="1" si="31"/>
        <v>463033378583.9231</v>
      </c>
      <c r="F158" s="90">
        <f t="shared" ca="1" si="31"/>
        <v>604855315603.18445</v>
      </c>
      <c r="G158" s="90">
        <f t="shared" ca="1" si="31"/>
        <v>746677252622.4458</v>
      </c>
      <c r="H158" s="90">
        <f t="shared" ca="1" si="31"/>
        <v>888499189641.70715</v>
      </c>
      <c r="I158" s="90">
        <f t="shared" ca="1" si="31"/>
        <v>1030321126660.9684</v>
      </c>
      <c r="J158" s="90">
        <f t="shared" ca="1" si="31"/>
        <v>1172143063680.2297</v>
      </c>
      <c r="K158" s="90">
        <f t="shared" ca="1" si="31"/>
        <v>1313965000699.4912</v>
      </c>
      <c r="L158" s="214">
        <f ca="1">IF('Soil 2020'!$A166="CM",INDIRECT("'Soil 2020'!"&amp;'Country Selector'!$B$3&amp;ROW($A166))*10^12,0)*'Process Emissions Multipliers'!$B$57</f>
        <v>1455786937718.7524</v>
      </c>
      <c r="M158" s="90">
        <f t="shared" ca="1" si="34"/>
        <v>1465394142321.7012</v>
      </c>
      <c r="N158" s="90">
        <f t="shared" ca="1" si="32"/>
        <v>1475001346924.6501</v>
      </c>
      <c r="O158" s="90">
        <f t="shared" ca="1" si="32"/>
        <v>1484608551527.5991</v>
      </c>
      <c r="P158" s="90">
        <f t="shared" ca="1" si="32"/>
        <v>1494215756130.5479</v>
      </c>
      <c r="Q158" s="90">
        <f t="shared" ca="1" si="32"/>
        <v>1503822960733.4966</v>
      </c>
      <c r="R158" s="90">
        <f t="shared" ca="1" si="32"/>
        <v>1513430165336.4456</v>
      </c>
      <c r="S158" s="90">
        <f t="shared" ca="1" si="32"/>
        <v>1523037369939.3945</v>
      </c>
      <c r="T158" s="90">
        <f t="shared" ca="1" si="32"/>
        <v>1532644574542.3433</v>
      </c>
      <c r="U158" s="90">
        <f t="shared" ca="1" si="32"/>
        <v>1542251779145.292</v>
      </c>
      <c r="V158" s="214">
        <f ca="1">IF('Soil 2030'!$A166="CM",INDIRECT("'Soil 2030'!"&amp;'Country Selector'!$B$3&amp;ROW($A166))*10^12,0)*'Process Emissions Multipliers'!$D$57</f>
        <v>1551858983748.241</v>
      </c>
      <c r="W158" s="90">
        <f t="shared" ca="1" si="30"/>
        <v>1551326882675.1011</v>
      </c>
      <c r="X158" s="90">
        <f t="shared" ca="1" si="30"/>
        <v>1550794781601.9614</v>
      </c>
      <c r="Y158" s="90">
        <f t="shared" ca="1" si="30"/>
        <v>1550262680528.8218</v>
      </c>
      <c r="Z158" s="90">
        <f t="shared" ca="1" si="30"/>
        <v>1549730579455.6821</v>
      </c>
      <c r="AA158" s="90">
        <f t="shared" ca="1" si="30"/>
        <v>1549198478382.5425</v>
      </c>
      <c r="AB158" s="90">
        <f t="shared" ca="1" si="30"/>
        <v>1548666377309.4028</v>
      </c>
      <c r="AC158" s="90">
        <f t="shared" ca="1" si="30"/>
        <v>1548134276236.2632</v>
      </c>
      <c r="AD158" s="90">
        <f t="shared" ca="1" si="30"/>
        <v>1547602175163.1233</v>
      </c>
      <c r="AE158" s="90">
        <f t="shared" ca="1" si="30"/>
        <v>1547070074089.9834</v>
      </c>
      <c r="AF158" s="90">
        <f t="shared" ca="1" si="30"/>
        <v>1546537973016.8438</v>
      </c>
      <c r="AG158" s="90">
        <f t="shared" ca="1" si="30"/>
        <v>1546005871943.7041</v>
      </c>
      <c r="AH158" s="90">
        <f t="shared" ca="1" si="30"/>
        <v>1545473770870.5645</v>
      </c>
      <c r="AI158" s="90">
        <f t="shared" ca="1" si="30"/>
        <v>1544941669797.4248</v>
      </c>
      <c r="AJ158" s="90">
        <f t="shared" ca="1" si="30"/>
        <v>1544409568724.2852</v>
      </c>
      <c r="AK158" s="90">
        <f t="shared" ca="1" si="30"/>
        <v>1543877467651.1455</v>
      </c>
      <c r="AL158" s="90">
        <f t="shared" ref="AL158:AO173" ca="1" si="35">$V158*($AP$1-AL$1)/($AP$1-$V$1)+$AP158*(AL$1-$V$1)/($AP$1-$V$1)</f>
        <v>1543345366578.0056</v>
      </c>
      <c r="AM158" s="90">
        <f t="shared" ca="1" si="35"/>
        <v>1542813265504.8657</v>
      </c>
      <c r="AN158" s="90">
        <f t="shared" ca="1" si="35"/>
        <v>1542281164431.7261</v>
      </c>
      <c r="AO158" s="90">
        <f t="shared" ca="1" si="35"/>
        <v>1541749063358.5864</v>
      </c>
      <c r="AP158" s="214">
        <f ca="1">V158*'Process Emissions Multipliers'!$E$57</f>
        <v>1541216962285.4468</v>
      </c>
    </row>
    <row r="159" spans="1:42">
      <c r="A159" s="74">
        <v>450</v>
      </c>
      <c r="B159">
        <f ca="1">IF('Soil 2010'!$A167="CM",INDIRECT("'Soil 2010'!"&amp;'Country Selector'!$B$3&amp;ROW($A167))*10^12,0)</f>
        <v>3129138453.0476308</v>
      </c>
      <c r="C159" s="90">
        <f t="shared" ca="1" si="33"/>
        <v>166351856456.12497</v>
      </c>
      <c r="D159" s="90">
        <f t="shared" ca="1" si="31"/>
        <v>329574574459.20233</v>
      </c>
      <c r="E159" s="90">
        <f t="shared" ca="1" si="31"/>
        <v>492797292462.27966</v>
      </c>
      <c r="F159" s="90">
        <f t="shared" ca="1" si="31"/>
        <v>656020010465.35706</v>
      </c>
      <c r="G159" s="90">
        <f t="shared" ca="1" si="31"/>
        <v>819242728468.43433</v>
      </c>
      <c r="H159" s="90">
        <f t="shared" ca="1" si="31"/>
        <v>982465446471.5116</v>
      </c>
      <c r="I159" s="90">
        <f t="shared" ca="1" si="31"/>
        <v>1145688164474.5891</v>
      </c>
      <c r="J159" s="90">
        <f t="shared" ca="1" si="31"/>
        <v>1308910882477.6665</v>
      </c>
      <c r="K159" s="90">
        <f t="shared" ca="1" si="31"/>
        <v>1472133600480.7437</v>
      </c>
      <c r="L159" s="214">
        <f ca="1">IF('Soil 2020'!$A167="CM",INDIRECT("'Soil 2020'!"&amp;'Country Selector'!$B$3&amp;ROW($A167))*10^12,0)*'Process Emissions Multipliers'!$B$57</f>
        <v>1635356318483.821</v>
      </c>
      <c r="M159" s="90">
        <f t="shared" ca="1" si="34"/>
        <v>1472789297736.6023</v>
      </c>
      <c r="N159" s="90">
        <f t="shared" ca="1" si="32"/>
        <v>1310222276989.3838</v>
      </c>
      <c r="O159" s="90">
        <f t="shared" ca="1" si="32"/>
        <v>1147655256242.165</v>
      </c>
      <c r="P159" s="90">
        <f t="shared" ca="1" si="32"/>
        <v>985088235494.94617</v>
      </c>
      <c r="Q159" s="90">
        <f t="shared" ca="1" si="32"/>
        <v>822521214747.72754</v>
      </c>
      <c r="R159" s="90">
        <f t="shared" ca="1" si="32"/>
        <v>659954194000.50879</v>
      </c>
      <c r="S159" s="90">
        <f t="shared" ca="1" si="32"/>
        <v>497387173253.2901</v>
      </c>
      <c r="T159" s="90">
        <f t="shared" ca="1" si="32"/>
        <v>334820152506.07141</v>
      </c>
      <c r="U159" s="90">
        <f t="shared" ca="1" si="32"/>
        <v>172253131758.85269</v>
      </c>
      <c r="V159" s="214">
        <f ca="1">IF('Soil 2030'!$A167="CM",INDIRECT("'Soil 2030'!"&amp;'Country Selector'!$B$3&amp;ROW($A167))*10^12,0)*'Process Emissions Multipliers'!$D$57</f>
        <v>9686111011.633976</v>
      </c>
      <c r="W159" s="90">
        <f t="shared" ref="W159:AL174" ca="1" si="36">$V159*($AP$1-W$1)/($AP$1-$V$1)+$AP159*(W$1-$V$1)/($AP$1-$V$1)</f>
        <v>9682789839.9825459</v>
      </c>
      <c r="X159" s="90">
        <f t="shared" ca="1" si="36"/>
        <v>9679468668.3311157</v>
      </c>
      <c r="Y159" s="90">
        <f t="shared" ca="1" si="36"/>
        <v>9676147496.6796875</v>
      </c>
      <c r="Z159" s="90">
        <f t="shared" ca="1" si="36"/>
        <v>9672826325.0282574</v>
      </c>
      <c r="AA159" s="90">
        <f t="shared" ca="1" si="36"/>
        <v>9669505153.3768291</v>
      </c>
      <c r="AB159" s="90">
        <f t="shared" ca="1" si="36"/>
        <v>9666183981.725399</v>
      </c>
      <c r="AC159" s="90">
        <f t="shared" ca="1" si="36"/>
        <v>9662862810.0739708</v>
      </c>
      <c r="AD159" s="90">
        <f t="shared" ca="1" si="36"/>
        <v>9659541638.4225407</v>
      </c>
      <c r="AE159" s="90">
        <f t="shared" ca="1" si="36"/>
        <v>9656220466.7711105</v>
      </c>
      <c r="AF159" s="90">
        <f t="shared" ca="1" si="36"/>
        <v>9652899295.1196823</v>
      </c>
      <c r="AG159" s="90">
        <f t="shared" ca="1" si="36"/>
        <v>9649578123.4682503</v>
      </c>
      <c r="AH159" s="90">
        <f t="shared" ca="1" si="36"/>
        <v>9646256951.8168221</v>
      </c>
      <c r="AI159" s="90">
        <f t="shared" ca="1" si="36"/>
        <v>9642935780.1653938</v>
      </c>
      <c r="AJ159" s="90">
        <f t="shared" ca="1" si="36"/>
        <v>9639614608.5139637</v>
      </c>
      <c r="AK159" s="90">
        <f t="shared" ca="1" si="36"/>
        <v>9636293436.8625336</v>
      </c>
      <c r="AL159" s="90">
        <f t="shared" ca="1" si="36"/>
        <v>9632972265.2111053</v>
      </c>
      <c r="AM159" s="90">
        <f t="shared" ca="1" si="35"/>
        <v>9629651093.5596752</v>
      </c>
      <c r="AN159" s="90">
        <f t="shared" ca="1" si="35"/>
        <v>9626329921.9082451</v>
      </c>
      <c r="AO159" s="90">
        <f t="shared" ca="1" si="35"/>
        <v>9623008750.2568169</v>
      </c>
      <c r="AP159" s="214">
        <f ca="1">V159*'Process Emissions Multipliers'!$E$57</f>
        <v>9619687578.6053867</v>
      </c>
    </row>
    <row r="160" spans="1:42">
      <c r="A160" s="74">
        <v>500</v>
      </c>
      <c r="B160">
        <f ca="1">IF('Soil 2010'!$A168="CM",INDIRECT("'Soil 2010'!"&amp;'Country Selector'!$B$3&amp;ROW($A168))*10^12,0)</f>
        <v>16184747788.930309</v>
      </c>
      <c r="C160" s="90">
        <f t="shared" ca="1" si="33"/>
        <v>15306202190.135384</v>
      </c>
      <c r="D160" s="90">
        <f t="shared" ca="1" si="31"/>
        <v>14427656591.340462</v>
      </c>
      <c r="E160" s="90">
        <f t="shared" ca="1" si="31"/>
        <v>13549110992.545538</v>
      </c>
      <c r="F160" s="90">
        <f t="shared" ca="1" si="31"/>
        <v>12670565393.750612</v>
      </c>
      <c r="G160" s="90">
        <f t="shared" ca="1" si="31"/>
        <v>11792019794.955688</v>
      </c>
      <c r="H160" s="90">
        <f t="shared" ca="1" si="31"/>
        <v>10913474196.160765</v>
      </c>
      <c r="I160" s="90">
        <f t="shared" ca="1" si="31"/>
        <v>10034928597.365841</v>
      </c>
      <c r="J160" s="90">
        <f t="shared" ca="1" si="31"/>
        <v>9156382998.5709171</v>
      </c>
      <c r="K160" s="90">
        <f t="shared" ca="1" si="31"/>
        <v>8277837399.7759943</v>
      </c>
      <c r="L160" s="214">
        <f ca="1">IF('Soil 2020'!$A168="CM",INDIRECT("'Soil 2020'!"&amp;'Country Selector'!$B$3&amp;ROW($A168))*10^12,0)*'Process Emissions Multipliers'!$B$57</f>
        <v>7399291800.9810696</v>
      </c>
      <c r="M160" s="90">
        <f t="shared" ca="1" si="34"/>
        <v>73511409279.522003</v>
      </c>
      <c r="N160" s="90">
        <f t="shared" ca="1" si="32"/>
        <v>139623526758.06293</v>
      </c>
      <c r="O160" s="90">
        <f t="shared" ca="1" si="32"/>
        <v>205735644236.60385</v>
      </c>
      <c r="P160" s="90">
        <f t="shared" ca="1" si="32"/>
        <v>271847761715.14481</v>
      </c>
      <c r="Q160" s="90">
        <f t="shared" ca="1" si="32"/>
        <v>337959879193.68573</v>
      </c>
      <c r="R160" s="90">
        <f t="shared" ca="1" si="32"/>
        <v>404071996672.22668</v>
      </c>
      <c r="S160" s="90">
        <f t="shared" ca="1" si="32"/>
        <v>470184114150.76758</v>
      </c>
      <c r="T160" s="90">
        <f t="shared" ca="1" si="32"/>
        <v>536296231629.30853</v>
      </c>
      <c r="U160" s="90">
        <f t="shared" ca="1" si="32"/>
        <v>602408349107.84949</v>
      </c>
      <c r="V160" s="214">
        <f ca="1">IF('Soil 2030'!$A168="CM",INDIRECT("'Soil 2030'!"&amp;'Country Selector'!$B$3&amp;ROW($A168))*10^12,0)*'Process Emissions Multipliers'!$D$57</f>
        <v>668520466586.39038</v>
      </c>
      <c r="W160" s="90">
        <f t="shared" ca="1" si="36"/>
        <v>668291244433.21045</v>
      </c>
      <c r="X160" s="90">
        <f t="shared" ca="1" si="36"/>
        <v>668062022280.0304</v>
      </c>
      <c r="Y160" s="90">
        <f t="shared" ca="1" si="36"/>
        <v>667832800126.85046</v>
      </c>
      <c r="Z160" s="90">
        <f t="shared" ca="1" si="36"/>
        <v>667603577973.67041</v>
      </c>
      <c r="AA160" s="90">
        <f t="shared" ca="1" si="36"/>
        <v>667374355820.49048</v>
      </c>
      <c r="AB160" s="90">
        <f t="shared" ca="1" si="36"/>
        <v>667145133667.31055</v>
      </c>
      <c r="AC160" s="90">
        <f t="shared" ca="1" si="36"/>
        <v>666915911514.13049</v>
      </c>
      <c r="AD160" s="90">
        <f t="shared" ca="1" si="36"/>
        <v>666686689360.95044</v>
      </c>
      <c r="AE160" s="90">
        <f t="shared" ca="1" si="36"/>
        <v>666457467207.77051</v>
      </c>
      <c r="AF160" s="90">
        <f t="shared" ca="1" si="36"/>
        <v>666228245054.59058</v>
      </c>
      <c r="AG160" s="90">
        <f t="shared" ca="1" si="36"/>
        <v>665999022901.41052</v>
      </c>
      <c r="AH160" s="90">
        <f t="shared" ca="1" si="36"/>
        <v>665769800748.23059</v>
      </c>
      <c r="AI160" s="90">
        <f t="shared" ca="1" si="36"/>
        <v>665540578595.05054</v>
      </c>
      <c r="AJ160" s="90">
        <f t="shared" ca="1" si="36"/>
        <v>665311356441.87061</v>
      </c>
      <c r="AK160" s="90">
        <f t="shared" ca="1" si="36"/>
        <v>665082134288.69055</v>
      </c>
      <c r="AL160" s="90">
        <f t="shared" ca="1" si="36"/>
        <v>664852912135.51062</v>
      </c>
      <c r="AM160" s="90">
        <f t="shared" ca="1" si="35"/>
        <v>664623689982.33057</v>
      </c>
      <c r="AN160" s="90">
        <f t="shared" ca="1" si="35"/>
        <v>664394467829.15063</v>
      </c>
      <c r="AO160" s="90">
        <f t="shared" ca="1" si="35"/>
        <v>664165245675.9707</v>
      </c>
      <c r="AP160" s="214">
        <f ca="1">V160*'Process Emissions Multipliers'!$E$57</f>
        <v>663936023522.79065</v>
      </c>
    </row>
    <row r="161" spans="1:42">
      <c r="A161" s="74">
        <v>550</v>
      </c>
      <c r="B161">
        <f ca="1">IF('Soil 2010'!$A169="CM",INDIRECT("'Soil 2010'!"&amp;'Country Selector'!$B$3&amp;ROW($A169))*10^12,0)</f>
        <v>32634319466.86879</v>
      </c>
      <c r="C161" s="90">
        <f t="shared" ca="1" si="33"/>
        <v>77867538097.916321</v>
      </c>
      <c r="D161" s="90">
        <f t="shared" ca="1" si="31"/>
        <v>123100756728.96384</v>
      </c>
      <c r="E161" s="90">
        <f t="shared" ca="1" si="31"/>
        <v>168333975360.01138</v>
      </c>
      <c r="F161" s="90">
        <f t="shared" ca="1" si="31"/>
        <v>213567193991.0589</v>
      </c>
      <c r="G161" s="90">
        <f t="shared" ca="1" si="31"/>
        <v>258800412622.10641</v>
      </c>
      <c r="H161" s="90">
        <f t="shared" ca="1" si="31"/>
        <v>304033631253.15393</v>
      </c>
      <c r="I161" s="90">
        <f t="shared" ca="1" si="31"/>
        <v>349266849884.20142</v>
      </c>
      <c r="J161" s="90">
        <f t="shared" ca="1" si="31"/>
        <v>394500068515.24902</v>
      </c>
      <c r="K161" s="90">
        <f t="shared" ca="1" si="31"/>
        <v>439733287146.29657</v>
      </c>
      <c r="L161" s="214">
        <f ca="1">IF('Soil 2020'!$A169="CM",INDIRECT("'Soil 2020'!"&amp;'Country Selector'!$B$3&amp;ROW($A169))*10^12,0)*'Process Emissions Multipliers'!$B$57</f>
        <v>484966505777.34406</v>
      </c>
      <c r="M161" s="90">
        <f t="shared" ca="1" si="34"/>
        <v>436588683630.5874</v>
      </c>
      <c r="N161" s="90">
        <f t="shared" ca="1" si="32"/>
        <v>388210861483.83069</v>
      </c>
      <c r="O161" s="90">
        <f t="shared" ca="1" si="32"/>
        <v>339833039337.07391</v>
      </c>
      <c r="P161" s="90">
        <f t="shared" ca="1" si="32"/>
        <v>291455217190.31726</v>
      </c>
      <c r="Q161" s="90">
        <f t="shared" ca="1" si="32"/>
        <v>243077395043.56058</v>
      </c>
      <c r="R161" s="90">
        <f t="shared" ca="1" si="32"/>
        <v>194699572896.80386</v>
      </c>
      <c r="S161" s="90">
        <f t="shared" ca="1" si="32"/>
        <v>146321750750.04718</v>
      </c>
      <c r="T161" s="90">
        <f t="shared" ca="1" si="32"/>
        <v>97943928603.290482</v>
      </c>
      <c r="U161" s="90">
        <f t="shared" ca="1" si="32"/>
        <v>49566106456.533775</v>
      </c>
      <c r="V161" s="214">
        <f ca="1">IF('Soil 2030'!$A169="CM",INDIRECT("'Soil 2030'!"&amp;'Country Selector'!$B$3&amp;ROW($A169))*10^12,0)*'Process Emissions Multipliers'!$D$57</f>
        <v>1188284309.7770796</v>
      </c>
      <c r="W161" s="90">
        <f t="shared" ca="1" si="36"/>
        <v>1187876871.1096175</v>
      </c>
      <c r="X161" s="90">
        <f t="shared" ca="1" si="36"/>
        <v>1187469432.4421556</v>
      </c>
      <c r="Y161" s="90">
        <f t="shared" ca="1" si="36"/>
        <v>1187061993.7746933</v>
      </c>
      <c r="Z161" s="90">
        <f t="shared" ca="1" si="36"/>
        <v>1186654555.1072311</v>
      </c>
      <c r="AA161" s="90">
        <f t="shared" ca="1" si="36"/>
        <v>1186247116.4397693</v>
      </c>
      <c r="AB161" s="90">
        <f t="shared" ca="1" si="36"/>
        <v>1185839677.7723072</v>
      </c>
      <c r="AC161" s="90">
        <f t="shared" ca="1" si="36"/>
        <v>1185432239.104845</v>
      </c>
      <c r="AD161" s="90">
        <f t="shared" ca="1" si="36"/>
        <v>1185024800.4373829</v>
      </c>
      <c r="AE161" s="90">
        <f t="shared" ca="1" si="36"/>
        <v>1184617361.7699208</v>
      </c>
      <c r="AF161" s="90">
        <f t="shared" ca="1" si="36"/>
        <v>1184209923.1024587</v>
      </c>
      <c r="AG161" s="90">
        <f t="shared" ca="1" si="36"/>
        <v>1183802484.4349966</v>
      </c>
      <c r="AH161" s="90">
        <f t="shared" ca="1" si="36"/>
        <v>1183395045.7675345</v>
      </c>
      <c r="AI161" s="90">
        <f t="shared" ca="1" si="36"/>
        <v>1182987607.1000724</v>
      </c>
      <c r="AJ161" s="90">
        <f t="shared" ca="1" si="36"/>
        <v>1182580168.4326105</v>
      </c>
      <c r="AK161" s="90">
        <f t="shared" ca="1" si="36"/>
        <v>1182172729.7651482</v>
      </c>
      <c r="AL161" s="90">
        <f t="shared" ca="1" si="36"/>
        <v>1181765291.0976863</v>
      </c>
      <c r="AM161" s="90">
        <f t="shared" ca="1" si="35"/>
        <v>1181357852.4302242</v>
      </c>
      <c r="AN161" s="90">
        <f t="shared" ca="1" si="35"/>
        <v>1180950413.7627618</v>
      </c>
      <c r="AO161" s="90">
        <f t="shared" ca="1" si="35"/>
        <v>1180542975.0952997</v>
      </c>
      <c r="AP161" s="214">
        <f ca="1">V161*'Process Emissions Multipliers'!$E$57</f>
        <v>1180135536.4278378</v>
      </c>
    </row>
    <row r="162" spans="1:42">
      <c r="A162" s="74">
        <v>600</v>
      </c>
      <c r="B162">
        <f ca="1">IF('Soil 2010'!$A170="CM",INDIRECT("'Soil 2010'!"&amp;'Country Selector'!$B$3&amp;ROW($A170))*10^12,0)</f>
        <v>0</v>
      </c>
      <c r="C162" s="90">
        <f t="shared" ca="1" si="33"/>
        <v>186882750.85045558</v>
      </c>
      <c r="D162" s="90">
        <f t="shared" ca="1" si="31"/>
        <v>373765501.70091116</v>
      </c>
      <c r="E162" s="90">
        <f t="shared" ca="1" si="31"/>
        <v>560648252.55136681</v>
      </c>
      <c r="F162" s="90">
        <f t="shared" ca="1" si="31"/>
        <v>747531003.40182233</v>
      </c>
      <c r="G162" s="90">
        <f t="shared" ca="1" si="31"/>
        <v>934413754.25227797</v>
      </c>
      <c r="H162" s="90">
        <f t="shared" ca="1" si="31"/>
        <v>1121296505.1027336</v>
      </c>
      <c r="I162" s="90">
        <f t="shared" ca="1" si="31"/>
        <v>1308179255.9531891</v>
      </c>
      <c r="J162" s="90">
        <f t="shared" ca="1" si="31"/>
        <v>1495062006.8036447</v>
      </c>
      <c r="K162" s="90">
        <f t="shared" ca="1" si="31"/>
        <v>1681944757.6541004</v>
      </c>
      <c r="L162" s="214">
        <f ca="1">IF('Soil 2020'!$A170="CM",INDIRECT("'Soil 2020'!"&amp;'Country Selector'!$B$3&amp;ROW($A170))*10^12,0)*'Process Emissions Multipliers'!$B$57</f>
        <v>1868827508.5045559</v>
      </c>
      <c r="M162" s="90">
        <f t="shared" ca="1" si="34"/>
        <v>1681944757.6541004</v>
      </c>
      <c r="N162" s="90">
        <f t="shared" ca="1" si="32"/>
        <v>1495062006.8036447</v>
      </c>
      <c r="O162" s="90">
        <f t="shared" ca="1" si="32"/>
        <v>1308179255.9531891</v>
      </c>
      <c r="P162" s="90">
        <f t="shared" ca="1" si="32"/>
        <v>1121296505.1027336</v>
      </c>
      <c r="Q162" s="90">
        <f t="shared" ca="1" si="32"/>
        <v>934413754.25227797</v>
      </c>
      <c r="R162" s="90">
        <f t="shared" ca="1" si="32"/>
        <v>747531003.40182233</v>
      </c>
      <c r="S162" s="90">
        <f t="shared" ca="1" si="32"/>
        <v>560648252.55136681</v>
      </c>
      <c r="T162" s="90">
        <f t="shared" ca="1" si="32"/>
        <v>373765501.70091116</v>
      </c>
      <c r="U162" s="90">
        <f t="shared" ca="1" si="32"/>
        <v>186882750.85045558</v>
      </c>
      <c r="V162" s="214">
        <f ca="1">IF('Soil 2030'!$A170="CM",INDIRECT("'Soil 2030'!"&amp;'Country Selector'!$B$3&amp;ROW($A170))*10^12,0)*'Process Emissions Multipliers'!$D$57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Multipliers'!$E$57</f>
        <v>0</v>
      </c>
    </row>
    <row r="163" spans="1:42">
      <c r="A163" s="74">
        <v>650</v>
      </c>
      <c r="B163">
        <f ca="1">IF('Soil 2010'!$A171="CM",INDIRECT("'Soil 2010'!"&amp;'Country Selector'!$B$3&amp;ROW($A171))*10^12,0)</f>
        <v>79185400591.978088</v>
      </c>
      <c r="C163" s="90">
        <f t="shared" ca="1" si="33"/>
        <v>89687259364.851761</v>
      </c>
      <c r="D163" s="90">
        <f t="shared" ca="1" si="31"/>
        <v>100189118137.72543</v>
      </c>
      <c r="E163" s="90">
        <f t="shared" ca="1" si="31"/>
        <v>110690976910.59912</v>
      </c>
      <c r="F163" s="90">
        <f t="shared" ca="1" si="31"/>
        <v>121192835683.47278</v>
      </c>
      <c r="G163" s="90">
        <f t="shared" ca="1" si="31"/>
        <v>131694694456.34647</v>
      </c>
      <c r="H163" s="90">
        <f t="shared" ca="1" si="31"/>
        <v>142196553229.22015</v>
      </c>
      <c r="I163" s="90">
        <f t="shared" ca="1" si="31"/>
        <v>152698412002.09381</v>
      </c>
      <c r="J163" s="90">
        <f t="shared" ca="1" si="31"/>
        <v>163200270774.9675</v>
      </c>
      <c r="K163" s="90">
        <f t="shared" ca="1" si="31"/>
        <v>173702129547.84119</v>
      </c>
      <c r="L163" s="214">
        <f ca="1">IF('Soil 2020'!$A171="CM",INDIRECT("'Soil 2020'!"&amp;'Country Selector'!$B$3&amp;ROW($A171))*10^12,0)*'Process Emissions Multipliers'!$B$57</f>
        <v>184203988320.71484</v>
      </c>
      <c r="M163" s="90">
        <f t="shared" ca="1" si="34"/>
        <v>165969814148.56204</v>
      </c>
      <c r="N163" s="90">
        <f t="shared" ca="1" si="32"/>
        <v>147735639976.40921</v>
      </c>
      <c r="O163" s="90">
        <f t="shared" ca="1" si="32"/>
        <v>129501465804.25639</v>
      </c>
      <c r="P163" s="90">
        <f t="shared" ca="1" si="32"/>
        <v>111267291632.10358</v>
      </c>
      <c r="Q163" s="90">
        <f t="shared" ca="1" si="32"/>
        <v>93033117459.95076</v>
      </c>
      <c r="R163" s="90">
        <f t="shared" ca="1" si="32"/>
        <v>74798943287.797928</v>
      </c>
      <c r="S163" s="90">
        <f t="shared" ca="1" si="32"/>
        <v>56564769115.645119</v>
      </c>
      <c r="T163" s="90">
        <f t="shared" ca="1" si="32"/>
        <v>38330594943.492294</v>
      </c>
      <c r="U163" s="90">
        <f t="shared" ca="1" si="32"/>
        <v>20096420771.339481</v>
      </c>
      <c r="V163" s="214">
        <f ca="1">IF('Soil 2030'!$A171="CM",INDIRECT("'Soil 2030'!"&amp;'Country Selector'!$B$3&amp;ROW($A171))*10^12,0)*'Process Emissions Multipliers'!$D$57</f>
        <v>1862246599.1866627</v>
      </c>
      <c r="W163" s="90">
        <f t="shared" ca="1" si="36"/>
        <v>1861608072.4749866</v>
      </c>
      <c r="X163" s="90">
        <f t="shared" ca="1" si="36"/>
        <v>1860969545.7633102</v>
      </c>
      <c r="Y163" s="90">
        <f t="shared" ca="1" si="36"/>
        <v>1860331019.0516338</v>
      </c>
      <c r="Z163" s="90">
        <f t="shared" ca="1" si="36"/>
        <v>1859692492.3399577</v>
      </c>
      <c r="AA163" s="90">
        <f t="shared" ca="1" si="36"/>
        <v>1859053965.6282816</v>
      </c>
      <c r="AB163" s="90">
        <f t="shared" ca="1" si="36"/>
        <v>1858415438.916605</v>
      </c>
      <c r="AC163" s="90">
        <f t="shared" ca="1" si="36"/>
        <v>1857776912.2049289</v>
      </c>
      <c r="AD163" s="90">
        <f t="shared" ca="1" si="36"/>
        <v>1857138385.4932528</v>
      </c>
      <c r="AE163" s="90">
        <f t="shared" ca="1" si="36"/>
        <v>1856499858.7815766</v>
      </c>
      <c r="AF163" s="90">
        <f t="shared" ca="1" si="36"/>
        <v>1855861332.0699003</v>
      </c>
      <c r="AG163" s="90">
        <f t="shared" ca="1" si="36"/>
        <v>1855222805.3582239</v>
      </c>
      <c r="AH163" s="90">
        <f t="shared" ca="1" si="36"/>
        <v>1854584278.6465478</v>
      </c>
      <c r="AI163" s="90">
        <f t="shared" ca="1" si="36"/>
        <v>1853945751.9348717</v>
      </c>
      <c r="AJ163" s="90">
        <f t="shared" ca="1" si="36"/>
        <v>1853307225.2231953</v>
      </c>
      <c r="AK163" s="90">
        <f t="shared" ca="1" si="36"/>
        <v>1852668698.5115192</v>
      </c>
      <c r="AL163" s="90">
        <f t="shared" ca="1" si="36"/>
        <v>1852030171.7998428</v>
      </c>
      <c r="AM163" s="90">
        <f t="shared" ca="1" si="35"/>
        <v>1851391645.0881667</v>
      </c>
      <c r="AN163" s="90">
        <f t="shared" ca="1" si="35"/>
        <v>1850753118.3764906</v>
      </c>
      <c r="AO163" s="90">
        <f t="shared" ca="1" si="35"/>
        <v>1850114591.6648142</v>
      </c>
      <c r="AP163" s="214">
        <f ca="1">V163*'Process Emissions Multipliers'!$E$57</f>
        <v>1849476064.9531379</v>
      </c>
    </row>
    <row r="164" spans="1:42">
      <c r="A164" s="74">
        <v>700</v>
      </c>
      <c r="B164">
        <f ca="1">IF('Soil 2010'!$A172="CM",INDIRECT("'Soil 2010'!"&amp;'Country Selector'!$B$3&amp;ROW($A172))*10^12,0)</f>
        <v>382705849.56023866</v>
      </c>
      <c r="C164" s="90">
        <f t="shared" ca="1" si="33"/>
        <v>4945432501.9397535</v>
      </c>
      <c r="D164" s="90">
        <f t="shared" ca="1" si="31"/>
        <v>9508159154.3192692</v>
      </c>
      <c r="E164" s="90">
        <f t="shared" ca="1" si="31"/>
        <v>14070885806.698784</v>
      </c>
      <c r="F164" s="90">
        <f t="shared" ca="1" si="31"/>
        <v>18633612459.0783</v>
      </c>
      <c r="G164" s="90">
        <f t="shared" ca="1" si="31"/>
        <v>23196339111.457813</v>
      </c>
      <c r="H164" s="90">
        <f t="shared" ca="1" si="31"/>
        <v>27759065763.83733</v>
      </c>
      <c r="I164" s="90">
        <f t="shared" ca="1" si="31"/>
        <v>32321792416.216839</v>
      </c>
      <c r="J164" s="90">
        <f t="shared" ca="1" si="31"/>
        <v>36884519068.596359</v>
      </c>
      <c r="K164" s="90">
        <f t="shared" ca="1" si="31"/>
        <v>41447245720.975876</v>
      </c>
      <c r="L164" s="214">
        <f ca="1">IF('Soil 2020'!$A172="CM",INDIRECT("'Soil 2020'!"&amp;'Country Selector'!$B$3&amp;ROW($A172))*10^12,0)*'Process Emissions Multipliers'!$B$57</f>
        <v>46009972373.355385</v>
      </c>
      <c r="M164" s="90">
        <f t="shared" ca="1" si="34"/>
        <v>138535532740.31061</v>
      </c>
      <c r="N164" s="90">
        <f t="shared" ca="1" si="32"/>
        <v>231061093107.26587</v>
      </c>
      <c r="O164" s="90">
        <f t="shared" ca="1" si="32"/>
        <v>323586653474.22107</v>
      </c>
      <c r="P164" s="90">
        <f t="shared" ca="1" si="32"/>
        <v>416112213841.17633</v>
      </c>
      <c r="Q164" s="90">
        <f t="shared" ca="1" si="32"/>
        <v>508637774208.13159</v>
      </c>
      <c r="R164" s="90">
        <f t="shared" ca="1" si="32"/>
        <v>601163334575.08679</v>
      </c>
      <c r="S164" s="90">
        <f t="shared" ca="1" si="32"/>
        <v>693688894942.04199</v>
      </c>
      <c r="T164" s="90">
        <f t="shared" ca="1" si="32"/>
        <v>786214455308.99719</v>
      </c>
      <c r="U164" s="90">
        <f t="shared" ca="1" si="32"/>
        <v>878740015675.95251</v>
      </c>
      <c r="V164" s="214">
        <f ca="1">IF('Soil 2030'!$A172="CM",INDIRECT("'Soil 2030'!"&amp;'Country Selector'!$B$3&amp;ROW($A172))*10^12,0)*'Process Emissions Multipliers'!$D$57</f>
        <v>971265576042.90771</v>
      </c>
      <c r="W164" s="90">
        <f t="shared" ca="1" si="36"/>
        <v>970932548711.99146</v>
      </c>
      <c r="X164" s="90">
        <f t="shared" ca="1" si="36"/>
        <v>970599521381.0752</v>
      </c>
      <c r="Y164" s="90">
        <f t="shared" ca="1" si="36"/>
        <v>970266494050.15894</v>
      </c>
      <c r="Z164" s="90">
        <f t="shared" ca="1" si="36"/>
        <v>969933466719.24268</v>
      </c>
      <c r="AA164" s="90">
        <f t="shared" ca="1" si="36"/>
        <v>969600439388.32642</v>
      </c>
      <c r="AB164" s="90">
        <f t="shared" ca="1" si="36"/>
        <v>969267412057.41016</v>
      </c>
      <c r="AC164" s="90">
        <f t="shared" ca="1" si="36"/>
        <v>968934384726.4939</v>
      </c>
      <c r="AD164" s="90">
        <f t="shared" ca="1" si="36"/>
        <v>968601357395.57764</v>
      </c>
      <c r="AE164" s="90">
        <f t="shared" ca="1" si="36"/>
        <v>968268330064.66138</v>
      </c>
      <c r="AF164" s="90">
        <f t="shared" ca="1" si="36"/>
        <v>967935302733.74524</v>
      </c>
      <c r="AG164" s="90">
        <f t="shared" ca="1" si="36"/>
        <v>967602275402.82886</v>
      </c>
      <c r="AH164" s="90">
        <f t="shared" ca="1" si="36"/>
        <v>967269248071.91272</v>
      </c>
      <c r="AI164" s="90">
        <f t="shared" ca="1" si="36"/>
        <v>966936220740.99646</v>
      </c>
      <c r="AJ164" s="90">
        <f t="shared" ca="1" si="36"/>
        <v>966603193410.08008</v>
      </c>
      <c r="AK164" s="90">
        <f t="shared" ca="1" si="36"/>
        <v>966270166079.16394</v>
      </c>
      <c r="AL164" s="90">
        <f t="shared" ca="1" si="36"/>
        <v>965937138748.24768</v>
      </c>
      <c r="AM164" s="90">
        <f t="shared" ca="1" si="35"/>
        <v>965604111417.33142</v>
      </c>
      <c r="AN164" s="90">
        <f t="shared" ca="1" si="35"/>
        <v>965271084086.41516</v>
      </c>
      <c r="AO164" s="90">
        <f t="shared" ca="1" si="35"/>
        <v>964938056755.4989</v>
      </c>
      <c r="AP164" s="214">
        <f ca="1">V164*'Process Emissions Multipliers'!$E$57</f>
        <v>964605029424.58264</v>
      </c>
    </row>
    <row r="165" spans="1:4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33"/>
        <v>1537001466.5052018</v>
      </c>
      <c r="D165" s="90">
        <f t="shared" ca="1" si="31"/>
        <v>3074002933.0104036</v>
      </c>
      <c r="E165" s="90">
        <f t="shared" ca="1" si="31"/>
        <v>4611004399.5156059</v>
      </c>
      <c r="F165" s="90">
        <f t="shared" ca="1" si="31"/>
        <v>6148005866.0208073</v>
      </c>
      <c r="G165" s="90">
        <f t="shared" ca="1" si="31"/>
        <v>7685007332.5260105</v>
      </c>
      <c r="H165" s="90">
        <f t="shared" ca="1" si="31"/>
        <v>9222008799.0312119</v>
      </c>
      <c r="I165" s="90">
        <f t="shared" ca="1" si="31"/>
        <v>10759010265.536413</v>
      </c>
      <c r="J165" s="90">
        <f t="shared" ca="1" si="31"/>
        <v>12296011732.041615</v>
      </c>
      <c r="K165" s="90">
        <f t="shared" ca="1" si="31"/>
        <v>13833013198.546818</v>
      </c>
      <c r="L165" s="214">
        <f ca="1">IF('Soil 2020'!$A173="CM",INDIRECT("'Soil 2020'!"&amp;'Country Selector'!$B$3&amp;ROW($A173))*10^12,0)*'Process Emissions Multipliers'!$B$57</f>
        <v>15370014665.052019</v>
      </c>
      <c r="M165" s="90">
        <f t="shared" ca="1" si="34"/>
        <v>13833013198.546818</v>
      </c>
      <c r="N165" s="90">
        <f t="shared" ca="1" si="32"/>
        <v>12296011732.041615</v>
      </c>
      <c r="O165" s="90">
        <f t="shared" ca="1" si="32"/>
        <v>10759010265.536413</v>
      </c>
      <c r="P165" s="90">
        <f t="shared" ca="1" si="32"/>
        <v>9222008799.0312119</v>
      </c>
      <c r="Q165" s="90">
        <f t="shared" ca="1" si="32"/>
        <v>7685007332.5260105</v>
      </c>
      <c r="R165" s="90">
        <f t="shared" ca="1" si="32"/>
        <v>6148005866.0208073</v>
      </c>
      <c r="S165" s="90">
        <f t="shared" ca="1" si="32"/>
        <v>4611004399.5156059</v>
      </c>
      <c r="T165" s="90">
        <f t="shared" ca="1" si="32"/>
        <v>3074002933.0104036</v>
      </c>
      <c r="U165" s="90">
        <f t="shared" ca="1" si="32"/>
        <v>1537001466.5052018</v>
      </c>
      <c r="V165" s="214">
        <f ca="1">IF('Soil 2030'!$A173="CM",INDIRECT("'Soil 2030'!"&amp;'Country Selector'!$B$3&amp;ROW($A173))*10^12,0)*'Process Emissions Multipliers'!$D$57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Multipliers'!$E$57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4">
        <f ca="1">IF('Soil 2020'!$A174="CM",INDIRECT("'Soil 2020'!"&amp;'Country Selector'!$B$3&amp;ROW($A174))*10^12,0)*'Process Emissions Multipliers'!$B$57</f>
        <v>0</v>
      </c>
      <c r="M166" s="90">
        <f t="shared" ca="1" si="34"/>
        <v>19137902349.094402</v>
      </c>
      <c r="N166" s="90">
        <f t="shared" ca="1" si="32"/>
        <v>38275804698.188805</v>
      </c>
      <c r="O166" s="90">
        <f t="shared" ca="1" si="32"/>
        <v>57413707047.283203</v>
      </c>
      <c r="P166" s="90">
        <f t="shared" ca="1" si="32"/>
        <v>76551609396.377609</v>
      </c>
      <c r="Q166" s="90">
        <f t="shared" ca="1" si="32"/>
        <v>95689511745.472015</v>
      </c>
      <c r="R166" s="90">
        <f t="shared" ca="1" si="32"/>
        <v>114827414094.56641</v>
      </c>
      <c r="S166" s="90">
        <f t="shared" ca="1" si="32"/>
        <v>133965316443.66081</v>
      </c>
      <c r="T166" s="90">
        <f t="shared" ca="1" si="32"/>
        <v>153103218792.75522</v>
      </c>
      <c r="U166" s="90">
        <f t="shared" ca="1" si="32"/>
        <v>172241121141.84964</v>
      </c>
      <c r="V166" s="214">
        <f ca="1">IF('Soil 2030'!$A174="CM",INDIRECT("'Soil 2030'!"&amp;'Country Selector'!$B$3&amp;ROW($A174))*10^12,0)*'Process Emissions Multipliers'!$D$57</f>
        <v>191379023490.94403</v>
      </c>
      <c r="W166" s="90">
        <f t="shared" ca="1" si="36"/>
        <v>191313403492.7081</v>
      </c>
      <c r="X166" s="90">
        <f t="shared" ca="1" si="36"/>
        <v>191247783494.4722</v>
      </c>
      <c r="Y166" s="90">
        <f t="shared" ca="1" si="36"/>
        <v>191182163496.23627</v>
      </c>
      <c r="Z166" s="90">
        <f t="shared" ca="1" si="36"/>
        <v>191116543498.00034</v>
      </c>
      <c r="AA166" s="90">
        <f t="shared" ca="1" si="36"/>
        <v>191050923499.76443</v>
      </c>
      <c r="AB166" s="90">
        <f t="shared" ca="1" si="36"/>
        <v>190985303501.5285</v>
      </c>
      <c r="AC166" s="90">
        <f t="shared" ca="1" si="36"/>
        <v>190919683503.29257</v>
      </c>
      <c r="AD166" s="90">
        <f t="shared" ca="1" si="36"/>
        <v>190854063505.05664</v>
      </c>
      <c r="AE166" s="90">
        <f t="shared" ca="1" si="36"/>
        <v>190788443506.82074</v>
      </c>
      <c r="AF166" s="90">
        <f t="shared" ca="1" si="36"/>
        <v>190722823508.58481</v>
      </c>
      <c r="AG166" s="90">
        <f t="shared" ca="1" si="36"/>
        <v>190657203510.34888</v>
      </c>
      <c r="AH166" s="90">
        <f t="shared" ca="1" si="36"/>
        <v>190591583512.11298</v>
      </c>
      <c r="AI166" s="90">
        <f t="shared" ca="1" si="36"/>
        <v>190525963513.87704</v>
      </c>
      <c r="AJ166" s="90">
        <f t="shared" ca="1" si="36"/>
        <v>190460343515.64111</v>
      </c>
      <c r="AK166" s="90">
        <f t="shared" ca="1" si="36"/>
        <v>190394723517.40521</v>
      </c>
      <c r="AL166" s="90">
        <f t="shared" ca="1" si="36"/>
        <v>190329103519.16928</v>
      </c>
      <c r="AM166" s="90">
        <f t="shared" ca="1" si="35"/>
        <v>190263483520.93335</v>
      </c>
      <c r="AN166" s="90">
        <f t="shared" ca="1" si="35"/>
        <v>190197863522.69742</v>
      </c>
      <c r="AO166" s="90">
        <f t="shared" ca="1" si="35"/>
        <v>190132243524.46152</v>
      </c>
      <c r="AP166" s="214">
        <f ca="1">V166*'Process Emissions Multipliers'!$E$57</f>
        <v>190066623526.22559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1524776777.7869658</v>
      </c>
      <c r="D167" s="90">
        <f t="shared" ca="1" si="31"/>
        <v>3049553555.5739317</v>
      </c>
      <c r="E167" s="90">
        <f t="shared" ca="1" si="31"/>
        <v>4574330333.3608971</v>
      </c>
      <c r="F167" s="90">
        <f t="shared" ca="1" si="31"/>
        <v>6099107111.1478634</v>
      </c>
      <c r="G167" s="90">
        <f t="shared" ca="1" si="31"/>
        <v>7623883888.9348278</v>
      </c>
      <c r="H167" s="90">
        <f t="shared" ca="1" si="31"/>
        <v>9148660666.7217941</v>
      </c>
      <c r="I167" s="90">
        <f t="shared" ca="1" si="31"/>
        <v>10673437444.50876</v>
      </c>
      <c r="J167" s="90">
        <f t="shared" ca="1" si="31"/>
        <v>12198214222.295727</v>
      </c>
      <c r="K167" s="90">
        <f t="shared" ca="1" si="31"/>
        <v>13722991000.082691</v>
      </c>
      <c r="L167" s="214">
        <f ca="1">IF('Soil 2020'!$A175="CM",INDIRECT("'Soil 2020'!"&amp;'Country Selector'!$B$3&amp;ROW($A175))*10^12,0)*'Process Emissions Multipliers'!$B$57</f>
        <v>15247767777.869658</v>
      </c>
      <c r="M167" s="90">
        <f t="shared" ca="1" si="34"/>
        <v>13722991000.082691</v>
      </c>
      <c r="N167" s="90">
        <f t="shared" ca="1" si="32"/>
        <v>12198214222.295727</v>
      </c>
      <c r="O167" s="90">
        <f t="shared" ca="1" si="32"/>
        <v>10673437444.50876</v>
      </c>
      <c r="P167" s="90">
        <f t="shared" ca="1" si="32"/>
        <v>9148660666.7217941</v>
      </c>
      <c r="Q167" s="90">
        <f t="shared" ca="1" si="32"/>
        <v>7623883888.9348278</v>
      </c>
      <c r="R167" s="90">
        <f t="shared" ca="1" si="32"/>
        <v>6099107111.1478634</v>
      </c>
      <c r="S167" s="90">
        <f t="shared" ca="1" si="32"/>
        <v>4574330333.3608971</v>
      </c>
      <c r="T167" s="90">
        <f t="shared" ca="1" si="32"/>
        <v>3049553555.5739317</v>
      </c>
      <c r="U167" s="90">
        <f t="shared" ca="1" si="32"/>
        <v>1524776777.7869658</v>
      </c>
      <c r="V167" s="214">
        <f ca="1">IF('Soil 2030'!$A175="CM",INDIRECT("'Soil 2030'!"&amp;'Country Selector'!$B$3&amp;ROW($A175))*10^12,0)*'Process Emissions Multipliers'!$D$57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Multipliers'!$E$57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5885029233.1236172</v>
      </c>
      <c r="C168" s="90">
        <f t="shared" ca="1" si="33"/>
        <v>5296526309.8112555</v>
      </c>
      <c r="D168" s="90">
        <f t="shared" ca="1" si="31"/>
        <v>4708023386.4988937</v>
      </c>
      <c r="E168" s="90">
        <f t="shared" ca="1" si="31"/>
        <v>4119520463.186532</v>
      </c>
      <c r="F168" s="90">
        <f t="shared" ca="1" si="31"/>
        <v>3531017539.8741698</v>
      </c>
      <c r="G168" s="90">
        <f t="shared" ca="1" si="31"/>
        <v>2942514616.5618086</v>
      </c>
      <c r="H168" s="90">
        <f t="shared" ca="1" si="31"/>
        <v>2354011693.2494469</v>
      </c>
      <c r="I168" s="90">
        <f t="shared" ca="1" si="31"/>
        <v>1765508769.9370849</v>
      </c>
      <c r="J168" s="90">
        <f t="shared" ca="1" si="31"/>
        <v>1177005846.6247234</v>
      </c>
      <c r="K168" s="90">
        <f t="shared" ca="1" si="31"/>
        <v>588502923.31236172</v>
      </c>
      <c r="L168" s="214">
        <f ca="1">IF('Soil 2020'!$A176="CM",INDIRECT("'Soil 2020'!"&amp;'Country Selector'!$B$3&amp;ROW($A176))*10^12,0)*'Process Emissions Multipliers'!$B$57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4">
        <f ca="1">IF('Soil 2030'!$A176="CM",INDIRECT("'Soil 2030'!"&amp;'Country Selector'!$B$3&amp;ROW($A176))*10^12,0)*'Process Emissions Multipliers'!$D$57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Multipliers'!$E$57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524889845.1739592</v>
      </c>
      <c r="C169" s="90">
        <f t="shared" ca="1" si="33"/>
        <v>472400860.65656328</v>
      </c>
      <c r="D169" s="90">
        <f t="shared" ca="1" si="31"/>
        <v>419911876.13916737</v>
      </c>
      <c r="E169" s="90">
        <f t="shared" ca="1" si="31"/>
        <v>367422891.62177145</v>
      </c>
      <c r="F169" s="90">
        <f t="shared" ca="1" si="31"/>
        <v>314933907.10437548</v>
      </c>
      <c r="G169" s="90">
        <f t="shared" ca="1" si="31"/>
        <v>262444922.58697957</v>
      </c>
      <c r="H169" s="90">
        <f t="shared" ca="1" si="31"/>
        <v>209955938.06958368</v>
      </c>
      <c r="I169" s="90">
        <f t="shared" ca="1" si="31"/>
        <v>157466953.55218774</v>
      </c>
      <c r="J169" s="90">
        <f t="shared" ca="1" si="31"/>
        <v>104977969.03479184</v>
      </c>
      <c r="K169" s="90">
        <f t="shared" ca="1" si="31"/>
        <v>52488984.517395921</v>
      </c>
      <c r="L169" s="214">
        <f ca="1">IF('Soil 2020'!$A177="CM",INDIRECT("'Soil 2020'!"&amp;'Country Selector'!$B$3&amp;ROW($A177))*10^12,0)*'Process Emissions Multipliers'!$B$57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4">
        <f ca="1">IF('Soil 2030'!$A177="CM",INDIRECT("'Soil 2030'!"&amp;'Country Selector'!$B$3&amp;ROW($A177))*10^12,0)*'Process Emissions Multipliers'!$D$57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Multipliers'!$E$57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4">
        <f ca="1">IF('Soil 2020'!$A178="CM",INDIRECT("'Soil 2020'!"&amp;'Country Selector'!$B$3&amp;ROW($A178))*10^12,0)*'Process Emissions Multipliers'!$B$57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4">
        <f ca="1">IF('Soil 2030'!$A178="CM",INDIRECT("'Soil 2030'!"&amp;'Country Selector'!$B$3&amp;ROW($A178))*10^12,0)*'Process Emissions Multipliers'!$D$57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Multipliers'!$E$57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1044476116.4372096</v>
      </c>
      <c r="C171" s="90">
        <f t="shared" ca="1" si="33"/>
        <v>940028504.79348874</v>
      </c>
      <c r="D171" s="90">
        <f t="shared" ca="1" si="31"/>
        <v>835580893.14976764</v>
      </c>
      <c r="E171" s="90">
        <f t="shared" ca="1" si="31"/>
        <v>731133281.50604665</v>
      </c>
      <c r="F171" s="90">
        <f t="shared" ca="1" si="31"/>
        <v>626685669.86232579</v>
      </c>
      <c r="G171" s="90">
        <f t="shared" ca="1" si="31"/>
        <v>522238058.21860486</v>
      </c>
      <c r="H171" s="90">
        <f t="shared" ca="1" si="31"/>
        <v>417790446.57488382</v>
      </c>
      <c r="I171" s="90">
        <f t="shared" ca="1" si="31"/>
        <v>313342834.93116289</v>
      </c>
      <c r="J171" s="90">
        <f t="shared" ca="1" si="31"/>
        <v>208895223.28744191</v>
      </c>
      <c r="K171" s="90">
        <f t="shared" ca="1" si="31"/>
        <v>104447611.64372095</v>
      </c>
      <c r="L171" s="214">
        <f ca="1">IF('Soil 2020'!$A179="CM",INDIRECT("'Soil 2020'!"&amp;'Country Selector'!$B$3&amp;ROW($A179))*10^12,0)*'Process Emissions Multipliers'!$B$57</f>
        <v>0</v>
      </c>
      <c r="M171" s="90">
        <f t="shared" ca="1" si="34"/>
        <v>1601598972.2145247</v>
      </c>
      <c r="N171" s="90">
        <f t="shared" ca="1" si="32"/>
        <v>3203197944.4290495</v>
      </c>
      <c r="O171" s="90">
        <f t="shared" ca="1" si="32"/>
        <v>4804796916.6435747</v>
      </c>
      <c r="P171" s="90">
        <f t="shared" ca="1" si="32"/>
        <v>6406395888.858099</v>
      </c>
      <c r="Q171" s="90">
        <f t="shared" ca="1" si="32"/>
        <v>8007994861.0726242</v>
      </c>
      <c r="R171" s="90">
        <f t="shared" ca="1" si="32"/>
        <v>9609593833.2871494</v>
      </c>
      <c r="S171" s="90">
        <f t="shared" ca="1" si="32"/>
        <v>11211192805.501675</v>
      </c>
      <c r="T171" s="90">
        <f t="shared" ca="1" si="32"/>
        <v>12812791777.716198</v>
      </c>
      <c r="U171" s="90">
        <f t="shared" ca="1" si="32"/>
        <v>14414390749.930725</v>
      </c>
      <c r="V171" s="214">
        <f ca="1">IF('Soil 2030'!$A179="CM",INDIRECT("'Soil 2030'!"&amp;'Country Selector'!$B$3&amp;ROW($A179))*10^12,0)*'Process Emissions Multipliers'!$D$57</f>
        <v>16015989722.145248</v>
      </c>
      <c r="W171" s="90">
        <f t="shared" ca="1" si="36"/>
        <v>16010498163.048838</v>
      </c>
      <c r="X171" s="90">
        <f t="shared" ca="1" si="36"/>
        <v>16005006603.952431</v>
      </c>
      <c r="Y171" s="90">
        <f t="shared" ca="1" si="36"/>
        <v>15999515044.856018</v>
      </c>
      <c r="Z171" s="90">
        <f t="shared" ca="1" si="36"/>
        <v>15994023485.759609</v>
      </c>
      <c r="AA171" s="90">
        <f t="shared" ca="1" si="36"/>
        <v>15988531926.663198</v>
      </c>
      <c r="AB171" s="90">
        <f t="shared" ca="1" si="36"/>
        <v>15983040367.56679</v>
      </c>
      <c r="AC171" s="90">
        <f t="shared" ca="1" si="36"/>
        <v>15977548808.470381</v>
      </c>
      <c r="AD171" s="90">
        <f t="shared" ca="1" si="36"/>
        <v>15972057249.37397</v>
      </c>
      <c r="AE171" s="90">
        <f t="shared" ca="1" si="36"/>
        <v>15966565690.277559</v>
      </c>
      <c r="AF171" s="90">
        <f t="shared" ca="1" si="36"/>
        <v>15961074131.181149</v>
      </c>
      <c r="AG171" s="90">
        <f t="shared" ca="1" si="36"/>
        <v>15955582572.08474</v>
      </c>
      <c r="AH171" s="90">
        <f t="shared" ca="1" si="36"/>
        <v>15950091012.988329</v>
      </c>
      <c r="AI171" s="90">
        <f t="shared" ca="1" si="36"/>
        <v>15944599453.89192</v>
      </c>
      <c r="AJ171" s="90">
        <f t="shared" ca="1" si="36"/>
        <v>15939107894.795509</v>
      </c>
      <c r="AK171" s="90">
        <f t="shared" ca="1" si="36"/>
        <v>15933616335.6991</v>
      </c>
      <c r="AL171" s="90">
        <f t="shared" ca="1" si="36"/>
        <v>15928124776.602692</v>
      </c>
      <c r="AM171" s="90">
        <f t="shared" ca="1" si="35"/>
        <v>15922633217.506279</v>
      </c>
      <c r="AN171" s="90">
        <f t="shared" ca="1" si="35"/>
        <v>15917141658.409872</v>
      </c>
      <c r="AO171" s="90">
        <f t="shared" ca="1" si="35"/>
        <v>15911650099.313459</v>
      </c>
      <c r="AP171" s="214">
        <f ca="1">V171*'Process Emissions Multipliers'!$E$57</f>
        <v>15906158540.217051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4">
        <f ca="1">IF('Soil 2020'!$A180="CM",INDIRECT("'Soil 2020'!"&amp;'Country Selector'!$B$3&amp;ROW($A180))*10^12,0)*'Process Emissions Multipliers'!$B$57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4">
        <f ca="1">IF('Soil 2030'!$A180="CM",INDIRECT("'Soil 2030'!"&amp;'Country Selector'!$B$3&amp;ROW($A180))*10^12,0)*'Process Emissions Multipliers'!$D$57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Multipliers'!$E$57</f>
        <v>0</v>
      </c>
    </row>
    <row r="173" spans="1:42">
      <c r="A173" s="74">
        <v>3000</v>
      </c>
      <c r="B173">
        <f ca="1">IF('Soil 2010'!$A181="CM",INDIRECT("'Soil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4">
        <f ca="1">IF('Soil 2020'!$A181="CM",INDIRECT("'Soil 2020'!"&amp;'Country Selector'!$B$3&amp;ROW($A181))*10^12,0)*'Process Emissions Multipliers'!$B$57</f>
        <v>0</v>
      </c>
      <c r="M173" s="90">
        <f t="shared" ca="1" si="34"/>
        <v>773073633.72239816</v>
      </c>
      <c r="N173" s="90">
        <f t="shared" ca="1" si="32"/>
        <v>1546147267.4447963</v>
      </c>
      <c r="O173" s="90">
        <f t="shared" ca="1" si="32"/>
        <v>2319220901.1671944</v>
      </c>
      <c r="P173" s="90">
        <f t="shared" ca="1" si="32"/>
        <v>3092294534.8895926</v>
      </c>
      <c r="Q173" s="90">
        <f t="shared" ca="1" si="32"/>
        <v>3865368168.6119909</v>
      </c>
      <c r="R173" s="90">
        <f t="shared" ca="1" si="32"/>
        <v>4638441802.3343887</v>
      </c>
      <c r="S173" s="90">
        <f t="shared" ca="1" si="32"/>
        <v>5411515436.0567875</v>
      </c>
      <c r="T173" s="90">
        <f t="shared" ca="1" si="32"/>
        <v>6184589069.7791853</v>
      </c>
      <c r="U173" s="90">
        <f t="shared" ca="1" si="32"/>
        <v>6957662703.5015841</v>
      </c>
      <c r="V173" s="214">
        <f ca="1">IF('Soil 2030'!$A181="CM",INDIRECT("'Soil 2030'!"&amp;'Country Selector'!$B$3&amp;ROW($A181))*10^12,0)*'Process Emissions Multipliers'!$D$57</f>
        <v>7730736337.2239819</v>
      </c>
      <c r="W173" s="90">
        <f t="shared" ca="1" si="36"/>
        <v>7728085624.0185452</v>
      </c>
      <c r="X173" s="90">
        <f t="shared" ca="1" si="36"/>
        <v>7725434910.8131084</v>
      </c>
      <c r="Y173" s="90">
        <f t="shared" ca="1" si="36"/>
        <v>7722784197.6076717</v>
      </c>
      <c r="Z173" s="90">
        <f t="shared" ca="1" si="36"/>
        <v>7720133484.402235</v>
      </c>
      <c r="AA173" s="90">
        <f t="shared" ca="1" si="36"/>
        <v>7717482771.1967983</v>
      </c>
      <c r="AB173" s="90">
        <f t="shared" ca="1" si="36"/>
        <v>7714832057.9913616</v>
      </c>
      <c r="AC173" s="90">
        <f t="shared" ca="1" si="36"/>
        <v>7712181344.7859249</v>
      </c>
      <c r="AD173" s="90">
        <f t="shared" ca="1" si="36"/>
        <v>7709530631.5804882</v>
      </c>
      <c r="AE173" s="90">
        <f t="shared" ca="1" si="36"/>
        <v>7706879918.3750515</v>
      </c>
      <c r="AF173" s="90">
        <f t="shared" ca="1" si="36"/>
        <v>7704229205.1696148</v>
      </c>
      <c r="AG173" s="90">
        <f t="shared" ca="1" si="36"/>
        <v>7701578491.9641781</v>
      </c>
      <c r="AH173" s="90">
        <f t="shared" ca="1" si="36"/>
        <v>7698927778.7587414</v>
      </c>
      <c r="AI173" s="90">
        <f t="shared" ca="1" si="36"/>
        <v>7696277065.5533056</v>
      </c>
      <c r="AJ173" s="90">
        <f t="shared" ca="1" si="36"/>
        <v>7693626352.347868</v>
      </c>
      <c r="AK173" s="90">
        <f t="shared" ca="1" si="36"/>
        <v>7690975639.1424313</v>
      </c>
      <c r="AL173" s="90">
        <f t="shared" ca="1" si="36"/>
        <v>7688324925.9369955</v>
      </c>
      <c r="AM173" s="90">
        <f t="shared" ca="1" si="35"/>
        <v>7685674212.7315588</v>
      </c>
      <c r="AN173" s="90">
        <f t="shared" ca="1" si="35"/>
        <v>7683023499.5261211</v>
      </c>
      <c r="AO173" s="90">
        <f t="shared" ca="1" si="35"/>
        <v>7680372786.3206854</v>
      </c>
      <c r="AP173" s="214">
        <f ca="1">V173*'Process Emissions Multipliers'!$E$57</f>
        <v>7677722073.1152487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4">
        <f ca="1">IF('Soil 2020'!$A182="CM",INDIRECT("'Soil 2020'!"&amp;'Country Selector'!$B$3&amp;ROW($A182))*10^12,0)*'Process Emissions Multipliers'!$B$57</f>
        <v>0</v>
      </c>
      <c r="M174" s="90">
        <f t="shared" ca="1" si="34"/>
        <v>1563045097.3307798</v>
      </c>
      <c r="N174" s="90">
        <f t="shared" ca="1" si="32"/>
        <v>3126090194.6615596</v>
      </c>
      <c r="O174" s="90">
        <f t="shared" ca="1" si="32"/>
        <v>4689135291.9923391</v>
      </c>
      <c r="P174" s="90">
        <f t="shared" ca="1" si="32"/>
        <v>6252180389.3231192</v>
      </c>
      <c r="Q174" s="90">
        <f t="shared" ca="1" si="32"/>
        <v>7815225486.6538982</v>
      </c>
      <c r="R174" s="90">
        <f t="shared" ca="1" si="32"/>
        <v>9378270583.9846783</v>
      </c>
      <c r="S174" s="90">
        <f t="shared" ca="1" si="32"/>
        <v>10941315681.315458</v>
      </c>
      <c r="T174" s="90">
        <f t="shared" ca="1" si="32"/>
        <v>12504360778.646238</v>
      </c>
      <c r="U174" s="90">
        <f t="shared" ca="1" si="32"/>
        <v>14067405875.977016</v>
      </c>
      <c r="V174" s="214">
        <f ca="1">IF('Soil 2030'!$A182="CM",INDIRECT("'Soil 2030'!"&amp;'Country Selector'!$B$3&amp;ROW($A182))*10^12,0)*'Process Emissions Multipliers'!$D$57</f>
        <v>15630450973.307798</v>
      </c>
      <c r="W174" s="90">
        <f t="shared" ca="1" si="36"/>
        <v>15625091607.65431</v>
      </c>
      <c r="X174" s="90">
        <f t="shared" ca="1" si="36"/>
        <v>15619732242.000824</v>
      </c>
      <c r="Y174" s="90">
        <f t="shared" ca="1" si="36"/>
        <v>15614372876.34734</v>
      </c>
      <c r="Z174" s="90">
        <f t="shared" ca="1" si="36"/>
        <v>15609013510.693851</v>
      </c>
      <c r="AA174" s="90">
        <f t="shared" ca="1" si="36"/>
        <v>15603654145.040367</v>
      </c>
      <c r="AB174" s="90">
        <f t="shared" ca="1" si="36"/>
        <v>15598294779.386879</v>
      </c>
      <c r="AC174" s="90">
        <f t="shared" ca="1" si="36"/>
        <v>15592935413.733393</v>
      </c>
      <c r="AD174" s="90">
        <f t="shared" ca="1" si="36"/>
        <v>15587576048.079906</v>
      </c>
      <c r="AE174" s="90">
        <f t="shared" ca="1" si="36"/>
        <v>15582216682.42642</v>
      </c>
      <c r="AF174" s="90">
        <f t="shared" ca="1" si="36"/>
        <v>15576857316.772934</v>
      </c>
      <c r="AG174" s="90">
        <f t="shared" ca="1" si="36"/>
        <v>15571497951.119446</v>
      </c>
      <c r="AH174" s="90">
        <f t="shared" ca="1" si="36"/>
        <v>15566138585.465961</v>
      </c>
      <c r="AI174" s="90">
        <f t="shared" ca="1" si="36"/>
        <v>15560779219.812473</v>
      </c>
      <c r="AJ174" s="90">
        <f t="shared" ca="1" si="36"/>
        <v>15555419854.158989</v>
      </c>
      <c r="AK174" s="90">
        <f t="shared" ca="1" si="36"/>
        <v>15550060488.505501</v>
      </c>
      <c r="AL174" s="90">
        <f t="shared" ref="AL174:AO177" ca="1" si="37">$V174*($AP$1-AL$1)/($AP$1-$V$1)+$AP174*(AL$1-$V$1)/($AP$1-$V$1)</f>
        <v>15544701122.852016</v>
      </c>
      <c r="AM174" s="90">
        <f t="shared" ca="1" si="37"/>
        <v>15539341757.198528</v>
      </c>
      <c r="AN174" s="90">
        <f t="shared" ca="1" si="37"/>
        <v>15533982391.545044</v>
      </c>
      <c r="AO174" s="90">
        <f t="shared" ca="1" si="37"/>
        <v>15528623025.891556</v>
      </c>
      <c r="AP174" s="214">
        <f ca="1">V174*'Process Emissions Multipliers'!$E$57</f>
        <v>15523263660.23807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381717737.41090292</v>
      </c>
      <c r="D175" s="90">
        <f t="shared" ca="1" si="31"/>
        <v>763435474.82180583</v>
      </c>
      <c r="E175" s="90">
        <f t="shared" ca="1" si="31"/>
        <v>1145153212.2327087</v>
      </c>
      <c r="F175" s="90">
        <f t="shared" ca="1" si="31"/>
        <v>1526870949.6436117</v>
      </c>
      <c r="G175" s="90">
        <f t="shared" ca="1" si="31"/>
        <v>1908588687.0545146</v>
      </c>
      <c r="H175" s="90">
        <f t="shared" ca="1" si="31"/>
        <v>2290306424.4654174</v>
      </c>
      <c r="I175" s="90">
        <f t="shared" ca="1" si="31"/>
        <v>2672024161.8763208</v>
      </c>
      <c r="J175" s="90">
        <f t="shared" ca="1" si="31"/>
        <v>3053741899.2872233</v>
      </c>
      <c r="K175" s="90">
        <f t="shared" ca="1" si="31"/>
        <v>3435459636.6981263</v>
      </c>
      <c r="L175" s="214">
        <f ca="1">IF('Soil 2020'!$A183="CM",INDIRECT("'Soil 2020'!"&amp;'Country Selector'!$B$3&amp;ROW($A183))*10^12,0)*'Process Emissions Multipliers'!$B$57</f>
        <v>3817177374.1090293</v>
      </c>
      <c r="M175" s="90">
        <f t="shared" ca="1" si="34"/>
        <v>3477299454.7135606</v>
      </c>
      <c r="N175" s="90">
        <f t="shared" ca="1" si="32"/>
        <v>3137421535.3180919</v>
      </c>
      <c r="O175" s="90">
        <f t="shared" ca="1" si="32"/>
        <v>2797543615.9226236</v>
      </c>
      <c r="P175" s="90">
        <f t="shared" ca="1" si="32"/>
        <v>2457665696.5271544</v>
      </c>
      <c r="Q175" s="90">
        <f t="shared" ca="1" si="32"/>
        <v>2117787777.1316862</v>
      </c>
      <c r="R175" s="90">
        <f t="shared" ca="1" si="32"/>
        <v>1777909857.7362175</v>
      </c>
      <c r="S175" s="90">
        <f t="shared" ca="1" si="32"/>
        <v>1438031938.3407488</v>
      </c>
      <c r="T175" s="90">
        <f t="shared" ca="1" si="32"/>
        <v>1098154018.9452801</v>
      </c>
      <c r="U175" s="90">
        <f t="shared" ca="1" si="32"/>
        <v>758276099.5498116</v>
      </c>
      <c r="V175" s="214">
        <f ca="1">IF('Soil 2030'!$A183="CM",INDIRECT("'Soil 2030'!"&amp;'Country Selector'!$B$3&amp;ROW($A183))*10^12,0)*'Process Emissions Multipliers'!$D$57</f>
        <v>418398180.15434295</v>
      </c>
      <c r="W175" s="90">
        <f t="shared" ref="W175:AL177" ca="1" si="38">$V175*($AP$1-W$1)/($AP$1-$V$1)+$AP175*(W$1-$V$1)/($AP$1-$V$1)</f>
        <v>418254719.87670738</v>
      </c>
      <c r="X175" s="90">
        <f t="shared" ca="1" si="38"/>
        <v>418111259.5990718</v>
      </c>
      <c r="Y175" s="90">
        <f t="shared" ca="1" si="38"/>
        <v>417967799.32143611</v>
      </c>
      <c r="Z175" s="90">
        <f t="shared" ca="1" si="38"/>
        <v>417824339.04380053</v>
      </c>
      <c r="AA175" s="90">
        <f t="shared" ca="1" si="38"/>
        <v>417680878.76616496</v>
      </c>
      <c r="AB175" s="90">
        <f t="shared" ca="1" si="38"/>
        <v>417537418.48852932</v>
      </c>
      <c r="AC175" s="90">
        <f t="shared" ca="1" si="38"/>
        <v>417393958.21089375</v>
      </c>
      <c r="AD175" s="90">
        <f t="shared" ca="1" si="38"/>
        <v>417250497.93325818</v>
      </c>
      <c r="AE175" s="90">
        <f t="shared" ca="1" si="38"/>
        <v>417107037.65562254</v>
      </c>
      <c r="AF175" s="90">
        <f t="shared" ca="1" si="38"/>
        <v>416963577.37798691</v>
      </c>
      <c r="AG175" s="90">
        <f t="shared" ca="1" si="38"/>
        <v>416820117.10035133</v>
      </c>
      <c r="AH175" s="90">
        <f t="shared" ca="1" si="38"/>
        <v>416676656.82271576</v>
      </c>
      <c r="AI175" s="90">
        <f t="shared" ca="1" si="38"/>
        <v>416533196.54508018</v>
      </c>
      <c r="AJ175" s="90">
        <f t="shared" ca="1" si="38"/>
        <v>416389736.26744449</v>
      </c>
      <c r="AK175" s="90">
        <f t="shared" ca="1" si="38"/>
        <v>416246275.98980892</v>
      </c>
      <c r="AL175" s="90">
        <f t="shared" ca="1" si="38"/>
        <v>416102815.71217334</v>
      </c>
      <c r="AM175" s="90">
        <f t="shared" ca="1" si="37"/>
        <v>415959355.43453777</v>
      </c>
      <c r="AN175" s="90">
        <f t="shared" ca="1" si="37"/>
        <v>415815895.15690219</v>
      </c>
      <c r="AO175" s="90">
        <f t="shared" ca="1" si="37"/>
        <v>415672434.8792665</v>
      </c>
      <c r="AP175" s="214">
        <f ca="1">V175*'Process Emissions Multipliers'!$E$57</f>
        <v>415528974.60163093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153234560.71042284</v>
      </c>
      <c r="D176" s="90">
        <f t="shared" ca="1" si="31"/>
        <v>306469121.42084569</v>
      </c>
      <c r="E176" s="90">
        <f t="shared" ca="1" si="31"/>
        <v>459703682.1312685</v>
      </c>
      <c r="F176" s="90">
        <f t="shared" ca="1" si="31"/>
        <v>612938242.84169137</v>
      </c>
      <c r="G176" s="90">
        <f t="shared" ca="1" si="31"/>
        <v>766172803.55211425</v>
      </c>
      <c r="H176" s="90">
        <f t="shared" ca="1" si="31"/>
        <v>919407364.262537</v>
      </c>
      <c r="I176" s="90">
        <f t="shared" ca="1" si="31"/>
        <v>1072641924.9729599</v>
      </c>
      <c r="J176" s="90">
        <f t="shared" ca="1" si="31"/>
        <v>1225876485.6833827</v>
      </c>
      <c r="K176" s="90">
        <f t="shared" ca="1" si="31"/>
        <v>1379111046.3938057</v>
      </c>
      <c r="L176" s="214">
        <f ca="1">IF('Soil 2020'!$A184="CM",INDIRECT("'Soil 2020'!"&amp;'Country Selector'!$B$3&amp;ROW($A184))*10^12,0)*'Process Emissions Multipliers'!$B$57</f>
        <v>1532345607.1042285</v>
      </c>
      <c r="M176" s="90">
        <f t="shared" ca="1" si="34"/>
        <v>1379111046.3938057</v>
      </c>
      <c r="N176" s="90">
        <f t="shared" ca="1" si="32"/>
        <v>1225876485.6833827</v>
      </c>
      <c r="O176" s="90">
        <f t="shared" ca="1" si="32"/>
        <v>1072641924.9729599</v>
      </c>
      <c r="P176" s="90">
        <f t="shared" ca="1" si="32"/>
        <v>919407364.262537</v>
      </c>
      <c r="Q176" s="90">
        <f t="shared" ca="1" si="32"/>
        <v>766172803.55211425</v>
      </c>
      <c r="R176" s="90">
        <f t="shared" ca="1" si="32"/>
        <v>612938242.84169137</v>
      </c>
      <c r="S176" s="90">
        <f t="shared" ca="1" si="32"/>
        <v>459703682.1312685</v>
      </c>
      <c r="T176" s="90">
        <f t="shared" ca="1" si="32"/>
        <v>306469121.42084569</v>
      </c>
      <c r="U176" s="90">
        <f t="shared" ca="1" si="32"/>
        <v>153234560.71042284</v>
      </c>
      <c r="V176" s="214">
        <f ca="1">IF('Soil 2030'!$A184="CM",INDIRECT("'Soil 2030'!"&amp;'Country Selector'!$B$3&amp;ROW($A184))*10^12,0)*'Process Emissions Multipliers'!$D$57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Multipliers'!$E$57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4">
        <f ca="1">IF('Soil 2020'!$A185="CM",INDIRECT("'Soil 2020'!"&amp;'Country Selector'!$B$3&amp;ROW($A185))*10^12,0)*'Process Emissions Multipliers'!$B$57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4">
        <f ca="1">IF('Soil 2030'!$A185="CM",INDIRECT("'Soil 2030'!"&amp;'Country Selector'!$B$3&amp;ROW($A185))*10^12,0)*'Process Emissions Multipliers'!$D$57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Multipliers'!$E$57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1" workbookViewId="0">
      <selection activeCell="AP2" sqref="AP2:AP177"/>
    </sheetView>
  </sheetViews>
  <sheetFormatPr defaultRowHeight="15"/>
  <cols>
    <col min="1" max="1" width="28.85546875" customWidth="1"/>
    <col min="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0</v>
      </c>
      <c r="C2" s="90">
        <f ca="1">$B2*($L$1-C$1)/($L$1-$B$1)+$L2*(C$1-$B$1)/($L$1-$B$1)</f>
        <v>1231440014.5097165</v>
      </c>
      <c r="D2" s="90">
        <f t="shared" ref="D2:K17" ca="1" si="0">$B2*($L$1-D$1)/($L$1-$B$1)+$L2*(D$1-$B$1)/($L$1-$B$1)</f>
        <v>2462880029.019433</v>
      </c>
      <c r="E2" s="90">
        <f t="shared" ca="1" si="0"/>
        <v>3694320043.5291495</v>
      </c>
      <c r="F2" s="90">
        <f t="shared" ca="1" si="0"/>
        <v>4925760058.038866</v>
      </c>
      <c r="G2" s="90">
        <f t="shared" ca="1" si="0"/>
        <v>6157200072.548583</v>
      </c>
      <c r="H2" s="90">
        <f t="shared" ca="1" si="0"/>
        <v>7388640087.0582991</v>
      </c>
      <c r="I2" s="90">
        <f t="shared" ca="1" si="0"/>
        <v>8620080101.5680161</v>
      </c>
      <c r="J2" s="90">
        <f t="shared" ca="1" si="0"/>
        <v>9851520116.0777321</v>
      </c>
      <c r="K2" s="90">
        <f t="shared" ca="1" si="0"/>
        <v>11082960130.58745</v>
      </c>
      <c r="L2" s="90">
        <f ca="1">IF('Ric 2020'!$A10="RC",INDIRECT("'Ric 2020'!"&amp;'Country Selector'!$B$3&amp;ROW($A10))*10^12,0)*'Process Emissions Multipliers'!$B$51</f>
        <v>12314400145.097166</v>
      </c>
      <c r="M2" s="90">
        <f ca="1">$L2*($V$1-M$1)/($V$1-$L$1)+$V2*(M$1-$L$1)/($V$1-$L$1)</f>
        <v>12710898662.649546</v>
      </c>
      <c r="N2" s="90">
        <f t="shared" ref="N2:U17" ca="1" si="1">$L2*($V$1-N$1)/($V$1-$L$1)+$V2*(N$1-$L$1)/($V$1-$L$1)</f>
        <v>13107397180.201923</v>
      </c>
      <c r="O2" s="90">
        <f t="shared" ca="1" si="1"/>
        <v>13503895697.754303</v>
      </c>
      <c r="P2" s="90">
        <f t="shared" ca="1" si="1"/>
        <v>13900394215.306683</v>
      </c>
      <c r="Q2" s="90">
        <f t="shared" ca="1" si="1"/>
        <v>14296892732.859062</v>
      </c>
      <c r="R2" s="90">
        <f t="shared" ca="1" si="1"/>
        <v>14693391250.41144</v>
      </c>
      <c r="S2" s="90">
        <f t="shared" ca="1" si="1"/>
        <v>15089889767.96382</v>
      </c>
      <c r="T2" s="90">
        <f t="shared" ca="1" si="1"/>
        <v>15486388285.516197</v>
      </c>
      <c r="U2" s="90">
        <f t="shared" ca="1" si="1"/>
        <v>15882886803.068579</v>
      </c>
      <c r="V2" s="90">
        <f ca="1">IF('Ric 2030'!$A10="RC",INDIRECT("'Ric 2030'!"&amp;'Country Selector'!$B$3&amp;ROW($A10))*10^12,0)*'Process Emissions Multipliers'!$D$51</f>
        <v>16279385320.620956</v>
      </c>
      <c r="W2" s="90">
        <f ca="1">$V2*($AP$1-W$1)/($AP$1-$V$1)+$AP2*(W$1-$V$1)/($AP$1-$V$1)</f>
        <v>16279385320.620956</v>
      </c>
      <c r="X2" s="90">
        <f t="shared" ref="X2:AO16" ca="1" si="2">$V2*($AP$1-X$1)/($AP$1-$V$1)+$AP2*(X$1-$V$1)/($AP$1-$V$1)</f>
        <v>16279385320.620958</v>
      </c>
      <c r="Y2" s="90">
        <f t="shared" ca="1" si="2"/>
        <v>16279385320.620956</v>
      </c>
      <c r="Z2" s="90">
        <f t="shared" ca="1" si="2"/>
        <v>16279385320.620956</v>
      </c>
      <c r="AA2" s="90">
        <f t="shared" ca="1" si="2"/>
        <v>16279385320.620956</v>
      </c>
      <c r="AB2" s="90">
        <f t="shared" ca="1" si="2"/>
        <v>16279385320.620956</v>
      </c>
      <c r="AC2" s="90">
        <f t="shared" ca="1" si="2"/>
        <v>16279385320.620956</v>
      </c>
      <c r="AD2" s="90">
        <f t="shared" ca="1" si="2"/>
        <v>16279385320.620956</v>
      </c>
      <c r="AE2" s="90">
        <f t="shared" ca="1" si="2"/>
        <v>16279385320.620956</v>
      </c>
      <c r="AF2" s="90">
        <f t="shared" ca="1" si="2"/>
        <v>16279385320.620956</v>
      </c>
      <c r="AG2" s="90">
        <f t="shared" ca="1" si="2"/>
        <v>16279385320.620956</v>
      </c>
      <c r="AH2" s="90">
        <f t="shared" ca="1" si="2"/>
        <v>16279385320.620956</v>
      </c>
      <c r="AI2" s="90">
        <f t="shared" ca="1" si="2"/>
        <v>16279385320.620956</v>
      </c>
      <c r="AJ2" s="90">
        <f t="shared" ca="1" si="2"/>
        <v>16279385320.620956</v>
      </c>
      <c r="AK2" s="90">
        <f t="shared" ca="1" si="2"/>
        <v>16279385320.620956</v>
      </c>
      <c r="AL2" s="90">
        <f t="shared" ca="1" si="2"/>
        <v>16279385320.620956</v>
      </c>
      <c r="AM2" s="90">
        <f t="shared" ca="1" si="2"/>
        <v>16279385320.620956</v>
      </c>
      <c r="AN2" s="90">
        <f t="shared" ca="1" si="2"/>
        <v>16279385320.620958</v>
      </c>
      <c r="AO2" s="90">
        <f t="shared" ca="1" si="2"/>
        <v>16279385320.620956</v>
      </c>
      <c r="AP2" s="90">
        <f ca="1">V2*'Process Emissions Multipliers'!$E$51</f>
        <v>16279385320.620956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Multipliers'!$B$51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Multipliers'!$D$51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Multipliers'!$E$51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Multipliers'!$B$51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Multipliers'!$D$51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Multipliers'!$E$51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Multipliers'!$B$51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Multipliers'!$D$51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Multipliers'!$E$51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Multipliers'!$B$51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Multipliers'!$D$51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Multipliers'!$E$51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Multipliers'!$B$51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Multipliers'!$D$51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Multipliers'!$E$51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Multipliers'!$B$51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Multipliers'!$D$51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Multipliers'!$E$51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Multipliers'!$B$51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Multipliers'!$D$51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Multipliers'!$E$51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Multipliers'!$B$51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Multipliers'!$D$51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Multipliers'!$E$51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Selector'!$B$3&amp;ROW($A19))*10^12,0)*'Process Emissions Multipliers'!$B$51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Selector'!$B$3&amp;ROW($A19))*10^12,0)*'Process Emissions Multipliers'!$D$51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Multipliers'!$E$51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Multipliers'!$B$51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Multipliers'!$D$51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Multipliers'!$E$51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Multipliers'!$B$51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Multipliers'!$D$51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Multipliers'!$E$51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Multipliers'!$B$51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Multipliers'!$D$51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Multipliers'!$E$51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Multipliers'!$B$51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Multipliers'!$D$51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Multipliers'!$E$51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Multipliers'!$B$51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Multipliers'!$D$51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Multipliers'!$E$51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Multipliers'!$B$51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Multipliers'!$D$51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Multipliers'!$E$51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Multipliers'!$B$51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Multipliers'!$D$51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Multipliers'!$E$51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Multipliers'!$B$51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Multipliers'!$D$51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Multipliers'!$E$51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Multipliers'!$B$51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Multipliers'!$D$51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Multipliers'!$E$51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Multipliers'!$B$51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Multipliers'!$D$51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Multipliers'!$E$51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Multipliers'!$B$51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Multipliers'!$D$51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Multipliers'!$E$51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Multipliers'!$B$51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Multipliers'!$D$51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Multipliers'!$E$51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Multipliers'!$B$51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Selector'!$B$3&amp;ROW($A32))*10^12,0)*'Process Emissions Multipliers'!$D$51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V24*'Process Emissions Multipliers'!$E$51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Multipliers'!$B$51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Multipliers'!$D$51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Multipliers'!$E$51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Multipliers'!$B$51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Multipliers'!$D$51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Multipliers'!$E$51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Multipliers'!$B$51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Multipliers'!$D$51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Multipliers'!$E$51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Multipliers'!$B$51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Multipliers'!$D$51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Multipliers'!$E$51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Multipliers'!$B$51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Multipliers'!$D$51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Multipliers'!$E$51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Multipliers'!$B$51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Multipliers'!$D$51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Multipliers'!$E$51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8529141415.3610563</v>
      </c>
      <c r="D31" s="90">
        <f t="shared" ca="1" si="3"/>
        <v>17058282830.722113</v>
      </c>
      <c r="E31" s="90">
        <f t="shared" ca="1" si="3"/>
        <v>25587424246.083168</v>
      </c>
      <c r="F31" s="90">
        <f t="shared" ca="1" si="3"/>
        <v>34116565661.444225</v>
      </c>
      <c r="G31" s="90">
        <f t="shared" ca="1" si="3"/>
        <v>42645707076.805283</v>
      </c>
      <c r="H31" s="90">
        <f t="shared" ca="1" si="3"/>
        <v>51174848492.166336</v>
      </c>
      <c r="I31" s="90">
        <f t="shared" ca="1" si="3"/>
        <v>59703989907.52739</v>
      </c>
      <c r="J31" s="90">
        <f t="shared" ca="1" si="3"/>
        <v>68233131322.888451</v>
      </c>
      <c r="K31" s="90">
        <f t="shared" ca="1" si="3"/>
        <v>76762272738.249512</v>
      </c>
      <c r="L31" s="90">
        <f ca="1">IF('Ric 2020'!$A39="RC",INDIRECT("'Ric 2020'!"&amp;'Country Selector'!$B$3&amp;ROW($A39))*10^12,0)*'Process Emissions Multipliers'!$B$51</f>
        <v>85291414153.610565</v>
      </c>
      <c r="M31" s="90">
        <f t="shared" ca="1" si="4"/>
        <v>83901499456.362549</v>
      </c>
      <c r="N31" s="90">
        <f t="shared" ca="1" si="4"/>
        <v>82511584759.114517</v>
      </c>
      <c r="O31" s="90">
        <f t="shared" ca="1" si="4"/>
        <v>81121670061.866486</v>
      </c>
      <c r="P31" s="90">
        <f t="shared" ca="1" si="4"/>
        <v>79731755364.618469</v>
      </c>
      <c r="Q31" s="90">
        <f t="shared" ca="1" si="4"/>
        <v>78341840667.370453</v>
      </c>
      <c r="R31" s="90">
        <f t="shared" ca="1" si="4"/>
        <v>76951925970.122437</v>
      </c>
      <c r="S31" s="90">
        <f t="shared" ca="1" si="4"/>
        <v>75562011272.87442</v>
      </c>
      <c r="T31" s="90">
        <f t="shared" ca="1" si="4"/>
        <v>74172096575.626389</v>
      </c>
      <c r="U31" s="90">
        <f t="shared" ca="1" si="4"/>
        <v>72782181878.378372</v>
      </c>
      <c r="V31" s="90">
        <f ca="1">IF('Ric 2030'!$A39="RC",INDIRECT("'Ric 2030'!"&amp;'Country Selector'!$B$3&amp;ROW($A39))*10^12,0)*'Process Emissions Multipliers'!$D$51</f>
        <v>71392267181.130356</v>
      </c>
      <c r="W31" s="90">
        <f t="shared" ca="1" si="5"/>
        <v>71392267181.130356</v>
      </c>
      <c r="X31" s="90">
        <f t="shared" ca="1" si="5"/>
        <v>71392267181.130356</v>
      </c>
      <c r="Y31" s="90">
        <f t="shared" ca="1" si="5"/>
        <v>71392267181.130356</v>
      </c>
      <c r="Z31" s="90">
        <f t="shared" ca="1" si="5"/>
        <v>71392267181.130356</v>
      </c>
      <c r="AA31" s="90">
        <f t="shared" ca="1" si="5"/>
        <v>71392267181.130356</v>
      </c>
      <c r="AB31" s="90">
        <f t="shared" ca="1" si="5"/>
        <v>71392267181.130341</v>
      </c>
      <c r="AC31" s="90">
        <f t="shared" ca="1" si="5"/>
        <v>71392267181.130341</v>
      </c>
      <c r="AD31" s="90">
        <f t="shared" ca="1" si="5"/>
        <v>71392267181.130341</v>
      </c>
      <c r="AE31" s="90">
        <f t="shared" ca="1" si="5"/>
        <v>71392267181.130356</v>
      </c>
      <c r="AF31" s="90">
        <f t="shared" ca="1" si="5"/>
        <v>71392267181.130356</v>
      </c>
      <c r="AG31" s="90">
        <f t="shared" ca="1" si="5"/>
        <v>71392267181.130356</v>
      </c>
      <c r="AH31" s="90">
        <f t="shared" ca="1" si="5"/>
        <v>71392267181.130341</v>
      </c>
      <c r="AI31" s="90">
        <f t="shared" ca="1" si="5"/>
        <v>71392267181.130341</v>
      </c>
      <c r="AJ31" s="90">
        <f t="shared" ca="1" si="5"/>
        <v>71392267181.130341</v>
      </c>
      <c r="AK31" s="90">
        <f t="shared" ca="1" si="5"/>
        <v>71392267181.130356</v>
      </c>
      <c r="AL31" s="90">
        <f t="shared" ca="1" si="5"/>
        <v>71392267181.130356</v>
      </c>
      <c r="AM31" s="90">
        <f t="shared" ca="1" si="6"/>
        <v>71392267181.130356</v>
      </c>
      <c r="AN31" s="90">
        <f t="shared" ca="1" si="6"/>
        <v>71392267181.130356</v>
      </c>
      <c r="AO31" s="90">
        <f t="shared" ca="1" si="6"/>
        <v>71392267181.130356</v>
      </c>
      <c r="AP31" s="90">
        <f ca="1">V31*'Process Emissions Multipliers'!$E$51</f>
        <v>71392267181.130356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Multipliers'!$B$51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Multipliers'!$D$51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Multipliers'!$E$51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Multipliers'!$B$51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Multipliers'!$D$51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Multipliers'!$E$51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Multipliers'!$B$51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Multipliers'!$D$51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Multipliers'!$E$51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Multipliers'!$B$51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Multipliers'!$D$51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Multipliers'!$E$51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Multipliers'!$B$51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Multipliers'!$D$51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Multipliers'!$E$51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Multipliers'!$B$51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Selector'!$B$3&amp;ROW($A45))*10^12,0)*'Process Emissions Multipliers'!$D$51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V37*'Process Emissions Multipliers'!$E$51</f>
        <v>0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Multipliers'!$B$51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Multipliers'!$D$51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Multipliers'!$E$51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Selector'!$B$3&amp;ROW($A47))*10^12,0)*'Process Emissions Multipliers'!$B$51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Selector'!$B$3&amp;ROW($A47))*10^12,0)*'Process Emissions Multipliers'!$D$51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Multipliers'!$E$51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Multipliers'!$B$51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Multipliers'!$D$51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Multipliers'!$E$51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Multipliers'!$B$51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Multipliers'!$D$51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Multipliers'!$E$51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Multipliers'!$B$51</f>
        <v>0</v>
      </c>
      <c r="M42" s="90">
        <f t="shared" ca="1" si="10"/>
        <v>99334370695.592377</v>
      </c>
      <c r="N42" s="90">
        <f t="shared" ca="1" si="10"/>
        <v>198668741391.18475</v>
      </c>
      <c r="O42" s="90">
        <f t="shared" ca="1" si="10"/>
        <v>298003112086.7771</v>
      </c>
      <c r="P42" s="90">
        <f t="shared" ca="1" si="10"/>
        <v>397337482782.36951</v>
      </c>
      <c r="Q42" s="90">
        <f t="shared" ca="1" si="10"/>
        <v>496671853477.96179</v>
      </c>
      <c r="R42" s="90">
        <f t="shared" ca="1" si="10"/>
        <v>596006224173.5542</v>
      </c>
      <c r="S42" s="90">
        <f t="shared" ca="1" si="10"/>
        <v>695340594869.14661</v>
      </c>
      <c r="T42" s="90">
        <f t="shared" ca="1" si="10"/>
        <v>794674965564.73901</v>
      </c>
      <c r="U42" s="90">
        <f t="shared" ca="1" si="10"/>
        <v>894009336260.3313</v>
      </c>
      <c r="V42" s="90">
        <f ca="1">IF('Ric 2030'!$A50="RC",INDIRECT("'Ric 2030'!"&amp;'Country Selector'!$B$3&amp;ROW($A50))*10^12,0)*'Process Emissions Multipliers'!$D$51</f>
        <v>993343706955.92371</v>
      </c>
      <c r="W42" s="90">
        <f t="shared" ca="1" si="8"/>
        <v>993343706955.92371</v>
      </c>
      <c r="X42" s="90">
        <f t="shared" ca="1" si="7"/>
        <v>993343706955.92371</v>
      </c>
      <c r="Y42" s="90">
        <f t="shared" ca="1" si="7"/>
        <v>993343706955.92371</v>
      </c>
      <c r="Z42" s="90">
        <f t="shared" ca="1" si="7"/>
        <v>993343706955.92383</v>
      </c>
      <c r="AA42" s="90">
        <f t="shared" ca="1" si="7"/>
        <v>993343706955.92358</v>
      </c>
      <c r="AB42" s="90">
        <f t="shared" ca="1" si="7"/>
        <v>993343706955.92371</v>
      </c>
      <c r="AC42" s="90">
        <f t="shared" ca="1" si="7"/>
        <v>993343706955.92358</v>
      </c>
      <c r="AD42" s="90">
        <f t="shared" ca="1" si="7"/>
        <v>993343706955.92371</v>
      </c>
      <c r="AE42" s="90">
        <f t="shared" ca="1" si="7"/>
        <v>993343706955.92358</v>
      </c>
      <c r="AF42" s="90">
        <f t="shared" ca="1" si="7"/>
        <v>993343706955.92358</v>
      </c>
      <c r="AG42" s="90">
        <f t="shared" ca="1" si="7"/>
        <v>993343706955.92358</v>
      </c>
      <c r="AH42" s="90">
        <f t="shared" ca="1" si="7"/>
        <v>993343706955.92371</v>
      </c>
      <c r="AI42" s="90">
        <f t="shared" ca="1" si="7"/>
        <v>993343706955.92358</v>
      </c>
      <c r="AJ42" s="90">
        <f t="shared" ca="1" si="7"/>
        <v>993343706955.92371</v>
      </c>
      <c r="AK42" s="90">
        <f t="shared" ca="1" si="7"/>
        <v>993343706955.92358</v>
      </c>
      <c r="AL42" s="90">
        <f t="shared" ca="1" si="7"/>
        <v>993343706955.92383</v>
      </c>
      <c r="AM42" s="90">
        <f t="shared" ca="1" si="7"/>
        <v>993343706955.92371</v>
      </c>
      <c r="AN42" s="90">
        <f t="shared" ca="1" si="6"/>
        <v>993343706955.92371</v>
      </c>
      <c r="AO42" s="90">
        <f t="shared" ca="1" si="6"/>
        <v>993343706955.92371</v>
      </c>
      <c r="AP42" s="90">
        <f ca="1">V42*'Process Emissions Multipliers'!$E$51</f>
        <v>993343706955.92371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51043336396.655411</v>
      </c>
      <c r="D43" s="90">
        <f t="shared" ca="1" si="9"/>
        <v>102086672793.31082</v>
      </c>
      <c r="E43" s="90">
        <f t="shared" ca="1" si="9"/>
        <v>153130009189.96622</v>
      </c>
      <c r="F43" s="90">
        <f t="shared" ca="1" si="9"/>
        <v>204173345586.62164</v>
      </c>
      <c r="G43" s="90">
        <f t="shared" ca="1" si="9"/>
        <v>255216681983.27704</v>
      </c>
      <c r="H43" s="90">
        <f t="shared" ca="1" si="9"/>
        <v>306260018379.93243</v>
      </c>
      <c r="I43" s="90">
        <f t="shared" ca="1" si="9"/>
        <v>357303354776.58783</v>
      </c>
      <c r="J43" s="90">
        <f t="shared" ca="1" si="9"/>
        <v>408346691173.24329</v>
      </c>
      <c r="K43" s="90">
        <f t="shared" ca="1" si="9"/>
        <v>459390027569.89862</v>
      </c>
      <c r="L43" s="90">
        <f ca="1">IF('Ric 2020'!$A51="RC",INDIRECT("'Ric 2020'!"&amp;'Country Selector'!$B$3&amp;ROW($A51))*10^12,0)*'Process Emissions Multipliers'!$B$51</f>
        <v>510433363966.55408</v>
      </c>
      <c r="M43" s="90">
        <f t="shared" ca="1" si="10"/>
        <v>459390027569.89862</v>
      </c>
      <c r="N43" s="90">
        <f t="shared" ca="1" si="10"/>
        <v>408346691173.24329</v>
      </c>
      <c r="O43" s="90">
        <f t="shared" ca="1" si="10"/>
        <v>357303354776.58783</v>
      </c>
      <c r="P43" s="90">
        <f t="shared" ca="1" si="10"/>
        <v>306260018379.93243</v>
      </c>
      <c r="Q43" s="90">
        <f t="shared" ca="1" si="10"/>
        <v>255216681983.27704</v>
      </c>
      <c r="R43" s="90">
        <f t="shared" ca="1" si="10"/>
        <v>204173345586.62164</v>
      </c>
      <c r="S43" s="90">
        <f t="shared" ca="1" si="10"/>
        <v>153130009189.96622</v>
      </c>
      <c r="T43" s="90">
        <f t="shared" ca="1" si="10"/>
        <v>102086672793.31082</v>
      </c>
      <c r="U43" s="90">
        <f t="shared" ca="1" si="10"/>
        <v>51043336396.655411</v>
      </c>
      <c r="V43" s="90">
        <f ca="1">IF('Ric 2030'!$A51="RC",INDIRECT("'Ric 2030'!"&amp;'Country Selector'!$B$3&amp;ROW($A51))*10^12,0)*'Process Emissions Multipliers'!$D$51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Multipliers'!$E$51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0</v>
      </c>
      <c r="C44" s="90">
        <f t="shared" ca="1" si="9"/>
        <v>67429542216.557678</v>
      </c>
      <c r="D44" s="90">
        <f t="shared" ca="1" si="9"/>
        <v>134859084433.11536</v>
      </c>
      <c r="E44" s="90">
        <f t="shared" ca="1" si="9"/>
        <v>202288626649.67303</v>
      </c>
      <c r="F44" s="90">
        <f t="shared" ca="1" si="9"/>
        <v>269718168866.23071</v>
      </c>
      <c r="G44" s="90">
        <f t="shared" ca="1" si="9"/>
        <v>337147711082.78839</v>
      </c>
      <c r="H44" s="90">
        <f t="shared" ca="1" si="9"/>
        <v>404577253299.34607</v>
      </c>
      <c r="I44" s="90">
        <f t="shared" ca="1" si="9"/>
        <v>472006795515.90369</v>
      </c>
      <c r="J44" s="90">
        <f t="shared" ca="1" si="9"/>
        <v>539436337732.46143</v>
      </c>
      <c r="K44" s="90">
        <f t="shared" ca="1" si="9"/>
        <v>606865879949.01917</v>
      </c>
      <c r="L44" s="90">
        <f ca="1">IF('Ric 2020'!$A52="RC",INDIRECT("'Ric 2020'!"&amp;'Country Selector'!$B$3&amp;ROW($A52))*10^12,0)*'Process Emissions Multipliers'!$B$51</f>
        <v>674295422165.57678</v>
      </c>
      <c r="M44" s="90">
        <f t="shared" ca="1" si="10"/>
        <v>606865879949.01917</v>
      </c>
      <c r="N44" s="90">
        <f t="shared" ca="1" si="10"/>
        <v>539436337732.46143</v>
      </c>
      <c r="O44" s="90">
        <f t="shared" ca="1" si="10"/>
        <v>472006795515.90369</v>
      </c>
      <c r="P44" s="90">
        <f t="shared" ca="1" si="10"/>
        <v>404577253299.34607</v>
      </c>
      <c r="Q44" s="90">
        <f t="shared" ca="1" si="10"/>
        <v>337147711082.78839</v>
      </c>
      <c r="R44" s="90">
        <f t="shared" ca="1" si="10"/>
        <v>269718168866.23071</v>
      </c>
      <c r="S44" s="90">
        <f t="shared" ca="1" si="10"/>
        <v>202288626649.67303</v>
      </c>
      <c r="T44" s="90">
        <f t="shared" ca="1" si="10"/>
        <v>134859084433.11536</v>
      </c>
      <c r="U44" s="90">
        <f t="shared" ca="1" si="10"/>
        <v>67429542216.557678</v>
      </c>
      <c r="V44" s="90">
        <f ca="1">IF('Ric 2030'!$A52="RC",INDIRECT("'Ric 2030'!"&amp;'Country Selector'!$B$3&amp;ROW($A52))*10^12,0)*'Process Emissions Multipliers'!$D$51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Multipliers'!$E$51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Selector'!$B$3&amp;ROW($A53))*10^12,0)*'Process Emissions Multipliers'!$B$51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Multipliers'!$D$51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Multipliers'!$E$51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989845714001.19714</v>
      </c>
      <c r="C46" s="90">
        <f t="shared" ca="1" si="9"/>
        <v>890861142601.07739</v>
      </c>
      <c r="D46" s="90">
        <f t="shared" ca="1" si="9"/>
        <v>791876571200.95776</v>
      </c>
      <c r="E46" s="90">
        <f t="shared" ca="1" si="9"/>
        <v>692891999800.83801</v>
      </c>
      <c r="F46" s="90">
        <f t="shared" ca="1" si="9"/>
        <v>593907428400.71826</v>
      </c>
      <c r="G46" s="90">
        <f t="shared" ca="1" si="9"/>
        <v>494922857000.59851</v>
      </c>
      <c r="H46" s="90">
        <f t="shared" ca="1" si="9"/>
        <v>395938285600.47888</v>
      </c>
      <c r="I46" s="90">
        <f t="shared" ca="1" si="9"/>
        <v>296953714200.35913</v>
      </c>
      <c r="J46" s="90">
        <f t="shared" ca="1" si="9"/>
        <v>197969142800.23944</v>
      </c>
      <c r="K46" s="90">
        <f t="shared" ca="1" si="9"/>
        <v>98984571400.11972</v>
      </c>
      <c r="L46" s="90">
        <f ca="1">IF('Ric 2020'!$A54="RC",INDIRECT("'Ric 2020'!"&amp;'Country Selector'!$B$3&amp;ROW($A54))*10^12,0)*'Process Emissions Multipliers'!$B$51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Multipliers'!$D$51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Multipliers'!$E$51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Multipliers'!$B$51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Multipliers'!$D$51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Multipliers'!$E$51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Multipliers'!$B$51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Multipliers'!$D$51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Multipliers'!$E$51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Multipliers'!$B$51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Selector'!$B$3&amp;ROW($A57))*10^12,0)*'Process Emissions Multipliers'!$D$51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V49*'Process Emissions Multipliers'!$E$51</f>
        <v>0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Selector'!$B$3&amp;ROW($A58))*10^12,0)*'Process Emissions Multipliers'!$B$51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Selector'!$B$3&amp;ROW($A58))*10^12,0)*'Process Emissions Multipliers'!$D$51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V50*'Process Emissions Multipliers'!$E$51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Selector'!$B$3&amp;ROW($A59))*10^12,0)*'Process Emissions Multipliers'!$B$51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Selector'!$B$3&amp;ROW($A59))*10^12,0)*'Process Emissions Multipliers'!$D$51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Multipliers'!$E$51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Selector'!$B$3&amp;ROW($A60))*10^12,0)*'Process Emissions Multipliers'!$B$51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Selector'!$B$3&amp;ROW($A60))*10^12,0)*'Process Emissions Multipliers'!$D$51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V52*'Process Emissions Multipliers'!$E$51</f>
        <v>0</v>
      </c>
    </row>
    <row r="53" spans="1:42">
      <c r="A53" s="74">
        <v>1</v>
      </c>
      <c r="B53" s="90">
        <f ca="1">IF('Ric 2010'!$A61="RC",INDIRECT("'Ric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Selector'!$B$3&amp;ROW($A61))*10^12,0)*'Process Emissions Multipliers'!$B$51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Selector'!$B$3&amp;ROW($A61))*10^12,0)*'Process Emissions Multipliers'!$D$51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V53*'Process Emissions Multipliers'!$E$51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Selector'!$B$3&amp;ROW($A62))*10^12,0)*'Process Emissions Multipliers'!$B$51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Selector'!$B$3&amp;ROW($A62))*10^12,0)*'Process Emissions Multipliers'!$D$51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V54*'Process Emissions Multipliers'!$E$51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0</v>
      </c>
      <c r="C55" s="90">
        <f t="shared" ca="1" si="9"/>
        <v>14477150049.424646</v>
      </c>
      <c r="D55" s="90">
        <f t="shared" ca="1" si="9"/>
        <v>28954300098.849293</v>
      </c>
      <c r="E55" s="90">
        <f t="shared" ca="1" si="9"/>
        <v>43431450148.273941</v>
      </c>
      <c r="F55" s="90">
        <f t="shared" ca="1" si="9"/>
        <v>57908600197.698586</v>
      </c>
      <c r="G55" s="90">
        <f t="shared" ca="1" si="9"/>
        <v>72385750247.12323</v>
      </c>
      <c r="H55" s="90">
        <f t="shared" ca="1" si="9"/>
        <v>86862900296.547882</v>
      </c>
      <c r="I55" s="90">
        <f t="shared" ca="1" si="9"/>
        <v>101340050345.97252</v>
      </c>
      <c r="J55" s="90">
        <f t="shared" ca="1" si="9"/>
        <v>115817200395.39717</v>
      </c>
      <c r="K55" s="90">
        <f t="shared" ca="1" si="9"/>
        <v>130294350444.82182</v>
      </c>
      <c r="L55" s="90">
        <f ca="1">IF('Ric 2020'!$A63="RC",INDIRECT("'Ric 2020'!"&amp;'Country Selector'!$B$3&amp;ROW($A63))*10^12,0)*'Process Emissions Multipliers'!$B$51</f>
        <v>144771500494.24646</v>
      </c>
      <c r="M55" s="90">
        <f t="shared" ca="1" si="10"/>
        <v>130294350444.82182</v>
      </c>
      <c r="N55" s="90">
        <f t="shared" ca="1" si="10"/>
        <v>115817200395.39717</v>
      </c>
      <c r="O55" s="90">
        <f t="shared" ca="1" si="10"/>
        <v>101340050345.97252</v>
      </c>
      <c r="P55" s="90">
        <f t="shared" ca="1" si="10"/>
        <v>86862900296.547882</v>
      </c>
      <c r="Q55" s="90">
        <f t="shared" ca="1" si="10"/>
        <v>72385750247.12323</v>
      </c>
      <c r="R55" s="90">
        <f t="shared" ca="1" si="10"/>
        <v>57908600197.698586</v>
      </c>
      <c r="S55" s="90">
        <f t="shared" ca="1" si="10"/>
        <v>43431450148.273941</v>
      </c>
      <c r="T55" s="90">
        <f t="shared" ca="1" si="10"/>
        <v>28954300098.849293</v>
      </c>
      <c r="U55" s="90">
        <f t="shared" ca="1" si="10"/>
        <v>14477150049.424646</v>
      </c>
      <c r="V55" s="90">
        <f ca="1">IF('Ric 2030'!$A63="RC",INDIRECT("'Ric 2030'!"&amp;'Country Selector'!$B$3&amp;ROW($A63))*10^12,0)*'Process Emissions Multipliers'!$D$51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V55*'Process Emissions Multipliers'!$E$51</f>
        <v>0</v>
      </c>
    </row>
    <row r="56" spans="1:42">
      <c r="A56" s="74">
        <v>4</v>
      </c>
      <c r="B56" s="90">
        <f ca="1">IF('Ric 2010'!$A64="RC",INDIRECT("'Ric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Selector'!$B$3&amp;ROW($A64))*10^12,0)*'Process Emissions Multipliers'!$B$51</f>
        <v>0</v>
      </c>
      <c r="M56" s="90">
        <f t="shared" ca="1" si="10"/>
        <v>15181130553.984375</v>
      </c>
      <c r="N56" s="90">
        <f t="shared" ca="1" si="10"/>
        <v>30362261107.96875</v>
      </c>
      <c r="O56" s="90">
        <f t="shared" ca="1" si="10"/>
        <v>45543391661.953125</v>
      </c>
      <c r="P56" s="90">
        <f t="shared" ca="1" si="10"/>
        <v>60724522215.9375</v>
      </c>
      <c r="Q56" s="90">
        <f t="shared" ca="1" si="10"/>
        <v>75905652769.921875</v>
      </c>
      <c r="R56" s="90">
        <f t="shared" ca="1" si="10"/>
        <v>91086783323.90625</v>
      </c>
      <c r="S56" s="90">
        <f t="shared" ca="1" si="10"/>
        <v>106267913877.89063</v>
      </c>
      <c r="T56" s="90">
        <f t="shared" ca="1" si="10"/>
        <v>121449044431.875</v>
      </c>
      <c r="U56" s="90">
        <f t="shared" ca="1" si="10"/>
        <v>136630174985.85938</v>
      </c>
      <c r="V56" s="90">
        <f ca="1">IF('Ric 2030'!$A64="RC",INDIRECT("'Ric 2030'!"&amp;'Country Selector'!$B$3&amp;ROW($A64))*10^12,0)*'Process Emissions Multipliers'!$D$51</f>
        <v>151811305539.84375</v>
      </c>
      <c r="W56" s="90">
        <f t="shared" ca="1" si="8"/>
        <v>151811305539.84375</v>
      </c>
      <c r="X56" s="90">
        <f t="shared" ca="1" si="8"/>
        <v>151811305539.84375</v>
      </c>
      <c r="Y56" s="90">
        <f t="shared" ca="1" si="8"/>
        <v>151811305539.84375</v>
      </c>
      <c r="Z56" s="90">
        <f t="shared" ca="1" si="8"/>
        <v>151811305539.84375</v>
      </c>
      <c r="AA56" s="90">
        <f t="shared" ca="1" si="8"/>
        <v>151811305539.84375</v>
      </c>
      <c r="AB56" s="90">
        <f t="shared" ca="1" si="8"/>
        <v>151811305539.84375</v>
      </c>
      <c r="AC56" s="90">
        <f t="shared" ca="1" si="8"/>
        <v>151811305539.84375</v>
      </c>
      <c r="AD56" s="90">
        <f t="shared" ca="1" si="8"/>
        <v>151811305539.84375</v>
      </c>
      <c r="AE56" s="90">
        <f t="shared" ca="1" si="8"/>
        <v>151811305539.84375</v>
      </c>
      <c r="AF56" s="90">
        <f t="shared" ca="1" si="8"/>
        <v>151811305539.84375</v>
      </c>
      <c r="AG56" s="90">
        <f t="shared" ca="1" si="8"/>
        <v>151811305539.84375</v>
      </c>
      <c r="AH56" s="90">
        <f t="shared" ca="1" si="8"/>
        <v>151811305539.84375</v>
      </c>
      <c r="AI56" s="90">
        <f t="shared" ca="1" si="8"/>
        <v>151811305539.84375</v>
      </c>
      <c r="AJ56" s="90">
        <f t="shared" ca="1" si="8"/>
        <v>151811305539.84375</v>
      </c>
      <c r="AK56" s="90">
        <f t="shared" ca="1" si="8"/>
        <v>151811305539.84375</v>
      </c>
      <c r="AL56" s="90">
        <f t="shared" ca="1" si="8"/>
        <v>151811305539.84375</v>
      </c>
      <c r="AM56" s="90">
        <f t="shared" ca="1" si="11"/>
        <v>151811305539.84375</v>
      </c>
      <c r="AN56" s="90">
        <f t="shared" ca="1" si="11"/>
        <v>151811305539.84375</v>
      </c>
      <c r="AO56" s="90">
        <f t="shared" ca="1" si="11"/>
        <v>151811305539.84375</v>
      </c>
      <c r="AP56" s="90">
        <f ca="1">V56*'Process Emissions Multipliers'!$E$51</f>
        <v>151811305539.84375</v>
      </c>
    </row>
    <row r="57" spans="1:42">
      <c r="A57" s="74">
        <v>5</v>
      </c>
      <c r="B57" s="90">
        <f ca="1">IF('Ric 2010'!$A65="RC",INDIRECT("'Ric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Selector'!$B$3&amp;ROW($A65))*10^12,0)*'Process Emissions Multipliers'!$B$51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Selector'!$B$3&amp;ROW($A65))*10^12,0)*'Process Emissions Multipliers'!$D$51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Multipliers'!$E$51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0</v>
      </c>
      <c r="C58" s="90">
        <f t="shared" ca="1" si="9"/>
        <v>26584749784.187962</v>
      </c>
      <c r="D58" s="90">
        <f t="shared" ca="1" si="9"/>
        <v>53169499568.375923</v>
      </c>
      <c r="E58" s="90">
        <f t="shared" ca="1" si="9"/>
        <v>79754249352.563873</v>
      </c>
      <c r="F58" s="90">
        <f t="shared" ca="1" si="9"/>
        <v>106338999136.75185</v>
      </c>
      <c r="G58" s="90">
        <f t="shared" ca="1" si="9"/>
        <v>132923748920.93979</v>
      </c>
      <c r="H58" s="90">
        <f t="shared" ca="1" si="9"/>
        <v>159508498705.12775</v>
      </c>
      <c r="I58" s="90">
        <f t="shared" ca="1" si="9"/>
        <v>186093248489.31573</v>
      </c>
      <c r="J58" s="90">
        <f t="shared" ca="1" si="9"/>
        <v>212677998273.50369</v>
      </c>
      <c r="K58" s="90">
        <f t="shared" ca="1" si="9"/>
        <v>239262748057.69165</v>
      </c>
      <c r="L58" s="90">
        <f ca="1">IF('Ric 2020'!$A66="RC",INDIRECT("'Ric 2020'!"&amp;'Country Selector'!$B$3&amp;ROW($A66))*10^12,0)*'Process Emissions Multipliers'!$B$51</f>
        <v>265847497841.87961</v>
      </c>
      <c r="M58" s="90">
        <f t="shared" ca="1" si="10"/>
        <v>239262748057.69165</v>
      </c>
      <c r="N58" s="90">
        <f t="shared" ca="1" si="10"/>
        <v>212677998273.50369</v>
      </c>
      <c r="O58" s="90">
        <f t="shared" ca="1" si="10"/>
        <v>186093248489.31573</v>
      </c>
      <c r="P58" s="90">
        <f t="shared" ca="1" si="10"/>
        <v>159508498705.12775</v>
      </c>
      <c r="Q58" s="90">
        <f t="shared" ca="1" si="10"/>
        <v>132923748920.93979</v>
      </c>
      <c r="R58" s="90">
        <f t="shared" ca="1" si="10"/>
        <v>106338999136.75185</v>
      </c>
      <c r="S58" s="90">
        <f t="shared" ca="1" si="10"/>
        <v>79754249352.563873</v>
      </c>
      <c r="T58" s="90">
        <f t="shared" ca="1" si="10"/>
        <v>53169499568.375923</v>
      </c>
      <c r="U58" s="90">
        <f t="shared" ca="1" si="10"/>
        <v>26584749784.187962</v>
      </c>
      <c r="V58" s="90">
        <f ca="1">IF('Ric 2030'!$A66="RC",INDIRECT("'Ric 2030'!"&amp;'Country Selector'!$B$3&amp;ROW($A66))*10^12,0)*'Process Emissions Multipliers'!$D$51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V58*'Process Emissions Multipliers'!$E$51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14811848302.973383</v>
      </c>
      <c r="D59" s="90">
        <f t="shared" ca="1" si="9"/>
        <v>29623696605.946766</v>
      </c>
      <c r="E59" s="90">
        <f t="shared" ca="1" si="9"/>
        <v>44435544908.920151</v>
      </c>
      <c r="F59" s="90">
        <f t="shared" ca="1" si="9"/>
        <v>59247393211.893532</v>
      </c>
      <c r="G59" s="90">
        <f t="shared" ca="1" si="9"/>
        <v>74059241514.866913</v>
      </c>
      <c r="H59" s="90">
        <f t="shared" ca="1" si="9"/>
        <v>88871089817.840302</v>
      </c>
      <c r="I59" s="90">
        <f t="shared" ca="1" si="9"/>
        <v>103682938120.81367</v>
      </c>
      <c r="J59" s="90">
        <f t="shared" ca="1" si="9"/>
        <v>118494786423.78706</v>
      </c>
      <c r="K59" s="90">
        <f t="shared" ca="1" si="9"/>
        <v>133306634726.76045</v>
      </c>
      <c r="L59" s="90">
        <f ca="1">IF('Ric 2020'!$A67="RC",INDIRECT("'Ric 2020'!"&amp;'Country Selector'!$B$3&amp;ROW($A67))*10^12,0)*'Process Emissions Multipliers'!$B$51</f>
        <v>148118483029.73383</v>
      </c>
      <c r="M59" s="90">
        <f t="shared" ca="1" si="10"/>
        <v>172231706412.17194</v>
      </c>
      <c r="N59" s="90">
        <f t="shared" ca="1" si="10"/>
        <v>196344929794.61002</v>
      </c>
      <c r="O59" s="90">
        <f t="shared" ca="1" si="10"/>
        <v>220458153177.0481</v>
      </c>
      <c r="P59" s="90">
        <f t="shared" ca="1" si="10"/>
        <v>244571376559.48621</v>
      </c>
      <c r="Q59" s="90">
        <f t="shared" ca="1" si="10"/>
        <v>268684599941.92429</v>
      </c>
      <c r="R59" s="90">
        <f t="shared" ca="1" si="10"/>
        <v>292797823324.36237</v>
      </c>
      <c r="S59" s="90">
        <f t="shared" ca="1" si="10"/>
        <v>316911046706.80048</v>
      </c>
      <c r="T59" s="90">
        <f t="shared" ca="1" si="10"/>
        <v>341024270089.23859</v>
      </c>
      <c r="U59" s="90">
        <f t="shared" ca="1" si="10"/>
        <v>365137493471.67664</v>
      </c>
      <c r="V59" s="90">
        <f ca="1">IF('Ric 2030'!$A67="RC",INDIRECT("'Ric 2030'!"&amp;'Country Selector'!$B$3&amp;ROW($A67))*10^12,0)*'Process Emissions Multipliers'!$D$51</f>
        <v>389250716854.11475</v>
      </c>
      <c r="W59" s="90">
        <f t="shared" ca="1" si="8"/>
        <v>389250716854.11475</v>
      </c>
      <c r="X59" s="90">
        <f t="shared" ca="1" si="8"/>
        <v>389250716854.11475</v>
      </c>
      <c r="Y59" s="90">
        <f t="shared" ca="1" si="8"/>
        <v>389250716854.11475</v>
      </c>
      <c r="Z59" s="90">
        <f t="shared" ca="1" si="8"/>
        <v>389250716854.11475</v>
      </c>
      <c r="AA59" s="90">
        <f t="shared" ca="1" si="8"/>
        <v>389250716854.11475</v>
      </c>
      <c r="AB59" s="90">
        <f t="shared" ca="1" si="8"/>
        <v>389250716854.11475</v>
      </c>
      <c r="AC59" s="90">
        <f t="shared" ca="1" si="8"/>
        <v>389250716854.11475</v>
      </c>
      <c r="AD59" s="90">
        <f t="shared" ca="1" si="8"/>
        <v>389250716854.11475</v>
      </c>
      <c r="AE59" s="90">
        <f t="shared" ca="1" si="8"/>
        <v>389250716854.11475</v>
      </c>
      <c r="AF59" s="90">
        <f t="shared" ca="1" si="8"/>
        <v>389250716854.11475</v>
      </c>
      <c r="AG59" s="90">
        <f t="shared" ca="1" si="8"/>
        <v>389250716854.11475</v>
      </c>
      <c r="AH59" s="90">
        <f t="shared" ca="1" si="8"/>
        <v>389250716854.11475</v>
      </c>
      <c r="AI59" s="90">
        <f t="shared" ca="1" si="8"/>
        <v>389250716854.11475</v>
      </c>
      <c r="AJ59" s="90">
        <f t="shared" ca="1" si="8"/>
        <v>389250716854.11475</v>
      </c>
      <c r="AK59" s="90">
        <f t="shared" ca="1" si="8"/>
        <v>389250716854.11475</v>
      </c>
      <c r="AL59" s="90">
        <f t="shared" ca="1" si="8"/>
        <v>389250716854.11475</v>
      </c>
      <c r="AM59" s="90">
        <f t="shared" ca="1" si="11"/>
        <v>389250716854.11475</v>
      </c>
      <c r="AN59" s="90">
        <f t="shared" ca="1" si="11"/>
        <v>389250716854.11475</v>
      </c>
      <c r="AO59" s="90">
        <f t="shared" ca="1" si="11"/>
        <v>389250716854.11475</v>
      </c>
      <c r="AP59" s="90">
        <f ca="1">V59*'Process Emissions Multipliers'!$E$51</f>
        <v>389250716854.11475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Multipliers'!$B$51</f>
        <v>0</v>
      </c>
      <c r="M60" s="90">
        <f t="shared" ca="1" si="10"/>
        <v>17147750895.078411</v>
      </c>
      <c r="N60" s="90">
        <f t="shared" ca="1" si="10"/>
        <v>34295501790.156822</v>
      </c>
      <c r="O60" s="90">
        <f t="shared" ca="1" si="10"/>
        <v>51443252685.235237</v>
      </c>
      <c r="P60" s="90">
        <f t="shared" ca="1" si="10"/>
        <v>68591003580.313644</v>
      </c>
      <c r="Q60" s="90">
        <f t="shared" ca="1" si="10"/>
        <v>85738754475.392059</v>
      </c>
      <c r="R60" s="90">
        <f t="shared" ca="1" si="10"/>
        <v>102886505370.47047</v>
      </c>
      <c r="S60" s="90">
        <f t="shared" ca="1" si="10"/>
        <v>120034256265.54887</v>
      </c>
      <c r="T60" s="90">
        <f t="shared" ca="1" si="10"/>
        <v>137182007160.62729</v>
      </c>
      <c r="U60" s="90">
        <f t="shared" ca="1" si="10"/>
        <v>154329758055.70572</v>
      </c>
      <c r="V60" s="90">
        <f ca="1">IF('Ric 2030'!$A68="RC",INDIRECT("'Ric 2030'!"&amp;'Country Selector'!$B$3&amp;ROW($A68))*10^12,0)*'Process Emissions Multipliers'!$D$51</f>
        <v>171477508950.78412</v>
      </c>
      <c r="W60" s="90">
        <f t="shared" ca="1" si="8"/>
        <v>171477508950.78415</v>
      </c>
      <c r="X60" s="90">
        <f t="shared" ca="1" si="8"/>
        <v>171477508950.78412</v>
      </c>
      <c r="Y60" s="90">
        <f t="shared" ca="1" si="8"/>
        <v>171477508950.78412</v>
      </c>
      <c r="Z60" s="90">
        <f t="shared" ca="1" si="8"/>
        <v>171477508950.78412</v>
      </c>
      <c r="AA60" s="90">
        <f t="shared" ca="1" si="8"/>
        <v>171477508950.78412</v>
      </c>
      <c r="AB60" s="90">
        <f t="shared" ca="1" si="8"/>
        <v>171477508950.78412</v>
      </c>
      <c r="AC60" s="90">
        <f t="shared" ca="1" si="8"/>
        <v>171477508950.78412</v>
      </c>
      <c r="AD60" s="90">
        <f t="shared" ca="1" si="8"/>
        <v>171477508950.78412</v>
      </c>
      <c r="AE60" s="90">
        <f t="shared" ca="1" si="8"/>
        <v>171477508950.78412</v>
      </c>
      <c r="AF60" s="90">
        <f t="shared" ca="1" si="8"/>
        <v>171477508950.78412</v>
      </c>
      <c r="AG60" s="90">
        <f t="shared" ca="1" si="8"/>
        <v>171477508950.78412</v>
      </c>
      <c r="AH60" s="90">
        <f t="shared" ca="1" si="8"/>
        <v>171477508950.78412</v>
      </c>
      <c r="AI60" s="90">
        <f t="shared" ca="1" si="8"/>
        <v>171477508950.78412</v>
      </c>
      <c r="AJ60" s="90">
        <f t="shared" ca="1" si="8"/>
        <v>171477508950.78412</v>
      </c>
      <c r="AK60" s="90">
        <f t="shared" ca="1" si="8"/>
        <v>171477508950.78412</v>
      </c>
      <c r="AL60" s="90">
        <f t="shared" ca="1" si="8"/>
        <v>171477508950.78412</v>
      </c>
      <c r="AM60" s="90">
        <f t="shared" ca="1" si="11"/>
        <v>171477508950.78412</v>
      </c>
      <c r="AN60" s="90">
        <f t="shared" ca="1" si="11"/>
        <v>171477508950.78412</v>
      </c>
      <c r="AO60" s="90">
        <f t="shared" ca="1" si="11"/>
        <v>171477508950.78415</v>
      </c>
      <c r="AP60" s="90">
        <f ca="1">V60*'Process Emissions Multipliers'!$E$51</f>
        <v>171477508950.78412</v>
      </c>
    </row>
    <row r="61" spans="1:42">
      <c r="A61" s="74">
        <v>9</v>
      </c>
      <c r="B61" s="90">
        <f ca="1">IF('Ric 2010'!$A69="RC",INDIRECT("'Ric 2010'!"&amp;'Country Selector'!$B$3&amp;ROW($A69))*10^12,0)</f>
        <v>107185688351.2643</v>
      </c>
      <c r="C61" s="90">
        <f t="shared" ca="1" si="9"/>
        <v>129509432235.3009</v>
      </c>
      <c r="D61" s="90">
        <f t="shared" ca="1" si="9"/>
        <v>151833176119.33752</v>
      </c>
      <c r="E61" s="90">
        <f t="shared" ca="1" si="9"/>
        <v>174156920003.37415</v>
      </c>
      <c r="F61" s="90">
        <f t="shared" ca="1" si="9"/>
        <v>196480663887.41077</v>
      </c>
      <c r="G61" s="90">
        <f t="shared" ca="1" si="9"/>
        <v>218804407771.44739</v>
      </c>
      <c r="H61" s="90">
        <f t="shared" ca="1" si="9"/>
        <v>241128151655.48401</v>
      </c>
      <c r="I61" s="90">
        <f t="shared" ca="1" si="9"/>
        <v>263451895539.52066</v>
      </c>
      <c r="J61" s="90">
        <f t="shared" ca="1" si="9"/>
        <v>285775639423.55725</v>
      </c>
      <c r="K61" s="90">
        <f t="shared" ca="1" si="9"/>
        <v>308099383307.59381</v>
      </c>
      <c r="L61" s="90">
        <f ca="1">IF('Ric 2020'!$A69="RC",INDIRECT("'Ric 2020'!"&amp;'Country Selector'!$B$3&amp;ROW($A69))*10^12,0)*'Process Emissions Multipliers'!$B$51</f>
        <v>330423127191.63049</v>
      </c>
      <c r="M61" s="90">
        <f t="shared" ca="1" si="10"/>
        <v>314022154849.56592</v>
      </c>
      <c r="N61" s="90">
        <f t="shared" ca="1" si="10"/>
        <v>297621182507.50146</v>
      </c>
      <c r="O61" s="90">
        <f t="shared" ca="1" si="10"/>
        <v>281220210165.43701</v>
      </c>
      <c r="P61" s="90">
        <f t="shared" ca="1" si="10"/>
        <v>264819237823.37247</v>
      </c>
      <c r="Q61" s="90">
        <f t="shared" ca="1" si="10"/>
        <v>248418265481.30795</v>
      </c>
      <c r="R61" s="90">
        <f t="shared" ca="1" si="10"/>
        <v>232017293139.24344</v>
      </c>
      <c r="S61" s="90">
        <f t="shared" ca="1" si="10"/>
        <v>215616320797.17896</v>
      </c>
      <c r="T61" s="90">
        <f t="shared" ca="1" si="10"/>
        <v>199215348455.11444</v>
      </c>
      <c r="U61" s="90">
        <f t="shared" ca="1" si="10"/>
        <v>182814376113.04993</v>
      </c>
      <c r="V61" s="90">
        <f ca="1">IF('Ric 2030'!$A69="RC",INDIRECT("'Ric 2030'!"&amp;'Country Selector'!$B$3&amp;ROW($A69))*10^12,0)*'Process Emissions Multipliers'!$D$51</f>
        <v>166413403770.98541</v>
      </c>
      <c r="W61" s="90">
        <f t="shared" ca="1" si="8"/>
        <v>166413403770.98541</v>
      </c>
      <c r="X61" s="90">
        <f t="shared" ca="1" si="8"/>
        <v>166413403770.98541</v>
      </c>
      <c r="Y61" s="90">
        <f t="shared" ca="1" si="8"/>
        <v>166413403770.98541</v>
      </c>
      <c r="Z61" s="90">
        <f t="shared" ca="1" si="8"/>
        <v>166413403770.98541</v>
      </c>
      <c r="AA61" s="90">
        <f t="shared" ca="1" si="8"/>
        <v>166413403770.98541</v>
      </c>
      <c r="AB61" s="90">
        <f t="shared" ca="1" si="8"/>
        <v>166413403770.98541</v>
      </c>
      <c r="AC61" s="90">
        <f t="shared" ca="1" si="8"/>
        <v>166413403770.98541</v>
      </c>
      <c r="AD61" s="90">
        <f t="shared" ca="1" si="8"/>
        <v>166413403770.98541</v>
      </c>
      <c r="AE61" s="90">
        <f t="shared" ca="1" si="8"/>
        <v>166413403770.98541</v>
      </c>
      <c r="AF61" s="90">
        <f t="shared" ca="1" si="8"/>
        <v>166413403770.98541</v>
      </c>
      <c r="AG61" s="90">
        <f t="shared" ca="1" si="8"/>
        <v>166413403770.98541</v>
      </c>
      <c r="AH61" s="90">
        <f t="shared" ca="1" si="8"/>
        <v>166413403770.98541</v>
      </c>
      <c r="AI61" s="90">
        <f t="shared" ca="1" si="8"/>
        <v>166413403770.98541</v>
      </c>
      <c r="AJ61" s="90">
        <f t="shared" ca="1" si="8"/>
        <v>166413403770.98541</v>
      </c>
      <c r="AK61" s="90">
        <f t="shared" ca="1" si="8"/>
        <v>166413403770.98541</v>
      </c>
      <c r="AL61" s="90">
        <f t="shared" ca="1" si="8"/>
        <v>166413403770.98541</v>
      </c>
      <c r="AM61" s="90">
        <f t="shared" ca="1" si="11"/>
        <v>166413403770.98541</v>
      </c>
      <c r="AN61" s="90">
        <f t="shared" ca="1" si="11"/>
        <v>166413403770.98541</v>
      </c>
      <c r="AO61" s="90">
        <f t="shared" ca="1" si="11"/>
        <v>166413403770.98541</v>
      </c>
      <c r="AP61" s="90">
        <f ca="1">V61*'Process Emissions Multipliers'!$E$51</f>
        <v>166413403770.98541</v>
      </c>
    </row>
    <row r="62" spans="1:42">
      <c r="A62" s="74">
        <v>10</v>
      </c>
      <c r="B62" s="90">
        <f ca="1">IF('Ric 2010'!$A70="RC",INDIRECT("'Ric 2010'!"&amp;'Country Selector'!$B$3&amp;ROW($A70))*10^12,0)</f>
        <v>241992803234.59772</v>
      </c>
      <c r="C62" s="90">
        <f t="shared" ca="1" si="9"/>
        <v>217793522911.13794</v>
      </c>
      <c r="D62" s="90">
        <f t="shared" ca="1" si="9"/>
        <v>193594242587.67816</v>
      </c>
      <c r="E62" s="90">
        <f t="shared" ca="1" si="9"/>
        <v>169394962264.21841</v>
      </c>
      <c r="F62" s="90">
        <f t="shared" ca="1" si="9"/>
        <v>145195681940.75864</v>
      </c>
      <c r="G62" s="90">
        <f t="shared" ca="1" si="9"/>
        <v>120996401617.29886</v>
      </c>
      <c r="H62" s="90">
        <f t="shared" ca="1" si="9"/>
        <v>96797121293.839081</v>
      </c>
      <c r="I62" s="90">
        <f t="shared" ca="1" si="9"/>
        <v>72597840970.379318</v>
      </c>
      <c r="J62" s="90">
        <f t="shared" ca="1" si="9"/>
        <v>48398560646.91954</v>
      </c>
      <c r="K62" s="90">
        <f t="shared" ca="1" si="9"/>
        <v>24199280323.45977</v>
      </c>
      <c r="L62" s="90">
        <f ca="1">IF('Ric 2020'!$A70="RC",INDIRECT("'Ric 2020'!"&amp;'Country Selector'!$B$3&amp;ROW($A70))*10^12,0)*'Process Emissions Multipliers'!$B$51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Selector'!$B$3&amp;ROW($A70))*10^12,0)*'Process Emissions Multipliers'!$D$51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Multipliers'!$E$51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16393478602.932154</v>
      </c>
      <c r="D63" s="90">
        <f t="shared" ca="1" si="9"/>
        <v>32786957205.864307</v>
      </c>
      <c r="E63" s="90">
        <f t="shared" ca="1" si="9"/>
        <v>49180435808.796463</v>
      </c>
      <c r="F63" s="90">
        <f t="shared" ref="D63:K95" ca="1" si="12">$B63*($L$1-F$1)/($L$1-$B$1)+$L63*(F$1-$B$1)/($L$1-$B$1)</f>
        <v>65573914411.728615</v>
      </c>
      <c r="G63" s="90">
        <f t="shared" ca="1" si="12"/>
        <v>81967393014.660767</v>
      </c>
      <c r="H63" s="90">
        <f t="shared" ca="1" si="12"/>
        <v>98360871617.592926</v>
      </c>
      <c r="I63" s="90">
        <f t="shared" ca="1" si="12"/>
        <v>114754350220.52507</v>
      </c>
      <c r="J63" s="90">
        <f t="shared" ca="1" si="12"/>
        <v>131147828823.45723</v>
      </c>
      <c r="K63" s="90">
        <f t="shared" ca="1" si="12"/>
        <v>147541307426.38937</v>
      </c>
      <c r="L63" s="90">
        <f ca="1">IF('Ric 2020'!$A71="RC",INDIRECT("'Ric 2020'!"&amp;'Country Selector'!$B$3&amp;ROW($A71))*10^12,0)*'Process Emissions Multipliers'!$B$51</f>
        <v>163934786029.32153</v>
      </c>
      <c r="M63" s="90">
        <f t="shared" ca="1" si="10"/>
        <v>147541307426.38937</v>
      </c>
      <c r="N63" s="90">
        <f t="shared" ca="1" si="10"/>
        <v>131147828823.45723</v>
      </c>
      <c r="O63" s="90">
        <f t="shared" ca="1" si="10"/>
        <v>114754350220.52507</v>
      </c>
      <c r="P63" s="90">
        <f t="shared" ref="N63:U95" ca="1" si="13">$L63*($V$1-P$1)/($V$1-$L$1)+$V63*(P$1-$L$1)/($V$1-$L$1)</f>
        <v>98360871617.592926</v>
      </c>
      <c r="Q63" s="90">
        <f t="shared" ca="1" si="13"/>
        <v>81967393014.660767</v>
      </c>
      <c r="R63" s="90">
        <f t="shared" ca="1" si="13"/>
        <v>65573914411.728615</v>
      </c>
      <c r="S63" s="90">
        <f t="shared" ca="1" si="13"/>
        <v>49180435808.796463</v>
      </c>
      <c r="T63" s="90">
        <f t="shared" ca="1" si="13"/>
        <v>32786957205.864307</v>
      </c>
      <c r="U63" s="90">
        <f t="shared" ca="1" si="13"/>
        <v>16393478602.932154</v>
      </c>
      <c r="V63" s="90">
        <f ca="1">IF('Ric 2030'!$A71="RC",INDIRECT("'Ric 2030'!"&amp;'Country Selector'!$B$3&amp;ROW($A71))*10^12,0)*'Process Emissions Multipliers'!$D$51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Multipliers'!$E$51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6610902930.9759922</v>
      </c>
      <c r="C64" s="90">
        <f t="shared" ref="C64:K127" ca="1" si="15">$B64*($L$1-C$1)/($L$1-$B$1)+$L64*(C$1-$B$1)/($L$1-$B$1)</f>
        <v>5949812637.8783932</v>
      </c>
      <c r="D64" s="90">
        <f t="shared" ca="1" si="12"/>
        <v>5288722344.7807941</v>
      </c>
      <c r="E64" s="90">
        <f t="shared" ca="1" si="12"/>
        <v>4627632051.6831951</v>
      </c>
      <c r="F64" s="90">
        <f t="shared" ca="1" si="12"/>
        <v>3966541758.5855956</v>
      </c>
      <c r="G64" s="90">
        <f t="shared" ca="1" si="12"/>
        <v>3305451465.4879961</v>
      </c>
      <c r="H64" s="90">
        <f t="shared" ca="1" si="12"/>
        <v>2644361172.3903971</v>
      </c>
      <c r="I64" s="90">
        <f t="shared" ca="1" si="12"/>
        <v>1983270879.2927978</v>
      </c>
      <c r="J64" s="90">
        <f t="shared" ca="1" si="12"/>
        <v>1322180586.1951985</v>
      </c>
      <c r="K64" s="90">
        <f t="shared" ca="1" si="12"/>
        <v>661090293.09759927</v>
      </c>
      <c r="L64" s="90">
        <f ca="1">IF('Ric 2020'!$A72="RC",INDIRECT("'Ric 2020'!"&amp;'Country Selector'!$B$3&amp;ROW($A72))*10^12,0)*'Process Emissions Multipliers'!$B$51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Multipliers'!$D$51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Multipliers'!$E$51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Selector'!$B$3&amp;ROW($A73))*10^12,0)*'Process Emissions Multipliers'!$B$51</f>
        <v>0</v>
      </c>
      <c r="M65" s="90">
        <f t="shared" ca="1" si="16"/>
        <v>15232803667.77442</v>
      </c>
      <c r="N65" s="90">
        <f t="shared" ca="1" si="13"/>
        <v>30465607335.54884</v>
      </c>
      <c r="O65" s="90">
        <f t="shared" ca="1" si="13"/>
        <v>45698411003.323257</v>
      </c>
      <c r="P65" s="90">
        <f t="shared" ca="1" si="13"/>
        <v>60931214671.097679</v>
      </c>
      <c r="Q65" s="90">
        <f t="shared" ca="1" si="13"/>
        <v>76164018338.872101</v>
      </c>
      <c r="R65" s="90">
        <f t="shared" ca="1" si="13"/>
        <v>91396822006.646515</v>
      </c>
      <c r="S65" s="90">
        <f t="shared" ca="1" si="13"/>
        <v>106629625674.42094</v>
      </c>
      <c r="T65" s="90">
        <f t="shared" ca="1" si="13"/>
        <v>121862429342.19536</v>
      </c>
      <c r="U65" s="90">
        <f t="shared" ca="1" si="13"/>
        <v>137095233009.96977</v>
      </c>
      <c r="V65" s="90">
        <f ca="1">IF('Ric 2030'!$A73="RC",INDIRECT("'Ric 2030'!"&amp;'Country Selector'!$B$3&amp;ROW($A73))*10^12,0)*'Process Emissions Multipliers'!$D$51</f>
        <v>152328036677.7442</v>
      </c>
      <c r="W65" s="90">
        <f t="shared" ca="1" si="14"/>
        <v>152328036677.7442</v>
      </c>
      <c r="X65" s="90">
        <f t="shared" ca="1" si="14"/>
        <v>152328036677.7442</v>
      </c>
      <c r="Y65" s="90">
        <f t="shared" ca="1" si="14"/>
        <v>152328036677.7442</v>
      </c>
      <c r="Z65" s="90">
        <f t="shared" ca="1" si="14"/>
        <v>152328036677.7442</v>
      </c>
      <c r="AA65" s="90">
        <f t="shared" ca="1" si="14"/>
        <v>152328036677.7442</v>
      </c>
      <c r="AB65" s="90">
        <f t="shared" ca="1" si="14"/>
        <v>152328036677.7442</v>
      </c>
      <c r="AC65" s="90">
        <f t="shared" ca="1" si="14"/>
        <v>152328036677.7442</v>
      </c>
      <c r="AD65" s="90">
        <f t="shared" ca="1" si="14"/>
        <v>152328036677.7442</v>
      </c>
      <c r="AE65" s="90">
        <f t="shared" ca="1" si="14"/>
        <v>152328036677.7442</v>
      </c>
      <c r="AF65" s="90">
        <f t="shared" ca="1" si="14"/>
        <v>152328036677.7442</v>
      </c>
      <c r="AG65" s="90">
        <f t="shared" ca="1" si="14"/>
        <v>152328036677.7442</v>
      </c>
      <c r="AH65" s="90">
        <f t="shared" ca="1" si="14"/>
        <v>152328036677.7442</v>
      </c>
      <c r="AI65" s="90">
        <f t="shared" ca="1" si="14"/>
        <v>152328036677.7442</v>
      </c>
      <c r="AJ65" s="90">
        <f t="shared" ca="1" si="14"/>
        <v>152328036677.7442</v>
      </c>
      <c r="AK65" s="90">
        <f t="shared" ca="1" si="14"/>
        <v>152328036677.7442</v>
      </c>
      <c r="AL65" s="90">
        <f t="shared" ca="1" si="14"/>
        <v>152328036677.7442</v>
      </c>
      <c r="AM65" s="90">
        <f t="shared" ca="1" si="11"/>
        <v>152328036677.7442</v>
      </c>
      <c r="AN65" s="90">
        <f t="shared" ca="1" si="11"/>
        <v>152328036677.7442</v>
      </c>
      <c r="AO65" s="90">
        <f t="shared" ca="1" si="11"/>
        <v>152328036677.7442</v>
      </c>
      <c r="AP65" s="90">
        <f ca="1">V65*'Process Emissions Multipliers'!$E$51</f>
        <v>152328036677.7442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Multipliers'!$B$51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Selector'!$B$3&amp;ROW($A74))*10^12,0)*'Process Emissions Multipliers'!$D$51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V66*'Process Emissions Multipliers'!$E$51</f>
        <v>0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Multipliers'!$B$51</f>
        <v>0</v>
      </c>
      <c r="M67" s="90">
        <f t="shared" ca="1" si="16"/>
        <v>16180572070.261883</v>
      </c>
      <c r="N67" s="90">
        <f t="shared" ca="1" si="13"/>
        <v>32361144140.523766</v>
      </c>
      <c r="O67" s="90">
        <f t="shared" ca="1" si="13"/>
        <v>48541716210.785652</v>
      </c>
      <c r="P67" s="90">
        <f t="shared" ca="1" si="13"/>
        <v>64722288281.047531</v>
      </c>
      <c r="Q67" s="90">
        <f t="shared" ca="1" si="13"/>
        <v>80902860351.309418</v>
      </c>
      <c r="R67" s="90">
        <f t="shared" ca="1" si="13"/>
        <v>97083432421.571304</v>
      </c>
      <c r="S67" s="90">
        <f t="shared" ca="1" si="13"/>
        <v>113264004491.83318</v>
      </c>
      <c r="T67" s="90">
        <f t="shared" ca="1" si="13"/>
        <v>129444576562.09506</v>
      </c>
      <c r="U67" s="90">
        <f t="shared" ca="1" si="13"/>
        <v>145625148632.35696</v>
      </c>
      <c r="V67" s="90">
        <f ca="1">IF('Ric 2030'!$A75="RC",INDIRECT("'Ric 2030'!"&amp;'Country Selector'!$B$3&amp;ROW($A75))*10^12,0)*'Process Emissions Multipliers'!$D$51</f>
        <v>161805720702.61884</v>
      </c>
      <c r="W67" s="90">
        <f t="shared" ca="1" si="14"/>
        <v>161805720702.61884</v>
      </c>
      <c r="X67" s="90">
        <f t="shared" ca="1" si="14"/>
        <v>161805720702.61884</v>
      </c>
      <c r="Y67" s="90">
        <f t="shared" ca="1" si="14"/>
        <v>161805720702.61884</v>
      </c>
      <c r="Z67" s="90">
        <f t="shared" ca="1" si="14"/>
        <v>161805720702.61884</v>
      </c>
      <c r="AA67" s="90">
        <f t="shared" ca="1" si="14"/>
        <v>161805720702.61884</v>
      </c>
      <c r="AB67" s="90">
        <f t="shared" ca="1" si="14"/>
        <v>161805720702.61884</v>
      </c>
      <c r="AC67" s="90">
        <f t="shared" ca="1" si="14"/>
        <v>161805720702.61884</v>
      </c>
      <c r="AD67" s="90">
        <f t="shared" ca="1" si="14"/>
        <v>161805720702.61884</v>
      </c>
      <c r="AE67" s="90">
        <f t="shared" ca="1" si="14"/>
        <v>161805720702.61884</v>
      </c>
      <c r="AF67" s="90">
        <f t="shared" ca="1" si="14"/>
        <v>161805720702.61884</v>
      </c>
      <c r="AG67" s="90">
        <f t="shared" ca="1" si="14"/>
        <v>161805720702.61884</v>
      </c>
      <c r="AH67" s="90">
        <f t="shared" ca="1" si="14"/>
        <v>161805720702.61884</v>
      </c>
      <c r="AI67" s="90">
        <f t="shared" ca="1" si="14"/>
        <v>161805720702.61884</v>
      </c>
      <c r="AJ67" s="90">
        <f t="shared" ca="1" si="14"/>
        <v>161805720702.61884</v>
      </c>
      <c r="AK67" s="90">
        <f t="shared" ca="1" si="14"/>
        <v>161805720702.61884</v>
      </c>
      <c r="AL67" s="90">
        <f t="shared" ca="1" si="14"/>
        <v>161805720702.61884</v>
      </c>
      <c r="AM67" s="90">
        <f t="shared" ca="1" si="11"/>
        <v>161805720702.61884</v>
      </c>
      <c r="AN67" s="90">
        <f t="shared" ca="1" si="11"/>
        <v>161805720702.61884</v>
      </c>
      <c r="AO67" s="90">
        <f t="shared" ca="1" si="11"/>
        <v>161805720702.61884</v>
      </c>
      <c r="AP67" s="90">
        <f ca="1">V67*'Process Emissions Multipliers'!$E$51</f>
        <v>161805720702.61884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12753707250.824764</v>
      </c>
      <c r="D68" s="90">
        <f t="shared" ca="1" si="12"/>
        <v>25507414501.649529</v>
      </c>
      <c r="E68" s="90">
        <f t="shared" ca="1" si="12"/>
        <v>38261121752.474289</v>
      </c>
      <c r="F68" s="90">
        <f t="shared" ca="1" si="12"/>
        <v>51014829003.299057</v>
      </c>
      <c r="G68" s="90">
        <f t="shared" ca="1" si="12"/>
        <v>63768536254.123817</v>
      </c>
      <c r="H68" s="90">
        <f t="shared" ca="1" si="12"/>
        <v>76522243504.948578</v>
      </c>
      <c r="I68" s="90">
        <f t="shared" ca="1" si="12"/>
        <v>89275950755.773346</v>
      </c>
      <c r="J68" s="90">
        <f t="shared" ca="1" si="12"/>
        <v>102029658006.59811</v>
      </c>
      <c r="K68" s="90">
        <f t="shared" ca="1" si="12"/>
        <v>114783365257.42288</v>
      </c>
      <c r="L68" s="90">
        <f ca="1">IF('Ric 2020'!$A76="RC",INDIRECT("'Ric 2020'!"&amp;'Country Selector'!$B$3&amp;ROW($A76))*10^12,0)*'Process Emissions Multipliers'!$B$51</f>
        <v>127537072508.24763</v>
      </c>
      <c r="M68" s="90">
        <f t="shared" ca="1" si="16"/>
        <v>114783365257.42288</v>
      </c>
      <c r="N68" s="90">
        <f t="shared" ca="1" si="13"/>
        <v>102029658006.59811</v>
      </c>
      <c r="O68" s="90">
        <f t="shared" ca="1" si="13"/>
        <v>89275950755.773346</v>
      </c>
      <c r="P68" s="90">
        <f t="shared" ca="1" si="13"/>
        <v>76522243504.948578</v>
      </c>
      <c r="Q68" s="90">
        <f t="shared" ca="1" si="13"/>
        <v>63768536254.123817</v>
      </c>
      <c r="R68" s="90">
        <f t="shared" ca="1" si="13"/>
        <v>51014829003.299057</v>
      </c>
      <c r="S68" s="90">
        <f t="shared" ca="1" si="13"/>
        <v>38261121752.474289</v>
      </c>
      <c r="T68" s="90">
        <f t="shared" ca="1" si="13"/>
        <v>25507414501.649529</v>
      </c>
      <c r="U68" s="90">
        <f t="shared" ca="1" si="13"/>
        <v>12753707250.824764</v>
      </c>
      <c r="V68" s="90">
        <f ca="1">IF('Ric 2030'!$A76="RC",INDIRECT("'Ric 2030'!"&amp;'Country Selector'!$B$3&amp;ROW($A76))*10^12,0)*'Process Emissions Multipliers'!$D$51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V68*'Process Emissions Multipliers'!$E$51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Selector'!$B$3&amp;ROW($A77))*10^12,0)*'Process Emissions Multipliers'!$B$51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Selector'!$B$3&amp;ROW($A77))*10^12,0)*'Process Emissions Multipliers'!$D$51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Multipliers'!$E$51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Multipliers'!$B$51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Multipliers'!$D$51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Multipliers'!$E$51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15543891508.768227</v>
      </c>
      <c r="C71" s="90">
        <f t="shared" ca="1" si="15"/>
        <v>13989502357.891403</v>
      </c>
      <c r="D71" s="90">
        <f t="shared" ca="1" si="12"/>
        <v>12435113207.014582</v>
      </c>
      <c r="E71" s="90">
        <f t="shared" ca="1" si="12"/>
        <v>10880724056.13776</v>
      </c>
      <c r="F71" s="90">
        <f t="shared" ca="1" si="12"/>
        <v>9326334905.2609367</v>
      </c>
      <c r="G71" s="90">
        <f t="shared" ca="1" si="12"/>
        <v>7771945754.3841124</v>
      </c>
      <c r="H71" s="90">
        <f t="shared" ca="1" si="12"/>
        <v>6217556603.5072908</v>
      </c>
      <c r="I71" s="90">
        <f t="shared" ca="1" si="12"/>
        <v>4663167452.6304684</v>
      </c>
      <c r="J71" s="90">
        <f t="shared" ca="1" si="12"/>
        <v>3108778301.7536454</v>
      </c>
      <c r="K71" s="90">
        <f t="shared" ca="1" si="12"/>
        <v>1554389150.8768227</v>
      </c>
      <c r="L71" s="90">
        <f ca="1">IF('Ric 2020'!$A79="RC",INDIRECT("'Ric 2020'!"&amp;'Country Selector'!$B$3&amp;ROW($A79))*10^12,0)*'Process Emissions Multipliers'!$B$51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Multipliers'!$D$51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Multipliers'!$E$51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Selector'!$B$3&amp;ROW($A80))*10^12,0)*'Process Emissions Multipliers'!$B$51</f>
        <v>0</v>
      </c>
      <c r="M72" s="90">
        <f t="shared" ca="1" si="16"/>
        <v>7185650758.8164196</v>
      </c>
      <c r="N72" s="90">
        <f t="shared" ca="1" si="13"/>
        <v>14371301517.632839</v>
      </c>
      <c r="O72" s="90">
        <f t="shared" ca="1" si="13"/>
        <v>21556952276.449261</v>
      </c>
      <c r="P72" s="90">
        <f t="shared" ca="1" si="13"/>
        <v>28742603035.265678</v>
      </c>
      <c r="Q72" s="90">
        <f t="shared" ca="1" si="13"/>
        <v>35928253794.0821</v>
      </c>
      <c r="R72" s="90">
        <f t="shared" ca="1" si="13"/>
        <v>43113904552.898521</v>
      </c>
      <c r="S72" s="90">
        <f t="shared" ca="1" si="13"/>
        <v>50299555311.714943</v>
      </c>
      <c r="T72" s="90">
        <f t="shared" ca="1" si="13"/>
        <v>57485206070.531357</v>
      </c>
      <c r="U72" s="90">
        <f t="shared" ca="1" si="13"/>
        <v>64670856829.347778</v>
      </c>
      <c r="V72" s="90">
        <f ca="1">IF('Ric 2030'!$A80="RC",INDIRECT("'Ric 2030'!"&amp;'Country Selector'!$B$3&amp;ROW($A80))*10^12,0)*'Process Emissions Multipliers'!$D$51</f>
        <v>71856507588.1642</v>
      </c>
      <c r="W72" s="90">
        <f t="shared" ca="1" si="14"/>
        <v>71856507588.1642</v>
      </c>
      <c r="X72" s="90">
        <f t="shared" ca="1" si="14"/>
        <v>71856507588.1642</v>
      </c>
      <c r="Y72" s="90">
        <f t="shared" ca="1" si="14"/>
        <v>71856507588.1642</v>
      </c>
      <c r="Z72" s="90">
        <f t="shared" ca="1" si="14"/>
        <v>71856507588.1642</v>
      </c>
      <c r="AA72" s="90">
        <f t="shared" ca="1" si="14"/>
        <v>71856507588.1642</v>
      </c>
      <c r="AB72" s="90">
        <f t="shared" ca="1" si="14"/>
        <v>71856507588.1642</v>
      </c>
      <c r="AC72" s="90">
        <f t="shared" ca="1" si="14"/>
        <v>71856507588.1642</v>
      </c>
      <c r="AD72" s="90">
        <f t="shared" ca="1" si="14"/>
        <v>71856507588.1642</v>
      </c>
      <c r="AE72" s="90">
        <f t="shared" ca="1" si="14"/>
        <v>71856507588.1642</v>
      </c>
      <c r="AF72" s="90">
        <f t="shared" ca="1" si="14"/>
        <v>71856507588.1642</v>
      </c>
      <c r="AG72" s="90">
        <f t="shared" ca="1" si="14"/>
        <v>71856507588.1642</v>
      </c>
      <c r="AH72" s="90">
        <f t="shared" ca="1" si="14"/>
        <v>71856507588.1642</v>
      </c>
      <c r="AI72" s="90">
        <f t="shared" ca="1" si="14"/>
        <v>71856507588.1642</v>
      </c>
      <c r="AJ72" s="90">
        <f t="shared" ca="1" si="14"/>
        <v>71856507588.1642</v>
      </c>
      <c r="AK72" s="90">
        <f t="shared" ca="1" si="14"/>
        <v>71856507588.1642</v>
      </c>
      <c r="AL72" s="90">
        <f t="shared" ca="1" si="14"/>
        <v>71856507588.1642</v>
      </c>
      <c r="AM72" s="90">
        <f t="shared" ca="1" si="11"/>
        <v>71856507588.1642</v>
      </c>
      <c r="AN72" s="90">
        <f t="shared" ca="1" si="11"/>
        <v>71856507588.1642</v>
      </c>
      <c r="AO72" s="90">
        <f t="shared" ca="1" si="11"/>
        <v>71856507588.1642</v>
      </c>
      <c r="AP72" s="90">
        <f ca="1">V72*'Process Emissions Multipliers'!$E$51</f>
        <v>71856507588.1642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Selector'!$B$3&amp;ROW($A81))*10^12,0)*'Process Emissions Multipliers'!$B$51</f>
        <v>0</v>
      </c>
      <c r="M73" s="90">
        <f t="shared" ca="1" si="16"/>
        <v>10982087639.728741</v>
      </c>
      <c r="N73" s="90">
        <f t="shared" ca="1" si="13"/>
        <v>21964175279.457481</v>
      </c>
      <c r="O73" s="90">
        <f t="shared" ca="1" si="13"/>
        <v>32946262919.186218</v>
      </c>
      <c r="P73" s="90">
        <f t="shared" ca="1" si="13"/>
        <v>43928350558.914963</v>
      </c>
      <c r="Q73" s="90">
        <f t="shared" ca="1" si="13"/>
        <v>54910438198.6437</v>
      </c>
      <c r="R73" s="90">
        <f t="shared" ca="1" si="13"/>
        <v>65892525838.372437</v>
      </c>
      <c r="S73" s="90">
        <f t="shared" ca="1" si="13"/>
        <v>76874613478.101181</v>
      </c>
      <c r="T73" s="90">
        <f t="shared" ca="1" si="13"/>
        <v>87856701117.829926</v>
      </c>
      <c r="U73" s="90">
        <f t="shared" ca="1" si="13"/>
        <v>98838788757.558655</v>
      </c>
      <c r="V73" s="90">
        <f ca="1">IF('Ric 2030'!$A81="RC",INDIRECT("'Ric 2030'!"&amp;'Country Selector'!$B$3&amp;ROW($A81))*10^12,0)*'Process Emissions Multipliers'!$D$51</f>
        <v>109820876397.2874</v>
      </c>
      <c r="W73" s="90">
        <f t="shared" ca="1" si="14"/>
        <v>109820876397.2874</v>
      </c>
      <c r="X73" s="90">
        <f t="shared" ca="1" si="14"/>
        <v>109820876397.2874</v>
      </c>
      <c r="Y73" s="90">
        <f t="shared" ca="1" si="14"/>
        <v>109820876397.2874</v>
      </c>
      <c r="Z73" s="90">
        <f t="shared" ca="1" si="14"/>
        <v>109820876397.28741</v>
      </c>
      <c r="AA73" s="90">
        <f t="shared" ca="1" si="14"/>
        <v>109820876397.2874</v>
      </c>
      <c r="AB73" s="90">
        <f t="shared" ca="1" si="14"/>
        <v>109820876397.2874</v>
      </c>
      <c r="AC73" s="90">
        <f t="shared" ca="1" si="14"/>
        <v>109820876397.28738</v>
      </c>
      <c r="AD73" s="90">
        <f t="shared" ca="1" si="14"/>
        <v>109820876397.2874</v>
      </c>
      <c r="AE73" s="90">
        <f t="shared" ca="1" si="14"/>
        <v>109820876397.2874</v>
      </c>
      <c r="AF73" s="90">
        <f t="shared" ca="1" si="14"/>
        <v>109820876397.2874</v>
      </c>
      <c r="AG73" s="90">
        <f t="shared" ca="1" si="14"/>
        <v>109820876397.2874</v>
      </c>
      <c r="AH73" s="90">
        <f t="shared" ca="1" si="14"/>
        <v>109820876397.2874</v>
      </c>
      <c r="AI73" s="90">
        <f t="shared" ca="1" si="14"/>
        <v>109820876397.28738</v>
      </c>
      <c r="AJ73" s="90">
        <f t="shared" ca="1" si="14"/>
        <v>109820876397.2874</v>
      </c>
      <c r="AK73" s="90">
        <f t="shared" ca="1" si="14"/>
        <v>109820876397.2874</v>
      </c>
      <c r="AL73" s="90">
        <f t="shared" ca="1" si="14"/>
        <v>109820876397.28741</v>
      </c>
      <c r="AM73" s="90">
        <f t="shared" ca="1" si="11"/>
        <v>109820876397.2874</v>
      </c>
      <c r="AN73" s="90">
        <f t="shared" ca="1" si="11"/>
        <v>109820876397.2874</v>
      </c>
      <c r="AO73" s="90">
        <f t="shared" ca="1" si="11"/>
        <v>109820876397.2874</v>
      </c>
      <c r="AP73" s="90">
        <f ca="1">V73*'Process Emissions Multipliers'!$E$51</f>
        <v>109820876397.2874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Selector'!$B$3&amp;ROW($A82))*10^12,0)*'Process Emissions Multipliers'!$B$51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Selector'!$B$3&amp;ROW($A82))*10^12,0)*'Process Emissions Multipliers'!$D$51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Multipliers'!$E$51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Selector'!$B$3&amp;ROW($A83))*10^12,0)*'Process Emissions Multipliers'!$B$51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Selector'!$B$3&amp;ROW($A83))*10^12,0)*'Process Emissions Multipliers'!$D$51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Multipliers'!$E$51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2285832928.0803118</v>
      </c>
      <c r="D76" s="90">
        <f t="shared" ca="1" si="12"/>
        <v>4571665856.1606236</v>
      </c>
      <c r="E76" s="90">
        <f t="shared" ca="1" si="12"/>
        <v>6857498784.2409344</v>
      </c>
      <c r="F76" s="90">
        <f t="shared" ca="1" si="12"/>
        <v>9143331712.3212471</v>
      </c>
      <c r="G76" s="90">
        <f t="shared" ca="1" si="12"/>
        <v>11429164640.401558</v>
      </c>
      <c r="H76" s="90">
        <f t="shared" ca="1" si="12"/>
        <v>13714997568.481869</v>
      </c>
      <c r="I76" s="90">
        <f t="shared" ca="1" si="12"/>
        <v>16000830496.562183</v>
      </c>
      <c r="J76" s="90">
        <f t="shared" ca="1" si="12"/>
        <v>18286663424.642494</v>
      </c>
      <c r="K76" s="90">
        <f t="shared" ca="1" si="12"/>
        <v>20572496352.722801</v>
      </c>
      <c r="L76" s="90">
        <f ca="1">IF('Ric 2020'!$A84="RC",INDIRECT("'Ric 2020'!"&amp;'Country Selector'!$B$3&amp;ROW($A84))*10^12,0)*'Process Emissions Multipliers'!$B$51</f>
        <v>22858329280.803116</v>
      </c>
      <c r="M76" s="90">
        <f t="shared" ca="1" si="16"/>
        <v>20572496352.722801</v>
      </c>
      <c r="N76" s="90">
        <f t="shared" ca="1" si="13"/>
        <v>18286663424.642494</v>
      </c>
      <c r="O76" s="90">
        <f t="shared" ca="1" si="13"/>
        <v>16000830496.562183</v>
      </c>
      <c r="P76" s="90">
        <f t="shared" ca="1" si="13"/>
        <v>13714997568.481869</v>
      </c>
      <c r="Q76" s="90">
        <f t="shared" ca="1" si="13"/>
        <v>11429164640.401558</v>
      </c>
      <c r="R76" s="90">
        <f t="shared" ca="1" si="13"/>
        <v>9143331712.3212471</v>
      </c>
      <c r="S76" s="90">
        <f t="shared" ca="1" si="13"/>
        <v>6857498784.2409344</v>
      </c>
      <c r="T76" s="90">
        <f t="shared" ca="1" si="13"/>
        <v>4571665856.1606236</v>
      </c>
      <c r="U76" s="90">
        <f t="shared" ca="1" si="13"/>
        <v>2285832928.0803118</v>
      </c>
      <c r="V76" s="90">
        <f ca="1">IF('Ric 2030'!$A84="RC",INDIRECT("'Ric 2030'!"&amp;'Country Selector'!$B$3&amp;ROW($A84))*10^12,0)*'Process Emissions Multipliers'!$D$51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Multipliers'!$E$51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15677284025.292408</v>
      </c>
      <c r="D77" s="90">
        <f t="shared" ca="1" si="12"/>
        <v>31354568050.584816</v>
      </c>
      <c r="E77" s="90">
        <f t="shared" ca="1" si="12"/>
        <v>47031852075.87722</v>
      </c>
      <c r="F77" s="90">
        <f t="shared" ca="1" si="12"/>
        <v>62709136101.169632</v>
      </c>
      <c r="G77" s="90">
        <f t="shared" ca="1" si="12"/>
        <v>78386420126.462036</v>
      </c>
      <c r="H77" s="90">
        <f t="shared" ca="1" si="12"/>
        <v>94063704151.75444</v>
      </c>
      <c r="I77" s="90">
        <f t="shared" ca="1" si="12"/>
        <v>109740988177.04684</v>
      </c>
      <c r="J77" s="90">
        <f t="shared" ca="1" si="12"/>
        <v>125418272202.33926</v>
      </c>
      <c r="K77" s="90">
        <f t="shared" ca="1" si="12"/>
        <v>141095556227.63165</v>
      </c>
      <c r="L77" s="90">
        <f ca="1">IF('Ric 2020'!$A85="RC",INDIRECT("'Ric 2020'!"&amp;'Country Selector'!$B$3&amp;ROW($A85))*10^12,0)*'Process Emissions Multipliers'!$B$51</f>
        <v>156772840252.92407</v>
      </c>
      <c r="M77" s="90">
        <f t="shared" ca="1" si="16"/>
        <v>141095556227.63165</v>
      </c>
      <c r="N77" s="90">
        <f t="shared" ca="1" si="13"/>
        <v>125418272202.33926</v>
      </c>
      <c r="O77" s="90">
        <f t="shared" ca="1" si="13"/>
        <v>109740988177.04684</v>
      </c>
      <c r="P77" s="90">
        <f t="shared" ca="1" si="13"/>
        <v>94063704151.75444</v>
      </c>
      <c r="Q77" s="90">
        <f t="shared" ca="1" si="13"/>
        <v>78386420126.462036</v>
      </c>
      <c r="R77" s="90">
        <f t="shared" ca="1" si="13"/>
        <v>62709136101.169632</v>
      </c>
      <c r="S77" s="90">
        <f t="shared" ca="1" si="13"/>
        <v>47031852075.87722</v>
      </c>
      <c r="T77" s="90">
        <f t="shared" ca="1" si="13"/>
        <v>31354568050.584816</v>
      </c>
      <c r="U77" s="90">
        <f t="shared" ca="1" si="13"/>
        <v>15677284025.292408</v>
      </c>
      <c r="V77" s="90">
        <f ca="1">IF('Ric 2030'!$A85="RC",INDIRECT("'Ric 2030'!"&amp;'Country Selector'!$B$3&amp;ROW($A85))*10^12,0)*'Process Emissions Multipliers'!$D$51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Multipliers'!$E$51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54506838748.352493</v>
      </c>
      <c r="C78" s="90">
        <f t="shared" ca="1" si="15"/>
        <v>49056154873.517242</v>
      </c>
      <c r="D78" s="90">
        <f t="shared" ca="1" si="12"/>
        <v>43605470998.681992</v>
      </c>
      <c r="E78" s="90">
        <f t="shared" ca="1" si="12"/>
        <v>38154787123.846748</v>
      </c>
      <c r="F78" s="90">
        <f t="shared" ca="1" si="12"/>
        <v>32704103249.011497</v>
      </c>
      <c r="G78" s="90">
        <f t="shared" ca="1" si="12"/>
        <v>27253419374.176247</v>
      </c>
      <c r="H78" s="90">
        <f t="shared" ca="1" si="12"/>
        <v>21802735499.340996</v>
      </c>
      <c r="I78" s="90">
        <f t="shared" ca="1" si="12"/>
        <v>16352051624.505749</v>
      </c>
      <c r="J78" s="90">
        <f t="shared" ca="1" si="12"/>
        <v>10901367749.670498</v>
      </c>
      <c r="K78" s="90">
        <f t="shared" ca="1" si="12"/>
        <v>5450683874.8352489</v>
      </c>
      <c r="L78" s="90">
        <f ca="1">IF('Ric 2020'!$A86="RC",INDIRECT("'Ric 2020'!"&amp;'Country Selector'!$B$3&amp;ROW($A86))*10^12,0)*'Process Emissions Multipliers'!$B$51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Selector'!$B$3&amp;ROW($A86))*10^12,0)*'Process Emissions Multipliers'!$D$51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V78*'Process Emissions Multipliers'!$E$51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Multipliers'!$B$51</f>
        <v>0</v>
      </c>
      <c r="M79" s="90">
        <f t="shared" ca="1" si="16"/>
        <v>4832674222.1943521</v>
      </c>
      <c r="N79" s="90">
        <f t="shared" ca="1" si="13"/>
        <v>9665348444.3887043</v>
      </c>
      <c r="O79" s="90">
        <f t="shared" ca="1" si="13"/>
        <v>14498022666.583057</v>
      </c>
      <c r="P79" s="90">
        <f t="shared" ca="1" si="13"/>
        <v>19330696888.777409</v>
      </c>
      <c r="Q79" s="90">
        <f t="shared" ca="1" si="13"/>
        <v>24163371110.97176</v>
      </c>
      <c r="R79" s="90">
        <f t="shared" ca="1" si="13"/>
        <v>28996045333.166115</v>
      </c>
      <c r="S79" s="90">
        <f t="shared" ca="1" si="13"/>
        <v>33828719555.360462</v>
      </c>
      <c r="T79" s="90">
        <f t="shared" ca="1" si="13"/>
        <v>38661393777.554817</v>
      </c>
      <c r="U79" s="90">
        <f t="shared" ca="1" si="13"/>
        <v>43494067999.749168</v>
      </c>
      <c r="V79" s="90">
        <f ca="1">IF('Ric 2030'!$A87="RC",INDIRECT("'Ric 2030'!"&amp;'Country Selector'!$B$3&amp;ROW($A87))*10^12,0)*'Process Emissions Multipliers'!$D$51</f>
        <v>48326742221.94352</v>
      </c>
      <c r="W79" s="90">
        <f t="shared" ref="W79:AL94" ca="1" si="18">$V79*($AP$1-W$1)/($AP$1-$V$1)+$AP79*(W$1-$V$1)/($AP$1-$V$1)</f>
        <v>48326742221.94352</v>
      </c>
      <c r="X79" s="90">
        <f t="shared" ca="1" si="18"/>
        <v>48326742221.94352</v>
      </c>
      <c r="Y79" s="90">
        <f t="shared" ca="1" si="18"/>
        <v>48326742221.94352</v>
      </c>
      <c r="Z79" s="90">
        <f t="shared" ca="1" si="18"/>
        <v>48326742221.94352</v>
      </c>
      <c r="AA79" s="90">
        <f t="shared" ca="1" si="18"/>
        <v>48326742221.94352</v>
      </c>
      <c r="AB79" s="90">
        <f t="shared" ca="1" si="18"/>
        <v>48326742221.94352</v>
      </c>
      <c r="AC79" s="90">
        <f t="shared" ca="1" si="18"/>
        <v>48326742221.94352</v>
      </c>
      <c r="AD79" s="90">
        <f t="shared" ca="1" si="18"/>
        <v>48326742221.943527</v>
      </c>
      <c r="AE79" s="90">
        <f t="shared" ca="1" si="18"/>
        <v>48326742221.94352</v>
      </c>
      <c r="AF79" s="90">
        <f t="shared" ca="1" si="18"/>
        <v>48326742221.94352</v>
      </c>
      <c r="AG79" s="90">
        <f t="shared" ca="1" si="18"/>
        <v>48326742221.94352</v>
      </c>
      <c r="AH79" s="90">
        <f t="shared" ca="1" si="18"/>
        <v>48326742221.943527</v>
      </c>
      <c r="AI79" s="90">
        <f t="shared" ca="1" si="18"/>
        <v>48326742221.94352</v>
      </c>
      <c r="AJ79" s="90">
        <f t="shared" ca="1" si="18"/>
        <v>48326742221.94352</v>
      </c>
      <c r="AK79" s="90">
        <f t="shared" ca="1" si="18"/>
        <v>48326742221.94352</v>
      </c>
      <c r="AL79" s="90">
        <f t="shared" ca="1" si="18"/>
        <v>48326742221.94352</v>
      </c>
      <c r="AM79" s="90">
        <f t="shared" ca="1" si="17"/>
        <v>48326742221.94352</v>
      </c>
      <c r="AN79" s="90">
        <f t="shared" ca="1" si="17"/>
        <v>48326742221.94352</v>
      </c>
      <c r="AO79" s="90">
        <f t="shared" ca="1" si="17"/>
        <v>48326742221.94352</v>
      </c>
      <c r="AP79" s="90">
        <f ca="1">V79*'Process Emissions Multipliers'!$E$51</f>
        <v>48326742221.94352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Selector'!$B$3&amp;ROW($A88))*10^12,0)*'Process Emissions Multipliers'!$B$51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Selector'!$B$3&amp;ROW($A88))*10^12,0)*'Process Emissions Multipliers'!$D$51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V80*'Process Emissions Multipliers'!$E$51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6838293667.0918865</v>
      </c>
      <c r="D81" s="90">
        <f t="shared" ca="1" si="12"/>
        <v>13676587334.183773</v>
      </c>
      <c r="E81" s="90">
        <f t="shared" ca="1" si="12"/>
        <v>20514881001.275658</v>
      </c>
      <c r="F81" s="90">
        <f t="shared" ca="1" si="12"/>
        <v>27353174668.367546</v>
      </c>
      <c r="G81" s="90">
        <f t="shared" ca="1" si="12"/>
        <v>34191468335.459435</v>
      </c>
      <c r="H81" s="90">
        <f t="shared" ca="1" si="12"/>
        <v>41029762002.551315</v>
      </c>
      <c r="I81" s="90">
        <f t="shared" ca="1" si="12"/>
        <v>47868055669.643204</v>
      </c>
      <c r="J81" s="90">
        <f t="shared" ca="1" si="12"/>
        <v>54706349336.735092</v>
      </c>
      <c r="K81" s="90">
        <f t="shared" ca="1" si="12"/>
        <v>61544643003.826981</v>
      </c>
      <c r="L81" s="90">
        <f ca="1">IF('Ric 2020'!$A89="RC",INDIRECT("'Ric 2020'!"&amp;'Country Selector'!$B$3&amp;ROW($A89))*10^12,0)*'Process Emissions Multipliers'!$B$51</f>
        <v>68382936670.918869</v>
      </c>
      <c r="M81" s="90">
        <f t="shared" ca="1" si="16"/>
        <v>61544643003.826981</v>
      </c>
      <c r="N81" s="90">
        <f t="shared" ca="1" si="13"/>
        <v>54706349336.735092</v>
      </c>
      <c r="O81" s="90">
        <f t="shared" ca="1" si="13"/>
        <v>47868055669.643204</v>
      </c>
      <c r="P81" s="90">
        <f t="shared" ca="1" si="13"/>
        <v>41029762002.551315</v>
      </c>
      <c r="Q81" s="90">
        <f t="shared" ca="1" si="13"/>
        <v>34191468335.459435</v>
      </c>
      <c r="R81" s="90">
        <f t="shared" ca="1" si="13"/>
        <v>27353174668.367546</v>
      </c>
      <c r="S81" s="90">
        <f t="shared" ca="1" si="13"/>
        <v>20514881001.275658</v>
      </c>
      <c r="T81" s="90">
        <f t="shared" ca="1" si="13"/>
        <v>13676587334.183773</v>
      </c>
      <c r="U81" s="90">
        <f t="shared" ca="1" si="13"/>
        <v>6838293667.0918865</v>
      </c>
      <c r="V81" s="90">
        <f ca="1">IF('Ric 2030'!$A89="RC",INDIRECT("'Ric 2030'!"&amp;'Country Selector'!$B$3&amp;ROW($A89))*10^12,0)*'Process Emissions Multipliers'!$D$51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Multipliers'!$E$51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Multipliers'!$B$51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Selector'!$B$3&amp;ROW($A90))*10^12,0)*'Process Emissions Multipliers'!$D$51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V82*'Process Emissions Multipliers'!$E$51</f>
        <v>0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Selector'!$B$3&amp;ROW($A91))*10^12,0)*'Process Emissions Multipliers'!$B$51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Selector'!$B$3&amp;ROW($A91))*10^12,0)*'Process Emissions Multipliers'!$D$51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V83*'Process Emissions Multipliers'!$E$51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Multipliers'!$B$51</f>
        <v>0</v>
      </c>
      <c r="M84" s="90">
        <f t="shared" ca="1" si="16"/>
        <v>18499092908.546238</v>
      </c>
      <c r="N84" s="90">
        <f t="shared" ca="1" si="13"/>
        <v>36998185817.092476</v>
      </c>
      <c r="O84" s="90">
        <f t="shared" ca="1" si="13"/>
        <v>55497278725.63871</v>
      </c>
      <c r="P84" s="90">
        <f t="shared" ca="1" si="13"/>
        <v>73996371634.184952</v>
      </c>
      <c r="Q84" s="90">
        <f t="shared" ca="1" si="13"/>
        <v>92495464542.731186</v>
      </c>
      <c r="R84" s="90">
        <f t="shared" ca="1" si="13"/>
        <v>110994557451.27742</v>
      </c>
      <c r="S84" s="90">
        <f t="shared" ca="1" si="13"/>
        <v>129493650359.82365</v>
      </c>
      <c r="T84" s="90">
        <f t="shared" ca="1" si="13"/>
        <v>147992743268.3699</v>
      </c>
      <c r="U84" s="90">
        <f t="shared" ca="1" si="13"/>
        <v>166491836176.91614</v>
      </c>
      <c r="V84" s="90">
        <f ca="1">IF('Ric 2030'!$A92="RC",INDIRECT("'Ric 2030'!"&amp;'Country Selector'!$B$3&amp;ROW($A92))*10^12,0)*'Process Emissions Multipliers'!$D$51</f>
        <v>184990929085.46237</v>
      </c>
      <c r="W84" s="90">
        <f t="shared" ca="1" si="18"/>
        <v>184990929085.4624</v>
      </c>
      <c r="X84" s="90">
        <f t="shared" ca="1" si="18"/>
        <v>184990929085.46237</v>
      </c>
      <c r="Y84" s="90">
        <f t="shared" ca="1" si="18"/>
        <v>184990929085.46237</v>
      </c>
      <c r="Z84" s="90">
        <f t="shared" ca="1" si="18"/>
        <v>184990929085.46237</v>
      </c>
      <c r="AA84" s="90">
        <f t="shared" ca="1" si="18"/>
        <v>184990929085.46237</v>
      </c>
      <c r="AB84" s="90">
        <f t="shared" ca="1" si="18"/>
        <v>184990929085.46237</v>
      </c>
      <c r="AC84" s="90">
        <f t="shared" ca="1" si="18"/>
        <v>184990929085.46237</v>
      </c>
      <c r="AD84" s="90">
        <f t="shared" ca="1" si="18"/>
        <v>184990929085.46237</v>
      </c>
      <c r="AE84" s="90">
        <f t="shared" ca="1" si="18"/>
        <v>184990929085.46237</v>
      </c>
      <c r="AF84" s="90">
        <f t="shared" ca="1" si="18"/>
        <v>184990929085.46237</v>
      </c>
      <c r="AG84" s="90">
        <f t="shared" ca="1" si="18"/>
        <v>184990929085.46237</v>
      </c>
      <c r="AH84" s="90">
        <f t="shared" ca="1" si="18"/>
        <v>184990929085.46237</v>
      </c>
      <c r="AI84" s="90">
        <f t="shared" ca="1" si="18"/>
        <v>184990929085.46237</v>
      </c>
      <c r="AJ84" s="90">
        <f t="shared" ca="1" si="18"/>
        <v>184990929085.46237</v>
      </c>
      <c r="AK84" s="90">
        <f t="shared" ca="1" si="18"/>
        <v>184990929085.46237</v>
      </c>
      <c r="AL84" s="90">
        <f t="shared" ca="1" si="18"/>
        <v>184990929085.46237</v>
      </c>
      <c r="AM84" s="90">
        <f t="shared" ca="1" si="17"/>
        <v>184990929085.46237</v>
      </c>
      <c r="AN84" s="90">
        <f t="shared" ca="1" si="17"/>
        <v>184990929085.46237</v>
      </c>
      <c r="AO84" s="90">
        <f t="shared" ca="1" si="17"/>
        <v>184990929085.4624</v>
      </c>
      <c r="AP84" s="90">
        <f ca="1">V84*'Process Emissions Multipliers'!$E$51</f>
        <v>184990929085.46237</v>
      </c>
    </row>
    <row r="85" spans="1:42">
      <c r="A85" s="74">
        <v>33</v>
      </c>
      <c r="B85" s="90">
        <f ca="1">IF('Ric 2010'!$A93="RC",INDIRECT("'Ric 2010'!"&amp;'Country Selector'!$B$3&amp;ROW($A93))*10^12,0)</f>
        <v>23781966185.342007</v>
      </c>
      <c r="C85" s="90">
        <f t="shared" ca="1" si="15"/>
        <v>21403769566.807808</v>
      </c>
      <c r="D85" s="90">
        <f t="shared" ca="1" si="12"/>
        <v>19025572948.273605</v>
      </c>
      <c r="E85" s="90">
        <f t="shared" ca="1" si="12"/>
        <v>16647376329.739405</v>
      </c>
      <c r="F85" s="90">
        <f t="shared" ca="1" si="12"/>
        <v>14269179711.205204</v>
      </c>
      <c r="G85" s="90">
        <f t="shared" ca="1" si="12"/>
        <v>11890983092.671003</v>
      </c>
      <c r="H85" s="90">
        <f t="shared" ca="1" si="12"/>
        <v>9512786474.1368027</v>
      </c>
      <c r="I85" s="90">
        <f t="shared" ca="1" si="12"/>
        <v>7134589855.602602</v>
      </c>
      <c r="J85" s="90">
        <f t="shared" ca="1" si="12"/>
        <v>4756393237.0684013</v>
      </c>
      <c r="K85" s="90">
        <f t="shared" ca="1" si="12"/>
        <v>2378196618.5342007</v>
      </c>
      <c r="L85" s="90">
        <f ca="1">IF('Ric 2020'!$A93="RC",INDIRECT("'Ric 2020'!"&amp;'Country Selector'!$B$3&amp;ROW($A93))*10^12,0)*'Process Emissions Multipliers'!$B$51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Multipliers'!$D$51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Multipliers'!$E$51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Selector'!$B$3&amp;ROW($A94))*10^12,0)*'Process Emissions Multipliers'!$B$51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Selector'!$B$3&amp;ROW($A94))*10^12,0)*'Process Emissions Multipliers'!$D$51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V86*'Process Emissions Multipliers'!$E$51</f>
        <v>0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Selector'!$B$3&amp;ROW($A95))*10^12,0)*'Process Emissions Multipliers'!$B$51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Selector'!$B$3&amp;ROW($A95))*10^12,0)*'Process Emissions Multipliers'!$D$51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V87*'Process Emissions Multipliers'!$E$51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Multipliers'!$B$51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Multipliers'!$D$51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Multipliers'!$E$51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Multipliers'!$B$51</f>
        <v>0</v>
      </c>
      <c r="M89" s="90">
        <f t="shared" ca="1" si="16"/>
        <v>1790168777.6605372</v>
      </c>
      <c r="N89" s="90">
        <f t="shared" ca="1" si="13"/>
        <v>3580337555.3210745</v>
      </c>
      <c r="O89" s="90">
        <f t="shared" ca="1" si="13"/>
        <v>5370506332.9816113</v>
      </c>
      <c r="P89" s="90">
        <f t="shared" ca="1" si="13"/>
        <v>7160675110.642149</v>
      </c>
      <c r="Q89" s="90">
        <f t="shared" ca="1" si="13"/>
        <v>8950843888.3026867</v>
      </c>
      <c r="R89" s="90">
        <f t="shared" ca="1" si="13"/>
        <v>10741012665.963223</v>
      </c>
      <c r="S89" s="90">
        <f t="shared" ca="1" si="13"/>
        <v>12531181443.62376</v>
      </c>
      <c r="T89" s="90">
        <f t="shared" ca="1" si="13"/>
        <v>14321350221.284298</v>
      </c>
      <c r="U89" s="90">
        <f t="shared" ca="1" si="13"/>
        <v>16111518998.944836</v>
      </c>
      <c r="V89" s="90">
        <f ca="1">IF('Ric 2030'!$A97="RC",INDIRECT("'Ric 2030'!"&amp;'Country Selector'!$B$3&amp;ROW($A97))*10^12,0)*'Process Emissions Multipliers'!$D$51</f>
        <v>17901687776.605373</v>
      </c>
      <c r="W89" s="90">
        <f t="shared" ca="1" si="18"/>
        <v>17901687776.605373</v>
      </c>
      <c r="X89" s="90">
        <f t="shared" ca="1" si="18"/>
        <v>17901687776.605373</v>
      </c>
      <c r="Y89" s="90">
        <f t="shared" ca="1" si="18"/>
        <v>17901687776.605373</v>
      </c>
      <c r="Z89" s="90">
        <f t="shared" ca="1" si="18"/>
        <v>17901687776.605373</v>
      </c>
      <c r="AA89" s="90">
        <f t="shared" ca="1" si="18"/>
        <v>17901687776.605373</v>
      </c>
      <c r="AB89" s="90">
        <f t="shared" ca="1" si="18"/>
        <v>17901687776.60537</v>
      </c>
      <c r="AC89" s="90">
        <f t="shared" ca="1" si="18"/>
        <v>17901687776.60537</v>
      </c>
      <c r="AD89" s="90">
        <f t="shared" ca="1" si="18"/>
        <v>17901687776.60537</v>
      </c>
      <c r="AE89" s="90">
        <f t="shared" ca="1" si="18"/>
        <v>17901687776.605373</v>
      </c>
      <c r="AF89" s="90">
        <f t="shared" ca="1" si="18"/>
        <v>17901687776.605373</v>
      </c>
      <c r="AG89" s="90">
        <f t="shared" ca="1" si="18"/>
        <v>17901687776.605373</v>
      </c>
      <c r="AH89" s="90">
        <f t="shared" ca="1" si="18"/>
        <v>17901687776.60537</v>
      </c>
      <c r="AI89" s="90">
        <f t="shared" ca="1" si="18"/>
        <v>17901687776.60537</v>
      </c>
      <c r="AJ89" s="90">
        <f t="shared" ca="1" si="18"/>
        <v>17901687776.60537</v>
      </c>
      <c r="AK89" s="90">
        <f t="shared" ca="1" si="18"/>
        <v>17901687776.605373</v>
      </c>
      <c r="AL89" s="90">
        <f t="shared" ca="1" si="18"/>
        <v>17901687776.605373</v>
      </c>
      <c r="AM89" s="90">
        <f t="shared" ca="1" si="17"/>
        <v>17901687776.605373</v>
      </c>
      <c r="AN89" s="90">
        <f t="shared" ca="1" si="17"/>
        <v>17901687776.605373</v>
      </c>
      <c r="AO89" s="90">
        <f t="shared" ca="1" si="17"/>
        <v>17901687776.605373</v>
      </c>
      <c r="AP89" s="90">
        <f ca="1">V89*'Process Emissions Multipliers'!$E$51</f>
        <v>17901687776.605373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7421500003.7648296</v>
      </c>
      <c r="D90" s="90">
        <f t="shared" ca="1" si="12"/>
        <v>14843000007.529659</v>
      </c>
      <c r="E90" s="90">
        <f t="shared" ca="1" si="12"/>
        <v>22264500011.294487</v>
      </c>
      <c r="F90" s="90">
        <f t="shared" ca="1" si="12"/>
        <v>29686000015.059319</v>
      </c>
      <c r="G90" s="90">
        <f t="shared" ca="1" si="12"/>
        <v>37107500018.82415</v>
      </c>
      <c r="H90" s="90">
        <f t="shared" ca="1" si="12"/>
        <v>44529000022.588974</v>
      </c>
      <c r="I90" s="90">
        <f t="shared" ca="1" si="12"/>
        <v>51950500026.353806</v>
      </c>
      <c r="J90" s="90">
        <f t="shared" ca="1" si="12"/>
        <v>59372000030.118637</v>
      </c>
      <c r="K90" s="90">
        <f t="shared" ca="1" si="12"/>
        <v>66793500033.883469</v>
      </c>
      <c r="L90" s="90">
        <f ca="1">IF('Ric 2020'!$A98="RC",INDIRECT("'Ric 2020'!"&amp;'Country Selector'!$B$3&amp;ROW($A98))*10^12,0)*'Process Emissions Multipliers'!$B$51</f>
        <v>74215000037.6483</v>
      </c>
      <c r="M90" s="90">
        <f t="shared" ca="1" si="16"/>
        <v>66793500033.883469</v>
      </c>
      <c r="N90" s="90">
        <f t="shared" ca="1" si="13"/>
        <v>59372000030.118637</v>
      </c>
      <c r="O90" s="90">
        <f t="shared" ca="1" si="13"/>
        <v>51950500026.353806</v>
      </c>
      <c r="P90" s="90">
        <f t="shared" ca="1" si="13"/>
        <v>44529000022.588974</v>
      </c>
      <c r="Q90" s="90">
        <f t="shared" ca="1" si="13"/>
        <v>37107500018.82415</v>
      </c>
      <c r="R90" s="90">
        <f t="shared" ca="1" si="13"/>
        <v>29686000015.059319</v>
      </c>
      <c r="S90" s="90">
        <f t="shared" ca="1" si="13"/>
        <v>22264500011.294487</v>
      </c>
      <c r="T90" s="90">
        <f t="shared" ca="1" si="13"/>
        <v>14843000007.529659</v>
      </c>
      <c r="U90" s="90">
        <f t="shared" ca="1" si="13"/>
        <v>7421500003.7648296</v>
      </c>
      <c r="V90" s="90">
        <f ca="1">IF('Ric 2030'!$A98="RC",INDIRECT("'Ric 2030'!"&amp;'Country Selector'!$B$3&amp;ROW($A98))*10^12,0)*'Process Emissions Multipliers'!$D$51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Multipliers'!$E$51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34125270026.65966</v>
      </c>
      <c r="C91" s="90">
        <f t="shared" ca="1" si="15"/>
        <v>30712743023.993694</v>
      </c>
      <c r="D91" s="90">
        <f t="shared" ca="1" si="12"/>
        <v>27300216021.327728</v>
      </c>
      <c r="E91" s="90">
        <f t="shared" ca="1" si="12"/>
        <v>23887689018.661762</v>
      </c>
      <c r="F91" s="90">
        <f t="shared" ca="1" si="12"/>
        <v>20475162015.995796</v>
      </c>
      <c r="G91" s="90">
        <f t="shared" ca="1" si="12"/>
        <v>17062635013.32983</v>
      </c>
      <c r="H91" s="90">
        <f t="shared" ca="1" si="12"/>
        <v>13650108010.663864</v>
      </c>
      <c r="I91" s="90">
        <f t="shared" ca="1" si="12"/>
        <v>10237581007.997898</v>
      </c>
      <c r="J91" s="90">
        <f t="shared" ca="1" si="12"/>
        <v>6825054005.3319321</v>
      </c>
      <c r="K91" s="90">
        <f t="shared" ca="1" si="12"/>
        <v>3412527002.665966</v>
      </c>
      <c r="L91" s="90">
        <f ca="1">IF('Ric 2020'!$A99="RC",INDIRECT("'Ric 2020'!"&amp;'Country Selector'!$B$3&amp;ROW($A99))*10^12,0)*'Process Emissions Multipliers'!$B$51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Multipliers'!$D$51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Multipliers'!$E$51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19863536750.449509</v>
      </c>
      <c r="D92" s="90">
        <f t="shared" ca="1" si="12"/>
        <v>39727073500.899017</v>
      </c>
      <c r="E92" s="90">
        <f t="shared" ca="1" si="12"/>
        <v>59590610251.348526</v>
      </c>
      <c r="F92" s="90">
        <f t="shared" ca="1" si="12"/>
        <v>79454147001.798035</v>
      </c>
      <c r="G92" s="90">
        <f t="shared" ca="1" si="12"/>
        <v>99317683752.247543</v>
      </c>
      <c r="H92" s="90">
        <f t="shared" ca="1" si="12"/>
        <v>119181220502.69705</v>
      </c>
      <c r="I92" s="90">
        <f t="shared" ca="1" si="12"/>
        <v>139044757253.14655</v>
      </c>
      <c r="J92" s="90">
        <f t="shared" ca="1" si="12"/>
        <v>158908294003.59607</v>
      </c>
      <c r="K92" s="90">
        <f t="shared" ca="1" si="12"/>
        <v>178771830754.04559</v>
      </c>
      <c r="L92" s="90">
        <f ca="1">IF('Ric 2020'!$A100="RC",INDIRECT("'Ric 2020'!"&amp;'Country Selector'!$B$3&amp;ROW($A100))*10^12,0)*'Process Emissions Multipliers'!$B$51</f>
        <v>198635367504.49509</v>
      </c>
      <c r="M92" s="90">
        <f t="shared" ca="1" si="16"/>
        <v>178771830754.04559</v>
      </c>
      <c r="N92" s="90">
        <f t="shared" ca="1" si="13"/>
        <v>158908294003.59607</v>
      </c>
      <c r="O92" s="90">
        <f t="shared" ca="1" si="13"/>
        <v>139044757253.14655</v>
      </c>
      <c r="P92" s="90">
        <f t="shared" ca="1" si="13"/>
        <v>119181220502.69705</v>
      </c>
      <c r="Q92" s="90">
        <f t="shared" ca="1" si="13"/>
        <v>99317683752.247543</v>
      </c>
      <c r="R92" s="90">
        <f t="shared" ca="1" si="13"/>
        <v>79454147001.798035</v>
      </c>
      <c r="S92" s="90">
        <f t="shared" ca="1" si="13"/>
        <v>59590610251.348526</v>
      </c>
      <c r="T92" s="90">
        <f t="shared" ca="1" si="13"/>
        <v>39727073500.899017</v>
      </c>
      <c r="U92" s="90">
        <f t="shared" ca="1" si="13"/>
        <v>19863536750.449509</v>
      </c>
      <c r="V92" s="90">
        <f ca="1">IF('Ric 2030'!$A100="RC",INDIRECT("'Ric 2030'!"&amp;'Country Selector'!$B$3&amp;ROW($A100))*10^12,0)*'Process Emissions Multipliers'!$D$51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Multipliers'!$E$51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72052585527.118134</v>
      </c>
      <c r="C93" s="90">
        <f t="shared" ca="1" si="15"/>
        <v>64847326974.406326</v>
      </c>
      <c r="D93" s="90">
        <f t="shared" ca="1" si="12"/>
        <v>57642068421.694504</v>
      </c>
      <c r="E93" s="90">
        <f t="shared" ca="1" si="12"/>
        <v>50436809868.982689</v>
      </c>
      <c r="F93" s="90">
        <f t="shared" ca="1" si="12"/>
        <v>43231551316.270882</v>
      </c>
      <c r="G93" s="90">
        <f t="shared" ca="1" si="12"/>
        <v>36026292763.559067</v>
      </c>
      <c r="H93" s="90">
        <f t="shared" ca="1" si="12"/>
        <v>28821034210.847252</v>
      </c>
      <c r="I93" s="90">
        <f t="shared" ca="1" si="12"/>
        <v>21615775658.135441</v>
      </c>
      <c r="J93" s="90">
        <f t="shared" ca="1" si="12"/>
        <v>14410517105.423626</v>
      </c>
      <c r="K93" s="90">
        <f t="shared" ca="1" si="12"/>
        <v>7205258552.711813</v>
      </c>
      <c r="L93" s="90">
        <f ca="1">IF('Ric 2020'!$A101="RC",INDIRECT("'Ric 2020'!"&amp;'Country Selector'!$B$3&amp;ROW($A101))*10^12,0)*'Process Emissions Multipliers'!$B$51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Selector'!$B$3&amp;ROW($A101))*10^12,0)*'Process Emissions Multipliers'!$D$51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Multipliers'!$E$51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Selector'!$B$3&amp;ROW($A102))*10^12,0)*'Process Emissions Multipliers'!$B$51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Selector'!$B$3&amp;ROW($A102))*10^12,0)*'Process Emissions Multipliers'!$D$51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V94*'Process Emissions Multipliers'!$E$51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Selector'!$B$3&amp;ROW($A103))*10^12,0)*'Process Emissions Multipliers'!$B$51</f>
        <v>0</v>
      </c>
      <c r="M95" s="90">
        <f t="shared" ca="1" si="16"/>
        <v>16270440996.718746</v>
      </c>
      <c r="N95" s="90">
        <f t="shared" ca="1" si="13"/>
        <v>32540881993.437492</v>
      </c>
      <c r="O95" s="90">
        <f t="shared" ref="N95:U126" ca="1" si="21">$L95*($V$1-O$1)/($V$1-$L$1)+$V95*(O$1-$L$1)/($V$1-$L$1)</f>
        <v>48811322990.156235</v>
      </c>
      <c r="P95" s="90">
        <f t="shared" ca="1" si="21"/>
        <v>65081763986.874985</v>
      </c>
      <c r="Q95" s="90">
        <f t="shared" ca="1" si="21"/>
        <v>81352204983.593735</v>
      </c>
      <c r="R95" s="90">
        <f t="shared" ca="1" si="21"/>
        <v>97622645980.312469</v>
      </c>
      <c r="S95" s="90">
        <f t="shared" ca="1" si="21"/>
        <v>113893086977.03122</v>
      </c>
      <c r="T95" s="90">
        <f t="shared" ca="1" si="21"/>
        <v>130163527973.74997</v>
      </c>
      <c r="U95" s="90">
        <f t="shared" ca="1" si="21"/>
        <v>146433968970.46872</v>
      </c>
      <c r="V95" s="90">
        <f ca="1">IF('Ric 2030'!$A103="RC",INDIRECT("'Ric 2030'!"&amp;'Country Selector'!$B$3&amp;ROW($A103))*10^12,0)*'Process Emissions Multipliers'!$D$51</f>
        <v>162704409967.18747</v>
      </c>
      <c r="W95" s="90">
        <f t="shared" ref="W95:AL110" ca="1" si="22">$V95*($AP$1-W$1)/($AP$1-$V$1)+$AP95*(W$1-$V$1)/($AP$1-$V$1)</f>
        <v>162704409967.18747</v>
      </c>
      <c r="X95" s="90">
        <f t="shared" ca="1" si="22"/>
        <v>162704409967.18747</v>
      </c>
      <c r="Y95" s="90">
        <f t="shared" ca="1" si="22"/>
        <v>162704409967.18747</v>
      </c>
      <c r="Z95" s="90">
        <f t="shared" ca="1" si="22"/>
        <v>162704409967.18747</v>
      </c>
      <c r="AA95" s="90">
        <f t="shared" ca="1" si="22"/>
        <v>162704409967.18747</v>
      </c>
      <c r="AB95" s="90">
        <f t="shared" ca="1" si="22"/>
        <v>162704409967.18744</v>
      </c>
      <c r="AC95" s="90">
        <f t="shared" ca="1" si="22"/>
        <v>162704409967.18744</v>
      </c>
      <c r="AD95" s="90">
        <f t="shared" ca="1" si="22"/>
        <v>162704409967.18744</v>
      </c>
      <c r="AE95" s="90">
        <f t="shared" ca="1" si="22"/>
        <v>162704409967.18747</v>
      </c>
      <c r="AF95" s="90">
        <f t="shared" ca="1" si="22"/>
        <v>162704409967.18747</v>
      </c>
      <c r="AG95" s="90">
        <f t="shared" ca="1" si="22"/>
        <v>162704409967.18747</v>
      </c>
      <c r="AH95" s="90">
        <f t="shared" ca="1" si="22"/>
        <v>162704409967.18744</v>
      </c>
      <c r="AI95" s="90">
        <f t="shared" ca="1" si="22"/>
        <v>162704409967.18744</v>
      </c>
      <c r="AJ95" s="90">
        <f t="shared" ca="1" si="22"/>
        <v>162704409967.18744</v>
      </c>
      <c r="AK95" s="90">
        <f t="shared" ca="1" si="22"/>
        <v>162704409967.18747</v>
      </c>
      <c r="AL95" s="90">
        <f t="shared" ca="1" si="22"/>
        <v>162704409967.18747</v>
      </c>
      <c r="AM95" s="90">
        <f t="shared" ca="1" si="19"/>
        <v>162704409967.18747</v>
      </c>
      <c r="AN95" s="90">
        <f t="shared" ca="1" si="19"/>
        <v>162704409967.18747</v>
      </c>
      <c r="AO95" s="90">
        <f t="shared" ca="1" si="19"/>
        <v>162704409967.18747</v>
      </c>
      <c r="AP95" s="90">
        <f ca="1">V95*'Process Emissions Multipliers'!$E$51</f>
        <v>162704409967.18747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Selector'!$B$3&amp;ROW($A104))*10^12,0)*'Process Emissions Multipliers'!$B$51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Selector'!$B$3&amp;ROW($A104))*10^12,0)*'Process Emissions Multipliers'!$D$51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V96*'Process Emissions Multipliers'!$E$51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Multipliers'!$B$51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Selector'!$B$3&amp;ROW($A105))*10^12,0)*'Process Emissions Multipliers'!$D$51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V97*'Process Emissions Multipliers'!$E$51</f>
        <v>0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37384081148.657646</v>
      </c>
      <c r="D98" s="90">
        <f t="shared" ca="1" si="20"/>
        <v>74768162297.315292</v>
      </c>
      <c r="E98" s="90">
        <f t="shared" ca="1" si="20"/>
        <v>112152243445.97295</v>
      </c>
      <c r="F98" s="90">
        <f t="shared" ca="1" si="20"/>
        <v>149536324594.63058</v>
      </c>
      <c r="G98" s="90">
        <f t="shared" ca="1" si="20"/>
        <v>186920405743.28824</v>
      </c>
      <c r="H98" s="90">
        <f t="shared" ca="1" si="20"/>
        <v>224304486891.94589</v>
      </c>
      <c r="I98" s="90">
        <f t="shared" ca="1" si="20"/>
        <v>261688568040.60352</v>
      </c>
      <c r="J98" s="90">
        <f t="shared" ca="1" si="20"/>
        <v>299072649189.26117</v>
      </c>
      <c r="K98" s="90">
        <f t="shared" ca="1" si="20"/>
        <v>336456730337.91882</v>
      </c>
      <c r="L98" s="90">
        <f ca="1">IF('Ric 2020'!$A106="RC",INDIRECT("'Ric 2020'!"&amp;'Country Selector'!$B$3&amp;ROW($A106))*10^12,0)*'Process Emissions Multipliers'!$B$51</f>
        <v>373840811486.57648</v>
      </c>
      <c r="M98" s="90">
        <f t="shared" ca="1" si="16"/>
        <v>343226318819.92413</v>
      </c>
      <c r="N98" s="90">
        <f t="shared" ca="1" si="21"/>
        <v>312611826153.27179</v>
      </c>
      <c r="O98" s="90">
        <f t="shared" ca="1" si="21"/>
        <v>281997333486.61945</v>
      </c>
      <c r="P98" s="90">
        <f t="shared" ca="1" si="21"/>
        <v>251382840819.96716</v>
      </c>
      <c r="Q98" s="90">
        <f t="shared" ca="1" si="21"/>
        <v>220768348153.31482</v>
      </c>
      <c r="R98" s="90">
        <f t="shared" ca="1" si="21"/>
        <v>190153855486.66248</v>
      </c>
      <c r="S98" s="90">
        <f t="shared" ca="1" si="21"/>
        <v>159539362820.01016</v>
      </c>
      <c r="T98" s="90">
        <f t="shared" ca="1" si="21"/>
        <v>128924870153.35782</v>
      </c>
      <c r="U98" s="90">
        <f t="shared" ca="1" si="21"/>
        <v>98310377486.705475</v>
      </c>
      <c r="V98" s="90">
        <f ca="1">IF('Ric 2030'!$A106="RC",INDIRECT("'Ric 2030'!"&amp;'Country Selector'!$B$3&amp;ROW($A106))*10^12,0)*'Process Emissions Multipliers'!$D$51</f>
        <v>67695884820.053154</v>
      </c>
      <c r="W98" s="90">
        <f t="shared" ca="1" si="22"/>
        <v>67695884820.053154</v>
      </c>
      <c r="X98" s="90">
        <f t="shared" ca="1" si="22"/>
        <v>67695884820.053154</v>
      </c>
      <c r="Y98" s="90">
        <f t="shared" ca="1" si="22"/>
        <v>67695884820.053154</v>
      </c>
      <c r="Z98" s="90">
        <f t="shared" ca="1" si="22"/>
        <v>67695884820.053162</v>
      </c>
      <c r="AA98" s="90">
        <f t="shared" ca="1" si="22"/>
        <v>67695884820.053162</v>
      </c>
      <c r="AB98" s="90">
        <f t="shared" ca="1" si="22"/>
        <v>67695884820.053154</v>
      </c>
      <c r="AC98" s="90">
        <f t="shared" ca="1" si="22"/>
        <v>67695884820.053162</v>
      </c>
      <c r="AD98" s="90">
        <f t="shared" ca="1" si="22"/>
        <v>67695884820.053154</v>
      </c>
      <c r="AE98" s="90">
        <f t="shared" ca="1" si="22"/>
        <v>67695884820.053154</v>
      </c>
      <c r="AF98" s="90">
        <f t="shared" ca="1" si="22"/>
        <v>67695884820.053146</v>
      </c>
      <c r="AG98" s="90">
        <f t="shared" ca="1" si="22"/>
        <v>67695884820.053154</v>
      </c>
      <c r="AH98" s="90">
        <f t="shared" ca="1" si="22"/>
        <v>67695884820.053154</v>
      </c>
      <c r="AI98" s="90">
        <f t="shared" ca="1" si="22"/>
        <v>67695884820.053162</v>
      </c>
      <c r="AJ98" s="90">
        <f t="shared" ca="1" si="22"/>
        <v>67695884820.053154</v>
      </c>
      <c r="AK98" s="90">
        <f t="shared" ca="1" si="22"/>
        <v>67695884820.053162</v>
      </c>
      <c r="AL98" s="90">
        <f t="shared" ca="1" si="22"/>
        <v>67695884820.053162</v>
      </c>
      <c r="AM98" s="90">
        <f t="shared" ca="1" si="19"/>
        <v>67695884820.053154</v>
      </c>
      <c r="AN98" s="90">
        <f t="shared" ca="1" si="19"/>
        <v>67695884820.053154</v>
      </c>
      <c r="AO98" s="90">
        <f t="shared" ca="1" si="19"/>
        <v>67695884820.053154</v>
      </c>
      <c r="AP98" s="90">
        <f ca="1">V98*'Process Emissions Multipliers'!$E$51</f>
        <v>67695884820.053154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Multipliers'!$B$51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Multipliers'!$D$51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Multipliers'!$E$51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Multipliers'!$B$51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Multipliers'!$D$51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Multipliers'!$E$51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Multipliers'!$B$51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Multipliers'!$D$51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Multipliers'!$E$51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Multipliers'!$B$51</f>
        <v>0</v>
      </c>
      <c r="M102" s="90">
        <f t="shared" ca="1" si="16"/>
        <v>32653395789.551781</v>
      </c>
      <c r="N102" s="90">
        <f t="shared" ca="1" si="21"/>
        <v>65306791579.103561</v>
      </c>
      <c r="O102" s="90">
        <f t="shared" ca="1" si="21"/>
        <v>97960187368.65535</v>
      </c>
      <c r="P102" s="90">
        <f t="shared" ca="1" si="21"/>
        <v>130613583158.20712</v>
      </c>
      <c r="Q102" s="90">
        <f t="shared" ca="1" si="21"/>
        <v>163266978947.75891</v>
      </c>
      <c r="R102" s="90">
        <f t="shared" ca="1" si="21"/>
        <v>195920374737.3107</v>
      </c>
      <c r="S102" s="90">
        <f t="shared" ca="1" si="21"/>
        <v>228573770526.86249</v>
      </c>
      <c r="T102" s="90">
        <f t="shared" ca="1" si="21"/>
        <v>261227166316.41425</v>
      </c>
      <c r="U102" s="90">
        <f t="shared" ca="1" si="21"/>
        <v>293880562105.966</v>
      </c>
      <c r="V102" s="90">
        <f ca="1">IF('Ric 2030'!$A110="RC",INDIRECT("'Ric 2030'!"&amp;'Country Selector'!$B$3&amp;ROW($A110))*10^12,0)*'Process Emissions Multipliers'!$D$51</f>
        <v>326533957895.51782</v>
      </c>
      <c r="W102" s="90">
        <f t="shared" ca="1" si="22"/>
        <v>326533957895.51782</v>
      </c>
      <c r="X102" s="90">
        <f t="shared" ca="1" si="22"/>
        <v>326533957895.51776</v>
      </c>
      <c r="Y102" s="90">
        <f t="shared" ca="1" si="22"/>
        <v>326533957895.51782</v>
      </c>
      <c r="Z102" s="90">
        <f t="shared" ca="1" si="22"/>
        <v>326533957895.51782</v>
      </c>
      <c r="AA102" s="90">
        <f t="shared" ca="1" si="22"/>
        <v>326533957895.51782</v>
      </c>
      <c r="AB102" s="90">
        <f t="shared" ca="1" si="22"/>
        <v>326533957895.51782</v>
      </c>
      <c r="AC102" s="90">
        <f t="shared" ca="1" si="22"/>
        <v>326533957895.51782</v>
      </c>
      <c r="AD102" s="90">
        <f t="shared" ca="1" si="22"/>
        <v>326533957895.51782</v>
      </c>
      <c r="AE102" s="90">
        <f t="shared" ca="1" si="22"/>
        <v>326533957895.51782</v>
      </c>
      <c r="AF102" s="90">
        <f t="shared" ca="1" si="22"/>
        <v>326533957895.51782</v>
      </c>
      <c r="AG102" s="90">
        <f t="shared" ca="1" si="22"/>
        <v>326533957895.51782</v>
      </c>
      <c r="AH102" s="90">
        <f t="shared" ca="1" si="22"/>
        <v>326533957895.51782</v>
      </c>
      <c r="AI102" s="90">
        <f t="shared" ca="1" si="22"/>
        <v>326533957895.51782</v>
      </c>
      <c r="AJ102" s="90">
        <f t="shared" ca="1" si="22"/>
        <v>326533957895.51782</v>
      </c>
      <c r="AK102" s="90">
        <f t="shared" ca="1" si="22"/>
        <v>326533957895.51782</v>
      </c>
      <c r="AL102" s="90">
        <f t="shared" ca="1" si="22"/>
        <v>326533957895.51782</v>
      </c>
      <c r="AM102" s="90">
        <f t="shared" ca="1" si="19"/>
        <v>326533957895.51782</v>
      </c>
      <c r="AN102" s="90">
        <f t="shared" ca="1" si="19"/>
        <v>326533957895.51776</v>
      </c>
      <c r="AO102" s="90">
        <f t="shared" ca="1" si="19"/>
        <v>326533957895.51782</v>
      </c>
      <c r="AP102" s="90">
        <f ca="1">V102*'Process Emissions Multipliers'!$E$51</f>
        <v>326533957895.51782</v>
      </c>
    </row>
    <row r="103" spans="1:42">
      <c r="A103" s="74">
        <v>51</v>
      </c>
      <c r="B103" s="90">
        <f ca="1">IF('Ric 2010'!$A111="RC",INDIRECT("'Ric 2010'!"&amp;'Country Selector'!$B$3&amp;ROW($A111))*10^12,0)</f>
        <v>64379559113.798553</v>
      </c>
      <c r="C103" s="90">
        <f t="shared" ca="1" si="15"/>
        <v>57941603202.418701</v>
      </c>
      <c r="D103" s="90">
        <f t="shared" ca="1" si="20"/>
        <v>51503647291.038841</v>
      </c>
      <c r="E103" s="90">
        <f t="shared" ca="1" si="20"/>
        <v>45065691379.658981</v>
      </c>
      <c r="F103" s="90">
        <f t="shared" ca="1" si="20"/>
        <v>38627735468.279129</v>
      </c>
      <c r="G103" s="90">
        <f t="shared" ca="1" si="20"/>
        <v>32189779556.899281</v>
      </c>
      <c r="H103" s="90">
        <f t="shared" ca="1" si="20"/>
        <v>25751823645.519421</v>
      </c>
      <c r="I103" s="90">
        <f t="shared" ca="1" si="20"/>
        <v>19313867734.139565</v>
      </c>
      <c r="J103" s="90">
        <f t="shared" ca="1" si="20"/>
        <v>12875911822.75971</v>
      </c>
      <c r="K103" s="90">
        <f t="shared" ca="1" si="20"/>
        <v>6437955911.3798552</v>
      </c>
      <c r="L103" s="90">
        <f ca="1">IF('Ric 2020'!$A111="RC",INDIRECT("'Ric 2020'!"&amp;'Country Selector'!$B$3&amp;ROW($A111))*10^12,0)*'Process Emissions Multipliers'!$B$51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Selector'!$B$3&amp;ROW($A111))*10^12,0)*'Process Emissions Multipliers'!$D$51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Multipliers'!$E$51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Multipliers'!$B$51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Multipliers'!$D$51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Multipliers'!$E$51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236686325394.49374</v>
      </c>
      <c r="C105" s="90">
        <f t="shared" ca="1" si="15"/>
        <v>213017692855.04437</v>
      </c>
      <c r="D105" s="90">
        <f t="shared" ca="1" si="20"/>
        <v>189349060315.595</v>
      </c>
      <c r="E105" s="90">
        <f t="shared" ca="1" si="20"/>
        <v>165680427776.14563</v>
      </c>
      <c r="F105" s="90">
        <f t="shared" ca="1" si="20"/>
        <v>142011795236.69623</v>
      </c>
      <c r="G105" s="90">
        <f t="shared" ca="1" si="20"/>
        <v>118343162697.24687</v>
      </c>
      <c r="H105" s="90">
        <f t="shared" ca="1" si="20"/>
        <v>94674530157.797501</v>
      </c>
      <c r="I105" s="90">
        <f t="shared" ca="1" si="20"/>
        <v>71005897618.348114</v>
      </c>
      <c r="J105" s="90">
        <f t="shared" ca="1" si="20"/>
        <v>47337265078.89875</v>
      </c>
      <c r="K105" s="90">
        <f t="shared" ca="1" si="20"/>
        <v>23668632539.449375</v>
      </c>
      <c r="L105" s="90">
        <f ca="1">IF('Ric 2020'!$A113="RC",INDIRECT("'Ric 2020'!"&amp;'Country Selector'!$B$3&amp;ROW($A113))*10^12,0)*'Process Emissions Multipliers'!$B$51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Multipliers'!$D$51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Multipliers'!$E$51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6312671419.0415516</v>
      </c>
      <c r="D106" s="90">
        <f t="shared" ca="1" si="20"/>
        <v>12625342838.083103</v>
      </c>
      <c r="E106" s="90">
        <f t="shared" ca="1" si="20"/>
        <v>18938014257.124653</v>
      </c>
      <c r="F106" s="90">
        <f t="shared" ca="1" si="20"/>
        <v>25250685676.166206</v>
      </c>
      <c r="G106" s="90">
        <f t="shared" ca="1" si="20"/>
        <v>31563357095.207756</v>
      </c>
      <c r="H106" s="90">
        <f t="shared" ca="1" si="20"/>
        <v>37876028514.249306</v>
      </c>
      <c r="I106" s="90">
        <f t="shared" ca="1" si="20"/>
        <v>44188699933.290855</v>
      </c>
      <c r="J106" s="90">
        <f t="shared" ca="1" si="20"/>
        <v>50501371352.332413</v>
      </c>
      <c r="K106" s="90">
        <f t="shared" ca="1" si="20"/>
        <v>56814042771.373962</v>
      </c>
      <c r="L106" s="90">
        <f ca="1">IF('Ric 2020'!$A114="RC",INDIRECT("'Ric 2020'!"&amp;'Country Selector'!$B$3&amp;ROW($A114))*10^12,0)*'Process Emissions Multipliers'!$B$51</f>
        <v>63126714190.415512</v>
      </c>
      <c r="M106" s="90">
        <f t="shared" ca="1" si="16"/>
        <v>56814042771.373962</v>
      </c>
      <c r="N106" s="90">
        <f t="shared" ca="1" si="21"/>
        <v>50501371352.332413</v>
      </c>
      <c r="O106" s="90">
        <f t="shared" ca="1" si="21"/>
        <v>44188699933.290855</v>
      </c>
      <c r="P106" s="90">
        <f t="shared" ca="1" si="21"/>
        <v>37876028514.249306</v>
      </c>
      <c r="Q106" s="90">
        <f t="shared" ca="1" si="21"/>
        <v>31563357095.207756</v>
      </c>
      <c r="R106" s="90">
        <f t="shared" ca="1" si="21"/>
        <v>25250685676.166206</v>
      </c>
      <c r="S106" s="90">
        <f t="shared" ca="1" si="21"/>
        <v>18938014257.124653</v>
      </c>
      <c r="T106" s="90">
        <f t="shared" ca="1" si="21"/>
        <v>12625342838.083103</v>
      </c>
      <c r="U106" s="90">
        <f t="shared" ca="1" si="21"/>
        <v>6312671419.0415516</v>
      </c>
      <c r="V106" s="90">
        <f ca="1">IF('Ric 2030'!$A114="RC",INDIRECT("'Ric 2030'!"&amp;'Country Selector'!$B$3&amp;ROW($A114))*10^12,0)*'Process Emissions Multipliers'!$D$51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V106*'Process Emissions Multipliers'!$E$51</f>
        <v>0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4603666664.2537355</v>
      </c>
      <c r="D107" s="90">
        <f t="shared" ca="1" si="20"/>
        <v>9207333328.5074711</v>
      </c>
      <c r="E107" s="90">
        <f t="shared" ca="1" si="20"/>
        <v>13810999992.761206</v>
      </c>
      <c r="F107" s="90">
        <f t="shared" ca="1" si="20"/>
        <v>18414666657.014942</v>
      </c>
      <c r="G107" s="90">
        <f t="shared" ca="1" si="20"/>
        <v>23018333321.268677</v>
      </c>
      <c r="H107" s="90">
        <f t="shared" ca="1" si="20"/>
        <v>27621999985.522411</v>
      </c>
      <c r="I107" s="90">
        <f t="shared" ca="1" si="20"/>
        <v>32225666649.776146</v>
      </c>
      <c r="J107" s="90">
        <f t="shared" ca="1" si="20"/>
        <v>36829333314.029884</v>
      </c>
      <c r="K107" s="90">
        <f t="shared" ca="1" si="20"/>
        <v>41432999978.283615</v>
      </c>
      <c r="L107" s="90">
        <f ca="1">IF('Ric 2020'!$A115="RC",INDIRECT("'Ric 2020'!"&amp;'Country Selector'!$B$3&amp;ROW($A115))*10^12,0)*'Process Emissions Multipliers'!$B$51</f>
        <v>46036666642.537354</v>
      </c>
      <c r="M107" s="90">
        <f t="shared" ca="1" si="16"/>
        <v>41432999978.283615</v>
      </c>
      <c r="N107" s="90">
        <f t="shared" ca="1" si="21"/>
        <v>36829333314.029884</v>
      </c>
      <c r="O107" s="90">
        <f t="shared" ca="1" si="21"/>
        <v>32225666649.776146</v>
      </c>
      <c r="P107" s="90">
        <f t="shared" ca="1" si="21"/>
        <v>27621999985.522411</v>
      </c>
      <c r="Q107" s="90">
        <f t="shared" ca="1" si="21"/>
        <v>23018333321.268677</v>
      </c>
      <c r="R107" s="90">
        <f t="shared" ca="1" si="21"/>
        <v>18414666657.014942</v>
      </c>
      <c r="S107" s="90">
        <f t="shared" ca="1" si="21"/>
        <v>13810999992.761206</v>
      </c>
      <c r="T107" s="90">
        <f t="shared" ca="1" si="21"/>
        <v>9207333328.5074711</v>
      </c>
      <c r="U107" s="90">
        <f t="shared" ca="1" si="21"/>
        <v>4603666664.2537355</v>
      </c>
      <c r="V107" s="90">
        <f ca="1">IF('Ric 2030'!$A115="RC",INDIRECT("'Ric 2030'!"&amp;'Country Selector'!$B$3&amp;ROW($A115))*10^12,0)*'Process Emissions Multipliers'!$D$51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Multipliers'!$E$51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8188950236.6901951</v>
      </c>
      <c r="D108" s="90">
        <f t="shared" ca="1" si="20"/>
        <v>16377900473.38039</v>
      </c>
      <c r="E108" s="90">
        <f t="shared" ca="1" si="20"/>
        <v>24566850710.070583</v>
      </c>
      <c r="F108" s="90">
        <f t="shared" ca="1" si="20"/>
        <v>32755800946.76078</v>
      </c>
      <c r="G108" s="90">
        <f t="shared" ca="1" si="20"/>
        <v>40944751183.450974</v>
      </c>
      <c r="H108" s="90">
        <f t="shared" ca="1" si="20"/>
        <v>49133701420.141167</v>
      </c>
      <c r="I108" s="90">
        <f t="shared" ca="1" si="20"/>
        <v>57322651656.83136</v>
      </c>
      <c r="J108" s="90">
        <f t="shared" ca="1" si="20"/>
        <v>65511601893.521561</v>
      </c>
      <c r="K108" s="90">
        <f t="shared" ca="1" si="20"/>
        <v>73700552130.211761</v>
      </c>
      <c r="L108" s="90">
        <f ca="1">IF('Ric 2020'!$A116="RC",INDIRECT("'Ric 2020'!"&amp;'Country Selector'!$B$3&amp;ROW($A116))*10^12,0)*'Process Emissions Multipliers'!$B$51</f>
        <v>81889502366.901947</v>
      </c>
      <c r="M108" s="90">
        <f t="shared" ca="1" si="16"/>
        <v>73700552130.211761</v>
      </c>
      <c r="N108" s="90">
        <f t="shared" ca="1" si="21"/>
        <v>65511601893.521561</v>
      </c>
      <c r="O108" s="90">
        <f t="shared" ca="1" si="21"/>
        <v>57322651656.83136</v>
      </c>
      <c r="P108" s="90">
        <f t="shared" ca="1" si="21"/>
        <v>49133701420.141167</v>
      </c>
      <c r="Q108" s="90">
        <f t="shared" ca="1" si="21"/>
        <v>40944751183.450974</v>
      </c>
      <c r="R108" s="90">
        <f t="shared" ca="1" si="21"/>
        <v>32755800946.76078</v>
      </c>
      <c r="S108" s="90">
        <f t="shared" ca="1" si="21"/>
        <v>24566850710.070583</v>
      </c>
      <c r="T108" s="90">
        <f t="shared" ca="1" si="21"/>
        <v>16377900473.38039</v>
      </c>
      <c r="U108" s="90">
        <f t="shared" ca="1" si="21"/>
        <v>8188950236.6901951</v>
      </c>
      <c r="V108" s="90">
        <f ca="1">IF('Ric 2030'!$A116="RC",INDIRECT("'Ric 2030'!"&amp;'Country Selector'!$B$3&amp;ROW($A116))*10^12,0)*'Process Emissions Multipliers'!$D$51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Multipliers'!$E$51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Multipliers'!$B$51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Selector'!$B$3&amp;ROW($A117))*10^12,0)*'Process Emissions Multipliers'!$D$51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V109*'Process Emissions Multipliers'!$E$51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4638049237.3926487</v>
      </c>
      <c r="D110" s="90">
        <f t="shared" ca="1" si="20"/>
        <v>9276098474.7852974</v>
      </c>
      <c r="E110" s="90">
        <f t="shared" ca="1" si="20"/>
        <v>13914147712.177944</v>
      </c>
      <c r="F110" s="90">
        <f t="shared" ca="1" si="20"/>
        <v>18552196949.570595</v>
      </c>
      <c r="G110" s="90">
        <f t="shared" ca="1" si="20"/>
        <v>23190246186.963242</v>
      </c>
      <c r="H110" s="90">
        <f t="shared" ca="1" si="20"/>
        <v>27828295424.355888</v>
      </c>
      <c r="I110" s="90">
        <f t="shared" ca="1" si="20"/>
        <v>32466344661.748535</v>
      </c>
      <c r="J110" s="90">
        <f t="shared" ca="1" si="20"/>
        <v>37104393899.14119</v>
      </c>
      <c r="K110" s="90">
        <f t="shared" ca="1" si="20"/>
        <v>41742443136.533836</v>
      </c>
      <c r="L110" s="90">
        <f ca="1">IF('Ric 2020'!$A118="RC",INDIRECT("'Ric 2020'!"&amp;'Country Selector'!$B$3&amp;ROW($A118))*10^12,0)*'Process Emissions Multipliers'!$B$51</f>
        <v>46380492373.926483</v>
      </c>
      <c r="M110" s="90">
        <f t="shared" ca="1" si="16"/>
        <v>41742443136.533836</v>
      </c>
      <c r="N110" s="90">
        <f t="shared" ca="1" si="21"/>
        <v>37104393899.14119</v>
      </c>
      <c r="O110" s="90">
        <f t="shared" ca="1" si="21"/>
        <v>32466344661.748535</v>
      </c>
      <c r="P110" s="90">
        <f t="shared" ca="1" si="21"/>
        <v>27828295424.355888</v>
      </c>
      <c r="Q110" s="90">
        <f t="shared" ca="1" si="21"/>
        <v>23190246186.963242</v>
      </c>
      <c r="R110" s="90">
        <f t="shared" ca="1" si="21"/>
        <v>18552196949.570595</v>
      </c>
      <c r="S110" s="90">
        <f t="shared" ca="1" si="21"/>
        <v>13914147712.177944</v>
      </c>
      <c r="T110" s="90">
        <f t="shared" ca="1" si="21"/>
        <v>9276098474.7852974</v>
      </c>
      <c r="U110" s="90">
        <f t="shared" ca="1" si="21"/>
        <v>4638049237.3926487</v>
      </c>
      <c r="V110" s="90">
        <f ca="1">IF('Ric 2030'!$A118="RC",INDIRECT("'Ric 2030'!"&amp;'Country Selector'!$B$3&amp;ROW($A118))*10^12,0)*'Process Emissions Multipliers'!$D$51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Multipliers'!$E$51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Multipliers'!$B$51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Multipliers'!$D$51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Multipliers'!$E$51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Selector'!$B$3&amp;ROW($A120))*10^12,0)*'Process Emissions Multipliers'!$B$51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Selector'!$B$3&amp;ROW($A120))*10^12,0)*'Process Emissions Multipliers'!$D$51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Multipliers'!$E$51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20436062504.326656</v>
      </c>
      <c r="D113" s="90">
        <f t="shared" ca="1" si="20"/>
        <v>40872125008.653313</v>
      </c>
      <c r="E113" s="90">
        <f t="shared" ca="1" si="20"/>
        <v>61308187512.979965</v>
      </c>
      <c r="F113" s="90">
        <f t="shared" ca="1" si="20"/>
        <v>81744250017.306625</v>
      </c>
      <c r="G113" s="90">
        <f t="shared" ca="1" si="20"/>
        <v>102180312521.63329</v>
      </c>
      <c r="H113" s="90">
        <f t="shared" ca="1" si="20"/>
        <v>122616375025.95993</v>
      </c>
      <c r="I113" s="90">
        <f t="shared" ca="1" si="20"/>
        <v>143052437530.28659</v>
      </c>
      <c r="J113" s="90">
        <f t="shared" ca="1" si="20"/>
        <v>163488500034.61325</v>
      </c>
      <c r="K113" s="90">
        <f t="shared" ca="1" si="20"/>
        <v>183924562538.93991</v>
      </c>
      <c r="L113" s="90">
        <f ca="1">IF('Ric 2020'!$A121="RC",INDIRECT("'Ric 2020'!"&amp;'Country Selector'!$B$3&amp;ROW($A121))*10^12,0)*'Process Emissions Multipliers'!$B$51</f>
        <v>204360625043.26657</v>
      </c>
      <c r="M113" s="90">
        <f t="shared" ca="1" si="16"/>
        <v>183924562538.93991</v>
      </c>
      <c r="N113" s="90">
        <f t="shared" ca="1" si="21"/>
        <v>163488500034.61325</v>
      </c>
      <c r="O113" s="90">
        <f t="shared" ca="1" si="21"/>
        <v>143052437530.28659</v>
      </c>
      <c r="P113" s="90">
        <f t="shared" ca="1" si="21"/>
        <v>122616375025.95993</v>
      </c>
      <c r="Q113" s="90">
        <f t="shared" ca="1" si="21"/>
        <v>102180312521.63329</v>
      </c>
      <c r="R113" s="90">
        <f t="shared" ca="1" si="21"/>
        <v>81744250017.306625</v>
      </c>
      <c r="S113" s="90">
        <f t="shared" ca="1" si="21"/>
        <v>61308187512.979965</v>
      </c>
      <c r="T113" s="90">
        <f t="shared" ca="1" si="21"/>
        <v>40872125008.653313</v>
      </c>
      <c r="U113" s="90">
        <f t="shared" ca="1" si="21"/>
        <v>20436062504.326656</v>
      </c>
      <c r="V113" s="90">
        <f ca="1">IF('Ric 2030'!$A121="RC",INDIRECT("'Ric 2030'!"&amp;'Country Selector'!$B$3&amp;ROW($A121))*10^12,0)*'Process Emissions Multipliers'!$D$51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Multipliers'!$E$51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67488510025.859314</v>
      </c>
      <c r="C114" s="90">
        <f t="shared" ca="1" si="15"/>
        <v>60739659023.273392</v>
      </c>
      <c r="D114" s="90">
        <f t="shared" ca="1" si="20"/>
        <v>53990808020.687454</v>
      </c>
      <c r="E114" s="90">
        <f t="shared" ca="1" si="20"/>
        <v>47241957018.101517</v>
      </c>
      <c r="F114" s="90">
        <f t="shared" ca="1" si="20"/>
        <v>40493106015.515587</v>
      </c>
      <c r="G114" s="90">
        <f t="shared" ca="1" si="20"/>
        <v>33744255012.929657</v>
      </c>
      <c r="H114" s="90">
        <f t="shared" ca="1" si="20"/>
        <v>26995404010.343727</v>
      </c>
      <c r="I114" s="90">
        <f t="shared" ca="1" si="20"/>
        <v>20246553007.757793</v>
      </c>
      <c r="J114" s="90">
        <f t="shared" ca="1" si="20"/>
        <v>13497702005.171864</v>
      </c>
      <c r="K114" s="90">
        <f t="shared" ca="1" si="20"/>
        <v>6748851002.5859318</v>
      </c>
      <c r="L114" s="90">
        <f ca="1">IF('Ric 2020'!$A122="RC",INDIRECT("'Ric 2020'!"&amp;'Country Selector'!$B$3&amp;ROW($A122))*10^12,0)*'Process Emissions Multipliers'!$B$51</f>
        <v>0</v>
      </c>
      <c r="M114" s="90">
        <f t="shared" ca="1" si="16"/>
        <v>4562641394.4779234</v>
      </c>
      <c r="N114" s="90">
        <f t="shared" ca="1" si="21"/>
        <v>9125282788.9558468</v>
      </c>
      <c r="O114" s="90">
        <f t="shared" ca="1" si="21"/>
        <v>13687924183.433771</v>
      </c>
      <c r="P114" s="90">
        <f t="shared" ca="1" si="21"/>
        <v>18250565577.911694</v>
      </c>
      <c r="Q114" s="90">
        <f t="shared" ca="1" si="21"/>
        <v>22813206972.389618</v>
      </c>
      <c r="R114" s="90">
        <f t="shared" ca="1" si="21"/>
        <v>27375848366.867542</v>
      </c>
      <c r="S114" s="90">
        <f t="shared" ca="1" si="21"/>
        <v>31938489761.345467</v>
      </c>
      <c r="T114" s="90">
        <f t="shared" ca="1" si="21"/>
        <v>36501131155.823387</v>
      </c>
      <c r="U114" s="90">
        <f t="shared" ca="1" si="21"/>
        <v>41063772550.301315</v>
      </c>
      <c r="V114" s="90">
        <f ca="1">IF('Ric 2030'!$A122="RC",INDIRECT("'Ric 2030'!"&amp;'Country Selector'!$B$3&amp;ROW($A122))*10^12,0)*'Process Emissions Multipliers'!$D$51</f>
        <v>45626413944.779236</v>
      </c>
      <c r="W114" s="90">
        <f t="shared" ca="1" si="24"/>
        <v>45626413944.779228</v>
      </c>
      <c r="X114" s="90">
        <f t="shared" ca="1" si="24"/>
        <v>45626413944.779236</v>
      </c>
      <c r="Y114" s="90">
        <f t="shared" ca="1" si="24"/>
        <v>45626413944.779243</v>
      </c>
      <c r="Z114" s="90">
        <f t="shared" ca="1" si="24"/>
        <v>45626413944.779236</v>
      </c>
      <c r="AA114" s="90">
        <f t="shared" ca="1" si="24"/>
        <v>45626413944.779236</v>
      </c>
      <c r="AB114" s="90">
        <f t="shared" ca="1" si="24"/>
        <v>45626413944.779236</v>
      </c>
      <c r="AC114" s="90">
        <f t="shared" ca="1" si="24"/>
        <v>45626413944.779236</v>
      </c>
      <c r="AD114" s="90">
        <f t="shared" ca="1" si="24"/>
        <v>45626413944.779236</v>
      </c>
      <c r="AE114" s="90">
        <f t="shared" ca="1" si="24"/>
        <v>45626413944.779236</v>
      </c>
      <c r="AF114" s="90">
        <f t="shared" ca="1" si="24"/>
        <v>45626413944.779236</v>
      </c>
      <c r="AG114" s="90">
        <f t="shared" ca="1" si="24"/>
        <v>45626413944.779236</v>
      </c>
      <c r="AH114" s="90">
        <f t="shared" ca="1" si="24"/>
        <v>45626413944.779236</v>
      </c>
      <c r="AI114" s="90">
        <f t="shared" ca="1" si="24"/>
        <v>45626413944.779236</v>
      </c>
      <c r="AJ114" s="90">
        <f t="shared" ca="1" si="24"/>
        <v>45626413944.779236</v>
      </c>
      <c r="AK114" s="90">
        <f t="shared" ca="1" si="24"/>
        <v>45626413944.779236</v>
      </c>
      <c r="AL114" s="90">
        <f t="shared" ca="1" si="24"/>
        <v>45626413944.779236</v>
      </c>
      <c r="AM114" s="90">
        <f t="shared" ca="1" si="23"/>
        <v>45626413944.779243</v>
      </c>
      <c r="AN114" s="90">
        <f t="shared" ca="1" si="23"/>
        <v>45626413944.779236</v>
      </c>
      <c r="AO114" s="90">
        <f t="shared" ca="1" si="23"/>
        <v>45626413944.779228</v>
      </c>
      <c r="AP114" s="90">
        <f ca="1">V114*'Process Emissions Multipliers'!$E$51</f>
        <v>45626413944.779236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Multipliers'!$B$51</f>
        <v>0</v>
      </c>
      <c r="M115" s="90">
        <f t="shared" ca="1" si="16"/>
        <v>4892440547.0887146</v>
      </c>
      <c r="N115" s="90">
        <f t="shared" ca="1" si="21"/>
        <v>9784881094.1774292</v>
      </c>
      <c r="O115" s="90">
        <f t="shared" ca="1" si="21"/>
        <v>14677321641.266144</v>
      </c>
      <c r="P115" s="90">
        <f t="shared" ca="1" si="21"/>
        <v>19569762188.354858</v>
      </c>
      <c r="Q115" s="90">
        <f t="shared" ca="1" si="21"/>
        <v>24462202735.443573</v>
      </c>
      <c r="R115" s="90">
        <f t="shared" ca="1" si="21"/>
        <v>29354643282.532288</v>
      </c>
      <c r="S115" s="90">
        <f t="shared" ca="1" si="21"/>
        <v>34247083829.621002</v>
      </c>
      <c r="T115" s="90">
        <f t="shared" ca="1" si="21"/>
        <v>39139524376.709717</v>
      </c>
      <c r="U115" s="90">
        <f t="shared" ca="1" si="21"/>
        <v>44031964923.798431</v>
      </c>
      <c r="V115" s="90">
        <f ca="1">IF('Ric 2030'!$A123="RC",INDIRECT("'Ric 2030'!"&amp;'Country Selector'!$B$3&amp;ROW($A123))*10^12,0)*'Process Emissions Multipliers'!$D$51</f>
        <v>48924405470.887146</v>
      </c>
      <c r="W115" s="90">
        <f t="shared" ca="1" si="24"/>
        <v>48924405470.887146</v>
      </c>
      <c r="X115" s="90">
        <f t="shared" ca="1" si="24"/>
        <v>48924405470.887146</v>
      </c>
      <c r="Y115" s="90">
        <f t="shared" ca="1" si="24"/>
        <v>48924405470.887146</v>
      </c>
      <c r="Z115" s="90">
        <f t="shared" ca="1" si="24"/>
        <v>48924405470.887146</v>
      </c>
      <c r="AA115" s="90">
        <f t="shared" ca="1" si="24"/>
        <v>48924405470.887146</v>
      </c>
      <c r="AB115" s="90">
        <f t="shared" ca="1" si="24"/>
        <v>48924405470.887146</v>
      </c>
      <c r="AC115" s="90">
        <f t="shared" ca="1" si="24"/>
        <v>48924405470.887146</v>
      </c>
      <c r="AD115" s="90">
        <f t="shared" ca="1" si="24"/>
        <v>48924405470.887146</v>
      </c>
      <c r="AE115" s="90">
        <f t="shared" ca="1" si="24"/>
        <v>48924405470.887146</v>
      </c>
      <c r="AF115" s="90">
        <f t="shared" ca="1" si="24"/>
        <v>48924405470.887146</v>
      </c>
      <c r="AG115" s="90">
        <f t="shared" ca="1" si="24"/>
        <v>48924405470.887146</v>
      </c>
      <c r="AH115" s="90">
        <f t="shared" ca="1" si="24"/>
        <v>48924405470.887146</v>
      </c>
      <c r="AI115" s="90">
        <f t="shared" ca="1" si="24"/>
        <v>48924405470.887146</v>
      </c>
      <c r="AJ115" s="90">
        <f t="shared" ca="1" si="24"/>
        <v>48924405470.887146</v>
      </c>
      <c r="AK115" s="90">
        <f t="shared" ca="1" si="24"/>
        <v>48924405470.887146</v>
      </c>
      <c r="AL115" s="90">
        <f t="shared" ca="1" si="24"/>
        <v>48924405470.887146</v>
      </c>
      <c r="AM115" s="90">
        <f t="shared" ca="1" si="23"/>
        <v>48924405470.887146</v>
      </c>
      <c r="AN115" s="90">
        <f t="shared" ca="1" si="23"/>
        <v>48924405470.887146</v>
      </c>
      <c r="AO115" s="90">
        <f t="shared" ca="1" si="23"/>
        <v>48924405470.887146</v>
      </c>
      <c r="AP115" s="90">
        <f ca="1">V115*'Process Emissions Multipliers'!$E$51</f>
        <v>48924405470.887146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Multipliers'!$B$51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Selector'!$B$3&amp;ROW($A124))*10^12,0)*'Process Emissions Multipliers'!$D$51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V116*'Process Emissions Multipliers'!$E$51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18520153486.130566</v>
      </c>
      <c r="C117" s="90">
        <f t="shared" ca="1" si="15"/>
        <v>16668138137.517508</v>
      </c>
      <c r="D117" s="90">
        <f t="shared" ca="1" si="20"/>
        <v>14816122788.904453</v>
      </c>
      <c r="E117" s="90">
        <f t="shared" ca="1" si="20"/>
        <v>12964107440.291395</v>
      </c>
      <c r="F117" s="90">
        <f t="shared" ca="1" si="20"/>
        <v>11112092091.678339</v>
      </c>
      <c r="G117" s="90">
        <f t="shared" ca="1" si="20"/>
        <v>9260076743.0652828</v>
      </c>
      <c r="H117" s="90">
        <f t="shared" ca="1" si="20"/>
        <v>7408061394.4522266</v>
      </c>
      <c r="I117" s="90">
        <f t="shared" ca="1" si="20"/>
        <v>5556046045.8391695</v>
      </c>
      <c r="J117" s="90">
        <f t="shared" ca="1" si="20"/>
        <v>3704030697.2261133</v>
      </c>
      <c r="K117" s="90">
        <f t="shared" ca="1" si="20"/>
        <v>1852015348.6130567</v>
      </c>
      <c r="L117" s="90">
        <f ca="1">IF('Ric 2020'!$A125="RC",INDIRECT("'Ric 2020'!"&amp;'Country Selector'!$B$3&amp;ROW($A125))*10^12,0)*'Process Emissions Multipliers'!$B$51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Selector'!$B$3&amp;ROW($A125))*10^12,0)*'Process Emissions Multipliers'!$D$51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Multipliers'!$E$51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37157841382.518875</v>
      </c>
      <c r="C118" s="90">
        <f t="shared" ca="1" si="15"/>
        <v>33442057244.266987</v>
      </c>
      <c r="D118" s="90">
        <f t="shared" ca="1" si="20"/>
        <v>29726273106.015099</v>
      </c>
      <c r="E118" s="90">
        <f t="shared" ca="1" si="20"/>
        <v>26010488967.763214</v>
      </c>
      <c r="F118" s="90">
        <f t="shared" ca="1" si="20"/>
        <v>22294704829.511326</v>
      </c>
      <c r="G118" s="90">
        <f t="shared" ca="1" si="20"/>
        <v>18578920691.259438</v>
      </c>
      <c r="H118" s="90">
        <f t="shared" ca="1" si="20"/>
        <v>14863136553.007549</v>
      </c>
      <c r="I118" s="90">
        <f t="shared" ca="1" si="20"/>
        <v>11147352414.755663</v>
      </c>
      <c r="J118" s="90">
        <f t="shared" ca="1" si="20"/>
        <v>7431568276.5037746</v>
      </c>
      <c r="K118" s="90">
        <f t="shared" ca="1" si="20"/>
        <v>3715784138.2518873</v>
      </c>
      <c r="L118" s="90">
        <f ca="1">IF('Ric 2020'!$A126="RC",INDIRECT("'Ric 2020'!"&amp;'Country Selector'!$B$3&amp;ROW($A126))*10^12,0)*'Process Emissions Multipliers'!$B$51</f>
        <v>0</v>
      </c>
      <c r="M118" s="90">
        <f t="shared" ca="1" si="16"/>
        <v>4548283374.6875858</v>
      </c>
      <c r="N118" s="90">
        <f t="shared" ca="1" si="21"/>
        <v>9096566749.3751717</v>
      </c>
      <c r="O118" s="90">
        <f t="shared" ca="1" si="21"/>
        <v>13644850124.062756</v>
      </c>
      <c r="P118" s="90">
        <f t="shared" ca="1" si="21"/>
        <v>18193133498.750343</v>
      </c>
      <c r="Q118" s="90">
        <f t="shared" ca="1" si="21"/>
        <v>22741416873.437927</v>
      </c>
      <c r="R118" s="90">
        <f t="shared" ca="1" si="21"/>
        <v>27289700248.125511</v>
      </c>
      <c r="S118" s="90">
        <f t="shared" ca="1" si="21"/>
        <v>31837983622.813099</v>
      </c>
      <c r="T118" s="90">
        <f t="shared" ca="1" si="21"/>
        <v>36386266997.500687</v>
      </c>
      <c r="U118" s="90">
        <f t="shared" ca="1" si="21"/>
        <v>40934550372.188271</v>
      </c>
      <c r="V118" s="90">
        <f ca="1">IF('Ric 2030'!$A126="RC",INDIRECT("'Ric 2030'!"&amp;'Country Selector'!$B$3&amp;ROW($A126))*10^12,0)*'Process Emissions Multipliers'!$D$51</f>
        <v>45482833746.875854</v>
      </c>
      <c r="W118" s="90">
        <f t="shared" ca="1" si="24"/>
        <v>45482833746.875854</v>
      </c>
      <c r="X118" s="90">
        <f t="shared" ca="1" si="24"/>
        <v>45482833746.875854</v>
      </c>
      <c r="Y118" s="90">
        <f t="shared" ca="1" si="24"/>
        <v>45482833746.875854</v>
      </c>
      <c r="Z118" s="90">
        <f t="shared" ca="1" si="24"/>
        <v>45482833746.875854</v>
      </c>
      <c r="AA118" s="90">
        <f t="shared" ca="1" si="24"/>
        <v>45482833746.875854</v>
      </c>
      <c r="AB118" s="90">
        <f t="shared" ca="1" si="24"/>
        <v>45482833746.875854</v>
      </c>
      <c r="AC118" s="90">
        <f t="shared" ca="1" si="24"/>
        <v>45482833746.875854</v>
      </c>
      <c r="AD118" s="90">
        <f t="shared" ca="1" si="24"/>
        <v>45482833746.875854</v>
      </c>
      <c r="AE118" s="90">
        <f t="shared" ca="1" si="24"/>
        <v>45482833746.875854</v>
      </c>
      <c r="AF118" s="90">
        <f t="shared" ca="1" si="24"/>
        <v>45482833746.875854</v>
      </c>
      <c r="AG118" s="90">
        <f t="shared" ca="1" si="24"/>
        <v>45482833746.875854</v>
      </c>
      <c r="AH118" s="90">
        <f t="shared" ca="1" si="24"/>
        <v>45482833746.875854</v>
      </c>
      <c r="AI118" s="90">
        <f t="shared" ca="1" si="24"/>
        <v>45482833746.875854</v>
      </c>
      <c r="AJ118" s="90">
        <f t="shared" ca="1" si="24"/>
        <v>45482833746.875854</v>
      </c>
      <c r="AK118" s="90">
        <f t="shared" ca="1" si="24"/>
        <v>45482833746.875854</v>
      </c>
      <c r="AL118" s="90">
        <f t="shared" ca="1" si="24"/>
        <v>45482833746.875854</v>
      </c>
      <c r="AM118" s="90">
        <f t="shared" ca="1" si="23"/>
        <v>45482833746.875854</v>
      </c>
      <c r="AN118" s="90">
        <f t="shared" ca="1" si="23"/>
        <v>45482833746.875854</v>
      </c>
      <c r="AO118" s="90">
        <f t="shared" ca="1" si="23"/>
        <v>45482833746.875854</v>
      </c>
      <c r="AP118" s="90">
        <f ca="1">V118*'Process Emissions Multipliers'!$E$51</f>
        <v>45482833746.875854</v>
      </c>
    </row>
    <row r="119" spans="1:42">
      <c r="A119" s="74">
        <v>67</v>
      </c>
      <c r="B119" s="90">
        <f ca="1">IF('Ric 2010'!$A127="RC",INDIRECT("'Ric 2010'!"&amp;'Country Selector'!$B$3&amp;ROW($A127))*10^12,0)</f>
        <v>59480396937.165115</v>
      </c>
      <c r="C119" s="90">
        <f t="shared" ca="1" si="15"/>
        <v>81166826481.407959</v>
      </c>
      <c r="D119" s="90">
        <f t="shared" ca="1" si="20"/>
        <v>102853256025.65082</v>
      </c>
      <c r="E119" s="90">
        <f t="shared" ca="1" si="20"/>
        <v>124539685569.89366</v>
      </c>
      <c r="F119" s="90">
        <f t="shared" ca="1" si="20"/>
        <v>146226115114.13651</v>
      </c>
      <c r="G119" s="90">
        <f t="shared" ca="1" si="20"/>
        <v>167912544658.37933</v>
      </c>
      <c r="H119" s="90">
        <f t="shared" ca="1" si="20"/>
        <v>189598974202.62222</v>
      </c>
      <c r="I119" s="90">
        <f t="shared" ca="1" si="20"/>
        <v>211285403746.86505</v>
      </c>
      <c r="J119" s="90">
        <f t="shared" ca="1" si="20"/>
        <v>232971833291.10788</v>
      </c>
      <c r="K119" s="90">
        <f t="shared" ca="1" si="20"/>
        <v>254658262835.35074</v>
      </c>
      <c r="L119" s="90">
        <f ca="1">IF('Ric 2020'!$A127="RC",INDIRECT("'Ric 2020'!"&amp;'Country Selector'!$B$3&amp;ROW($A127))*10^12,0)*'Process Emissions Multipliers'!$B$51</f>
        <v>276344692379.59357</v>
      </c>
      <c r="M119" s="90">
        <f t="shared" ca="1" si="16"/>
        <v>253307353355.23032</v>
      </c>
      <c r="N119" s="90">
        <f t="shared" ca="1" si="21"/>
        <v>230270014330.86703</v>
      </c>
      <c r="O119" s="90">
        <f t="shared" ca="1" si="21"/>
        <v>207232675306.50378</v>
      </c>
      <c r="P119" s="90">
        <f t="shared" ca="1" si="21"/>
        <v>184195336282.14053</v>
      </c>
      <c r="Q119" s="90">
        <f t="shared" ca="1" si="21"/>
        <v>161157997257.77722</v>
      </c>
      <c r="R119" s="90">
        <f t="shared" ca="1" si="21"/>
        <v>138120658233.41397</v>
      </c>
      <c r="S119" s="90">
        <f t="shared" ca="1" si="21"/>
        <v>115083319209.05072</v>
      </c>
      <c r="T119" s="90">
        <f t="shared" ca="1" si="21"/>
        <v>92045980184.687439</v>
      </c>
      <c r="U119" s="90">
        <f t="shared" ca="1" si="21"/>
        <v>69008641160.324188</v>
      </c>
      <c r="V119" s="90">
        <f ca="1">IF('Ric 2030'!$A127="RC",INDIRECT("'Ric 2030'!"&amp;'Country Selector'!$B$3&amp;ROW($A127))*10^12,0)*'Process Emissions Multipliers'!$D$51</f>
        <v>45971302135.960907</v>
      </c>
      <c r="W119" s="90">
        <f t="shared" ca="1" si="24"/>
        <v>45971302135.960899</v>
      </c>
      <c r="X119" s="90">
        <f t="shared" ca="1" si="24"/>
        <v>45971302135.960915</v>
      </c>
      <c r="Y119" s="90">
        <f t="shared" ca="1" si="24"/>
        <v>45971302135.960907</v>
      </c>
      <c r="Z119" s="90">
        <f t="shared" ca="1" si="24"/>
        <v>45971302135.960907</v>
      </c>
      <c r="AA119" s="90">
        <f t="shared" ca="1" si="24"/>
        <v>45971302135.960907</v>
      </c>
      <c r="AB119" s="90">
        <f t="shared" ca="1" si="24"/>
        <v>45971302135.960907</v>
      </c>
      <c r="AC119" s="90">
        <f t="shared" ca="1" si="24"/>
        <v>45971302135.960907</v>
      </c>
      <c r="AD119" s="90">
        <f t="shared" ca="1" si="24"/>
        <v>45971302135.960907</v>
      </c>
      <c r="AE119" s="90">
        <f t="shared" ca="1" si="24"/>
        <v>45971302135.960907</v>
      </c>
      <c r="AF119" s="90">
        <f t="shared" ca="1" si="24"/>
        <v>45971302135.960907</v>
      </c>
      <c r="AG119" s="90">
        <f t="shared" ca="1" si="24"/>
        <v>45971302135.960907</v>
      </c>
      <c r="AH119" s="90">
        <f t="shared" ca="1" si="24"/>
        <v>45971302135.960907</v>
      </c>
      <c r="AI119" s="90">
        <f t="shared" ca="1" si="24"/>
        <v>45971302135.960907</v>
      </c>
      <c r="AJ119" s="90">
        <f t="shared" ca="1" si="24"/>
        <v>45971302135.960907</v>
      </c>
      <c r="AK119" s="90">
        <f t="shared" ca="1" si="24"/>
        <v>45971302135.960907</v>
      </c>
      <c r="AL119" s="90">
        <f t="shared" ca="1" si="24"/>
        <v>45971302135.960907</v>
      </c>
      <c r="AM119" s="90">
        <f t="shared" ca="1" si="23"/>
        <v>45971302135.960907</v>
      </c>
      <c r="AN119" s="90">
        <f t="shared" ca="1" si="23"/>
        <v>45971302135.960915</v>
      </c>
      <c r="AO119" s="90">
        <f t="shared" ca="1" si="23"/>
        <v>45971302135.960899</v>
      </c>
      <c r="AP119" s="90">
        <f ca="1">V119*'Process Emissions Multipliers'!$E$51</f>
        <v>45971302135.960907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Multipliers'!$B$51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Selector'!$B$3&amp;ROW($A128))*10^12,0)*'Process Emissions Multipliers'!$D$51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V120*'Process Emissions Multipliers'!$E$51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Multipliers'!$B$51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Selector'!$B$3&amp;ROW($A129))*10^12,0)*'Process Emissions Multipliers'!$D$51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V121*'Process Emissions Multipliers'!$E$51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Multipliers'!$B$51</f>
        <v>0</v>
      </c>
      <c r="M122" s="90">
        <f t="shared" ca="1" si="16"/>
        <v>25498306822.957996</v>
      </c>
      <c r="N122" s="90">
        <f t="shared" ca="1" si="21"/>
        <v>50996613645.915993</v>
      </c>
      <c r="O122" s="90">
        <f t="shared" ca="1" si="21"/>
        <v>76494920468.873993</v>
      </c>
      <c r="P122" s="90">
        <f t="shared" ca="1" si="21"/>
        <v>101993227291.83199</v>
      </c>
      <c r="Q122" s="90">
        <f t="shared" ca="1" si="21"/>
        <v>127491534114.78999</v>
      </c>
      <c r="R122" s="90">
        <f t="shared" ca="1" si="21"/>
        <v>152989840937.74799</v>
      </c>
      <c r="S122" s="90">
        <f t="shared" ca="1" si="21"/>
        <v>178488147760.70596</v>
      </c>
      <c r="T122" s="90">
        <f t="shared" ca="1" si="21"/>
        <v>203986454583.66397</v>
      </c>
      <c r="U122" s="90">
        <f t="shared" ca="1" si="21"/>
        <v>229484761406.62198</v>
      </c>
      <c r="V122" s="90">
        <f ca="1">IF('Ric 2030'!$A130="RC",INDIRECT("'Ric 2030'!"&amp;'Country Selector'!$B$3&amp;ROW($A130))*10^12,0)*'Process Emissions Multipliers'!$D$51</f>
        <v>254983068229.57996</v>
      </c>
      <c r="W122" s="90">
        <f t="shared" ca="1" si="24"/>
        <v>254983068229.57999</v>
      </c>
      <c r="X122" s="90">
        <f t="shared" ca="1" si="24"/>
        <v>254983068229.57999</v>
      </c>
      <c r="Y122" s="90">
        <f t="shared" ca="1" si="24"/>
        <v>254983068229.57996</v>
      </c>
      <c r="Z122" s="90">
        <f t="shared" ca="1" si="24"/>
        <v>254983068229.57996</v>
      </c>
      <c r="AA122" s="90">
        <f t="shared" ca="1" si="24"/>
        <v>254983068229.57996</v>
      </c>
      <c r="AB122" s="90">
        <f t="shared" ca="1" si="24"/>
        <v>254983068229.57996</v>
      </c>
      <c r="AC122" s="90">
        <f t="shared" ca="1" si="24"/>
        <v>254983068229.57996</v>
      </c>
      <c r="AD122" s="90">
        <f t="shared" ca="1" si="24"/>
        <v>254983068229.57996</v>
      </c>
      <c r="AE122" s="90">
        <f t="shared" ca="1" si="24"/>
        <v>254983068229.57996</v>
      </c>
      <c r="AF122" s="90">
        <f t="shared" ca="1" si="24"/>
        <v>254983068229.57999</v>
      </c>
      <c r="AG122" s="90">
        <f t="shared" ca="1" si="24"/>
        <v>254983068229.57996</v>
      </c>
      <c r="AH122" s="90">
        <f t="shared" ca="1" si="24"/>
        <v>254983068229.57996</v>
      </c>
      <c r="AI122" s="90">
        <f t="shared" ca="1" si="24"/>
        <v>254983068229.57996</v>
      </c>
      <c r="AJ122" s="90">
        <f t="shared" ca="1" si="24"/>
        <v>254983068229.57996</v>
      </c>
      <c r="AK122" s="90">
        <f t="shared" ca="1" si="24"/>
        <v>254983068229.57996</v>
      </c>
      <c r="AL122" s="90">
        <f t="shared" ca="1" si="24"/>
        <v>254983068229.57996</v>
      </c>
      <c r="AM122" s="90">
        <f t="shared" ca="1" si="23"/>
        <v>254983068229.57996</v>
      </c>
      <c r="AN122" s="90">
        <f t="shared" ca="1" si="23"/>
        <v>254983068229.57999</v>
      </c>
      <c r="AO122" s="90">
        <f t="shared" ca="1" si="23"/>
        <v>254983068229.57999</v>
      </c>
      <c r="AP122" s="90">
        <f ca="1">V122*'Process Emissions Multipliers'!$E$51</f>
        <v>254983068229.57996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Multipliers'!$B$51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Multipliers'!$D$51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Multipliers'!$E$51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Multipliers'!$B$51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Multipliers'!$D$51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Multipliers'!$E$51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Multipliers'!$B$51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Selector'!$B$3&amp;ROW($A133))*10^12,0)*'Process Emissions Multipliers'!$D$51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V125*'Process Emissions Multipliers'!$E$51</f>
        <v>0</v>
      </c>
    </row>
    <row r="126" spans="1:42">
      <c r="A126" s="74">
        <v>74</v>
      </c>
      <c r="B126" s="90">
        <f ca="1">IF('Ric 2010'!$A134="RC",INDIRECT("'Ric 2010'!"&amp;'Country Selector'!$B$3&amp;ROW($A134))*10^12,0)</f>
        <v>42857066567.535187</v>
      </c>
      <c r="C126" s="90">
        <f t="shared" ca="1" si="15"/>
        <v>38571359910.781662</v>
      </c>
      <c r="D126" s="90">
        <f t="shared" ca="1" si="20"/>
        <v>34285653254.028149</v>
      </c>
      <c r="E126" s="90">
        <f t="shared" ca="1" si="20"/>
        <v>29999946597.274635</v>
      </c>
      <c r="F126" s="90">
        <f t="shared" ca="1" si="20"/>
        <v>25714239940.521111</v>
      </c>
      <c r="G126" s="90">
        <f t="shared" ca="1" si="20"/>
        <v>21428533283.767593</v>
      </c>
      <c r="H126" s="90">
        <f t="shared" ca="1" si="20"/>
        <v>17142826627.014074</v>
      </c>
      <c r="I126" s="90">
        <f t="shared" ca="1" si="20"/>
        <v>12857119970.260555</v>
      </c>
      <c r="J126" s="90">
        <f t="shared" ca="1" si="20"/>
        <v>8571413313.5070372</v>
      </c>
      <c r="K126" s="90">
        <f t="shared" ca="1" si="20"/>
        <v>4285706656.7535186</v>
      </c>
      <c r="L126" s="90">
        <f ca="1">IF('Ric 2020'!$A134="RC",INDIRECT("'Ric 2020'!"&amp;'Country Selector'!$B$3&amp;ROW($A134))*10^12,0)*'Process Emissions Multipliers'!$B$51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Multipliers'!$D$51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Multipliers'!$E$51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Multipliers'!$B$51</f>
        <v>0</v>
      </c>
      <c r="M127" s="90">
        <f t="shared" ca="1" si="16"/>
        <v>1620002097.2853544</v>
      </c>
      <c r="N127" s="90">
        <f t="shared" ca="1" si="16"/>
        <v>3240004194.5707088</v>
      </c>
      <c r="O127" s="90">
        <f t="shared" ca="1" si="16"/>
        <v>4860006291.8560629</v>
      </c>
      <c r="P127" s="90">
        <f t="shared" ca="1" si="16"/>
        <v>6480008389.1414175</v>
      </c>
      <c r="Q127" s="90">
        <f t="shared" ca="1" si="16"/>
        <v>8100010486.4267712</v>
      </c>
      <c r="R127" s="90">
        <f t="shared" ca="1" si="16"/>
        <v>9720012583.7121258</v>
      </c>
      <c r="S127" s="90">
        <f t="shared" ca="1" si="16"/>
        <v>11340014680.99748</v>
      </c>
      <c r="T127" s="90">
        <f t="shared" ca="1" si="16"/>
        <v>12960016778.282835</v>
      </c>
      <c r="U127" s="90">
        <f t="shared" ca="1" si="16"/>
        <v>14580018875.568188</v>
      </c>
      <c r="V127" s="90">
        <f ca="1">IF('Ric 2030'!$A135="RC",INDIRECT("'Ric 2030'!"&amp;'Country Selector'!$B$3&amp;ROW($A135))*10^12,0)*'Process Emissions Multipliers'!$D$51</f>
        <v>16200020972.853544</v>
      </c>
      <c r="W127" s="90">
        <f t="shared" ref="W127:AL142" ca="1" si="26">$V127*($AP$1-W$1)/($AP$1-$V$1)+$AP127*(W$1-$V$1)/($AP$1-$V$1)</f>
        <v>16200020972.853544</v>
      </c>
      <c r="X127" s="90">
        <f t="shared" ca="1" si="26"/>
        <v>16200020972.853542</v>
      </c>
      <c r="Y127" s="90">
        <f t="shared" ca="1" si="26"/>
        <v>16200020972.853544</v>
      </c>
      <c r="Z127" s="90">
        <f t="shared" ca="1" si="26"/>
        <v>16200020972.853544</v>
      </c>
      <c r="AA127" s="90">
        <f t="shared" ca="1" si="26"/>
        <v>16200020972.853542</v>
      </c>
      <c r="AB127" s="90">
        <f t="shared" ca="1" si="26"/>
        <v>16200020972.853542</v>
      </c>
      <c r="AC127" s="90">
        <f t="shared" ca="1" si="26"/>
        <v>16200020972.853542</v>
      </c>
      <c r="AD127" s="90">
        <f t="shared" ca="1" si="26"/>
        <v>16200020972.853542</v>
      </c>
      <c r="AE127" s="90">
        <f t="shared" ca="1" si="26"/>
        <v>16200020972.853542</v>
      </c>
      <c r="AF127" s="90">
        <f t="shared" ca="1" si="26"/>
        <v>16200020972.853542</v>
      </c>
      <c r="AG127" s="90">
        <f t="shared" ca="1" si="26"/>
        <v>16200020972.853542</v>
      </c>
      <c r="AH127" s="90">
        <f t="shared" ca="1" si="26"/>
        <v>16200020972.853542</v>
      </c>
      <c r="AI127" s="90">
        <f t="shared" ca="1" si="26"/>
        <v>16200020972.853542</v>
      </c>
      <c r="AJ127" s="90">
        <f t="shared" ca="1" si="26"/>
        <v>16200020972.853542</v>
      </c>
      <c r="AK127" s="90">
        <f t="shared" ca="1" si="26"/>
        <v>16200020972.853542</v>
      </c>
      <c r="AL127" s="90">
        <f t="shared" ca="1" si="26"/>
        <v>16200020972.853544</v>
      </c>
      <c r="AM127" s="90">
        <f t="shared" ca="1" si="25"/>
        <v>16200020972.853544</v>
      </c>
      <c r="AN127" s="90">
        <f t="shared" ca="1" si="25"/>
        <v>16200020972.853542</v>
      </c>
      <c r="AO127" s="90">
        <f t="shared" ca="1" si="25"/>
        <v>16200020972.853544</v>
      </c>
      <c r="AP127" s="90">
        <f ca="1">V127*'Process Emissions Multipliers'!$E$51</f>
        <v>16200020972.853544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Multipliers'!$B$51</f>
        <v>0</v>
      </c>
      <c r="M128" s="90">
        <f t="shared" ref="M128:U156" ca="1" si="28">$L128*($V$1-M$1)/($V$1-$L$1)+$V128*(M$1-$L$1)/($V$1-$L$1)</f>
        <v>4574509580.1430874</v>
      </c>
      <c r="N128" s="90">
        <f t="shared" ca="1" si="28"/>
        <v>9149019160.2861748</v>
      </c>
      <c r="O128" s="90">
        <f t="shared" ca="1" si="28"/>
        <v>13723528740.42926</v>
      </c>
      <c r="P128" s="90">
        <f t="shared" ca="1" si="28"/>
        <v>18298038320.57235</v>
      </c>
      <c r="Q128" s="90">
        <f t="shared" ca="1" si="28"/>
        <v>22872547900.715435</v>
      </c>
      <c r="R128" s="90">
        <f t="shared" ca="1" si="28"/>
        <v>27447057480.858521</v>
      </c>
      <c r="S128" s="90">
        <f t="shared" ca="1" si="28"/>
        <v>32021567061.00161</v>
      </c>
      <c r="T128" s="90">
        <f t="shared" ca="1" si="28"/>
        <v>36596076641.144699</v>
      </c>
      <c r="U128" s="90">
        <f t="shared" ca="1" si="28"/>
        <v>41170586221.287781</v>
      </c>
      <c r="V128" s="90">
        <f ca="1">IF('Ric 2030'!$A136="RC",INDIRECT("'Ric 2030'!"&amp;'Country Selector'!$B$3&amp;ROW($A136))*10^12,0)*'Process Emissions Multipliers'!$D$51</f>
        <v>45745095801.43087</v>
      </c>
      <c r="W128" s="90">
        <f t="shared" ca="1" si="26"/>
        <v>45745095801.43087</v>
      </c>
      <c r="X128" s="90">
        <f t="shared" ca="1" si="26"/>
        <v>45745095801.43087</v>
      </c>
      <c r="Y128" s="90">
        <f t="shared" ca="1" si="26"/>
        <v>45745095801.43087</v>
      </c>
      <c r="Z128" s="90">
        <f t="shared" ca="1" si="26"/>
        <v>45745095801.430878</v>
      </c>
      <c r="AA128" s="90">
        <f t="shared" ca="1" si="26"/>
        <v>45745095801.43087</v>
      </c>
      <c r="AB128" s="90">
        <f t="shared" ca="1" si="26"/>
        <v>45745095801.43087</v>
      </c>
      <c r="AC128" s="90">
        <f t="shared" ca="1" si="26"/>
        <v>45745095801.43087</v>
      </c>
      <c r="AD128" s="90">
        <f t="shared" ca="1" si="26"/>
        <v>45745095801.43087</v>
      </c>
      <c r="AE128" s="90">
        <f t="shared" ca="1" si="26"/>
        <v>45745095801.43087</v>
      </c>
      <c r="AF128" s="90">
        <f t="shared" ca="1" si="26"/>
        <v>45745095801.43087</v>
      </c>
      <c r="AG128" s="90">
        <f t="shared" ca="1" si="26"/>
        <v>45745095801.43087</v>
      </c>
      <c r="AH128" s="90">
        <f t="shared" ca="1" si="26"/>
        <v>45745095801.43087</v>
      </c>
      <c r="AI128" s="90">
        <f t="shared" ca="1" si="26"/>
        <v>45745095801.43087</v>
      </c>
      <c r="AJ128" s="90">
        <f t="shared" ca="1" si="26"/>
        <v>45745095801.43087</v>
      </c>
      <c r="AK128" s="90">
        <f t="shared" ca="1" si="26"/>
        <v>45745095801.43087</v>
      </c>
      <c r="AL128" s="90">
        <f t="shared" ca="1" si="26"/>
        <v>45745095801.430878</v>
      </c>
      <c r="AM128" s="90">
        <f t="shared" ca="1" si="25"/>
        <v>45745095801.43087</v>
      </c>
      <c r="AN128" s="90">
        <f t="shared" ca="1" si="25"/>
        <v>45745095801.43087</v>
      </c>
      <c r="AO128" s="90">
        <f t="shared" ca="1" si="25"/>
        <v>45745095801.43087</v>
      </c>
      <c r="AP128" s="90">
        <f ca="1">V128*'Process Emissions Multipliers'!$E$51</f>
        <v>45745095801.43087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Multipliers'!$B$51</f>
        <v>0</v>
      </c>
      <c r="M129" s="90">
        <f t="shared" ca="1" si="28"/>
        <v>21482228527.908745</v>
      </c>
      <c r="N129" s="90">
        <f t="shared" ca="1" si="28"/>
        <v>42964457055.81749</v>
      </c>
      <c r="O129" s="90">
        <f t="shared" ca="1" si="28"/>
        <v>64446685583.726242</v>
      </c>
      <c r="P129" s="90">
        <f t="shared" ca="1" si="28"/>
        <v>85928914111.634979</v>
      </c>
      <c r="Q129" s="90">
        <f t="shared" ca="1" si="28"/>
        <v>107411142639.54373</v>
      </c>
      <c r="R129" s="90">
        <f t="shared" ca="1" si="28"/>
        <v>128893371167.45248</v>
      </c>
      <c r="S129" s="90">
        <f t="shared" ca="1" si="28"/>
        <v>150375599695.36124</v>
      </c>
      <c r="T129" s="90">
        <f t="shared" ca="1" si="28"/>
        <v>171857828223.26996</v>
      </c>
      <c r="U129" s="90">
        <f t="shared" ca="1" si="28"/>
        <v>193340056751.17871</v>
      </c>
      <c r="V129" s="90">
        <f ca="1">IF('Ric 2030'!$A137="RC",INDIRECT("'Ric 2030'!"&amp;'Country Selector'!$B$3&amp;ROW($A137))*10^12,0)*'Process Emissions Multipliers'!$D$51</f>
        <v>214822285279.08746</v>
      </c>
      <c r="W129" s="90">
        <f t="shared" ca="1" si="26"/>
        <v>214822285279.08746</v>
      </c>
      <c r="X129" s="90">
        <f t="shared" ca="1" si="26"/>
        <v>214822285279.08746</v>
      </c>
      <c r="Y129" s="90">
        <f t="shared" ca="1" si="26"/>
        <v>214822285279.08746</v>
      </c>
      <c r="Z129" s="90">
        <f t="shared" ca="1" si="26"/>
        <v>214822285279.08746</v>
      </c>
      <c r="AA129" s="90">
        <f t="shared" ca="1" si="26"/>
        <v>214822285279.08746</v>
      </c>
      <c r="AB129" s="90">
        <f t="shared" ca="1" si="26"/>
        <v>214822285279.08746</v>
      </c>
      <c r="AC129" s="90">
        <f t="shared" ca="1" si="26"/>
        <v>214822285279.08746</v>
      </c>
      <c r="AD129" s="90">
        <f t="shared" ca="1" si="26"/>
        <v>214822285279.08746</v>
      </c>
      <c r="AE129" s="90">
        <f t="shared" ca="1" si="26"/>
        <v>214822285279.08746</v>
      </c>
      <c r="AF129" s="90">
        <f t="shared" ca="1" si="26"/>
        <v>214822285279.08746</v>
      </c>
      <c r="AG129" s="90">
        <f t="shared" ca="1" si="26"/>
        <v>214822285279.08746</v>
      </c>
      <c r="AH129" s="90">
        <f t="shared" ca="1" si="26"/>
        <v>214822285279.08746</v>
      </c>
      <c r="AI129" s="90">
        <f t="shared" ca="1" si="26"/>
        <v>214822285279.08746</v>
      </c>
      <c r="AJ129" s="90">
        <f t="shared" ca="1" si="26"/>
        <v>214822285279.08746</v>
      </c>
      <c r="AK129" s="90">
        <f t="shared" ca="1" si="26"/>
        <v>214822285279.08746</v>
      </c>
      <c r="AL129" s="90">
        <f t="shared" ca="1" si="26"/>
        <v>214822285279.08746</v>
      </c>
      <c r="AM129" s="90">
        <f t="shared" ca="1" si="25"/>
        <v>214822285279.08746</v>
      </c>
      <c r="AN129" s="90">
        <f t="shared" ca="1" si="25"/>
        <v>214822285279.08746</v>
      </c>
      <c r="AO129" s="90">
        <f t="shared" ca="1" si="25"/>
        <v>214822285279.08746</v>
      </c>
      <c r="AP129" s="90">
        <f ca="1">V129*'Process Emissions Multipliers'!$E$51</f>
        <v>214822285279.08746</v>
      </c>
    </row>
    <row r="130" spans="1:42">
      <c r="A130" s="74">
        <v>78</v>
      </c>
      <c r="B130" s="90">
        <f ca="1">IF('Ric 2010'!$A138="RC",INDIRECT("'Ric 2010'!"&amp;'Country Selector'!$B$3&amp;ROW($A138))*10^12,0)</f>
        <v>33042640373.714073</v>
      </c>
      <c r="C130" s="90">
        <f t="shared" ca="1" si="27"/>
        <v>29738376336.342663</v>
      </c>
      <c r="D130" s="90">
        <f t="shared" ca="1" si="27"/>
        <v>26434112298.97126</v>
      </c>
      <c r="E130" s="90">
        <f t="shared" ca="1" si="27"/>
        <v>23129848261.59985</v>
      </c>
      <c r="F130" s="90">
        <f t="shared" ca="1" si="27"/>
        <v>19825584224.228443</v>
      </c>
      <c r="G130" s="90">
        <f t="shared" ca="1" si="27"/>
        <v>16521320186.857037</v>
      </c>
      <c r="H130" s="90">
        <f t="shared" ca="1" si="27"/>
        <v>13217056149.48563</v>
      </c>
      <c r="I130" s="90">
        <f t="shared" ca="1" si="27"/>
        <v>9912792112.1142216</v>
      </c>
      <c r="J130" s="90">
        <f t="shared" ca="1" si="27"/>
        <v>6608528074.742815</v>
      </c>
      <c r="K130" s="90">
        <f t="shared" ca="1" si="27"/>
        <v>3304264037.3714075</v>
      </c>
      <c r="L130" s="90">
        <f ca="1">IF('Ric 2020'!$A138="RC",INDIRECT("'Ric 2020'!"&amp;'Country Selector'!$B$3&amp;ROW($A138))*10^12,0)*'Process Emissions Multipliers'!$B$51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Multipliers'!$D$51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Multipliers'!$E$51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Multipliers'!$B$51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Multipliers'!$D$51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Multipliers'!$E$51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4502958112.5063076</v>
      </c>
      <c r="D132" s="90">
        <f t="shared" ca="1" si="27"/>
        <v>9005916225.0126152</v>
      </c>
      <c r="E132" s="90">
        <f t="shared" ca="1" si="27"/>
        <v>13508874337.518921</v>
      </c>
      <c r="F132" s="90">
        <f t="shared" ca="1" si="27"/>
        <v>18011832450.02523</v>
      </c>
      <c r="G132" s="90">
        <f t="shared" ca="1" si="27"/>
        <v>22514790562.531536</v>
      </c>
      <c r="H132" s="90">
        <f t="shared" ca="1" si="27"/>
        <v>27017748675.037842</v>
      </c>
      <c r="I132" s="90">
        <f t="shared" ca="1" si="27"/>
        <v>31520706787.544151</v>
      </c>
      <c r="J132" s="90">
        <f t="shared" ca="1" si="27"/>
        <v>36023664900.050461</v>
      </c>
      <c r="K132" s="90">
        <f t="shared" ca="1" si="27"/>
        <v>40526623012.556763</v>
      </c>
      <c r="L132" s="90">
        <f ca="1">IF('Ric 2020'!$A140="RC",INDIRECT("'Ric 2020'!"&amp;'Country Selector'!$B$3&amp;ROW($A140))*10^12,0)*'Process Emissions Multipliers'!$B$51</f>
        <v>45029581125.063072</v>
      </c>
      <c r="M132" s="90">
        <f t="shared" ca="1" si="28"/>
        <v>40526623012.556763</v>
      </c>
      <c r="N132" s="90">
        <f t="shared" ca="1" si="28"/>
        <v>36023664900.050461</v>
      </c>
      <c r="O132" s="90">
        <f t="shared" ca="1" si="28"/>
        <v>31520706787.544151</v>
      </c>
      <c r="P132" s="90">
        <f t="shared" ca="1" si="28"/>
        <v>27017748675.037842</v>
      </c>
      <c r="Q132" s="90">
        <f t="shared" ca="1" si="28"/>
        <v>22514790562.531536</v>
      </c>
      <c r="R132" s="90">
        <f t="shared" ca="1" si="28"/>
        <v>18011832450.02523</v>
      </c>
      <c r="S132" s="90">
        <f t="shared" ca="1" si="28"/>
        <v>13508874337.518921</v>
      </c>
      <c r="T132" s="90">
        <f t="shared" ca="1" si="28"/>
        <v>9005916225.0126152</v>
      </c>
      <c r="U132" s="90">
        <f t="shared" ca="1" si="28"/>
        <v>4502958112.5063076</v>
      </c>
      <c r="V132" s="90">
        <f ca="1">IF('Ric 2030'!$A140="RC",INDIRECT("'Ric 2030'!"&amp;'Country Selector'!$B$3&amp;ROW($A140))*10^12,0)*'Process Emissions Multipliers'!$D$51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Multipliers'!$E$51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30580424859.206535</v>
      </c>
      <c r="C133" s="90">
        <f t="shared" ca="1" si="27"/>
        <v>27522382373.285881</v>
      </c>
      <c r="D133" s="90">
        <f t="shared" ca="1" si="27"/>
        <v>24464339887.365227</v>
      </c>
      <c r="E133" s="90">
        <f t="shared" ca="1" si="27"/>
        <v>21406297401.444572</v>
      </c>
      <c r="F133" s="90">
        <f t="shared" ca="1" si="27"/>
        <v>18348254915.523918</v>
      </c>
      <c r="G133" s="90">
        <f t="shared" ca="1" si="27"/>
        <v>15290212429.603268</v>
      </c>
      <c r="H133" s="90">
        <f t="shared" ca="1" si="27"/>
        <v>12232169943.682613</v>
      </c>
      <c r="I133" s="90">
        <f t="shared" ca="1" si="27"/>
        <v>9174127457.7619591</v>
      </c>
      <c r="J133" s="90">
        <f t="shared" ca="1" si="27"/>
        <v>6116084971.8413067</v>
      </c>
      <c r="K133" s="90">
        <f t="shared" ca="1" si="27"/>
        <v>3058042485.9206533</v>
      </c>
      <c r="L133" s="90">
        <f ca="1">IF('Ric 2020'!$A141="RC",INDIRECT("'Ric 2020'!"&amp;'Country Selector'!$B$3&amp;ROW($A141))*10^12,0)*'Process Emissions Multipliers'!$B$51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Multipliers'!$D$51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Multipliers'!$E$51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Multipliers'!$B$51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Multipliers'!$D$51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Multipliers'!$E$51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Multipliers'!$B$51</f>
        <v>0</v>
      </c>
      <c r="M135" s="90">
        <f t="shared" ca="1" si="28"/>
        <v>2464402474.4256296</v>
      </c>
      <c r="N135" s="90">
        <f t="shared" ca="1" si="28"/>
        <v>4928804948.8512592</v>
      </c>
      <c r="O135" s="90">
        <f t="shared" ca="1" si="28"/>
        <v>7393207423.2768888</v>
      </c>
      <c r="P135" s="90">
        <f t="shared" ca="1" si="28"/>
        <v>9857609897.7025185</v>
      </c>
      <c r="Q135" s="90">
        <f t="shared" ca="1" si="28"/>
        <v>12322012372.128149</v>
      </c>
      <c r="R135" s="90">
        <f t="shared" ca="1" si="28"/>
        <v>14786414846.553778</v>
      </c>
      <c r="S135" s="90">
        <f t="shared" ca="1" si="28"/>
        <v>17250817320.979408</v>
      </c>
      <c r="T135" s="90">
        <f t="shared" ca="1" si="28"/>
        <v>19715219795.405037</v>
      </c>
      <c r="U135" s="90">
        <f t="shared" ca="1" si="28"/>
        <v>22179622269.830666</v>
      </c>
      <c r="V135" s="90">
        <f ca="1">IF('Ric 2030'!$A143="RC",INDIRECT("'Ric 2030'!"&amp;'Country Selector'!$B$3&amp;ROW($A143))*10^12,0)*'Process Emissions Multipliers'!$D$51</f>
        <v>24644024744.256298</v>
      </c>
      <c r="W135" s="90">
        <f t="shared" ca="1" si="26"/>
        <v>24644024744.256298</v>
      </c>
      <c r="X135" s="90">
        <f t="shared" ca="1" si="26"/>
        <v>24644024744.256294</v>
      </c>
      <c r="Y135" s="90">
        <f t="shared" ca="1" si="26"/>
        <v>24644024744.256294</v>
      </c>
      <c r="Z135" s="90">
        <f t="shared" ca="1" si="26"/>
        <v>24644024744.256294</v>
      </c>
      <c r="AA135" s="90">
        <f t="shared" ca="1" si="26"/>
        <v>24644024744.256298</v>
      </c>
      <c r="AB135" s="90">
        <f t="shared" ca="1" si="26"/>
        <v>24644024744.256298</v>
      </c>
      <c r="AC135" s="90">
        <f t="shared" ca="1" si="26"/>
        <v>24644024744.256294</v>
      </c>
      <c r="AD135" s="90">
        <f t="shared" ca="1" si="26"/>
        <v>24644024744.256294</v>
      </c>
      <c r="AE135" s="90">
        <f t="shared" ca="1" si="26"/>
        <v>24644024744.256294</v>
      </c>
      <c r="AF135" s="90">
        <f t="shared" ca="1" si="26"/>
        <v>24644024744.256298</v>
      </c>
      <c r="AG135" s="90">
        <f t="shared" ca="1" si="26"/>
        <v>24644024744.256294</v>
      </c>
      <c r="AH135" s="90">
        <f t="shared" ca="1" si="26"/>
        <v>24644024744.256294</v>
      </c>
      <c r="AI135" s="90">
        <f t="shared" ca="1" si="26"/>
        <v>24644024744.256294</v>
      </c>
      <c r="AJ135" s="90">
        <f t="shared" ca="1" si="26"/>
        <v>24644024744.256298</v>
      </c>
      <c r="AK135" s="90">
        <f t="shared" ca="1" si="26"/>
        <v>24644024744.256298</v>
      </c>
      <c r="AL135" s="90">
        <f t="shared" ca="1" si="26"/>
        <v>24644024744.256294</v>
      </c>
      <c r="AM135" s="90">
        <f t="shared" ca="1" si="25"/>
        <v>24644024744.256294</v>
      </c>
      <c r="AN135" s="90">
        <f t="shared" ca="1" si="25"/>
        <v>24644024744.256294</v>
      </c>
      <c r="AO135" s="90">
        <f t="shared" ca="1" si="25"/>
        <v>24644024744.256298</v>
      </c>
      <c r="AP135" s="90">
        <f ca="1">V135*'Process Emissions Multipliers'!$E$51</f>
        <v>24644024744.256298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Selector'!$B$3&amp;ROW($A144))*10^12,0)*'Process Emissions Multipliers'!$B$51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Multipliers'!$D$51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Multipliers'!$E$51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22431150674.423767</v>
      </c>
      <c r="D137" s="90">
        <f t="shared" ca="1" si="27"/>
        <v>44862301348.847534</v>
      </c>
      <c r="E137" s="90">
        <f t="shared" ca="1" si="27"/>
        <v>67293452023.271301</v>
      </c>
      <c r="F137" s="90">
        <f t="shared" ca="1" si="27"/>
        <v>89724602697.695068</v>
      </c>
      <c r="G137" s="90">
        <f t="shared" ca="1" si="27"/>
        <v>112155753372.11885</v>
      </c>
      <c r="H137" s="90">
        <f t="shared" ca="1" si="27"/>
        <v>134586904046.5426</v>
      </c>
      <c r="I137" s="90">
        <f t="shared" ca="1" si="27"/>
        <v>157018054720.96637</v>
      </c>
      <c r="J137" s="90">
        <f t="shared" ca="1" si="27"/>
        <v>179449205395.39014</v>
      </c>
      <c r="K137" s="90">
        <f t="shared" ca="1" si="27"/>
        <v>201880356069.8139</v>
      </c>
      <c r="L137" s="90">
        <f ca="1">IF('Ric 2020'!$A145="RC",INDIRECT("'Ric 2020'!"&amp;'Country Selector'!$B$3&amp;ROW($A145))*10^12,0)*'Process Emissions Multipliers'!$B$51</f>
        <v>224311506744.23767</v>
      </c>
      <c r="M137" s="90">
        <f t="shared" ca="1" si="28"/>
        <v>201880356069.8139</v>
      </c>
      <c r="N137" s="90">
        <f t="shared" ca="1" si="28"/>
        <v>179449205395.39014</v>
      </c>
      <c r="O137" s="90">
        <f t="shared" ca="1" si="28"/>
        <v>157018054720.96637</v>
      </c>
      <c r="P137" s="90">
        <f t="shared" ca="1" si="28"/>
        <v>134586904046.5426</v>
      </c>
      <c r="Q137" s="90">
        <f t="shared" ca="1" si="28"/>
        <v>112155753372.11885</v>
      </c>
      <c r="R137" s="90">
        <f t="shared" ca="1" si="28"/>
        <v>89724602697.695068</v>
      </c>
      <c r="S137" s="90">
        <f t="shared" ca="1" si="28"/>
        <v>67293452023.271301</v>
      </c>
      <c r="T137" s="90">
        <f t="shared" ca="1" si="28"/>
        <v>44862301348.847534</v>
      </c>
      <c r="U137" s="90">
        <f t="shared" ca="1" si="28"/>
        <v>22431150674.423767</v>
      </c>
      <c r="V137" s="90">
        <f ca="1">IF('Ric 2030'!$A145="RC",INDIRECT("'Ric 2030'!"&amp;'Country Selector'!$B$3&amp;ROW($A145))*10^12,0)*'Process Emissions Multipliers'!$D$51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Multipliers'!$E$51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167387173878.6037</v>
      </c>
      <c r="C138" s="90">
        <f t="shared" ca="1" si="27"/>
        <v>150648456490.74335</v>
      </c>
      <c r="D138" s="90">
        <f t="shared" ca="1" si="27"/>
        <v>133909739102.88297</v>
      </c>
      <c r="E138" s="90">
        <f t="shared" ca="1" si="27"/>
        <v>117171021715.02258</v>
      </c>
      <c r="F138" s="90">
        <f t="shared" ca="1" si="27"/>
        <v>100432304327.16222</v>
      </c>
      <c r="G138" s="90">
        <f t="shared" ca="1" si="27"/>
        <v>83693586939.301849</v>
      </c>
      <c r="H138" s="90">
        <f t="shared" ca="1" si="27"/>
        <v>66954869551.441483</v>
      </c>
      <c r="I138" s="90">
        <f t="shared" ca="1" si="27"/>
        <v>50216152163.581108</v>
      </c>
      <c r="J138" s="90">
        <f t="shared" ca="1" si="27"/>
        <v>33477434775.720741</v>
      </c>
      <c r="K138" s="90">
        <f t="shared" ca="1" si="27"/>
        <v>16738717387.860371</v>
      </c>
      <c r="L138" s="90">
        <f ca="1">IF('Ric 2020'!$A146="RC",INDIRECT("'Ric 2020'!"&amp;'Country Selector'!$B$3&amp;ROW($A146))*10^12,0)*'Process Emissions Multipliers'!$B$51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Multipliers'!$D$51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Multipliers'!$E$51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8702010554.8233509</v>
      </c>
      <c r="D139" s="90">
        <f t="shared" ca="1" si="27"/>
        <v>17404021109.646702</v>
      </c>
      <c r="E139" s="90">
        <f t="shared" ca="1" si="27"/>
        <v>26106031664.470051</v>
      </c>
      <c r="F139" s="90">
        <f t="shared" ca="1" si="27"/>
        <v>34808042219.293404</v>
      </c>
      <c r="G139" s="90">
        <f t="shared" ca="1" si="27"/>
        <v>43510052774.116753</v>
      </c>
      <c r="H139" s="90">
        <f t="shared" ca="1" si="27"/>
        <v>52212063328.940102</v>
      </c>
      <c r="I139" s="90">
        <f t="shared" ca="1" si="27"/>
        <v>60914073883.763451</v>
      </c>
      <c r="J139" s="90">
        <f t="shared" ca="1" si="27"/>
        <v>69616084438.586807</v>
      </c>
      <c r="K139" s="90">
        <f t="shared" ca="1" si="27"/>
        <v>78318094993.410156</v>
      </c>
      <c r="L139" s="90">
        <f ca="1">IF('Ric 2020'!$A147="RC",INDIRECT("'Ric 2020'!"&amp;'Country Selector'!$B$3&amp;ROW($A147))*10^12,0)*'Process Emissions Multipliers'!$B$51</f>
        <v>87020105548.233505</v>
      </c>
      <c r="M139" s="90">
        <f t="shared" ca="1" si="28"/>
        <v>78318094993.410156</v>
      </c>
      <c r="N139" s="90">
        <f t="shared" ca="1" si="28"/>
        <v>69616084438.586807</v>
      </c>
      <c r="O139" s="90">
        <f t="shared" ca="1" si="28"/>
        <v>60914073883.763451</v>
      </c>
      <c r="P139" s="90">
        <f t="shared" ca="1" si="28"/>
        <v>52212063328.940102</v>
      </c>
      <c r="Q139" s="90">
        <f t="shared" ca="1" si="28"/>
        <v>43510052774.116753</v>
      </c>
      <c r="R139" s="90">
        <f t="shared" ca="1" si="28"/>
        <v>34808042219.293404</v>
      </c>
      <c r="S139" s="90">
        <f t="shared" ca="1" si="28"/>
        <v>26106031664.470051</v>
      </c>
      <c r="T139" s="90">
        <f t="shared" ca="1" si="28"/>
        <v>17404021109.646702</v>
      </c>
      <c r="U139" s="90">
        <f t="shared" ca="1" si="28"/>
        <v>8702010554.8233509</v>
      </c>
      <c r="V139" s="90">
        <f ca="1">IF('Ric 2030'!$A147="RC",INDIRECT("'Ric 2030'!"&amp;'Country Selector'!$B$3&amp;ROW($A147))*10^12,0)*'Process Emissions Multipliers'!$D$51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Multipliers'!$E$51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Multipliers'!$B$51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Multipliers'!$D$51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Multipliers'!$E$51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5323900567.0504179</v>
      </c>
      <c r="D141" s="90">
        <f t="shared" ca="1" si="27"/>
        <v>10647801134.100836</v>
      </c>
      <c r="E141" s="90">
        <f t="shared" ca="1" si="27"/>
        <v>15971701701.151255</v>
      </c>
      <c r="F141" s="90">
        <f t="shared" ca="1" si="27"/>
        <v>21295602268.201672</v>
      </c>
      <c r="G141" s="90">
        <f t="shared" ca="1" si="27"/>
        <v>26619502835.25209</v>
      </c>
      <c r="H141" s="90">
        <f t="shared" ca="1" si="27"/>
        <v>31943403402.302509</v>
      </c>
      <c r="I141" s="90">
        <f t="shared" ca="1" si="27"/>
        <v>37267303969.352928</v>
      </c>
      <c r="J141" s="90">
        <f t="shared" ca="1" si="27"/>
        <v>42591204536.403343</v>
      </c>
      <c r="K141" s="90">
        <f t="shared" ca="1" si="27"/>
        <v>47915105103.453758</v>
      </c>
      <c r="L141" s="90">
        <f ca="1">IF('Ric 2020'!$A149="RC",INDIRECT("'Ric 2020'!"&amp;'Country Selector'!$B$3&amp;ROW($A149))*10^12,0)*'Process Emissions Multipliers'!$B$51</f>
        <v>53239005670.504181</v>
      </c>
      <c r="M141" s="90">
        <f t="shared" ca="1" si="28"/>
        <v>47915105103.453758</v>
      </c>
      <c r="N141" s="90">
        <f t="shared" ca="1" si="28"/>
        <v>42591204536.403343</v>
      </c>
      <c r="O141" s="90">
        <f t="shared" ca="1" si="28"/>
        <v>37267303969.352928</v>
      </c>
      <c r="P141" s="90">
        <f t="shared" ca="1" si="28"/>
        <v>31943403402.302509</v>
      </c>
      <c r="Q141" s="90">
        <f t="shared" ca="1" si="28"/>
        <v>26619502835.25209</v>
      </c>
      <c r="R141" s="90">
        <f t="shared" ca="1" si="28"/>
        <v>21295602268.201672</v>
      </c>
      <c r="S141" s="90">
        <f t="shared" ca="1" si="28"/>
        <v>15971701701.151255</v>
      </c>
      <c r="T141" s="90">
        <f t="shared" ca="1" si="28"/>
        <v>10647801134.100836</v>
      </c>
      <c r="U141" s="90">
        <f t="shared" ca="1" si="28"/>
        <v>5323900567.0504179</v>
      </c>
      <c r="V141" s="90">
        <f ca="1">IF('Ric 2030'!$A149="RC",INDIRECT("'Ric 2030'!"&amp;'Country Selector'!$B$3&amp;ROW($A149))*10^12,0)*'Process Emissions Multipliers'!$D$51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Multipliers'!$E$51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92556537430.254608</v>
      </c>
      <c r="C142" s="90">
        <f t="shared" ca="1" si="27"/>
        <v>83300883687.229156</v>
      </c>
      <c r="D142" s="90">
        <f t="shared" ca="1" si="27"/>
        <v>74045229944.20369</v>
      </c>
      <c r="E142" s="90">
        <f t="shared" ca="1" si="27"/>
        <v>64789576201.178223</v>
      </c>
      <c r="F142" s="90">
        <f t="shared" ca="1" si="27"/>
        <v>55533922458.152756</v>
      </c>
      <c r="G142" s="90">
        <f t="shared" ca="1" si="27"/>
        <v>46278268715.127304</v>
      </c>
      <c r="H142" s="90">
        <f t="shared" ca="1" si="27"/>
        <v>37022614972.101845</v>
      </c>
      <c r="I142" s="90">
        <f t="shared" ca="1" si="27"/>
        <v>27766961229.076378</v>
      </c>
      <c r="J142" s="90">
        <f t="shared" ca="1" si="27"/>
        <v>18511307486.050922</v>
      </c>
      <c r="K142" s="90">
        <f t="shared" ca="1" si="27"/>
        <v>9255653743.0254612</v>
      </c>
      <c r="L142" s="90">
        <f ca="1">IF('Ric 2020'!$A150="RC",INDIRECT("'Ric 2020'!"&amp;'Country Selector'!$B$3&amp;ROW($A150))*10^12,0)*'Process Emissions Multipliers'!$B$51</f>
        <v>0</v>
      </c>
      <c r="M142" s="90">
        <f t="shared" ca="1" si="28"/>
        <v>5064949204.6843281</v>
      </c>
      <c r="N142" s="90">
        <f t="shared" ca="1" si="28"/>
        <v>10129898409.368656</v>
      </c>
      <c r="O142" s="90">
        <f t="shared" ca="1" si="28"/>
        <v>15194847614.052984</v>
      </c>
      <c r="P142" s="90">
        <f t="shared" ca="1" si="28"/>
        <v>20259796818.737312</v>
      </c>
      <c r="Q142" s="90">
        <f t="shared" ca="1" si="28"/>
        <v>25324746023.421638</v>
      </c>
      <c r="R142" s="90">
        <f t="shared" ca="1" si="28"/>
        <v>30389695228.105968</v>
      </c>
      <c r="S142" s="90">
        <f t="shared" ca="1" si="28"/>
        <v>35454644432.790298</v>
      </c>
      <c r="T142" s="90">
        <f t="shared" ca="1" si="28"/>
        <v>40519593637.474625</v>
      </c>
      <c r="U142" s="90">
        <f t="shared" ca="1" si="28"/>
        <v>45584542842.158951</v>
      </c>
      <c r="V142" s="90">
        <f ca="1">IF('Ric 2030'!$A150="RC",INDIRECT("'Ric 2030'!"&amp;'Country Selector'!$B$3&amp;ROW($A150))*10^12,0)*'Process Emissions Multipliers'!$D$51</f>
        <v>50649492046.843277</v>
      </c>
      <c r="W142" s="90">
        <f t="shared" ca="1" si="26"/>
        <v>50649492046.843277</v>
      </c>
      <c r="X142" s="90">
        <f t="shared" ca="1" si="26"/>
        <v>50649492046.843277</v>
      </c>
      <c r="Y142" s="90">
        <f t="shared" ca="1" si="26"/>
        <v>50649492046.843277</v>
      </c>
      <c r="Z142" s="90">
        <f t="shared" ca="1" si="26"/>
        <v>50649492046.843277</v>
      </c>
      <c r="AA142" s="90">
        <f t="shared" ca="1" si="26"/>
        <v>50649492046.843277</v>
      </c>
      <c r="AB142" s="90">
        <f t="shared" ca="1" si="26"/>
        <v>50649492046.843285</v>
      </c>
      <c r="AC142" s="90">
        <f t="shared" ca="1" si="26"/>
        <v>50649492046.843277</v>
      </c>
      <c r="AD142" s="90">
        <f t="shared" ca="1" si="26"/>
        <v>50649492046.843277</v>
      </c>
      <c r="AE142" s="90">
        <f t="shared" ca="1" si="26"/>
        <v>50649492046.843277</v>
      </c>
      <c r="AF142" s="90">
        <f t="shared" ca="1" si="26"/>
        <v>50649492046.843277</v>
      </c>
      <c r="AG142" s="90">
        <f t="shared" ca="1" si="26"/>
        <v>50649492046.843277</v>
      </c>
      <c r="AH142" s="90">
        <f t="shared" ca="1" si="26"/>
        <v>50649492046.843277</v>
      </c>
      <c r="AI142" s="90">
        <f t="shared" ca="1" si="26"/>
        <v>50649492046.843277</v>
      </c>
      <c r="AJ142" s="90">
        <f t="shared" ca="1" si="26"/>
        <v>50649492046.843285</v>
      </c>
      <c r="AK142" s="90">
        <f t="shared" ca="1" si="26"/>
        <v>50649492046.843277</v>
      </c>
      <c r="AL142" s="90">
        <f t="shared" ref="AL142:AO157" ca="1" si="29">$V142*($AP$1-AL$1)/($AP$1-$V$1)+$AP142*(AL$1-$V$1)/($AP$1-$V$1)</f>
        <v>50649492046.843277</v>
      </c>
      <c r="AM142" s="90">
        <f t="shared" ca="1" si="29"/>
        <v>50649492046.843277</v>
      </c>
      <c r="AN142" s="90">
        <f t="shared" ca="1" si="29"/>
        <v>50649492046.843277</v>
      </c>
      <c r="AO142" s="90">
        <f t="shared" ca="1" si="29"/>
        <v>50649492046.843277</v>
      </c>
      <c r="AP142" s="90">
        <f ca="1">V142*'Process Emissions Multipliers'!$E$51</f>
        <v>50649492046.843277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Multipliers'!$B$51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Multipliers'!$D$51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Multipliers'!$E$51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Multipliers'!$B$51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Multipliers'!$D$51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Multipliers'!$E$51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Selector'!$B$3&amp;ROW($A153))*10^12,0)*'Process Emissions Multipliers'!$B$51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Selector'!$B$3&amp;ROW($A153))*10^12,0)*'Process Emissions Multipliers'!$D$51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V145*'Process Emissions Multipliers'!$E$51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Multipliers'!$B$51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Multipliers'!$D$51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Multipliers'!$E$51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Multipliers'!$B$51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Multipliers'!$D$51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Multipliers'!$E$51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Multipliers'!$B$51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Multipliers'!$D$51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Multipliers'!$E$51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Multipliers'!$B$51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Multipliers'!$D$51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Multipliers'!$E$51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Multipliers'!$B$51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Multipliers'!$D$51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Multipliers'!$E$51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Multipliers'!$B$51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Multipliers'!$D$51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Multipliers'!$E$51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Selector'!$B$3&amp;ROW($A160))*10^12,0)*'Process Emissions Multipliers'!$B$51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Multipliers'!$D$51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Multipliers'!$E$51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247443281489.15872</v>
      </c>
      <c r="C153" s="90">
        <f t="shared" ca="1" si="27"/>
        <v>235524032033.18701</v>
      </c>
      <c r="D153" s="90">
        <f t="shared" ca="1" si="27"/>
        <v>223604782577.21527</v>
      </c>
      <c r="E153" s="90">
        <f t="shared" ca="1" si="27"/>
        <v>211685533121.24356</v>
      </c>
      <c r="F153" s="90">
        <f t="shared" ca="1" si="27"/>
        <v>199766283665.27185</v>
      </c>
      <c r="G153" s="90">
        <f t="shared" ca="1" si="27"/>
        <v>187847034209.30011</v>
      </c>
      <c r="H153" s="90">
        <f t="shared" ca="1" si="27"/>
        <v>175927784753.32837</v>
      </c>
      <c r="I153" s="90">
        <f t="shared" ca="1" si="27"/>
        <v>164008535297.35669</v>
      </c>
      <c r="J153" s="90">
        <f t="shared" ca="1" si="27"/>
        <v>152089285841.38495</v>
      </c>
      <c r="K153" s="90">
        <f t="shared" ca="1" si="27"/>
        <v>140170036385.41324</v>
      </c>
      <c r="L153" s="90">
        <f ca="1">IF('Ric 2020'!$A161="RC",INDIRECT("'Ric 2020'!"&amp;'Country Selector'!$B$3&amp;ROW($A161))*10^12,0)*'Process Emissions Multipliers'!$B$51</f>
        <v>128250786929.44151</v>
      </c>
      <c r="M153" s="90">
        <f t="shared" ca="1" si="28"/>
        <v>143997396617.21698</v>
      </c>
      <c r="N153" s="90">
        <f t="shared" ca="1" si="28"/>
        <v>159744006304.99243</v>
      </c>
      <c r="O153" s="90">
        <f t="shared" ca="1" si="28"/>
        <v>175490615992.76788</v>
      </c>
      <c r="P153" s="90">
        <f t="shared" ca="1" si="28"/>
        <v>191237225680.54333</v>
      </c>
      <c r="Q153" s="90">
        <f t="shared" ca="1" si="28"/>
        <v>206983835368.31879</v>
      </c>
      <c r="R153" s="90">
        <f t="shared" ca="1" si="28"/>
        <v>222730445056.09424</v>
      </c>
      <c r="S153" s="90">
        <f t="shared" ca="1" si="28"/>
        <v>238477054743.86969</v>
      </c>
      <c r="T153" s="90">
        <f t="shared" ca="1" si="28"/>
        <v>254223664431.64514</v>
      </c>
      <c r="U153" s="90">
        <f t="shared" ca="1" si="28"/>
        <v>269970274119.42062</v>
      </c>
      <c r="V153" s="90">
        <f ca="1">IF('Ric 2030'!$A161="RC",INDIRECT("'Ric 2030'!"&amp;'Country Selector'!$B$3&amp;ROW($A161))*10^12,0)*'Process Emissions Multipliers'!$D$51</f>
        <v>285716883807.19604</v>
      </c>
      <c r="W153" s="90">
        <f t="shared" ca="1" si="30"/>
        <v>285716883807.19604</v>
      </c>
      <c r="X153" s="90">
        <f t="shared" ca="1" si="30"/>
        <v>285716883807.19604</v>
      </c>
      <c r="Y153" s="90">
        <f t="shared" ca="1" si="30"/>
        <v>285716883807.19604</v>
      </c>
      <c r="Z153" s="90">
        <f t="shared" ca="1" si="30"/>
        <v>285716883807.19604</v>
      </c>
      <c r="AA153" s="90">
        <f t="shared" ca="1" si="30"/>
        <v>285716883807.19604</v>
      </c>
      <c r="AB153" s="90">
        <f t="shared" ca="1" si="30"/>
        <v>285716883807.19604</v>
      </c>
      <c r="AC153" s="90">
        <f t="shared" ca="1" si="30"/>
        <v>285716883807.19604</v>
      </c>
      <c r="AD153" s="90">
        <f t="shared" ca="1" si="30"/>
        <v>285716883807.19604</v>
      </c>
      <c r="AE153" s="90">
        <f t="shared" ca="1" si="30"/>
        <v>285716883807.19604</v>
      </c>
      <c r="AF153" s="90">
        <f t="shared" ca="1" si="30"/>
        <v>285716883807.19604</v>
      </c>
      <c r="AG153" s="90">
        <f t="shared" ca="1" si="30"/>
        <v>285716883807.19604</v>
      </c>
      <c r="AH153" s="90">
        <f t="shared" ca="1" si="30"/>
        <v>285716883807.19604</v>
      </c>
      <c r="AI153" s="90">
        <f t="shared" ca="1" si="30"/>
        <v>285716883807.19604</v>
      </c>
      <c r="AJ153" s="90">
        <f t="shared" ca="1" si="30"/>
        <v>285716883807.19604</v>
      </c>
      <c r="AK153" s="90">
        <f t="shared" ca="1" si="30"/>
        <v>285716883807.19604</v>
      </c>
      <c r="AL153" s="90">
        <f t="shared" ca="1" si="30"/>
        <v>285716883807.19604</v>
      </c>
      <c r="AM153" s="90">
        <f t="shared" ca="1" si="29"/>
        <v>285716883807.19604</v>
      </c>
      <c r="AN153" s="90">
        <f t="shared" ca="1" si="29"/>
        <v>285716883807.19604</v>
      </c>
      <c r="AO153" s="90">
        <f t="shared" ca="1" si="29"/>
        <v>285716883807.19604</v>
      </c>
      <c r="AP153" s="90">
        <f ca="1">V153*'Process Emissions Multipliers'!$E$51</f>
        <v>285716883807.19604</v>
      </c>
    </row>
    <row r="154" spans="1:42">
      <c r="A154" s="74">
        <v>200</v>
      </c>
      <c r="B154" s="90">
        <f ca="1">IF('Ric 2010'!$A162="RC",INDIRECT("'Ric 2010'!"&amp;'Country Selector'!$B$3&amp;ROW($A162))*10^12,0)</f>
        <v>103661541758.77229</v>
      </c>
      <c r="C154" s="90">
        <f t="shared" ca="1" si="27"/>
        <v>109133260752.41083</v>
      </c>
      <c r="D154" s="90">
        <f t="shared" ca="1" si="27"/>
        <v>114604979746.04938</v>
      </c>
      <c r="E154" s="90">
        <f t="shared" ca="1" si="27"/>
        <v>120076698739.6879</v>
      </c>
      <c r="F154" s="90">
        <f t="shared" ca="1" si="27"/>
        <v>125548417733.32645</v>
      </c>
      <c r="G154" s="90">
        <f t="shared" ca="1" si="27"/>
        <v>131020136726.965</v>
      </c>
      <c r="H154" s="90">
        <f t="shared" ca="1" si="27"/>
        <v>136491855720.60352</v>
      </c>
      <c r="I154" s="90">
        <f t="shared" ca="1" si="27"/>
        <v>141963574714.24207</v>
      </c>
      <c r="J154" s="90">
        <f t="shared" ca="1" si="27"/>
        <v>147435293707.88062</v>
      </c>
      <c r="K154" s="90">
        <f t="shared" ca="1" si="27"/>
        <v>152907012701.51913</v>
      </c>
      <c r="L154" s="90">
        <f ca="1">IF('Ric 2020'!$A162="RC",INDIRECT("'Ric 2020'!"&amp;'Country Selector'!$B$3&amp;ROW($A162))*10^12,0)*'Process Emissions Multipliers'!$B$51</f>
        <v>158378731695.15768</v>
      </c>
      <c r="M154" s="90">
        <f t="shared" ca="1" si="28"/>
        <v>147558703235.01834</v>
      </c>
      <c r="N154" s="90">
        <f t="shared" ca="1" si="28"/>
        <v>136738674774.87898</v>
      </c>
      <c r="O154" s="90">
        <f t="shared" ca="1" si="28"/>
        <v>125918646314.73964</v>
      </c>
      <c r="P154" s="90">
        <f t="shared" ca="1" si="28"/>
        <v>115098617854.60028</v>
      </c>
      <c r="Q154" s="90">
        <f t="shared" ca="1" si="28"/>
        <v>104278589394.46095</v>
      </c>
      <c r="R154" s="90">
        <f t="shared" ca="1" si="28"/>
        <v>93458560934.321594</v>
      </c>
      <c r="S154" s="90">
        <f t="shared" ca="1" si="28"/>
        <v>82638532474.182251</v>
      </c>
      <c r="T154" s="90">
        <f t="shared" ca="1" si="28"/>
        <v>71818504014.042908</v>
      </c>
      <c r="U154" s="90">
        <f t="shared" ca="1" si="28"/>
        <v>60998475553.903564</v>
      </c>
      <c r="V154" s="90">
        <f ca="1">IF('Ric 2030'!$A162="RC",INDIRECT("'Ric 2030'!"&amp;'Country Selector'!$B$3&amp;ROW($A162))*10^12,0)*'Process Emissions Multipliers'!$D$51</f>
        <v>50178447093.764214</v>
      </c>
      <c r="W154" s="90">
        <f t="shared" ca="1" si="30"/>
        <v>50178447093.764214</v>
      </c>
      <c r="X154" s="90">
        <f t="shared" ca="1" si="30"/>
        <v>50178447093.764214</v>
      </c>
      <c r="Y154" s="90">
        <f t="shared" ca="1" si="30"/>
        <v>50178447093.764206</v>
      </c>
      <c r="Z154" s="90">
        <f t="shared" ca="1" si="30"/>
        <v>50178447093.764206</v>
      </c>
      <c r="AA154" s="90">
        <f t="shared" ca="1" si="30"/>
        <v>50178447093.764221</v>
      </c>
      <c r="AB154" s="90">
        <f t="shared" ca="1" si="30"/>
        <v>50178447093.764214</v>
      </c>
      <c r="AC154" s="90">
        <f t="shared" ca="1" si="30"/>
        <v>50178447093.764214</v>
      </c>
      <c r="AD154" s="90">
        <f t="shared" ca="1" si="30"/>
        <v>50178447093.764206</v>
      </c>
      <c r="AE154" s="90">
        <f t="shared" ca="1" si="30"/>
        <v>50178447093.764221</v>
      </c>
      <c r="AF154" s="90">
        <f t="shared" ca="1" si="30"/>
        <v>50178447093.764214</v>
      </c>
      <c r="AG154" s="90">
        <f t="shared" ca="1" si="30"/>
        <v>50178447093.764221</v>
      </c>
      <c r="AH154" s="90">
        <f t="shared" ca="1" si="30"/>
        <v>50178447093.764206</v>
      </c>
      <c r="AI154" s="90">
        <f t="shared" ca="1" si="30"/>
        <v>50178447093.764214</v>
      </c>
      <c r="AJ154" s="90">
        <f t="shared" ca="1" si="30"/>
        <v>50178447093.764214</v>
      </c>
      <c r="AK154" s="90">
        <f t="shared" ca="1" si="30"/>
        <v>50178447093.764221</v>
      </c>
      <c r="AL154" s="90">
        <f t="shared" ca="1" si="30"/>
        <v>50178447093.764206</v>
      </c>
      <c r="AM154" s="90">
        <f t="shared" ca="1" si="29"/>
        <v>50178447093.764206</v>
      </c>
      <c r="AN154" s="90">
        <f t="shared" ca="1" si="29"/>
        <v>50178447093.764214</v>
      </c>
      <c r="AO154" s="90">
        <f t="shared" ca="1" si="29"/>
        <v>50178447093.764214</v>
      </c>
      <c r="AP154" s="90">
        <f ca="1">V154*'Process Emissions Multipliers'!$E$51</f>
        <v>50178447093.764214</v>
      </c>
    </row>
    <row r="155" spans="1:4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Selector'!$B$3&amp;ROW($A163))*10^12,0)*'Process Emissions Multipliers'!$B$51</f>
        <v>0</v>
      </c>
      <c r="M155" s="90">
        <f t="shared" ca="1" si="28"/>
        <v>1928825016.2629046</v>
      </c>
      <c r="N155" s="90">
        <f t="shared" ca="1" si="28"/>
        <v>3857650032.5258093</v>
      </c>
      <c r="O155" s="90">
        <f t="shared" ca="1" si="28"/>
        <v>5786475048.7887144</v>
      </c>
      <c r="P155" s="90">
        <f t="shared" ca="1" si="28"/>
        <v>7715300065.0516186</v>
      </c>
      <c r="Q155" s="90">
        <f t="shared" ca="1" si="28"/>
        <v>9644125081.3145237</v>
      </c>
      <c r="R155" s="90">
        <f t="shared" ca="1" si="28"/>
        <v>11572950097.577429</v>
      </c>
      <c r="S155" s="90">
        <f t="shared" ca="1" si="28"/>
        <v>13501775113.840334</v>
      </c>
      <c r="T155" s="90">
        <f t="shared" ca="1" si="28"/>
        <v>15430600130.103237</v>
      </c>
      <c r="U155" s="90">
        <f t="shared" ca="1" si="28"/>
        <v>17359425146.366142</v>
      </c>
      <c r="V155" s="90">
        <f ca="1">IF('Ric 2030'!$A163="RC",INDIRECT("'Ric 2030'!"&amp;'Country Selector'!$B$3&amp;ROW($A163))*10^12,0)*'Process Emissions Multipliers'!$D$51</f>
        <v>19288250162.629047</v>
      </c>
      <c r="W155" s="90">
        <f t="shared" ca="1" si="30"/>
        <v>19288250162.629047</v>
      </c>
      <c r="X155" s="90">
        <f t="shared" ca="1" si="30"/>
        <v>19288250162.629047</v>
      </c>
      <c r="Y155" s="90">
        <f t="shared" ca="1" si="30"/>
        <v>19288250162.629047</v>
      </c>
      <c r="Z155" s="90">
        <f t="shared" ca="1" si="30"/>
        <v>19288250162.629047</v>
      </c>
      <c r="AA155" s="90">
        <f t="shared" ca="1" si="30"/>
        <v>19288250162.629047</v>
      </c>
      <c r="AB155" s="90">
        <f t="shared" ca="1" si="30"/>
        <v>19288250162.629047</v>
      </c>
      <c r="AC155" s="90">
        <f t="shared" ca="1" si="30"/>
        <v>19288250162.629047</v>
      </c>
      <c r="AD155" s="90">
        <f t="shared" ca="1" si="30"/>
        <v>19288250162.629047</v>
      </c>
      <c r="AE155" s="90">
        <f t="shared" ca="1" si="30"/>
        <v>19288250162.629047</v>
      </c>
      <c r="AF155" s="90">
        <f t="shared" ca="1" si="30"/>
        <v>19288250162.629047</v>
      </c>
      <c r="AG155" s="90">
        <f t="shared" ca="1" si="30"/>
        <v>19288250162.629047</v>
      </c>
      <c r="AH155" s="90">
        <f t="shared" ca="1" si="30"/>
        <v>19288250162.629047</v>
      </c>
      <c r="AI155" s="90">
        <f t="shared" ca="1" si="30"/>
        <v>19288250162.629047</v>
      </c>
      <c r="AJ155" s="90">
        <f t="shared" ca="1" si="30"/>
        <v>19288250162.629047</v>
      </c>
      <c r="AK155" s="90">
        <f t="shared" ca="1" si="30"/>
        <v>19288250162.629047</v>
      </c>
      <c r="AL155" s="90">
        <f t="shared" ca="1" si="30"/>
        <v>19288250162.629047</v>
      </c>
      <c r="AM155" s="90">
        <f t="shared" ca="1" si="29"/>
        <v>19288250162.629047</v>
      </c>
      <c r="AN155" s="90">
        <f t="shared" ca="1" si="29"/>
        <v>19288250162.629047</v>
      </c>
      <c r="AO155" s="90">
        <f t="shared" ca="1" si="29"/>
        <v>19288250162.629047</v>
      </c>
      <c r="AP155" s="90">
        <f ca="1">V155*'Process Emissions Multipliers'!$E$51</f>
        <v>19288250162.629047</v>
      </c>
    </row>
    <row r="156" spans="1:42">
      <c r="A156" s="74">
        <v>300</v>
      </c>
      <c r="B156" s="90">
        <f ca="1">IF('Ric 2010'!$A164="RC",INDIRECT("'Ric 2010'!"&amp;'Country Selector'!$B$3&amp;ROW($A164))*10^12,0)</f>
        <v>8090734566.5699463</v>
      </c>
      <c r="C156" s="90">
        <f t="shared" ca="1" si="27"/>
        <v>10603905544.213448</v>
      </c>
      <c r="D156" s="90">
        <f t="shared" ca="1" si="27"/>
        <v>13117076521.856951</v>
      </c>
      <c r="E156" s="90">
        <f t="shared" ca="1" si="27"/>
        <v>15630247499.500454</v>
      </c>
      <c r="F156" s="90">
        <f t="shared" ref="D156:K177" ca="1" si="31">$B156*($L$1-F$1)/($L$1-$B$1)+$L156*(F$1-$B$1)/($L$1-$B$1)</f>
        <v>18143418477.143955</v>
      </c>
      <c r="G156" s="90">
        <f t="shared" ca="1" si="31"/>
        <v>20656589454.787457</v>
      </c>
      <c r="H156" s="90">
        <f t="shared" ca="1" si="31"/>
        <v>23169760432.430962</v>
      </c>
      <c r="I156" s="90">
        <f t="shared" ca="1" si="31"/>
        <v>25682931410.074463</v>
      </c>
      <c r="J156" s="90">
        <f t="shared" ca="1" si="31"/>
        <v>28196102387.717964</v>
      </c>
      <c r="K156" s="90">
        <f t="shared" ca="1" si="31"/>
        <v>30709273365.361469</v>
      </c>
      <c r="L156" s="90">
        <f ca="1">IF('Ric 2020'!$A164="RC",INDIRECT("'Ric 2020'!"&amp;'Country Selector'!$B$3&amp;ROW($A164))*10^12,0)*'Process Emissions Multipliers'!$B$51</f>
        <v>33222444343.004971</v>
      </c>
      <c r="M156" s="90">
        <f t="shared" ca="1" si="28"/>
        <v>31096428502.586758</v>
      </c>
      <c r="N156" s="90">
        <f t="shared" ca="1" si="28"/>
        <v>28970412662.168545</v>
      </c>
      <c r="O156" s="90">
        <f t="shared" ca="1" si="28"/>
        <v>26844396821.750328</v>
      </c>
      <c r="P156" s="90">
        <f t="shared" ref="N156:U177" ca="1" si="32">$L156*($V$1-P$1)/($V$1-$L$1)+$V156*(P$1-$L$1)/($V$1-$L$1)</f>
        <v>24718380981.332115</v>
      </c>
      <c r="Q156" s="90">
        <f t="shared" ca="1" si="32"/>
        <v>22592365140.913902</v>
      </c>
      <c r="R156" s="90">
        <f t="shared" ca="1" si="32"/>
        <v>20466349300.495689</v>
      </c>
      <c r="S156" s="90">
        <f t="shared" ca="1" si="32"/>
        <v>18340333460.077477</v>
      </c>
      <c r="T156" s="90">
        <f t="shared" ca="1" si="32"/>
        <v>16214317619.659262</v>
      </c>
      <c r="U156" s="90">
        <f t="shared" ca="1" si="32"/>
        <v>14088301779.241047</v>
      </c>
      <c r="V156" s="90">
        <f ca="1">IF('Ric 2030'!$A164="RC",INDIRECT("'Ric 2030'!"&amp;'Country Selector'!$B$3&amp;ROW($A164))*10^12,0)*'Process Emissions Multipliers'!$D$51</f>
        <v>11962285938.822834</v>
      </c>
      <c r="W156" s="90">
        <f t="shared" ca="1" si="30"/>
        <v>11962285938.822834</v>
      </c>
      <c r="X156" s="90">
        <f t="shared" ca="1" si="30"/>
        <v>11962285938.822834</v>
      </c>
      <c r="Y156" s="90">
        <f t="shared" ca="1" si="30"/>
        <v>11962285938.822834</v>
      </c>
      <c r="Z156" s="90">
        <f t="shared" ca="1" si="30"/>
        <v>11962285938.822834</v>
      </c>
      <c r="AA156" s="90">
        <f t="shared" ca="1" si="30"/>
        <v>11962285938.822834</v>
      </c>
      <c r="AB156" s="90">
        <f t="shared" ca="1" si="30"/>
        <v>11962285938.822834</v>
      </c>
      <c r="AC156" s="90">
        <f t="shared" ca="1" si="30"/>
        <v>11962285938.822834</v>
      </c>
      <c r="AD156" s="90">
        <f t="shared" ca="1" si="30"/>
        <v>11962285938.822834</v>
      </c>
      <c r="AE156" s="90">
        <f t="shared" ca="1" si="30"/>
        <v>11962285938.822834</v>
      </c>
      <c r="AF156" s="90">
        <f t="shared" ca="1" si="30"/>
        <v>11962285938.822834</v>
      </c>
      <c r="AG156" s="90">
        <f t="shared" ca="1" si="30"/>
        <v>11962285938.822834</v>
      </c>
      <c r="AH156" s="90">
        <f t="shared" ca="1" si="30"/>
        <v>11962285938.822834</v>
      </c>
      <c r="AI156" s="90">
        <f t="shared" ca="1" si="30"/>
        <v>11962285938.822834</v>
      </c>
      <c r="AJ156" s="90">
        <f t="shared" ca="1" si="30"/>
        <v>11962285938.822834</v>
      </c>
      <c r="AK156" s="90">
        <f t="shared" ca="1" si="30"/>
        <v>11962285938.822834</v>
      </c>
      <c r="AL156" s="90">
        <f t="shared" ca="1" si="30"/>
        <v>11962285938.822834</v>
      </c>
      <c r="AM156" s="90">
        <f t="shared" ca="1" si="29"/>
        <v>11962285938.822834</v>
      </c>
      <c r="AN156" s="90">
        <f t="shared" ca="1" si="29"/>
        <v>11962285938.822834</v>
      </c>
      <c r="AO156" s="90">
        <f t="shared" ca="1" si="29"/>
        <v>11962285938.822834</v>
      </c>
      <c r="AP156" s="90">
        <f ca="1">V156*'Process Emissions Multipliers'!$E$51</f>
        <v>11962285938.822834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Selector'!$B$3&amp;ROW($A165))*10^12,0)*'Process Emissions Multipliers'!$B$51</f>
        <v>0</v>
      </c>
      <c r="M157" s="90">
        <f t="shared" ref="M157:M177" ca="1" si="34">$L157*($V$1-M$1)/($V$1-$L$1)+$V157*(M$1-$L$1)/($V$1-$L$1)</f>
        <v>2057501181.0821636</v>
      </c>
      <c r="N157" s="90">
        <f t="shared" ca="1" si="32"/>
        <v>4115002362.1643271</v>
      </c>
      <c r="O157" s="90">
        <f t="shared" ca="1" si="32"/>
        <v>6172503543.2464905</v>
      </c>
      <c r="P157" s="90">
        <f t="shared" ca="1" si="32"/>
        <v>8230004724.3286543</v>
      </c>
      <c r="Q157" s="90">
        <f t="shared" ca="1" si="32"/>
        <v>10287505905.410818</v>
      </c>
      <c r="R157" s="90">
        <f t="shared" ca="1" si="32"/>
        <v>12345007086.492981</v>
      </c>
      <c r="S157" s="90">
        <f t="shared" ca="1" si="32"/>
        <v>14402508267.575146</v>
      </c>
      <c r="T157" s="90">
        <f t="shared" ca="1" si="32"/>
        <v>16460009448.657309</v>
      </c>
      <c r="U157" s="90">
        <f t="shared" ca="1" si="32"/>
        <v>18517510629.739471</v>
      </c>
      <c r="V157" s="90">
        <f ca="1">IF('Ric 2030'!$A165="RC",INDIRECT("'Ric 2030'!"&amp;'Country Selector'!$B$3&amp;ROW($A165))*10^12,0)*'Process Emissions Multipliers'!$D$51</f>
        <v>20575011810.821636</v>
      </c>
      <c r="W157" s="90">
        <f t="shared" ca="1" si="30"/>
        <v>20575011810.821636</v>
      </c>
      <c r="X157" s="90">
        <f t="shared" ca="1" si="30"/>
        <v>20575011810.821636</v>
      </c>
      <c r="Y157" s="90">
        <f t="shared" ca="1" si="30"/>
        <v>20575011810.821636</v>
      </c>
      <c r="Z157" s="90">
        <f t="shared" ca="1" si="30"/>
        <v>20575011810.821636</v>
      </c>
      <c r="AA157" s="90">
        <f t="shared" ca="1" si="30"/>
        <v>20575011810.821636</v>
      </c>
      <c r="AB157" s="90">
        <f t="shared" ca="1" si="30"/>
        <v>20575011810.821636</v>
      </c>
      <c r="AC157" s="90">
        <f t="shared" ca="1" si="30"/>
        <v>20575011810.821636</v>
      </c>
      <c r="AD157" s="90">
        <f t="shared" ca="1" si="30"/>
        <v>20575011810.821636</v>
      </c>
      <c r="AE157" s="90">
        <f t="shared" ca="1" si="30"/>
        <v>20575011810.821636</v>
      </c>
      <c r="AF157" s="90">
        <f t="shared" ca="1" si="30"/>
        <v>20575011810.821636</v>
      </c>
      <c r="AG157" s="90">
        <f t="shared" ca="1" si="30"/>
        <v>20575011810.821636</v>
      </c>
      <c r="AH157" s="90">
        <f t="shared" ca="1" si="30"/>
        <v>20575011810.821636</v>
      </c>
      <c r="AI157" s="90">
        <f t="shared" ca="1" si="30"/>
        <v>20575011810.821636</v>
      </c>
      <c r="AJ157" s="90">
        <f t="shared" ca="1" si="30"/>
        <v>20575011810.821636</v>
      </c>
      <c r="AK157" s="90">
        <f t="shared" ca="1" si="30"/>
        <v>20575011810.821636</v>
      </c>
      <c r="AL157" s="90">
        <f t="shared" ca="1" si="30"/>
        <v>20575011810.821636</v>
      </c>
      <c r="AM157" s="90">
        <f t="shared" ca="1" si="29"/>
        <v>20575011810.821636</v>
      </c>
      <c r="AN157" s="90">
        <f t="shared" ca="1" si="29"/>
        <v>20575011810.821636</v>
      </c>
      <c r="AO157" s="90">
        <f t="shared" ca="1" si="29"/>
        <v>20575011810.821636</v>
      </c>
      <c r="AP157" s="90">
        <f ca="1">V157*'Process Emissions Multipliers'!$E$51</f>
        <v>20575011810.821636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Selector'!$B$3&amp;ROW($A166))*10^12,0)*'Process Emissions Multipliers'!$B$51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Selector'!$B$3&amp;ROW($A166))*10^12,0)*'Process Emissions Multipliers'!$D$51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Multipliers'!$E$51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827615593.5450263</v>
      </c>
      <c r="D159" s="90">
        <f t="shared" ca="1" si="31"/>
        <v>1655231187.0900526</v>
      </c>
      <c r="E159" s="90">
        <f t="shared" ca="1" si="31"/>
        <v>2482846780.6350789</v>
      </c>
      <c r="F159" s="90">
        <f t="shared" ca="1" si="31"/>
        <v>3310462374.1801052</v>
      </c>
      <c r="G159" s="90">
        <f t="shared" ca="1" si="31"/>
        <v>4138077967.725131</v>
      </c>
      <c r="H159" s="90">
        <f t="shared" ca="1" si="31"/>
        <v>4965693561.2701578</v>
      </c>
      <c r="I159" s="90">
        <f t="shared" ca="1" si="31"/>
        <v>5793309154.8151836</v>
      </c>
      <c r="J159" s="90">
        <f t="shared" ca="1" si="31"/>
        <v>6620924748.3602104</v>
      </c>
      <c r="K159" s="90">
        <f t="shared" ca="1" si="31"/>
        <v>7448540341.9052372</v>
      </c>
      <c r="L159" s="90">
        <f ca="1">IF('Ric 2020'!$A167="RC",INDIRECT("'Ric 2020'!"&amp;'Country Selector'!$B$3&amp;ROW($A167))*10^12,0)*'Process Emissions Multipliers'!$B$51</f>
        <v>8276155935.450263</v>
      </c>
      <c r="M159" s="90">
        <f t="shared" ca="1" si="34"/>
        <v>7448540341.9052372</v>
      </c>
      <c r="N159" s="90">
        <f t="shared" ca="1" si="32"/>
        <v>6620924748.3602104</v>
      </c>
      <c r="O159" s="90">
        <f t="shared" ca="1" si="32"/>
        <v>5793309154.8151836</v>
      </c>
      <c r="P159" s="90">
        <f t="shared" ca="1" si="32"/>
        <v>4965693561.2701578</v>
      </c>
      <c r="Q159" s="90">
        <f t="shared" ca="1" si="32"/>
        <v>4138077967.725131</v>
      </c>
      <c r="R159" s="90">
        <f t="shared" ca="1" si="32"/>
        <v>3310462374.1801052</v>
      </c>
      <c r="S159" s="90">
        <f t="shared" ca="1" si="32"/>
        <v>2482846780.6350789</v>
      </c>
      <c r="T159" s="90">
        <f t="shared" ca="1" si="32"/>
        <v>1655231187.0900526</v>
      </c>
      <c r="U159" s="90">
        <f t="shared" ca="1" si="32"/>
        <v>827615593.5450263</v>
      </c>
      <c r="V159" s="90">
        <f ca="1">IF('Ric 2030'!$A167="RC",INDIRECT("'Ric 2030'!"&amp;'Country Selector'!$B$3&amp;ROW($A167))*10^12,0)*'Process Emissions Multipliers'!$D$51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Multipliers'!$E$51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Selector'!$B$3&amp;ROW($A168))*10^12,0)*'Process Emissions Multipliers'!$B$51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Multipliers'!$D$51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Multipliers'!$E$51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10365825140.039143</v>
      </c>
      <c r="C161" s="90">
        <f t="shared" ca="1" si="33"/>
        <v>9329242626.0352287</v>
      </c>
      <c r="D161" s="90">
        <f t="shared" ca="1" si="31"/>
        <v>8292660112.0313139</v>
      </c>
      <c r="E161" s="90">
        <f t="shared" ca="1" si="31"/>
        <v>7256077598.0274</v>
      </c>
      <c r="F161" s="90">
        <f t="shared" ca="1" si="31"/>
        <v>6219495084.0234852</v>
      </c>
      <c r="G161" s="90">
        <f t="shared" ca="1" si="31"/>
        <v>5182912570.0195713</v>
      </c>
      <c r="H161" s="90">
        <f t="shared" ca="1" si="31"/>
        <v>4146330056.0156569</v>
      </c>
      <c r="I161" s="90">
        <f t="shared" ca="1" si="31"/>
        <v>3109747542.0117426</v>
      </c>
      <c r="J161" s="90">
        <f t="shared" ca="1" si="31"/>
        <v>2073165028.0078285</v>
      </c>
      <c r="K161" s="90">
        <f t="shared" ca="1" si="31"/>
        <v>1036582514.0039142</v>
      </c>
      <c r="L161" s="90">
        <f ca="1">IF('Ric 2020'!$A169="RC",INDIRECT("'Ric 2020'!"&amp;'Country Selector'!$B$3&amp;ROW($A169))*10^12,0)*'Process Emissions Multipliers'!$B$51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Selector'!$B$3&amp;ROW($A169))*10^12,0)*'Process Emissions Multipliers'!$D$51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V161*'Process Emissions Multipliers'!$E$51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Selector'!$B$3&amp;ROW($A170))*10^12,0)*'Process Emissions Multipliers'!$B$51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Selector'!$B$3&amp;ROW($A170))*10^12,0)*'Process Emissions Multipliers'!$D$51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V162*'Process Emissions Multipliers'!$E$51</f>
        <v>0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Multipliers'!$B$51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Selector'!$B$3&amp;ROW($A171))*10^12,0)*'Process Emissions Multipliers'!$D$51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V163*'Process Emissions Multipliers'!$E$51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Selector'!$B$3&amp;ROW($A172))*10^12,0)*'Process Emissions Multipliers'!$B$51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Multipliers'!$D$51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Multipliers'!$E$51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14152387350.809814</v>
      </c>
      <c r="C165" s="90">
        <f t="shared" ca="1" si="33"/>
        <v>12737148615.728832</v>
      </c>
      <c r="D165" s="90">
        <f t="shared" ca="1" si="31"/>
        <v>11321909880.647852</v>
      </c>
      <c r="E165" s="90">
        <f t="shared" ca="1" si="31"/>
        <v>9906671145.5668697</v>
      </c>
      <c r="F165" s="90">
        <f t="shared" ca="1" si="31"/>
        <v>8491432410.4858885</v>
      </c>
      <c r="G165" s="90">
        <f t="shared" ca="1" si="31"/>
        <v>7076193675.4049072</v>
      </c>
      <c r="H165" s="90">
        <f t="shared" ca="1" si="31"/>
        <v>5660954940.323926</v>
      </c>
      <c r="I165" s="90">
        <f t="shared" ca="1" si="31"/>
        <v>4245716205.2429442</v>
      </c>
      <c r="J165" s="90">
        <f t="shared" ca="1" si="31"/>
        <v>2830477470.161963</v>
      </c>
      <c r="K165" s="90">
        <f t="shared" ca="1" si="31"/>
        <v>1415238735.0809815</v>
      </c>
      <c r="L165" s="90">
        <f ca="1">IF('Ric 2020'!$A173="RC",INDIRECT("'Ric 2020'!"&amp;'Country Selector'!$B$3&amp;ROW($A173))*10^12,0)*'Process Emissions Multipliers'!$B$51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Multipliers'!$D$51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Multipliers'!$E$51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1158405573.4865651</v>
      </c>
      <c r="C166" s="90">
        <f t="shared" ca="1" si="33"/>
        <v>1042565016.1379086</v>
      </c>
      <c r="D166" s="90">
        <f t="shared" ca="1" si="31"/>
        <v>926724458.78925204</v>
      </c>
      <c r="E166" s="90">
        <f t="shared" ca="1" si="31"/>
        <v>810883901.44059563</v>
      </c>
      <c r="F166" s="90">
        <f t="shared" ca="1" si="31"/>
        <v>695043344.09193909</v>
      </c>
      <c r="G166" s="90">
        <f t="shared" ca="1" si="31"/>
        <v>579202786.74328256</v>
      </c>
      <c r="H166" s="90">
        <f t="shared" ca="1" si="31"/>
        <v>463362229.39462602</v>
      </c>
      <c r="I166" s="90">
        <f t="shared" ca="1" si="31"/>
        <v>347521672.04596955</v>
      </c>
      <c r="J166" s="90">
        <f t="shared" ca="1" si="31"/>
        <v>231681114.69731301</v>
      </c>
      <c r="K166" s="90">
        <f t="shared" ca="1" si="31"/>
        <v>115840557.34865651</v>
      </c>
      <c r="L166" s="90">
        <f ca="1">IF('Ric 2020'!$A174="RC",INDIRECT("'Ric 2020'!"&amp;'Country Selector'!$B$3&amp;ROW($A174))*10^12,0)*'Process Emissions Multipliers'!$B$51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Selector'!$B$3&amp;ROW($A174))*10^12,0)*'Process Emissions Multipliers'!$D$51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V166*'Process Emissions Multipliers'!$E$51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Multipliers'!$B$51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Multipliers'!$D$51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Multipliers'!$E$51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Multipliers'!$B$51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Multipliers'!$D$51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Multipliers'!$E$51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Multipliers'!$B$51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Multipliers'!$D$51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Multipliers'!$E$51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Multipliers'!$B$51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Multipliers'!$D$51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Multipliers'!$E$51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314574681.80873251</v>
      </c>
      <c r="C171" s="90">
        <f t="shared" ca="1" si="33"/>
        <v>283117213.62785923</v>
      </c>
      <c r="D171" s="90">
        <f t="shared" ca="1" si="31"/>
        <v>251659745.44698602</v>
      </c>
      <c r="E171" s="90">
        <f t="shared" ca="1" si="31"/>
        <v>220202277.26611274</v>
      </c>
      <c r="F171" s="90">
        <f t="shared" ca="1" si="31"/>
        <v>188744809.0852395</v>
      </c>
      <c r="G171" s="90">
        <f t="shared" ca="1" si="31"/>
        <v>157287340.90436625</v>
      </c>
      <c r="H171" s="90">
        <f t="shared" ca="1" si="31"/>
        <v>125829872.72349301</v>
      </c>
      <c r="I171" s="90">
        <f t="shared" ca="1" si="31"/>
        <v>94372404.54261975</v>
      </c>
      <c r="J171" s="90">
        <f t="shared" ca="1" si="31"/>
        <v>62914936.361746505</v>
      </c>
      <c r="K171" s="90">
        <f t="shared" ca="1" si="31"/>
        <v>31457468.180873252</v>
      </c>
      <c r="L171" s="90">
        <f ca="1">IF('Ric 2020'!$A179="RC",INDIRECT("'Ric 2020'!"&amp;'Country Selector'!$B$3&amp;ROW($A179))*10^12,0)*'Process Emissions Multipliers'!$B$51</f>
        <v>0</v>
      </c>
      <c r="M171" s="90">
        <f t="shared" ca="1" si="34"/>
        <v>286915560.48084265</v>
      </c>
      <c r="N171" s="90">
        <f t="shared" ca="1" si="32"/>
        <v>573831120.9616853</v>
      </c>
      <c r="O171" s="90">
        <f t="shared" ca="1" si="32"/>
        <v>860746681.44252801</v>
      </c>
      <c r="P171" s="90">
        <f t="shared" ca="1" si="32"/>
        <v>1147662241.9233706</v>
      </c>
      <c r="Q171" s="90">
        <f t="shared" ca="1" si="32"/>
        <v>1434577802.4042132</v>
      </c>
      <c r="R171" s="90">
        <f t="shared" ca="1" si="32"/>
        <v>1721493362.885056</v>
      </c>
      <c r="S171" s="90">
        <f t="shared" ca="1" si="32"/>
        <v>2008408923.3658986</v>
      </c>
      <c r="T171" s="90">
        <f t="shared" ca="1" si="32"/>
        <v>2295324483.8467412</v>
      </c>
      <c r="U171" s="90">
        <f t="shared" ca="1" si="32"/>
        <v>2582240044.3275838</v>
      </c>
      <c r="V171" s="90">
        <f ca="1">IF('Ric 2030'!$A179="RC",INDIRECT("'Ric 2030'!"&amp;'Country Selector'!$B$3&amp;ROW($A179))*10^12,0)*'Process Emissions Multipliers'!$D$51</f>
        <v>2869155604.8084264</v>
      </c>
      <c r="W171" s="90">
        <f t="shared" ca="1" si="36"/>
        <v>2869155604.8084264</v>
      </c>
      <c r="X171" s="90">
        <f t="shared" ca="1" si="36"/>
        <v>2869155604.8084264</v>
      </c>
      <c r="Y171" s="90">
        <f t="shared" ca="1" si="36"/>
        <v>2869155604.8084264</v>
      </c>
      <c r="Z171" s="90">
        <f t="shared" ca="1" si="36"/>
        <v>2869155604.8084264</v>
      </c>
      <c r="AA171" s="90">
        <f t="shared" ca="1" si="36"/>
        <v>2869155604.8084264</v>
      </c>
      <c r="AB171" s="90">
        <f t="shared" ca="1" si="36"/>
        <v>2869155604.8084269</v>
      </c>
      <c r="AC171" s="90">
        <f t="shared" ca="1" si="36"/>
        <v>2869155604.8084269</v>
      </c>
      <c r="AD171" s="90">
        <f t="shared" ca="1" si="36"/>
        <v>2869155604.8084269</v>
      </c>
      <c r="AE171" s="90">
        <f t="shared" ca="1" si="36"/>
        <v>2869155604.8084264</v>
      </c>
      <c r="AF171" s="90">
        <f t="shared" ca="1" si="36"/>
        <v>2869155604.8084264</v>
      </c>
      <c r="AG171" s="90">
        <f t="shared" ca="1" si="36"/>
        <v>2869155604.8084264</v>
      </c>
      <c r="AH171" s="90">
        <f t="shared" ca="1" si="36"/>
        <v>2869155604.8084269</v>
      </c>
      <c r="AI171" s="90">
        <f t="shared" ca="1" si="36"/>
        <v>2869155604.8084269</v>
      </c>
      <c r="AJ171" s="90">
        <f t="shared" ca="1" si="36"/>
        <v>2869155604.8084269</v>
      </c>
      <c r="AK171" s="90">
        <f t="shared" ca="1" si="36"/>
        <v>2869155604.8084264</v>
      </c>
      <c r="AL171" s="90">
        <f t="shared" ca="1" si="36"/>
        <v>2869155604.8084264</v>
      </c>
      <c r="AM171" s="90">
        <f t="shared" ca="1" si="35"/>
        <v>2869155604.8084264</v>
      </c>
      <c r="AN171" s="90">
        <f t="shared" ca="1" si="35"/>
        <v>2869155604.8084264</v>
      </c>
      <c r="AO171" s="90">
        <f t="shared" ca="1" si="35"/>
        <v>2869155604.8084264</v>
      </c>
      <c r="AP171" s="90">
        <f ca="1">V171*'Process Emissions Multipliers'!$E$51</f>
        <v>2869155604.8084264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Selector'!$B$3&amp;ROW($A180))*10^12,0)*'Process Emissions Multipliers'!$B$51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Multipliers'!$D$51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Multipliers'!$E$51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Multipliers'!$B$51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Multipliers'!$D$51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Multipliers'!$E$51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Multipliers'!$B$51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Multipliers'!$D$51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Multipliers'!$E$51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Multipliers'!$B$51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Multipliers'!$D$51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Multipliers'!$E$51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Multipliers'!$B$51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Multipliers'!$D$51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Multipliers'!$E$51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Multipliers'!$B$51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Multipliers'!$D$51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Multipliers'!$E$51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76" workbookViewId="0">
      <selection activeCell="AP2" sqref="AP2"/>
    </sheetView>
  </sheetViews>
  <sheetFormatPr defaultRowHeight="15"/>
  <cols>
    <col min="1" max="1" width="28.85546875" customWidth="1"/>
    <col min="2" max="3" width="12" bestFit="1" customWidth="1"/>
    <col min="12" max="12" width="12.28515625" customWidth="1"/>
    <col min="13" max="13" width="9.42578125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174986212213.82184</v>
      </c>
      <c r="C2">
        <f ca="1">$B2*($L$1-C$1)/($L$1-$B$1)+$L2*(C$1-$B$1)/($L$1-$B$1)</f>
        <v>181932727136.24963</v>
      </c>
      <c r="D2">
        <f t="shared" ref="D2:K17" ca="1" si="0">$B2*($L$1-D$1)/($L$1-$B$1)+$L2*(D$1-$B$1)/($L$1-$B$1)</f>
        <v>188879242058.67743</v>
      </c>
      <c r="E2">
        <f t="shared" ca="1" si="0"/>
        <v>195825756981.10526</v>
      </c>
      <c r="F2">
        <f t="shared" ca="1" si="0"/>
        <v>202772271903.53305</v>
      </c>
      <c r="G2">
        <f t="shared" ca="1" si="0"/>
        <v>209718786825.96085</v>
      </c>
      <c r="H2">
        <f t="shared" ca="1" si="0"/>
        <v>216665301748.38867</v>
      </c>
      <c r="I2">
        <f t="shared" ca="1" si="0"/>
        <v>223611816670.81644</v>
      </c>
      <c r="J2">
        <f t="shared" ca="1" si="0"/>
        <v>230558331593.24426</v>
      </c>
      <c r="K2">
        <f t="shared" ca="1" si="0"/>
        <v>237504846515.67203</v>
      </c>
      <c r="L2">
        <f ca="1">IF('Liv 2020'!$A10="LM",INDIRECT("'Liv 2020'!"&amp;'Country Selector'!$B$3&amp;ROW($A10))*10^12,0)*'Process Emissions Multipliers'!$B$54</f>
        <v>244451361438.09985</v>
      </c>
      <c r="M2">
        <f ca="1">$L2*($V$1-M$1)/($V$1-$L$1)+$V2*(M$1-$L$1)/($V$1-$L$1)</f>
        <v>243312867769.90707</v>
      </c>
      <c r="N2">
        <f t="shared" ref="N2:U17" ca="1" si="1">$L2*($V$1-N$1)/($V$1-$L$1)+$V2*(N$1-$L$1)/($V$1-$L$1)</f>
        <v>242174374101.71432</v>
      </c>
      <c r="O2">
        <f t="shared" ca="1" si="1"/>
        <v>241035880433.52155</v>
      </c>
      <c r="P2">
        <f t="shared" ca="1" si="1"/>
        <v>239897386765.3288</v>
      </c>
      <c r="Q2">
        <f t="shared" ca="1" si="1"/>
        <v>238758893097.13605</v>
      </c>
      <c r="R2">
        <f t="shared" ca="1" si="1"/>
        <v>237620399428.94324</v>
      </c>
      <c r="S2">
        <f t="shared" ca="1" si="1"/>
        <v>236481905760.75052</v>
      </c>
      <c r="T2">
        <f t="shared" ca="1" si="1"/>
        <v>235343412092.55774</v>
      </c>
      <c r="U2">
        <f t="shared" ca="1" si="1"/>
        <v>234204918424.36499</v>
      </c>
      <c r="V2">
        <f ca="1">IF('Liv 2030'!$A10="LM",INDIRECT("'Liv 2030'!"&amp;'Country Selector'!$B$3&amp;ROW($A10))*10^12,0)*'Process Emissions Multipliers'!$D$54</f>
        <v>233066424756.17221</v>
      </c>
      <c r="W2" s="90">
        <f ca="1">$V2*($AP$1-W$1)/($AP$1-$V$1)+$AP2*(W$1-$V$1)/($AP$1-$V$1)</f>
        <v>233941129975.64758</v>
      </c>
      <c r="X2" s="90">
        <f t="shared" ref="X2:AO16" ca="1" si="2">$V2*($AP$1-X$1)/($AP$1-$V$1)+$AP2*(X$1-$V$1)/($AP$1-$V$1)</f>
        <v>234815835195.12296</v>
      </c>
      <c r="Y2" s="90">
        <f t="shared" ca="1" si="2"/>
        <v>235690540414.59833</v>
      </c>
      <c r="Z2" s="90">
        <f t="shared" ca="1" si="2"/>
        <v>236565245634.0737</v>
      </c>
      <c r="AA2" s="90">
        <f t="shared" ca="1" si="2"/>
        <v>237439950853.54907</v>
      </c>
      <c r="AB2" s="90">
        <f t="shared" ca="1" si="2"/>
        <v>238314656073.02444</v>
      </c>
      <c r="AC2" s="90">
        <f t="shared" ca="1" si="2"/>
        <v>239189361292.49982</v>
      </c>
      <c r="AD2" s="90">
        <f t="shared" ca="1" si="2"/>
        <v>240064066511.97516</v>
      </c>
      <c r="AE2" s="90">
        <f t="shared" ca="1" si="2"/>
        <v>240938771731.45056</v>
      </c>
      <c r="AF2" s="90">
        <f t="shared" ca="1" si="2"/>
        <v>241813476950.9259</v>
      </c>
      <c r="AG2" s="90">
        <f t="shared" ca="1" si="2"/>
        <v>242688182170.40131</v>
      </c>
      <c r="AH2" s="90">
        <f t="shared" ca="1" si="2"/>
        <v>243562887389.87665</v>
      </c>
      <c r="AI2" s="90">
        <f t="shared" ca="1" si="2"/>
        <v>244437592609.35202</v>
      </c>
      <c r="AJ2" s="90">
        <f t="shared" ca="1" si="2"/>
        <v>245312297828.82739</v>
      </c>
      <c r="AK2" s="90">
        <f t="shared" ca="1" si="2"/>
        <v>246187003048.30276</v>
      </c>
      <c r="AL2" s="90">
        <f t="shared" ca="1" si="2"/>
        <v>247061708267.77814</v>
      </c>
      <c r="AM2" s="90">
        <f t="shared" ca="1" si="2"/>
        <v>247936413487.25354</v>
      </c>
      <c r="AN2" s="90">
        <f t="shared" ca="1" si="2"/>
        <v>248811118706.72888</v>
      </c>
      <c r="AO2" s="90">
        <f t="shared" ca="1" si="2"/>
        <v>249685823926.20428</v>
      </c>
      <c r="AP2" s="212">
        <f ca="1">V2*'Process Emissions Multipliers'!$E$54</f>
        <v>250560529145.67963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 s="214">
        <f ca="1">IF('Liv 2020'!$A11="LM",INDIRECT("'Liv 2020'!"&amp;'Country Selector'!$B$3&amp;ROW($A11))*10^12,0)*'Process Emissions Multipliers'!$B$54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 s="214">
        <f ca="1">IF('Liv 2030'!$A11="LM",INDIRECT("'Liv 2030'!"&amp;'Country Selector'!$B$3&amp;ROW($A11))*10^12,0)*'Process Emissions Multipliers'!$D$54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Multipliers'!$E$54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 s="214">
        <f ca="1">IF('Liv 2020'!$A12="LM",INDIRECT("'Liv 2020'!"&amp;'Country Selector'!$B$3&amp;ROW($A12))*10^12,0)*'Process Emissions Multipliers'!$B$54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 s="214">
        <f ca="1">IF('Liv 2030'!$A12="LM",INDIRECT("'Liv 2030'!"&amp;'Country Selector'!$B$3&amp;ROW($A12))*10^12,0)*'Process Emissions Multipliers'!$D$54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Multipliers'!$E$54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 s="214">
        <f ca="1">IF('Liv 2020'!$A13="LM",INDIRECT("'Liv 2020'!"&amp;'Country Selector'!$B$3&amp;ROW($A13))*10^12,0)*'Process Emissions Multipliers'!$B$54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 s="214">
        <f ca="1">IF('Liv 2030'!$A13="LM",INDIRECT("'Liv 2030'!"&amp;'Country Selector'!$B$3&amp;ROW($A13))*10^12,0)*'Process Emissions Multipliers'!$D$54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Multipliers'!$E$54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 s="214">
        <f ca="1">IF('Liv 2020'!$A14="LM",INDIRECT("'Liv 2020'!"&amp;'Country Selector'!$B$3&amp;ROW($A14))*10^12,0)*'Process Emissions Multipliers'!$B$54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 s="214">
        <f ca="1">IF('Liv 2030'!$A14="LM",INDIRECT("'Liv 2030'!"&amp;'Country Selector'!$B$3&amp;ROW($A14))*10^12,0)*'Process Emissions Multipliers'!$D$54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Multipliers'!$E$54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 s="214">
        <f ca="1">IF('Liv 2020'!$A15="LM",INDIRECT("'Liv 2020'!"&amp;'Country Selector'!$B$3&amp;ROW($A15))*10^12,0)*'Process Emissions Multipliers'!$B$54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 s="214">
        <f ca="1">IF('Liv 2030'!$A15="LM",INDIRECT("'Liv 2030'!"&amp;'Country Selector'!$B$3&amp;ROW($A15))*10^12,0)*'Process Emissions Multipliers'!$D$54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Multipliers'!$E$54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 s="214">
        <f ca="1">IF('Liv 2020'!$A16="LM",INDIRECT("'Liv 2020'!"&amp;'Country Selector'!$B$3&amp;ROW($A16))*10^12,0)*'Process Emissions Multipliers'!$B$54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 s="214">
        <f ca="1">IF('Liv 2030'!$A16="LM",INDIRECT("'Liv 2030'!"&amp;'Country Selector'!$B$3&amp;ROW($A16))*10^12,0)*'Process Emissions Multipliers'!$D$54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4">
        <f ca="1">V8*'Process Emissions Multipliers'!$E$54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 s="214">
        <f ca="1">IF('Liv 2020'!$A17="LM",INDIRECT("'Liv 2020'!"&amp;'Country Selector'!$B$3&amp;ROW($A17))*10^12,0)*'Process Emissions Multipliers'!$B$54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 s="214">
        <f ca="1">IF('Liv 2030'!$A17="LM",INDIRECT("'Liv 2030'!"&amp;'Country Selector'!$B$3&amp;ROW($A17))*10^12,0)*'Process Emissions Multipliers'!$D$54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Multipliers'!$E$54</f>
        <v>0</v>
      </c>
    </row>
    <row r="10" spans="1:42">
      <c r="A10" s="74">
        <v>-42</v>
      </c>
      <c r="B10">
        <f ca="1">IF('Liv 2010'!$A18="LM",INDIRECT("'Liv 2010'!"&amp;'Country Selector'!$B$3&amp;ROW($A18))*10^12,0)</f>
        <v>83451451602.936188</v>
      </c>
      <c r="C10">
        <f t="shared" ca="1" si="3"/>
        <v>75106306442.642563</v>
      </c>
      <c r="D10">
        <f t="shared" ca="1" si="0"/>
        <v>66761161282.348953</v>
      </c>
      <c r="E10">
        <f t="shared" ca="1" si="0"/>
        <v>58416016122.055336</v>
      </c>
      <c r="F10">
        <f t="shared" ca="1" si="0"/>
        <v>50070870961.761711</v>
      </c>
      <c r="G10">
        <f t="shared" ca="1" si="0"/>
        <v>41725725801.468094</v>
      </c>
      <c r="H10">
        <f t="shared" ca="1" si="0"/>
        <v>33380580641.174477</v>
      </c>
      <c r="I10">
        <f t="shared" ca="1" si="0"/>
        <v>25035435480.880856</v>
      </c>
      <c r="J10">
        <f t="shared" ca="1" si="0"/>
        <v>16690290320.587238</v>
      </c>
      <c r="K10">
        <f t="shared" ca="1" si="0"/>
        <v>8345145160.2936192</v>
      </c>
      <c r="L10" s="214">
        <f ca="1">IF('Liv 2020'!$A18="LM",INDIRECT("'Liv 2020'!"&amp;'Country Selector'!$B$3&amp;ROW($A18))*10^12,0)*'Process Emissions Multipliers'!$B$54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 s="214">
        <f ca="1">IF('Liv 2030'!$A18="LM",INDIRECT("'Liv 2030'!"&amp;'Country Selector'!$B$3&amp;ROW($A18))*10^12,0)*'Process Emissions Multipliers'!$D$54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Multipliers'!$E$54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 s="214">
        <f ca="1">IF('Liv 2020'!$A19="LM",INDIRECT("'Liv 2020'!"&amp;'Country Selector'!$B$3&amp;ROW($A19))*10^12,0)*'Process Emissions Multipliers'!$B$54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 s="214">
        <f ca="1">IF('Liv 2030'!$A19="LM",INDIRECT("'Liv 2030'!"&amp;'Country Selector'!$B$3&amp;ROW($A19))*10^12,0)*'Process Emissions Multipliers'!$D$54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Multipliers'!$E$54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 s="214">
        <f ca="1">IF('Liv 2020'!$A20="LM",INDIRECT("'Liv 2020'!"&amp;'Country Selector'!$B$3&amp;ROW($A20))*10^12,0)*'Process Emissions Multipliers'!$B$54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 s="214">
        <f ca="1">IF('Liv 2030'!$A20="LM",INDIRECT("'Liv 2030'!"&amp;'Country Selector'!$B$3&amp;ROW($A20))*10^12,0)*'Process Emissions Multipliers'!$D$54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4">
        <f ca="1">V12*'Process Emissions Multipliers'!$E$54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 s="214">
        <f ca="1">IF('Liv 2020'!$A21="LM",INDIRECT("'Liv 2020'!"&amp;'Country Selector'!$B$3&amp;ROW($A21))*10^12,0)*'Process Emissions Multipliers'!$B$54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 s="214">
        <f ca="1">IF('Liv 2030'!$A21="LM",INDIRECT("'Liv 2030'!"&amp;'Country Selector'!$B$3&amp;ROW($A21))*10^12,0)*'Process Emissions Multipliers'!$D$54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Multipliers'!$E$54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 s="214">
        <f ca="1">IF('Liv 2020'!$A22="LM",INDIRECT("'Liv 2020'!"&amp;'Country Selector'!$B$3&amp;ROW($A22))*10^12,0)*'Process Emissions Multipliers'!$B$54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 s="214">
        <f ca="1">IF('Liv 2030'!$A22="LM",INDIRECT("'Liv 2030'!"&amp;'Country Selector'!$B$3&amp;ROW($A22))*10^12,0)*'Process Emissions Multipliers'!$D$54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Multipliers'!$E$54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 s="214">
        <f ca="1">IF('Liv 2020'!$A23="LM",INDIRECT("'Liv 2020'!"&amp;'Country Selector'!$B$3&amp;ROW($A23))*10^12,0)*'Process Emissions Multipliers'!$B$54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 s="214">
        <f ca="1">IF('Liv 2030'!$A23="LM",INDIRECT("'Liv 2030'!"&amp;'Country Selector'!$B$3&amp;ROW($A23))*10^12,0)*'Process Emissions Multipliers'!$D$54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Multipliers'!$E$54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 s="214">
        <f ca="1">IF('Liv 2020'!$A24="LM",INDIRECT("'Liv 2020'!"&amp;'Country Selector'!$B$3&amp;ROW($A24))*10^12,0)*'Process Emissions Multipliers'!$B$54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 s="214">
        <f ca="1">IF('Liv 2030'!$A24="LM",INDIRECT("'Liv 2030'!"&amp;'Country Selector'!$B$3&amp;ROW($A24))*10^12,0)*'Process Emissions Multipliers'!$D$54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Multipliers'!$E$54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 s="214">
        <f ca="1">IF('Liv 2020'!$A25="LM",INDIRECT("'Liv 2020'!"&amp;'Country Selector'!$B$3&amp;ROW($A25))*10^12,0)*'Process Emissions Multipliers'!$B$54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 s="214">
        <f ca="1">IF('Liv 2030'!$A25="LM",INDIRECT("'Liv 2030'!"&amp;'Country Selector'!$B$3&amp;ROW($A25))*10^12,0)*'Process Emissions Multipliers'!$D$54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Multipliers'!$E$54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14711932757.396473</v>
      </c>
      <c r="D18">
        <f t="shared" ca="1" si="3"/>
        <v>29423865514.792946</v>
      </c>
      <c r="E18">
        <f t="shared" ca="1" si="3"/>
        <v>44135798272.189415</v>
      </c>
      <c r="F18">
        <f t="shared" ca="1" si="3"/>
        <v>58847731029.585892</v>
      </c>
      <c r="G18">
        <f t="shared" ca="1" si="3"/>
        <v>73559663786.982361</v>
      </c>
      <c r="H18">
        <f t="shared" ca="1" si="3"/>
        <v>88271596544.37883</v>
      </c>
      <c r="I18">
        <f t="shared" ca="1" si="3"/>
        <v>102983529301.7753</v>
      </c>
      <c r="J18">
        <f t="shared" ca="1" si="3"/>
        <v>117695462059.17178</v>
      </c>
      <c r="K18">
        <f t="shared" ca="1" si="3"/>
        <v>132407394816.56827</v>
      </c>
      <c r="L18" s="214">
        <f ca="1">IF('Liv 2020'!$A26="LM",INDIRECT("'Liv 2020'!"&amp;'Country Selector'!$B$3&amp;ROW($A26))*10^12,0)*'Process Emissions Multipliers'!$B$54</f>
        <v>147119327573.96472</v>
      </c>
      <c r="M18">
        <f t="shared" ca="1" si="4"/>
        <v>132407394816.56827</v>
      </c>
      <c r="N18">
        <f t="shared" ca="1" si="4"/>
        <v>117695462059.17178</v>
      </c>
      <c r="O18">
        <f t="shared" ca="1" si="4"/>
        <v>102983529301.7753</v>
      </c>
      <c r="P18">
        <f t="shared" ca="1" si="4"/>
        <v>88271596544.37883</v>
      </c>
      <c r="Q18">
        <f t="shared" ca="1" si="4"/>
        <v>73559663786.982361</v>
      </c>
      <c r="R18">
        <f t="shared" ca="1" si="4"/>
        <v>58847731029.585892</v>
      </c>
      <c r="S18">
        <f t="shared" ca="1" si="4"/>
        <v>44135798272.189415</v>
      </c>
      <c r="T18">
        <f t="shared" ca="1" si="4"/>
        <v>29423865514.792946</v>
      </c>
      <c r="U18">
        <f t="shared" ca="1" si="4"/>
        <v>14711932757.396473</v>
      </c>
      <c r="V18" s="214">
        <f ca="1">IF('Liv 2030'!$A26="LM",INDIRECT("'Liv 2030'!"&amp;'Country Selector'!$B$3&amp;ROW($A26))*10^12,0)*'Process Emissions Multipliers'!$D$54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Multipliers'!$E$54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 s="214">
        <f ca="1">IF('Liv 2020'!$A27="LM",INDIRECT("'Liv 2020'!"&amp;'Country Selector'!$B$3&amp;ROW($A27))*10^12,0)*'Process Emissions Multipliers'!$B$54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 s="214">
        <f ca="1">IF('Liv 2030'!$A27="LM",INDIRECT("'Liv 2030'!"&amp;'Country Selector'!$B$3&amp;ROW($A27))*10^12,0)*'Process Emissions Multipliers'!$D$54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Multipliers'!$E$54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 s="214">
        <f ca="1">IF('Liv 2020'!$A28="LM",INDIRECT("'Liv 2020'!"&amp;'Country Selector'!$B$3&amp;ROW($A28))*10^12,0)*'Process Emissions Multipliers'!$B$54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 s="214">
        <f ca="1">IF('Liv 2030'!$A28="LM",INDIRECT("'Liv 2030'!"&amp;'Country Selector'!$B$3&amp;ROW($A28))*10^12,0)*'Process Emissions Multipliers'!$D$54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Multipliers'!$E$54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 s="214">
        <f ca="1">IF('Liv 2020'!$A29="LM",INDIRECT("'Liv 2020'!"&amp;'Country Selector'!$B$3&amp;ROW($A29))*10^12,0)*'Process Emissions Multipliers'!$B$54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 s="214">
        <f ca="1">IF('Liv 2030'!$A29="LM",INDIRECT("'Liv 2030'!"&amp;'Country Selector'!$B$3&amp;ROW($A29))*10^12,0)*'Process Emissions Multipliers'!$D$54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Multipliers'!$E$54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 s="214">
        <f ca="1">IF('Liv 2020'!$A30="LM",INDIRECT("'Liv 2020'!"&amp;'Country Selector'!$B$3&amp;ROW($A30))*10^12,0)*'Process Emissions Multipliers'!$B$54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 s="214">
        <f ca="1">IF('Liv 2030'!$A30="LM",INDIRECT("'Liv 2030'!"&amp;'Country Selector'!$B$3&amp;ROW($A30))*10^12,0)*'Process Emissions Multipliers'!$D$54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Multipliers'!$E$54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 s="214">
        <f ca="1">IF('Liv 2020'!$A31="LM",INDIRECT("'Liv 2020'!"&amp;'Country Selector'!$B$3&amp;ROW($A31))*10^12,0)*'Process Emissions Multipliers'!$B$54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 s="214">
        <f ca="1">IF('Liv 2030'!$A31="LM",INDIRECT("'Liv 2030'!"&amp;'Country Selector'!$B$3&amp;ROW($A31))*10^12,0)*'Process Emissions Multipliers'!$D$54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Multipliers'!$E$54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 s="214">
        <f ca="1">IF('Liv 2020'!$A32="LM",INDIRECT("'Liv 2020'!"&amp;'Country Selector'!$B$3&amp;ROW($A32))*10^12,0)*'Process Emissions Multipliers'!$B$54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 s="214">
        <f ca="1">IF('Liv 2030'!$A32="LM",INDIRECT("'Liv 2030'!"&amp;'Country Selector'!$B$3&amp;ROW($A32))*10^12,0)*'Process Emissions Multipliers'!$D$54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Multipliers'!$E$54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 s="214">
        <f ca="1">IF('Liv 2020'!$A33="LM",INDIRECT("'Liv 2020'!"&amp;'Country Selector'!$B$3&amp;ROW($A33))*10^12,0)*'Process Emissions Multipliers'!$B$54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 s="214">
        <f ca="1">IF('Liv 2030'!$A33="LM",INDIRECT("'Liv 2030'!"&amp;'Country Selector'!$B$3&amp;ROW($A33))*10^12,0)*'Process Emissions Multipliers'!$D$54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Multipliers'!$E$54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 s="214">
        <f ca="1">IF('Liv 2020'!$A34="LM",INDIRECT("'Liv 2020'!"&amp;'Country Selector'!$B$3&amp;ROW($A34))*10^12,0)*'Process Emissions Multipliers'!$B$54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 s="214">
        <f ca="1">IF('Liv 2030'!$A34="LM",INDIRECT("'Liv 2030'!"&amp;'Country Selector'!$B$3&amp;ROW($A34))*10^12,0)*'Process Emissions Multipliers'!$D$54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Multipliers'!$E$54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 s="214">
        <f ca="1">IF('Liv 2020'!$A35="LM",INDIRECT("'Liv 2020'!"&amp;'Country Selector'!$B$3&amp;ROW($A35))*10^12,0)*'Process Emissions Multipliers'!$B$54</f>
        <v>0</v>
      </c>
      <c r="M27">
        <f t="shared" ca="1" si="4"/>
        <v>17701260397.449409</v>
      </c>
      <c r="N27">
        <f t="shared" ca="1" si="4"/>
        <v>35402520794.898819</v>
      </c>
      <c r="O27">
        <f t="shared" ca="1" si="4"/>
        <v>53103781192.348221</v>
      </c>
      <c r="P27">
        <f t="shared" ca="1" si="4"/>
        <v>70805041589.797638</v>
      </c>
      <c r="Q27">
        <f t="shared" ca="1" si="4"/>
        <v>88506301987.24704</v>
      </c>
      <c r="R27">
        <f t="shared" ca="1" si="4"/>
        <v>106207562384.69644</v>
      </c>
      <c r="S27">
        <f t="shared" ca="1" si="4"/>
        <v>123908822782.14584</v>
      </c>
      <c r="T27">
        <f t="shared" ca="1" si="4"/>
        <v>141610083179.59528</v>
      </c>
      <c r="U27">
        <f t="shared" ca="1" si="4"/>
        <v>159311343577.04468</v>
      </c>
      <c r="V27" s="214">
        <f ca="1">IF('Liv 2030'!$A35="LM",INDIRECT("'Liv 2030'!"&amp;'Country Selector'!$B$3&amp;ROW($A35))*10^12,0)*'Process Emissions Multipliers'!$D$54</f>
        <v>177012603974.49408</v>
      </c>
      <c r="W27" s="90">
        <f t="shared" ca="1" si="5"/>
        <v>177676937538.50443</v>
      </c>
      <c r="X27" s="90">
        <f t="shared" ca="1" si="5"/>
        <v>178341271102.51477</v>
      </c>
      <c r="Y27" s="90">
        <f t="shared" ca="1" si="5"/>
        <v>179005604666.52512</v>
      </c>
      <c r="Z27" s="90">
        <f t="shared" ca="1" si="5"/>
        <v>179669938230.53546</v>
      </c>
      <c r="AA27" s="90">
        <f t="shared" ca="1" si="5"/>
        <v>180334271794.54581</v>
      </c>
      <c r="AB27" s="90">
        <f t="shared" ca="1" si="5"/>
        <v>180998605358.55615</v>
      </c>
      <c r="AC27" s="90">
        <f t="shared" ca="1" si="5"/>
        <v>181662938922.56647</v>
      </c>
      <c r="AD27" s="90">
        <f t="shared" ca="1" si="5"/>
        <v>182327272486.57684</v>
      </c>
      <c r="AE27" s="90">
        <f t="shared" ca="1" si="5"/>
        <v>182991606050.58716</v>
      </c>
      <c r="AF27" s="90">
        <f t="shared" ca="1" si="5"/>
        <v>183655939614.59753</v>
      </c>
      <c r="AG27" s="90">
        <f t="shared" ca="1" si="5"/>
        <v>184320273178.60785</v>
      </c>
      <c r="AH27" s="90">
        <f t="shared" ca="1" si="5"/>
        <v>184984606742.61823</v>
      </c>
      <c r="AI27" s="90">
        <f t="shared" ca="1" si="5"/>
        <v>185648940306.62854</v>
      </c>
      <c r="AJ27" s="90">
        <f t="shared" ca="1" si="5"/>
        <v>186313273870.63892</v>
      </c>
      <c r="AK27" s="90">
        <f t="shared" ca="1" si="5"/>
        <v>186977607434.64923</v>
      </c>
      <c r="AL27" s="90">
        <f t="shared" ca="1" si="5"/>
        <v>187641940998.65961</v>
      </c>
      <c r="AM27" s="90">
        <f t="shared" ca="1" si="6"/>
        <v>188306274562.66992</v>
      </c>
      <c r="AN27" s="90">
        <f t="shared" ca="1" si="6"/>
        <v>188970608126.68027</v>
      </c>
      <c r="AO27" s="90">
        <f t="shared" ca="1" si="6"/>
        <v>189634941690.69061</v>
      </c>
      <c r="AP27" s="214">
        <f ca="1">V27*'Process Emissions Multipliers'!$E$54</f>
        <v>190299275254.70096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 s="214">
        <f ca="1">IF('Liv 2020'!$A36="LM",INDIRECT("'Liv 2020'!"&amp;'Country Selector'!$B$3&amp;ROW($A36))*10^12,0)*'Process Emissions Multipliers'!$B$54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 s="214">
        <f ca="1">IF('Liv 2030'!$A36="LM",INDIRECT("'Liv 2030'!"&amp;'Country Selector'!$B$3&amp;ROW($A36))*10^12,0)*'Process Emissions Multipliers'!$D$54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4">
        <f ca="1">V28*'Process Emissions Multipliers'!$E$54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 s="214">
        <f ca="1">IF('Liv 2020'!$A37="LM",INDIRECT("'Liv 2020'!"&amp;'Country Selector'!$B$3&amp;ROW($A37))*10^12,0)*'Process Emissions Multipliers'!$B$54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 s="214">
        <f ca="1">IF('Liv 2030'!$A37="LM",INDIRECT("'Liv 2030'!"&amp;'Country Selector'!$B$3&amp;ROW($A37))*10^12,0)*'Process Emissions Multipliers'!$D$54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4">
        <f ca="1">V29*'Process Emissions Multipliers'!$E$54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 s="214">
        <f ca="1">IF('Liv 2020'!$A38="LM",INDIRECT("'Liv 2020'!"&amp;'Country Selector'!$B$3&amp;ROW($A38))*10^12,0)*'Process Emissions Multipliers'!$B$54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 s="214">
        <f ca="1">IF('Liv 2030'!$A38="LM",INDIRECT("'Liv 2030'!"&amp;'Country Selector'!$B$3&amp;ROW($A38))*10^12,0)*'Process Emissions Multipliers'!$D$54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Multipliers'!$E$54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 s="214">
        <f ca="1">IF('Liv 2020'!$A39="LM",INDIRECT("'Liv 2020'!"&amp;'Country Selector'!$B$3&amp;ROW($A39))*10^12,0)*'Process Emissions Multipliers'!$B$54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 s="214">
        <f ca="1">IF('Liv 2030'!$A39="LM",INDIRECT("'Liv 2030'!"&amp;'Country Selector'!$B$3&amp;ROW($A39))*10^12,0)*'Process Emissions Multipliers'!$D$54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Multipliers'!$E$54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 s="214">
        <f ca="1">IF('Liv 2020'!$A40="LM",INDIRECT("'Liv 2020'!"&amp;'Country Selector'!$B$3&amp;ROW($A40))*10^12,0)*'Process Emissions Multipliers'!$B$54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 s="214">
        <f ca="1">IF('Liv 2030'!$A40="LM",INDIRECT("'Liv 2030'!"&amp;'Country Selector'!$B$3&amp;ROW($A40))*10^12,0)*'Process Emissions Multipliers'!$D$54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Multipliers'!$E$54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 s="214">
        <f ca="1">IF('Liv 2020'!$A41="LM",INDIRECT("'Liv 2020'!"&amp;'Country Selector'!$B$3&amp;ROW($A41))*10^12,0)*'Process Emissions Multipliers'!$B$54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 s="214">
        <f ca="1">IF('Liv 2030'!$A41="LM",INDIRECT("'Liv 2030'!"&amp;'Country Selector'!$B$3&amp;ROW($A41))*10^12,0)*'Process Emissions Multipliers'!$D$54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Multipliers'!$E$54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 s="214">
        <f ca="1">IF('Liv 2020'!$A42="LM",INDIRECT("'Liv 2020'!"&amp;'Country Selector'!$B$3&amp;ROW($A42))*10^12,0)*'Process Emissions Multipliers'!$B$54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 s="214">
        <f ca="1">IF('Liv 2030'!$A42="LM",INDIRECT("'Liv 2030'!"&amp;'Country Selector'!$B$3&amp;ROW($A42))*10^12,0)*'Process Emissions Multipliers'!$D$54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Multipliers'!$E$54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 s="214">
        <f ca="1">IF('Liv 2020'!$A43="LM",INDIRECT("'Liv 2020'!"&amp;'Country Selector'!$B$3&amp;ROW($A43))*10^12,0)*'Process Emissions Multipliers'!$B$54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 s="214">
        <f ca="1">IF('Liv 2030'!$A43="LM",INDIRECT("'Liv 2030'!"&amp;'Country Selector'!$B$3&amp;ROW($A43))*10^12,0)*'Process Emissions Multipliers'!$D$54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Multipliers'!$E$54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 s="214">
        <f ca="1">IF('Liv 2020'!$A44="LM",INDIRECT("'Liv 2020'!"&amp;'Country Selector'!$B$3&amp;ROW($A44))*10^12,0)*'Process Emissions Multipliers'!$B$54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 s="214">
        <f ca="1">IF('Liv 2030'!$A44="LM",INDIRECT("'Liv 2030'!"&amp;'Country Selector'!$B$3&amp;ROW($A44))*10^12,0)*'Process Emissions Multipliers'!$D$54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Multipliers'!$E$54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 s="214">
        <f ca="1">IF('Liv 2020'!$A45="LM",INDIRECT("'Liv 2020'!"&amp;'Country Selector'!$B$3&amp;ROW($A45))*10^12,0)*'Process Emissions Multipliers'!$B$54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 s="214">
        <f ca="1">IF('Liv 2030'!$A45="LM",INDIRECT("'Liv 2030'!"&amp;'Country Selector'!$B$3&amp;ROW($A45))*10^12,0)*'Process Emissions Multipliers'!$D$54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Multipliers'!$E$54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 s="214">
        <f ca="1">IF('Liv 2020'!$A46="LM",INDIRECT("'Liv 2020'!"&amp;'Country Selector'!$B$3&amp;ROW($A46))*10^12,0)*'Process Emissions Multipliers'!$B$54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 s="214">
        <f ca="1">IF('Liv 2030'!$A46="LM",INDIRECT("'Liv 2030'!"&amp;'Country Selector'!$B$3&amp;ROW($A46))*10^12,0)*'Process Emissions Multipliers'!$D$54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Multipliers'!$E$54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 s="214">
        <f ca="1">IF('Liv 2020'!$A47="LM",INDIRECT("'Liv 2020'!"&amp;'Country Selector'!$B$3&amp;ROW($A47))*10^12,0)*'Process Emissions Multipliers'!$B$54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 s="214">
        <f ca="1">IF('Liv 2030'!$A47="LM",INDIRECT("'Liv 2030'!"&amp;'Country Selector'!$B$3&amp;ROW($A47))*10^12,0)*'Process Emissions Multipliers'!$D$54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Multipliers'!$E$54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 s="214">
        <f ca="1">IF('Liv 2020'!$A48="LM",INDIRECT("'Liv 2020'!"&amp;'Country Selector'!$B$3&amp;ROW($A48))*10^12,0)*'Process Emissions Multipliers'!$B$54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 s="214">
        <f ca="1">IF('Liv 2030'!$A48="LM",INDIRECT("'Liv 2030'!"&amp;'Country Selector'!$B$3&amp;ROW($A48))*10^12,0)*'Process Emissions Multipliers'!$D$54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Multipliers'!$E$54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 s="214">
        <f ca="1">IF('Liv 2020'!$A49="LM",INDIRECT("'Liv 2020'!"&amp;'Country Selector'!$B$3&amp;ROW($A49))*10^12,0)*'Process Emissions Multipliers'!$B$54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 s="214">
        <f ca="1">IF('Liv 2030'!$A49="LM",INDIRECT("'Liv 2030'!"&amp;'Country Selector'!$B$3&amp;ROW($A49))*10^12,0)*'Process Emissions Multipliers'!$D$54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Multipliers'!$E$54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 s="214">
        <f ca="1">IF('Liv 2020'!$A50="LM",INDIRECT("'Liv 2020'!"&amp;'Country Selector'!$B$3&amp;ROW($A50))*10^12,0)*'Process Emissions Multipliers'!$B$54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 s="214">
        <f ca="1">IF('Liv 2030'!$A50="LM",INDIRECT("'Liv 2030'!"&amp;'Country Selector'!$B$3&amp;ROW($A50))*10^12,0)*'Process Emissions Multipliers'!$D$54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Multipliers'!$E$54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 s="214">
        <f ca="1">IF('Liv 2020'!$A51="LM",INDIRECT("'Liv 2020'!"&amp;'Country Selector'!$B$3&amp;ROW($A51))*10^12,0)*'Process Emissions Multipliers'!$B$54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 s="214">
        <f ca="1">IF('Liv 2030'!$A51="LM",INDIRECT("'Liv 2030'!"&amp;'Country Selector'!$B$3&amp;ROW($A51))*10^12,0)*'Process Emissions Multipliers'!$D$54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Multipliers'!$E$54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 s="214">
        <f ca="1">IF('Liv 2020'!$A52="LM",INDIRECT("'Liv 2020'!"&amp;'Country Selector'!$B$3&amp;ROW($A52))*10^12,0)*'Process Emissions Multipliers'!$B$54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 s="214">
        <f ca="1">IF('Liv 2030'!$A52="LM",INDIRECT("'Liv 2030'!"&amp;'Country Selector'!$B$3&amp;ROW($A52))*10^12,0)*'Process Emissions Multipliers'!$D$54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Multipliers'!$E$54</f>
        <v>0</v>
      </c>
    </row>
    <row r="45" spans="1:42">
      <c r="A45" s="74">
        <v>-7</v>
      </c>
      <c r="B45">
        <f ca="1">IF('Liv 2010'!$A53="LM",INDIRECT("'Liv 2010'!"&amp;'Country Selector'!$B$3&amp;ROW($A53))*10^12,0)</f>
        <v>4159299539239.3979</v>
      </c>
      <c r="C45">
        <f t="shared" ca="1" si="9"/>
        <v>3743369585315.458</v>
      </c>
      <c r="D45">
        <f t="shared" ca="1" si="9"/>
        <v>3327439631391.5186</v>
      </c>
      <c r="E45">
        <f t="shared" ca="1" si="9"/>
        <v>2911509677467.5786</v>
      </c>
      <c r="F45">
        <f t="shared" ca="1" si="9"/>
        <v>2495579723543.6387</v>
      </c>
      <c r="G45">
        <f t="shared" ca="1" si="9"/>
        <v>2079649769619.6987</v>
      </c>
      <c r="H45">
        <f t="shared" ca="1" si="9"/>
        <v>1663719815695.7593</v>
      </c>
      <c r="I45">
        <f t="shared" ca="1" si="9"/>
        <v>1247789861771.8193</v>
      </c>
      <c r="J45">
        <f t="shared" ca="1" si="9"/>
        <v>831859907847.87964</v>
      </c>
      <c r="K45">
        <f t="shared" ca="1" si="9"/>
        <v>415929953923.93982</v>
      </c>
      <c r="L45" s="214">
        <f ca="1">IF('Liv 2020'!$A53="LM",INDIRECT("'Liv 2020'!"&amp;'Country Selector'!$B$3&amp;ROW($A53))*10^12,0)*'Process Emissions Multipliers'!$B$54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 s="214">
        <f ca="1">IF('Liv 2030'!$A53="LM",INDIRECT("'Liv 2030'!"&amp;'Country Selector'!$B$3&amp;ROW($A53))*10^12,0)*'Process Emissions Multipliers'!$D$54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Multipliers'!$E$54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 s="214">
        <f ca="1">IF('Liv 2020'!$A54="LM",INDIRECT("'Liv 2020'!"&amp;'Country Selector'!$B$3&amp;ROW($A54))*10^12,0)*'Process Emissions Multipliers'!$B$54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 s="214">
        <f ca="1">IF('Liv 2030'!$A54="LM",INDIRECT("'Liv 2030'!"&amp;'Country Selector'!$B$3&amp;ROW($A54))*10^12,0)*'Process Emissions Multipliers'!$D$54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Multipliers'!$E$54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 s="214">
        <f ca="1">IF('Liv 2020'!$A55="LM",INDIRECT("'Liv 2020'!"&amp;'Country Selector'!$B$3&amp;ROW($A55))*10^12,0)*'Process Emissions Multipliers'!$B$54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 s="214">
        <f ca="1">IF('Liv 2030'!$A55="LM",INDIRECT("'Liv 2030'!"&amp;'Country Selector'!$B$3&amp;ROW($A55))*10^12,0)*'Process Emissions Multipliers'!$D$54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Multipliers'!$E$54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 s="214">
        <f ca="1">IF('Liv 2020'!$A56="LM",INDIRECT("'Liv 2020'!"&amp;'Country Selector'!$B$3&amp;ROW($A56))*10^12,0)*'Process Emissions Multipliers'!$B$54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 s="214">
        <f ca="1">IF('Liv 2030'!$A56="LM",INDIRECT("'Liv 2030'!"&amp;'Country Selector'!$B$3&amp;ROW($A56))*10^12,0)*'Process Emissions Multipliers'!$D$54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Multipliers'!$E$54</f>
        <v>0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649933968126.19507</v>
      </c>
      <c r="D49">
        <f t="shared" ca="1" si="9"/>
        <v>1299867936252.3901</v>
      </c>
      <c r="E49">
        <f t="shared" ca="1" si="9"/>
        <v>1949801904378.5852</v>
      </c>
      <c r="F49">
        <f t="shared" ca="1" si="9"/>
        <v>2599735872504.7803</v>
      </c>
      <c r="G49">
        <f t="shared" ca="1" si="9"/>
        <v>3249669840630.9751</v>
      </c>
      <c r="H49">
        <f t="shared" ca="1" si="9"/>
        <v>3899603808757.1704</v>
      </c>
      <c r="I49">
        <f t="shared" ca="1" si="9"/>
        <v>4549537776883.3652</v>
      </c>
      <c r="J49">
        <f t="shared" ca="1" si="9"/>
        <v>5199471745009.5605</v>
      </c>
      <c r="K49">
        <f t="shared" ca="1" si="9"/>
        <v>5849405713135.7559</v>
      </c>
      <c r="L49" s="214">
        <f ca="1">IF('Liv 2020'!$A57="LM",INDIRECT("'Liv 2020'!"&amp;'Country Selector'!$B$3&amp;ROW($A57))*10^12,0)*'Process Emissions Multipliers'!$B$54</f>
        <v>6499339681261.9502</v>
      </c>
      <c r="M49">
        <f t="shared" ca="1" si="10"/>
        <v>5849405713135.7559</v>
      </c>
      <c r="N49">
        <f t="shared" ca="1" si="10"/>
        <v>5199471745009.5605</v>
      </c>
      <c r="O49">
        <f t="shared" ca="1" si="10"/>
        <v>4549537776883.3652</v>
      </c>
      <c r="P49">
        <f t="shared" ca="1" si="10"/>
        <v>3899603808757.1704</v>
      </c>
      <c r="Q49">
        <f t="shared" ca="1" si="10"/>
        <v>3249669840630.9751</v>
      </c>
      <c r="R49">
        <f t="shared" ca="1" si="10"/>
        <v>2599735872504.7803</v>
      </c>
      <c r="S49">
        <f t="shared" ca="1" si="10"/>
        <v>1949801904378.5852</v>
      </c>
      <c r="T49">
        <f t="shared" ca="1" si="10"/>
        <v>1299867936252.3901</v>
      </c>
      <c r="U49">
        <f t="shared" ca="1" si="10"/>
        <v>649933968126.19507</v>
      </c>
      <c r="V49" s="214">
        <f ca="1">IF('Liv 2030'!$A57="LM",INDIRECT("'Liv 2030'!"&amp;'Country Selector'!$B$3&amp;ROW($A57))*10^12,0)*'Process Emissions Multipliers'!$D$54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Multipliers'!$E$54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 s="214">
        <f ca="1">IF('Liv 2020'!$A58="LM",INDIRECT("'Liv 2020'!"&amp;'Country Selector'!$B$3&amp;ROW($A58))*10^12,0)*'Process Emissions Multipliers'!$B$54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 s="214">
        <f ca="1">IF('Liv 2030'!$A58="LM",INDIRECT("'Liv 2030'!"&amp;'Country Selector'!$B$3&amp;ROW($A58))*10^12,0)*'Process Emissions Multipliers'!$D$54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Multipliers'!$E$54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 s="214">
        <f ca="1">IF('Liv 2020'!$A59="LM",INDIRECT("'Liv 2020'!"&amp;'Country Selector'!$B$3&amp;ROW($A59))*10^12,0)*'Process Emissions Multipliers'!$B$54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 s="214">
        <f ca="1">IF('Liv 2030'!$A59="LM",INDIRECT("'Liv 2030'!"&amp;'Country Selector'!$B$3&amp;ROW($A59))*10^12,0)*'Process Emissions Multipliers'!$D$54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214">
        <f ca="1">V51*'Process Emissions Multipliers'!$E$54</f>
        <v>0</v>
      </c>
    </row>
    <row r="52" spans="1:42">
      <c r="A52" s="74">
        <v>0</v>
      </c>
      <c r="B52">
        <f ca="1">IF('Liv 2010'!$A60="LM",INDIRECT("'Liv 2010'!"&amp;'Country Selector'!$B$3&amp;ROW($A60))*10^12,0)</f>
        <v>3671987532835.8872</v>
      </c>
      <c r="C52">
        <f t="shared" ca="1" si="9"/>
        <v>3851319049655.5078</v>
      </c>
      <c r="D52">
        <f t="shared" ca="1" si="9"/>
        <v>4030650566475.1289</v>
      </c>
      <c r="E52">
        <f t="shared" ca="1" si="9"/>
        <v>4209982083294.75</v>
      </c>
      <c r="F52">
        <f t="shared" ca="1" si="9"/>
        <v>4389313600114.3706</v>
      </c>
      <c r="G52">
        <f t="shared" ca="1" si="9"/>
        <v>4568645116933.9922</v>
      </c>
      <c r="H52">
        <f t="shared" ca="1" si="9"/>
        <v>4747976633753.6123</v>
      </c>
      <c r="I52">
        <f t="shared" ca="1" si="9"/>
        <v>4927308150573.2334</v>
      </c>
      <c r="J52">
        <f t="shared" ca="1" si="9"/>
        <v>5106639667392.8545</v>
      </c>
      <c r="K52">
        <f t="shared" ca="1" si="9"/>
        <v>5285971184212.4746</v>
      </c>
      <c r="L52" s="214">
        <f ca="1">IF('Liv 2020'!$A60="LM",INDIRECT("'Liv 2020'!"&amp;'Country Selector'!$B$3&amp;ROW($A60))*10^12,0)*'Process Emissions Multipliers'!$B$54</f>
        <v>5465302701032.0957</v>
      </c>
      <c r="M52">
        <f t="shared" ca="1" si="10"/>
        <v>5468835584642.4102</v>
      </c>
      <c r="N52">
        <f t="shared" ca="1" si="10"/>
        <v>5472368468252.7246</v>
      </c>
      <c r="O52">
        <f t="shared" ca="1" si="10"/>
        <v>5475901351863.04</v>
      </c>
      <c r="P52">
        <f t="shared" ca="1" si="10"/>
        <v>5479434235473.3535</v>
      </c>
      <c r="Q52">
        <f t="shared" ca="1" si="10"/>
        <v>5482967119083.6689</v>
      </c>
      <c r="R52">
        <f t="shared" ca="1" si="10"/>
        <v>5486500002693.9844</v>
      </c>
      <c r="S52">
        <f t="shared" ca="1" si="10"/>
        <v>5490032886304.2979</v>
      </c>
      <c r="T52">
        <f t="shared" ca="1" si="10"/>
        <v>5493565769914.6123</v>
      </c>
      <c r="U52">
        <f t="shared" ca="1" si="10"/>
        <v>5497098653524.9277</v>
      </c>
      <c r="V52" s="214">
        <f ca="1">IF('Liv 2030'!$A60="LM",INDIRECT("'Liv 2030'!"&amp;'Country Selector'!$B$3&amp;ROW($A60))*10^12,0)*'Process Emissions Multipliers'!$D$54</f>
        <v>5500631537135.2422</v>
      </c>
      <c r="W52" s="90">
        <f t="shared" ca="1" si="8"/>
        <v>5521275570787.7793</v>
      </c>
      <c r="X52" s="90">
        <f t="shared" ca="1" si="8"/>
        <v>5541919604440.3174</v>
      </c>
      <c r="Y52" s="90">
        <f t="shared" ca="1" si="8"/>
        <v>5562563638092.8555</v>
      </c>
      <c r="Z52" s="90">
        <f t="shared" ca="1" si="8"/>
        <v>5583207671745.3926</v>
      </c>
      <c r="AA52" s="90">
        <f t="shared" ca="1" si="8"/>
        <v>5603851705397.9297</v>
      </c>
      <c r="AB52" s="90">
        <f t="shared" ca="1" si="8"/>
        <v>5624495739050.4678</v>
      </c>
      <c r="AC52" s="90">
        <f t="shared" ca="1" si="8"/>
        <v>5645139772703.0059</v>
      </c>
      <c r="AD52" s="90">
        <f t="shared" ca="1" si="8"/>
        <v>5665783806355.543</v>
      </c>
      <c r="AE52" s="90">
        <f t="shared" ca="1" si="8"/>
        <v>5686427840008.0801</v>
      </c>
      <c r="AF52" s="90">
        <f t="shared" ca="1" si="8"/>
        <v>5707071873660.6172</v>
      </c>
      <c r="AG52" s="90">
        <f t="shared" ca="1" si="8"/>
        <v>5727715907313.1543</v>
      </c>
      <c r="AH52" s="90">
        <f t="shared" ca="1" si="8"/>
        <v>5748359940965.6934</v>
      </c>
      <c r="AI52" s="90">
        <f t="shared" ca="1" si="8"/>
        <v>5769003974618.2305</v>
      </c>
      <c r="AJ52" s="90">
        <f t="shared" ca="1" si="8"/>
        <v>5789648008270.7676</v>
      </c>
      <c r="AK52" s="90">
        <f t="shared" ca="1" si="8"/>
        <v>5810292041923.3047</v>
      </c>
      <c r="AL52" s="90">
        <f t="shared" ca="1" si="8"/>
        <v>5830936075575.8438</v>
      </c>
      <c r="AM52" s="90">
        <f t="shared" ca="1" si="11"/>
        <v>5851580109228.3809</v>
      </c>
      <c r="AN52" s="90">
        <f t="shared" ca="1" si="11"/>
        <v>5872224142880.918</v>
      </c>
      <c r="AO52" s="90">
        <f t="shared" ca="1" si="11"/>
        <v>5892868176533.4551</v>
      </c>
      <c r="AP52" s="214">
        <f ca="1">V52*'Process Emissions Multipliers'!$E$54</f>
        <v>5913512210185.9932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 s="214">
        <f ca="1">IF('Liv 2020'!$A61="LM",INDIRECT("'Liv 2020'!"&amp;'Country Selector'!$B$3&amp;ROW($A61))*10^12,0)*'Process Emissions Multipliers'!$B$54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 s="214">
        <f ca="1">IF('Liv 2030'!$A61="LM",INDIRECT("'Liv 2030'!"&amp;'Country Selector'!$B$3&amp;ROW($A61))*10^12,0)*'Process Emissions Multipliers'!$D$54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Multipliers'!$E$54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 s="214">
        <f ca="1">IF('Liv 2020'!$A62="LM",INDIRECT("'Liv 2020'!"&amp;'Country Selector'!$B$3&amp;ROW($A62))*10^12,0)*'Process Emissions Multipliers'!$B$54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 s="214">
        <f ca="1">IF('Liv 2030'!$A62="LM",INDIRECT("'Liv 2030'!"&amp;'Country Selector'!$B$3&amp;ROW($A62))*10^12,0)*'Process Emissions Multipliers'!$D$54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Multipliers'!$E$54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 s="214">
        <f ca="1">IF('Liv 2020'!$A63="LM",INDIRECT("'Liv 2020'!"&amp;'Country Selector'!$B$3&amp;ROW($A63))*10^12,0)*'Process Emissions Multipliers'!$B$54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 s="214">
        <f ca="1">IF('Liv 2030'!$A63="LM",INDIRECT("'Liv 2030'!"&amp;'Country Selector'!$B$3&amp;ROW($A63))*10^12,0)*'Process Emissions Multipliers'!$D$54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Multipliers'!$E$54</f>
        <v>0</v>
      </c>
    </row>
    <row r="56" spans="1:42">
      <c r="A56" s="74">
        <v>4</v>
      </c>
      <c r="B56">
        <f ca="1">IF('Liv 2010'!$A64="LM",INDIRECT("'Liv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 s="214">
        <f ca="1">IF('Liv 2020'!$A64="LM",INDIRECT("'Liv 2020'!"&amp;'Country Selector'!$B$3&amp;ROW($A64))*10^12,0)*'Process Emissions Multipliers'!$B$54</f>
        <v>0</v>
      </c>
      <c r="M56">
        <f t="shared" ca="1" si="10"/>
        <v>679065217368.27466</v>
      </c>
      <c r="N56">
        <f t="shared" ca="1" si="10"/>
        <v>1358130434736.5493</v>
      </c>
      <c r="O56">
        <f t="shared" ca="1" si="10"/>
        <v>2037195652104.8242</v>
      </c>
      <c r="P56">
        <f t="shared" ca="1" si="10"/>
        <v>2716260869473.0986</v>
      </c>
      <c r="Q56">
        <f t="shared" ca="1" si="10"/>
        <v>3395326086841.3735</v>
      </c>
      <c r="R56">
        <f t="shared" ca="1" si="10"/>
        <v>4074391304209.6484</v>
      </c>
      <c r="S56">
        <f t="shared" ca="1" si="10"/>
        <v>4753456521577.9229</v>
      </c>
      <c r="T56">
        <f t="shared" ca="1" si="10"/>
        <v>5432521738946.1973</v>
      </c>
      <c r="U56">
        <f t="shared" ca="1" si="10"/>
        <v>6111586956314.4727</v>
      </c>
      <c r="V56" s="214">
        <f ca="1">IF('Liv 2030'!$A64="LM",INDIRECT("'Liv 2030'!"&amp;'Country Selector'!$B$3&amp;ROW($A64))*10^12,0)*'Process Emissions Multipliers'!$D$54</f>
        <v>6790652173682.7471</v>
      </c>
      <c r="W56" s="90">
        <f t="shared" ca="1" si="8"/>
        <v>6816137693127.1543</v>
      </c>
      <c r="X56" s="90">
        <f t="shared" ca="1" si="8"/>
        <v>6841623212571.5635</v>
      </c>
      <c r="Y56" s="90">
        <f t="shared" ca="1" si="8"/>
        <v>6867108732015.9707</v>
      </c>
      <c r="Z56" s="90">
        <f t="shared" ca="1" si="8"/>
        <v>6892594251460.3789</v>
      </c>
      <c r="AA56" s="90">
        <f t="shared" ca="1" si="8"/>
        <v>6918079770904.7871</v>
      </c>
      <c r="AB56" s="90">
        <f t="shared" ca="1" si="8"/>
        <v>6943565290349.1953</v>
      </c>
      <c r="AC56" s="90">
        <f t="shared" ca="1" si="8"/>
        <v>6969050809793.6035</v>
      </c>
      <c r="AD56" s="90">
        <f t="shared" ca="1" si="8"/>
        <v>6994536329238.0107</v>
      </c>
      <c r="AE56" s="90">
        <f t="shared" ca="1" si="8"/>
        <v>7020021848682.418</v>
      </c>
      <c r="AF56" s="90">
        <f t="shared" ca="1" si="8"/>
        <v>7045507368126.8262</v>
      </c>
      <c r="AG56" s="90">
        <f t="shared" ca="1" si="8"/>
        <v>7070992887571.2344</v>
      </c>
      <c r="AH56" s="90">
        <f t="shared" ca="1" si="8"/>
        <v>7096478407015.6426</v>
      </c>
      <c r="AI56" s="90">
        <f t="shared" ca="1" si="8"/>
        <v>7121963926460.0508</v>
      </c>
      <c r="AJ56" s="90">
        <f t="shared" ca="1" si="8"/>
        <v>7147449445904.459</v>
      </c>
      <c r="AK56" s="90">
        <f t="shared" ca="1" si="8"/>
        <v>7172934965348.8662</v>
      </c>
      <c r="AL56" s="90">
        <f t="shared" ca="1" si="8"/>
        <v>7198420484793.2734</v>
      </c>
      <c r="AM56" s="90">
        <f t="shared" ca="1" si="11"/>
        <v>7223906004237.6826</v>
      </c>
      <c r="AN56" s="90">
        <f t="shared" ca="1" si="11"/>
        <v>7249391523682.0898</v>
      </c>
      <c r="AO56" s="90">
        <f t="shared" ca="1" si="11"/>
        <v>7274877043126.499</v>
      </c>
      <c r="AP56" s="214">
        <f ca="1">V56*'Process Emissions Multipliers'!$E$54</f>
        <v>7300362562570.9063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 s="214">
        <f ca="1">IF('Liv 2020'!$A65="LM",INDIRECT("'Liv 2020'!"&amp;'Country Selector'!$B$3&amp;ROW($A65))*10^12,0)*'Process Emissions Multipliers'!$B$54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 s="214">
        <f ca="1">IF('Liv 2030'!$A65="LM",INDIRECT("'Liv 2030'!"&amp;'Country Selector'!$B$3&amp;ROW($A65))*10^12,0)*'Process Emissions Multipliers'!$D$54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Multipliers'!$E$54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 s="214">
        <f ca="1">IF('Liv 2020'!$A66="LM",INDIRECT("'Liv 2020'!"&amp;'Country Selector'!$B$3&amp;ROW($A66))*10^12,0)*'Process Emissions Multipliers'!$B$54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 s="214">
        <f ca="1">IF('Liv 2030'!$A66="LM",INDIRECT("'Liv 2030'!"&amp;'Country Selector'!$B$3&amp;ROW($A66))*10^12,0)*'Process Emissions Multipliers'!$D$54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Multipliers'!$E$54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 s="214">
        <f ca="1">IF('Liv 2020'!$A67="LM",INDIRECT("'Liv 2020'!"&amp;'Country Selector'!$B$3&amp;ROW($A67))*10^12,0)*'Process Emissions Multipliers'!$B$54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 s="214">
        <f ca="1">IF('Liv 2030'!$A67="LM",INDIRECT("'Liv 2030'!"&amp;'Country Selector'!$B$3&amp;ROW($A67))*10^12,0)*'Process Emissions Multipliers'!$D$54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Multipliers'!$E$54</f>
        <v>0</v>
      </c>
    </row>
    <row r="60" spans="1:42">
      <c r="A60" s="74">
        <v>8</v>
      </c>
      <c r="B60">
        <f ca="1">IF('Liv 2010'!$A68="LM",INDIRECT("'Liv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 s="214">
        <f ca="1">IF('Liv 2020'!$A68="LM",INDIRECT("'Liv 2020'!"&amp;'Country Selector'!$B$3&amp;ROW($A68))*10^12,0)*'Process Emissions Multipliers'!$B$54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 s="214">
        <f ca="1">IF('Liv 2030'!$A68="LM",INDIRECT("'Liv 2030'!"&amp;'Country Selector'!$B$3&amp;ROW($A68))*10^12,0)*'Process Emissions Multipliers'!$D$54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Multipliers'!$E$54</f>
        <v>0</v>
      </c>
    </row>
    <row r="61" spans="1:42">
      <c r="A61" s="74">
        <v>9</v>
      </c>
      <c r="B61">
        <f ca="1">IF('Liv 2010'!$A69="LM",INDIRECT("'Liv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 s="214">
        <f ca="1">IF('Liv 2020'!$A69="LM",INDIRECT("'Liv 2020'!"&amp;'Country Selector'!$B$3&amp;ROW($A69))*10^12,0)*'Process Emissions Multipliers'!$B$54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 s="214">
        <f ca="1">IF('Liv 2030'!$A69="LM",INDIRECT("'Liv 2030'!"&amp;'Country Selector'!$B$3&amp;ROW($A69))*10^12,0)*'Process Emissions Multipliers'!$D$54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Multipliers'!$E$54</f>
        <v>0</v>
      </c>
    </row>
    <row r="62" spans="1:42">
      <c r="A62" s="74">
        <v>10</v>
      </c>
      <c r="B62">
        <f ca="1">IF('Liv 2010'!$A70="LM",INDIRECT("'Liv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 s="214">
        <f ca="1">IF('Liv 2020'!$A70="LM",INDIRECT("'Liv 2020'!"&amp;'Country Selector'!$B$3&amp;ROW($A70))*10^12,0)*'Process Emissions Multipliers'!$B$54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 s="214">
        <f ca="1">IF('Liv 2030'!$A70="LM",INDIRECT("'Liv 2030'!"&amp;'Country Selector'!$B$3&amp;ROW($A70))*10^12,0)*'Process Emissions Multipliers'!$D$54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Multipliers'!$E$54</f>
        <v>0</v>
      </c>
    </row>
    <row r="63" spans="1:42">
      <c r="A63" s="74">
        <v>11</v>
      </c>
      <c r="B63">
        <f ca="1">IF('Liv 2010'!$A71="LM",INDIRECT("'Liv 2010'!"&amp;'Country Selector'!$B$3&amp;ROW($A71))*10^12,0)</f>
        <v>2390914697508.4229</v>
      </c>
      <c r="C63">
        <f t="shared" ca="1" si="9"/>
        <v>2489577951243.501</v>
      </c>
      <c r="D63">
        <f t="shared" ca="1" si="9"/>
        <v>2588241204978.5791</v>
      </c>
      <c r="E63">
        <f t="shared" ca="1" si="9"/>
        <v>2686904458713.6567</v>
      </c>
      <c r="F63">
        <f t="shared" ref="D63:K95" ca="1" si="12">$B63*($L$1-F$1)/($L$1-$B$1)+$L63*(F$1-$B$1)/($L$1-$B$1)</f>
        <v>2785567712448.7349</v>
      </c>
      <c r="G63">
        <f t="shared" ca="1" si="12"/>
        <v>2884230966183.8125</v>
      </c>
      <c r="H63">
        <f t="shared" ca="1" si="12"/>
        <v>2982894219918.8906</v>
      </c>
      <c r="I63">
        <f t="shared" ca="1" si="12"/>
        <v>3081557473653.9688</v>
      </c>
      <c r="J63">
        <f t="shared" ca="1" si="12"/>
        <v>3180220727389.0469</v>
      </c>
      <c r="K63">
        <f t="shared" ca="1" si="12"/>
        <v>3278883981124.1245</v>
      </c>
      <c r="L63" s="214">
        <f ca="1">IF('Liv 2020'!$A71="LM",INDIRECT("'Liv 2020'!"&amp;'Country Selector'!$B$3&amp;ROW($A71))*10^12,0)*'Process Emissions Multipliers'!$B$54</f>
        <v>3377547234859.2026</v>
      </c>
      <c r="M63">
        <f t="shared" ca="1" si="10"/>
        <v>3698198352745.8008</v>
      </c>
      <c r="N63">
        <f t="shared" ca="1" si="10"/>
        <v>4018849470632.3994</v>
      </c>
      <c r="O63">
        <f t="shared" ca="1" si="10"/>
        <v>4339500588518.9971</v>
      </c>
      <c r="P63">
        <f t="shared" ref="N63:U95" ca="1" si="13">$L63*($V$1-P$1)/($V$1-$L$1)+$V63*(P$1-$L$1)/($V$1-$L$1)</f>
        <v>4660151706405.5957</v>
      </c>
      <c r="Q63">
        <f t="shared" ca="1" si="13"/>
        <v>4980802824292.1934</v>
      </c>
      <c r="R63">
        <f t="shared" ca="1" si="13"/>
        <v>5301453942178.792</v>
      </c>
      <c r="S63">
        <f t="shared" ca="1" si="13"/>
        <v>5622105060065.3896</v>
      </c>
      <c r="T63">
        <f t="shared" ca="1" si="13"/>
        <v>5942756177951.9883</v>
      </c>
      <c r="U63">
        <f t="shared" ca="1" si="13"/>
        <v>6263407295838.5859</v>
      </c>
      <c r="V63" s="214">
        <f ca="1">IF('Liv 2030'!$A71="LM",INDIRECT("'Liv 2030'!"&amp;'Country Selector'!$B$3&amp;ROW($A71))*10^12,0)*'Process Emissions Multipliers'!$D$54</f>
        <v>6584058413725.1846</v>
      </c>
      <c r="W63" s="90">
        <f t="shared" ref="W63:AL78" ca="1" si="14">$V63*($AP$1-W$1)/($AP$1-$V$1)+$AP63*(W$1-$V$1)/($AP$1-$V$1)</f>
        <v>6608768580647.9453</v>
      </c>
      <c r="X63" s="90">
        <f t="shared" ca="1" si="14"/>
        <v>6633478747570.707</v>
      </c>
      <c r="Y63" s="90">
        <f t="shared" ca="1" si="14"/>
        <v>6658188914493.4678</v>
      </c>
      <c r="Z63" s="90">
        <f t="shared" ca="1" si="14"/>
        <v>6682899081416.2285</v>
      </c>
      <c r="AA63" s="90">
        <f t="shared" ca="1" si="14"/>
        <v>6707609248338.9902</v>
      </c>
      <c r="AB63" s="90">
        <f t="shared" ca="1" si="14"/>
        <v>6732319415261.751</v>
      </c>
      <c r="AC63" s="90">
        <f t="shared" ca="1" si="14"/>
        <v>6757029582184.5117</v>
      </c>
      <c r="AD63" s="90">
        <f t="shared" ca="1" si="14"/>
        <v>6781739749107.2734</v>
      </c>
      <c r="AE63" s="90">
        <f t="shared" ca="1" si="14"/>
        <v>6806449916030.0342</v>
      </c>
      <c r="AF63" s="90">
        <f t="shared" ca="1" si="14"/>
        <v>6831160082952.7949</v>
      </c>
      <c r="AG63" s="90">
        <f t="shared" ca="1" si="14"/>
        <v>6855870249875.5566</v>
      </c>
      <c r="AH63" s="90">
        <f t="shared" ca="1" si="14"/>
        <v>6880580416798.3174</v>
      </c>
      <c r="AI63" s="90">
        <f t="shared" ca="1" si="14"/>
        <v>6905290583721.0781</v>
      </c>
      <c r="AJ63" s="90">
        <f t="shared" ca="1" si="14"/>
        <v>6930000750643.8398</v>
      </c>
      <c r="AK63" s="90">
        <f t="shared" ca="1" si="14"/>
        <v>6954710917566.6006</v>
      </c>
      <c r="AL63" s="90">
        <f t="shared" ca="1" si="14"/>
        <v>6979421084489.3623</v>
      </c>
      <c r="AM63" s="90">
        <f t="shared" ca="1" si="11"/>
        <v>7004131251412.123</v>
      </c>
      <c r="AN63" s="90">
        <f t="shared" ca="1" si="11"/>
        <v>7028841418334.8838</v>
      </c>
      <c r="AO63" s="90">
        <f t="shared" ca="1" si="11"/>
        <v>7053551585257.6445</v>
      </c>
      <c r="AP63" s="214">
        <f ca="1">V63*'Process Emissions Multipliers'!$E$54</f>
        <v>7078261752180.4063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 s="214">
        <f ca="1">IF('Liv 2020'!$A72="LM",INDIRECT("'Liv 2020'!"&amp;'Country Selector'!$B$3&amp;ROW($A72))*10^12,0)*'Process Emissions Multipliers'!$B$54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 s="214">
        <f ca="1">IF('Liv 2030'!$A72="LM",INDIRECT("'Liv 2030'!"&amp;'Country Selector'!$B$3&amp;ROW($A72))*10^12,0)*'Process Emissions Multipliers'!$D$54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Multipliers'!$E$54</f>
        <v>0</v>
      </c>
    </row>
    <row r="65" spans="1:42">
      <c r="A65" s="74">
        <v>13</v>
      </c>
      <c r="B65">
        <f ca="1">IF('Liv 2010'!$A73="LM",INDIRECT("'Liv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 s="214">
        <f ca="1">IF('Liv 2020'!$A73="LM",INDIRECT("'Liv 2020'!"&amp;'Country Selector'!$B$3&amp;ROW($A73))*10^12,0)*'Process Emissions Multipliers'!$B$54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 s="214">
        <f ca="1">IF('Liv 2030'!$A73="LM",INDIRECT("'Liv 2030'!"&amp;'Country Selector'!$B$3&amp;ROW($A73))*10^12,0)*'Process Emissions Multipliers'!$D$54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Multipliers'!$E$54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318490749533.7124</v>
      </c>
      <c r="D66">
        <f t="shared" ca="1" si="12"/>
        <v>636981499067.4248</v>
      </c>
      <c r="E66">
        <f t="shared" ca="1" si="12"/>
        <v>955472248601.13708</v>
      </c>
      <c r="F66">
        <f t="shared" ca="1" si="12"/>
        <v>1273962998134.8496</v>
      </c>
      <c r="G66">
        <f t="shared" ca="1" si="12"/>
        <v>1592453747668.562</v>
      </c>
      <c r="H66">
        <f t="shared" ca="1" si="12"/>
        <v>1910944497202.2742</v>
      </c>
      <c r="I66">
        <f t="shared" ca="1" si="12"/>
        <v>2229435246735.9868</v>
      </c>
      <c r="J66">
        <f t="shared" ca="1" si="12"/>
        <v>2547925996269.6992</v>
      </c>
      <c r="K66">
        <f t="shared" ca="1" si="12"/>
        <v>2866416745803.4116</v>
      </c>
      <c r="L66" s="214">
        <f ca="1">IF('Liv 2020'!$A74="LM",INDIRECT("'Liv 2020'!"&amp;'Country Selector'!$B$3&amp;ROW($A74))*10^12,0)*'Process Emissions Multipliers'!$B$54</f>
        <v>3184907495337.124</v>
      </c>
      <c r="M66">
        <f t="shared" ca="1" si="16"/>
        <v>2866416745803.4116</v>
      </c>
      <c r="N66">
        <f t="shared" ca="1" si="13"/>
        <v>2547925996269.6992</v>
      </c>
      <c r="O66">
        <f t="shared" ca="1" si="13"/>
        <v>2229435246735.9868</v>
      </c>
      <c r="P66">
        <f t="shared" ca="1" si="13"/>
        <v>1910944497202.2742</v>
      </c>
      <c r="Q66">
        <f t="shared" ca="1" si="13"/>
        <v>1592453747668.562</v>
      </c>
      <c r="R66">
        <f t="shared" ca="1" si="13"/>
        <v>1273962998134.8496</v>
      </c>
      <c r="S66">
        <f t="shared" ca="1" si="13"/>
        <v>955472248601.13708</v>
      </c>
      <c r="T66">
        <f t="shared" ca="1" si="13"/>
        <v>636981499067.4248</v>
      </c>
      <c r="U66">
        <f t="shared" ca="1" si="13"/>
        <v>318490749533.7124</v>
      </c>
      <c r="V66" s="214">
        <f ca="1">IF('Liv 2030'!$A74="LM",INDIRECT("'Liv 2030'!"&amp;'Country Selector'!$B$3&amp;ROW($A74))*10^12,0)*'Process Emissions Multipliers'!$D$54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Multipliers'!$E$54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 s="214">
        <f ca="1">IF('Liv 2020'!$A75="LM",INDIRECT("'Liv 2020'!"&amp;'Country Selector'!$B$3&amp;ROW($A75))*10^12,0)*'Process Emissions Multipliers'!$B$54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 s="214">
        <f ca="1">IF('Liv 2030'!$A75="LM",INDIRECT("'Liv 2030'!"&amp;'Country Selector'!$B$3&amp;ROW($A75))*10^12,0)*'Process Emissions Multipliers'!$D$54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Multipliers'!$E$54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 s="214">
        <f ca="1">IF('Liv 2020'!$A76="LM",INDIRECT("'Liv 2020'!"&amp;'Country Selector'!$B$3&amp;ROW($A76))*10^12,0)*'Process Emissions Multipliers'!$B$54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 s="214">
        <f ca="1">IF('Liv 2030'!$A76="LM",INDIRECT("'Liv 2030'!"&amp;'Country Selector'!$B$3&amp;ROW($A76))*10^12,0)*'Process Emissions Multipliers'!$D$54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Multipliers'!$E$54</f>
        <v>0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 s="214">
        <f ca="1">IF('Liv 2020'!$A77="LM",INDIRECT("'Liv 2020'!"&amp;'Country Selector'!$B$3&amp;ROW($A77))*10^12,0)*'Process Emissions Multipliers'!$B$54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 s="214">
        <f ca="1">IF('Liv 2030'!$A77="LM",INDIRECT("'Liv 2030'!"&amp;'Country Selector'!$B$3&amp;ROW($A77))*10^12,0)*'Process Emissions Multipliers'!$D$54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Multipliers'!$E$54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 s="214">
        <f ca="1">IF('Liv 2020'!$A78="LM",INDIRECT("'Liv 2020'!"&amp;'Country Selector'!$B$3&amp;ROW($A78))*10^12,0)*'Process Emissions Multipliers'!$B$54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 s="214">
        <f ca="1">IF('Liv 2030'!$A78="LM",INDIRECT("'Liv 2030'!"&amp;'Country Selector'!$B$3&amp;ROW($A78))*10^12,0)*'Process Emissions Multipliers'!$D$54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Multipliers'!$E$54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 s="214">
        <f ca="1">IF('Liv 2020'!$A79="LM",INDIRECT("'Liv 2020'!"&amp;'Country Selector'!$B$3&amp;ROW($A79))*10^12,0)*'Process Emissions Multipliers'!$B$54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 s="214">
        <f ca="1">IF('Liv 2030'!$A79="LM",INDIRECT("'Liv 2030'!"&amp;'Country Selector'!$B$3&amp;ROW($A79))*10^12,0)*'Process Emissions Multipliers'!$D$54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Multipliers'!$E$54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 s="214">
        <f ca="1">IF('Liv 2020'!$A80="LM",INDIRECT("'Liv 2020'!"&amp;'Country Selector'!$B$3&amp;ROW($A80))*10^12,0)*'Process Emissions Multipliers'!$B$54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 s="214">
        <f ca="1">IF('Liv 2030'!$A80="LM",INDIRECT("'Liv 2030'!"&amp;'Country Selector'!$B$3&amp;ROW($A80))*10^12,0)*'Process Emissions Multipliers'!$D$54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Multipliers'!$E$54</f>
        <v>0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 s="214">
        <f ca="1">IF('Liv 2020'!$A81="LM",INDIRECT("'Liv 2020'!"&amp;'Country Selector'!$B$3&amp;ROW($A81))*10^12,0)*'Process Emissions Multipliers'!$B$54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 s="214">
        <f ca="1">IF('Liv 2030'!$A81="LM",INDIRECT("'Liv 2030'!"&amp;'Country Selector'!$B$3&amp;ROW($A81))*10^12,0)*'Process Emissions Multipliers'!$D$54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Multipliers'!$E$54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 s="214">
        <f ca="1">IF('Liv 2020'!$A82="LM",INDIRECT("'Liv 2020'!"&amp;'Country Selector'!$B$3&amp;ROW($A82))*10^12,0)*'Process Emissions Multipliers'!$B$54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 s="214">
        <f ca="1">IF('Liv 2030'!$A82="LM",INDIRECT("'Liv 2030'!"&amp;'Country Selector'!$B$3&amp;ROW($A82))*10^12,0)*'Process Emissions Multipliers'!$D$54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Multipliers'!$E$54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 s="214">
        <f ca="1">IF('Liv 2020'!$A83="LM",INDIRECT("'Liv 2020'!"&amp;'Country Selector'!$B$3&amp;ROW($A83))*10^12,0)*'Process Emissions Multipliers'!$B$54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 s="214">
        <f ca="1">IF('Liv 2030'!$A83="LM",INDIRECT("'Liv 2030'!"&amp;'Country Selector'!$B$3&amp;ROW($A83))*10^12,0)*'Process Emissions Multipliers'!$D$54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Multipliers'!$E$54</f>
        <v>0</v>
      </c>
    </row>
    <row r="76" spans="1:42">
      <c r="A76" s="74">
        <v>24</v>
      </c>
      <c r="B76">
        <f ca="1">IF('Liv 2010'!$A84="LM",INDIRECT("'Liv 2010'!"&amp;'Country Selector'!$B$3&amp;ROW($A84))*10^12,0)</f>
        <v>2038204637321.5132</v>
      </c>
      <c r="C76">
        <f t="shared" ca="1" si="15"/>
        <v>1834384173589.3618</v>
      </c>
      <c r="D76">
        <f t="shared" ca="1" si="12"/>
        <v>1630563709857.2104</v>
      </c>
      <c r="E76">
        <f t="shared" ca="1" si="12"/>
        <v>1426743246125.0591</v>
      </c>
      <c r="F76">
        <f t="shared" ca="1" si="12"/>
        <v>1222922782392.9077</v>
      </c>
      <c r="G76">
        <f t="shared" ca="1" si="12"/>
        <v>1019102318660.7566</v>
      </c>
      <c r="H76">
        <f t="shared" ca="1" si="12"/>
        <v>815281854928.60522</v>
      </c>
      <c r="I76">
        <f t="shared" ca="1" si="12"/>
        <v>611461391196.45386</v>
      </c>
      <c r="J76">
        <f t="shared" ca="1" si="12"/>
        <v>407640927464.30261</v>
      </c>
      <c r="K76">
        <f t="shared" ca="1" si="12"/>
        <v>203820463732.15131</v>
      </c>
      <c r="L76" s="214">
        <f ca="1">IF('Liv 2020'!$A84="LM",INDIRECT("'Liv 2020'!"&amp;'Country Selector'!$B$3&amp;ROW($A84))*10^12,0)*'Process Emissions Multipliers'!$B$54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 s="214">
        <f ca="1">IF('Liv 2030'!$A84="LM",INDIRECT("'Liv 2030'!"&amp;'Country Selector'!$B$3&amp;ROW($A84))*10^12,0)*'Process Emissions Multipliers'!$D$54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4">
        <f ca="1">V76*'Process Emissions Multipliers'!$E$54</f>
        <v>0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 s="214">
        <f ca="1">IF('Liv 2020'!$A85="LM",INDIRECT("'Liv 2020'!"&amp;'Country Selector'!$B$3&amp;ROW($A85))*10^12,0)*'Process Emissions Multipliers'!$B$54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 s="214">
        <f ca="1">IF('Liv 2030'!$A85="LM",INDIRECT("'Liv 2030'!"&amp;'Country Selector'!$B$3&amp;ROW($A85))*10^12,0)*'Process Emissions Multipliers'!$D$54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Multipliers'!$E$54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 s="214">
        <f ca="1">IF('Liv 2020'!$A86="LM",INDIRECT("'Liv 2020'!"&amp;'Country Selector'!$B$3&amp;ROW($A86))*10^12,0)*'Process Emissions Multipliers'!$B$54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 s="214">
        <f ca="1">IF('Liv 2030'!$A86="LM",INDIRECT("'Liv 2030'!"&amp;'Country Selector'!$B$3&amp;ROW($A86))*10^12,0)*'Process Emissions Multipliers'!$D$54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Multipliers'!$E$54</f>
        <v>0</v>
      </c>
    </row>
    <row r="79" spans="1:42">
      <c r="A79" s="74">
        <v>27</v>
      </c>
      <c r="B79">
        <f ca="1">IF('Liv 2010'!$A87="LM",INDIRECT("'Liv 2010'!"&amp;'Country Selector'!$B$3&amp;ROW($A87))*10^12,0)</f>
        <v>2390914697508.4214</v>
      </c>
      <c r="C79">
        <f t="shared" ca="1" si="15"/>
        <v>2489577951243.4995</v>
      </c>
      <c r="D79">
        <f t="shared" ca="1" si="12"/>
        <v>2588241204978.5776</v>
      </c>
      <c r="E79">
        <f t="shared" ca="1" si="12"/>
        <v>2686904458713.6558</v>
      </c>
      <c r="F79">
        <f t="shared" ca="1" si="12"/>
        <v>2785567712448.7339</v>
      </c>
      <c r="G79">
        <f t="shared" ca="1" si="12"/>
        <v>2884230966183.812</v>
      </c>
      <c r="H79">
        <f t="shared" ca="1" si="12"/>
        <v>2982894219918.8901</v>
      </c>
      <c r="I79">
        <f t="shared" ca="1" si="12"/>
        <v>3081557473653.9683</v>
      </c>
      <c r="J79">
        <f t="shared" ca="1" si="12"/>
        <v>3180220727389.0464</v>
      </c>
      <c r="K79">
        <f t="shared" ca="1" si="12"/>
        <v>3278883981124.1245</v>
      </c>
      <c r="L79" s="214">
        <f ca="1">IF('Liv 2020'!$A87="LM",INDIRECT("'Liv 2020'!"&amp;'Country Selector'!$B$3&amp;ROW($A87))*10^12,0)*'Process Emissions Multipliers'!$B$54</f>
        <v>3377547234859.2026</v>
      </c>
      <c r="M79">
        <f t="shared" ca="1" si="16"/>
        <v>3365432255467.5903</v>
      </c>
      <c r="N79">
        <f t="shared" ca="1" si="13"/>
        <v>3353317276075.9785</v>
      </c>
      <c r="O79">
        <f t="shared" ca="1" si="13"/>
        <v>3341202296684.3662</v>
      </c>
      <c r="P79">
        <f t="shared" ca="1" si="13"/>
        <v>3329087317292.7539</v>
      </c>
      <c r="Q79">
        <f t="shared" ca="1" si="13"/>
        <v>3316972337901.1421</v>
      </c>
      <c r="R79">
        <f t="shared" ca="1" si="13"/>
        <v>3304857358509.5303</v>
      </c>
      <c r="S79">
        <f t="shared" ca="1" si="13"/>
        <v>3292742379117.918</v>
      </c>
      <c r="T79">
        <f t="shared" ca="1" si="13"/>
        <v>3280627399726.3057</v>
      </c>
      <c r="U79">
        <f t="shared" ca="1" si="13"/>
        <v>3268512420334.6938</v>
      </c>
      <c r="V79" s="214">
        <f ca="1">IF('Liv 2030'!$A87="LM",INDIRECT("'Liv 2030'!"&amp;'Country Selector'!$B$3&amp;ROW($A87))*10^12,0)*'Process Emissions Multipliers'!$D$54</f>
        <v>3256397440943.0815</v>
      </c>
      <c r="W79" s="90">
        <f t="shared" ref="W79:AL94" ca="1" si="18">$V79*($AP$1-W$1)/($AP$1-$V$1)+$AP79*(W$1-$V$1)/($AP$1-$V$1)</f>
        <v>3268618797327.8936</v>
      </c>
      <c r="X79" s="90">
        <f t="shared" ca="1" si="18"/>
        <v>3280840153712.7056</v>
      </c>
      <c r="Y79" s="90">
        <f t="shared" ca="1" si="18"/>
        <v>3293061510097.5176</v>
      </c>
      <c r="Z79" s="90">
        <f t="shared" ca="1" si="18"/>
        <v>3305282866482.3296</v>
      </c>
      <c r="AA79" s="90">
        <f t="shared" ca="1" si="18"/>
        <v>3317504222867.1421</v>
      </c>
      <c r="AB79" s="90">
        <f t="shared" ca="1" si="18"/>
        <v>3329725579251.9536</v>
      </c>
      <c r="AC79" s="90">
        <f t="shared" ca="1" si="18"/>
        <v>3341946935636.7656</v>
      </c>
      <c r="AD79" s="90">
        <f t="shared" ca="1" si="18"/>
        <v>3354168292021.5776</v>
      </c>
      <c r="AE79" s="90">
        <f t="shared" ca="1" si="18"/>
        <v>3366389648406.3896</v>
      </c>
      <c r="AF79" s="90">
        <f t="shared" ca="1" si="18"/>
        <v>3378611004791.2017</v>
      </c>
      <c r="AG79" s="90">
        <f t="shared" ca="1" si="18"/>
        <v>3390832361176.0137</v>
      </c>
      <c r="AH79" s="90">
        <f t="shared" ca="1" si="18"/>
        <v>3403053717560.8257</v>
      </c>
      <c r="AI79" s="90">
        <f t="shared" ca="1" si="18"/>
        <v>3415275073945.6377</v>
      </c>
      <c r="AJ79" s="90">
        <f t="shared" ca="1" si="18"/>
        <v>3427496430330.4497</v>
      </c>
      <c r="AK79" s="90">
        <f t="shared" ca="1" si="18"/>
        <v>3439717786715.2617</v>
      </c>
      <c r="AL79" s="90">
        <f t="shared" ca="1" si="18"/>
        <v>3451939143100.0737</v>
      </c>
      <c r="AM79" s="90">
        <f t="shared" ca="1" si="17"/>
        <v>3464160499484.8857</v>
      </c>
      <c r="AN79" s="90">
        <f t="shared" ca="1" si="17"/>
        <v>3476381855869.6978</v>
      </c>
      <c r="AO79" s="90">
        <f t="shared" ca="1" si="17"/>
        <v>3488603212254.5103</v>
      </c>
      <c r="AP79" s="214">
        <f ca="1">V79*'Process Emissions Multipliers'!$E$54</f>
        <v>3500824568639.3218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 s="214">
        <f ca="1">IF('Liv 2020'!$A88="LM",INDIRECT("'Liv 2020'!"&amp;'Country Selector'!$B$3&amp;ROW($A88))*10^12,0)*'Process Emissions Multipliers'!$B$54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 s="214">
        <f ca="1">IF('Liv 2030'!$A88="LM",INDIRECT("'Liv 2030'!"&amp;'Country Selector'!$B$3&amp;ROW($A88))*10^12,0)*'Process Emissions Multipliers'!$D$54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Multipliers'!$E$54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 s="214">
        <f ca="1">IF('Liv 2020'!$A89="LM",INDIRECT("'Liv 2020'!"&amp;'Country Selector'!$B$3&amp;ROW($A89))*10^12,0)*'Process Emissions Multipliers'!$B$54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 s="214">
        <f ca="1">IF('Liv 2030'!$A89="LM",INDIRECT("'Liv 2030'!"&amp;'Country Selector'!$B$3&amp;ROW($A89))*10^12,0)*'Process Emissions Multipliers'!$D$54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14">
        <f ca="1">V81*'Process Emissions Multipliers'!$E$54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 s="214">
        <f ca="1">IF('Liv 2020'!$A90="LM",INDIRECT("'Liv 2020'!"&amp;'Country Selector'!$B$3&amp;ROW($A90))*10^12,0)*'Process Emissions Multipliers'!$B$54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 s="214">
        <f ca="1">IF('Liv 2030'!$A90="LM",INDIRECT("'Liv 2030'!"&amp;'Country Selector'!$B$3&amp;ROW($A90))*10^12,0)*'Process Emissions Multipliers'!$D$54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Multipliers'!$E$54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 s="214">
        <f ca="1">IF('Liv 2020'!$A91="LM",INDIRECT("'Liv 2020'!"&amp;'Country Selector'!$B$3&amp;ROW($A91))*10^12,0)*'Process Emissions Multipliers'!$B$54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 s="214">
        <f ca="1">IF('Liv 2030'!$A91="LM",INDIRECT("'Liv 2030'!"&amp;'Country Selector'!$B$3&amp;ROW($A91))*10^12,0)*'Process Emissions Multipliers'!$D$54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Multipliers'!$E$54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 s="214">
        <f ca="1">IF('Liv 2020'!$A92="LM",INDIRECT("'Liv 2020'!"&amp;'Country Selector'!$B$3&amp;ROW($A92))*10^12,0)*'Process Emissions Multipliers'!$B$54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 s="214">
        <f ca="1">IF('Liv 2030'!$A92="LM",INDIRECT("'Liv 2030'!"&amp;'Country Selector'!$B$3&amp;ROW($A92))*10^12,0)*'Process Emissions Multipliers'!$D$54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Multipliers'!$E$54</f>
        <v>0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 s="214">
        <f ca="1">IF('Liv 2020'!$A93="LM",INDIRECT("'Liv 2020'!"&amp;'Country Selector'!$B$3&amp;ROW($A93))*10^12,0)*'Process Emissions Multipliers'!$B$54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 s="214">
        <f ca="1">IF('Liv 2030'!$A93="LM",INDIRECT("'Liv 2030'!"&amp;'Country Selector'!$B$3&amp;ROW($A93))*10^12,0)*'Process Emissions Multipliers'!$D$54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Multipliers'!$E$54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 s="214">
        <f ca="1">IF('Liv 2020'!$A94="LM",INDIRECT("'Liv 2020'!"&amp;'Country Selector'!$B$3&amp;ROW($A94))*10^12,0)*'Process Emissions Multipliers'!$B$54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 s="214">
        <f ca="1">IF('Liv 2030'!$A94="LM",INDIRECT("'Liv 2030'!"&amp;'Country Selector'!$B$3&amp;ROW($A94))*10^12,0)*'Process Emissions Multipliers'!$D$54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Multipliers'!$E$54</f>
        <v>0</v>
      </c>
    </row>
    <row r="87" spans="1:42">
      <c r="A87" s="74">
        <v>35</v>
      </c>
      <c r="B87">
        <f ca="1">IF('Liv 2010'!$A95="LM",INDIRECT("'Liv 2010'!"&amp;'Country Selector'!$B$3&amp;ROW($A95))*10^12,0)</f>
        <v>5987667501937.6787</v>
      </c>
      <c r="C87">
        <f t="shared" ca="1" si="15"/>
        <v>5388900751743.9111</v>
      </c>
      <c r="D87">
        <f t="shared" ca="1" si="12"/>
        <v>4790134001550.1426</v>
      </c>
      <c r="E87">
        <f t="shared" ca="1" si="12"/>
        <v>4191367251356.375</v>
      </c>
      <c r="F87">
        <f t="shared" ca="1" si="12"/>
        <v>3592600501162.6069</v>
      </c>
      <c r="G87">
        <f t="shared" ca="1" si="12"/>
        <v>2993833750968.8394</v>
      </c>
      <c r="H87">
        <f t="shared" ca="1" si="12"/>
        <v>2395067000775.0713</v>
      </c>
      <c r="I87">
        <f t="shared" ca="1" si="12"/>
        <v>1796300250581.3035</v>
      </c>
      <c r="J87">
        <f t="shared" ca="1" si="12"/>
        <v>1197533500387.5356</v>
      </c>
      <c r="K87">
        <f t="shared" ca="1" si="12"/>
        <v>598766750193.76782</v>
      </c>
      <c r="L87" s="214">
        <f ca="1">IF('Liv 2020'!$A95="LM",INDIRECT("'Liv 2020'!"&amp;'Country Selector'!$B$3&amp;ROW($A95))*10^12,0)*'Process Emissions Multipliers'!$B$54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 s="214">
        <f ca="1">IF('Liv 2030'!$A95="LM",INDIRECT("'Liv 2030'!"&amp;'Country Selector'!$B$3&amp;ROW($A95))*10^12,0)*'Process Emissions Multipliers'!$D$54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Multipliers'!$E$54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 s="214">
        <f ca="1">IF('Liv 2020'!$A96="LM",INDIRECT("'Liv 2020'!"&amp;'Country Selector'!$B$3&amp;ROW($A96))*10^12,0)*'Process Emissions Multipliers'!$B$54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 s="214">
        <f ca="1">IF('Liv 2030'!$A96="LM",INDIRECT("'Liv 2030'!"&amp;'Country Selector'!$B$3&amp;ROW($A96))*10^12,0)*'Process Emissions Multipliers'!$D$54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Multipliers'!$E$54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 s="214">
        <f ca="1">IF('Liv 2020'!$A97="LM",INDIRECT("'Liv 2020'!"&amp;'Country Selector'!$B$3&amp;ROW($A97))*10^12,0)*'Process Emissions Multipliers'!$B$54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 s="214">
        <f ca="1">IF('Liv 2030'!$A97="LM",INDIRECT("'Liv 2030'!"&amp;'Country Selector'!$B$3&amp;ROW($A97))*10^12,0)*'Process Emissions Multipliers'!$D$54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Multipliers'!$E$54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 s="214">
        <f ca="1">IF('Liv 2020'!$A98="LM",INDIRECT("'Liv 2020'!"&amp;'Country Selector'!$B$3&amp;ROW($A98))*10^12,0)*'Process Emissions Multipliers'!$B$54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 s="214">
        <f ca="1">IF('Liv 2030'!$A98="LM",INDIRECT("'Liv 2030'!"&amp;'Country Selector'!$B$3&amp;ROW($A98))*10^12,0)*'Process Emissions Multipliers'!$D$54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Multipliers'!$E$54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 s="214">
        <f ca="1">IF('Liv 2020'!$A99="LM",INDIRECT("'Liv 2020'!"&amp;'Country Selector'!$B$3&amp;ROW($A99))*10^12,0)*'Process Emissions Multipliers'!$B$54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 s="214">
        <f ca="1">IF('Liv 2030'!$A99="LM",INDIRECT("'Liv 2030'!"&amp;'Country Selector'!$B$3&amp;ROW($A99))*10^12,0)*'Process Emissions Multipliers'!$D$54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Multipliers'!$E$54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0</v>
      </c>
      <c r="C92">
        <f t="shared" ca="1" si="15"/>
        <v>905352399119.63989</v>
      </c>
      <c r="D92">
        <f t="shared" ca="1" si="12"/>
        <v>1810704798239.2798</v>
      </c>
      <c r="E92">
        <f t="shared" ca="1" si="12"/>
        <v>2716057197358.9194</v>
      </c>
      <c r="F92">
        <f t="shared" ca="1" si="12"/>
        <v>3621409596478.5596</v>
      </c>
      <c r="G92">
        <f t="shared" ca="1" si="12"/>
        <v>4526761995598.1992</v>
      </c>
      <c r="H92">
        <f t="shared" ca="1" si="12"/>
        <v>5432114394717.8389</v>
      </c>
      <c r="I92">
        <f t="shared" ca="1" si="12"/>
        <v>6337466793837.4785</v>
      </c>
      <c r="J92">
        <f t="shared" ca="1" si="12"/>
        <v>7242819192957.1191</v>
      </c>
      <c r="K92">
        <f t="shared" ca="1" si="12"/>
        <v>8148171592076.7598</v>
      </c>
      <c r="L92" s="214">
        <f ca="1">IF('Liv 2020'!$A100="LM",INDIRECT("'Liv 2020'!"&amp;'Country Selector'!$B$3&amp;ROW($A100))*10^12,0)*'Process Emissions Multipliers'!$B$54</f>
        <v>9053523991196.3984</v>
      </c>
      <c r="M92">
        <f t="shared" ca="1" si="16"/>
        <v>8148171592076.7598</v>
      </c>
      <c r="N92">
        <f t="shared" ca="1" si="13"/>
        <v>7242819192957.1191</v>
      </c>
      <c r="O92">
        <f t="shared" ca="1" si="13"/>
        <v>6337466793837.4785</v>
      </c>
      <c r="P92">
        <f t="shared" ca="1" si="13"/>
        <v>5432114394717.8389</v>
      </c>
      <c r="Q92">
        <f t="shared" ca="1" si="13"/>
        <v>4526761995598.1992</v>
      </c>
      <c r="R92">
        <f t="shared" ca="1" si="13"/>
        <v>3621409596478.5596</v>
      </c>
      <c r="S92">
        <f t="shared" ca="1" si="13"/>
        <v>2716057197358.9194</v>
      </c>
      <c r="T92">
        <f t="shared" ca="1" si="13"/>
        <v>1810704798239.2798</v>
      </c>
      <c r="U92">
        <f t="shared" ca="1" si="13"/>
        <v>905352399119.63989</v>
      </c>
      <c r="V92" s="214">
        <f ca="1">IF('Liv 2030'!$A100="LM",INDIRECT("'Liv 2030'!"&amp;'Country Selector'!$B$3&amp;ROW($A100))*10^12,0)*'Process Emissions Multipliers'!$D$54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Multipliers'!$E$54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 s="214">
        <f ca="1">IF('Liv 2020'!$A101="LM",INDIRECT("'Liv 2020'!"&amp;'Country Selector'!$B$3&amp;ROW($A101))*10^12,0)*'Process Emissions Multipliers'!$B$54</f>
        <v>0</v>
      </c>
      <c r="M93">
        <f t="shared" ca="1" si="16"/>
        <v>243522720341.02631</v>
      </c>
      <c r="N93">
        <f t="shared" ca="1" si="13"/>
        <v>487045440682.05261</v>
      </c>
      <c r="O93">
        <f t="shared" ca="1" si="13"/>
        <v>730568161023.07886</v>
      </c>
      <c r="P93">
        <f t="shared" ca="1" si="13"/>
        <v>974090881364.10522</v>
      </c>
      <c r="Q93">
        <f t="shared" ca="1" si="13"/>
        <v>1217613601705.1316</v>
      </c>
      <c r="R93">
        <f t="shared" ca="1" si="13"/>
        <v>1461136322046.1577</v>
      </c>
      <c r="S93">
        <f t="shared" ca="1" si="13"/>
        <v>1704659042387.1841</v>
      </c>
      <c r="T93">
        <f t="shared" ca="1" si="13"/>
        <v>1948181762728.2104</v>
      </c>
      <c r="U93">
        <f t="shared" ca="1" si="13"/>
        <v>2191704483069.2368</v>
      </c>
      <c r="V93" s="214">
        <f ca="1">IF('Liv 2030'!$A101="LM",INDIRECT("'Liv 2030'!"&amp;'Country Selector'!$B$3&amp;ROW($A101))*10^12,0)*'Process Emissions Multipliers'!$D$54</f>
        <v>2435227203410.2632</v>
      </c>
      <c r="W93" s="90">
        <f t="shared" ca="1" si="18"/>
        <v>2444366683486.2109</v>
      </c>
      <c r="X93" s="90">
        <f t="shared" ca="1" si="18"/>
        <v>2453506163562.1582</v>
      </c>
      <c r="Y93" s="90">
        <f t="shared" ca="1" si="18"/>
        <v>2462645643638.106</v>
      </c>
      <c r="Z93" s="90">
        <f t="shared" ca="1" si="18"/>
        <v>2471785123714.0532</v>
      </c>
      <c r="AA93" s="90">
        <f t="shared" ca="1" si="18"/>
        <v>2480924603790.001</v>
      </c>
      <c r="AB93" s="90">
        <f t="shared" ca="1" si="18"/>
        <v>2490064083865.9482</v>
      </c>
      <c r="AC93" s="90">
        <f t="shared" ca="1" si="18"/>
        <v>2499203563941.896</v>
      </c>
      <c r="AD93" s="90">
        <f t="shared" ca="1" si="18"/>
        <v>2508343044017.8438</v>
      </c>
      <c r="AE93" s="90">
        <f t="shared" ca="1" si="18"/>
        <v>2517482524093.791</v>
      </c>
      <c r="AF93" s="90">
        <f t="shared" ca="1" si="18"/>
        <v>2526622004169.7388</v>
      </c>
      <c r="AG93" s="90">
        <f t="shared" ca="1" si="18"/>
        <v>2535761484245.6865</v>
      </c>
      <c r="AH93" s="90">
        <f t="shared" ca="1" si="18"/>
        <v>2544900964321.6338</v>
      </c>
      <c r="AI93" s="90">
        <f t="shared" ca="1" si="18"/>
        <v>2554040444397.5811</v>
      </c>
      <c r="AJ93" s="90">
        <f t="shared" ca="1" si="18"/>
        <v>2563179924473.5288</v>
      </c>
      <c r="AK93" s="90">
        <f t="shared" ca="1" si="18"/>
        <v>2572319404549.4766</v>
      </c>
      <c r="AL93" s="90">
        <f t="shared" ca="1" si="18"/>
        <v>2581458884625.4243</v>
      </c>
      <c r="AM93" s="90">
        <f t="shared" ca="1" si="17"/>
        <v>2590598364701.3716</v>
      </c>
      <c r="AN93" s="90">
        <f t="shared" ca="1" si="17"/>
        <v>2599737844777.3193</v>
      </c>
      <c r="AO93" s="90">
        <f t="shared" ca="1" si="17"/>
        <v>2608877324853.2666</v>
      </c>
      <c r="AP93" s="214">
        <f ca="1">V93*'Process Emissions Multipliers'!$E$54</f>
        <v>2618016804929.2144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 s="214">
        <f ca="1">IF('Liv 2020'!$A102="LM",INDIRECT("'Liv 2020'!"&amp;'Country Selector'!$B$3&amp;ROW($A102))*10^12,0)*'Process Emissions Multipliers'!$B$54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 s="214">
        <f ca="1">IF('Liv 2030'!$A102="LM",INDIRECT("'Liv 2030'!"&amp;'Country Selector'!$B$3&amp;ROW($A102))*10^12,0)*'Process Emissions Multipliers'!$D$54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Multipliers'!$E$54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 s="214">
        <f ca="1">IF('Liv 2020'!$A103="LM",INDIRECT("'Liv 2020'!"&amp;'Country Selector'!$B$3&amp;ROW($A103))*10^12,0)*'Process Emissions Multipliers'!$B$54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 s="214">
        <f ca="1">IF('Liv 2030'!$A103="LM",INDIRECT("'Liv 2030'!"&amp;'Country Selector'!$B$3&amp;ROW($A103))*10^12,0)*'Process Emissions Multipliers'!$D$54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Multipliers'!$E$54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 s="214">
        <f ca="1">IF('Liv 2020'!$A104="LM",INDIRECT("'Liv 2020'!"&amp;'Country Selector'!$B$3&amp;ROW($A104))*10^12,0)*'Process Emissions Multipliers'!$B$54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 s="214">
        <f ca="1">IF('Liv 2030'!$A104="LM",INDIRECT("'Liv 2030'!"&amp;'Country Selector'!$B$3&amp;ROW($A104))*10^12,0)*'Process Emissions Multipliers'!$D$54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Multipliers'!$E$54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2390914697508.4248</v>
      </c>
      <c r="C97">
        <f t="shared" ca="1" si="15"/>
        <v>2489577951243.5034</v>
      </c>
      <c r="D97">
        <f t="shared" ca="1" si="20"/>
        <v>2588241204978.5811</v>
      </c>
      <c r="E97">
        <f t="shared" ca="1" si="20"/>
        <v>2686904458713.6597</v>
      </c>
      <c r="F97">
        <f t="shared" ca="1" si="20"/>
        <v>2785567712448.7383</v>
      </c>
      <c r="G97">
        <f t="shared" ca="1" si="20"/>
        <v>2884230966183.8164</v>
      </c>
      <c r="H97">
        <f t="shared" ca="1" si="20"/>
        <v>2982894219918.8945</v>
      </c>
      <c r="I97">
        <f t="shared" ca="1" si="20"/>
        <v>3081557473653.9727</v>
      </c>
      <c r="J97">
        <f t="shared" ca="1" si="20"/>
        <v>3180220727389.0513</v>
      </c>
      <c r="K97">
        <f t="shared" ca="1" si="20"/>
        <v>3278883981124.1289</v>
      </c>
      <c r="L97" s="214">
        <f ca="1">IF('Liv 2020'!$A105="LM",INDIRECT("'Liv 2020'!"&amp;'Country Selector'!$B$3&amp;ROW($A105))*10^12,0)*'Process Emissions Multipliers'!$B$54</f>
        <v>3377547234859.2075</v>
      </c>
      <c r="M97">
        <f t="shared" ca="1" si="16"/>
        <v>3365432255467.5962</v>
      </c>
      <c r="N97">
        <f t="shared" ca="1" si="21"/>
        <v>3353317276075.9854</v>
      </c>
      <c r="O97">
        <f t="shared" ca="1" si="21"/>
        <v>3341202296684.3745</v>
      </c>
      <c r="P97">
        <f t="shared" ca="1" si="21"/>
        <v>3329087317292.7637</v>
      </c>
      <c r="Q97">
        <f t="shared" ca="1" si="21"/>
        <v>3316972337901.1523</v>
      </c>
      <c r="R97">
        <f t="shared" ca="1" si="21"/>
        <v>3304857358509.541</v>
      </c>
      <c r="S97">
        <f t="shared" ca="1" si="21"/>
        <v>3292742379117.9302</v>
      </c>
      <c r="T97">
        <f t="shared" ca="1" si="21"/>
        <v>3280627399726.3193</v>
      </c>
      <c r="U97">
        <f t="shared" ca="1" si="21"/>
        <v>3268512420334.7085</v>
      </c>
      <c r="V97" s="214">
        <f ca="1">IF('Liv 2030'!$A105="LM",INDIRECT("'Liv 2030'!"&amp;'Country Selector'!$B$3&amp;ROW($A105))*10^12,0)*'Process Emissions Multipliers'!$D$54</f>
        <v>3256397440943.0972</v>
      </c>
      <c r="W97" s="90">
        <f t="shared" ca="1" si="22"/>
        <v>3268618797327.9092</v>
      </c>
      <c r="X97" s="90">
        <f t="shared" ca="1" si="22"/>
        <v>3280840153712.7217</v>
      </c>
      <c r="Y97" s="90">
        <f t="shared" ca="1" si="22"/>
        <v>3293061510097.5332</v>
      </c>
      <c r="Z97" s="90">
        <f t="shared" ca="1" si="22"/>
        <v>3305282866482.3452</v>
      </c>
      <c r="AA97" s="90">
        <f t="shared" ca="1" si="22"/>
        <v>3317504222867.1577</v>
      </c>
      <c r="AB97" s="90">
        <f t="shared" ca="1" si="22"/>
        <v>3329725579251.9697</v>
      </c>
      <c r="AC97" s="90">
        <f t="shared" ca="1" si="22"/>
        <v>3341946935636.7813</v>
      </c>
      <c r="AD97" s="90">
        <f t="shared" ca="1" si="22"/>
        <v>3354168292021.5938</v>
      </c>
      <c r="AE97" s="90">
        <f t="shared" ca="1" si="22"/>
        <v>3366389648406.4063</v>
      </c>
      <c r="AF97" s="90">
        <f t="shared" ca="1" si="22"/>
        <v>3378611004791.2178</v>
      </c>
      <c r="AG97" s="90">
        <f t="shared" ca="1" si="22"/>
        <v>3390832361176.0298</v>
      </c>
      <c r="AH97" s="90">
        <f t="shared" ca="1" si="22"/>
        <v>3403053717560.8418</v>
      </c>
      <c r="AI97" s="90">
        <f t="shared" ca="1" si="22"/>
        <v>3415275073945.6538</v>
      </c>
      <c r="AJ97" s="90">
        <f t="shared" ca="1" si="22"/>
        <v>3427496430330.4658</v>
      </c>
      <c r="AK97" s="90">
        <f t="shared" ca="1" si="22"/>
        <v>3439717786715.2783</v>
      </c>
      <c r="AL97" s="90">
        <f t="shared" ca="1" si="22"/>
        <v>3451939143100.0898</v>
      </c>
      <c r="AM97" s="90">
        <f t="shared" ca="1" si="19"/>
        <v>3464160499484.9019</v>
      </c>
      <c r="AN97" s="90">
        <f t="shared" ca="1" si="19"/>
        <v>3476381855869.7144</v>
      </c>
      <c r="AO97" s="90">
        <f t="shared" ca="1" si="19"/>
        <v>3488603212254.5264</v>
      </c>
      <c r="AP97" s="214">
        <f ca="1">V97*'Process Emissions Multipliers'!$E$54</f>
        <v>3500824568639.3384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 s="214">
        <f ca="1">IF('Liv 2020'!$A106="LM",INDIRECT("'Liv 2020'!"&amp;'Country Selector'!$B$3&amp;ROW($A106))*10^12,0)*'Process Emissions Multipliers'!$B$54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 s="214">
        <f ca="1">IF('Liv 2030'!$A106="LM",INDIRECT("'Liv 2030'!"&amp;'Country Selector'!$B$3&amp;ROW($A106))*10^12,0)*'Process Emissions Multipliers'!$D$54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Multipliers'!$E$54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 s="214">
        <f ca="1">IF('Liv 2020'!$A107="LM",INDIRECT("'Liv 2020'!"&amp;'Country Selector'!$B$3&amp;ROW($A107))*10^12,0)*'Process Emissions Multipliers'!$B$54</f>
        <v>0</v>
      </c>
      <c r="M99">
        <f t="shared" ca="1" si="16"/>
        <v>679065217368.27466</v>
      </c>
      <c r="N99">
        <f t="shared" ca="1" si="21"/>
        <v>1358130434736.5493</v>
      </c>
      <c r="O99">
        <f t="shared" ca="1" si="21"/>
        <v>2037195652104.8242</v>
      </c>
      <c r="P99">
        <f t="shared" ca="1" si="21"/>
        <v>2716260869473.0986</v>
      </c>
      <c r="Q99">
        <f t="shared" ca="1" si="21"/>
        <v>3395326086841.3735</v>
      </c>
      <c r="R99">
        <f t="shared" ca="1" si="21"/>
        <v>4074391304209.6484</v>
      </c>
      <c r="S99">
        <f t="shared" ca="1" si="21"/>
        <v>4753456521577.9229</v>
      </c>
      <c r="T99">
        <f t="shared" ca="1" si="21"/>
        <v>5432521738946.1973</v>
      </c>
      <c r="U99">
        <f t="shared" ca="1" si="21"/>
        <v>6111586956314.4727</v>
      </c>
      <c r="V99" s="214">
        <f ca="1">IF('Liv 2030'!$A107="LM",INDIRECT("'Liv 2030'!"&amp;'Country Selector'!$B$3&amp;ROW($A107))*10^12,0)*'Process Emissions Multipliers'!$D$54</f>
        <v>6790652173682.7471</v>
      </c>
      <c r="W99" s="90">
        <f t="shared" ca="1" si="22"/>
        <v>6816137693127.1543</v>
      </c>
      <c r="X99" s="90">
        <f t="shared" ca="1" si="22"/>
        <v>6841623212571.5635</v>
      </c>
      <c r="Y99" s="90">
        <f t="shared" ca="1" si="22"/>
        <v>6867108732015.9707</v>
      </c>
      <c r="Z99" s="90">
        <f t="shared" ca="1" si="22"/>
        <v>6892594251460.3789</v>
      </c>
      <c r="AA99" s="90">
        <f t="shared" ca="1" si="22"/>
        <v>6918079770904.7871</v>
      </c>
      <c r="AB99" s="90">
        <f t="shared" ca="1" si="22"/>
        <v>6943565290349.1953</v>
      </c>
      <c r="AC99" s="90">
        <f t="shared" ca="1" si="22"/>
        <v>6969050809793.6035</v>
      </c>
      <c r="AD99" s="90">
        <f t="shared" ca="1" si="22"/>
        <v>6994536329238.0107</v>
      </c>
      <c r="AE99" s="90">
        <f t="shared" ca="1" si="22"/>
        <v>7020021848682.418</v>
      </c>
      <c r="AF99" s="90">
        <f t="shared" ca="1" si="22"/>
        <v>7045507368126.8262</v>
      </c>
      <c r="AG99" s="90">
        <f t="shared" ca="1" si="22"/>
        <v>7070992887571.2344</v>
      </c>
      <c r="AH99" s="90">
        <f t="shared" ca="1" si="22"/>
        <v>7096478407015.6426</v>
      </c>
      <c r="AI99" s="90">
        <f t="shared" ca="1" si="22"/>
        <v>7121963926460.0508</v>
      </c>
      <c r="AJ99" s="90">
        <f t="shared" ca="1" si="22"/>
        <v>7147449445904.459</v>
      </c>
      <c r="AK99" s="90">
        <f t="shared" ca="1" si="22"/>
        <v>7172934965348.8662</v>
      </c>
      <c r="AL99" s="90">
        <f t="shared" ca="1" si="22"/>
        <v>7198420484793.2734</v>
      </c>
      <c r="AM99" s="90">
        <f t="shared" ca="1" si="19"/>
        <v>7223906004237.6826</v>
      </c>
      <c r="AN99" s="90">
        <f t="shared" ca="1" si="19"/>
        <v>7249391523682.0898</v>
      </c>
      <c r="AO99" s="90">
        <f t="shared" ca="1" si="19"/>
        <v>7274877043126.499</v>
      </c>
      <c r="AP99" s="214">
        <f ca="1">V99*'Process Emissions Multipliers'!$E$54</f>
        <v>7300362562570.9063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 s="214">
        <f ca="1">IF('Liv 2020'!$A108="LM",INDIRECT("'Liv 2020'!"&amp;'Country Selector'!$B$3&amp;ROW($A108))*10^12,0)*'Process Emissions Multipliers'!$B$54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 s="214">
        <f ca="1">IF('Liv 2030'!$A108="LM",INDIRECT("'Liv 2030'!"&amp;'Country Selector'!$B$3&amp;ROW($A108))*10^12,0)*'Process Emissions Multipliers'!$D$54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Multipliers'!$E$54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 s="214">
        <f ca="1">IF('Liv 2020'!$A109="LM",INDIRECT("'Liv 2020'!"&amp;'Country Selector'!$B$3&amp;ROW($A109))*10^12,0)*'Process Emissions Multipliers'!$B$54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 s="214">
        <f ca="1">IF('Liv 2030'!$A109="LM",INDIRECT("'Liv 2030'!"&amp;'Country Selector'!$B$3&amp;ROW($A109))*10^12,0)*'Process Emissions Multipliers'!$D$54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Multipliers'!$E$54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 s="214">
        <f ca="1">IF('Liv 2020'!$A110="LM",INDIRECT("'Liv 2020'!"&amp;'Country Selector'!$B$3&amp;ROW($A110))*10^12,0)*'Process Emissions Multipliers'!$B$54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 s="214">
        <f ca="1">IF('Liv 2030'!$A110="LM",INDIRECT("'Liv 2030'!"&amp;'Country Selector'!$B$3&amp;ROW($A110))*10^12,0)*'Process Emissions Multipliers'!$D$54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Multipliers'!$E$54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 s="214">
        <f ca="1">IF('Liv 2020'!$A111="LM",INDIRECT("'Liv 2020'!"&amp;'Country Selector'!$B$3&amp;ROW($A111))*10^12,0)*'Process Emissions Multipliers'!$B$54</f>
        <v>0</v>
      </c>
      <c r="M103">
        <f t="shared" ca="1" si="16"/>
        <v>325639744094.30969</v>
      </c>
      <c r="N103">
        <f t="shared" ca="1" si="21"/>
        <v>651279488188.61938</v>
      </c>
      <c r="O103">
        <f t="shared" ca="1" si="21"/>
        <v>976919232282.92908</v>
      </c>
      <c r="P103">
        <f t="shared" ca="1" si="21"/>
        <v>1302558976377.2388</v>
      </c>
      <c r="Q103">
        <f t="shared" ca="1" si="21"/>
        <v>1628198720471.5486</v>
      </c>
      <c r="R103">
        <f t="shared" ca="1" si="21"/>
        <v>1953838464565.8582</v>
      </c>
      <c r="S103">
        <f t="shared" ca="1" si="21"/>
        <v>2279478208660.168</v>
      </c>
      <c r="T103">
        <f t="shared" ca="1" si="21"/>
        <v>2605117952754.4775</v>
      </c>
      <c r="U103">
        <f t="shared" ca="1" si="21"/>
        <v>2930757696848.7876</v>
      </c>
      <c r="V103" s="214">
        <f ca="1">IF('Liv 2030'!$A111="LM",INDIRECT("'Liv 2030'!"&amp;'Country Selector'!$B$3&amp;ROW($A111))*10^12,0)*'Process Emissions Multipliers'!$D$54</f>
        <v>3256397440943.0972</v>
      </c>
      <c r="W103" s="90">
        <f t="shared" ca="1" si="22"/>
        <v>3268618797327.9092</v>
      </c>
      <c r="X103" s="90">
        <f t="shared" ca="1" si="22"/>
        <v>3280840153712.7217</v>
      </c>
      <c r="Y103" s="90">
        <f t="shared" ca="1" si="22"/>
        <v>3293061510097.5332</v>
      </c>
      <c r="Z103" s="90">
        <f t="shared" ca="1" si="22"/>
        <v>3305282866482.3452</v>
      </c>
      <c r="AA103" s="90">
        <f t="shared" ca="1" si="22"/>
        <v>3317504222867.1577</v>
      </c>
      <c r="AB103" s="90">
        <f t="shared" ca="1" si="22"/>
        <v>3329725579251.9697</v>
      </c>
      <c r="AC103" s="90">
        <f t="shared" ca="1" si="22"/>
        <v>3341946935636.7813</v>
      </c>
      <c r="AD103" s="90">
        <f t="shared" ca="1" si="22"/>
        <v>3354168292021.5938</v>
      </c>
      <c r="AE103" s="90">
        <f t="shared" ca="1" si="22"/>
        <v>3366389648406.4063</v>
      </c>
      <c r="AF103" s="90">
        <f t="shared" ca="1" si="22"/>
        <v>3378611004791.2178</v>
      </c>
      <c r="AG103" s="90">
        <f t="shared" ca="1" si="22"/>
        <v>3390832361176.0298</v>
      </c>
      <c r="AH103" s="90">
        <f t="shared" ca="1" si="22"/>
        <v>3403053717560.8418</v>
      </c>
      <c r="AI103" s="90">
        <f t="shared" ca="1" si="22"/>
        <v>3415275073945.6538</v>
      </c>
      <c r="AJ103" s="90">
        <f t="shared" ca="1" si="22"/>
        <v>3427496430330.4658</v>
      </c>
      <c r="AK103" s="90">
        <f t="shared" ca="1" si="22"/>
        <v>3439717786715.2783</v>
      </c>
      <c r="AL103" s="90">
        <f t="shared" ca="1" si="22"/>
        <v>3451939143100.0898</v>
      </c>
      <c r="AM103" s="90">
        <f t="shared" ca="1" si="19"/>
        <v>3464160499484.9019</v>
      </c>
      <c r="AN103" s="90">
        <f t="shared" ca="1" si="19"/>
        <v>3476381855869.7144</v>
      </c>
      <c r="AO103" s="90">
        <f t="shared" ca="1" si="19"/>
        <v>3488603212254.5264</v>
      </c>
      <c r="AP103" s="214">
        <f ca="1">V103*'Process Emissions Multipliers'!$E$54</f>
        <v>3500824568639.3384</v>
      </c>
    </row>
    <row r="104" spans="1:42">
      <c r="A104" s="74">
        <v>52</v>
      </c>
      <c r="B104">
        <f ca="1">IF('Liv 2010'!$A112="LM",INDIRECT("'Liv 2010'!"&amp;'Country Selector'!$B$3&amp;ROW($A112))*10^12,0)</f>
        <v>2390914697508.4248</v>
      </c>
      <c r="C104">
        <f t="shared" ca="1" si="15"/>
        <v>2489577951243.5034</v>
      </c>
      <c r="D104">
        <f t="shared" ca="1" si="20"/>
        <v>2588241204978.5811</v>
      </c>
      <c r="E104">
        <f t="shared" ca="1" si="20"/>
        <v>2686904458713.6597</v>
      </c>
      <c r="F104">
        <f t="shared" ca="1" si="20"/>
        <v>2785567712448.7383</v>
      </c>
      <c r="G104">
        <f t="shared" ca="1" si="20"/>
        <v>2884230966183.8164</v>
      </c>
      <c r="H104">
        <f t="shared" ca="1" si="20"/>
        <v>2982894219918.8945</v>
      </c>
      <c r="I104">
        <f t="shared" ca="1" si="20"/>
        <v>3081557473653.9727</v>
      </c>
      <c r="J104">
        <f t="shared" ca="1" si="20"/>
        <v>3180220727389.0513</v>
      </c>
      <c r="K104">
        <f t="shared" ca="1" si="20"/>
        <v>3278883981124.1289</v>
      </c>
      <c r="L104" s="214">
        <f ca="1">IF('Liv 2020'!$A112="LM",INDIRECT("'Liv 2020'!"&amp;'Country Selector'!$B$3&amp;ROW($A112))*10^12,0)*'Process Emissions Multipliers'!$B$54</f>
        <v>3377547234859.2075</v>
      </c>
      <c r="M104">
        <f t="shared" ca="1" si="16"/>
        <v>3039792511373.2866</v>
      </c>
      <c r="N104">
        <f t="shared" ca="1" si="21"/>
        <v>2702037787887.3662</v>
      </c>
      <c r="O104">
        <f t="shared" ca="1" si="21"/>
        <v>2364283064401.4453</v>
      </c>
      <c r="P104">
        <f t="shared" ca="1" si="21"/>
        <v>2026528340915.5247</v>
      </c>
      <c r="Q104">
        <f t="shared" ca="1" si="21"/>
        <v>1688773617429.6038</v>
      </c>
      <c r="R104">
        <f t="shared" ca="1" si="21"/>
        <v>1351018893943.6831</v>
      </c>
      <c r="S104">
        <f t="shared" ca="1" si="21"/>
        <v>1013264170457.7623</v>
      </c>
      <c r="T104">
        <f t="shared" ca="1" si="21"/>
        <v>675509446971.84155</v>
      </c>
      <c r="U104">
        <f t="shared" ca="1" si="21"/>
        <v>337754723485.92078</v>
      </c>
      <c r="V104" s="214">
        <f ca="1">IF('Liv 2030'!$A112="LM",INDIRECT("'Liv 2030'!"&amp;'Country Selector'!$B$3&amp;ROW($A112))*10^12,0)*'Process Emissions Multipliers'!$D$54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Multipliers'!$E$54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 s="214">
        <f ca="1">IF('Liv 2020'!$A113="LM",INDIRECT("'Liv 2020'!"&amp;'Country Selector'!$B$3&amp;ROW($A113))*10^12,0)*'Process Emissions Multipliers'!$B$54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 s="214">
        <f ca="1">IF('Liv 2030'!$A113="LM",INDIRECT("'Liv 2030'!"&amp;'Country Selector'!$B$3&amp;ROW($A113))*10^12,0)*'Process Emissions Multipliers'!$D$54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Multipliers'!$E$54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 s="214">
        <f ca="1">IF('Liv 2020'!$A114="LM",INDIRECT("'Liv 2020'!"&amp;'Country Selector'!$B$3&amp;ROW($A114))*10^12,0)*'Process Emissions Multipliers'!$B$54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 s="214">
        <f ca="1">IF('Liv 2030'!$A114="LM",INDIRECT("'Liv 2030'!"&amp;'Country Selector'!$B$3&amp;ROW($A114))*10^12,0)*'Process Emissions Multipliers'!$D$54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Multipliers'!$E$54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1570874218433.854</v>
      </c>
      <c r="C107">
        <f t="shared" ca="1" si="15"/>
        <v>1633233995593.1772</v>
      </c>
      <c r="D107">
        <f t="shared" ca="1" si="20"/>
        <v>1695593772752.5007</v>
      </c>
      <c r="E107">
        <f t="shared" ca="1" si="20"/>
        <v>1757953549911.824</v>
      </c>
      <c r="F107">
        <f t="shared" ca="1" si="20"/>
        <v>1820313327071.1475</v>
      </c>
      <c r="G107">
        <f t="shared" ca="1" si="20"/>
        <v>1882673104230.4707</v>
      </c>
      <c r="H107">
        <f t="shared" ca="1" si="20"/>
        <v>1945032881389.7939</v>
      </c>
      <c r="I107">
        <f t="shared" ca="1" si="20"/>
        <v>2007392658549.1174</v>
      </c>
      <c r="J107">
        <f t="shared" ca="1" si="20"/>
        <v>2069752435708.4407</v>
      </c>
      <c r="K107">
        <f t="shared" ca="1" si="20"/>
        <v>2132112212867.7639</v>
      </c>
      <c r="L107" s="214">
        <f ca="1">IF('Liv 2020'!$A115="LM",INDIRECT("'Liv 2020'!"&amp;'Country Selector'!$B$3&amp;ROW($A115))*10^12,0)*'Process Emissions Multipliers'!$B$54</f>
        <v>2194471990027.0874</v>
      </c>
      <c r="M107">
        <f t="shared" ca="1" si="16"/>
        <v>2184251582781.3499</v>
      </c>
      <c r="N107">
        <f t="shared" ca="1" si="21"/>
        <v>2174031175535.6128</v>
      </c>
      <c r="O107">
        <f t="shared" ca="1" si="21"/>
        <v>2163810768289.8755</v>
      </c>
      <c r="P107">
        <f t="shared" ca="1" si="21"/>
        <v>2153590361044.1379</v>
      </c>
      <c r="Q107">
        <f t="shared" ca="1" si="21"/>
        <v>2143369953798.4009</v>
      </c>
      <c r="R107">
        <f t="shared" ca="1" si="21"/>
        <v>2133149546552.6633</v>
      </c>
      <c r="S107">
        <f t="shared" ca="1" si="21"/>
        <v>2122929139306.9258</v>
      </c>
      <c r="T107">
        <f t="shared" ca="1" si="21"/>
        <v>2112708732061.1885</v>
      </c>
      <c r="U107">
        <f t="shared" ca="1" si="21"/>
        <v>2102488324815.4514</v>
      </c>
      <c r="V107" s="214">
        <f ca="1">IF('Liv 2030'!$A115="LM",INDIRECT("'Liv 2030'!"&amp;'Country Selector'!$B$3&amp;ROW($A115))*10^12,0)*'Process Emissions Multipliers'!$D$54</f>
        <v>2092267917569.7139</v>
      </c>
      <c r="W107" s="90">
        <f t="shared" ca="1" si="22"/>
        <v>2100120261252.2227</v>
      </c>
      <c r="X107" s="90">
        <f t="shared" ca="1" si="22"/>
        <v>2107972604934.7322</v>
      </c>
      <c r="Y107" s="90">
        <f t="shared" ca="1" si="22"/>
        <v>2115824948617.2407</v>
      </c>
      <c r="Z107" s="90">
        <f t="shared" ca="1" si="22"/>
        <v>2123677292299.7498</v>
      </c>
      <c r="AA107" s="90">
        <f t="shared" ca="1" si="22"/>
        <v>2131529635982.2588</v>
      </c>
      <c r="AB107" s="90">
        <f t="shared" ca="1" si="22"/>
        <v>2139381979664.7676</v>
      </c>
      <c r="AC107" s="90">
        <f t="shared" ca="1" si="22"/>
        <v>2147234323347.2769</v>
      </c>
      <c r="AD107" s="90">
        <f t="shared" ca="1" si="22"/>
        <v>2155086667029.7861</v>
      </c>
      <c r="AE107" s="90">
        <f t="shared" ca="1" si="22"/>
        <v>2162939010712.2949</v>
      </c>
      <c r="AF107" s="90">
        <f t="shared" ca="1" si="22"/>
        <v>2170791354394.8042</v>
      </c>
      <c r="AG107" s="90">
        <f t="shared" ca="1" si="22"/>
        <v>2178643698077.3132</v>
      </c>
      <c r="AH107" s="90">
        <f t="shared" ca="1" si="22"/>
        <v>2186496041759.8218</v>
      </c>
      <c r="AI107" s="90">
        <f t="shared" ca="1" si="22"/>
        <v>2194348385442.3311</v>
      </c>
      <c r="AJ107" s="90">
        <f t="shared" ca="1" si="22"/>
        <v>2202200729124.8398</v>
      </c>
      <c r="AK107" s="90">
        <f t="shared" ca="1" si="22"/>
        <v>2210053072807.3491</v>
      </c>
      <c r="AL107" s="90">
        <f t="shared" ca="1" si="22"/>
        <v>2217905416489.8579</v>
      </c>
      <c r="AM107" s="90">
        <f t="shared" ca="1" si="19"/>
        <v>2225757760172.3667</v>
      </c>
      <c r="AN107" s="90">
        <f t="shared" ca="1" si="19"/>
        <v>2233610103854.876</v>
      </c>
      <c r="AO107" s="90">
        <f t="shared" ca="1" si="19"/>
        <v>2241462447537.3848</v>
      </c>
      <c r="AP107" s="214">
        <f ca="1">V107*'Process Emissions Multipliers'!$E$54</f>
        <v>2249314791219.894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 s="214">
        <f ca="1">IF('Liv 2020'!$A116="LM",INDIRECT("'Liv 2020'!"&amp;'Country Selector'!$B$3&amp;ROW($A116))*10^12,0)*'Process Emissions Multipliers'!$B$54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 s="214">
        <f ca="1">IF('Liv 2030'!$A116="LM",INDIRECT("'Liv 2030'!"&amp;'Country Selector'!$B$3&amp;ROW($A116))*10^12,0)*'Process Emissions Multipliers'!$D$54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Multipliers'!$E$54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 s="214">
        <f ca="1">IF('Liv 2020'!$A117="LM",INDIRECT("'Liv 2020'!"&amp;'Country Selector'!$B$3&amp;ROW($A117))*10^12,0)*'Process Emissions Multipliers'!$B$54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 s="214">
        <f ca="1">IF('Liv 2030'!$A117="LM",INDIRECT("'Liv 2030'!"&amp;'Country Selector'!$B$3&amp;ROW($A117))*10^12,0)*'Process Emissions Multipliers'!$D$54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Multipliers'!$E$54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 s="214">
        <f ca="1">IF('Liv 2020'!$A118="LM",INDIRECT("'Liv 2020'!"&amp;'Country Selector'!$B$3&amp;ROW($A118))*10^12,0)*'Process Emissions Multipliers'!$B$54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 s="214">
        <f ca="1">IF('Liv 2030'!$A118="LM",INDIRECT("'Liv 2030'!"&amp;'Country Selector'!$B$3&amp;ROW($A118))*10^12,0)*'Process Emissions Multipliers'!$D$54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Multipliers'!$E$54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 s="214">
        <f ca="1">IF('Liv 2020'!$A119="LM",INDIRECT("'Liv 2020'!"&amp;'Country Selector'!$B$3&amp;ROW($A119))*10^12,0)*'Process Emissions Multipliers'!$B$54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 s="214">
        <f ca="1">IF('Liv 2030'!$A119="LM",INDIRECT("'Liv 2030'!"&amp;'Country Selector'!$B$3&amp;ROW($A119))*10^12,0)*'Process Emissions Multipliers'!$D$54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Multipliers'!$E$54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 s="214">
        <f ca="1">IF('Liv 2020'!$A120="LM",INDIRECT("'Liv 2020'!"&amp;'Country Selector'!$B$3&amp;ROW($A120))*10^12,0)*'Process Emissions Multipliers'!$B$54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 s="214">
        <f ca="1">IF('Liv 2030'!$A120="LM",INDIRECT("'Liv 2030'!"&amp;'Country Selector'!$B$3&amp;ROW($A120))*10^12,0)*'Process Emissions Multipliers'!$D$54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Multipliers'!$E$54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 s="214">
        <f ca="1">IF('Liv 2020'!$A121="LM",INDIRECT("'Liv 2020'!"&amp;'Country Selector'!$B$3&amp;ROW($A121))*10^12,0)*'Process Emissions Multipliers'!$B$54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 s="214">
        <f ca="1">IF('Liv 2030'!$A121="LM",INDIRECT("'Liv 2030'!"&amp;'Country Selector'!$B$3&amp;ROW($A121))*10^12,0)*'Process Emissions Multipliers'!$D$54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Multipliers'!$E$54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 s="214">
        <f ca="1">IF('Liv 2020'!$A122="LM",INDIRECT("'Liv 2020'!"&amp;'Country Selector'!$B$3&amp;ROW($A122))*10^12,0)*'Process Emissions Multipliers'!$B$54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 s="214">
        <f ca="1">IF('Liv 2030'!$A122="LM",INDIRECT("'Liv 2030'!"&amp;'Country Selector'!$B$3&amp;ROW($A122))*10^12,0)*'Process Emissions Multipliers'!$D$54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Multipliers'!$E$54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 s="214">
        <f ca="1">IF('Liv 2020'!$A123="LM",INDIRECT("'Liv 2020'!"&amp;'Country Selector'!$B$3&amp;ROW($A123))*10^12,0)*'Process Emissions Multipliers'!$B$54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 s="214">
        <f ca="1">IF('Liv 2030'!$A123="LM",INDIRECT("'Liv 2030'!"&amp;'Country Selector'!$B$3&amp;ROW($A123))*10^12,0)*'Process Emissions Multipliers'!$D$54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Multipliers'!$E$54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 s="214">
        <f ca="1">IF('Liv 2020'!$A124="LM",INDIRECT("'Liv 2020'!"&amp;'Country Selector'!$B$3&amp;ROW($A124))*10^12,0)*'Process Emissions Multipliers'!$B$54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 s="214">
        <f ca="1">IF('Liv 2030'!$A124="LM",INDIRECT("'Liv 2030'!"&amp;'Country Selector'!$B$3&amp;ROW($A124))*10^12,0)*'Process Emissions Multipliers'!$D$54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Multipliers'!$E$54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 s="214">
        <f ca="1">IF('Liv 2020'!$A125="LM",INDIRECT("'Liv 2020'!"&amp;'Country Selector'!$B$3&amp;ROW($A125))*10^12,0)*'Process Emissions Multipliers'!$B$54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 s="214">
        <f ca="1">IF('Liv 2030'!$A125="LM",INDIRECT("'Liv 2030'!"&amp;'Country Selector'!$B$3&amp;ROW($A125))*10^12,0)*'Process Emissions Multipliers'!$D$54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Multipliers'!$E$54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 s="214">
        <f ca="1">IF('Liv 2020'!$A126="LM",INDIRECT("'Liv 2020'!"&amp;'Country Selector'!$B$3&amp;ROW($A126))*10^12,0)*'Process Emissions Multipliers'!$B$54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 s="214">
        <f ca="1">IF('Liv 2030'!$A126="LM",INDIRECT("'Liv 2030'!"&amp;'Country Selector'!$B$3&amp;ROW($A126))*10^12,0)*'Process Emissions Multipliers'!$D$54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Multipliers'!$E$54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 s="214">
        <f ca="1">IF('Liv 2020'!$A127="LM",INDIRECT("'Liv 2020'!"&amp;'Country Selector'!$B$3&amp;ROW($A127))*10^12,0)*'Process Emissions Multipliers'!$B$54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 s="214">
        <f ca="1">IF('Liv 2030'!$A127="LM",INDIRECT("'Liv 2030'!"&amp;'Country Selector'!$B$3&amp;ROW($A127))*10^12,0)*'Process Emissions Multipliers'!$D$54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Multipliers'!$E$54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 s="214">
        <f ca="1">IF('Liv 2020'!$A128="LM",INDIRECT("'Liv 2020'!"&amp;'Country Selector'!$B$3&amp;ROW($A128))*10^12,0)*'Process Emissions Multipliers'!$B$54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 s="214">
        <f ca="1">IF('Liv 2030'!$A128="LM",INDIRECT("'Liv 2030'!"&amp;'Country Selector'!$B$3&amp;ROW($A128))*10^12,0)*'Process Emissions Multipliers'!$D$54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Multipliers'!$E$54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 s="214">
        <f ca="1">IF('Liv 2020'!$A129="LM",INDIRECT("'Liv 2020'!"&amp;'Country Selector'!$B$3&amp;ROW($A129))*10^12,0)*'Process Emissions Multipliers'!$B$54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 s="214">
        <f ca="1">IF('Liv 2030'!$A129="LM",INDIRECT("'Liv 2030'!"&amp;'Country Selector'!$B$3&amp;ROW($A129))*10^12,0)*'Process Emissions Multipliers'!$D$54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Multipliers'!$E$54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 s="214">
        <f ca="1">IF('Liv 2020'!$A130="LM",INDIRECT("'Liv 2020'!"&amp;'Country Selector'!$B$3&amp;ROW($A130))*10^12,0)*'Process Emissions Multipliers'!$B$54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 s="214">
        <f ca="1">IF('Liv 2030'!$A130="LM",INDIRECT("'Liv 2030'!"&amp;'Country Selector'!$B$3&amp;ROW($A130))*10^12,0)*'Process Emissions Multipliers'!$D$54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Multipliers'!$E$54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 s="214">
        <f ca="1">IF('Liv 2020'!$A131="LM",INDIRECT("'Liv 2020'!"&amp;'Country Selector'!$B$3&amp;ROW($A131))*10^12,0)*'Process Emissions Multipliers'!$B$54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 s="214">
        <f ca="1">IF('Liv 2030'!$A131="LM",INDIRECT("'Liv 2030'!"&amp;'Country Selector'!$B$3&amp;ROW($A131))*10^12,0)*'Process Emissions Multipliers'!$D$54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Multipliers'!$E$54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 s="214">
        <f ca="1">IF('Liv 2020'!$A132="LM",INDIRECT("'Liv 2020'!"&amp;'Country Selector'!$B$3&amp;ROW($A132))*10^12,0)*'Process Emissions Multipliers'!$B$54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 s="214">
        <f ca="1">IF('Liv 2030'!$A132="LM",INDIRECT("'Liv 2030'!"&amp;'Country Selector'!$B$3&amp;ROW($A132))*10^12,0)*'Process Emissions Multipliers'!$D$54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Multipliers'!$E$54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1570874218433.8577</v>
      </c>
      <c r="C125">
        <f t="shared" ca="1" si="15"/>
        <v>1633233995593.1802</v>
      </c>
      <c r="D125">
        <f t="shared" ca="1" si="20"/>
        <v>1695593772752.5024</v>
      </c>
      <c r="E125">
        <f t="shared" ca="1" si="20"/>
        <v>1757953549911.8252</v>
      </c>
      <c r="F125">
        <f t="shared" ca="1" si="20"/>
        <v>1820313327071.1475</v>
      </c>
      <c r="G125">
        <f t="shared" ca="1" si="20"/>
        <v>1882673104230.4697</v>
      </c>
      <c r="H125">
        <f t="shared" ca="1" si="20"/>
        <v>1945032881389.7925</v>
      </c>
      <c r="I125">
        <f t="shared" ca="1" si="20"/>
        <v>2007392658549.1147</v>
      </c>
      <c r="J125">
        <f t="shared" ca="1" si="20"/>
        <v>2069752435708.437</v>
      </c>
      <c r="K125">
        <f t="shared" ca="1" si="20"/>
        <v>2132112212867.7595</v>
      </c>
      <c r="L125" s="214">
        <f ca="1">IF('Liv 2020'!$A133="LM",INDIRECT("'Liv 2020'!"&amp;'Country Selector'!$B$3&amp;ROW($A133))*10^12,0)*'Process Emissions Multipliers'!$B$54</f>
        <v>2194471990027.082</v>
      </c>
      <c r="M125">
        <f t="shared" ca="1" si="16"/>
        <v>2184251582781.3452</v>
      </c>
      <c r="N125">
        <f t="shared" ca="1" si="21"/>
        <v>2174031175535.6084</v>
      </c>
      <c r="O125">
        <f t="shared" ca="1" si="21"/>
        <v>2163810768289.8716</v>
      </c>
      <c r="P125">
        <f t="shared" ca="1" si="21"/>
        <v>2153590361044.1348</v>
      </c>
      <c r="Q125">
        <f t="shared" ca="1" si="21"/>
        <v>2143369953798.3979</v>
      </c>
      <c r="R125">
        <f t="shared" ca="1" si="21"/>
        <v>2133149546552.6611</v>
      </c>
      <c r="S125">
        <f t="shared" ca="1" si="21"/>
        <v>2122929139306.9243</v>
      </c>
      <c r="T125">
        <f t="shared" ca="1" si="21"/>
        <v>2112708732061.1875</v>
      </c>
      <c r="U125">
        <f t="shared" ca="1" si="21"/>
        <v>2102488324815.4509</v>
      </c>
      <c r="V125" s="214">
        <f ca="1">IF('Liv 2030'!$A133="LM",INDIRECT("'Liv 2030'!"&amp;'Country Selector'!$B$3&amp;ROW($A133))*10^12,0)*'Process Emissions Multipliers'!$D$54</f>
        <v>2092267917569.7139</v>
      </c>
      <c r="W125" s="90">
        <f t="shared" ca="1" si="24"/>
        <v>2100120261252.2227</v>
      </c>
      <c r="X125" s="90">
        <f t="shared" ca="1" si="24"/>
        <v>2107972604934.7322</v>
      </c>
      <c r="Y125" s="90">
        <f t="shared" ca="1" si="24"/>
        <v>2115824948617.2407</v>
      </c>
      <c r="Z125" s="90">
        <f t="shared" ca="1" si="24"/>
        <v>2123677292299.7498</v>
      </c>
      <c r="AA125" s="90">
        <f t="shared" ca="1" si="24"/>
        <v>2131529635982.2588</v>
      </c>
      <c r="AB125" s="90">
        <f t="shared" ca="1" si="24"/>
        <v>2139381979664.7676</v>
      </c>
      <c r="AC125" s="90">
        <f t="shared" ca="1" si="24"/>
        <v>2147234323347.2769</v>
      </c>
      <c r="AD125" s="90">
        <f t="shared" ca="1" si="24"/>
        <v>2155086667029.7861</v>
      </c>
      <c r="AE125" s="90">
        <f t="shared" ca="1" si="24"/>
        <v>2162939010712.2949</v>
      </c>
      <c r="AF125" s="90">
        <f t="shared" ca="1" si="24"/>
        <v>2170791354394.8042</v>
      </c>
      <c r="AG125" s="90">
        <f t="shared" ca="1" si="24"/>
        <v>2178643698077.3132</v>
      </c>
      <c r="AH125" s="90">
        <f t="shared" ca="1" si="24"/>
        <v>2186496041759.8218</v>
      </c>
      <c r="AI125" s="90">
        <f t="shared" ca="1" si="24"/>
        <v>2194348385442.3311</v>
      </c>
      <c r="AJ125" s="90">
        <f t="shared" ca="1" si="24"/>
        <v>2202200729124.8398</v>
      </c>
      <c r="AK125" s="90">
        <f t="shared" ca="1" si="24"/>
        <v>2210053072807.3491</v>
      </c>
      <c r="AL125" s="90">
        <f t="shared" ca="1" si="24"/>
        <v>2217905416489.8579</v>
      </c>
      <c r="AM125" s="90">
        <f t="shared" ca="1" si="23"/>
        <v>2225757760172.3667</v>
      </c>
      <c r="AN125" s="90">
        <f t="shared" ca="1" si="23"/>
        <v>2233610103854.876</v>
      </c>
      <c r="AO125" s="90">
        <f t="shared" ca="1" si="23"/>
        <v>2241462447537.3848</v>
      </c>
      <c r="AP125" s="214">
        <f ca="1">V125*'Process Emissions Multipliers'!$E$54</f>
        <v>2249314791219.894</v>
      </c>
    </row>
    <row r="126" spans="1:42">
      <c r="A126" s="74">
        <v>74</v>
      </c>
      <c r="B126">
        <f ca="1">IF('Liv 2010'!$A134="LM",INDIRECT("'Liv 2010'!"&amp;'Country Selector'!$B$3&amp;ROW($A134))*10^12,0)</f>
        <v>1570874218433.8577</v>
      </c>
      <c r="C126">
        <f t="shared" ca="1" si="15"/>
        <v>1633233995593.1802</v>
      </c>
      <c r="D126">
        <f t="shared" ca="1" si="20"/>
        <v>1695593772752.5024</v>
      </c>
      <c r="E126">
        <f t="shared" ca="1" si="20"/>
        <v>1757953549911.8252</v>
      </c>
      <c r="F126">
        <f t="shared" ca="1" si="20"/>
        <v>1820313327071.1475</v>
      </c>
      <c r="G126">
        <f t="shared" ca="1" si="20"/>
        <v>1882673104230.4697</v>
      </c>
      <c r="H126">
        <f t="shared" ca="1" si="20"/>
        <v>1945032881389.7925</v>
      </c>
      <c r="I126">
        <f t="shared" ca="1" si="20"/>
        <v>2007392658549.1147</v>
      </c>
      <c r="J126">
        <f t="shared" ca="1" si="20"/>
        <v>2069752435708.437</v>
      </c>
      <c r="K126">
        <f t="shared" ca="1" si="20"/>
        <v>2132112212867.7595</v>
      </c>
      <c r="L126" s="214">
        <f ca="1">IF('Liv 2020'!$A134="LM",INDIRECT("'Liv 2020'!"&amp;'Country Selector'!$B$3&amp;ROW($A134))*10^12,0)*'Process Emissions Multipliers'!$B$54</f>
        <v>2194471990027.082</v>
      </c>
      <c r="M126">
        <f t="shared" ca="1" si="16"/>
        <v>2184251582781.3452</v>
      </c>
      <c r="N126">
        <f t="shared" ca="1" si="21"/>
        <v>2174031175535.6084</v>
      </c>
      <c r="O126">
        <f t="shared" ca="1" si="21"/>
        <v>2163810768289.8716</v>
      </c>
      <c r="P126">
        <f t="shared" ca="1" si="21"/>
        <v>2153590361044.1348</v>
      </c>
      <c r="Q126">
        <f t="shared" ca="1" si="21"/>
        <v>2143369953798.3979</v>
      </c>
      <c r="R126">
        <f t="shared" ca="1" si="21"/>
        <v>2133149546552.6611</v>
      </c>
      <c r="S126">
        <f t="shared" ca="1" si="21"/>
        <v>2122929139306.9243</v>
      </c>
      <c r="T126">
        <f t="shared" ca="1" si="21"/>
        <v>2112708732061.1875</v>
      </c>
      <c r="U126">
        <f t="shared" ca="1" si="21"/>
        <v>2102488324815.4509</v>
      </c>
      <c r="V126" s="214">
        <f ca="1">IF('Liv 2030'!$A134="LM",INDIRECT("'Liv 2030'!"&amp;'Country Selector'!$B$3&amp;ROW($A134))*10^12,0)*'Process Emissions Multipliers'!$D$54</f>
        <v>2092267917569.7139</v>
      </c>
      <c r="W126" s="90">
        <f t="shared" ca="1" si="24"/>
        <v>2100120261252.2227</v>
      </c>
      <c r="X126" s="90">
        <f t="shared" ca="1" si="24"/>
        <v>2107972604934.7322</v>
      </c>
      <c r="Y126" s="90">
        <f t="shared" ca="1" si="24"/>
        <v>2115824948617.2407</v>
      </c>
      <c r="Z126" s="90">
        <f t="shared" ca="1" si="24"/>
        <v>2123677292299.7498</v>
      </c>
      <c r="AA126" s="90">
        <f t="shared" ca="1" si="24"/>
        <v>2131529635982.2588</v>
      </c>
      <c r="AB126" s="90">
        <f t="shared" ca="1" si="24"/>
        <v>2139381979664.7676</v>
      </c>
      <c r="AC126" s="90">
        <f t="shared" ca="1" si="24"/>
        <v>2147234323347.2769</v>
      </c>
      <c r="AD126" s="90">
        <f t="shared" ca="1" si="24"/>
        <v>2155086667029.7861</v>
      </c>
      <c r="AE126" s="90">
        <f t="shared" ca="1" si="24"/>
        <v>2162939010712.2949</v>
      </c>
      <c r="AF126" s="90">
        <f t="shared" ca="1" si="24"/>
        <v>2170791354394.8042</v>
      </c>
      <c r="AG126" s="90">
        <f t="shared" ca="1" si="24"/>
        <v>2178643698077.3132</v>
      </c>
      <c r="AH126" s="90">
        <f t="shared" ca="1" si="24"/>
        <v>2186496041759.8218</v>
      </c>
      <c r="AI126" s="90">
        <f t="shared" ca="1" si="24"/>
        <v>2194348385442.3311</v>
      </c>
      <c r="AJ126" s="90">
        <f t="shared" ca="1" si="24"/>
        <v>2202200729124.8398</v>
      </c>
      <c r="AK126" s="90">
        <f t="shared" ca="1" si="24"/>
        <v>2210053072807.3491</v>
      </c>
      <c r="AL126" s="90">
        <f t="shared" ref="AL126:AO141" ca="1" si="25">$V126*($AP$1-AL$1)/($AP$1-$V$1)+$AP126*(AL$1-$V$1)/($AP$1-$V$1)</f>
        <v>2217905416489.8579</v>
      </c>
      <c r="AM126" s="90">
        <f t="shared" ca="1" si="25"/>
        <v>2225757760172.3667</v>
      </c>
      <c r="AN126" s="90">
        <f t="shared" ca="1" si="25"/>
        <v>2233610103854.876</v>
      </c>
      <c r="AO126" s="90">
        <f t="shared" ca="1" si="25"/>
        <v>2241462447537.3848</v>
      </c>
      <c r="AP126" s="214">
        <f ca="1">V126*'Process Emissions Multipliers'!$E$54</f>
        <v>2249314791219.894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 s="214">
        <f ca="1">IF('Liv 2020'!$A135="LM",INDIRECT("'Liv 2020'!"&amp;'Country Selector'!$B$3&amp;ROW($A135))*10^12,0)*'Process Emissions Multipliers'!$B$54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 s="214">
        <f ca="1">IF('Liv 2030'!$A135="LM",INDIRECT("'Liv 2030'!"&amp;'Country Selector'!$B$3&amp;ROW($A135))*10^12,0)*'Process Emissions Multipliers'!$D$54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Multipliers'!$E$54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 s="214">
        <f ca="1">IF('Liv 2020'!$A136="LM",INDIRECT("'Liv 2020'!"&amp;'Country Selector'!$B$3&amp;ROW($A136))*10^12,0)*'Process Emissions Multipliers'!$B$54</f>
        <v>0</v>
      </c>
      <c r="M128">
        <f t="shared" ref="M128:U156" ca="1" si="28">$L128*($V$1-M$1)/($V$1-$L$1)+$V128*(M$1-$L$1)/($V$1-$L$1)</f>
        <v>325639744094.3092</v>
      </c>
      <c r="N128">
        <f t="shared" ca="1" si="28"/>
        <v>651279488188.61841</v>
      </c>
      <c r="O128">
        <f t="shared" ca="1" si="28"/>
        <v>976919232282.92773</v>
      </c>
      <c r="P128">
        <f t="shared" ca="1" si="28"/>
        <v>1302558976377.2368</v>
      </c>
      <c r="Q128">
        <f t="shared" ca="1" si="28"/>
        <v>1628198720471.5461</v>
      </c>
      <c r="R128">
        <f t="shared" ca="1" si="28"/>
        <v>1953838464565.8555</v>
      </c>
      <c r="S128">
        <f t="shared" ca="1" si="28"/>
        <v>2279478208660.1646</v>
      </c>
      <c r="T128">
        <f t="shared" ca="1" si="28"/>
        <v>2605117952754.4736</v>
      </c>
      <c r="U128">
        <f t="shared" ca="1" si="28"/>
        <v>2930757696848.7832</v>
      </c>
      <c r="V128" s="214">
        <f ca="1">IF('Liv 2030'!$A136="LM",INDIRECT("'Liv 2030'!"&amp;'Country Selector'!$B$3&amp;ROW($A136))*10^12,0)*'Process Emissions Multipliers'!$D$54</f>
        <v>3256397440943.0923</v>
      </c>
      <c r="W128" s="90">
        <f t="shared" ca="1" si="26"/>
        <v>3268618797327.9043</v>
      </c>
      <c r="X128" s="90">
        <f t="shared" ca="1" si="26"/>
        <v>3280840153712.7163</v>
      </c>
      <c r="Y128" s="90">
        <f t="shared" ca="1" si="26"/>
        <v>3293061510097.5283</v>
      </c>
      <c r="Z128" s="90">
        <f t="shared" ca="1" si="26"/>
        <v>3305282866482.3403</v>
      </c>
      <c r="AA128" s="90">
        <f t="shared" ca="1" si="26"/>
        <v>3317504222867.1523</v>
      </c>
      <c r="AB128" s="90">
        <f t="shared" ca="1" si="26"/>
        <v>3329725579251.9648</v>
      </c>
      <c r="AC128" s="90">
        <f t="shared" ca="1" si="26"/>
        <v>3341946935636.7769</v>
      </c>
      <c r="AD128" s="90">
        <f t="shared" ca="1" si="26"/>
        <v>3354168292021.5889</v>
      </c>
      <c r="AE128" s="90">
        <f t="shared" ca="1" si="26"/>
        <v>3366389648406.4004</v>
      </c>
      <c r="AF128" s="90">
        <f t="shared" ca="1" si="26"/>
        <v>3378611004791.2129</v>
      </c>
      <c r="AG128" s="90">
        <f t="shared" ca="1" si="26"/>
        <v>3390832361176.0249</v>
      </c>
      <c r="AH128" s="90">
        <f t="shared" ca="1" si="26"/>
        <v>3403053717560.8369</v>
      </c>
      <c r="AI128" s="90">
        <f t="shared" ca="1" si="26"/>
        <v>3415275073945.6484</v>
      </c>
      <c r="AJ128" s="90">
        <f t="shared" ca="1" si="26"/>
        <v>3427496430330.4609</v>
      </c>
      <c r="AK128" s="90">
        <f t="shared" ca="1" si="26"/>
        <v>3439717786715.2725</v>
      </c>
      <c r="AL128" s="90">
        <f t="shared" ca="1" si="26"/>
        <v>3451939143100.085</v>
      </c>
      <c r="AM128" s="90">
        <f t="shared" ca="1" si="25"/>
        <v>3464160499484.897</v>
      </c>
      <c r="AN128" s="90">
        <f t="shared" ca="1" si="25"/>
        <v>3476381855869.7085</v>
      </c>
      <c r="AO128" s="90">
        <f t="shared" ca="1" si="25"/>
        <v>3488603212254.521</v>
      </c>
      <c r="AP128" s="214">
        <f ca="1">V128*'Process Emissions Multipliers'!$E$54</f>
        <v>3500824568639.333</v>
      </c>
    </row>
    <row r="129" spans="1:42">
      <c r="A129" s="74">
        <v>77</v>
      </c>
      <c r="B129">
        <f ca="1">IF('Liv 2010'!$A137="LM",INDIRECT("'Liv 2010'!"&amp;'Country Selector'!$B$3&amp;ROW($A137))*10^12,0)</f>
        <v>2209861542346.4951</v>
      </c>
      <c r="C129">
        <f t="shared" ca="1" si="27"/>
        <v>2326630111597.7676</v>
      </c>
      <c r="D129">
        <f t="shared" ca="1" si="27"/>
        <v>2443398680849.0396</v>
      </c>
      <c r="E129">
        <f t="shared" ca="1" si="27"/>
        <v>2560167250100.3115</v>
      </c>
      <c r="F129">
        <f t="shared" ca="1" si="27"/>
        <v>2676935819351.584</v>
      </c>
      <c r="G129">
        <f t="shared" ca="1" si="27"/>
        <v>2793704388602.8564</v>
      </c>
      <c r="H129">
        <f t="shared" ca="1" si="27"/>
        <v>2910472957854.1289</v>
      </c>
      <c r="I129">
        <f t="shared" ca="1" si="27"/>
        <v>3027241527105.4014</v>
      </c>
      <c r="J129">
        <f t="shared" ca="1" si="27"/>
        <v>3144010096356.6733</v>
      </c>
      <c r="K129">
        <f t="shared" ca="1" si="27"/>
        <v>3260778665607.9458</v>
      </c>
      <c r="L129" s="214">
        <f ca="1">IF('Liv 2020'!$A137="LM",INDIRECT("'Liv 2020'!"&amp;'Country Selector'!$B$3&amp;ROW($A137))*10^12,0)*'Process Emissions Multipliers'!$B$54</f>
        <v>3377547234859.2183</v>
      </c>
      <c r="M129">
        <f t="shared" ca="1" si="28"/>
        <v>3039792511373.2964</v>
      </c>
      <c r="N129">
        <f t="shared" ca="1" si="28"/>
        <v>2702037787887.3745</v>
      </c>
      <c r="O129">
        <f t="shared" ca="1" si="28"/>
        <v>2364283064401.4526</v>
      </c>
      <c r="P129">
        <f t="shared" ca="1" si="28"/>
        <v>2026528340915.5308</v>
      </c>
      <c r="Q129">
        <f t="shared" ca="1" si="28"/>
        <v>1688773617429.6091</v>
      </c>
      <c r="R129">
        <f t="shared" ca="1" si="28"/>
        <v>1351018893943.6873</v>
      </c>
      <c r="S129">
        <f t="shared" ca="1" si="28"/>
        <v>1013264170457.7654</v>
      </c>
      <c r="T129">
        <f t="shared" ca="1" si="28"/>
        <v>675509446971.84363</v>
      </c>
      <c r="U129">
        <f t="shared" ca="1" si="28"/>
        <v>337754723485.92181</v>
      </c>
      <c r="V129" s="214">
        <f ca="1">IF('Liv 2030'!$A137="LM",INDIRECT("'Liv 2030'!"&amp;'Country Selector'!$B$3&amp;ROW($A137))*10^12,0)*'Process Emissions Multipliers'!$D$54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Multipliers'!$E$54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2390914697508.4282</v>
      </c>
      <c r="C130">
        <f t="shared" ca="1" si="27"/>
        <v>2151823227757.5854</v>
      </c>
      <c r="D130">
        <f t="shared" ca="1" si="27"/>
        <v>1912731758006.7427</v>
      </c>
      <c r="E130">
        <f t="shared" ca="1" si="27"/>
        <v>1673640288255.8999</v>
      </c>
      <c r="F130">
        <f t="shared" ca="1" si="27"/>
        <v>1434548818505.0571</v>
      </c>
      <c r="G130">
        <f t="shared" ca="1" si="27"/>
        <v>1195457348754.2141</v>
      </c>
      <c r="H130">
        <f t="shared" ca="1" si="27"/>
        <v>956365879003.37134</v>
      </c>
      <c r="I130">
        <f t="shared" ca="1" si="27"/>
        <v>717274409252.52856</v>
      </c>
      <c r="J130">
        <f t="shared" ca="1" si="27"/>
        <v>478182939501.68567</v>
      </c>
      <c r="K130">
        <f t="shared" ca="1" si="27"/>
        <v>239091469750.84283</v>
      </c>
      <c r="L130" s="214">
        <f ca="1">IF('Liv 2020'!$A138="LM",INDIRECT("'Liv 2020'!"&amp;'Country Selector'!$B$3&amp;ROW($A138))*10^12,0)*'Process Emissions Multipliers'!$B$54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 s="214">
        <f ca="1">IF('Liv 2030'!$A138="LM",INDIRECT("'Liv 2030'!"&amp;'Country Selector'!$B$3&amp;ROW($A138))*10^12,0)*'Process Emissions Multipliers'!$D$54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Multipliers'!$E$54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 s="214">
        <f ca="1">IF('Liv 2020'!$A139="LM",INDIRECT("'Liv 2020'!"&amp;'Country Selector'!$B$3&amp;ROW($A139))*10^12,0)*'Process Emissions Multipliers'!$B$54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 s="214">
        <f ca="1">IF('Liv 2030'!$A139="LM",INDIRECT("'Liv 2030'!"&amp;'Country Selector'!$B$3&amp;ROW($A139))*10^12,0)*'Process Emissions Multipliers'!$D$54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Multipliers'!$E$54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 s="214">
        <f ca="1">IF('Liv 2020'!$A140="LM",INDIRECT("'Liv 2020'!"&amp;'Country Selector'!$B$3&amp;ROW($A140))*10^12,0)*'Process Emissions Multipliers'!$B$54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 s="214">
        <f ca="1">IF('Liv 2030'!$A140="LM",INDIRECT("'Liv 2030'!"&amp;'Country Selector'!$B$3&amp;ROW($A140))*10^12,0)*'Process Emissions Multipliers'!$D$54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Multipliers'!$E$54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 s="214">
        <f ca="1">IF('Liv 2020'!$A141="LM",INDIRECT("'Liv 2020'!"&amp;'Country Selector'!$B$3&amp;ROW($A141))*10^12,0)*'Process Emissions Multipliers'!$B$54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 s="214">
        <f ca="1">IF('Liv 2030'!$A141="LM",INDIRECT("'Liv 2030'!"&amp;'Country Selector'!$B$3&amp;ROW($A141))*10^12,0)*'Process Emissions Multipliers'!$D$54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Multipliers'!$E$54</f>
        <v>0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 s="214">
        <f ca="1">IF('Liv 2020'!$A142="LM",INDIRECT("'Liv 2020'!"&amp;'Country Selector'!$B$3&amp;ROW($A142))*10^12,0)*'Process Emissions Multipliers'!$B$54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 s="214">
        <f ca="1">IF('Liv 2030'!$A142="LM",INDIRECT("'Liv 2030'!"&amp;'Country Selector'!$B$3&amp;ROW($A142))*10^12,0)*'Process Emissions Multipliers'!$D$54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Multipliers'!$E$54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 s="214">
        <f ca="1">IF('Liv 2020'!$A143="LM",INDIRECT("'Liv 2020'!"&amp;'Country Selector'!$B$3&amp;ROW($A143))*10^12,0)*'Process Emissions Multipliers'!$B$54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 s="214">
        <f ca="1">IF('Liv 2030'!$A143="LM",INDIRECT("'Liv 2030'!"&amp;'Country Selector'!$B$3&amp;ROW($A143))*10^12,0)*'Process Emissions Multipliers'!$D$54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Multipliers'!$E$54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 s="214">
        <f ca="1">IF('Liv 2020'!$A144="LM",INDIRECT("'Liv 2020'!"&amp;'Country Selector'!$B$3&amp;ROW($A144))*10^12,0)*'Process Emissions Multipliers'!$B$54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 s="214">
        <f ca="1">IF('Liv 2030'!$A144="LM",INDIRECT("'Liv 2030'!"&amp;'Country Selector'!$B$3&amp;ROW($A144))*10^12,0)*'Process Emissions Multipliers'!$D$54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Multipliers'!$E$54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345313932713.14587</v>
      </c>
      <c r="D137">
        <f t="shared" ca="1" si="27"/>
        <v>690627865426.29175</v>
      </c>
      <c r="E137">
        <f t="shared" ca="1" si="27"/>
        <v>1035941798139.4375</v>
      </c>
      <c r="F137">
        <f t="shared" ca="1" si="27"/>
        <v>1381255730852.5835</v>
      </c>
      <c r="G137">
        <f t="shared" ca="1" si="27"/>
        <v>1726569663565.7292</v>
      </c>
      <c r="H137">
        <f t="shared" ca="1" si="27"/>
        <v>2071883596278.875</v>
      </c>
      <c r="I137">
        <f t="shared" ca="1" si="27"/>
        <v>2417197528992.021</v>
      </c>
      <c r="J137">
        <f t="shared" ca="1" si="27"/>
        <v>2762511461705.167</v>
      </c>
      <c r="K137">
        <f t="shared" ca="1" si="27"/>
        <v>3107825394418.3125</v>
      </c>
      <c r="L137" s="214">
        <f ca="1">IF('Liv 2020'!$A145="LM",INDIRECT("'Liv 2020'!"&amp;'Country Selector'!$B$3&amp;ROW($A145))*10^12,0)*'Process Emissions Multipliers'!$B$54</f>
        <v>3453139327131.4585</v>
      </c>
      <c r="M137">
        <f t="shared" ca="1" si="28"/>
        <v>3107825394418.3125</v>
      </c>
      <c r="N137">
        <f t="shared" ca="1" si="28"/>
        <v>2762511461705.167</v>
      </c>
      <c r="O137">
        <f t="shared" ca="1" si="28"/>
        <v>2417197528992.021</v>
      </c>
      <c r="P137">
        <f t="shared" ca="1" si="28"/>
        <v>2071883596278.875</v>
      </c>
      <c r="Q137">
        <f t="shared" ca="1" si="28"/>
        <v>1726569663565.7292</v>
      </c>
      <c r="R137">
        <f t="shared" ca="1" si="28"/>
        <v>1381255730852.5835</v>
      </c>
      <c r="S137">
        <f t="shared" ca="1" si="28"/>
        <v>1035941798139.4375</v>
      </c>
      <c r="T137">
        <f t="shared" ca="1" si="28"/>
        <v>690627865426.29175</v>
      </c>
      <c r="U137">
        <f t="shared" ca="1" si="28"/>
        <v>345313932713.14587</v>
      </c>
      <c r="V137" s="214">
        <f ca="1">IF('Liv 2030'!$A145="LM",INDIRECT("'Liv 2030'!"&amp;'Country Selector'!$B$3&amp;ROW($A145))*10^12,0)*'Process Emissions Multipliers'!$D$54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Multipliers'!$E$54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 s="214">
        <f ca="1">IF('Liv 2020'!$A146="LM",INDIRECT("'Liv 2020'!"&amp;'Country Selector'!$B$3&amp;ROW($A146))*10^12,0)*'Process Emissions Multipliers'!$B$54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 s="214">
        <f ca="1">IF('Liv 2030'!$A146="LM",INDIRECT("'Liv 2030'!"&amp;'Country Selector'!$B$3&amp;ROW($A146))*10^12,0)*'Process Emissions Multipliers'!$D$54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Multipliers'!$E$54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 s="214">
        <f ca="1">IF('Liv 2020'!$A147="LM",INDIRECT("'Liv 2020'!"&amp;'Country Selector'!$B$3&amp;ROW($A147))*10^12,0)*'Process Emissions Multipliers'!$B$54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 s="214">
        <f ca="1">IF('Liv 2030'!$A147="LM",INDIRECT("'Liv 2030'!"&amp;'Country Selector'!$B$3&amp;ROW($A147))*10^12,0)*'Process Emissions Multipliers'!$D$54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Multipliers'!$E$54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 s="214">
        <f ca="1">IF('Liv 2020'!$A148="LM",INDIRECT("'Liv 2020'!"&amp;'Country Selector'!$B$3&amp;ROW($A148))*10^12,0)*'Process Emissions Multipliers'!$B$54</f>
        <v>0</v>
      </c>
      <c r="M140">
        <f t="shared" ca="1" si="28"/>
        <v>325639744094.30872</v>
      </c>
      <c r="N140">
        <f t="shared" ca="1" si="28"/>
        <v>651279488188.61743</v>
      </c>
      <c r="O140">
        <f t="shared" ca="1" si="28"/>
        <v>976919232282.92615</v>
      </c>
      <c r="P140">
        <f t="shared" ca="1" si="28"/>
        <v>1302558976377.2349</v>
      </c>
      <c r="Q140">
        <f t="shared" ca="1" si="28"/>
        <v>1628198720471.5437</v>
      </c>
      <c r="R140">
        <f t="shared" ca="1" si="28"/>
        <v>1953838464565.8523</v>
      </c>
      <c r="S140">
        <f t="shared" ca="1" si="28"/>
        <v>2279478208660.1611</v>
      </c>
      <c r="T140">
        <f t="shared" ca="1" si="28"/>
        <v>2605117952754.4697</v>
      </c>
      <c r="U140">
        <f t="shared" ca="1" si="28"/>
        <v>2930757696848.7783</v>
      </c>
      <c r="V140" s="214">
        <f ca="1">IF('Liv 2030'!$A148="LM",INDIRECT("'Liv 2030'!"&amp;'Country Selector'!$B$3&amp;ROW($A148))*10^12,0)*'Process Emissions Multipliers'!$D$54</f>
        <v>3256397440943.0874</v>
      </c>
      <c r="W140" s="90">
        <f t="shared" ca="1" si="26"/>
        <v>3268618797327.8994</v>
      </c>
      <c r="X140" s="90">
        <f t="shared" ca="1" si="26"/>
        <v>3280840153712.7109</v>
      </c>
      <c r="Y140" s="90">
        <f t="shared" ca="1" si="26"/>
        <v>3293061510097.5234</v>
      </c>
      <c r="Z140" s="90">
        <f t="shared" ca="1" si="26"/>
        <v>3305282866482.3354</v>
      </c>
      <c r="AA140" s="90">
        <f t="shared" ca="1" si="26"/>
        <v>3317504222867.1475</v>
      </c>
      <c r="AB140" s="90">
        <f t="shared" ca="1" si="26"/>
        <v>3329725579251.9595</v>
      </c>
      <c r="AC140" s="90">
        <f t="shared" ca="1" si="26"/>
        <v>3341946935636.7715</v>
      </c>
      <c r="AD140" s="90">
        <f t="shared" ca="1" si="26"/>
        <v>3354168292021.5835</v>
      </c>
      <c r="AE140" s="90">
        <f t="shared" ca="1" si="26"/>
        <v>3366389648406.3955</v>
      </c>
      <c r="AF140" s="90">
        <f t="shared" ca="1" si="26"/>
        <v>3378611004791.208</v>
      </c>
      <c r="AG140" s="90">
        <f t="shared" ca="1" si="26"/>
        <v>3390832361176.0195</v>
      </c>
      <c r="AH140" s="90">
        <f t="shared" ca="1" si="26"/>
        <v>3403053717560.832</v>
      </c>
      <c r="AI140" s="90">
        <f t="shared" ca="1" si="26"/>
        <v>3415275073945.644</v>
      </c>
      <c r="AJ140" s="90">
        <f t="shared" ca="1" si="26"/>
        <v>3427496430330.4561</v>
      </c>
      <c r="AK140" s="90">
        <f t="shared" ca="1" si="26"/>
        <v>3439717786715.2681</v>
      </c>
      <c r="AL140" s="90">
        <f t="shared" ca="1" si="26"/>
        <v>3451939143100.0801</v>
      </c>
      <c r="AM140" s="90">
        <f t="shared" ca="1" si="25"/>
        <v>3464160499484.8916</v>
      </c>
      <c r="AN140" s="90">
        <f t="shared" ca="1" si="25"/>
        <v>3476381855869.7041</v>
      </c>
      <c r="AO140" s="90">
        <f t="shared" ca="1" si="25"/>
        <v>3488603212254.5161</v>
      </c>
      <c r="AP140" s="214">
        <f ca="1">V140*'Process Emissions Multipliers'!$E$54</f>
        <v>3500824568639.3281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337754723485.92029</v>
      </c>
      <c r="D141">
        <f t="shared" ca="1" si="27"/>
        <v>675509446971.84058</v>
      </c>
      <c r="E141">
        <f t="shared" ca="1" si="27"/>
        <v>1013264170457.7607</v>
      </c>
      <c r="F141">
        <f t="shared" ca="1" si="27"/>
        <v>1351018893943.6812</v>
      </c>
      <c r="G141">
        <f t="shared" ca="1" si="27"/>
        <v>1688773617429.6013</v>
      </c>
      <c r="H141">
        <f t="shared" ca="1" si="27"/>
        <v>2026528340915.5215</v>
      </c>
      <c r="I141">
        <f t="shared" ca="1" si="27"/>
        <v>2364283064401.4419</v>
      </c>
      <c r="J141">
        <f t="shared" ca="1" si="27"/>
        <v>2702037787887.3623</v>
      </c>
      <c r="K141">
        <f t="shared" ca="1" si="27"/>
        <v>3039792511373.2822</v>
      </c>
      <c r="L141" s="214">
        <f ca="1">IF('Liv 2020'!$A149="LM",INDIRECT("'Liv 2020'!"&amp;'Country Selector'!$B$3&amp;ROW($A149))*10^12,0)*'Process Emissions Multipliers'!$B$54</f>
        <v>3377547234859.2026</v>
      </c>
      <c r="M141">
        <f t="shared" ca="1" si="28"/>
        <v>3039792511373.2822</v>
      </c>
      <c r="N141">
        <f t="shared" ca="1" si="28"/>
        <v>2702037787887.3623</v>
      </c>
      <c r="O141">
        <f t="shared" ca="1" si="28"/>
        <v>2364283064401.4419</v>
      </c>
      <c r="P141">
        <f t="shared" ca="1" si="28"/>
        <v>2026528340915.5215</v>
      </c>
      <c r="Q141">
        <f t="shared" ca="1" si="28"/>
        <v>1688773617429.6013</v>
      </c>
      <c r="R141">
        <f t="shared" ca="1" si="28"/>
        <v>1351018893943.6812</v>
      </c>
      <c r="S141">
        <f t="shared" ca="1" si="28"/>
        <v>1013264170457.7607</v>
      </c>
      <c r="T141">
        <f t="shared" ca="1" si="28"/>
        <v>675509446971.84058</v>
      </c>
      <c r="U141">
        <f t="shared" ca="1" si="28"/>
        <v>337754723485.92029</v>
      </c>
      <c r="V141" s="214">
        <f ca="1">IF('Liv 2030'!$A149="LM",INDIRECT("'Liv 2030'!"&amp;'Country Selector'!$B$3&amp;ROW($A149))*10^12,0)*'Process Emissions Multipliers'!$D$54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Multipliers'!$E$54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2390914697508.4282</v>
      </c>
      <c r="C142">
        <f t="shared" ca="1" si="27"/>
        <v>2151823227757.5854</v>
      </c>
      <c r="D142">
        <f t="shared" ca="1" si="27"/>
        <v>1912731758006.7427</v>
      </c>
      <c r="E142">
        <f t="shared" ca="1" si="27"/>
        <v>1673640288255.8999</v>
      </c>
      <c r="F142">
        <f t="shared" ca="1" si="27"/>
        <v>1434548818505.0571</v>
      </c>
      <c r="G142">
        <f t="shared" ca="1" si="27"/>
        <v>1195457348754.2141</v>
      </c>
      <c r="H142">
        <f t="shared" ca="1" si="27"/>
        <v>956365879003.37134</v>
      </c>
      <c r="I142">
        <f t="shared" ca="1" si="27"/>
        <v>717274409252.52856</v>
      </c>
      <c r="J142">
        <f t="shared" ca="1" si="27"/>
        <v>478182939501.68567</v>
      </c>
      <c r="K142">
        <f t="shared" ca="1" si="27"/>
        <v>239091469750.84283</v>
      </c>
      <c r="L142" s="214">
        <f ca="1">IF('Liv 2020'!$A150="LM",INDIRECT("'Liv 2020'!"&amp;'Country Selector'!$B$3&amp;ROW($A150))*10^12,0)*'Process Emissions Multipliers'!$B$54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 s="214">
        <f ca="1">IF('Liv 2030'!$A150="LM",INDIRECT("'Liv 2030'!"&amp;'Country Selector'!$B$3&amp;ROW($A150))*10^12,0)*'Process Emissions Multipliers'!$D$54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Multipliers'!$E$54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 s="214">
        <f ca="1">IF('Liv 2020'!$A151="LM",INDIRECT("'Liv 2020'!"&amp;'Country Selector'!$B$3&amp;ROW($A151))*10^12,0)*'Process Emissions Multipliers'!$B$54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 s="214">
        <f ca="1">IF('Liv 2030'!$A151="LM",INDIRECT("'Liv 2030'!"&amp;'Country Selector'!$B$3&amp;ROW($A151))*10^12,0)*'Process Emissions Multipliers'!$D$54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Multipliers'!$E$54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 s="214">
        <f ca="1">IF('Liv 2020'!$A152="LM",INDIRECT("'Liv 2020'!"&amp;'Country Selector'!$B$3&amp;ROW($A152))*10^12,0)*'Process Emissions Multipliers'!$B$54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 s="214">
        <f ca="1">IF('Liv 2030'!$A152="LM",INDIRECT("'Liv 2030'!"&amp;'Country Selector'!$B$3&amp;ROW($A152))*10^12,0)*'Process Emissions Multipliers'!$D$54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Multipliers'!$E$54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 s="214">
        <f ca="1">IF('Liv 2020'!$A153="LM",INDIRECT("'Liv 2020'!"&amp;'Country Selector'!$B$3&amp;ROW($A153))*10^12,0)*'Process Emissions Multipliers'!$B$54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 s="214">
        <f ca="1">IF('Liv 2030'!$A153="LM",INDIRECT("'Liv 2030'!"&amp;'Country Selector'!$B$3&amp;ROW($A153))*10^12,0)*'Process Emissions Multipliers'!$D$54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Multipliers'!$E$54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 s="214">
        <f ca="1">IF('Liv 2020'!$A154="LM",INDIRECT("'Liv 2020'!"&amp;'Country Selector'!$B$3&amp;ROW($A154))*10^12,0)*'Process Emissions Multipliers'!$B$54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 s="214">
        <f ca="1">IF('Liv 2030'!$A154="LM",INDIRECT("'Liv 2030'!"&amp;'Country Selector'!$B$3&amp;ROW($A154))*10^12,0)*'Process Emissions Multipliers'!$D$54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Multipliers'!$E$54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 s="214">
        <f ca="1">IF('Liv 2020'!$A155="LM",INDIRECT("'Liv 2020'!"&amp;'Country Selector'!$B$3&amp;ROW($A155))*10^12,0)*'Process Emissions Multipliers'!$B$54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 s="214">
        <f ca="1">IF('Liv 2030'!$A155="LM",INDIRECT("'Liv 2030'!"&amp;'Country Selector'!$B$3&amp;ROW($A155))*10^12,0)*'Process Emissions Multipliers'!$D$54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Multipliers'!$E$54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 s="214">
        <f ca="1">IF('Liv 2020'!$A156="LM",INDIRECT("'Liv 2020'!"&amp;'Country Selector'!$B$3&amp;ROW($A156))*10^12,0)*'Process Emissions Multipliers'!$B$54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 s="214">
        <f ca="1">IF('Liv 2030'!$A156="LM",INDIRECT("'Liv 2030'!"&amp;'Country Selector'!$B$3&amp;ROW($A156))*10^12,0)*'Process Emissions Multipliers'!$D$54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4">
        <f ca="1">V148*'Process Emissions Multipliers'!$E$54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 s="214">
        <f ca="1">IF('Liv 2020'!$A157="LM",INDIRECT("'Liv 2020'!"&amp;'Country Selector'!$B$3&amp;ROW($A157))*10^12,0)*'Process Emissions Multipliers'!$B$54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 s="214">
        <f ca="1">IF('Liv 2030'!$A157="LM",INDIRECT("'Liv 2030'!"&amp;'Country Selector'!$B$3&amp;ROW($A157))*10^12,0)*'Process Emissions Multipliers'!$D$54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Multipliers'!$E$54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 s="214">
        <f ca="1">IF('Liv 2020'!$A158="LM",INDIRECT("'Liv 2020'!"&amp;'Country Selector'!$B$3&amp;ROW($A158))*10^12,0)*'Process Emissions Multipliers'!$B$54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 s="214">
        <f ca="1">IF('Liv 2030'!$A158="LM",INDIRECT("'Liv 2030'!"&amp;'Country Selector'!$B$3&amp;ROW($A158))*10^12,0)*'Process Emissions Multipliers'!$D$54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Multipliers'!$E$54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 s="214">
        <f ca="1">IF('Liv 2020'!$A159="LM",INDIRECT("'Liv 2020'!"&amp;'Country Selector'!$B$3&amp;ROW($A159))*10^12,0)*'Process Emissions Multipliers'!$B$54</f>
        <v>0</v>
      </c>
      <c r="M151">
        <f t="shared" ca="1" si="28"/>
        <v>360791545415.2948</v>
      </c>
      <c r="N151">
        <f t="shared" ca="1" si="28"/>
        <v>721583090830.5896</v>
      </c>
      <c r="O151">
        <f t="shared" ca="1" si="28"/>
        <v>1082374636245.8844</v>
      </c>
      <c r="P151">
        <f t="shared" ca="1" si="28"/>
        <v>1443166181661.1792</v>
      </c>
      <c r="Q151">
        <f t="shared" ca="1" si="28"/>
        <v>1803957727076.4741</v>
      </c>
      <c r="R151">
        <f t="shared" ca="1" si="28"/>
        <v>2164749272491.7688</v>
      </c>
      <c r="S151">
        <f t="shared" ca="1" si="28"/>
        <v>2525540817907.0635</v>
      </c>
      <c r="T151">
        <f t="shared" ca="1" si="28"/>
        <v>2886332363322.3584</v>
      </c>
      <c r="U151">
        <f t="shared" ca="1" si="28"/>
        <v>3247123908737.6533</v>
      </c>
      <c r="V151" s="214">
        <f ca="1">IF('Liv 2030'!$A159="LM",INDIRECT("'Liv 2030'!"&amp;'Country Selector'!$B$3&amp;ROW($A159))*10^12,0)*'Process Emissions Multipliers'!$D$54</f>
        <v>3607915454152.9482</v>
      </c>
      <c r="W151" s="90">
        <f t="shared" ca="1" si="30"/>
        <v>3621456068089.4043</v>
      </c>
      <c r="X151" s="90">
        <f t="shared" ca="1" si="30"/>
        <v>3634996682025.8604</v>
      </c>
      <c r="Y151" s="90">
        <f t="shared" ca="1" si="30"/>
        <v>3648537295962.3164</v>
      </c>
      <c r="Z151" s="90">
        <f t="shared" ca="1" si="30"/>
        <v>3662077909898.7725</v>
      </c>
      <c r="AA151" s="90">
        <f t="shared" ca="1" si="30"/>
        <v>3675618523835.2295</v>
      </c>
      <c r="AB151" s="90">
        <f t="shared" ca="1" si="30"/>
        <v>3689159137771.6851</v>
      </c>
      <c r="AC151" s="90">
        <f t="shared" ca="1" si="30"/>
        <v>3702699751708.1416</v>
      </c>
      <c r="AD151" s="90">
        <f t="shared" ca="1" si="30"/>
        <v>3716240365644.5977</v>
      </c>
      <c r="AE151" s="90">
        <f t="shared" ca="1" si="30"/>
        <v>3729780979581.0537</v>
      </c>
      <c r="AF151" s="90">
        <f t="shared" ca="1" si="30"/>
        <v>3743321593517.5098</v>
      </c>
      <c r="AG151" s="90">
        <f t="shared" ca="1" si="30"/>
        <v>3756862207453.9658</v>
      </c>
      <c r="AH151" s="90">
        <f t="shared" ca="1" si="30"/>
        <v>3770402821390.4224</v>
      </c>
      <c r="AI151" s="90">
        <f t="shared" ca="1" si="30"/>
        <v>3783943435326.8784</v>
      </c>
      <c r="AJ151" s="90">
        <f t="shared" ca="1" si="30"/>
        <v>3797484049263.3345</v>
      </c>
      <c r="AK151" s="90">
        <f t="shared" ca="1" si="30"/>
        <v>3811024663199.791</v>
      </c>
      <c r="AL151" s="90">
        <f t="shared" ca="1" si="30"/>
        <v>3824565277136.2471</v>
      </c>
      <c r="AM151" s="90">
        <f t="shared" ca="1" si="29"/>
        <v>3838105891072.7031</v>
      </c>
      <c r="AN151" s="90">
        <f t="shared" ca="1" si="29"/>
        <v>3851646505009.1592</v>
      </c>
      <c r="AO151" s="90">
        <f t="shared" ca="1" si="29"/>
        <v>3865187118945.6152</v>
      </c>
      <c r="AP151" s="214">
        <f ca="1">V151*'Process Emissions Multipliers'!$E$54</f>
        <v>3878727732882.0713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 s="214">
        <f ca="1">IF('Liv 2020'!$A160="LM",INDIRECT("'Liv 2020'!"&amp;'Country Selector'!$B$3&amp;ROW($A160))*10^12,0)*'Process Emissions Multipliers'!$B$54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 s="214">
        <f ca="1">IF('Liv 2030'!$A160="LM",INDIRECT("'Liv 2030'!"&amp;'Country Selector'!$B$3&amp;ROW($A160))*10^12,0)*'Process Emissions Multipliers'!$D$54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Multipliers'!$E$54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4712622655301.5801</v>
      </c>
      <c r="C153">
        <f t="shared" ca="1" si="27"/>
        <v>4899701986779.5449</v>
      </c>
      <c r="D153">
        <f t="shared" ca="1" si="27"/>
        <v>5086781318257.5117</v>
      </c>
      <c r="E153">
        <f t="shared" ca="1" si="27"/>
        <v>5273860649735.4766</v>
      </c>
      <c r="F153">
        <f t="shared" ca="1" si="27"/>
        <v>5460939981213.4424</v>
      </c>
      <c r="G153">
        <f t="shared" ca="1" si="27"/>
        <v>5648019312691.4082</v>
      </c>
      <c r="H153">
        <f t="shared" ca="1" si="27"/>
        <v>5835098644169.373</v>
      </c>
      <c r="I153">
        <f t="shared" ca="1" si="27"/>
        <v>6022177975647.3398</v>
      </c>
      <c r="J153">
        <f t="shared" ca="1" si="27"/>
        <v>6209257307125.3047</v>
      </c>
      <c r="K153">
        <f t="shared" ca="1" si="27"/>
        <v>6396336638603.2695</v>
      </c>
      <c r="L153" s="214">
        <f ca="1">IF('Liv 2020'!$A161="LM",INDIRECT("'Liv 2020'!"&amp;'Country Selector'!$B$3&amp;ROW($A161))*10^12,0)*'Process Emissions Multipliers'!$B$54</f>
        <v>6583415970081.2354</v>
      </c>
      <c r="M153">
        <f t="shared" ca="1" si="28"/>
        <v>6673542017633.1738</v>
      </c>
      <c r="N153">
        <f t="shared" ca="1" si="28"/>
        <v>6763668065185.1133</v>
      </c>
      <c r="O153">
        <f t="shared" ca="1" si="28"/>
        <v>6853794112737.0518</v>
      </c>
      <c r="P153">
        <f t="shared" ca="1" si="28"/>
        <v>6943920160288.9902</v>
      </c>
      <c r="Q153">
        <f t="shared" ca="1" si="28"/>
        <v>7034046207840.9287</v>
      </c>
      <c r="R153">
        <f t="shared" ca="1" si="28"/>
        <v>7124172255392.8672</v>
      </c>
      <c r="S153">
        <f t="shared" ca="1" si="28"/>
        <v>7214298302944.8066</v>
      </c>
      <c r="T153">
        <f t="shared" ca="1" si="28"/>
        <v>7304424350496.7451</v>
      </c>
      <c r="U153">
        <f t="shared" ca="1" si="28"/>
        <v>7394550398048.6836</v>
      </c>
      <c r="V153" s="214">
        <f ca="1">IF('Liv 2030'!$A161="LM",INDIRECT("'Liv 2030'!"&amp;'Country Selector'!$B$3&amp;ROW($A161))*10^12,0)*'Process Emissions Multipliers'!$D$54</f>
        <v>7484676445600.6221</v>
      </c>
      <c r="W153" s="90">
        <f t="shared" ca="1" si="30"/>
        <v>7512766658765.8193</v>
      </c>
      <c r="X153" s="90">
        <f t="shared" ca="1" si="30"/>
        <v>7540856871931.0166</v>
      </c>
      <c r="Y153" s="90">
        <f t="shared" ca="1" si="30"/>
        <v>7568947085096.2139</v>
      </c>
      <c r="Z153" s="90">
        <f t="shared" ca="1" si="30"/>
        <v>7597037298261.4102</v>
      </c>
      <c r="AA153" s="90">
        <f t="shared" ca="1" si="30"/>
        <v>7625127511426.6074</v>
      </c>
      <c r="AB153" s="90">
        <f t="shared" ca="1" si="30"/>
        <v>7653217724591.8047</v>
      </c>
      <c r="AC153" s="90">
        <f t="shared" ca="1" si="30"/>
        <v>7681307937757.001</v>
      </c>
      <c r="AD153" s="90">
        <f t="shared" ca="1" si="30"/>
        <v>7709398150922.1982</v>
      </c>
      <c r="AE153" s="90">
        <f t="shared" ca="1" si="30"/>
        <v>7737488364087.3955</v>
      </c>
      <c r="AF153" s="90">
        <f t="shared" ca="1" si="30"/>
        <v>7765578577252.5918</v>
      </c>
      <c r="AG153" s="90">
        <f t="shared" ca="1" si="30"/>
        <v>7793668790417.79</v>
      </c>
      <c r="AH153" s="90">
        <f t="shared" ca="1" si="30"/>
        <v>7821759003582.9863</v>
      </c>
      <c r="AI153" s="90">
        <f t="shared" ca="1" si="30"/>
        <v>7849849216748.1836</v>
      </c>
      <c r="AJ153" s="90">
        <f t="shared" ca="1" si="30"/>
        <v>7877939429913.3799</v>
      </c>
      <c r="AK153" s="90">
        <f t="shared" ca="1" si="30"/>
        <v>7906029643078.5771</v>
      </c>
      <c r="AL153" s="90">
        <f t="shared" ca="1" si="30"/>
        <v>7934119856243.7754</v>
      </c>
      <c r="AM153" s="90">
        <f t="shared" ca="1" si="29"/>
        <v>7962210069408.9707</v>
      </c>
      <c r="AN153" s="90">
        <f t="shared" ca="1" si="29"/>
        <v>7990300282574.1689</v>
      </c>
      <c r="AO153" s="90">
        <f t="shared" ca="1" si="29"/>
        <v>8018390495739.3652</v>
      </c>
      <c r="AP153" s="214">
        <f ca="1">V153*'Process Emissions Multipliers'!$E$54</f>
        <v>8046480708904.5625</v>
      </c>
    </row>
    <row r="154" spans="1:42">
      <c r="A154" s="74">
        <v>200</v>
      </c>
      <c r="B154">
        <f ca="1">IF('Liv 2010'!$A162="LM",INDIRECT("'Liv 2010'!"&amp;'Country Selector'!$B$3&amp;ROW($A162))*10^12,0)</f>
        <v>1374537808026.0479</v>
      </c>
      <c r="C154">
        <f t="shared" ca="1" si="27"/>
        <v>1363771568996.1929</v>
      </c>
      <c r="D154">
        <f t="shared" ca="1" si="27"/>
        <v>1353005329966.3381</v>
      </c>
      <c r="E154">
        <f t="shared" ca="1" si="27"/>
        <v>1342239090936.4834</v>
      </c>
      <c r="F154">
        <f t="shared" ca="1" si="27"/>
        <v>1331472851906.6284</v>
      </c>
      <c r="G154">
        <f t="shared" ca="1" si="27"/>
        <v>1320706612876.7734</v>
      </c>
      <c r="H154">
        <f t="shared" ca="1" si="27"/>
        <v>1309940373846.9185</v>
      </c>
      <c r="I154">
        <f t="shared" ca="1" si="27"/>
        <v>1299174134817.0635</v>
      </c>
      <c r="J154">
        <f t="shared" ca="1" si="27"/>
        <v>1288407895787.209</v>
      </c>
      <c r="K154">
        <f t="shared" ca="1" si="27"/>
        <v>1277641656757.354</v>
      </c>
      <c r="L154" s="214">
        <f ca="1">IF('Liv 2020'!$A162="LM",INDIRECT("'Liv 2020'!"&amp;'Country Selector'!$B$3&amp;ROW($A162))*10^12,0)*'Process Emissions Multipliers'!$B$54</f>
        <v>1266875417727.499</v>
      </c>
      <c r="M154">
        <f t="shared" ca="1" si="28"/>
        <v>1140187875954.7493</v>
      </c>
      <c r="N154">
        <f t="shared" ca="1" si="28"/>
        <v>1013500334181.9993</v>
      </c>
      <c r="O154">
        <f t="shared" ca="1" si="28"/>
        <v>886812792409.24927</v>
      </c>
      <c r="P154">
        <f t="shared" ca="1" si="28"/>
        <v>760125250636.49939</v>
      </c>
      <c r="Q154">
        <f t="shared" ca="1" si="28"/>
        <v>633437708863.74951</v>
      </c>
      <c r="R154">
        <f t="shared" ca="1" si="28"/>
        <v>506750167090.99963</v>
      </c>
      <c r="S154">
        <f t="shared" ca="1" si="28"/>
        <v>380062625318.24969</v>
      </c>
      <c r="T154">
        <f t="shared" ca="1" si="28"/>
        <v>253375083545.49982</v>
      </c>
      <c r="U154">
        <f t="shared" ca="1" si="28"/>
        <v>126687541772.74991</v>
      </c>
      <c r="V154" s="214">
        <f ca="1">IF('Liv 2030'!$A162="LM",INDIRECT("'Liv 2030'!"&amp;'Country Selector'!$B$3&amp;ROW($A162))*10^12,0)*'Process Emissions Multipliers'!$D$54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Multipliers'!$E$54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65331951802.852928</v>
      </c>
      <c r="D155">
        <f t="shared" ca="1" si="27"/>
        <v>130663903605.70586</v>
      </c>
      <c r="E155">
        <f t="shared" ca="1" si="27"/>
        <v>195995855408.55878</v>
      </c>
      <c r="F155">
        <f t="shared" ca="1" si="27"/>
        <v>261327807211.41171</v>
      </c>
      <c r="G155">
        <f t="shared" ca="1" si="27"/>
        <v>326659759014.26465</v>
      </c>
      <c r="H155">
        <f t="shared" ca="1" si="27"/>
        <v>391991710817.11755</v>
      </c>
      <c r="I155">
        <f t="shared" ca="1" si="27"/>
        <v>457323662619.97052</v>
      </c>
      <c r="J155">
        <f t="shared" ca="1" si="27"/>
        <v>522655614422.82343</v>
      </c>
      <c r="K155">
        <f t="shared" ca="1" si="27"/>
        <v>587987566225.67639</v>
      </c>
      <c r="L155" s="214">
        <f ca="1">IF('Liv 2020'!$A163="LM",INDIRECT("'Liv 2020'!"&amp;'Country Selector'!$B$3&amp;ROW($A163))*10^12,0)*'Process Emissions Multipliers'!$B$54</f>
        <v>653319518028.5293</v>
      </c>
      <c r="M155">
        <f t="shared" ca="1" si="28"/>
        <v>587987566225.67639</v>
      </c>
      <c r="N155">
        <f t="shared" ca="1" si="28"/>
        <v>522655614422.82343</v>
      </c>
      <c r="O155">
        <f t="shared" ca="1" si="28"/>
        <v>457323662619.97052</v>
      </c>
      <c r="P155">
        <f t="shared" ca="1" si="28"/>
        <v>391991710817.11755</v>
      </c>
      <c r="Q155">
        <f t="shared" ca="1" si="28"/>
        <v>326659759014.26465</v>
      </c>
      <c r="R155">
        <f t="shared" ca="1" si="28"/>
        <v>261327807211.41171</v>
      </c>
      <c r="S155">
        <f t="shared" ca="1" si="28"/>
        <v>195995855408.55878</v>
      </c>
      <c r="T155">
        <f t="shared" ca="1" si="28"/>
        <v>130663903605.70586</v>
      </c>
      <c r="U155">
        <f t="shared" ca="1" si="28"/>
        <v>65331951802.852928</v>
      </c>
      <c r="V155" s="214">
        <f ca="1">IF('Liv 2030'!$A163="LM",INDIRECT("'Liv 2030'!"&amp;'Country Selector'!$B$3&amp;ROW($A163))*10^12,0)*'Process Emissions Multipliers'!$D$54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4">
        <f ca="1">V155*'Process Emissions Multipliers'!$E$54</f>
        <v>0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 s="214">
        <f ca="1">IF('Liv 2020'!$A164="LM",INDIRECT("'Liv 2020'!"&amp;'Country Selector'!$B$3&amp;ROW($A164))*10^12,0)*'Process Emissions Multipliers'!$B$54</f>
        <v>0</v>
      </c>
      <c r="M156">
        <f t="shared" ca="1" si="28"/>
        <v>62289219170.045006</v>
      </c>
      <c r="N156">
        <f t="shared" ca="1" si="28"/>
        <v>124578438340.09001</v>
      </c>
      <c r="O156">
        <f t="shared" ca="1" si="28"/>
        <v>186867657510.13501</v>
      </c>
      <c r="P156">
        <f t="shared" ref="N156:U177" ca="1" si="32">$L156*($V$1-P$1)/($V$1-$L$1)+$V156*(P$1-$L$1)/($V$1-$L$1)</f>
        <v>249156876680.18002</v>
      </c>
      <c r="Q156">
        <f t="shared" ca="1" si="32"/>
        <v>311446095850.22504</v>
      </c>
      <c r="R156">
        <f t="shared" ca="1" si="32"/>
        <v>373735315020.27002</v>
      </c>
      <c r="S156">
        <f t="shared" ca="1" si="32"/>
        <v>436024534190.31506</v>
      </c>
      <c r="T156">
        <f t="shared" ca="1" si="32"/>
        <v>498313753360.36005</v>
      </c>
      <c r="U156">
        <f t="shared" ca="1" si="32"/>
        <v>560602972530.40503</v>
      </c>
      <c r="V156" s="214">
        <f ca="1">IF('Liv 2030'!$A164="LM",INDIRECT("'Liv 2030'!"&amp;'Country Selector'!$B$3&amp;ROW($A164))*10^12,0)*'Process Emissions Multipliers'!$D$54</f>
        <v>622892191700.45007</v>
      </c>
      <c r="W156" s="90">
        <f t="shared" ca="1" si="30"/>
        <v>625229924609.94495</v>
      </c>
      <c r="X156" s="90">
        <f t="shared" ca="1" si="30"/>
        <v>627567657519.43994</v>
      </c>
      <c r="Y156" s="90">
        <f t="shared" ca="1" si="30"/>
        <v>629905390428.93494</v>
      </c>
      <c r="Z156" s="90">
        <f t="shared" ca="1" si="30"/>
        <v>632243123338.42993</v>
      </c>
      <c r="AA156" s="90">
        <f t="shared" ca="1" si="30"/>
        <v>634580856247.92493</v>
      </c>
      <c r="AB156" s="90">
        <f t="shared" ca="1" si="30"/>
        <v>636918589157.41992</v>
      </c>
      <c r="AC156" s="90">
        <f t="shared" ca="1" si="30"/>
        <v>639256322066.91479</v>
      </c>
      <c r="AD156" s="90">
        <f t="shared" ca="1" si="30"/>
        <v>641594054976.40979</v>
      </c>
      <c r="AE156" s="90">
        <f t="shared" ca="1" si="30"/>
        <v>643931787885.90479</v>
      </c>
      <c r="AF156" s="90">
        <f t="shared" ca="1" si="30"/>
        <v>646269520795.39978</v>
      </c>
      <c r="AG156" s="90">
        <f t="shared" ca="1" si="30"/>
        <v>648607253704.89478</v>
      </c>
      <c r="AH156" s="90">
        <f t="shared" ca="1" si="30"/>
        <v>650944986614.38965</v>
      </c>
      <c r="AI156" s="90">
        <f t="shared" ca="1" si="30"/>
        <v>653282719523.88477</v>
      </c>
      <c r="AJ156" s="90">
        <f t="shared" ca="1" si="30"/>
        <v>655620452433.37964</v>
      </c>
      <c r="AK156" s="90">
        <f t="shared" ca="1" si="30"/>
        <v>657958185342.87463</v>
      </c>
      <c r="AL156" s="90">
        <f t="shared" ca="1" si="30"/>
        <v>660295918252.36963</v>
      </c>
      <c r="AM156" s="90">
        <f t="shared" ca="1" si="29"/>
        <v>662633651161.86462</v>
      </c>
      <c r="AN156" s="90">
        <f t="shared" ca="1" si="29"/>
        <v>664971384071.35962</v>
      </c>
      <c r="AO156" s="90">
        <f t="shared" ca="1" si="29"/>
        <v>667309116980.85449</v>
      </c>
      <c r="AP156" s="214">
        <f ca="1">V156*'Process Emissions Multipliers'!$E$54</f>
        <v>669646849890.34949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 s="214">
        <f ca="1">IF('Liv 2020'!$A165="LM",INDIRECT("'Liv 2020'!"&amp;'Country Selector'!$B$3&amp;ROW($A165))*10^12,0)*'Process Emissions Multipliers'!$B$54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 s="214">
        <f ca="1">IF('Liv 2030'!$A165="LM",INDIRECT("'Liv 2030'!"&amp;'Country Selector'!$B$3&amp;ROW($A165))*10^12,0)*'Process Emissions Multipliers'!$D$54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4">
        <f ca="1">V157*'Process Emissions Multipliers'!$E$54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 s="214">
        <f ca="1">IF('Liv 2020'!$A166="LM",INDIRECT("'Liv 2020'!"&amp;'Country Selector'!$B$3&amp;ROW($A166))*10^12,0)*'Process Emissions Multipliers'!$B$54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 s="214">
        <f ca="1">IF('Liv 2030'!$A166="LM",INDIRECT("'Liv 2030'!"&amp;'Country Selector'!$B$3&amp;ROW($A166))*10^12,0)*'Process Emissions Multipliers'!$D$54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4">
        <f ca="1">V158*'Process Emissions Multipliers'!$E$54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 s="214">
        <f ca="1">IF('Liv 2020'!$A167="LM",INDIRECT("'Liv 2020'!"&amp;'Country Selector'!$B$3&amp;ROW($A167))*10^12,0)*'Process Emissions Multipliers'!$B$54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 s="214">
        <f ca="1">IF('Liv 2030'!$A167="LM",INDIRECT("'Liv 2030'!"&amp;'Country Selector'!$B$3&amp;ROW($A167))*10^12,0)*'Process Emissions Multipliers'!$D$54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4">
        <f ca="1">V159*'Process Emissions Multipliers'!$E$54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 s="214">
        <f ca="1">IF('Liv 2020'!$A168="LM",INDIRECT("'Liv 2020'!"&amp;'Country Selector'!$B$3&amp;ROW($A168))*10^12,0)*'Process Emissions Multipliers'!$B$54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 s="214">
        <f ca="1">IF('Liv 2030'!$A168="LM",INDIRECT("'Liv 2030'!"&amp;'Country Selector'!$B$3&amp;ROW($A168))*10^12,0)*'Process Emissions Multipliers'!$D$54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4">
        <f ca="1">V160*'Process Emissions Multipliers'!$E$54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 s="214">
        <f ca="1">IF('Liv 2020'!$A169="LM",INDIRECT("'Liv 2020'!"&amp;'Country Selector'!$B$3&amp;ROW($A169))*10^12,0)*'Process Emissions Multipliers'!$B$54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 s="214">
        <f ca="1">IF('Liv 2030'!$A169="LM",INDIRECT("'Liv 2030'!"&amp;'Country Selector'!$B$3&amp;ROW($A169))*10^12,0)*'Process Emissions Multipliers'!$D$54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14">
        <f ca="1">V161*'Process Emissions Multipliers'!$E$54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 s="214">
        <f ca="1">IF('Liv 2020'!$A170="LM",INDIRECT("'Liv 2020'!"&amp;'Country Selector'!$B$3&amp;ROW($A170))*10^12,0)*'Process Emissions Multipliers'!$B$54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 s="214">
        <f ca="1">IF('Liv 2030'!$A170="LM",INDIRECT("'Liv 2030'!"&amp;'Country Selector'!$B$3&amp;ROW($A170))*10^12,0)*'Process Emissions Multipliers'!$D$54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Multipliers'!$E$54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 s="214">
        <f ca="1">IF('Liv 2020'!$A171="LM",INDIRECT("'Liv 2020'!"&amp;'Country Selector'!$B$3&amp;ROW($A171))*10^12,0)*'Process Emissions Multipliers'!$B$54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 s="214">
        <f ca="1">IF('Liv 2030'!$A171="LM",INDIRECT("'Liv 2030'!"&amp;'Country Selector'!$B$3&amp;ROW($A171))*10^12,0)*'Process Emissions Multipliers'!$D$54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4">
        <f ca="1">V163*'Process Emissions Multipliers'!$E$54</f>
        <v>0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 s="214">
        <f ca="1">IF('Liv 2020'!$A172="LM",INDIRECT("'Liv 2020'!"&amp;'Country Selector'!$B$3&amp;ROW($A172))*10^12,0)*'Process Emissions Multipliers'!$B$54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 s="214">
        <f ca="1">IF('Liv 2030'!$A172="LM",INDIRECT("'Liv 2030'!"&amp;'Country Selector'!$B$3&amp;ROW($A172))*10^12,0)*'Process Emissions Multipliers'!$D$54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4">
        <f ca="1">V164*'Process Emissions Multipliers'!$E$54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 s="214">
        <f ca="1">IF('Liv 2020'!$A173="LM",INDIRECT("'Liv 2020'!"&amp;'Country Selector'!$B$3&amp;ROW($A173))*10^12,0)*'Process Emissions Multipliers'!$B$54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 s="214">
        <f ca="1">IF('Liv 2030'!$A173="LM",INDIRECT("'Liv 2030'!"&amp;'Country Selector'!$B$3&amp;ROW($A173))*10^12,0)*'Process Emissions Multipliers'!$D$54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Multipliers'!$E$54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 s="214">
        <f ca="1">IF('Liv 2020'!$A174="LM",INDIRECT("'Liv 2020'!"&amp;'Country Selector'!$B$3&amp;ROW($A174))*10^12,0)*'Process Emissions Multipliers'!$B$54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 s="214">
        <f ca="1">IF('Liv 2030'!$A174="LM",INDIRECT("'Liv 2030'!"&amp;'Country Selector'!$B$3&amp;ROW($A174))*10^12,0)*'Process Emissions Multipliers'!$D$54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4">
        <f ca="1">V166*'Process Emissions Multipliers'!$E$54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 s="214">
        <f ca="1">IF('Liv 2020'!$A175="LM",INDIRECT("'Liv 2020'!"&amp;'Country Selector'!$B$3&amp;ROW($A175))*10^12,0)*'Process Emissions Multipliers'!$B$54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 s="214">
        <f ca="1">IF('Liv 2030'!$A175="LM",INDIRECT("'Liv 2030'!"&amp;'Country Selector'!$B$3&amp;ROW($A175))*10^12,0)*'Process Emissions Multipliers'!$D$54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Multipliers'!$E$54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 s="214">
        <f ca="1">IF('Liv 2020'!$A176="LM",INDIRECT("'Liv 2020'!"&amp;'Country Selector'!$B$3&amp;ROW($A176))*10^12,0)*'Process Emissions Multipliers'!$B$54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 s="214">
        <f ca="1">IF('Liv 2030'!$A176="LM",INDIRECT("'Liv 2030'!"&amp;'Country Selector'!$B$3&amp;ROW($A176))*10^12,0)*'Process Emissions Multipliers'!$D$54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Multipliers'!$E$54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 s="214">
        <f ca="1">IF('Liv 2020'!$A177="LM",INDIRECT("'Liv 2020'!"&amp;'Country Selector'!$B$3&amp;ROW($A177))*10^12,0)*'Process Emissions Multipliers'!$B$54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 s="214">
        <f ca="1">IF('Liv 2030'!$A177="LM",INDIRECT("'Liv 2030'!"&amp;'Country Selector'!$B$3&amp;ROW($A177))*10^12,0)*'Process Emissions Multipliers'!$D$54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Multipliers'!$E$54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 s="214">
        <f ca="1">IF('Liv 2020'!$A178="LM",INDIRECT("'Liv 2020'!"&amp;'Country Selector'!$B$3&amp;ROW($A178))*10^12,0)*'Process Emissions Multipliers'!$B$54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 s="214">
        <f ca="1">IF('Liv 2030'!$A178="LM",INDIRECT("'Liv 2030'!"&amp;'Country Selector'!$B$3&amp;ROW($A178))*10^12,0)*'Process Emissions Multipliers'!$D$54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Multipliers'!$E$54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 s="214">
        <f ca="1">IF('Liv 2020'!$A179="LM",INDIRECT("'Liv 2020'!"&amp;'Country Selector'!$B$3&amp;ROW($A179))*10^12,0)*'Process Emissions Multipliers'!$B$54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 s="214">
        <f ca="1">IF('Liv 2030'!$A179="LM",INDIRECT("'Liv 2030'!"&amp;'Country Selector'!$B$3&amp;ROW($A179))*10^12,0)*'Process Emissions Multipliers'!$D$54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4">
        <f ca="1">V171*'Process Emissions Multipliers'!$E$54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 s="214">
        <f ca="1">IF('Liv 2020'!$A180="LM",INDIRECT("'Liv 2020'!"&amp;'Country Selector'!$B$3&amp;ROW($A180))*10^12,0)*'Process Emissions Multipliers'!$B$54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 s="214">
        <f ca="1">IF('Liv 2030'!$A180="LM",INDIRECT("'Liv 2030'!"&amp;'Country Selector'!$B$3&amp;ROW($A180))*10^12,0)*'Process Emissions Multipliers'!$D$54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Multipliers'!$E$54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23009066818.133305</v>
      </c>
      <c r="C173">
        <f t="shared" ca="1" si="33"/>
        <v>25475114702.369652</v>
      </c>
      <c r="D173">
        <f t="shared" ca="1" si="31"/>
        <v>27941162586.606003</v>
      </c>
      <c r="E173">
        <f t="shared" ca="1" si="31"/>
        <v>30407210470.84235</v>
      </c>
      <c r="F173">
        <f t="shared" ca="1" si="31"/>
        <v>32873258355.078697</v>
      </c>
      <c r="G173">
        <f t="shared" ca="1" si="31"/>
        <v>35339306239.315041</v>
      </c>
      <c r="H173">
        <f t="shared" ca="1" si="31"/>
        <v>37805354123.551392</v>
      </c>
      <c r="I173">
        <f t="shared" ca="1" si="31"/>
        <v>40271402007.787743</v>
      </c>
      <c r="J173">
        <f t="shared" ca="1" si="31"/>
        <v>42737449892.024086</v>
      </c>
      <c r="K173">
        <f t="shared" ca="1" si="31"/>
        <v>45203497776.260429</v>
      </c>
      <c r="L173" s="214">
        <f ca="1">IF('Liv 2020'!$A181="LM",INDIRECT("'Liv 2020'!"&amp;'Country Selector'!$B$3&amp;ROW($A181))*10^12,0)*'Process Emissions Multipliers'!$B$54</f>
        <v>47669545660.49678</v>
      </c>
      <c r="M173">
        <f t="shared" ca="1" si="34"/>
        <v>49642928609.890923</v>
      </c>
      <c r="N173">
        <f t="shared" ca="1" si="32"/>
        <v>51616311559.28508</v>
      </c>
      <c r="O173">
        <f t="shared" ca="1" si="32"/>
        <v>53589694508.67923</v>
      </c>
      <c r="P173">
        <f t="shared" ca="1" si="32"/>
        <v>55563077458.07338</v>
      </c>
      <c r="Q173">
        <f t="shared" ca="1" si="32"/>
        <v>57536460407.467529</v>
      </c>
      <c r="R173">
        <f t="shared" ca="1" si="32"/>
        <v>59509843356.861679</v>
      </c>
      <c r="S173">
        <f t="shared" ca="1" si="32"/>
        <v>61483226306.255829</v>
      </c>
      <c r="T173">
        <f t="shared" ca="1" si="32"/>
        <v>63456609255.649971</v>
      </c>
      <c r="U173">
        <f t="shared" ca="1" si="32"/>
        <v>65429992205.044121</v>
      </c>
      <c r="V173" s="214">
        <f ca="1">IF('Liv 2030'!$A181="LM",INDIRECT("'Liv 2030'!"&amp;'Country Selector'!$B$3&amp;ROW($A181))*10^12,0)*'Process Emissions Multipliers'!$D$54</f>
        <v>67403375154.438271</v>
      </c>
      <c r="W173" s="90">
        <f t="shared" ca="1" si="36"/>
        <v>67656342024.803764</v>
      </c>
      <c r="X173" s="90">
        <f t="shared" ca="1" si="36"/>
        <v>67909308895.169258</v>
      </c>
      <c r="Y173" s="90">
        <f t="shared" ca="1" si="36"/>
        <v>68162275765.53476</v>
      </c>
      <c r="Z173" s="90">
        <f t="shared" ca="1" si="36"/>
        <v>68415242635.900238</v>
      </c>
      <c r="AA173" s="90">
        <f t="shared" ca="1" si="36"/>
        <v>68668209506.265739</v>
      </c>
      <c r="AB173" s="90">
        <f t="shared" ca="1" si="36"/>
        <v>68921176376.631226</v>
      </c>
      <c r="AC173" s="90">
        <f t="shared" ca="1" si="36"/>
        <v>69174143246.996719</v>
      </c>
      <c r="AD173" s="90">
        <f t="shared" ca="1" si="36"/>
        <v>69427110117.362213</v>
      </c>
      <c r="AE173" s="90">
        <f t="shared" ca="1" si="36"/>
        <v>69680076987.727707</v>
      </c>
      <c r="AF173" s="90">
        <f t="shared" ca="1" si="36"/>
        <v>69933043858.093201</v>
      </c>
      <c r="AG173" s="90">
        <f t="shared" ca="1" si="36"/>
        <v>70186010728.458694</v>
      </c>
      <c r="AH173" s="90">
        <f t="shared" ca="1" si="36"/>
        <v>70438977598.824188</v>
      </c>
      <c r="AI173" s="90">
        <f t="shared" ca="1" si="36"/>
        <v>70691944469.189682</v>
      </c>
      <c r="AJ173" s="90">
        <f t="shared" ca="1" si="36"/>
        <v>70944911339.555176</v>
      </c>
      <c r="AK173" s="90">
        <f t="shared" ca="1" si="36"/>
        <v>71197878209.92067</v>
      </c>
      <c r="AL173" s="90">
        <f t="shared" ca="1" si="36"/>
        <v>71450845080.286163</v>
      </c>
      <c r="AM173" s="90">
        <f t="shared" ca="1" si="35"/>
        <v>71703811950.651657</v>
      </c>
      <c r="AN173" s="90">
        <f t="shared" ca="1" si="35"/>
        <v>71956778821.017151</v>
      </c>
      <c r="AO173" s="90">
        <f t="shared" ca="1" si="35"/>
        <v>72209745691.382645</v>
      </c>
      <c r="AP173" s="214">
        <f ca="1">V173*'Process Emissions Multipliers'!$E$54</f>
        <v>72462712561.748138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 s="214">
        <f ca="1">IF('Liv 2020'!$A182="LM",INDIRECT("'Liv 2020'!"&amp;'Country Selector'!$B$3&amp;ROW($A182))*10^12,0)*'Process Emissions Multipliers'!$B$54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 s="214">
        <f ca="1">IF('Liv 2030'!$A182="LM",INDIRECT("'Liv 2030'!"&amp;'Country Selector'!$B$3&amp;ROW($A182))*10^12,0)*'Process Emissions Multipliers'!$D$54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4">
        <f ca="1">V174*'Process Emissions Multipliers'!$E$54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 s="214">
        <f ca="1">IF('Liv 2020'!$A183="LM",INDIRECT("'Liv 2020'!"&amp;'Country Selector'!$B$3&amp;ROW($A183))*10^12,0)*'Process Emissions Multipliers'!$B$54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 s="214">
        <f ca="1">IF('Liv 2030'!$A183="LM",INDIRECT("'Liv 2030'!"&amp;'Country Selector'!$B$3&amp;ROW($A183))*10^12,0)*'Process Emissions Multipliers'!$D$54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4">
        <f ca="1">V175*'Process Emissions Multipliers'!$E$54</f>
        <v>0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 s="214">
        <f ca="1">IF('Liv 2020'!$A184="LM",INDIRECT("'Liv 2020'!"&amp;'Country Selector'!$B$3&amp;ROW($A184))*10^12,0)*'Process Emissions Multipliers'!$B$54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 s="214">
        <f ca="1">IF('Liv 2030'!$A184="LM",INDIRECT("'Liv 2030'!"&amp;'Country Selector'!$B$3&amp;ROW($A184))*10^12,0)*'Process Emissions Multipliers'!$D$54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Multipliers'!$E$54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 s="214">
        <f ca="1">IF('Liv 2020'!$A185="LM",INDIRECT("'Liv 2020'!"&amp;'Country Selector'!$B$3&amp;ROW($A185))*10^12,0)*'Process Emissions Multipliers'!$B$54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 s="214">
        <f ca="1">IF('Liv 2030'!$A185="LM",INDIRECT("'Liv 2030'!"&amp;'Country Selector'!$B$3&amp;ROW($A185))*10^12,0)*'Process Emissions Multipliers'!$D$54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Multipliers'!$E$54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Selector'!$B$3&amp;ROW($A55))*10^12,0)*'Process Emissions Multipliers'!$B$39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Selector'!$B$3&amp;ROW($A55))*10^12,0)*'Process Emissions Multipliers'!$D$39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Multipliers'!$E$39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5249147147489.9414</v>
      </c>
      <c r="C52">
        <f t="shared" ca="1" si="9"/>
        <v>5048732451739.1631</v>
      </c>
      <c r="D52">
        <f t="shared" ca="1" si="9"/>
        <v>4848317755988.3848</v>
      </c>
      <c r="E52">
        <f t="shared" ca="1" si="9"/>
        <v>4647903060237.6074</v>
      </c>
      <c r="F52">
        <f t="shared" ca="1" si="9"/>
        <v>4447488364486.8291</v>
      </c>
      <c r="G52">
        <f t="shared" ca="1" si="9"/>
        <v>4247073668736.0508</v>
      </c>
      <c r="H52">
        <f t="shared" ca="1" si="9"/>
        <v>4046658972985.2725</v>
      </c>
      <c r="I52">
        <f t="shared" ca="1" si="9"/>
        <v>3846244277234.4946</v>
      </c>
      <c r="J52">
        <f t="shared" ca="1" si="9"/>
        <v>3645829581483.7163</v>
      </c>
      <c r="K52">
        <f t="shared" ca="1" si="9"/>
        <v>3445414885732.9385</v>
      </c>
      <c r="L52">
        <f ca="1">IF('Other 2020'!$A60="WT",INDIRECT("'Other 2020'!"&amp;'Country Selector'!$B$3&amp;ROW($A60))*10^12,0)*'Process Emissions Multipliers'!$B$39</f>
        <v>3245000189982.1602</v>
      </c>
      <c r="M52">
        <f t="shared" ca="1" si="10"/>
        <v>3290582711744.8486</v>
      </c>
      <c r="N52">
        <f t="shared" ca="1" si="10"/>
        <v>3336165233507.5361</v>
      </c>
      <c r="O52">
        <f t="shared" ca="1" si="10"/>
        <v>3381747755270.2246</v>
      </c>
      <c r="P52">
        <f t="shared" ca="1" si="10"/>
        <v>3427330277032.9121</v>
      </c>
      <c r="Q52">
        <f t="shared" ca="1" si="10"/>
        <v>3472912798795.6006</v>
      </c>
      <c r="R52">
        <f t="shared" ca="1" si="10"/>
        <v>3518495320558.2881</v>
      </c>
      <c r="S52">
        <f t="shared" ca="1" si="10"/>
        <v>3564077842320.9766</v>
      </c>
      <c r="T52">
        <f t="shared" ca="1" si="10"/>
        <v>3609660364083.6646</v>
      </c>
      <c r="U52">
        <f t="shared" ca="1" si="10"/>
        <v>3655242885846.3521</v>
      </c>
      <c r="V52">
        <f ca="1">IF('Other 2030'!$A60="WT",INDIRECT("'Other 2030'!"&amp;'Country Selector'!$B$3&amp;ROW($A60))*10^12,0)*'Process Emissions Multipliers'!$D$39</f>
        <v>3700825407609.0405</v>
      </c>
      <c r="W52" s="90">
        <f t="shared" ca="1" si="8"/>
        <v>3845108224334.7056</v>
      </c>
      <c r="X52" s="90">
        <f t="shared" ca="1" si="8"/>
        <v>3989391041060.3696</v>
      </c>
      <c r="Y52" s="90">
        <f t="shared" ca="1" si="8"/>
        <v>4133673857786.0347</v>
      </c>
      <c r="Z52" s="90">
        <f t="shared" ca="1" si="8"/>
        <v>4277956674511.6992</v>
      </c>
      <c r="AA52" s="90">
        <f t="shared" ca="1" si="8"/>
        <v>4422239491237.3633</v>
      </c>
      <c r="AB52" s="90">
        <f t="shared" ca="1" si="8"/>
        <v>4566522307963.0283</v>
      </c>
      <c r="AC52" s="90">
        <f t="shared" ca="1" si="8"/>
        <v>4710805124688.6934</v>
      </c>
      <c r="AD52" s="90">
        <f t="shared" ca="1" si="8"/>
        <v>4855087941414.3574</v>
      </c>
      <c r="AE52" s="90">
        <f t="shared" ca="1" si="8"/>
        <v>4999370758140.0225</v>
      </c>
      <c r="AF52" s="90">
        <f t="shared" ca="1" si="8"/>
        <v>5143653574865.6875</v>
      </c>
      <c r="AG52" s="90">
        <f t="shared" ca="1" si="8"/>
        <v>5287936391591.3516</v>
      </c>
      <c r="AH52" s="90">
        <f t="shared" ca="1" si="8"/>
        <v>5432219208317.0156</v>
      </c>
      <c r="AI52" s="90">
        <f t="shared" ca="1" si="8"/>
        <v>5576502025042.6816</v>
      </c>
      <c r="AJ52" s="90">
        <f t="shared" ca="1" si="8"/>
        <v>5720784841768.3457</v>
      </c>
      <c r="AK52" s="90">
        <f t="shared" ca="1" si="8"/>
        <v>5865067658494.0107</v>
      </c>
      <c r="AL52" s="90">
        <f t="shared" ca="1" si="8"/>
        <v>6009350475219.6758</v>
      </c>
      <c r="AM52" s="90">
        <f t="shared" ca="1" si="11"/>
        <v>6153633291945.3398</v>
      </c>
      <c r="AN52" s="90">
        <f t="shared" ca="1" si="11"/>
        <v>6297916108671.0049</v>
      </c>
      <c r="AO52" s="90">
        <f t="shared" ca="1" si="11"/>
        <v>6442198925396.6689</v>
      </c>
      <c r="AP52">
        <f ca="1">V52*'Process Emissions Multipliers'!$E$39</f>
        <v>6586481742122.334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Selector'!$B$3&amp;ROW($A61))*10^12,0)*'Process Emissions Multipliers'!$B$39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Selector'!$B$3&amp;ROW($A61))*10^12,0)*'Process Emissions Multipliers'!$D$39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Multipliers'!$E$39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Selector'!$B$3&amp;ROW($A62))*10^12,0)*'Process Emissions Multipliers'!$B$39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Selector'!$B$3&amp;ROW($A62))*10^12,0)*'Process Emissions Multipliers'!$D$39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Multipliers'!$E$39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Selector'!$B$3&amp;ROW($A63))*10^12,0)*'Process Emissions Multipliers'!$B$39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Selector'!$B$3&amp;ROW($A63))*10^12,0)*'Process Emissions Multipliers'!$D$39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Multipliers'!$E$39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Selector'!$B$3&amp;ROW($A65))*10^12,0)*'Process Emissions Multipliers'!$B$39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Selector'!$B$3&amp;ROW($A65))*10^12,0)*'Process Emissions Multipliers'!$D$39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Multipliers'!$E$39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Selector'!$B$3&amp;ROW($A70))*10^12,0)*'Process Emissions Multipliers'!$B$39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Selector'!$B$3&amp;ROW($A70))*10^12,0)*'Process Emissions Multipliers'!$D$39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Multipliers'!$E$39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Selector'!$B$3&amp;ROW($A73))*10^12,0)*'Process Emissions Multipliers'!$B$39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Selector'!$B$3&amp;ROW($A73))*10^12,0)*'Process Emissions Multipliers'!$D$39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Multipliers'!$E$39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Selector'!$B$3&amp;ROW($A75))*10^12,0)*'Process Emissions Multipliers'!$B$39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Selector'!$B$3&amp;ROW($A75))*10^12,0)*'Process Emissions Multipliers'!$D$39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Multipliers'!$E$39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Selector'!$B$3&amp;ROW($A94))*10^12,0)*'Process Emissions Multipliers'!$B$39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Selector'!$B$3&amp;ROW($A94))*10^12,0)*'Process Emissions Multipliers'!$D$39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Multipliers'!$E$39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Selector'!$B$3&amp;ROW($A104))*10^12,0)*'Process Emissions Multipliers'!$B$39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Selector'!$B$3&amp;ROW($A104))*10^12,0)*'Process Emissions Multipliers'!$D$39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Multipliers'!$E$39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Selector'!$B$3&amp;ROW($A161))*10^12,0)*'Process Emissions Multipliers'!$B$39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Selector'!$B$3&amp;ROW($A161))*10^12,0)*'Process Emissions Multipliers'!$D$39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Multipliers'!$E$39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Selector'!$B$3&amp;ROW($A162))*10^12,0)*'Process Emissions Multipliers'!$B$39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Selector'!$B$3&amp;ROW($A162))*10^12,0)*'Process Emissions Multipliers'!$D$39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Multipliers'!$E$39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Selector'!$B$3&amp;ROW($A165))*10^12,0)*'Process Emissions Multipliers'!$B$39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Selector'!$B$3&amp;ROW($A165))*10^12,0)*'Process Emissions Multipliers'!$D$39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Multipliers'!$E$39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Selector'!$B$3&amp;ROW($A166))*10^12,0)*'Process Emissions Multipliers'!$B$39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Selector'!$B$3&amp;ROW($A166))*10^12,0)*'Process Emissions Multipliers'!$D$39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Multipliers'!$E$39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Selector'!$B$3&amp;ROW($A179))*10^12,0)*'Process Emissions Multipliers'!$B$39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Selector'!$B$3&amp;ROW($A179))*10^12,0)*'Process Emissions Multipliers'!$D$39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Multipliers'!$E$39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615959627394.42639</v>
      </c>
      <c r="C47">
        <f t="shared" ca="1" si="9"/>
        <v>558625422199.90759</v>
      </c>
      <c r="D47">
        <f t="shared" ca="1" si="9"/>
        <v>501291217005.38885</v>
      </c>
      <c r="E47">
        <f t="shared" ca="1" si="9"/>
        <v>443957011810.87012</v>
      </c>
      <c r="F47">
        <f t="shared" ca="1" si="9"/>
        <v>386622806616.35132</v>
      </c>
      <c r="G47">
        <f t="shared" ca="1" si="9"/>
        <v>329288601421.83252</v>
      </c>
      <c r="H47">
        <f t="shared" ca="1" si="9"/>
        <v>271954396227.31375</v>
      </c>
      <c r="I47">
        <f t="shared" ca="1" si="9"/>
        <v>214620191032.79501</v>
      </c>
      <c r="J47">
        <f t="shared" ca="1" si="9"/>
        <v>157285985838.27621</v>
      </c>
      <c r="K47">
        <f t="shared" ca="1" si="9"/>
        <v>99951780643.757431</v>
      </c>
      <c r="L47">
        <f ca="1">IF('Other 2020'!$A55="CP",INDIRECT("'Other 2020'!"&amp;'Country Selector'!$B$3&amp;ROW($A55))*10^12,0)*'Process Emissions Multipliers'!$B$39</f>
        <v>42617575449.238655</v>
      </c>
      <c r="M47">
        <f t="shared" ca="1" si="10"/>
        <v>42098790900.009422</v>
      </c>
      <c r="N47">
        <f t="shared" ca="1" si="10"/>
        <v>41580006350.78019</v>
      </c>
      <c r="O47">
        <f t="shared" ca="1" si="10"/>
        <v>41061221801.550964</v>
      </c>
      <c r="P47">
        <f t="shared" ca="1" si="10"/>
        <v>40542437252.321732</v>
      </c>
      <c r="Q47">
        <f t="shared" ca="1" si="10"/>
        <v>40023652703.092499</v>
      </c>
      <c r="R47">
        <f t="shared" ca="1" si="10"/>
        <v>39504868153.863266</v>
      </c>
      <c r="S47">
        <f t="shared" ca="1" si="10"/>
        <v>38986083604.634041</v>
      </c>
      <c r="T47">
        <f t="shared" ca="1" si="10"/>
        <v>38467299055.404808</v>
      </c>
      <c r="U47">
        <f t="shared" ca="1" si="10"/>
        <v>37948514506.175583</v>
      </c>
      <c r="V47">
        <f ca="1">IF('Other 2030'!$A55="CP",INDIRECT("'Other 2030'!"&amp;'Country Selector'!$B$3&amp;ROW($A55))*10^12,0)*'Process Emissions Multipliers'!$D$39</f>
        <v>37429729956.94635</v>
      </c>
      <c r="W47" s="90">
        <f t="shared" ca="1" si="8"/>
        <v>38888990060.480461</v>
      </c>
      <c r="X47" s="90">
        <f t="shared" ca="1" si="7"/>
        <v>40348250164.014557</v>
      </c>
      <c r="Y47" s="90">
        <f t="shared" ca="1" si="7"/>
        <v>41807510267.54866</v>
      </c>
      <c r="Z47" s="90">
        <f t="shared" ca="1" si="7"/>
        <v>43266770371.082764</v>
      </c>
      <c r="AA47" s="90">
        <f t="shared" ca="1" si="7"/>
        <v>44726030474.616875</v>
      </c>
      <c r="AB47" s="90">
        <f t="shared" ca="1" si="7"/>
        <v>46185290578.15097</v>
      </c>
      <c r="AC47" s="90">
        <f t="shared" ca="1" si="7"/>
        <v>47644550681.685074</v>
      </c>
      <c r="AD47" s="90">
        <f t="shared" ca="1" si="7"/>
        <v>49103810785.219177</v>
      </c>
      <c r="AE47" s="90">
        <f t="shared" ca="1" si="7"/>
        <v>50563070888.753281</v>
      </c>
      <c r="AF47" s="90">
        <f t="shared" ca="1" si="7"/>
        <v>52022330992.287392</v>
      </c>
      <c r="AG47" s="90">
        <f t="shared" ca="1" si="7"/>
        <v>53481591095.821487</v>
      </c>
      <c r="AH47" s="90">
        <f t="shared" ca="1" si="7"/>
        <v>54940851199.355598</v>
      </c>
      <c r="AI47" s="90">
        <f t="shared" ca="1" si="7"/>
        <v>56400111302.889702</v>
      </c>
      <c r="AJ47" s="90">
        <f t="shared" ca="1" si="7"/>
        <v>57859371406.423798</v>
      </c>
      <c r="AK47" s="90">
        <f t="shared" ca="1" si="7"/>
        <v>59318631509.957909</v>
      </c>
      <c r="AL47" s="90">
        <f t="shared" ca="1" si="7"/>
        <v>60777891613.492004</v>
      </c>
      <c r="AM47" s="90">
        <f t="shared" ref="AM47:AO77" ca="1" si="11">$V47*($AP$1-AM$1)/($AP$1-$V$1)+$AP47*(AM$1-$V$1)/($AP$1-$V$1)</f>
        <v>62237151717.026123</v>
      </c>
      <c r="AN47" s="90">
        <f t="shared" ca="1" si="11"/>
        <v>63696411820.560219</v>
      </c>
      <c r="AO47" s="90">
        <f t="shared" ca="1" si="11"/>
        <v>65155671924.09433</v>
      </c>
      <c r="AP47">
        <f ca="1">V47*'Process Emissions Multipliers'!$E$39</f>
        <v>66614932027.628426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2020'!$A58="CP",INDIRECT("'Other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2030'!$A58="CP",INDIRECT("'Other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Selector'!$B$3&amp;ROW($A60))*10^12,0)*'Process Emissions Multipliers'!$B$39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Selector'!$B$3&amp;ROW($A60))*10^12,0)*'Process Emissions Multipliers'!$D$39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Multipliers'!$E$39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238399045610.63107</v>
      </c>
      <c r="C53">
        <f t="shared" ca="1" si="9"/>
        <v>215809678934.66916</v>
      </c>
      <c r="D53">
        <f t="shared" ca="1" si="9"/>
        <v>193220312258.70721</v>
      </c>
      <c r="E53">
        <f t="shared" ca="1" si="9"/>
        <v>170630945582.7453</v>
      </c>
      <c r="F53">
        <f t="shared" ca="1" si="9"/>
        <v>148041578906.78339</v>
      </c>
      <c r="G53">
        <f t="shared" ca="1" si="9"/>
        <v>125452212230.82146</v>
      </c>
      <c r="H53">
        <f t="shared" ca="1" si="9"/>
        <v>102862845554.85956</v>
      </c>
      <c r="I53">
        <f t="shared" ca="1" si="9"/>
        <v>80273478878.897629</v>
      </c>
      <c r="J53">
        <f t="shared" ca="1" si="9"/>
        <v>57684112202.935715</v>
      </c>
      <c r="K53">
        <f t="shared" ca="1" si="9"/>
        <v>35094745526.973801</v>
      </c>
      <c r="L53">
        <f ca="1">IF('Other 2020'!$A61="CP",INDIRECT("'Other 2020'!"&amp;'Country Selector'!$B$3&amp;ROW($A61))*10^12,0)*'Process Emissions Multipliers'!$B$39</f>
        <v>12505378851.011883</v>
      </c>
      <c r="M53">
        <f t="shared" ca="1" si="10"/>
        <v>12651872214.528904</v>
      </c>
      <c r="N53">
        <f t="shared" ca="1" si="10"/>
        <v>12798365578.045927</v>
      </c>
      <c r="O53">
        <f t="shared" ca="1" si="10"/>
        <v>12944858941.56295</v>
      </c>
      <c r="P53">
        <f t="shared" ca="1" si="10"/>
        <v>13091352305.079971</v>
      </c>
      <c r="Q53">
        <f t="shared" ca="1" si="10"/>
        <v>13237845668.596996</v>
      </c>
      <c r="R53">
        <f t="shared" ca="1" si="10"/>
        <v>13384339032.114017</v>
      </c>
      <c r="S53">
        <f t="shared" ca="1" si="10"/>
        <v>13530832395.631039</v>
      </c>
      <c r="T53">
        <f t="shared" ca="1" si="10"/>
        <v>13677325759.148064</v>
      </c>
      <c r="U53">
        <f t="shared" ca="1" si="10"/>
        <v>13823819122.665087</v>
      </c>
      <c r="V53">
        <f ca="1">IF('Other 2030'!$A61="CP",INDIRECT("'Other 2030'!"&amp;'Country Selector'!$B$3&amp;ROW($A61))*10^12,0)*'Process Emissions Multipliers'!$D$39</f>
        <v>13970312486.182108</v>
      </c>
      <c r="W53" s="90">
        <f t="shared" ca="1" si="8"/>
        <v>14514968289.695499</v>
      </c>
      <c r="X53" s="90">
        <f t="shared" ca="1" si="8"/>
        <v>15059624093.208893</v>
      </c>
      <c r="Y53" s="90">
        <f t="shared" ca="1" si="8"/>
        <v>15604279896.722282</v>
      </c>
      <c r="Z53" s="90">
        <f t="shared" ca="1" si="8"/>
        <v>16148935700.235676</v>
      </c>
      <c r="AA53" s="90">
        <f t="shared" ca="1" si="8"/>
        <v>16693591503.749067</v>
      </c>
      <c r="AB53" s="90">
        <f t="shared" ca="1" si="8"/>
        <v>17238247307.262459</v>
      </c>
      <c r="AC53" s="90">
        <f t="shared" ca="1" si="8"/>
        <v>17782903110.775848</v>
      </c>
      <c r="AD53" s="90">
        <f t="shared" ca="1" si="8"/>
        <v>18327558914.289242</v>
      </c>
      <c r="AE53" s="90">
        <f t="shared" ca="1" si="8"/>
        <v>18872214717.802635</v>
      </c>
      <c r="AF53" s="90">
        <f t="shared" ca="1" si="8"/>
        <v>19416870521.316025</v>
      </c>
      <c r="AG53" s="90">
        <f t="shared" ca="1" si="8"/>
        <v>19961526324.829418</v>
      </c>
      <c r="AH53" s="90">
        <f t="shared" ca="1" si="8"/>
        <v>20506182128.342808</v>
      </c>
      <c r="AI53" s="90">
        <f t="shared" ca="1" si="8"/>
        <v>21050837931.856201</v>
      </c>
      <c r="AJ53" s="90">
        <f t="shared" ca="1" si="8"/>
        <v>21595493735.369595</v>
      </c>
      <c r="AK53" s="90">
        <f t="shared" ca="1" si="8"/>
        <v>22140149538.882984</v>
      </c>
      <c r="AL53" s="90">
        <f t="shared" ca="1" si="8"/>
        <v>22684805342.396378</v>
      </c>
      <c r="AM53" s="90">
        <f t="shared" ca="1" si="11"/>
        <v>23229461145.909767</v>
      </c>
      <c r="AN53" s="90">
        <f t="shared" ca="1" si="11"/>
        <v>23774116949.423161</v>
      </c>
      <c r="AO53" s="90">
        <f t="shared" ca="1" si="11"/>
        <v>24318772752.936554</v>
      </c>
      <c r="AP53">
        <f ca="1">V53*'Process Emissions Multipliers'!$E$39</f>
        <v>24863428556.449944</v>
      </c>
    </row>
    <row r="54" spans="1:42">
      <c r="A54" s="74">
        <v>2</v>
      </c>
      <c r="B54">
        <f ca="1">IF('Other 2010'!$A62="CP",INDIRECT("'Other 2010'!"&amp;'Country Selector'!$B$3&amp;ROW($A62))*10^12,0)</f>
        <v>288462124560.62756</v>
      </c>
      <c r="C54">
        <f t="shared" ca="1" si="9"/>
        <v>280096804096.23761</v>
      </c>
      <c r="D54">
        <f t="shared" ca="1" si="9"/>
        <v>271731483631.84772</v>
      </c>
      <c r="E54">
        <f t="shared" ca="1" si="9"/>
        <v>263366163167.45782</v>
      </c>
      <c r="F54">
        <f t="shared" ca="1" si="9"/>
        <v>255000842703.0679</v>
      </c>
      <c r="G54">
        <f t="shared" ca="1" si="9"/>
        <v>246635522238.67798</v>
      </c>
      <c r="H54">
        <f t="shared" ca="1" si="9"/>
        <v>238270201774.28809</v>
      </c>
      <c r="I54">
        <f t="shared" ca="1" si="9"/>
        <v>229904881309.89816</v>
      </c>
      <c r="J54">
        <f t="shared" ca="1" si="9"/>
        <v>221539560845.50827</v>
      </c>
      <c r="K54">
        <f t="shared" ca="1" si="9"/>
        <v>213174240381.11835</v>
      </c>
      <c r="L54">
        <f ca="1">IF('Other 2020'!$A62="CP",INDIRECT("'Other 2020'!"&amp;'Country Selector'!$B$3&amp;ROW($A62))*10^12,0)*'Process Emissions Multipliers'!$B$39</f>
        <v>204808919916.72842</v>
      </c>
      <c r="M54">
        <f t="shared" ca="1" si="10"/>
        <v>206063586667.09656</v>
      </c>
      <c r="N54">
        <f t="shared" ca="1" si="10"/>
        <v>207318253417.46463</v>
      </c>
      <c r="O54">
        <f t="shared" ca="1" si="10"/>
        <v>208572920167.8327</v>
      </c>
      <c r="P54">
        <f t="shared" ca="1" si="10"/>
        <v>209827586918.20081</v>
      </c>
      <c r="Q54">
        <f t="shared" ca="1" si="10"/>
        <v>211082253668.56891</v>
      </c>
      <c r="R54">
        <f t="shared" ca="1" si="10"/>
        <v>212336920418.93701</v>
      </c>
      <c r="S54">
        <f t="shared" ca="1" si="10"/>
        <v>213591587169.30508</v>
      </c>
      <c r="T54">
        <f t="shared" ca="1" si="10"/>
        <v>214846253919.67322</v>
      </c>
      <c r="U54">
        <f t="shared" ca="1" si="10"/>
        <v>216100920670.04132</v>
      </c>
      <c r="V54">
        <f ca="1">IF('Other 2030'!$A62="CP",INDIRECT("'Other 2030'!"&amp;'Country Selector'!$B$3&amp;ROW($A62))*10^12,0)*'Process Emissions Multipliers'!$D$39</f>
        <v>217355587420.40939</v>
      </c>
      <c r="W54" s="90">
        <f t="shared" ca="1" si="8"/>
        <v>225829555503.20502</v>
      </c>
      <c r="X54" s="90">
        <f t="shared" ca="1" si="8"/>
        <v>234303523586.00067</v>
      </c>
      <c r="Y54" s="90">
        <f t="shared" ca="1" si="8"/>
        <v>242777491668.79626</v>
      </c>
      <c r="Z54" s="90">
        <f t="shared" ca="1" si="8"/>
        <v>251251459751.59189</v>
      </c>
      <c r="AA54" s="90">
        <f t="shared" ca="1" si="8"/>
        <v>259725427834.38754</v>
      </c>
      <c r="AB54" s="90">
        <f t="shared" ca="1" si="8"/>
        <v>268199395917.18314</v>
      </c>
      <c r="AC54" s="90">
        <f t="shared" ca="1" si="8"/>
        <v>276673363999.97876</v>
      </c>
      <c r="AD54" s="90">
        <f t="shared" ca="1" si="8"/>
        <v>285147332082.77441</v>
      </c>
      <c r="AE54" s="90">
        <f t="shared" ca="1" si="8"/>
        <v>293621300165.57001</v>
      </c>
      <c r="AF54" s="90">
        <f t="shared" ca="1" si="8"/>
        <v>302095268248.36566</v>
      </c>
      <c r="AG54" s="90">
        <f t="shared" ca="1" si="8"/>
        <v>310569236331.16125</v>
      </c>
      <c r="AH54" s="90">
        <f t="shared" ca="1" si="8"/>
        <v>319043204413.95691</v>
      </c>
      <c r="AI54" s="90">
        <f t="shared" ca="1" si="8"/>
        <v>327517172496.7525</v>
      </c>
      <c r="AJ54" s="90">
        <f t="shared" ca="1" si="8"/>
        <v>335991140579.54816</v>
      </c>
      <c r="AK54" s="90">
        <f t="shared" ca="1" si="8"/>
        <v>344465108662.34375</v>
      </c>
      <c r="AL54" s="90">
        <f t="shared" ca="1" si="8"/>
        <v>352939076745.1394</v>
      </c>
      <c r="AM54" s="90">
        <f t="shared" ca="1" si="11"/>
        <v>361413044827.93506</v>
      </c>
      <c r="AN54" s="90">
        <f t="shared" ca="1" si="11"/>
        <v>369887012910.73065</v>
      </c>
      <c r="AO54" s="90">
        <f t="shared" ca="1" si="11"/>
        <v>378360980993.52625</v>
      </c>
      <c r="AP54">
        <f ca="1">V54*'Process Emissions Multipliers'!$E$39</f>
        <v>386834949076.3219</v>
      </c>
    </row>
    <row r="55" spans="1:42">
      <c r="A55" s="74">
        <v>3</v>
      </c>
      <c r="B55">
        <f ca="1">IF('Other 2010'!$A63="CP",INDIRECT("'Other 2010'!"&amp;'Country Selector'!$B$3&amp;ROW($A63))*10^12,0)</f>
        <v>72115531140.156891</v>
      </c>
      <c r="C55">
        <f t="shared" ca="1" si="9"/>
        <v>70024201024.059357</v>
      </c>
      <c r="D55">
        <f t="shared" ca="1" si="9"/>
        <v>67932870907.961823</v>
      </c>
      <c r="E55">
        <f t="shared" ca="1" si="9"/>
        <v>65841540791.864296</v>
      </c>
      <c r="F55">
        <f t="shared" ca="1" si="9"/>
        <v>63750210675.766762</v>
      </c>
      <c r="G55">
        <f t="shared" ca="1" si="9"/>
        <v>61658880559.669235</v>
      </c>
      <c r="H55">
        <f t="shared" ca="1" si="9"/>
        <v>59567550443.571701</v>
      </c>
      <c r="I55">
        <f t="shared" ca="1" si="9"/>
        <v>57476220327.474167</v>
      </c>
      <c r="J55">
        <f t="shared" ca="1" si="9"/>
        <v>55384890211.37664</v>
      </c>
      <c r="K55">
        <f t="shared" ca="1" si="9"/>
        <v>53293560095.279099</v>
      </c>
      <c r="L55">
        <f ca="1">IF('Other 2020'!$A63="CP",INDIRECT("'Other 2020'!"&amp;'Country Selector'!$B$3&amp;ROW($A63))*10^12,0)*'Process Emissions Multipliers'!$B$39</f>
        <v>51202229979.181572</v>
      </c>
      <c r="M55">
        <f t="shared" ca="1" si="10"/>
        <v>51515896666.773788</v>
      </c>
      <c r="N55">
        <f t="shared" ca="1" si="10"/>
        <v>51829563354.366013</v>
      </c>
      <c r="O55">
        <f t="shared" ca="1" si="10"/>
        <v>52143230041.958237</v>
      </c>
      <c r="P55">
        <f t="shared" ca="1" si="10"/>
        <v>52456896729.550453</v>
      </c>
      <c r="Q55">
        <f t="shared" ca="1" si="10"/>
        <v>52770563417.14267</v>
      </c>
      <c r="R55">
        <f t="shared" ca="1" si="10"/>
        <v>53084230104.734894</v>
      </c>
      <c r="S55">
        <f t="shared" ca="1" si="10"/>
        <v>53397896792.327118</v>
      </c>
      <c r="T55">
        <f t="shared" ca="1" si="10"/>
        <v>53711563479.919342</v>
      </c>
      <c r="U55">
        <f t="shared" ca="1" si="10"/>
        <v>54025230167.511559</v>
      </c>
      <c r="V55">
        <f ca="1">IF('Other 2030'!$A63="CP",INDIRECT("'Other 2030'!"&amp;'Country Selector'!$B$3&amp;ROW($A63))*10^12,0)*'Process Emissions Multipliers'!$D$39</f>
        <v>54338896855.103775</v>
      </c>
      <c r="W55" s="90">
        <f t="shared" ca="1" si="8"/>
        <v>56457388875.802734</v>
      </c>
      <c r="X55" s="90">
        <f t="shared" ca="1" si="8"/>
        <v>58575880896.501701</v>
      </c>
      <c r="Y55" s="90">
        <f t="shared" ca="1" si="8"/>
        <v>60694372917.200661</v>
      </c>
      <c r="Z55" s="90">
        <f t="shared" ca="1" si="8"/>
        <v>62812864937.899628</v>
      </c>
      <c r="AA55" s="90">
        <f t="shared" ca="1" si="8"/>
        <v>64931356958.598587</v>
      </c>
      <c r="AB55" s="90">
        <f t="shared" ca="1" si="8"/>
        <v>67049848979.297546</v>
      </c>
      <c r="AC55" s="90">
        <f t="shared" ca="1" si="8"/>
        <v>69168340999.996521</v>
      </c>
      <c r="AD55" s="90">
        <f t="shared" ca="1" si="8"/>
        <v>71286833020.695465</v>
      </c>
      <c r="AE55" s="90">
        <f t="shared" ca="1" si="8"/>
        <v>73405325041.39444</v>
      </c>
      <c r="AF55" s="90">
        <f t="shared" ca="1" si="8"/>
        <v>75523817062.093384</v>
      </c>
      <c r="AG55" s="90">
        <f t="shared" ca="1" si="8"/>
        <v>77642309082.792358</v>
      </c>
      <c r="AH55" s="90">
        <f t="shared" ca="1" si="8"/>
        <v>79760801103.491318</v>
      </c>
      <c r="AI55" s="90">
        <f t="shared" ca="1" si="8"/>
        <v>81879293124.190277</v>
      </c>
      <c r="AJ55" s="90">
        <f t="shared" ca="1" si="8"/>
        <v>83997785144.889236</v>
      </c>
      <c r="AK55" s="90">
        <f t="shared" ca="1" si="8"/>
        <v>86116277165.588196</v>
      </c>
      <c r="AL55" s="90">
        <f t="shared" ca="1" si="8"/>
        <v>88234769186.287155</v>
      </c>
      <c r="AM55" s="90">
        <f t="shared" ca="1" si="11"/>
        <v>90353261206.986115</v>
      </c>
      <c r="AN55" s="90">
        <f t="shared" ca="1" si="11"/>
        <v>92471753227.685089</v>
      </c>
      <c r="AO55" s="90">
        <f t="shared" ca="1" si="11"/>
        <v>94590245248.384048</v>
      </c>
      <c r="AP55">
        <f ca="1">V55*'Process Emissions Multipliers'!$E$39</f>
        <v>96708737269.083008</v>
      </c>
    </row>
    <row r="56" spans="1:42">
      <c r="A56" s="74">
        <v>4</v>
      </c>
      <c r="B56">
        <f ca="1">IF('Other 2010'!$A64="CP",INDIRECT("'Other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2020'!$A64="CP",INDIRECT("'Other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2030'!$A64="CP",INDIRECT("'Other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2010'!$A65="CP",INDIRECT("'Other 2010'!"&amp;'Country Selector'!$B$3&amp;ROW($A65))*10^12,0)</f>
        <v>87214324542.792099</v>
      </c>
      <c r="C57">
        <f t="shared" ca="1" si="9"/>
        <v>84685133665.490356</v>
      </c>
      <c r="D57">
        <f t="shared" ca="1" si="9"/>
        <v>82155942788.188599</v>
      </c>
      <c r="E57">
        <f t="shared" ca="1" si="9"/>
        <v>79626751910.886856</v>
      </c>
      <c r="F57">
        <f t="shared" ca="1" si="9"/>
        <v>77097561033.585114</v>
      </c>
      <c r="G57">
        <f t="shared" ca="1" si="9"/>
        <v>74568370156.283371</v>
      </c>
      <c r="H57">
        <f t="shared" ca="1" si="9"/>
        <v>72039179278.981613</v>
      </c>
      <c r="I57">
        <f t="shared" ca="1" si="9"/>
        <v>69509988401.679871</v>
      </c>
      <c r="J57">
        <f t="shared" ca="1" si="9"/>
        <v>66980797524.37812</v>
      </c>
      <c r="K57">
        <f t="shared" ca="1" si="9"/>
        <v>64451606647.07637</v>
      </c>
      <c r="L57">
        <f ca="1">IF('Other 2020'!$A65="CP",INDIRECT("'Other 2020'!"&amp;'Country Selector'!$B$3&amp;ROW($A65))*10^12,0)*'Process Emissions Multipliers'!$B$39</f>
        <v>61922415769.774628</v>
      </c>
      <c r="M57">
        <f t="shared" ca="1" si="10"/>
        <v>62301754697.98365</v>
      </c>
      <c r="N57">
        <f t="shared" ca="1" si="10"/>
        <v>62681093626.192665</v>
      </c>
      <c r="O57">
        <f t="shared" ca="1" si="10"/>
        <v>63060432554.401688</v>
      </c>
      <c r="P57">
        <f t="shared" ca="1" si="10"/>
        <v>63439771482.610703</v>
      </c>
      <c r="Q57">
        <f t="shared" ca="1" si="10"/>
        <v>63819110410.819733</v>
      </c>
      <c r="R57">
        <f t="shared" ca="1" si="10"/>
        <v>64198449339.028748</v>
      </c>
      <c r="S57">
        <f t="shared" ca="1" si="10"/>
        <v>64577788267.237762</v>
      </c>
      <c r="T57">
        <f t="shared" ca="1" si="10"/>
        <v>64957127195.446785</v>
      </c>
      <c r="U57">
        <f t="shared" ca="1" si="10"/>
        <v>65336466123.655807</v>
      </c>
      <c r="V57">
        <f ca="1">IF('Other 2030'!$A65="CP",INDIRECT("'Other 2030'!"&amp;'Country Selector'!$B$3&amp;ROW($A65))*10^12,0)*'Process Emissions Multipliers'!$D$39</f>
        <v>65715805051.864822</v>
      </c>
      <c r="W57" s="90">
        <f t="shared" ca="1" si="8"/>
        <v>68277844708.419022</v>
      </c>
      <c r="X57" s="90">
        <f t="shared" ca="1" si="8"/>
        <v>70839884364.973221</v>
      </c>
      <c r="Y57" s="90">
        <f t="shared" ca="1" si="8"/>
        <v>73401924021.52742</v>
      </c>
      <c r="Z57" s="90">
        <f t="shared" ca="1" si="8"/>
        <v>75963963678.081619</v>
      </c>
      <c r="AA57" s="90">
        <f t="shared" ca="1" si="8"/>
        <v>78526003334.635818</v>
      </c>
      <c r="AB57" s="90">
        <f t="shared" ca="1" si="8"/>
        <v>81088042991.190018</v>
      </c>
      <c r="AC57" s="90">
        <f t="shared" ca="1" si="8"/>
        <v>83650082647.744217</v>
      </c>
      <c r="AD57" s="90">
        <f t="shared" ca="1" si="8"/>
        <v>86212122304.298416</v>
      </c>
      <c r="AE57" s="90">
        <f t="shared" ca="1" si="8"/>
        <v>88774161960.852615</v>
      </c>
      <c r="AF57" s="90">
        <f t="shared" ca="1" si="8"/>
        <v>91336201617.406815</v>
      </c>
      <c r="AG57" s="90">
        <f t="shared" ca="1" si="8"/>
        <v>93898241273.961014</v>
      </c>
      <c r="AH57" s="90">
        <f t="shared" ca="1" si="8"/>
        <v>96460280930.515213</v>
      </c>
      <c r="AI57" s="90">
        <f t="shared" ca="1" si="8"/>
        <v>99022320587.069397</v>
      </c>
      <c r="AJ57" s="90">
        <f t="shared" ca="1" si="8"/>
        <v>101584360243.62361</v>
      </c>
      <c r="AK57" s="90">
        <f t="shared" ca="1" si="8"/>
        <v>104146399900.17781</v>
      </c>
      <c r="AL57" s="90">
        <f t="shared" ca="1" si="8"/>
        <v>106708439556.73201</v>
      </c>
      <c r="AM57" s="90">
        <f t="shared" ca="1" si="11"/>
        <v>109270479213.28621</v>
      </c>
      <c r="AN57" s="90">
        <f t="shared" ca="1" si="11"/>
        <v>111832518869.84041</v>
      </c>
      <c r="AO57" s="90">
        <f t="shared" ca="1" si="11"/>
        <v>114394558526.39461</v>
      </c>
      <c r="AP57">
        <f ca="1">V57*'Process Emissions Multipliers'!$E$39</f>
        <v>116956598182.94881</v>
      </c>
    </row>
    <row r="58" spans="1:42">
      <c r="A58" s="74">
        <v>6</v>
      </c>
      <c r="B58">
        <f ca="1">IF('Other 2010'!$A66="CP",INDIRECT("'Other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2020'!$A66="CP",INDIRECT("'Other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2030'!$A66="CP",INDIRECT("'Other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2020'!$A69="CP",INDIRECT("'Other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2030'!$A69="CP",INDIRECT("'Other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903712604568.1853</v>
      </c>
      <c r="C62">
        <f t="shared" ca="1" si="9"/>
        <v>821221687810.49207</v>
      </c>
      <c r="D62">
        <f t="shared" ca="1" si="9"/>
        <v>738730771052.79858</v>
      </c>
      <c r="E62">
        <f t="shared" ca="1" si="9"/>
        <v>656239854295.10535</v>
      </c>
      <c r="F62">
        <f t="shared" ca="1" si="9"/>
        <v>573748937537.41187</v>
      </c>
      <c r="G62">
        <f t="shared" ca="1" si="9"/>
        <v>491258020779.71863</v>
      </c>
      <c r="H62">
        <f t="shared" ca="1" si="9"/>
        <v>408767104022.02527</v>
      </c>
      <c r="I62">
        <f t="shared" ca="1" si="9"/>
        <v>326276187264.33191</v>
      </c>
      <c r="J62">
        <f t="shared" ca="1" si="9"/>
        <v>243785270506.63861</v>
      </c>
      <c r="K62">
        <f t="shared" ca="1" si="9"/>
        <v>161294353748.94525</v>
      </c>
      <c r="L62">
        <f ca="1">IF('Other 2020'!$A70="CP",INDIRECT("'Other 2020'!"&amp;'Country Selector'!$B$3&amp;ROW($A70))*10^12,0)*'Process Emissions Multipliers'!$B$39</f>
        <v>78803436991.251938</v>
      </c>
      <c r="M62">
        <f t="shared" ca="1" si="10"/>
        <v>78174165158.819382</v>
      </c>
      <c r="N62">
        <f t="shared" ca="1" si="10"/>
        <v>77544893326.386841</v>
      </c>
      <c r="O62">
        <f t="shared" ca="1" si="10"/>
        <v>76915621493.954285</v>
      </c>
      <c r="P62">
        <f t="shared" ca="1" si="10"/>
        <v>76286349661.521744</v>
      </c>
      <c r="Q62">
        <f t="shared" ca="1" si="10"/>
        <v>75657077829.089203</v>
      </c>
      <c r="R62">
        <f t="shared" ca="1" si="10"/>
        <v>75027805996.656647</v>
      </c>
      <c r="S62">
        <f t="shared" ca="1" si="10"/>
        <v>74398534164.224091</v>
      </c>
      <c r="T62">
        <f t="shared" ca="1" si="10"/>
        <v>73769262331.79155</v>
      </c>
      <c r="U62">
        <f t="shared" ca="1" si="10"/>
        <v>73139990499.359009</v>
      </c>
      <c r="V62">
        <f ca="1">IF('Other 2030'!$A70="CP",INDIRECT("'Other 2030'!"&amp;'Country Selector'!$B$3&amp;ROW($A70))*10^12,0)*'Process Emissions Multipliers'!$D$39</f>
        <v>72510718666.926453</v>
      </c>
      <c r="W62" s="90">
        <f t="shared" ca="1" si="8"/>
        <v>75337669300.846115</v>
      </c>
      <c r="X62" s="90">
        <f t="shared" ca="1" si="8"/>
        <v>78164619934.765793</v>
      </c>
      <c r="Y62" s="90">
        <f t="shared" ca="1" si="8"/>
        <v>80991570568.685455</v>
      </c>
      <c r="Z62" s="90">
        <f t="shared" ca="1" si="8"/>
        <v>83818521202.605118</v>
      </c>
      <c r="AA62" s="90">
        <f t="shared" ca="1" si="8"/>
        <v>86645471836.52478</v>
      </c>
      <c r="AB62" s="90">
        <f t="shared" ca="1" si="8"/>
        <v>89472422470.444458</v>
      </c>
      <c r="AC62" s="90">
        <f t="shared" ca="1" si="8"/>
        <v>92299373104.364105</v>
      </c>
      <c r="AD62" s="90">
        <f t="shared" ca="1" si="8"/>
        <v>95126323738.283783</v>
      </c>
      <c r="AE62" s="90">
        <f t="shared" ca="1" si="8"/>
        <v>97953274372.203445</v>
      </c>
      <c r="AF62" s="90">
        <f t="shared" ca="1" si="8"/>
        <v>100780225006.12311</v>
      </c>
      <c r="AG62" s="90">
        <f t="shared" ca="1" si="8"/>
        <v>103607175640.04279</v>
      </c>
      <c r="AH62" s="90">
        <f t="shared" ca="1" si="8"/>
        <v>106434126273.96245</v>
      </c>
      <c r="AI62" s="90">
        <f t="shared" ca="1" si="8"/>
        <v>109261076907.88211</v>
      </c>
      <c r="AJ62" s="90">
        <f t="shared" ca="1" si="8"/>
        <v>112088027541.80176</v>
      </c>
      <c r="AK62" s="90">
        <f t="shared" ca="1" si="8"/>
        <v>114914978175.72144</v>
      </c>
      <c r="AL62" s="90">
        <f t="shared" ca="1" si="8"/>
        <v>117741928809.6411</v>
      </c>
      <c r="AM62" s="90">
        <f t="shared" ca="1" si="11"/>
        <v>120568879443.56078</v>
      </c>
      <c r="AN62" s="90">
        <f t="shared" ca="1" si="11"/>
        <v>123395830077.48044</v>
      </c>
      <c r="AO62" s="90">
        <f t="shared" ca="1" si="11"/>
        <v>126222780711.40012</v>
      </c>
      <c r="AP62">
        <f ca="1">V62*'Process Emissions Multipliers'!$E$39</f>
        <v>129049731345.31976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64770837629.420265</v>
      </c>
      <c r="C65">
        <f t="shared" ca="1" si="15"/>
        <v>62883270063.756317</v>
      </c>
      <c r="D65">
        <f t="shared" ca="1" si="12"/>
        <v>60995702498.092377</v>
      </c>
      <c r="E65">
        <f t="shared" ca="1" si="12"/>
        <v>59108134932.428429</v>
      </c>
      <c r="F65">
        <f t="shared" ca="1" si="12"/>
        <v>57220567366.764488</v>
      </c>
      <c r="G65">
        <f t="shared" ca="1" si="12"/>
        <v>55332999801.10054</v>
      </c>
      <c r="H65">
        <f t="shared" ca="1" si="12"/>
        <v>53445432235.436592</v>
      </c>
      <c r="I65">
        <f t="shared" ca="1" si="12"/>
        <v>51557864669.772652</v>
      </c>
      <c r="J65">
        <f t="shared" ca="1" si="12"/>
        <v>49670297104.108704</v>
      </c>
      <c r="K65">
        <f t="shared" ca="1" si="12"/>
        <v>47782729538.444756</v>
      </c>
      <c r="L65">
        <f ca="1">IF('Other 2020'!$A73="CP",INDIRECT("'Other 2020'!"&amp;'Country Selector'!$B$3&amp;ROW($A73))*10^12,0)*'Process Emissions Multipliers'!$B$39</f>
        <v>45895161972.780815</v>
      </c>
      <c r="M65">
        <f t="shared" ca="1" si="16"/>
        <v>46176512783.093086</v>
      </c>
      <c r="N65">
        <f t="shared" ca="1" si="13"/>
        <v>46457863593.405365</v>
      </c>
      <c r="O65">
        <f t="shared" ca="1" si="13"/>
        <v>46739214403.717636</v>
      </c>
      <c r="P65">
        <f t="shared" ca="1" si="13"/>
        <v>47020565214.029907</v>
      </c>
      <c r="Q65">
        <f t="shared" ca="1" si="13"/>
        <v>47301916024.342178</v>
      </c>
      <c r="R65">
        <f t="shared" ca="1" si="13"/>
        <v>47583266834.654449</v>
      </c>
      <c r="S65">
        <f t="shared" ca="1" si="13"/>
        <v>47864617644.966728</v>
      </c>
      <c r="T65">
        <f t="shared" ca="1" si="13"/>
        <v>48145968455.279007</v>
      </c>
      <c r="U65">
        <f t="shared" ca="1" si="13"/>
        <v>48427319265.591278</v>
      </c>
      <c r="V65">
        <f ca="1">IF('Other 2030'!$A73="CP",INDIRECT("'Other 2030'!"&amp;'Country Selector'!$B$3&amp;ROW($A73))*10^12,0)*'Process Emissions Multipliers'!$D$39</f>
        <v>48708670075.903549</v>
      </c>
      <c r="W65" s="90">
        <f t="shared" ca="1" si="14"/>
        <v>50607658367.289299</v>
      </c>
      <c r="X65" s="90">
        <f t="shared" ca="1" si="14"/>
        <v>52506646658.675049</v>
      </c>
      <c r="Y65" s="90">
        <f t="shared" ca="1" si="14"/>
        <v>54405634950.060799</v>
      </c>
      <c r="Z65" s="90">
        <f t="shared" ca="1" si="14"/>
        <v>56304623241.446548</v>
      </c>
      <c r="AA65" s="90">
        <f t="shared" ca="1" si="14"/>
        <v>58203611532.832291</v>
      </c>
      <c r="AB65" s="90">
        <f t="shared" ca="1" si="14"/>
        <v>60102599824.218048</v>
      </c>
      <c r="AC65" s="90">
        <f t="shared" ca="1" si="14"/>
        <v>62001588115.60379</v>
      </c>
      <c r="AD65" s="90">
        <f t="shared" ca="1" si="14"/>
        <v>63900576406.989532</v>
      </c>
      <c r="AE65" s="90">
        <f t="shared" ca="1" si="14"/>
        <v>65799564698.37529</v>
      </c>
      <c r="AF65" s="90">
        <f t="shared" ca="1" si="14"/>
        <v>67698552989.76104</v>
      </c>
      <c r="AG65" s="90">
        <f t="shared" ca="1" si="14"/>
        <v>69597541281.14679</v>
      </c>
      <c r="AH65" s="90">
        <f t="shared" ca="1" si="14"/>
        <v>71496529572.532532</v>
      </c>
      <c r="AI65" s="90">
        <f t="shared" ca="1" si="14"/>
        <v>73395517863.918289</v>
      </c>
      <c r="AJ65" s="90">
        <f t="shared" ca="1" si="14"/>
        <v>75294506155.304031</v>
      </c>
      <c r="AK65" s="90">
        <f t="shared" ca="1" si="14"/>
        <v>77193494446.689774</v>
      </c>
      <c r="AL65" s="90">
        <f t="shared" ca="1" si="14"/>
        <v>79092482738.075531</v>
      </c>
      <c r="AM65" s="90">
        <f t="shared" ca="1" si="11"/>
        <v>80991471029.461288</v>
      </c>
      <c r="AN65" s="90">
        <f t="shared" ca="1" si="11"/>
        <v>82890459320.847046</v>
      </c>
      <c r="AO65" s="90">
        <f t="shared" ca="1" si="11"/>
        <v>84789447612.232773</v>
      </c>
      <c r="AP65">
        <f ca="1">V65*'Process Emissions Multipliers'!$E$39</f>
        <v>86688435903.61853</v>
      </c>
    </row>
    <row r="66" spans="1:4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2020'!$A74="CP",INDIRECT("'Other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2030'!$A74="CP",INDIRECT("'Other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1132574659650.6416</v>
      </c>
      <c r="C67">
        <f t="shared" ca="1" si="15"/>
        <v>1114420161011.7751</v>
      </c>
      <c r="D67">
        <f t="shared" ca="1" si="12"/>
        <v>1096265662372.9088</v>
      </c>
      <c r="E67">
        <f t="shared" ca="1" si="12"/>
        <v>1078111163734.0422</v>
      </c>
      <c r="F67">
        <f t="shared" ca="1" si="12"/>
        <v>1059956665095.176</v>
      </c>
      <c r="G67">
        <f t="shared" ca="1" si="12"/>
        <v>1041802166456.3094</v>
      </c>
      <c r="H67">
        <f t="shared" ca="1" si="12"/>
        <v>1023647667817.4431</v>
      </c>
      <c r="I67">
        <f t="shared" ca="1" si="12"/>
        <v>1005493169178.5767</v>
      </c>
      <c r="J67">
        <f t="shared" ca="1" si="12"/>
        <v>987338670539.71021</v>
      </c>
      <c r="K67">
        <f t="shared" ca="1" si="12"/>
        <v>969184171900.84387</v>
      </c>
      <c r="L67">
        <f ca="1">IF('Other 2020'!$A75="CP",INDIRECT("'Other 2020'!"&amp;'Country Selector'!$B$3&amp;ROW($A75))*10^12,0)*'Process Emissions Multipliers'!$B$39</f>
        <v>951029673261.97742</v>
      </c>
      <c r="M67">
        <f t="shared" ca="1" si="16"/>
        <v>983859636497.54944</v>
      </c>
      <c r="N67">
        <f t="shared" ca="1" si="13"/>
        <v>1016689599733.1215</v>
      </c>
      <c r="O67">
        <f t="shared" ca="1" si="13"/>
        <v>1049519562968.6935</v>
      </c>
      <c r="P67">
        <f t="shared" ca="1" si="13"/>
        <v>1082349526204.2655</v>
      </c>
      <c r="Q67">
        <f t="shared" ca="1" si="13"/>
        <v>1115179489439.8374</v>
      </c>
      <c r="R67">
        <f t="shared" ca="1" si="13"/>
        <v>1148009452675.4097</v>
      </c>
      <c r="S67">
        <f t="shared" ca="1" si="13"/>
        <v>1180839415910.9817</v>
      </c>
      <c r="T67">
        <f t="shared" ca="1" si="13"/>
        <v>1213669379146.5537</v>
      </c>
      <c r="U67">
        <f t="shared" ca="1" si="13"/>
        <v>1246499342382.1257</v>
      </c>
      <c r="V67">
        <f ca="1">IF('Other 2030'!$A75="CP",INDIRECT("'Other 2030'!"&amp;'Country Selector'!$B$3&amp;ROW($A75))*10^12,0)*'Process Emissions Multipliers'!$D$39</f>
        <v>1279329305617.6978</v>
      </c>
      <c r="W67" s="90">
        <f t="shared" ca="1" si="14"/>
        <v>1329206080500.0513</v>
      </c>
      <c r="X67" s="90">
        <f t="shared" ca="1" si="14"/>
        <v>1379082855382.4048</v>
      </c>
      <c r="Y67" s="90">
        <f t="shared" ca="1" si="14"/>
        <v>1428959630264.7583</v>
      </c>
      <c r="Z67" s="90">
        <f t="shared" ca="1" si="14"/>
        <v>1478836405147.1116</v>
      </c>
      <c r="AA67" s="90">
        <f t="shared" ca="1" si="14"/>
        <v>1528713180029.4648</v>
      </c>
      <c r="AB67" s="90">
        <f t="shared" ca="1" si="14"/>
        <v>1578589954911.8184</v>
      </c>
      <c r="AC67" s="90">
        <f t="shared" ca="1" si="14"/>
        <v>1628466729794.1719</v>
      </c>
      <c r="AD67" s="90">
        <f t="shared" ca="1" si="14"/>
        <v>1678343504676.5254</v>
      </c>
      <c r="AE67" s="90">
        <f t="shared" ca="1" si="14"/>
        <v>1728220279558.8789</v>
      </c>
      <c r="AF67" s="90">
        <f t="shared" ca="1" si="14"/>
        <v>1778097054441.2324</v>
      </c>
      <c r="AG67" s="90">
        <f t="shared" ca="1" si="14"/>
        <v>1827973829323.5859</v>
      </c>
      <c r="AH67" s="90">
        <f t="shared" ca="1" si="14"/>
        <v>1877850604205.9392</v>
      </c>
      <c r="AI67" s="90">
        <f t="shared" ca="1" si="14"/>
        <v>1927727379088.293</v>
      </c>
      <c r="AJ67" s="90">
        <f t="shared" ca="1" si="14"/>
        <v>1977604153970.6462</v>
      </c>
      <c r="AK67" s="90">
        <f t="shared" ca="1" si="14"/>
        <v>2027480928853</v>
      </c>
      <c r="AL67" s="90">
        <f t="shared" ca="1" si="14"/>
        <v>2077357703735.3533</v>
      </c>
      <c r="AM67" s="90">
        <f t="shared" ca="1" si="11"/>
        <v>2127234478617.7065</v>
      </c>
      <c r="AN67" s="90">
        <f t="shared" ca="1" si="11"/>
        <v>2177111253500.0601</v>
      </c>
      <c r="AO67" s="90">
        <f t="shared" ca="1" si="11"/>
        <v>2226988028382.4136</v>
      </c>
      <c r="AP67">
        <f ca="1">V67*'Process Emissions Multipliers'!$E$39</f>
        <v>2276864803264.7671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2291219165316.7275</v>
      </c>
      <c r="C86">
        <f t="shared" ca="1" si="15"/>
        <v>2179567627959.8936</v>
      </c>
      <c r="D86">
        <f t="shared" ca="1" si="12"/>
        <v>2067916090603.0601</v>
      </c>
      <c r="E86">
        <f t="shared" ca="1" si="12"/>
        <v>1956264553246.2263</v>
      </c>
      <c r="F86">
        <f t="shared" ca="1" si="12"/>
        <v>1844613015889.3923</v>
      </c>
      <c r="G86">
        <f t="shared" ca="1" si="12"/>
        <v>1732961478532.5586</v>
      </c>
      <c r="H86">
        <f t="shared" ca="1" si="12"/>
        <v>1621309941175.7246</v>
      </c>
      <c r="I86">
        <f t="shared" ca="1" si="12"/>
        <v>1509658403818.8909</v>
      </c>
      <c r="J86">
        <f t="shared" ca="1" si="12"/>
        <v>1398006866462.0571</v>
      </c>
      <c r="K86">
        <f t="shared" ca="1" si="12"/>
        <v>1286355329105.2231</v>
      </c>
      <c r="L86">
        <f ca="1">IF('Other 2020'!$A94="CP",INDIRECT("'Other 2020'!"&amp;'Country Selector'!$B$3&amp;ROW($A94))*10^12,0)*'Process Emissions Multipliers'!$B$39</f>
        <v>1174703791748.3894</v>
      </c>
      <c r="M86">
        <f t="shared" ca="1" si="16"/>
        <v>1168094055469.1987</v>
      </c>
      <c r="N86">
        <f t="shared" ca="1" si="13"/>
        <v>1161484319190.0083</v>
      </c>
      <c r="O86">
        <f t="shared" ca="1" si="13"/>
        <v>1154874582910.8179</v>
      </c>
      <c r="P86">
        <f t="shared" ca="1" si="13"/>
        <v>1148264846631.6272</v>
      </c>
      <c r="Q86">
        <f t="shared" ca="1" si="13"/>
        <v>1141655110352.4365</v>
      </c>
      <c r="R86">
        <f t="shared" ca="1" si="13"/>
        <v>1135045374073.2461</v>
      </c>
      <c r="S86">
        <f t="shared" ca="1" si="13"/>
        <v>1128435637794.0554</v>
      </c>
      <c r="T86">
        <f t="shared" ca="1" si="13"/>
        <v>1121825901514.865</v>
      </c>
      <c r="U86">
        <f t="shared" ca="1" si="13"/>
        <v>1115216165235.6746</v>
      </c>
      <c r="V86">
        <f ca="1">IF('Other 2030'!$A94="CP",INDIRECT("'Other 2030'!"&amp;'Country Selector'!$B$3&amp;ROW($A94))*10^12,0)*'Process Emissions Multipliers'!$D$39</f>
        <v>1108606428956.4839</v>
      </c>
      <c r="W86" s="90">
        <f t="shared" ca="1" si="18"/>
        <v>1151827289330.2678</v>
      </c>
      <c r="X86" s="90">
        <f t="shared" ca="1" si="18"/>
        <v>1195048149704.0515</v>
      </c>
      <c r="Y86" s="90">
        <f t="shared" ca="1" si="18"/>
        <v>1238269010077.8354</v>
      </c>
      <c r="Z86" s="90">
        <f t="shared" ca="1" si="18"/>
        <v>1281489870451.6191</v>
      </c>
      <c r="AA86" s="90">
        <f t="shared" ca="1" si="18"/>
        <v>1324710730825.4031</v>
      </c>
      <c r="AB86" s="90">
        <f t="shared" ca="1" si="18"/>
        <v>1367931591199.187</v>
      </c>
      <c r="AC86" s="90">
        <f t="shared" ca="1" si="18"/>
        <v>1411152451572.9707</v>
      </c>
      <c r="AD86" s="90">
        <f t="shared" ca="1" si="18"/>
        <v>1454373311946.7544</v>
      </c>
      <c r="AE86" s="90">
        <f t="shared" ca="1" si="18"/>
        <v>1497594172320.5386</v>
      </c>
      <c r="AF86" s="90">
        <f t="shared" ca="1" si="18"/>
        <v>1540815032694.3223</v>
      </c>
      <c r="AG86" s="90">
        <f t="shared" ca="1" si="18"/>
        <v>1584035893068.106</v>
      </c>
      <c r="AH86" s="90">
        <f t="shared" ca="1" si="18"/>
        <v>1627256753441.8899</v>
      </c>
      <c r="AI86" s="90">
        <f t="shared" ca="1" si="18"/>
        <v>1670477613815.6736</v>
      </c>
      <c r="AJ86" s="90">
        <f t="shared" ca="1" si="18"/>
        <v>1713698474189.4575</v>
      </c>
      <c r="AK86" s="90">
        <f t="shared" ca="1" si="18"/>
        <v>1756919334563.2412</v>
      </c>
      <c r="AL86" s="90">
        <f t="shared" ca="1" si="18"/>
        <v>1800140194937.0251</v>
      </c>
      <c r="AM86" s="90">
        <f t="shared" ca="1" si="17"/>
        <v>1843361055310.8091</v>
      </c>
      <c r="AN86" s="90">
        <f t="shared" ca="1" si="17"/>
        <v>1886581915684.593</v>
      </c>
      <c r="AO86" s="90">
        <f t="shared" ca="1" si="17"/>
        <v>1929802776058.3765</v>
      </c>
      <c r="AP86">
        <f ca="1">V86*'Process Emissions Multipliers'!$E$39</f>
        <v>1973023636432.1604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2020'!$A101="CP",INDIRECT("'Other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2030'!$A101="CP",INDIRECT("'Other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2010'!$A102="CP",INDIRECT("'Other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2020'!$A102="CP",INDIRECT("'Other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2030'!$A102="CP",INDIRECT("'Other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42621234236.344566</v>
      </c>
      <c r="C96">
        <f t="shared" ca="1" si="15"/>
        <v>39686123352.591591</v>
      </c>
      <c r="D96">
        <f t="shared" ca="1" si="20"/>
        <v>36751012468.838623</v>
      </c>
      <c r="E96">
        <f t="shared" ca="1" si="20"/>
        <v>33815901585.085659</v>
      </c>
      <c r="F96">
        <f t="shared" ca="1" si="20"/>
        <v>30880790701.332684</v>
      </c>
      <c r="G96">
        <f t="shared" ca="1" si="20"/>
        <v>27945679817.579712</v>
      </c>
      <c r="H96">
        <f t="shared" ca="1" si="20"/>
        <v>25010568933.826744</v>
      </c>
      <c r="I96">
        <f t="shared" ca="1" si="20"/>
        <v>22075458050.073769</v>
      </c>
      <c r="J96">
        <f t="shared" ca="1" si="20"/>
        <v>19140347166.320801</v>
      </c>
      <c r="K96">
        <f t="shared" ca="1" si="20"/>
        <v>16205236282.567831</v>
      </c>
      <c r="L96">
        <f ca="1">IF('Other 2020'!$A104="CP",INDIRECT("'Other 2020'!"&amp;'Country Selector'!$B$3&amp;ROW($A104))*10^12,0)*'Process Emissions Multipliers'!$B$39</f>
        <v>13270125398.814859</v>
      </c>
      <c r="M96">
        <f t="shared" ca="1" si="16"/>
        <v>12642397890.899733</v>
      </c>
      <c r="N96">
        <f t="shared" ca="1" si="21"/>
        <v>12014670382.984606</v>
      </c>
      <c r="O96">
        <f t="shared" ca="1" si="21"/>
        <v>11386942875.069477</v>
      </c>
      <c r="P96">
        <f t="shared" ca="1" si="21"/>
        <v>10759215367.15435</v>
      </c>
      <c r="Q96">
        <f t="shared" ca="1" si="21"/>
        <v>10131487859.239223</v>
      </c>
      <c r="R96">
        <f t="shared" ca="1" si="21"/>
        <v>9503760351.3240967</v>
      </c>
      <c r="S96">
        <f t="shared" ca="1" si="21"/>
        <v>8876032843.4089699</v>
      </c>
      <c r="T96">
        <f t="shared" ca="1" si="21"/>
        <v>8248305335.4938431</v>
      </c>
      <c r="U96">
        <f t="shared" ca="1" si="21"/>
        <v>7620577827.5787163</v>
      </c>
      <c r="V96">
        <f ca="1">IF('Other 2030'!$A104="CP",INDIRECT("'Other 2030'!"&amp;'Country Selector'!$B$3&amp;ROW($A104))*10^12,0)*'Process Emissions Multipliers'!$D$39</f>
        <v>6992850319.6635895</v>
      </c>
      <c r="W96" s="90">
        <f t="shared" ca="1" si="22"/>
        <v>7265478187.7569056</v>
      </c>
      <c r="X96" s="90">
        <f t="shared" ca="1" si="22"/>
        <v>7538106055.8502197</v>
      </c>
      <c r="Y96" s="90">
        <f t="shared" ca="1" si="22"/>
        <v>7810733923.9435358</v>
      </c>
      <c r="Z96" s="90">
        <f t="shared" ca="1" si="22"/>
        <v>8083361792.03685</v>
      </c>
      <c r="AA96" s="90">
        <f t="shared" ca="1" si="22"/>
        <v>8355989660.1301661</v>
      </c>
      <c r="AB96" s="90">
        <f t="shared" ca="1" si="22"/>
        <v>8628617528.2234821</v>
      </c>
      <c r="AC96" s="90">
        <f t="shared" ca="1" si="22"/>
        <v>8901245396.3167953</v>
      </c>
      <c r="AD96" s="90">
        <f t="shared" ca="1" si="22"/>
        <v>9173873264.4101124</v>
      </c>
      <c r="AE96" s="90">
        <f t="shared" ca="1" si="22"/>
        <v>9446501132.5034275</v>
      </c>
      <c r="AF96" s="90">
        <f t="shared" ca="1" si="22"/>
        <v>9719129000.5967426</v>
      </c>
      <c r="AG96" s="90">
        <f t="shared" ca="1" si="22"/>
        <v>9991756868.6900578</v>
      </c>
      <c r="AH96" s="90">
        <f t="shared" ca="1" si="22"/>
        <v>10264384736.783375</v>
      </c>
      <c r="AI96" s="90">
        <f t="shared" ca="1" si="22"/>
        <v>10537012604.87669</v>
      </c>
      <c r="AJ96" s="90">
        <f t="shared" ca="1" si="22"/>
        <v>10809640472.970003</v>
      </c>
      <c r="AK96" s="90">
        <f t="shared" ca="1" si="22"/>
        <v>11082268341.063318</v>
      </c>
      <c r="AL96" s="90">
        <f t="shared" ca="1" si="22"/>
        <v>11354896209.156635</v>
      </c>
      <c r="AM96" s="90">
        <f t="shared" ca="1" si="19"/>
        <v>11627524077.24995</v>
      </c>
      <c r="AN96" s="90">
        <f t="shared" ca="1" si="19"/>
        <v>11900151945.343264</v>
      </c>
      <c r="AO96" s="90">
        <f t="shared" ca="1" si="19"/>
        <v>12172779813.436581</v>
      </c>
      <c r="AP96">
        <f ca="1">V96*'Process Emissions Multipliers'!$E$39</f>
        <v>12445407681.529896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2020'!$A109="CP",INDIRECT("'Other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2030'!$A109="CP",INDIRECT("'Other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2224197324264.3984</v>
      </c>
      <c r="C153">
        <f t="shared" ca="1" si="27"/>
        <v>2162649537389.4028</v>
      </c>
      <c r="D153">
        <f t="shared" ca="1" si="27"/>
        <v>2101101750514.4077</v>
      </c>
      <c r="E153">
        <f t="shared" ca="1" si="27"/>
        <v>2039553963639.4121</v>
      </c>
      <c r="F153">
        <f t="shared" ca="1" si="27"/>
        <v>1978006176764.4167</v>
      </c>
      <c r="G153">
        <f t="shared" ca="1" si="27"/>
        <v>1916458389889.4214</v>
      </c>
      <c r="H153">
        <f t="shared" ca="1" si="27"/>
        <v>1854910603014.4258</v>
      </c>
      <c r="I153">
        <f t="shared" ca="1" si="27"/>
        <v>1793362816139.4304</v>
      </c>
      <c r="J153">
        <f t="shared" ca="1" si="27"/>
        <v>1731815029264.4348</v>
      </c>
      <c r="K153">
        <f t="shared" ca="1" si="27"/>
        <v>1670267242389.4395</v>
      </c>
      <c r="L153">
        <f ca="1">IF('Other 2020'!$A161="CP",INDIRECT("'Other 2020'!"&amp;'Country Selector'!$B$3&amp;ROW($A161))*10^12,0)*'Process Emissions Multipliers'!$B$39</f>
        <v>1608719455514.4441</v>
      </c>
      <c r="M153">
        <f t="shared" ca="1" si="28"/>
        <v>1625991952389.4785</v>
      </c>
      <c r="N153">
        <f t="shared" ca="1" si="28"/>
        <v>1643264449264.5132</v>
      </c>
      <c r="O153">
        <f t="shared" ca="1" si="28"/>
        <v>1660536946139.5479</v>
      </c>
      <c r="P153">
        <f t="shared" ca="1" si="28"/>
        <v>1677809443014.5825</v>
      </c>
      <c r="Q153">
        <f t="shared" ca="1" si="28"/>
        <v>1695081939889.6169</v>
      </c>
      <c r="R153">
        <f t="shared" ca="1" si="28"/>
        <v>1712354436764.6516</v>
      </c>
      <c r="S153">
        <f t="shared" ca="1" si="28"/>
        <v>1729626933639.6863</v>
      </c>
      <c r="T153">
        <f t="shared" ca="1" si="28"/>
        <v>1746899430514.7207</v>
      </c>
      <c r="U153">
        <f t="shared" ca="1" si="28"/>
        <v>1764171927389.7554</v>
      </c>
      <c r="V153">
        <f ca="1">IF('Other 2030'!$A161="CP",INDIRECT("'Other 2030'!"&amp;'Country Selector'!$B$3&amp;ROW($A161))*10^12,0)*'Process Emissions Multipliers'!$D$39</f>
        <v>1781444424264.79</v>
      </c>
      <c r="W153" s="90">
        <f t="shared" ca="1" si="30"/>
        <v>1850896989858.5862</v>
      </c>
      <c r="X153" s="90">
        <f t="shared" ca="1" si="30"/>
        <v>1920349555452.3823</v>
      </c>
      <c r="Y153" s="90">
        <f t="shared" ca="1" si="30"/>
        <v>1989802121046.1782</v>
      </c>
      <c r="Z153" s="90">
        <f t="shared" ca="1" si="30"/>
        <v>2059254686639.9744</v>
      </c>
      <c r="AA153" s="90">
        <f t="shared" ca="1" si="30"/>
        <v>2128707252233.7705</v>
      </c>
      <c r="AB153" s="90">
        <f t="shared" ca="1" si="30"/>
        <v>2198159817827.5664</v>
      </c>
      <c r="AC153" s="90">
        <f t="shared" ca="1" si="30"/>
        <v>2267612383421.3623</v>
      </c>
      <c r="AD153" s="90">
        <f t="shared" ca="1" si="30"/>
        <v>2337064949015.1587</v>
      </c>
      <c r="AE153" s="90">
        <f t="shared" ca="1" si="30"/>
        <v>2406517514608.9546</v>
      </c>
      <c r="AF153" s="90">
        <f t="shared" ca="1" si="30"/>
        <v>2475970080202.7505</v>
      </c>
      <c r="AG153" s="90">
        <f t="shared" ca="1" si="30"/>
        <v>2545422645796.5469</v>
      </c>
      <c r="AH153" s="90">
        <f t="shared" ca="1" si="30"/>
        <v>2614875211390.3428</v>
      </c>
      <c r="AI153" s="90">
        <f t="shared" ca="1" si="30"/>
        <v>2684327776984.1387</v>
      </c>
      <c r="AJ153" s="90">
        <f t="shared" ca="1" si="30"/>
        <v>2753780342577.9351</v>
      </c>
      <c r="AK153" s="90">
        <f t="shared" ca="1" si="30"/>
        <v>2823232908171.731</v>
      </c>
      <c r="AL153" s="90">
        <f t="shared" ca="1" si="30"/>
        <v>2892685473765.5273</v>
      </c>
      <c r="AM153" s="90">
        <f t="shared" ca="1" si="29"/>
        <v>2962138039359.3232</v>
      </c>
      <c r="AN153" s="90">
        <f t="shared" ca="1" si="29"/>
        <v>3031590604953.1191</v>
      </c>
      <c r="AO153" s="90">
        <f t="shared" ca="1" si="29"/>
        <v>3101043170546.915</v>
      </c>
      <c r="AP153">
        <f ca="1">V153*'Process Emissions Multipliers'!$E$39</f>
        <v>3170495736140.7114</v>
      </c>
    </row>
    <row r="154" spans="1:42">
      <c r="A154" s="74">
        <v>200</v>
      </c>
      <c r="B154">
        <f ca="1">IF('Other 2010'!$A162="CP",INDIRECT("'Other 2010'!"&amp;'Country Selector'!$B$3&amp;ROW($A162))*10^12,0)</f>
        <v>59006481642.674301</v>
      </c>
      <c r="C154">
        <f t="shared" ca="1" si="27"/>
        <v>55740900847.645134</v>
      </c>
      <c r="D154">
        <f t="shared" ca="1" si="27"/>
        <v>52475320052.615959</v>
      </c>
      <c r="E154">
        <f t="shared" ca="1" si="27"/>
        <v>49209739257.586784</v>
      </c>
      <c r="F154">
        <f t="shared" ca="1" si="27"/>
        <v>45944158462.557617</v>
      </c>
      <c r="G154">
        <f t="shared" ca="1" si="27"/>
        <v>42678577667.528442</v>
      </c>
      <c r="H154">
        <f t="shared" ca="1" si="27"/>
        <v>39412996872.499275</v>
      </c>
      <c r="I154">
        <f t="shared" ca="1" si="27"/>
        <v>36147416077.4701</v>
      </c>
      <c r="J154">
        <f t="shared" ca="1" si="27"/>
        <v>32881835282.440933</v>
      </c>
      <c r="K154">
        <f t="shared" ca="1" si="27"/>
        <v>29616254487.411762</v>
      </c>
      <c r="L154">
        <f ca="1">IF('Other 2020'!$A162="CP",INDIRECT("'Other 2020'!"&amp;'Country Selector'!$B$3&amp;ROW($A162))*10^12,0)*'Process Emissions Multipliers'!$B$39</f>
        <v>26350673692.382591</v>
      </c>
      <c r="M154">
        <f t="shared" ca="1" si="28"/>
        <v>25978311612.007225</v>
      </c>
      <c r="N154">
        <f t="shared" ca="1" si="28"/>
        <v>25605949531.631855</v>
      </c>
      <c r="O154">
        <f t="shared" ca="1" si="28"/>
        <v>25233587451.256485</v>
      </c>
      <c r="P154">
        <f t="shared" ca="1" si="28"/>
        <v>24861225370.881119</v>
      </c>
      <c r="Q154">
        <f t="shared" ca="1" si="28"/>
        <v>24488863290.505749</v>
      </c>
      <c r="R154">
        <f t="shared" ca="1" si="28"/>
        <v>24116501210.130379</v>
      </c>
      <c r="S154">
        <f t="shared" ca="1" si="28"/>
        <v>23744139129.755013</v>
      </c>
      <c r="T154">
        <f t="shared" ca="1" si="28"/>
        <v>23371777049.379646</v>
      </c>
      <c r="U154">
        <f t="shared" ca="1" si="28"/>
        <v>22999414969.004272</v>
      </c>
      <c r="V154">
        <f ca="1">IF('Other 2030'!$A162="CP",INDIRECT("'Other 2030'!"&amp;'Country Selector'!$B$3&amp;ROW($A162))*10^12,0)*'Process Emissions Multipliers'!$D$39</f>
        <v>22627052888.628906</v>
      </c>
      <c r="W154" s="90">
        <f t="shared" ca="1" si="30"/>
        <v>23509206074.850452</v>
      </c>
      <c r="X154" s="90">
        <f t="shared" ca="1" si="30"/>
        <v>24391359261.071995</v>
      </c>
      <c r="Y154" s="90">
        <f t="shared" ca="1" si="30"/>
        <v>25273512447.293545</v>
      </c>
      <c r="Z154" s="90">
        <f t="shared" ca="1" si="30"/>
        <v>26155665633.515091</v>
      </c>
      <c r="AA154" s="90">
        <f t="shared" ca="1" si="30"/>
        <v>27037818819.736633</v>
      </c>
      <c r="AB154" s="90">
        <f t="shared" ca="1" si="30"/>
        <v>27919972005.958183</v>
      </c>
      <c r="AC154" s="90">
        <f t="shared" ca="1" si="30"/>
        <v>28802125192.179726</v>
      </c>
      <c r="AD154" s="90">
        <f t="shared" ca="1" si="30"/>
        <v>29684278378.401272</v>
      </c>
      <c r="AE154" s="90">
        <f t="shared" ca="1" si="30"/>
        <v>30566431564.622818</v>
      </c>
      <c r="AF154" s="90">
        <f t="shared" ca="1" si="30"/>
        <v>31448584750.844364</v>
      </c>
      <c r="AG154" s="90">
        <f t="shared" ca="1" si="30"/>
        <v>32330737937.065907</v>
      </c>
      <c r="AH154" s="90">
        <f t="shared" ca="1" si="30"/>
        <v>33212891123.28746</v>
      </c>
      <c r="AI154" s="90">
        <f t="shared" ca="1" si="30"/>
        <v>34095044309.509003</v>
      </c>
      <c r="AJ154" s="90">
        <f t="shared" ca="1" si="30"/>
        <v>34977197495.730545</v>
      </c>
      <c r="AK154" s="90">
        <f t="shared" ca="1" si="30"/>
        <v>35859350681.952095</v>
      </c>
      <c r="AL154" s="90">
        <f t="shared" ca="1" si="30"/>
        <v>36741503868.173637</v>
      </c>
      <c r="AM154" s="90">
        <f t="shared" ca="1" si="29"/>
        <v>37623657054.395187</v>
      </c>
      <c r="AN154" s="90">
        <f t="shared" ca="1" si="29"/>
        <v>38505810240.61673</v>
      </c>
      <c r="AO154" s="90">
        <f t="shared" ca="1" si="29"/>
        <v>39387963426.838272</v>
      </c>
      <c r="AP154">
        <f ca="1">V154*'Process Emissions Multipliers'!$E$39</f>
        <v>40270116613.059822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199047315720.74753</v>
      </c>
      <c r="C157">
        <f t="shared" ref="C157:C177" ca="1" si="33">$B157*($L$1-C$1)/($L$1-$B$1)+$L157*(C$1-$B$1)/($L$1-$B$1)</f>
        <v>209570201985.24261</v>
      </c>
      <c r="D157">
        <f t="shared" ca="1" si="31"/>
        <v>220093088249.73764</v>
      </c>
      <c r="E157">
        <f t="shared" ca="1" si="31"/>
        <v>230615974514.2327</v>
      </c>
      <c r="F157">
        <f t="shared" ca="1" si="31"/>
        <v>241138860778.72778</v>
      </c>
      <c r="G157">
        <f t="shared" ca="1" si="31"/>
        <v>251661747043.22284</v>
      </c>
      <c r="H157">
        <f t="shared" ca="1" si="31"/>
        <v>262184633307.7179</v>
      </c>
      <c r="I157">
        <f t="shared" ca="1" si="31"/>
        <v>272707519572.21295</v>
      </c>
      <c r="J157">
        <f t="shared" ca="1" si="31"/>
        <v>283230405836.70801</v>
      </c>
      <c r="K157">
        <f t="shared" ca="1" si="31"/>
        <v>293753292101.20306</v>
      </c>
      <c r="L157">
        <f ca="1">IF('Other 2020'!$A165="CP",INDIRECT("'Other 2020'!"&amp;'Country Selector'!$B$3&amp;ROW($A165))*10^12,0)*'Process Emissions Multipliers'!$B$39</f>
        <v>304276178365.69812</v>
      </c>
      <c r="M157">
        <f t="shared" ref="M157:M177" ca="1" si="34">$L157*($V$1-M$1)/($V$1-$L$1)+$V157*(M$1-$L$1)/($V$1-$L$1)</f>
        <v>328554350792.76416</v>
      </c>
      <c r="N157">
        <f t="shared" ca="1" si="32"/>
        <v>352832523219.8302</v>
      </c>
      <c r="O157">
        <f t="shared" ca="1" si="32"/>
        <v>377110695646.89624</v>
      </c>
      <c r="P157">
        <f t="shared" ca="1" si="32"/>
        <v>401388868073.96228</v>
      </c>
      <c r="Q157">
        <f t="shared" ca="1" si="32"/>
        <v>425667040501.02832</v>
      </c>
      <c r="R157">
        <f t="shared" ca="1" si="32"/>
        <v>449945212928.09436</v>
      </c>
      <c r="S157">
        <f t="shared" ca="1" si="32"/>
        <v>474223385355.16052</v>
      </c>
      <c r="T157">
        <f t="shared" ca="1" si="32"/>
        <v>498501557782.2265</v>
      </c>
      <c r="U157">
        <f t="shared" ca="1" si="32"/>
        <v>522779730209.2926</v>
      </c>
      <c r="V157">
        <f ca="1">IF('Other 2030'!$A165="CP",INDIRECT("'Other 2030'!"&amp;'Country Selector'!$B$3&amp;ROW($A165))*10^12,0)*'Process Emissions Multipliers'!$D$39</f>
        <v>547057902636.35858</v>
      </c>
      <c r="W157" s="90">
        <f t="shared" ca="1" si="30"/>
        <v>568385862323.97937</v>
      </c>
      <c r="X157" s="90">
        <f t="shared" ca="1" si="30"/>
        <v>589713822011.6001</v>
      </c>
      <c r="Y157" s="90">
        <f t="shared" ca="1" si="30"/>
        <v>611041781699.22083</v>
      </c>
      <c r="Z157" s="90">
        <f t="shared" ca="1" si="30"/>
        <v>632369741386.84155</v>
      </c>
      <c r="AA157" s="90">
        <f t="shared" ca="1" si="30"/>
        <v>653697701074.4624</v>
      </c>
      <c r="AB157" s="90">
        <f t="shared" ca="1" si="30"/>
        <v>675025660762.08313</v>
      </c>
      <c r="AC157" s="90">
        <f t="shared" ca="1" si="30"/>
        <v>696353620449.70386</v>
      </c>
      <c r="AD157" s="90">
        <f t="shared" ca="1" si="30"/>
        <v>717681580137.32446</v>
      </c>
      <c r="AE157" s="90">
        <f t="shared" ca="1" si="30"/>
        <v>739009539824.94531</v>
      </c>
      <c r="AF157" s="90">
        <f t="shared" ca="1" si="30"/>
        <v>760337499512.56616</v>
      </c>
      <c r="AG157" s="90">
        <f t="shared" ca="1" si="30"/>
        <v>781665459200.18689</v>
      </c>
      <c r="AH157" s="90">
        <f t="shared" ca="1" si="30"/>
        <v>802993418887.80762</v>
      </c>
      <c r="AI157" s="90">
        <f t="shared" ca="1" si="30"/>
        <v>824321378575.42847</v>
      </c>
      <c r="AJ157" s="90">
        <f t="shared" ca="1" si="30"/>
        <v>845649338263.04907</v>
      </c>
      <c r="AK157" s="90">
        <f t="shared" ca="1" si="30"/>
        <v>866977297950.6698</v>
      </c>
      <c r="AL157" s="90">
        <f t="shared" ca="1" si="30"/>
        <v>888305257638.29053</v>
      </c>
      <c r="AM157" s="90">
        <f t="shared" ca="1" si="29"/>
        <v>909633217325.91125</v>
      </c>
      <c r="AN157" s="90">
        <f t="shared" ca="1" si="29"/>
        <v>930961177013.5321</v>
      </c>
      <c r="AO157" s="90">
        <f t="shared" ca="1" si="29"/>
        <v>952289136701.15283</v>
      </c>
      <c r="AP157">
        <f ca="1">V157*'Process Emissions Multipliers'!$E$39</f>
        <v>973617096388.77356</v>
      </c>
    </row>
    <row r="158" spans="1:42">
      <c r="A158" s="74">
        <v>400</v>
      </c>
      <c r="B158">
        <f ca="1">IF('Other 2010'!$A166="CP",INDIRECT("'Other 2010'!"&amp;'Country Selector'!$B$3&amp;ROW($A166))*10^12,0)</f>
        <v>3815920294.2509298</v>
      </c>
      <c r="C158">
        <f t="shared" ca="1" si="33"/>
        <v>3749488884.9104953</v>
      </c>
      <c r="D158">
        <f t="shared" ca="1" si="31"/>
        <v>3683057475.5700607</v>
      </c>
      <c r="E158">
        <f t="shared" ca="1" si="31"/>
        <v>3616626066.2296257</v>
      </c>
      <c r="F158">
        <f t="shared" ca="1" si="31"/>
        <v>3550194656.8891907</v>
      </c>
      <c r="G158">
        <f t="shared" ca="1" si="31"/>
        <v>3483763247.5487566</v>
      </c>
      <c r="H158">
        <f t="shared" ca="1" si="31"/>
        <v>3417331838.2083216</v>
      </c>
      <c r="I158">
        <f t="shared" ca="1" si="31"/>
        <v>3350900428.8678865</v>
      </c>
      <c r="J158">
        <f t="shared" ca="1" si="31"/>
        <v>3284469019.527452</v>
      </c>
      <c r="K158">
        <f t="shared" ca="1" si="31"/>
        <v>3218037610.1870179</v>
      </c>
      <c r="L158">
        <f ca="1">IF('Other 2020'!$A166="CP",INDIRECT("'Other 2020'!"&amp;'Country Selector'!$B$3&amp;ROW($A166))*10^12,0)*'Process Emissions Multipliers'!$B$39</f>
        <v>3151606200.8465829</v>
      </c>
      <c r="M158">
        <f t="shared" ca="1" si="34"/>
        <v>3217633070.0524044</v>
      </c>
      <c r="N158">
        <f t="shared" ca="1" si="32"/>
        <v>3283659939.2582254</v>
      </c>
      <c r="O158">
        <f t="shared" ca="1" si="32"/>
        <v>3349686808.4640474</v>
      </c>
      <c r="P158">
        <f t="shared" ca="1" si="32"/>
        <v>3415713677.6698685</v>
      </c>
      <c r="Q158">
        <f t="shared" ca="1" si="32"/>
        <v>3481740546.8756905</v>
      </c>
      <c r="R158">
        <f t="shared" ca="1" si="32"/>
        <v>3547767416.0815115</v>
      </c>
      <c r="S158">
        <f t="shared" ca="1" si="32"/>
        <v>3613794285.287333</v>
      </c>
      <c r="T158">
        <f t="shared" ca="1" si="32"/>
        <v>3679821154.4931545</v>
      </c>
      <c r="U158">
        <f t="shared" ca="1" si="32"/>
        <v>3745848023.6989756</v>
      </c>
      <c r="V158">
        <f ca="1">IF('Other 2030'!$A166="CP",INDIRECT("'Other 2030'!"&amp;'Country Selector'!$B$3&amp;ROW($A166))*10^12,0)*'Process Emissions Multipliers'!$D$39</f>
        <v>3811874892.9047971</v>
      </c>
      <c r="W158" s="90">
        <f t="shared" ca="1" si="30"/>
        <v>3960487158.0020237</v>
      </c>
      <c r="X158" s="90">
        <f t="shared" ca="1" si="30"/>
        <v>4109099423.0992498</v>
      </c>
      <c r="Y158" s="90">
        <f t="shared" ca="1" si="30"/>
        <v>4257711688.196476</v>
      </c>
      <c r="Z158" s="90">
        <f t="shared" ca="1" si="30"/>
        <v>4406323953.2937031</v>
      </c>
      <c r="AA158" s="90">
        <f t="shared" ca="1" si="30"/>
        <v>4554936218.3909283</v>
      </c>
      <c r="AB158" s="90">
        <f t="shared" ca="1" si="30"/>
        <v>4703548483.4881554</v>
      </c>
      <c r="AC158" s="90">
        <f t="shared" ca="1" si="30"/>
        <v>4852160748.5853806</v>
      </c>
      <c r="AD158" s="90">
        <f t="shared" ca="1" si="30"/>
        <v>5000773013.6826077</v>
      </c>
      <c r="AE158" s="90">
        <f t="shared" ca="1" si="30"/>
        <v>5149385278.7798347</v>
      </c>
      <c r="AF158" s="90">
        <f t="shared" ca="1" si="30"/>
        <v>5297997543.8770609</v>
      </c>
      <c r="AG158" s="90">
        <f t="shared" ca="1" si="30"/>
        <v>5446609808.974287</v>
      </c>
      <c r="AH158" s="90">
        <f t="shared" ca="1" si="30"/>
        <v>5595222074.0715132</v>
      </c>
      <c r="AI158" s="90">
        <f t="shared" ca="1" si="30"/>
        <v>5743834339.1687393</v>
      </c>
      <c r="AJ158" s="90">
        <f t="shared" ca="1" si="30"/>
        <v>5892446604.2659655</v>
      </c>
      <c r="AK158" s="90">
        <f t="shared" ca="1" si="30"/>
        <v>6041058869.3631926</v>
      </c>
      <c r="AL158" s="90">
        <f t="shared" ref="AL158:AO173" ca="1" si="35">$V158*($AP$1-AL$1)/($AP$1-$V$1)+$AP158*(AL$1-$V$1)/($AP$1-$V$1)</f>
        <v>6189671134.4604187</v>
      </c>
      <c r="AM158" s="90">
        <f t="shared" ca="1" si="35"/>
        <v>6338283399.5576448</v>
      </c>
      <c r="AN158" s="90">
        <f t="shared" ca="1" si="35"/>
        <v>6486895664.6548719</v>
      </c>
      <c r="AO158" s="90">
        <f t="shared" ca="1" si="35"/>
        <v>6635507929.7520981</v>
      </c>
      <c r="AP158">
        <f ca="1">V158*'Process Emissions Multipliers'!$E$39</f>
        <v>6784120194.8493242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9862303906.480463</v>
      </c>
      <c r="C171">
        <f t="shared" ca="1" si="33"/>
        <v>11244844670.424536</v>
      </c>
      <c r="D171">
        <f t="shared" ca="1" si="31"/>
        <v>12627385434.368607</v>
      </c>
      <c r="E171">
        <f t="shared" ca="1" si="31"/>
        <v>14009926198.312679</v>
      </c>
      <c r="F171">
        <f t="shared" ca="1" si="31"/>
        <v>15392466962.256752</v>
      </c>
      <c r="G171">
        <f t="shared" ca="1" si="31"/>
        <v>16775007726.200825</v>
      </c>
      <c r="H171">
        <f t="shared" ca="1" si="31"/>
        <v>18157548490.144897</v>
      </c>
      <c r="I171">
        <f t="shared" ca="1" si="31"/>
        <v>19540089254.08897</v>
      </c>
      <c r="J171">
        <f t="shared" ca="1" si="31"/>
        <v>20922630018.033043</v>
      </c>
      <c r="K171">
        <f t="shared" ca="1" si="31"/>
        <v>22305170781.977116</v>
      </c>
      <c r="L171">
        <f ca="1">IF('Other 2020'!$A179="CP",INDIRECT("'Other 2020'!"&amp;'Country Selector'!$B$3&amp;ROW($A179))*10^12,0)*'Process Emissions Multipliers'!$B$39</f>
        <v>23687711545.921188</v>
      </c>
      <c r="M171">
        <f t="shared" ca="1" si="34"/>
        <v>26173254180.73856</v>
      </c>
      <c r="N171">
        <f t="shared" ca="1" si="32"/>
        <v>28658796815.555927</v>
      </c>
      <c r="O171">
        <f t="shared" ca="1" si="32"/>
        <v>31144339450.373299</v>
      </c>
      <c r="P171">
        <f t="shared" ca="1" si="32"/>
        <v>33629882085.190666</v>
      </c>
      <c r="Q171">
        <f t="shared" ca="1" si="32"/>
        <v>36115424720.008041</v>
      </c>
      <c r="R171">
        <f t="shared" ca="1" si="32"/>
        <v>38600967354.825409</v>
      </c>
      <c r="S171">
        <f t="shared" ca="1" si="32"/>
        <v>41086509989.642776</v>
      </c>
      <c r="T171">
        <f t="shared" ca="1" si="32"/>
        <v>43572052624.460144</v>
      </c>
      <c r="U171">
        <f t="shared" ca="1" si="32"/>
        <v>46057595259.277519</v>
      </c>
      <c r="V171">
        <f ca="1">IF('Other 2030'!$A179="CP",INDIRECT("'Other 2030'!"&amp;'Country Selector'!$B$3&amp;ROW($A179))*10^12,0)*'Process Emissions Multipliers'!$D$39</f>
        <v>48543137894.094887</v>
      </c>
      <c r="W171" s="90">
        <f t="shared" ca="1" si="36"/>
        <v>50435672638.820213</v>
      </c>
      <c r="X171" s="90">
        <f t="shared" ca="1" si="36"/>
        <v>52328207383.545532</v>
      </c>
      <c r="Y171" s="90">
        <f t="shared" ca="1" si="36"/>
        <v>54220742128.270851</v>
      </c>
      <c r="Z171" s="90">
        <f t="shared" ca="1" si="36"/>
        <v>56113276872.99617</v>
      </c>
      <c r="AA171" s="90">
        <f t="shared" ca="1" si="36"/>
        <v>58005811617.721497</v>
      </c>
      <c r="AB171" s="90">
        <f t="shared" ca="1" si="36"/>
        <v>59898346362.446808</v>
      </c>
      <c r="AC171" s="90">
        <f t="shared" ca="1" si="36"/>
        <v>61790881107.172134</v>
      </c>
      <c r="AD171" s="90">
        <f t="shared" ca="1" si="36"/>
        <v>63683415851.897461</v>
      </c>
      <c r="AE171" s="90">
        <f t="shared" ca="1" si="36"/>
        <v>65575950596.62278</v>
      </c>
      <c r="AF171" s="90">
        <f t="shared" ca="1" si="36"/>
        <v>67468485341.348099</v>
      </c>
      <c r="AG171" s="90">
        <f t="shared" ca="1" si="36"/>
        <v>69361020086.073425</v>
      </c>
      <c r="AH171" s="90">
        <f t="shared" ca="1" si="36"/>
        <v>71253554830.798737</v>
      </c>
      <c r="AI171" s="90">
        <f t="shared" ca="1" si="36"/>
        <v>73146089575.524063</v>
      </c>
      <c r="AJ171" s="90">
        <f t="shared" ca="1" si="36"/>
        <v>75038624320.24939</v>
      </c>
      <c r="AK171" s="90">
        <f t="shared" ca="1" si="36"/>
        <v>76931159064.974716</v>
      </c>
      <c r="AL171" s="90">
        <f t="shared" ca="1" si="36"/>
        <v>78823693809.700043</v>
      </c>
      <c r="AM171" s="90">
        <f t="shared" ca="1" si="35"/>
        <v>80716228554.425354</v>
      </c>
      <c r="AN171" s="90">
        <f t="shared" ca="1" si="35"/>
        <v>82608763299.150665</v>
      </c>
      <c r="AO171" s="90">
        <f t="shared" ca="1" si="35"/>
        <v>84501298043.875992</v>
      </c>
      <c r="AP171">
        <f ca="1">V171*'Process Emissions Multipliers'!$E$39</f>
        <v>86393832788.601318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371</v>
      </c>
      <c r="C2" s="134" t="s">
        <v>372</v>
      </c>
      <c r="D2" s="134"/>
      <c r="E2" s="135"/>
      <c r="F2" s="135"/>
      <c r="G2" s="136"/>
    </row>
    <row r="3" spans="2:7">
      <c r="B3" s="137" t="s">
        <v>373</v>
      </c>
      <c r="C3" s="138">
        <v>41520.626423611109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4</v>
      </c>
      <c r="D5" s="142"/>
      <c r="E5" s="140"/>
      <c r="F5" s="140"/>
      <c r="G5" s="141"/>
    </row>
    <row r="6" spans="2:7" ht="18">
      <c r="B6" s="143" t="s">
        <v>374</v>
      </c>
      <c r="C6" s="144" t="s">
        <v>375</v>
      </c>
      <c r="D6" s="144"/>
      <c r="E6" s="144"/>
      <c r="F6" s="144"/>
      <c r="G6" s="145"/>
    </row>
    <row r="8" spans="2:7">
      <c r="B8" s="146" t="s">
        <v>376</v>
      </c>
    </row>
    <row r="9" spans="2:7">
      <c r="B9" s="147" t="s">
        <v>377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27.23779492239148</v>
      </c>
      <c r="D11" s="154">
        <v>29.570796628806168</v>
      </c>
      <c r="E11" s="154">
        <v>31.087247737975716</v>
      </c>
      <c r="F11" s="154">
        <v>33.653549615031878</v>
      </c>
      <c r="G11" s="154">
        <v>36.628126790710603</v>
      </c>
    </row>
    <row r="12" spans="2:7">
      <c r="B12" s="73" t="s">
        <v>15</v>
      </c>
      <c r="C12" s="154">
        <v>1.149690272282613</v>
      </c>
      <c r="D12" s="154">
        <v>1.4601066457989185</v>
      </c>
      <c r="E12" s="154">
        <v>1.7590261165923979</v>
      </c>
      <c r="F12" s="154">
        <v>1.7935168247608761</v>
      </c>
      <c r="G12" s="154">
        <v>2.0924362955543558</v>
      </c>
    </row>
    <row r="13" spans="2:7">
      <c r="B13" s="73" t="s">
        <v>16</v>
      </c>
      <c r="C13" s="154">
        <v>0.9433458443903</v>
      </c>
      <c r="D13" s="154">
        <v>0.97847837583748243</v>
      </c>
      <c r="E13" s="154">
        <v>0.98520588185928326</v>
      </c>
      <c r="F13" s="154">
        <v>1.0166009099610207</v>
      </c>
      <c r="G13" s="154">
        <v>1.0920984775390081</v>
      </c>
    </row>
    <row r="14" spans="2:7">
      <c r="B14" s="73" t="s">
        <v>17</v>
      </c>
      <c r="C14" s="154">
        <v>295.5121719899102</v>
      </c>
      <c r="D14" s="154">
        <v>321.15602395422218</v>
      </c>
      <c r="E14" s="154">
        <v>354.05796941929862</v>
      </c>
      <c r="F14" s="154">
        <v>396.68214054708068</v>
      </c>
      <c r="G14" s="154">
        <v>435.65698195501835</v>
      </c>
    </row>
    <row r="15" spans="2:7">
      <c r="B15" s="73" t="s">
        <v>18</v>
      </c>
      <c r="C15" s="154">
        <v>18.881174766802793</v>
      </c>
      <c r="D15" s="154">
        <v>20.681870598865768</v>
      </c>
      <c r="E15" s="154">
        <v>23.04795641513849</v>
      </c>
      <c r="F15" s="154">
        <v>25.822643396470358</v>
      </c>
      <c r="G15" s="154">
        <v>28.359771560907372</v>
      </c>
    </row>
    <row r="16" spans="2:7">
      <c r="B16" s="73" t="s">
        <v>19</v>
      </c>
      <c r="C16" s="154">
        <v>4.0360255326554828</v>
      </c>
      <c r="D16" s="154">
        <v>4.420940901773859</v>
      </c>
      <c r="E16" s="154">
        <v>4.9267136031484009</v>
      </c>
      <c r="F16" s="154">
        <v>5.5198285782542902</v>
      </c>
      <c r="G16" s="154">
        <v>6.0621631616559082</v>
      </c>
    </row>
    <row r="17" spans="2:7">
      <c r="B17" s="73" t="s">
        <v>20</v>
      </c>
      <c r="C17" s="154">
        <v>2.3525128637849622</v>
      </c>
      <c r="D17" s="154">
        <v>1.8360436439734671</v>
      </c>
      <c r="E17" s="154">
        <v>1.5987830544171981</v>
      </c>
      <c r="F17" s="154">
        <v>1.6497306176080344</v>
      </c>
      <c r="G17" s="154">
        <v>1.7722473767098077</v>
      </c>
    </row>
    <row r="18" spans="2:7">
      <c r="B18" s="73" t="s">
        <v>21</v>
      </c>
      <c r="C18" s="154">
        <v>48.821620264724672</v>
      </c>
      <c r="D18" s="154">
        <v>50.970067893976591</v>
      </c>
      <c r="E18" s="154">
        <v>50.599645888933154</v>
      </c>
      <c r="F18" s="154">
        <v>50.229223883889716</v>
      </c>
      <c r="G18" s="154">
        <v>51.340489899020014</v>
      </c>
    </row>
    <row r="19" spans="2:7">
      <c r="B19" s="73" t="s">
        <v>22</v>
      </c>
      <c r="C19" s="154">
        <v>1.9017008415897017</v>
      </c>
      <c r="D19" s="154">
        <v>1.824202061211438</v>
      </c>
      <c r="E19" s="154">
        <v>1.8033370049557518</v>
      </c>
      <c r="F19" s="154">
        <v>1.76458761476662</v>
      </c>
      <c r="G19" s="154">
        <v>1.7526647254776562</v>
      </c>
    </row>
    <row r="20" spans="2:7">
      <c r="B20" s="73" t="s">
        <v>23</v>
      </c>
      <c r="C20" s="154">
        <v>67.466576630932906</v>
      </c>
      <c r="D20" s="154">
        <v>69.979198740008854</v>
      </c>
      <c r="E20" s="154">
        <v>70.460339143874464</v>
      </c>
      <c r="F20" s="154">
        <v>72.705661028580622</v>
      </c>
      <c r="G20" s="154">
        <v>78.105125560850212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9.9839095323312037</v>
      </c>
      <c r="D22" s="154">
        <v>10.559562263393097</v>
      </c>
      <c r="E22" s="154">
        <v>10.654099350974539</v>
      </c>
      <c r="F22" s="154">
        <v>11.583428889377297</v>
      </c>
      <c r="G22" s="154">
        <v>12.47956808712282</v>
      </c>
    </row>
    <row r="23" spans="2:7">
      <c r="B23" s="157" t="s">
        <v>238</v>
      </c>
      <c r="C23" s="154">
        <v>7.6651015950958561</v>
      </c>
      <c r="D23" s="154">
        <v>9.7346790257717384</v>
      </c>
      <c r="E23" s="154">
        <v>11.727605440496662</v>
      </c>
      <c r="F23" s="154">
        <v>11.957558488349537</v>
      </c>
      <c r="G23" s="154">
        <v>13.950484903074459</v>
      </c>
    </row>
    <row r="24" spans="2:7">
      <c r="B24" s="157" t="s">
        <v>239</v>
      </c>
      <c r="C24" s="154">
        <v>0.12363245672288983</v>
      </c>
      <c r="D24" s="154">
        <v>0.24726491344577967</v>
      </c>
      <c r="E24" s="154">
        <v>0.37089737016866953</v>
      </c>
      <c r="F24" s="154">
        <v>0.24726491344577967</v>
      </c>
      <c r="G24" s="154">
        <v>0.24726491344577967</v>
      </c>
    </row>
    <row r="25" spans="2:7">
      <c r="B25" s="157" t="s">
        <v>27</v>
      </c>
      <c r="C25" s="154">
        <v>28.201813618748872</v>
      </c>
      <c r="D25" s="154">
        <v>27.652332007717273</v>
      </c>
      <c r="E25" s="154">
        <v>27.366858995383083</v>
      </c>
      <c r="F25" s="154">
        <v>26.882717056691231</v>
      </c>
      <c r="G25" s="154">
        <v>26.911348900536929</v>
      </c>
    </row>
    <row r="26" spans="2:7">
      <c r="B26" s="157" t="s">
        <v>28</v>
      </c>
      <c r="C26" s="154">
        <v>52.172732185727455</v>
      </c>
      <c r="D26" s="154">
        <v>54.46864908009178</v>
      </c>
      <c r="E26" s="154">
        <v>54.072801339684119</v>
      </c>
      <c r="F26" s="154">
        <v>53.676953599276473</v>
      </c>
      <c r="G26" s="154">
        <v>54.864496820499411</v>
      </c>
    </row>
    <row r="27" spans="2:7">
      <c r="B27" s="157" t="s">
        <v>240</v>
      </c>
      <c r="C27" s="154">
        <v>22.104894482796965</v>
      </c>
      <c r="D27" s="154">
        <v>24.200940511656711</v>
      </c>
      <c r="E27" s="154">
        <v>26.884316156200782</v>
      </c>
      <c r="F27" s="154">
        <v>30.067097846077729</v>
      </c>
      <c r="G27" s="154">
        <v>33.006081544702965</v>
      </c>
    </row>
    <row r="28" spans="2:7">
      <c r="B28" s="157" t="s">
        <v>378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588.55469780088833</v>
      </c>
      <c r="D29" s="158">
        <v>629.74115724655098</v>
      </c>
      <c r="E29" s="158">
        <v>671.4028029191013</v>
      </c>
      <c r="F29" s="158">
        <v>725.25250380962211</v>
      </c>
      <c r="G29" s="159">
        <v>784.3213509728256</v>
      </c>
    </row>
    <row r="31" spans="2:7">
      <c r="B31" s="160" t="s">
        <v>379</v>
      </c>
      <c r="C31" t="s">
        <v>380</v>
      </c>
      <c r="E31" s="161"/>
      <c r="F31" s="161"/>
    </row>
    <row r="32" spans="2:7">
      <c r="C32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/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4.85546875" style="45" bestFit="1" customWidth="1"/>
    <col min="8" max="16384" width="10.140625" style="45"/>
  </cols>
  <sheetData>
    <row r="2" spans="2:7">
      <c r="B2" s="163" t="s">
        <v>371</v>
      </c>
      <c r="C2" s="164" t="s">
        <v>372</v>
      </c>
      <c r="D2" s="164"/>
      <c r="E2" s="165"/>
      <c r="F2" s="165"/>
      <c r="G2" s="166"/>
    </row>
    <row r="3" spans="2:7">
      <c r="B3" s="167" t="s">
        <v>373</v>
      </c>
      <c r="C3" s="168" t="s">
        <v>383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227</v>
      </c>
      <c r="D5" s="172"/>
      <c r="E5" s="170"/>
      <c r="F5" s="170"/>
      <c r="G5" s="171"/>
    </row>
    <row r="6" spans="2:7" ht="18">
      <c r="B6" s="173" t="s">
        <v>374</v>
      </c>
      <c r="C6" s="174" t="s">
        <v>375</v>
      </c>
      <c r="D6" s="174"/>
      <c r="E6" s="174"/>
      <c r="F6" s="174"/>
      <c r="G6" s="175"/>
    </row>
    <row r="8" spans="2:7">
      <c r="B8" s="176" t="s">
        <v>376</v>
      </c>
    </row>
    <row r="9" spans="2:7">
      <c r="B9" s="177" t="s">
        <v>377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7.7897729434367768</v>
      </c>
      <c r="D11" s="184">
        <v>10.861445946542934</v>
      </c>
      <c r="E11" s="184">
        <v>13.610325696878846</v>
      </c>
      <c r="F11" s="184">
        <v>17.218099393485176</v>
      </c>
      <c r="G11" s="184">
        <v>19.461019717952674</v>
      </c>
    </row>
    <row r="12" spans="2:7">
      <c r="B12" s="40" t="s">
        <v>15</v>
      </c>
      <c r="C12" s="184">
        <v>14.805343004472219</v>
      </c>
      <c r="D12" s="184">
        <v>19.169953009855906</v>
      </c>
      <c r="E12" s="184">
        <v>24.846621649313459</v>
      </c>
      <c r="F12" s="184">
        <v>36.027889525568298</v>
      </c>
      <c r="G12" s="184">
        <v>45.083283953803729</v>
      </c>
    </row>
    <row r="13" spans="2:7">
      <c r="B13" s="40" t="s">
        <v>16</v>
      </c>
      <c r="C13" s="184">
        <v>12.485110127789236</v>
      </c>
      <c r="D13" s="184">
        <v>16.914782643191067</v>
      </c>
      <c r="E13" s="184">
        <v>21.732688015501807</v>
      </c>
      <c r="F13" s="184">
        <v>28.509996019037295</v>
      </c>
      <c r="G13" s="184">
        <v>32.129074162653261</v>
      </c>
    </row>
    <row r="14" spans="2:7">
      <c r="B14" s="40" t="s">
        <v>17</v>
      </c>
      <c r="C14" s="184">
        <v>127.588204926072</v>
      </c>
      <c r="D14" s="184">
        <v>187.93686271772526</v>
      </c>
      <c r="E14" s="184">
        <v>328.68505112378011</v>
      </c>
      <c r="F14" s="184">
        <v>529.35527778485141</v>
      </c>
      <c r="G14" s="184">
        <v>755.87198193076154</v>
      </c>
    </row>
    <row r="15" spans="2:7">
      <c r="B15" s="40" t="s">
        <v>18</v>
      </c>
      <c r="C15" s="184">
        <v>40.207942656687599</v>
      </c>
      <c r="D15" s="184">
        <v>54.543680340664075</v>
      </c>
      <c r="E15" s="184">
        <v>99.5096096201503</v>
      </c>
      <c r="F15" s="184">
        <v>120.35656014187057</v>
      </c>
      <c r="G15" s="184">
        <v>139.5633047232335</v>
      </c>
    </row>
    <row r="16" spans="2:7">
      <c r="B16" s="40" t="s">
        <v>19</v>
      </c>
      <c r="C16" s="184">
        <v>1.1664711036644977</v>
      </c>
      <c r="D16" s="184">
        <v>2.0431361715969976</v>
      </c>
      <c r="E16" s="184">
        <v>2.8572044415367097</v>
      </c>
      <c r="F16" s="184">
        <v>4.5100631670339597</v>
      </c>
      <c r="G16" s="184">
        <v>5.9856937383488669</v>
      </c>
    </row>
    <row r="17" spans="2:7">
      <c r="B17" s="40" t="s">
        <v>20</v>
      </c>
      <c r="C17" s="184">
        <v>18.766145278342801</v>
      </c>
      <c r="D17" s="184">
        <v>26.154574024961057</v>
      </c>
      <c r="E17" s="184">
        <v>43.653314024809944</v>
      </c>
      <c r="F17" s="184">
        <v>53.832627850456973</v>
      </c>
      <c r="G17" s="184">
        <v>60.740686259325578</v>
      </c>
    </row>
    <row r="18" spans="2:7">
      <c r="B18" s="40" t="s">
        <v>21</v>
      </c>
      <c r="C18" s="184">
        <v>32.902791515549453</v>
      </c>
      <c r="D18" s="184">
        <v>39.747450514384035</v>
      </c>
      <c r="E18" s="184">
        <v>49.244113110438192</v>
      </c>
      <c r="F18" s="184">
        <v>74.659276698153548</v>
      </c>
      <c r="G18" s="184">
        <v>93.905248281071906</v>
      </c>
    </row>
    <row r="19" spans="2:7">
      <c r="B19" s="40" t="s">
        <v>22</v>
      </c>
      <c r="C19" s="184">
        <v>1.1857798386481035</v>
      </c>
      <c r="D19" s="184">
        <v>1.7765321805134626</v>
      </c>
      <c r="E19" s="184">
        <v>2.5949681441480261</v>
      </c>
      <c r="F19" s="184">
        <v>4.4223927606954394</v>
      </c>
      <c r="G19" s="184">
        <v>5.8238404214641895</v>
      </c>
    </row>
    <row r="20" spans="2:7">
      <c r="B20" s="40" t="s">
        <v>23</v>
      </c>
      <c r="C20" s="184">
        <v>171.52474210813588</v>
      </c>
      <c r="D20" s="184">
        <v>226.45790866068967</v>
      </c>
      <c r="E20" s="184">
        <v>289.7272983638519</v>
      </c>
      <c r="F20" s="184">
        <v>365.73459483499477</v>
      </c>
      <c r="G20" s="184">
        <v>409.61642578691794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20.037563036793856</v>
      </c>
      <c r="D22" s="184">
        <v>30.274956519920117</v>
      </c>
      <c r="E22" s="184">
        <v>41.533420346010367</v>
      </c>
      <c r="F22" s="184">
        <v>64.615533699535675</v>
      </c>
      <c r="G22" s="184">
        <v>81.66294624808711</v>
      </c>
    </row>
    <row r="23" spans="2:7">
      <c r="B23" s="187" t="s">
        <v>238</v>
      </c>
      <c r="C23" s="184">
        <v>16.677495997538017</v>
      </c>
      <c r="D23" s="184">
        <v>23.238809593476692</v>
      </c>
      <c r="E23" s="184">
        <v>32.04544381762193</v>
      </c>
      <c r="F23" s="184">
        <v>49.057918181608734</v>
      </c>
      <c r="G23" s="184">
        <v>61.513092766323773</v>
      </c>
    </row>
    <row r="24" spans="2:7">
      <c r="B24" s="187" t="s">
        <v>239</v>
      </c>
      <c r="C24" s="184">
        <v>17.810674539677155</v>
      </c>
      <c r="D24" s="184">
        <v>27.116015241483396</v>
      </c>
      <c r="E24" s="184">
        <v>38.453361742871451</v>
      </c>
      <c r="F24" s="184">
        <v>62.47933457710942</v>
      </c>
      <c r="G24" s="184">
        <v>81.207925966368762</v>
      </c>
    </row>
    <row r="25" spans="2:7">
      <c r="B25" s="187" t="s">
        <v>27</v>
      </c>
      <c r="C25" s="184">
        <v>101.95433137963309</v>
      </c>
      <c r="D25" s="184">
        <v>117.87897850357881</v>
      </c>
      <c r="E25" s="184">
        <v>145.79727476978712</v>
      </c>
      <c r="F25" s="184">
        <v>179.79497413854153</v>
      </c>
      <c r="G25" s="184">
        <v>202.31462380980156</v>
      </c>
    </row>
    <row r="26" spans="2:7">
      <c r="B26" s="187" t="s">
        <v>28</v>
      </c>
      <c r="C26" s="184">
        <v>11.844212337501515</v>
      </c>
      <c r="D26" s="184">
        <v>13.473317214658481</v>
      </c>
      <c r="E26" s="184">
        <v>15.355703042314047</v>
      </c>
      <c r="F26" s="184">
        <v>18.616950130693425</v>
      </c>
      <c r="G26" s="184">
        <v>20.904774475906677</v>
      </c>
    </row>
    <row r="27" spans="2:7">
      <c r="B27" s="187" t="s">
        <v>240</v>
      </c>
      <c r="C27" s="184">
        <v>92.220114865373418</v>
      </c>
      <c r="D27" s="184">
        <v>125.04893919150638</v>
      </c>
      <c r="E27" s="184">
        <v>171.562140222257</v>
      </c>
      <c r="F27" s="184">
        <v>254.57367802525798</v>
      </c>
      <c r="G27" s="184">
        <v>320.50102439363593</v>
      </c>
    </row>
    <row r="28" spans="2:7">
      <c r="B28" s="187" t="s">
        <v>378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88">
        <v>688.96669565931575</v>
      </c>
      <c r="D29" s="188">
        <v>922.63734247474827</v>
      </c>
      <c r="E29" s="188">
        <v>1321.2085381312711</v>
      </c>
      <c r="F29" s="188">
        <v>1863.7651669288946</v>
      </c>
      <c r="G29" s="189">
        <v>2336.2849466356565</v>
      </c>
    </row>
    <row r="31" spans="2:7">
      <c r="B31" s="190" t="s">
        <v>379</v>
      </c>
      <c r="C31" s="45" t="s">
        <v>380</v>
      </c>
      <c r="E31" s="191"/>
      <c r="F31" s="191"/>
    </row>
    <row r="32" spans="2:7">
      <c r="C32" s="45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28515625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371</v>
      </c>
      <c r="C2" s="134" t="s">
        <v>372</v>
      </c>
      <c r="D2" s="134"/>
      <c r="E2" s="135"/>
      <c r="F2" s="135"/>
      <c r="G2" s="136"/>
    </row>
    <row r="3" spans="2:7">
      <c r="B3" s="137" t="s">
        <v>373</v>
      </c>
      <c r="C3" s="138">
        <v>41520.626435185186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229</v>
      </c>
      <c r="D5" s="142"/>
      <c r="E5" s="140"/>
      <c r="F5" s="140"/>
      <c r="G5" s="141"/>
    </row>
    <row r="6" spans="2:7" ht="18">
      <c r="B6" s="143" t="s">
        <v>374</v>
      </c>
      <c r="C6" s="144" t="s">
        <v>375</v>
      </c>
      <c r="D6" s="144"/>
      <c r="E6" s="144"/>
      <c r="F6" s="144"/>
      <c r="G6" s="145"/>
    </row>
    <row r="8" spans="2:7">
      <c r="B8" s="146" t="s">
        <v>376</v>
      </c>
    </row>
    <row r="9" spans="2:7">
      <c r="B9" s="147" t="s">
        <v>377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5.277991023479105</v>
      </c>
      <c r="D11" s="154">
        <v>5.5583362352271433</v>
      </c>
      <c r="E11" s="154">
        <v>5.9829164042292806</v>
      </c>
      <c r="F11" s="154">
        <v>6.1762777824784116</v>
      </c>
      <c r="G11" s="154">
        <v>6.5046516002029691</v>
      </c>
    </row>
    <row r="12" spans="2:7">
      <c r="B12" s="73" t="s">
        <v>15</v>
      </c>
      <c r="C12" s="154">
        <v>4.0095833203045181</v>
      </c>
      <c r="D12" s="154">
        <v>5.5963841264863312</v>
      </c>
      <c r="E12" s="154">
        <v>7.2603266843280592</v>
      </c>
      <c r="F12" s="154">
        <v>8.2441006434018913</v>
      </c>
      <c r="G12" s="154">
        <v>9.1480785831650806</v>
      </c>
    </row>
    <row r="13" spans="2:7">
      <c r="B13" s="73" t="s">
        <v>16</v>
      </c>
      <c r="C13" s="154">
        <v>53.347632002551052</v>
      </c>
      <c r="D13" s="154">
        <v>60.939285421507002</v>
      </c>
      <c r="E13" s="154">
        <v>64.824634385578577</v>
      </c>
      <c r="F13" s="154">
        <v>70.130276736134363</v>
      </c>
      <c r="G13" s="154">
        <v>75.250420597217968</v>
      </c>
    </row>
    <row r="14" spans="2:7">
      <c r="B14" s="73" t="s">
        <v>17</v>
      </c>
      <c r="C14" s="154">
        <v>4.1843264509031783</v>
      </c>
      <c r="D14" s="154">
        <v>4.1204505452610727</v>
      </c>
      <c r="E14" s="154">
        <v>4.2335080409825521</v>
      </c>
      <c r="F14" s="154">
        <v>4.4315593786255665</v>
      </c>
      <c r="G14" s="154">
        <v>4.6629548267684902</v>
      </c>
    </row>
    <row r="15" spans="2:7">
      <c r="B15" s="73" t="s">
        <v>18</v>
      </c>
      <c r="C15" s="154">
        <v>17.329877489324264</v>
      </c>
      <c r="D15" s="154">
        <v>20.08453222586472</v>
      </c>
      <c r="E15" s="154">
        <v>22.574642086878995</v>
      </c>
      <c r="F15" s="154">
        <v>25.749666847050811</v>
      </c>
      <c r="G15" s="154">
        <v>25.930593316135489</v>
      </c>
    </row>
    <row r="16" spans="2:7">
      <c r="B16" s="73" t="s">
        <v>19</v>
      </c>
      <c r="C16" s="154">
        <v>33.897433842366297</v>
      </c>
      <c r="D16" s="154">
        <v>36.637545196136308</v>
      </c>
      <c r="E16" s="154">
        <v>38.004103102825532</v>
      </c>
      <c r="F16" s="154">
        <v>38.553851810318434</v>
      </c>
      <c r="G16" s="154">
        <v>40.876068166039822</v>
      </c>
    </row>
    <row r="17" spans="2:7">
      <c r="B17" s="73" t="s">
        <v>20</v>
      </c>
      <c r="C17" s="154">
        <v>33.280474173601434</v>
      </c>
      <c r="D17" s="154">
        <v>27.293693492368572</v>
      </c>
      <c r="E17" s="154">
        <v>25.423023567709336</v>
      </c>
      <c r="F17" s="154">
        <v>27.102703440074265</v>
      </c>
      <c r="G17" s="154">
        <v>30.840438690726007</v>
      </c>
    </row>
    <row r="18" spans="2:7">
      <c r="B18" s="73" t="s">
        <v>21</v>
      </c>
      <c r="C18" s="154">
        <v>331.96875915926887</v>
      </c>
      <c r="D18" s="154">
        <v>341.90419548387916</v>
      </c>
      <c r="E18" s="154">
        <v>382.78901613858665</v>
      </c>
      <c r="F18" s="154">
        <v>401.84396051802435</v>
      </c>
      <c r="G18" s="154">
        <v>417.85389711274757</v>
      </c>
    </row>
    <row r="19" spans="2:7">
      <c r="B19" s="73" t="s">
        <v>22</v>
      </c>
      <c r="C19" s="154">
        <v>1.6703642721699627</v>
      </c>
      <c r="D19" s="154">
        <v>1.6610701780182526</v>
      </c>
      <c r="E19" s="154">
        <v>1.6730628688205045</v>
      </c>
      <c r="F19" s="154">
        <v>1.7093176335297491</v>
      </c>
      <c r="G19" s="154">
        <v>1.740801964245787</v>
      </c>
    </row>
    <row r="20" spans="2:7">
      <c r="B20" s="73" t="s">
        <v>23</v>
      </c>
      <c r="C20" s="154">
        <v>247.80281864766346</v>
      </c>
      <c r="D20" s="154">
        <v>258.27551767074192</v>
      </c>
      <c r="E20" s="154">
        <v>281.61557102976099</v>
      </c>
      <c r="F20" s="154">
        <v>307.24381605514731</v>
      </c>
      <c r="G20" s="154">
        <v>313.05756714522806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274.49146204624668</v>
      </c>
      <c r="D22" s="154">
        <v>292.24686096638533</v>
      </c>
      <c r="E22" s="154">
        <v>291.0626815440985</v>
      </c>
      <c r="F22" s="154">
        <v>302.89485594291631</v>
      </c>
      <c r="G22" s="154">
        <v>315.10715406796089</v>
      </c>
    </row>
    <row r="23" spans="2:7">
      <c r="B23" s="157" t="s">
        <v>238</v>
      </c>
      <c r="C23" s="154">
        <v>53.962736838403458</v>
      </c>
      <c r="D23" s="154">
        <v>54.054620126581312</v>
      </c>
      <c r="E23" s="154">
        <v>60.460260477924827</v>
      </c>
      <c r="F23" s="154">
        <v>67.518026795982351</v>
      </c>
      <c r="G23" s="154">
        <v>75.048619759792899</v>
      </c>
    </row>
    <row r="24" spans="2:7">
      <c r="B24" s="157" t="s">
        <v>239</v>
      </c>
      <c r="C24" s="154">
        <v>331.62685955405777</v>
      </c>
      <c r="D24" s="154">
        <v>354.74874908195756</v>
      </c>
      <c r="E24" s="154">
        <v>393.06069989281059</v>
      </c>
      <c r="F24" s="154">
        <v>417.15653789107802</v>
      </c>
      <c r="G24" s="154">
        <v>441.67278170567465</v>
      </c>
    </row>
    <row r="25" spans="2:7">
      <c r="B25" s="157" t="s">
        <v>27</v>
      </c>
      <c r="C25" s="154">
        <v>41.170833772594619</v>
      </c>
      <c r="D25" s="154">
        <v>39.891495073436879</v>
      </c>
      <c r="E25" s="154">
        <v>39.244976086778649</v>
      </c>
      <c r="F25" s="154">
        <v>39.56630068929698</v>
      </c>
      <c r="G25" s="154">
        <v>40.682279523578345</v>
      </c>
    </row>
    <row r="26" spans="2:7">
      <c r="B26" s="157" t="s">
        <v>28</v>
      </c>
      <c r="C26" s="154">
        <v>175.49382590327798</v>
      </c>
      <c r="D26" s="154">
        <v>200.58823829111799</v>
      </c>
      <c r="E26" s="154">
        <v>214.62648294239176</v>
      </c>
      <c r="F26" s="154">
        <v>220.53677920758321</v>
      </c>
      <c r="G26" s="154">
        <v>227.64551499427256</v>
      </c>
    </row>
    <row r="27" spans="2:7">
      <c r="B27" s="157" t="s">
        <v>240</v>
      </c>
      <c r="C27" s="154">
        <v>67.738156525705307</v>
      </c>
      <c r="D27" s="154">
        <v>74.69859871074614</v>
      </c>
      <c r="E27" s="154">
        <v>78.924739730207619</v>
      </c>
      <c r="F27" s="154">
        <v>81.762388881490551</v>
      </c>
      <c r="G27" s="154">
        <v>86.862675424171584</v>
      </c>
    </row>
    <row r="28" spans="2:7">
      <c r="B28" s="157" t="s">
        <v>378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1677.2531350219181</v>
      </c>
      <c r="D29" s="158">
        <v>1778.2995728257156</v>
      </c>
      <c r="E29" s="158">
        <v>1911.7606449839122</v>
      </c>
      <c r="F29" s="158">
        <v>2020.6204202531326</v>
      </c>
      <c r="G29" s="159">
        <v>2112.8844974779281</v>
      </c>
    </row>
    <row r="31" spans="2:7">
      <c r="B31" s="160" t="s">
        <v>379</v>
      </c>
      <c r="C31" t="s">
        <v>380</v>
      </c>
      <c r="E31" s="161"/>
      <c r="F31" s="161"/>
    </row>
    <row r="32" spans="2:7">
      <c r="C32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5703125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16384" width="10.140625" style="45"/>
  </cols>
  <sheetData>
    <row r="2" spans="2:7">
      <c r="B2" s="163" t="s">
        <v>371</v>
      </c>
      <c r="C2" s="164" t="s">
        <v>372</v>
      </c>
      <c r="D2" s="164"/>
      <c r="E2" s="165"/>
      <c r="F2" s="165"/>
      <c r="G2" s="166"/>
    </row>
    <row r="3" spans="2:7">
      <c r="B3" s="167" t="s">
        <v>373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231</v>
      </c>
      <c r="D4" s="169"/>
      <c r="E4" s="170"/>
      <c r="F4" s="170"/>
      <c r="G4" s="171"/>
    </row>
    <row r="5" spans="2:7">
      <c r="B5" s="167" t="s">
        <v>3</v>
      </c>
      <c r="C5" s="172" t="s">
        <v>232</v>
      </c>
      <c r="D5" s="172"/>
      <c r="E5" s="170"/>
      <c r="F5" s="170"/>
      <c r="G5" s="171"/>
    </row>
    <row r="6" spans="2:7" ht="18">
      <c r="B6" s="173" t="s">
        <v>374</v>
      </c>
      <c r="C6" s="174" t="s">
        <v>375</v>
      </c>
      <c r="D6" s="174"/>
      <c r="E6" s="174"/>
      <c r="F6" s="174"/>
      <c r="G6" s="175"/>
    </row>
    <row r="8" spans="2:7">
      <c r="B8" s="176" t="s">
        <v>376</v>
      </c>
    </row>
    <row r="9" spans="2:7">
      <c r="B9" s="177" t="s">
        <v>377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13.729538211767757</v>
      </c>
      <c r="D11" s="184">
        <v>14.517776884298979</v>
      </c>
      <c r="E11" s="184">
        <v>15.275593395736234</v>
      </c>
      <c r="F11" s="184">
        <v>15.987136954646408</v>
      </c>
      <c r="G11" s="184">
        <v>16.626621947864415</v>
      </c>
    </row>
    <row r="12" spans="2:7">
      <c r="B12" s="40" t="s">
        <v>15</v>
      </c>
      <c r="C12" s="184">
        <v>38.948437831366292</v>
      </c>
      <c r="D12" s="184">
        <v>41.125860190832682</v>
      </c>
      <c r="E12" s="184">
        <v>43.113232427511264</v>
      </c>
      <c r="F12" s="184">
        <v>44.910416452011972</v>
      </c>
      <c r="G12" s="184">
        <v>46.515136597668722</v>
      </c>
    </row>
    <row r="13" spans="2:7">
      <c r="B13" s="40" t="s">
        <v>16</v>
      </c>
      <c r="C13" s="184">
        <v>21.435024458448055</v>
      </c>
      <c r="D13" s="184">
        <v>22.285888415483612</v>
      </c>
      <c r="E13" s="184">
        <v>23.103373543059952</v>
      </c>
      <c r="F13" s="184">
        <v>23.847142829601431</v>
      </c>
      <c r="G13" s="184">
        <v>24.485937472119002</v>
      </c>
    </row>
    <row r="14" spans="2:7">
      <c r="B14" s="40" t="s">
        <v>17</v>
      </c>
      <c r="C14" s="184">
        <v>179.13456914330575</v>
      </c>
      <c r="D14" s="184">
        <v>183.35943877333347</v>
      </c>
      <c r="E14" s="184">
        <v>186.46132736155931</v>
      </c>
      <c r="F14" s="184">
        <v>187.82064987760978</v>
      </c>
      <c r="G14" s="184">
        <v>187.39672500736972</v>
      </c>
    </row>
    <row r="15" spans="2:7">
      <c r="B15" s="40" t="s">
        <v>18</v>
      </c>
      <c r="C15" s="184">
        <v>55.128609461428141</v>
      </c>
      <c r="D15" s="184">
        <v>58.821724816589082</v>
      </c>
      <c r="E15" s="184">
        <v>62.31794140145427</v>
      </c>
      <c r="F15" s="184">
        <v>65.605289984302715</v>
      </c>
      <c r="G15" s="184">
        <v>68.64563076631849</v>
      </c>
    </row>
    <row r="16" spans="2:7">
      <c r="B16" s="40" t="s">
        <v>19</v>
      </c>
      <c r="C16" s="184">
        <v>52.271880532977008</v>
      </c>
      <c r="D16" s="184">
        <v>55.792721494368784</v>
      </c>
      <c r="E16" s="184">
        <v>59.284941583587042</v>
      </c>
      <c r="F16" s="184">
        <v>62.785379953834465</v>
      </c>
      <c r="G16" s="184">
        <v>66.339312018911798</v>
      </c>
    </row>
    <row r="17" spans="2:7">
      <c r="B17" s="40" t="s">
        <v>20</v>
      </c>
      <c r="C17" s="184">
        <v>104.69436523623531</v>
      </c>
      <c r="D17" s="184">
        <v>110.48468442698095</v>
      </c>
      <c r="E17" s="184">
        <v>116.03685246357301</v>
      </c>
      <c r="F17" s="184">
        <v>121.19861461671427</v>
      </c>
      <c r="G17" s="184">
        <v>125.82828344201616</v>
      </c>
    </row>
    <row r="18" spans="2:7">
      <c r="B18" s="40" t="s">
        <v>21</v>
      </c>
      <c r="C18" s="184">
        <v>68.944812462663663</v>
      </c>
      <c r="D18" s="184">
        <v>67.272898520445779</v>
      </c>
      <c r="E18" s="184">
        <v>65.409244187786541</v>
      </c>
      <c r="F18" s="184">
        <v>63.400246549676588</v>
      </c>
      <c r="G18" s="184">
        <v>61.379280161165767</v>
      </c>
    </row>
    <row r="19" spans="2:7">
      <c r="B19" s="40" t="s">
        <v>22</v>
      </c>
      <c r="C19" s="184">
        <v>32.598540306432696</v>
      </c>
      <c r="D19" s="184">
        <v>34.575688283332632</v>
      </c>
      <c r="E19" s="184">
        <v>36.349588006847597</v>
      </c>
      <c r="F19" s="184">
        <v>37.917055631425185</v>
      </c>
      <c r="G19" s="184">
        <v>39.276615501842926</v>
      </c>
    </row>
    <row r="20" spans="2:7">
      <c r="B20" s="40" t="s">
        <v>23</v>
      </c>
      <c r="C20" s="184">
        <v>154.48039157449941</v>
      </c>
      <c r="D20" s="184">
        <v>154.37754467943864</v>
      </c>
      <c r="E20" s="184">
        <v>154.980014348873</v>
      </c>
      <c r="F20" s="184">
        <v>156.51773231482909</v>
      </c>
      <c r="G20" s="184">
        <v>157.79837605362422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178.3159851931832</v>
      </c>
      <c r="D22" s="184">
        <v>194.95661721052778</v>
      </c>
      <c r="E22" s="184">
        <v>212.3281441310703</v>
      </c>
      <c r="F22" s="184">
        <v>229.85186873735617</v>
      </c>
      <c r="G22" s="184">
        <v>247.42424747630912</v>
      </c>
    </row>
    <row r="23" spans="2:7">
      <c r="B23" s="187" t="s">
        <v>238</v>
      </c>
      <c r="C23" s="184">
        <v>80.638784722292229</v>
      </c>
      <c r="D23" s="184">
        <v>85.649312103759215</v>
      </c>
      <c r="E23" s="184">
        <v>90.43340215801102</v>
      </c>
      <c r="F23" s="184">
        <v>94.908996171074136</v>
      </c>
      <c r="G23" s="184">
        <v>98.942728039683715</v>
      </c>
    </row>
    <row r="24" spans="2:7">
      <c r="B24" s="187" t="s">
        <v>239</v>
      </c>
      <c r="C24" s="184">
        <v>77.651798517390233</v>
      </c>
      <c r="D24" s="184">
        <v>84.013890707087228</v>
      </c>
      <c r="E24" s="184">
        <v>90.45767098523234</v>
      </c>
      <c r="F24" s="184">
        <v>96.603755254479339</v>
      </c>
      <c r="G24" s="184">
        <v>102.60270769264821</v>
      </c>
    </row>
    <row r="25" spans="2:7">
      <c r="B25" s="187" t="s">
        <v>27</v>
      </c>
      <c r="C25" s="184">
        <v>133.74671061817691</v>
      </c>
      <c r="D25" s="184">
        <v>131.35036758926725</v>
      </c>
      <c r="E25" s="184">
        <v>129.10606083128471</v>
      </c>
      <c r="F25" s="184">
        <v>126.21749349380769</v>
      </c>
      <c r="G25" s="184">
        <v>123.0805831349787</v>
      </c>
    </row>
    <row r="26" spans="2:7">
      <c r="B26" s="187" t="s">
        <v>28</v>
      </c>
      <c r="C26" s="184">
        <v>30.827884483511976</v>
      </c>
      <c r="D26" s="184">
        <v>30.941451851803588</v>
      </c>
      <c r="E26" s="184">
        <v>31.014236333547537</v>
      </c>
      <c r="F26" s="184">
        <v>30.953708083345102</v>
      </c>
      <c r="G26" s="184">
        <v>30.757777810529834</v>
      </c>
    </row>
    <row r="27" spans="2:7">
      <c r="B27" s="187" t="s">
        <v>240</v>
      </c>
      <c r="C27" s="184">
        <v>135.94558300375715</v>
      </c>
      <c r="D27" s="184">
        <v>144.95244908167791</v>
      </c>
      <c r="E27" s="184">
        <v>153.9891170532741</v>
      </c>
      <c r="F27" s="184">
        <v>162.80921901160178</v>
      </c>
      <c r="G27" s="184">
        <v>171.07422736870632</v>
      </c>
    </row>
    <row r="28" spans="2:7">
      <c r="B28" s="187" t="s">
        <v>378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92">
        <v>1358.4929157574359</v>
      </c>
      <c r="D29" s="192">
        <v>1414.4783150292274</v>
      </c>
      <c r="E29" s="192">
        <v>1469.6607402124082</v>
      </c>
      <c r="F29" s="192">
        <v>1521.3347059163161</v>
      </c>
      <c r="G29" s="193">
        <v>1568.1741904917571</v>
      </c>
    </row>
    <row r="31" spans="2:7">
      <c r="B31" s="190" t="s">
        <v>379</v>
      </c>
      <c r="C31" s="45" t="s">
        <v>380</v>
      </c>
      <c r="E31" s="191"/>
      <c r="F31" s="191"/>
    </row>
    <row r="32" spans="2:7">
      <c r="C32" s="45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0.42578125" style="45" bestFit="1" customWidth="1"/>
    <col min="8" max="16384" width="10.140625" style="45"/>
  </cols>
  <sheetData>
    <row r="2" spans="2:7">
      <c r="B2" s="163" t="s">
        <v>371</v>
      </c>
      <c r="C2" s="164" t="s">
        <v>372</v>
      </c>
      <c r="D2" s="164"/>
      <c r="E2" s="165"/>
      <c r="F2" s="165"/>
      <c r="G2" s="166"/>
    </row>
    <row r="3" spans="2:7">
      <c r="B3" s="167" t="s">
        <v>373</v>
      </c>
      <c r="C3" s="168" t="s">
        <v>383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233</v>
      </c>
      <c r="D5" s="172"/>
      <c r="E5" s="170"/>
      <c r="F5" s="170"/>
      <c r="G5" s="171"/>
    </row>
    <row r="6" spans="2:7" ht="18">
      <c r="B6" s="173" t="s">
        <v>374</v>
      </c>
      <c r="C6" s="174" t="s">
        <v>375</v>
      </c>
      <c r="D6" s="174"/>
      <c r="E6" s="174"/>
      <c r="F6" s="174"/>
      <c r="G6" s="175"/>
    </row>
    <row r="8" spans="2:7">
      <c r="B8" s="176" t="s">
        <v>376</v>
      </c>
    </row>
    <row r="9" spans="2:7">
      <c r="B9" s="177" t="s">
        <v>377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0.95428701842435815</v>
      </c>
      <c r="D11" s="184">
        <v>1.0142681553173847</v>
      </c>
      <c r="E11" s="184">
        <v>1.0771039072600386</v>
      </c>
      <c r="F11" s="184">
        <v>1.1484149642370884</v>
      </c>
      <c r="G11" s="184">
        <v>1.2279256655100137</v>
      </c>
    </row>
    <row r="12" spans="2:7">
      <c r="B12" s="40" t="s">
        <v>15</v>
      </c>
      <c r="C12" s="184">
        <v>2.1656028288299378</v>
      </c>
      <c r="D12" s="184">
        <v>2.4041695884702232</v>
      </c>
      <c r="E12" s="184">
        <v>2.7265889842417863</v>
      </c>
      <c r="F12" s="184">
        <v>3.0913174330591087</v>
      </c>
      <c r="G12" s="184">
        <v>3.4010853711855891</v>
      </c>
    </row>
    <row r="13" spans="2:7">
      <c r="B13" s="40" t="s">
        <v>16</v>
      </c>
      <c r="C13" s="184">
        <v>1.9854600168402701</v>
      </c>
      <c r="D13" s="184">
        <v>2.1047431431632968</v>
      </c>
      <c r="E13" s="184">
        <v>2.2430117879770002</v>
      </c>
      <c r="F13" s="184">
        <v>2.2990961664856857</v>
      </c>
      <c r="G13" s="184">
        <v>2.4761768479766002</v>
      </c>
    </row>
    <row r="14" spans="2:7">
      <c r="B14" s="40" t="s">
        <v>17</v>
      </c>
      <c r="C14" s="184">
        <v>32.505338092127616</v>
      </c>
      <c r="D14" s="184">
        <v>41.048475383740652</v>
      </c>
      <c r="E14" s="184">
        <v>47.207265322319309</v>
      </c>
      <c r="F14" s="184">
        <v>53.051998226196346</v>
      </c>
      <c r="G14" s="184">
        <v>59.179375149871767</v>
      </c>
    </row>
    <row r="15" spans="2:7">
      <c r="B15" s="40" t="s">
        <v>18</v>
      </c>
      <c r="C15" s="184">
        <v>3.1394108689602485</v>
      </c>
      <c r="D15" s="184">
        <v>3.7679754752764425</v>
      </c>
      <c r="E15" s="184">
        <v>4.4012024255162299</v>
      </c>
      <c r="F15" s="184">
        <v>5.0153255898976115</v>
      </c>
      <c r="G15" s="184">
        <v>5.7555791310731852</v>
      </c>
    </row>
    <row r="16" spans="2:7">
      <c r="B16" s="40" t="s">
        <v>19</v>
      </c>
      <c r="C16" s="184">
        <v>0.5589928551286989</v>
      </c>
      <c r="D16" s="184">
        <v>0.66321224847156468</v>
      </c>
      <c r="E16" s="184">
        <v>0.77873187335434313</v>
      </c>
      <c r="F16" s="184">
        <v>0.91033939933004737</v>
      </c>
      <c r="G16" s="184">
        <v>1.0654631287978773</v>
      </c>
    </row>
    <row r="17" spans="2:7">
      <c r="B17" s="40" t="s">
        <v>20</v>
      </c>
      <c r="C17" s="184">
        <v>0.74854983494716321</v>
      </c>
      <c r="D17" s="184">
        <v>0.88661364113518004</v>
      </c>
      <c r="E17" s="184">
        <v>1.0180205589843891</v>
      </c>
      <c r="F17" s="184">
        <v>1.1549943712254358</v>
      </c>
      <c r="G17" s="184">
        <v>1.3070699364718279</v>
      </c>
    </row>
    <row r="18" spans="2:7">
      <c r="B18" s="40" t="s">
        <v>21</v>
      </c>
      <c r="C18" s="184">
        <v>3.6613356036500777</v>
      </c>
      <c r="D18" s="184">
        <v>4.07255313850672</v>
      </c>
      <c r="E18" s="184">
        <v>4.4602869431390593</v>
      </c>
      <c r="F18" s="184">
        <v>4.9127689972657045</v>
      </c>
      <c r="G18" s="184">
        <v>5.4427445791934099</v>
      </c>
    </row>
    <row r="19" spans="2:7">
      <c r="B19" s="40" t="s">
        <v>22</v>
      </c>
      <c r="C19" s="184">
        <v>0.97002975721150131</v>
      </c>
      <c r="D19" s="184">
        <v>0.98195841027446895</v>
      </c>
      <c r="E19" s="184">
        <v>1.0014505934782774</v>
      </c>
      <c r="F19" s="184">
        <v>1.0235042096422349</v>
      </c>
      <c r="G19" s="184">
        <v>1.0484558520940737</v>
      </c>
    </row>
    <row r="20" spans="2:7">
      <c r="B20" s="40" t="s">
        <v>23</v>
      </c>
      <c r="C20" s="184">
        <v>21.67272066764717</v>
      </c>
      <c r="D20" s="184">
        <v>20.784665074110528</v>
      </c>
      <c r="E20" s="184">
        <v>19.51234561067168</v>
      </c>
      <c r="F20" s="184">
        <v>19.171934647902248</v>
      </c>
      <c r="G20" s="184">
        <v>18.68932952616095</v>
      </c>
    </row>
    <row r="21" spans="2:7">
      <c r="B21" s="180" t="s">
        <v>13</v>
      </c>
      <c r="C21" s="181"/>
      <c r="D21" s="181"/>
      <c r="E21" s="182"/>
      <c r="F21" s="182"/>
      <c r="G21" s="183"/>
    </row>
    <row r="22" spans="2:7">
      <c r="B22" s="187" t="s">
        <v>24</v>
      </c>
      <c r="C22" s="184">
        <v>2.9127232680659838</v>
      </c>
      <c r="D22" s="184">
        <v>3.2551708282750194</v>
      </c>
      <c r="E22" s="184">
        <v>3.5882954907616371</v>
      </c>
      <c r="F22" s="184">
        <v>3.9370580226700871</v>
      </c>
      <c r="G22" s="184">
        <v>4.2908560728115441</v>
      </c>
    </row>
    <row r="23" spans="2:7">
      <c r="B23" s="187" t="s">
        <v>238</v>
      </c>
      <c r="C23" s="184">
        <v>1.6655218493029531</v>
      </c>
      <c r="D23" s="184">
        <v>1.7813829054020793</v>
      </c>
      <c r="E23" s="184">
        <v>1.9152415210785652</v>
      </c>
      <c r="F23" s="184">
        <v>2.0535679470693897</v>
      </c>
      <c r="G23" s="184">
        <v>2.1952953374432056</v>
      </c>
    </row>
    <row r="24" spans="2:7">
      <c r="B24" s="187" t="s">
        <v>239</v>
      </c>
      <c r="C24" s="184">
        <v>3.8166359343078824</v>
      </c>
      <c r="D24" s="184">
        <v>4.7020317364184132</v>
      </c>
      <c r="E24" s="184">
        <v>5.1926400929665748</v>
      </c>
      <c r="F24" s="184">
        <v>5.6351943711817238</v>
      </c>
      <c r="G24" s="184">
        <v>6.1481554985558695</v>
      </c>
    </row>
    <row r="25" spans="2:7">
      <c r="B25" s="187" t="s">
        <v>27</v>
      </c>
      <c r="C25" s="184">
        <v>6.845887815518112</v>
      </c>
      <c r="D25" s="184">
        <v>6.3956355916724412</v>
      </c>
      <c r="E25" s="184">
        <v>6.1860377694173501</v>
      </c>
      <c r="F25" s="184">
        <v>5.6689005161865804</v>
      </c>
      <c r="G25" s="184">
        <v>5.4177227158101484</v>
      </c>
    </row>
    <row r="26" spans="2:7">
      <c r="B26" s="187" t="s">
        <v>28</v>
      </c>
      <c r="C26" s="184">
        <v>1.8245962457538685</v>
      </c>
      <c r="D26" s="184">
        <v>1.902505613824492</v>
      </c>
      <c r="E26" s="184">
        <v>1.990451176079159</v>
      </c>
      <c r="F26" s="184">
        <v>2.0729577294574342</v>
      </c>
      <c r="G26" s="184">
        <v>2.1619575879075392</v>
      </c>
    </row>
    <row r="27" spans="2:7">
      <c r="B27" s="187" t="s">
        <v>240</v>
      </c>
      <c r="C27" s="184">
        <v>17.855295869650771</v>
      </c>
      <c r="D27" s="184">
        <v>19.088815435160917</v>
      </c>
      <c r="E27" s="184">
        <v>20.243147428337487</v>
      </c>
      <c r="F27" s="184">
        <v>20.746457056273432</v>
      </c>
      <c r="G27" s="184">
        <v>22.018111509939345</v>
      </c>
    </row>
    <row r="28" spans="2:7">
      <c r="B28" s="187" t="s">
        <v>378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177" t="s">
        <v>241</v>
      </c>
      <c r="C29" s="194">
        <v>103.28238852636663</v>
      </c>
      <c r="D29" s="194">
        <v>114.85417636921981</v>
      </c>
      <c r="E29" s="194">
        <v>123.5418214855829</v>
      </c>
      <c r="F29" s="194">
        <v>131.89382964808016</v>
      </c>
      <c r="G29" s="195">
        <v>141.82530391080297</v>
      </c>
    </row>
    <row r="31" spans="2:7">
      <c r="B31" s="190" t="s">
        <v>379</v>
      </c>
      <c r="C31" s="45" t="s">
        <v>380</v>
      </c>
      <c r="E31" s="191"/>
      <c r="F31" s="191"/>
    </row>
    <row r="32" spans="2:7">
      <c r="C32" s="45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1406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RowHeight="15"/>
  <cols>
    <col min="2" max="2" width="23.140625" bestFit="1" customWidth="1"/>
    <col min="3" max="5" width="10.85546875" customWidth="1"/>
  </cols>
  <sheetData>
    <row r="2" spans="2:5">
      <c r="B2" s="133" t="s">
        <v>371</v>
      </c>
      <c r="C2" s="134" t="s">
        <v>372</v>
      </c>
      <c r="D2" s="135"/>
      <c r="E2" s="136"/>
    </row>
    <row r="3" spans="2:5">
      <c r="B3" s="137" t="s">
        <v>373</v>
      </c>
      <c r="C3" s="196">
        <v>41544</v>
      </c>
      <c r="D3" s="140"/>
      <c r="E3" s="141"/>
    </row>
    <row r="4" spans="2:5">
      <c r="B4" s="137" t="s">
        <v>1</v>
      </c>
      <c r="C4" s="142" t="s">
        <v>280</v>
      </c>
      <c r="D4" s="140"/>
      <c r="E4" s="141"/>
    </row>
    <row r="5" spans="2:5">
      <c r="B5" s="137" t="s">
        <v>3</v>
      </c>
      <c r="C5" s="142" t="s">
        <v>281</v>
      </c>
      <c r="D5" s="140"/>
      <c r="E5" s="141"/>
    </row>
    <row r="6" spans="2:5">
      <c r="B6" s="143" t="s">
        <v>374</v>
      </c>
      <c r="C6" s="144" t="s">
        <v>385</v>
      </c>
      <c r="D6" s="144"/>
      <c r="E6" s="145"/>
    </row>
    <row r="8" spans="2:5">
      <c r="B8" s="146" t="s">
        <v>386</v>
      </c>
    </row>
    <row r="9" spans="2:5">
      <c r="B9" s="147" t="s">
        <v>377</v>
      </c>
      <c r="C9" s="148">
        <v>2010</v>
      </c>
      <c r="D9" s="148">
        <v>2020</v>
      </c>
      <c r="E9" s="149">
        <v>2030</v>
      </c>
    </row>
    <row r="10" spans="2:5">
      <c r="B10" s="150" t="s">
        <v>12</v>
      </c>
      <c r="C10" s="151"/>
      <c r="D10" s="152"/>
      <c r="E10" s="153"/>
    </row>
    <row r="11" spans="2:5">
      <c r="B11" s="73" t="s">
        <v>14</v>
      </c>
      <c r="C11" s="197">
        <v>7.3091894858426469</v>
      </c>
      <c r="D11" s="197">
        <v>4.0611074950210533</v>
      </c>
      <c r="E11" s="197">
        <v>3.186657133061281</v>
      </c>
    </row>
    <row r="12" spans="2:5">
      <c r="B12" s="73" t="s">
        <v>15</v>
      </c>
      <c r="C12" s="198">
        <v>35.194472545965318</v>
      </c>
      <c r="D12" s="198">
        <v>32.932501282051497</v>
      </c>
      <c r="E12" s="198">
        <v>33.893652179815994</v>
      </c>
    </row>
    <row r="13" spans="2:5">
      <c r="B13" s="73" t="s">
        <v>16</v>
      </c>
      <c r="C13" s="198">
        <v>6.2750276632544475</v>
      </c>
      <c r="D13" s="198">
        <v>6.9029564396113781</v>
      </c>
      <c r="E13" s="198">
        <v>6.8716955906829984</v>
      </c>
    </row>
    <row r="14" spans="2:5">
      <c r="B14" s="73" t="s">
        <v>17</v>
      </c>
      <c r="C14" s="198">
        <v>109.45455618435955</v>
      </c>
      <c r="D14" s="198">
        <v>115.6049465348037</v>
      </c>
      <c r="E14" s="198">
        <v>104.78777884274631</v>
      </c>
    </row>
    <row r="15" spans="2:5">
      <c r="B15" s="73" t="s">
        <v>18</v>
      </c>
      <c r="C15" s="198">
        <v>59.701395302220838</v>
      </c>
      <c r="D15" s="198">
        <v>60.611195960243421</v>
      </c>
      <c r="E15" s="198">
        <v>65.530565063335686</v>
      </c>
    </row>
    <row r="16" spans="2:5">
      <c r="B16" s="73" t="s">
        <v>19</v>
      </c>
      <c r="C16" s="198">
        <v>3.9603093811797927</v>
      </c>
      <c r="D16" s="198">
        <v>3.9472643036680184</v>
      </c>
      <c r="E16" s="198">
        <v>3.8386586504968303</v>
      </c>
    </row>
    <row r="17" spans="2:5">
      <c r="B17" s="73" t="s">
        <v>20</v>
      </c>
      <c r="C17" s="198">
        <v>8.4032486911960067</v>
      </c>
      <c r="D17" s="198">
        <v>7.0303854730066639</v>
      </c>
      <c r="E17" s="198">
        <v>7.2156212784396363</v>
      </c>
    </row>
    <row r="18" spans="2:5">
      <c r="B18" s="73" t="s">
        <v>21</v>
      </c>
      <c r="C18" s="198">
        <v>9.9327594856945325</v>
      </c>
      <c r="D18" s="198">
        <v>7.9007636730260211</v>
      </c>
      <c r="E18" s="198">
        <v>7.2266640492367822</v>
      </c>
    </row>
    <row r="19" spans="2:5">
      <c r="B19" s="73" t="s">
        <v>22</v>
      </c>
      <c r="C19" s="198">
        <v>6.3468176543717609</v>
      </c>
      <c r="D19" s="198">
        <v>6.78764047676394</v>
      </c>
      <c r="E19" s="198">
        <v>8.5683805527587165</v>
      </c>
    </row>
    <row r="20" spans="2:5">
      <c r="B20" s="73" t="s">
        <v>23</v>
      </c>
      <c r="C20" s="198">
        <v>82.135174246005377</v>
      </c>
      <c r="D20" s="198">
        <v>71.305813139167981</v>
      </c>
      <c r="E20" s="198">
        <v>86.121442036597173</v>
      </c>
    </row>
    <row r="21" spans="2:5">
      <c r="B21" s="150" t="s">
        <v>13</v>
      </c>
      <c r="C21" s="152"/>
      <c r="D21" s="152"/>
      <c r="E21" s="153"/>
    </row>
    <row r="22" spans="2:5">
      <c r="B22" s="157" t="s">
        <v>24</v>
      </c>
      <c r="C22" s="199">
        <v>30.907500568021586</v>
      </c>
      <c r="D22" s="199">
        <v>29.506252182557322</v>
      </c>
      <c r="E22" s="199">
        <v>29.002644004405557</v>
      </c>
    </row>
    <row r="23" spans="2:5">
      <c r="B23" s="157" t="s">
        <v>238</v>
      </c>
      <c r="C23" s="199">
        <v>26.775345415666855</v>
      </c>
      <c r="D23" s="199">
        <v>28.415567695939245</v>
      </c>
      <c r="E23" s="199">
        <v>28.646405180716684</v>
      </c>
    </row>
    <row r="24" spans="2:5">
      <c r="B24" s="157" t="s">
        <v>239</v>
      </c>
      <c r="C24" s="199">
        <v>4.3023540882115983</v>
      </c>
      <c r="D24" s="199">
        <v>6.6686443432963243</v>
      </c>
      <c r="E24" s="199">
        <v>9.75380102974807</v>
      </c>
    </row>
    <row r="25" spans="2:5">
      <c r="B25" s="157" t="s">
        <v>27</v>
      </c>
      <c r="C25" s="199">
        <v>55.494869630701288</v>
      </c>
      <c r="D25" s="199">
        <v>52.143962331764762</v>
      </c>
      <c r="E25" s="199">
        <v>51.431537429920589</v>
      </c>
    </row>
    <row r="26" spans="2:5">
      <c r="B26" s="157" t="s">
        <v>28</v>
      </c>
      <c r="C26" s="199">
        <v>7.7753221163476134</v>
      </c>
      <c r="D26" s="199">
        <v>6.9730145306017421</v>
      </c>
      <c r="E26" s="199">
        <v>6.2541026393491732</v>
      </c>
    </row>
    <row r="27" spans="2:5">
      <c r="B27" s="157" t="s">
        <v>240</v>
      </c>
      <c r="C27" s="199">
        <v>20.128353820914679</v>
      </c>
      <c r="D27" s="199">
        <v>19.129737857376359</v>
      </c>
      <c r="E27" s="199">
        <v>19.957838187127628</v>
      </c>
    </row>
    <row r="28" spans="2:5">
      <c r="B28" s="157" t="s">
        <v>378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474.09669627995396</v>
      </c>
      <c r="D29" s="200">
        <v>459.92175371889948</v>
      </c>
      <c r="E29" s="200">
        <v>472.28744384843907</v>
      </c>
    </row>
    <row r="31" spans="2:5">
      <c r="B31" s="160" t="s">
        <v>379</v>
      </c>
      <c r="C31" t="s">
        <v>387</v>
      </c>
      <c r="D31" s="161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201"/>
      <c r="D40" s="201"/>
      <c r="E40" s="20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371</v>
      </c>
      <c r="C2" s="134" t="s">
        <v>372</v>
      </c>
      <c r="D2" s="134"/>
      <c r="E2" s="135"/>
      <c r="F2" s="135"/>
      <c r="G2" s="136"/>
    </row>
    <row r="3" spans="2:7">
      <c r="B3" s="137" t="s">
        <v>373</v>
      </c>
      <c r="C3" s="138">
        <v>41543</v>
      </c>
      <c r="D3" s="139"/>
      <c r="E3" s="140"/>
      <c r="F3" s="140"/>
      <c r="G3" s="141"/>
    </row>
    <row r="4" spans="2:7">
      <c r="B4" s="137" t="s">
        <v>1</v>
      </c>
      <c r="C4" s="139" t="s">
        <v>388</v>
      </c>
      <c r="D4" s="139"/>
      <c r="E4" s="140"/>
      <c r="F4" s="140"/>
      <c r="G4" s="141"/>
    </row>
    <row r="5" spans="2:7">
      <c r="B5" s="137" t="s">
        <v>3</v>
      </c>
      <c r="C5" s="142" t="s">
        <v>283</v>
      </c>
      <c r="D5" s="142"/>
      <c r="E5" s="140"/>
      <c r="F5" s="140"/>
      <c r="G5" s="141"/>
    </row>
    <row r="6" spans="2:7" ht="18">
      <c r="B6" s="143" t="s">
        <v>374</v>
      </c>
      <c r="C6" s="144" t="s">
        <v>375</v>
      </c>
      <c r="D6" s="144"/>
      <c r="E6" s="144"/>
      <c r="F6" s="144"/>
      <c r="G6" s="145"/>
    </row>
    <row r="8" spans="2:7">
      <c r="B8" s="146" t="s">
        <v>376</v>
      </c>
    </row>
    <row r="9" spans="2:7">
      <c r="B9" s="147" t="s">
        <v>377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202">
        <v>0.99338303027954811</v>
      </c>
      <c r="D11" s="202">
        <v>1.3484262108288425</v>
      </c>
      <c r="E11" s="202">
        <v>1.520767231413013</v>
      </c>
      <c r="F11" s="202">
        <v>1.6344718754792065</v>
      </c>
      <c r="G11" s="202">
        <v>1.7172039416119638</v>
      </c>
    </row>
    <row r="12" spans="2:7">
      <c r="B12" s="73" t="s">
        <v>15</v>
      </c>
      <c r="C12" s="202">
        <v>7.5759756213149396</v>
      </c>
      <c r="D12" s="202">
        <v>8.8150091454769708</v>
      </c>
      <c r="E12" s="202">
        <v>9.9205378906774033</v>
      </c>
      <c r="F12" s="202">
        <v>10.367918912359839</v>
      </c>
      <c r="G12" s="202">
        <v>10.446230910981621</v>
      </c>
    </row>
    <row r="13" spans="2:7">
      <c r="B13" s="73" t="s">
        <v>16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</row>
    <row r="14" spans="2:7">
      <c r="B14" s="73" t="s">
        <v>17</v>
      </c>
      <c r="C14" s="202">
        <v>38.094087399359786</v>
      </c>
      <c r="D14" s="202">
        <v>62.463588907772404</v>
      </c>
      <c r="E14" s="202">
        <v>78.16526707980492</v>
      </c>
      <c r="F14" s="202">
        <v>84.576221160542332</v>
      </c>
      <c r="G14" s="202">
        <v>85.552779292975274</v>
      </c>
    </row>
    <row r="15" spans="2:7">
      <c r="B15" s="73" t="s">
        <v>18</v>
      </c>
      <c r="C15" s="202">
        <v>117.98244327703284</v>
      </c>
      <c r="D15" s="202">
        <v>140.96959922546182</v>
      </c>
      <c r="E15" s="202">
        <v>159.6628282770356</v>
      </c>
      <c r="F15" s="202">
        <v>165.48734178441475</v>
      </c>
      <c r="G15" s="202">
        <v>164.52098519797181</v>
      </c>
    </row>
    <row r="16" spans="2:7">
      <c r="B16" s="73" t="s">
        <v>19</v>
      </c>
      <c r="C16" s="202">
        <v>109.34443897758648</v>
      </c>
      <c r="D16" s="202">
        <v>102.42664953774637</v>
      </c>
      <c r="E16" s="202">
        <v>98.268152132240729</v>
      </c>
      <c r="F16" s="202">
        <v>94.823098785521864</v>
      </c>
      <c r="G16" s="202">
        <v>91.539043274991343</v>
      </c>
    </row>
    <row r="17" spans="2:7">
      <c r="B17" s="73" t="s">
        <v>20</v>
      </c>
      <c r="C17" s="202">
        <v>1.3056920716477025</v>
      </c>
      <c r="D17" s="202">
        <v>1.3742451585753208</v>
      </c>
      <c r="E17" s="202">
        <v>1.4571338903890274</v>
      </c>
      <c r="F17" s="202">
        <v>1.4983683886437662</v>
      </c>
      <c r="G17" s="202">
        <v>1.5151199721546245</v>
      </c>
    </row>
    <row r="18" spans="2:7">
      <c r="B18" s="73" t="s">
        <v>21</v>
      </c>
      <c r="C18" s="202">
        <v>0.31240584448762243</v>
      </c>
      <c r="D18" s="202">
        <v>0.50966592199267458</v>
      </c>
      <c r="E18" s="202">
        <v>0.55726435773302929</v>
      </c>
      <c r="F18" s="202">
        <v>0.58337302721787521</v>
      </c>
      <c r="G18" s="202">
        <v>0.59937963966540431</v>
      </c>
    </row>
    <row r="19" spans="2:7">
      <c r="B19" s="73" t="s">
        <v>22</v>
      </c>
      <c r="C19" s="202">
        <v>0.11407500141149818</v>
      </c>
      <c r="D19" s="202">
        <v>0.25908212875677838</v>
      </c>
      <c r="E19" s="202">
        <v>0.31451696243645128</v>
      </c>
      <c r="F19" s="202">
        <v>0.34803037662766656</v>
      </c>
      <c r="G19" s="202">
        <v>0.37044933061128354</v>
      </c>
    </row>
    <row r="20" spans="2:7">
      <c r="B20" s="73" t="s">
        <v>23</v>
      </c>
      <c r="C20" s="202">
        <v>5.730688128363977</v>
      </c>
      <c r="D20" s="202">
        <v>8.0749225345033793</v>
      </c>
      <c r="E20" s="202">
        <v>8.568580332985773</v>
      </c>
      <c r="F20" s="202">
        <v>8.7660921222988684</v>
      </c>
      <c r="G20" s="202">
        <v>8.7748891659225698</v>
      </c>
    </row>
    <row r="21" spans="2:7">
      <c r="B21" s="150" t="s">
        <v>13</v>
      </c>
      <c r="C21" s="203"/>
      <c r="D21" s="203"/>
      <c r="E21" s="203"/>
      <c r="F21" s="203"/>
      <c r="G21" s="204"/>
    </row>
    <row r="22" spans="2:7">
      <c r="B22" s="157" t="s">
        <v>24</v>
      </c>
      <c r="C22" s="202">
        <v>12.374135038692749</v>
      </c>
      <c r="D22" s="202">
        <v>13.665067536463233</v>
      </c>
      <c r="E22" s="202">
        <v>16.10536188851523</v>
      </c>
      <c r="F22" s="202">
        <v>17.416966782996056</v>
      </c>
      <c r="G22" s="202">
        <v>18.234732259536269</v>
      </c>
    </row>
    <row r="23" spans="2:7">
      <c r="B23" s="157" t="s">
        <v>238</v>
      </c>
      <c r="C23" s="202">
        <v>24.181331621891434</v>
      </c>
      <c r="D23" s="202">
        <v>24.507437885381005</v>
      </c>
      <c r="E23" s="202">
        <v>25.664995939900127</v>
      </c>
      <c r="F23" s="202">
        <v>26.257804705786413</v>
      </c>
      <c r="G23" s="202">
        <v>26.388019856109114</v>
      </c>
    </row>
    <row r="24" spans="2:7">
      <c r="B24" s="157" t="s">
        <v>239</v>
      </c>
      <c r="C24" s="202">
        <v>1.4733783227404513</v>
      </c>
      <c r="D24" s="202">
        <v>2.4396608225814833</v>
      </c>
      <c r="E24" s="202">
        <v>3.1167549978834415</v>
      </c>
      <c r="F24" s="202">
        <v>3.4731146008692502</v>
      </c>
      <c r="G24" s="202">
        <v>3.6760612520682017</v>
      </c>
    </row>
    <row r="25" spans="2:7">
      <c r="B25" s="157" t="s">
        <v>27</v>
      </c>
      <c r="C25" s="202">
        <v>0.37043138162051653</v>
      </c>
      <c r="D25" s="202">
        <v>1.0220852718639508</v>
      </c>
      <c r="E25" s="202">
        <v>1.3380497575656736</v>
      </c>
      <c r="F25" s="202">
        <v>1.5244665267878226</v>
      </c>
      <c r="G25" s="202">
        <v>1.6580334607315339</v>
      </c>
    </row>
    <row r="26" spans="2:7">
      <c r="B26" s="157" t="s">
        <v>28</v>
      </c>
      <c r="C26" s="202">
        <v>0.71969845366183716</v>
      </c>
      <c r="D26" s="202">
        <v>0.83073135978717372</v>
      </c>
      <c r="E26" s="202">
        <v>0.80891275085563419</v>
      </c>
      <c r="F26" s="202">
        <v>0.79491123046880974</v>
      </c>
      <c r="G26" s="202">
        <v>0.78566485665226005</v>
      </c>
    </row>
    <row r="27" spans="2:7">
      <c r="B27" s="157" t="s">
        <v>240</v>
      </c>
      <c r="C27" s="202">
        <v>244.38294807492252</v>
      </c>
      <c r="D27" s="202">
        <v>281.20236788699276</v>
      </c>
      <c r="E27" s="202">
        <v>316.62409279068231</v>
      </c>
      <c r="F27" s="202">
        <v>333.84910074953541</v>
      </c>
      <c r="G27" s="202">
        <v>340.29264396509569</v>
      </c>
    </row>
    <row r="28" spans="2:7">
      <c r="B28" s="157" t="s">
        <v>378</v>
      </c>
      <c r="C28" s="202">
        <v>0</v>
      </c>
      <c r="D28" s="202">
        <v>0</v>
      </c>
      <c r="E28" s="202">
        <v>0</v>
      </c>
      <c r="F28" s="202">
        <v>0</v>
      </c>
      <c r="G28" s="202">
        <v>0</v>
      </c>
    </row>
    <row r="29" spans="2:7">
      <c r="B29" s="19" t="s">
        <v>241</v>
      </c>
      <c r="C29" s="205">
        <v>564.95511224501388</v>
      </c>
      <c r="D29" s="205">
        <v>649.90853953418423</v>
      </c>
      <c r="E29" s="205">
        <v>722.09321628011844</v>
      </c>
      <c r="F29" s="205">
        <v>751.40128102954986</v>
      </c>
      <c r="G29" s="206">
        <v>756.071236377079</v>
      </c>
    </row>
    <row r="31" spans="2:7">
      <c r="B31" s="160" t="s">
        <v>379</v>
      </c>
      <c r="C31" t="s">
        <v>389</v>
      </c>
      <c r="E31" s="161"/>
      <c r="F31" s="161"/>
    </row>
    <row r="33" spans="3:7">
      <c r="C33" s="162"/>
      <c r="D33" s="162"/>
      <c r="G33" s="16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RowHeight="15"/>
  <cols>
    <col min="2" max="2" width="23.140625" bestFit="1" customWidth="1"/>
    <col min="3" max="5" width="10.85546875" customWidth="1"/>
  </cols>
  <sheetData>
    <row r="2" spans="2:5" ht="11.25" customHeight="1">
      <c r="B2" s="133" t="s">
        <v>371</v>
      </c>
      <c r="C2" s="134" t="s">
        <v>390</v>
      </c>
      <c r="D2" s="135"/>
      <c r="E2" s="136"/>
    </row>
    <row r="3" spans="2:5" ht="11.25" customHeight="1">
      <c r="B3" s="137" t="s">
        <v>1</v>
      </c>
      <c r="C3" s="142" t="s">
        <v>280</v>
      </c>
      <c r="D3" s="140"/>
      <c r="E3" s="141"/>
    </row>
    <row r="4" spans="2:5" ht="11.25" customHeight="1">
      <c r="B4" s="137" t="s">
        <v>3</v>
      </c>
      <c r="C4" s="142" t="s">
        <v>285</v>
      </c>
      <c r="D4" s="140"/>
      <c r="E4" s="141"/>
    </row>
    <row r="5" spans="2:5" ht="11.25" customHeight="1">
      <c r="B5" s="137" t="s">
        <v>374</v>
      </c>
      <c r="C5" s="140" t="s">
        <v>385</v>
      </c>
      <c r="D5" s="140"/>
      <c r="E5" s="141"/>
    </row>
    <row r="6" spans="2:5">
      <c r="B6" s="207"/>
      <c r="C6" s="144"/>
      <c r="D6" s="144"/>
      <c r="E6" s="145"/>
    </row>
    <row r="7" spans="2:5" ht="11.25" customHeight="1"/>
    <row r="8" spans="2:5" ht="11.25" customHeight="1">
      <c r="B8" s="146" t="s">
        <v>386</v>
      </c>
    </row>
    <row r="9" spans="2:5" ht="11.25" customHeight="1">
      <c r="B9" s="147" t="s">
        <v>377</v>
      </c>
      <c r="C9" s="148">
        <v>2010</v>
      </c>
      <c r="D9" s="148">
        <v>2020</v>
      </c>
      <c r="E9" s="149">
        <v>2030</v>
      </c>
    </row>
    <row r="10" spans="2:5" ht="11.25" customHeight="1">
      <c r="B10" s="150" t="s">
        <v>12</v>
      </c>
      <c r="C10" s="151"/>
      <c r="D10" s="152"/>
      <c r="E10" s="153"/>
    </row>
    <row r="11" spans="2:5" ht="11.25" customHeight="1">
      <c r="B11" s="73" t="s">
        <v>14</v>
      </c>
      <c r="C11" s="197">
        <v>55.918894698340992</v>
      </c>
      <c r="D11" s="197">
        <v>59.595584561622658</v>
      </c>
      <c r="E11" s="197">
        <v>62.896219982310306</v>
      </c>
    </row>
    <row r="12" spans="2:5" ht="11.25" customHeight="1">
      <c r="B12" s="73" t="s">
        <v>15</v>
      </c>
      <c r="C12" s="198">
        <v>235.15808853378149</v>
      </c>
      <c r="D12" s="198">
        <v>248.2201743546606</v>
      </c>
      <c r="E12" s="198">
        <v>245.77564025457184</v>
      </c>
    </row>
    <row r="13" spans="2:5" ht="11.25" customHeight="1">
      <c r="B13" s="73" t="s">
        <v>16</v>
      </c>
      <c r="C13" s="198">
        <v>23.962610864208418</v>
      </c>
      <c r="D13" s="198">
        <v>24.70003009945663</v>
      </c>
      <c r="E13" s="198">
        <v>25.081641924014644</v>
      </c>
    </row>
    <row r="14" spans="2:5" ht="11.25" customHeight="1">
      <c r="B14" s="73" t="s">
        <v>17</v>
      </c>
      <c r="C14" s="198">
        <v>241.56361427689032</v>
      </c>
      <c r="D14" s="198">
        <v>262.17685526779297</v>
      </c>
      <c r="E14" s="198">
        <v>278.2975707396397</v>
      </c>
    </row>
    <row r="15" spans="2:5" ht="11.25" customHeight="1">
      <c r="B15" s="73" t="s">
        <v>18</v>
      </c>
      <c r="C15" s="198">
        <v>299.59327408349213</v>
      </c>
      <c r="D15" s="198">
        <v>322.09682342062035</v>
      </c>
      <c r="E15" s="198">
        <v>343.51500031605195</v>
      </c>
    </row>
    <row r="16" spans="2:5" ht="11.25" customHeight="1">
      <c r="B16" s="73" t="s">
        <v>19</v>
      </c>
      <c r="C16" s="198">
        <v>28.695575467455456</v>
      </c>
      <c r="D16" s="198">
        <v>35.481064141607831</v>
      </c>
      <c r="E16" s="198">
        <v>43.465212907384256</v>
      </c>
    </row>
    <row r="17" spans="2:5" ht="11.25" customHeight="1">
      <c r="B17" s="73" t="s">
        <v>20</v>
      </c>
      <c r="C17" s="198">
        <v>49.663646035113217</v>
      </c>
      <c r="D17" s="198">
        <v>55.545261688835119</v>
      </c>
      <c r="E17" s="198">
        <v>60.416078449663601</v>
      </c>
    </row>
    <row r="18" spans="2:5" ht="11.25" customHeight="1">
      <c r="B18" s="73" t="s">
        <v>21</v>
      </c>
      <c r="C18" s="198">
        <v>44.601678646564118</v>
      </c>
      <c r="D18" s="198">
        <v>43.819658895084679</v>
      </c>
      <c r="E18" s="198">
        <v>42.642874513607914</v>
      </c>
    </row>
    <row r="19" spans="2:5" ht="11.25" customHeight="1">
      <c r="B19" s="73" t="s">
        <v>22</v>
      </c>
      <c r="C19" s="198">
        <v>27.408533203184696</v>
      </c>
      <c r="D19" s="198">
        <v>30.236039193479389</v>
      </c>
      <c r="E19" s="198">
        <v>33.127483573154258</v>
      </c>
    </row>
    <row r="20" spans="2:5" ht="11.25" customHeight="1">
      <c r="B20" s="73" t="s">
        <v>23</v>
      </c>
      <c r="C20" s="198">
        <v>174.39034759382037</v>
      </c>
      <c r="D20" s="198">
        <v>181.01924634758205</v>
      </c>
      <c r="E20" s="198">
        <v>185.92723060369752</v>
      </c>
    </row>
    <row r="21" spans="2:5" ht="11.25" customHeight="1">
      <c r="B21" s="150" t="s">
        <v>13</v>
      </c>
      <c r="C21" s="152"/>
      <c r="D21" s="152"/>
      <c r="E21" s="153"/>
    </row>
    <row r="22" spans="2:5" ht="11.25" customHeight="1">
      <c r="B22" s="157" t="s">
        <v>24</v>
      </c>
      <c r="C22" s="199">
        <v>292.89117147774118</v>
      </c>
      <c r="D22" s="199">
        <v>343.4919902094706</v>
      </c>
      <c r="E22" s="199">
        <v>395.37790900143864</v>
      </c>
    </row>
    <row r="23" spans="2:5" ht="11.25" customHeight="1">
      <c r="B23" s="157" t="s">
        <v>238</v>
      </c>
      <c r="C23" s="199">
        <v>227.07670731558426</v>
      </c>
      <c r="D23" s="199">
        <v>258.28310553527308</v>
      </c>
      <c r="E23" s="199">
        <v>283.66348866661514</v>
      </c>
    </row>
    <row r="24" spans="2:5" ht="11.25" customHeight="1">
      <c r="B24" s="157" t="s">
        <v>239</v>
      </c>
      <c r="C24" s="199">
        <v>27.815653873505351</v>
      </c>
      <c r="D24" s="199">
        <v>32.431854516977829</v>
      </c>
      <c r="E24" s="199">
        <v>38.254655036214146</v>
      </c>
    </row>
    <row r="25" spans="2:5" ht="11.25" customHeight="1">
      <c r="B25" s="157" t="s">
        <v>27</v>
      </c>
      <c r="C25" s="199">
        <v>254.95358255597586</v>
      </c>
      <c r="D25" s="199">
        <v>310.508009542938</v>
      </c>
      <c r="E25" s="199">
        <v>383.50739551580909</v>
      </c>
    </row>
    <row r="26" spans="2:5" ht="11.25" customHeight="1">
      <c r="B26" s="157" t="s">
        <v>28</v>
      </c>
      <c r="C26" s="199">
        <v>229.23047749757728</v>
      </c>
      <c r="D26" s="199">
        <v>226.99555675701902</v>
      </c>
      <c r="E26" s="199">
        <v>224.15153179299466</v>
      </c>
    </row>
    <row r="27" spans="2:5" ht="11.25" customHeight="1">
      <c r="B27" s="157" t="s">
        <v>240</v>
      </c>
      <c r="C27" s="199">
        <v>73.417241164189122</v>
      </c>
      <c r="D27" s="199">
        <v>77.66881805646112</v>
      </c>
      <c r="E27" s="199">
        <v>82.945989183214522</v>
      </c>
    </row>
    <row r="28" spans="2:5" ht="11.25" customHeight="1">
      <c r="B28" s="157" t="s">
        <v>378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2286.341097287424</v>
      </c>
      <c r="D29" s="200">
        <v>2512.2700725888826</v>
      </c>
      <c r="E29" s="200">
        <v>2729.0459224603824</v>
      </c>
    </row>
    <row r="30" spans="2:5" ht="11.25" customHeight="1"/>
    <row r="31" spans="2:5">
      <c r="B31" s="160" t="s">
        <v>379</v>
      </c>
      <c r="C31" t="s">
        <v>391</v>
      </c>
      <c r="D31" s="161"/>
    </row>
    <row r="32" spans="2:5" ht="11.25" customHeight="1">
      <c r="C32" s="162"/>
      <c r="E32" s="162"/>
    </row>
    <row r="33" spans="3:5" ht="11.25" customHeight="1">
      <c r="C33" s="201"/>
      <c r="D33" s="201"/>
      <c r="E33" s="20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11</vt:i4>
      </vt:variant>
    </vt:vector>
  </HeadingPairs>
  <TitlesOfParts>
    <vt:vector size="64" baseType="lpstr">
      <vt:lpstr>About</vt:lpstr>
      <vt:lpstr>Country Selector</vt:lpstr>
      <vt:lpstr>Cross-Page Data</vt:lpstr>
      <vt:lpstr>BAU Process Emissions</vt:lpstr>
      <vt:lpstr>Chem - ODS</vt:lpstr>
      <vt:lpstr>Chemicals Calcs</vt:lpstr>
      <vt:lpstr>Process Emissions Multipliers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'Chem - ODS'!CH4_to_CO2e</vt:lpstr>
      <vt:lpstr>CH4_to_CO2e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'Chem - ODS'!N2O_to_CO2e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</cp:lastModifiedBy>
  <dcterms:created xsi:type="dcterms:W3CDTF">2015-06-26T00:17:38Z</dcterms:created>
  <dcterms:modified xsi:type="dcterms:W3CDTF">2019-01-15T18:33:38Z</dcterms:modified>
</cp:coreProperties>
</file>