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obbie\Dropbox (Energy Innovation)\My Documents\Energy Policy Solutions\US\Models\eps-1.4.2-us - AEO Update\InputData\trans\BNVFE\"/>
    </mc:Choice>
  </mc:AlternateContent>
  <bookViews>
    <workbookView xWindow="360" yWindow="90" windowWidth="19425" windowHeight="11025" tabRatio="742" firstSheet="14" activeTab="21"/>
  </bookViews>
  <sheets>
    <sheet name="About" sheetId="1" r:id="rId1"/>
    <sheet name="AEO 7" sheetId="4" r:id="rId2"/>
    <sheet name="AEO 36" sheetId="21" r:id="rId3"/>
    <sheet name="AEO 48" sheetId="16" r:id="rId4"/>
    <sheet name="AEO 49" sheetId="17" r:id="rId5"/>
    <sheet name="AEO 50" sheetId="22" r:id="rId6"/>
    <sheet name="NTS 1-40" sheetId="20" r:id="rId7"/>
    <sheet name="NRBS 40" sheetId="19" r:id="rId8"/>
    <sheet name="NAP F28" sheetId="23" r:id="rId9"/>
    <sheet name="Calculations Etc" sheetId="18" r:id="rId10"/>
    <sheet name="BNVFE-LDVs-psgr" sheetId="2" r:id="rId11"/>
    <sheet name="BNVFE-LDVs-frgt" sheetId="5" r:id="rId12"/>
    <sheet name="BNVFE-HDVs-psgr" sheetId="6" r:id="rId13"/>
    <sheet name="BNVFE-HDVs-frgt" sheetId="7" r:id="rId14"/>
    <sheet name="BNVFE-aircraft-psgr" sheetId="8" r:id="rId15"/>
    <sheet name="BNVFE-aircraft-frgt" sheetId="9" r:id="rId16"/>
    <sheet name="BNVFE-rail-psgr" sheetId="10" r:id="rId17"/>
    <sheet name="BNVFE-rail-frgt" sheetId="11" r:id="rId18"/>
    <sheet name="BNVFE-ships-psgr" sheetId="12" r:id="rId19"/>
    <sheet name="BNVFE-ships-frgt" sheetId="13" r:id="rId20"/>
    <sheet name="BNVFE-motorbikes-psgr" sheetId="14" r:id="rId21"/>
    <sheet name="BNVFE-motorbikes-frgt" sheetId="15" r:id="rId22"/>
  </sheets>
  <externalReferences>
    <externalReference r:id="rId23"/>
  </externalReferences>
  <definedNames>
    <definedName name="Eno_TM" localSheetId="6">'[1]1997  Table 1a Modified'!#REF!</definedName>
    <definedName name="Eno_TM">'[1]1997  Table 1a Modified'!#REF!</definedName>
    <definedName name="Eno_Tons" localSheetId="6">'[1]1997  Table 1a Modified'!#REF!</definedName>
    <definedName name="Eno_Tons">'[1]1997  Table 1a Modified'!#REF!</definedName>
    <definedName name="Sum_T2" localSheetId="6">'[1]1997  Table 1a Modified'!#REF!</definedName>
    <definedName name="Sum_T2">'[1]1997  Table 1a Modified'!#REF!</definedName>
    <definedName name="Sum_TTM" localSheetId="6">'[1]1997  Table 1a Modified'!#REF!</definedName>
    <definedName name="Sum_TTM">'[1]1997  Table 1a Modified'!#REF!</definedName>
    <definedName name="ti_tbl_50" localSheetId="6">#REF!</definedName>
    <definedName name="ti_tbl_50">#REF!</definedName>
    <definedName name="ti_tbl_69" localSheetId="6">#REF!</definedName>
    <definedName name="ti_tbl_69">#REF!</definedName>
  </definedNames>
  <calcPr calcId="162913" concurrentCalc="0"/>
</workbook>
</file>

<file path=xl/calcChain.xml><?xml version="1.0" encoding="utf-8"?>
<calcChain xmlns="http://schemas.openxmlformats.org/spreadsheetml/2006/main">
  <c r="B4" i="14" l="1"/>
  <c r="C7" i="13"/>
  <c r="D7" i="13"/>
  <c r="E7" i="13"/>
  <c r="F7" i="13"/>
  <c r="G7" i="13"/>
  <c r="H7" i="13"/>
  <c r="I7" i="13"/>
  <c r="J7" i="13"/>
  <c r="K7" i="13"/>
  <c r="L7" i="13"/>
  <c r="M7" i="13"/>
  <c r="N7" i="13"/>
  <c r="O7" i="13"/>
  <c r="P7" i="13"/>
  <c r="Q7" i="13"/>
  <c r="R7" i="13"/>
  <c r="S7" i="13"/>
  <c r="T7" i="13"/>
  <c r="U7" i="13"/>
  <c r="V7" i="13"/>
  <c r="W7" i="13"/>
  <c r="X7" i="13"/>
  <c r="Y7" i="13"/>
  <c r="Z7" i="13"/>
  <c r="AA7" i="13"/>
  <c r="AB7" i="13"/>
  <c r="AC7" i="13"/>
  <c r="AD7" i="13"/>
  <c r="AE7" i="13"/>
  <c r="AF7" i="13"/>
  <c r="AG7" i="13"/>
  <c r="AH7" i="13"/>
  <c r="AI7" i="13"/>
  <c r="AJ7" i="13"/>
  <c r="B7" i="13"/>
  <c r="B7" i="12"/>
  <c r="C7" i="11"/>
  <c r="D7" i="11"/>
  <c r="E7" i="11"/>
  <c r="F7" i="11"/>
  <c r="G7" i="11"/>
  <c r="H7" i="11"/>
  <c r="I7" i="11"/>
  <c r="J7" i="11"/>
  <c r="K7" i="11"/>
  <c r="L7" i="11"/>
  <c r="M7" i="11"/>
  <c r="N7" i="11"/>
  <c r="O7" i="11"/>
  <c r="P7" i="11"/>
  <c r="Q7" i="11"/>
  <c r="R7" i="11"/>
  <c r="S7" i="11"/>
  <c r="T7" i="11"/>
  <c r="U7" i="11"/>
  <c r="V7" i="11"/>
  <c r="W7" i="11"/>
  <c r="X7" i="11"/>
  <c r="Y7" i="11"/>
  <c r="Z7" i="11"/>
  <c r="AA7" i="11"/>
  <c r="AB7" i="11"/>
  <c r="AC7" i="11"/>
  <c r="AD7" i="11"/>
  <c r="AE7" i="11"/>
  <c r="AF7" i="11"/>
  <c r="AG7" i="11"/>
  <c r="AH7" i="11"/>
  <c r="AI7" i="11"/>
  <c r="AJ7" i="11"/>
  <c r="B7" i="11"/>
  <c r="B7" i="10"/>
  <c r="C7" i="9"/>
  <c r="D7" i="9"/>
  <c r="E7" i="9"/>
  <c r="F7" i="9"/>
  <c r="G7" i="9"/>
  <c r="H7" i="9"/>
  <c r="I7" i="9"/>
  <c r="J7" i="9"/>
  <c r="K7" i="9"/>
  <c r="L7" i="9"/>
  <c r="M7" i="9"/>
  <c r="N7" i="9"/>
  <c r="O7" i="9"/>
  <c r="P7" i="9"/>
  <c r="Q7" i="9"/>
  <c r="R7" i="9"/>
  <c r="S7" i="9"/>
  <c r="T7" i="9"/>
  <c r="U7" i="9"/>
  <c r="V7" i="9"/>
  <c r="W7" i="9"/>
  <c r="X7" i="9"/>
  <c r="Y7" i="9"/>
  <c r="Z7" i="9"/>
  <c r="AA7" i="9"/>
  <c r="AB7" i="9"/>
  <c r="AC7" i="9"/>
  <c r="AD7" i="9"/>
  <c r="AE7" i="9"/>
  <c r="AF7" i="9"/>
  <c r="AG7" i="9"/>
  <c r="AH7" i="9"/>
  <c r="AI7" i="9"/>
  <c r="AJ7" i="9"/>
  <c r="B7" i="9"/>
  <c r="C7" i="8"/>
  <c r="D7" i="8"/>
  <c r="E7" i="8"/>
  <c r="F7" i="8"/>
  <c r="G7" i="8"/>
  <c r="H7" i="8"/>
  <c r="I7" i="8"/>
  <c r="J7" i="8"/>
  <c r="K7" i="8"/>
  <c r="L7" i="8"/>
  <c r="M7" i="8"/>
  <c r="N7" i="8"/>
  <c r="O7" i="8"/>
  <c r="P7" i="8"/>
  <c r="Q7" i="8"/>
  <c r="R7" i="8"/>
  <c r="S7" i="8"/>
  <c r="T7" i="8"/>
  <c r="U7" i="8"/>
  <c r="V7" i="8"/>
  <c r="W7" i="8"/>
  <c r="X7" i="8"/>
  <c r="Y7" i="8"/>
  <c r="Z7" i="8"/>
  <c r="AA7" i="8"/>
  <c r="AB7" i="8"/>
  <c r="AC7" i="8"/>
  <c r="AD7" i="8"/>
  <c r="AE7" i="8"/>
  <c r="AF7" i="8"/>
  <c r="AG7" i="8"/>
  <c r="AH7" i="8"/>
  <c r="AI7" i="8"/>
  <c r="AJ7" i="8"/>
  <c r="B7" i="8"/>
  <c r="C5" i="7"/>
  <c r="D5" i="7"/>
  <c r="E5" i="7"/>
  <c r="F5" i="7"/>
  <c r="G5" i="7"/>
  <c r="H5" i="7"/>
  <c r="I5" i="7"/>
  <c r="J5" i="7"/>
  <c r="K5" i="7"/>
  <c r="L5" i="7"/>
  <c r="M5" i="7"/>
  <c r="N5" i="7"/>
  <c r="O5" i="7"/>
  <c r="P5" i="7"/>
  <c r="Q5" i="7"/>
  <c r="R5" i="7"/>
  <c r="S5" i="7"/>
  <c r="T5" i="7"/>
  <c r="U5" i="7"/>
  <c r="V5" i="7"/>
  <c r="W5" i="7"/>
  <c r="X5" i="7"/>
  <c r="Y5" i="7"/>
  <c r="Z5" i="7"/>
  <c r="AA5" i="7"/>
  <c r="AB5" i="7"/>
  <c r="AC5" i="7"/>
  <c r="AD5" i="7"/>
  <c r="AE5" i="7"/>
  <c r="AF5" i="7"/>
  <c r="AG5" i="7"/>
  <c r="AH5" i="7"/>
  <c r="AI5" i="7"/>
  <c r="AJ5" i="7"/>
  <c r="B5" i="7"/>
  <c r="D5" i="6"/>
  <c r="E5" i="6"/>
  <c r="F5" i="6"/>
  <c r="G5" i="6"/>
  <c r="H5" i="6"/>
  <c r="I5" i="6"/>
  <c r="J5" i="6"/>
  <c r="K5" i="6"/>
  <c r="L5" i="6"/>
  <c r="M5" i="6"/>
  <c r="N5" i="6"/>
  <c r="O5" i="6"/>
  <c r="P5" i="6"/>
  <c r="Q5" i="6"/>
  <c r="R5" i="6"/>
  <c r="S5" i="6"/>
  <c r="T5" i="6"/>
  <c r="U5" i="6"/>
  <c r="V5" i="6"/>
  <c r="W5" i="6"/>
  <c r="X5" i="6"/>
  <c r="Y5" i="6"/>
  <c r="Z5" i="6"/>
  <c r="AA5" i="6"/>
  <c r="AB5" i="6"/>
  <c r="AC5" i="6"/>
  <c r="AD5" i="6"/>
  <c r="AE5" i="6"/>
  <c r="AF5" i="6"/>
  <c r="AG5" i="6"/>
  <c r="AH5" i="6"/>
  <c r="AI5" i="6"/>
  <c r="AJ5" i="6"/>
  <c r="C5" i="6"/>
  <c r="B5" i="6"/>
  <c r="C4" i="2"/>
  <c r="D4" i="2"/>
  <c r="E4" i="2"/>
  <c r="F4" i="2"/>
  <c r="G4" i="2"/>
  <c r="H4" i="2"/>
  <c r="I4" i="2"/>
  <c r="J4" i="2"/>
  <c r="K4" i="2"/>
  <c r="L4" i="2"/>
  <c r="M4" i="2"/>
  <c r="N4" i="2"/>
  <c r="O4" i="2"/>
  <c r="P4" i="2"/>
  <c r="Q4" i="2"/>
  <c r="R4" i="2"/>
  <c r="S4" i="2"/>
  <c r="T4" i="2"/>
  <c r="U4" i="2"/>
  <c r="V4" i="2"/>
  <c r="W4" i="2"/>
  <c r="X4" i="2"/>
  <c r="Y4" i="2"/>
  <c r="Z4" i="2"/>
  <c r="AA4" i="2"/>
  <c r="AB4" i="2"/>
  <c r="AC4" i="2"/>
  <c r="AD4" i="2"/>
  <c r="AE4" i="2"/>
  <c r="AF4" i="2"/>
  <c r="AG4" i="2"/>
  <c r="AH4" i="2"/>
  <c r="AI4" i="2"/>
  <c r="AJ4" i="2"/>
  <c r="B4" i="2"/>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I4" i="5"/>
  <c r="AJ4" i="5"/>
  <c r="B4" i="5"/>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AH8" i="18"/>
  <c r="AI8" i="18"/>
  <c r="AJ8" i="18"/>
  <c r="B9" i="18"/>
  <c r="B8"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H3" i="18"/>
  <c r="AI3" i="18"/>
  <c r="AJ3"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AH4" i="18"/>
  <c r="AI4" i="18"/>
  <c r="AJ4" i="18"/>
  <c r="B4" i="18"/>
  <c r="B3" i="18"/>
  <c r="B24" i="23"/>
  <c r="B22" i="23"/>
  <c r="D19" i="23"/>
  <c r="C19" i="23"/>
  <c r="B19" i="23"/>
  <c r="B4" i="6"/>
  <c r="B2" i="6"/>
  <c r="B6" i="6"/>
  <c r="AI4" i="6"/>
  <c r="O4" i="6"/>
  <c r="K3" i="6"/>
  <c r="D3" i="6"/>
  <c r="B3" i="6"/>
  <c r="K4" i="6"/>
  <c r="AI3" i="6"/>
  <c r="J2" i="6"/>
  <c r="R2" i="6"/>
  <c r="Z2" i="6"/>
  <c r="AH2" i="6"/>
  <c r="K2" i="6"/>
  <c r="S2" i="6"/>
  <c r="AA2" i="6"/>
  <c r="AJ2" i="6"/>
  <c r="E2" i="6"/>
  <c r="M2" i="6"/>
  <c r="U2" i="6"/>
  <c r="AC2" i="6"/>
  <c r="C2" i="6"/>
  <c r="AB2" i="6"/>
  <c r="F2" i="6"/>
  <c r="N2" i="6"/>
  <c r="V2" i="6"/>
  <c r="AD2" i="6"/>
  <c r="Y2" i="6"/>
  <c r="L2" i="6"/>
  <c r="G2" i="6"/>
  <c r="O2" i="6"/>
  <c r="W2" i="6"/>
  <c r="AE2" i="6"/>
  <c r="Q2" i="6"/>
  <c r="T2" i="6"/>
  <c r="H2" i="6"/>
  <c r="P2" i="6"/>
  <c r="X2" i="6"/>
  <c r="AF2" i="6"/>
  <c r="I2" i="6"/>
  <c r="AG2" i="6"/>
  <c r="AI2" i="6"/>
  <c r="AI6" i="6"/>
  <c r="D2" i="6"/>
  <c r="O6" i="6"/>
  <c r="K6" i="6"/>
  <c r="AE4" i="6"/>
  <c r="AE6" i="6"/>
  <c r="F4" i="6"/>
  <c r="F6" i="6"/>
  <c r="G4" i="6"/>
  <c r="O3" i="6"/>
  <c r="AA3" i="6"/>
  <c r="W4" i="6"/>
  <c r="S3" i="6"/>
  <c r="W3" i="6"/>
  <c r="D4" i="6"/>
  <c r="D6" i="6"/>
  <c r="AA4" i="6"/>
  <c r="AA6" i="6"/>
  <c r="AE3" i="6"/>
  <c r="S4" i="6"/>
  <c r="G3" i="6"/>
  <c r="T3" i="6"/>
  <c r="T4" i="6"/>
  <c r="AJ3" i="6"/>
  <c r="AJ4" i="6"/>
  <c r="AJ6" i="6"/>
  <c r="AC3" i="6"/>
  <c r="AC4" i="6"/>
  <c r="Q3" i="6"/>
  <c r="Q4" i="6"/>
  <c r="R3" i="6"/>
  <c r="R4" i="6"/>
  <c r="AH3" i="6"/>
  <c r="AH4" i="6"/>
  <c r="H3" i="6"/>
  <c r="H4" i="6"/>
  <c r="H6" i="6"/>
  <c r="X3" i="6"/>
  <c r="X4" i="6"/>
  <c r="I3" i="6"/>
  <c r="I4" i="6"/>
  <c r="C4" i="6"/>
  <c r="C3" i="6"/>
  <c r="Y3" i="6"/>
  <c r="Y4" i="6"/>
  <c r="F3" i="6"/>
  <c r="V3" i="6"/>
  <c r="V4" i="6"/>
  <c r="L3" i="6"/>
  <c r="L4" i="6"/>
  <c r="AB3" i="6"/>
  <c r="AB4" i="6"/>
  <c r="M3" i="6"/>
  <c r="M4" i="6"/>
  <c r="AG3" i="6"/>
  <c r="AG4" i="6"/>
  <c r="J3" i="6"/>
  <c r="J4" i="6"/>
  <c r="Z3" i="6"/>
  <c r="Z4" i="6"/>
  <c r="P3" i="6"/>
  <c r="P4" i="6"/>
  <c r="P6" i="6"/>
  <c r="AF4" i="6"/>
  <c r="AF3" i="6"/>
  <c r="U3" i="6"/>
  <c r="U4" i="6"/>
  <c r="E3" i="6"/>
  <c r="E4" i="6"/>
  <c r="N4" i="6"/>
  <c r="N3" i="6"/>
  <c r="AD4" i="6"/>
  <c r="AD3" i="6"/>
  <c r="C6" i="6"/>
  <c r="G6" i="6"/>
  <c r="Q6" i="6"/>
  <c r="S6" i="6"/>
  <c r="I6" i="6"/>
  <c r="AB6" i="6"/>
  <c r="W6" i="6"/>
  <c r="AC6" i="6"/>
  <c r="T6" i="6"/>
  <c r="U6" i="6"/>
  <c r="L6" i="6"/>
  <c r="AH6" i="6"/>
  <c r="AD6" i="6"/>
  <c r="M6" i="6"/>
  <c r="Z6" i="6"/>
  <c r="AF6" i="6"/>
  <c r="V6" i="6"/>
  <c r="E6" i="6"/>
  <c r="Y6" i="6"/>
  <c r="R6" i="6"/>
  <c r="X6" i="6"/>
  <c r="N6" i="6"/>
  <c r="AG6" i="6"/>
  <c r="J6" i="6"/>
  <c r="C3" i="7"/>
  <c r="D3" i="7"/>
  <c r="E3" i="7"/>
  <c r="F3" i="7"/>
  <c r="G3" i="7"/>
  <c r="H3" i="7"/>
  <c r="I3" i="7"/>
  <c r="J3" i="7"/>
  <c r="K3" i="7"/>
  <c r="L3" i="7"/>
  <c r="M3" i="7"/>
  <c r="N3" i="7"/>
  <c r="O3" i="7"/>
  <c r="P3" i="7"/>
  <c r="Q3" i="7"/>
  <c r="R3" i="7"/>
  <c r="S3" i="7"/>
  <c r="T3" i="7"/>
  <c r="U3" i="7"/>
  <c r="V3" i="7"/>
  <c r="W3" i="7"/>
  <c r="X3" i="7"/>
  <c r="Y3" i="7"/>
  <c r="Z3" i="7"/>
  <c r="AA3" i="7"/>
  <c r="AB3" i="7"/>
  <c r="AC3" i="7"/>
  <c r="AD3" i="7"/>
  <c r="AE3" i="7"/>
  <c r="AF3" i="7"/>
  <c r="AG3" i="7"/>
  <c r="AH3" i="7"/>
  <c r="AI3" i="7"/>
  <c r="AJ3" i="7"/>
  <c r="C4" i="7"/>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AI4" i="7"/>
  <c r="AJ4" i="7"/>
  <c r="B3" i="7"/>
  <c r="B4" i="7"/>
  <c r="B2" i="7"/>
  <c r="B6" i="7"/>
  <c r="F5" i="5"/>
  <c r="G3" i="5"/>
  <c r="J3" i="5"/>
  <c r="K3" i="5"/>
  <c r="M3" i="5"/>
  <c r="N3" i="5"/>
  <c r="O3" i="5"/>
  <c r="R3" i="5"/>
  <c r="S3" i="5"/>
  <c r="V3" i="5"/>
  <c r="W3" i="5"/>
  <c r="Z3" i="5"/>
  <c r="AA3" i="5"/>
  <c r="AC3" i="5"/>
  <c r="AD3" i="5"/>
  <c r="AE3" i="5"/>
  <c r="AH3" i="5"/>
  <c r="AI3" i="5"/>
  <c r="E5" i="5"/>
  <c r="G5" i="5"/>
  <c r="U5" i="5"/>
  <c r="Z5" i="5"/>
  <c r="R5" i="5"/>
  <c r="D2" i="7"/>
  <c r="L2" i="7"/>
  <c r="T2" i="7"/>
  <c r="AB2" i="7"/>
  <c r="AB6" i="7"/>
  <c r="AJ2" i="7"/>
  <c r="E2" i="7"/>
  <c r="E6" i="7"/>
  <c r="M2" i="7"/>
  <c r="U2" i="7"/>
  <c r="AC2" i="7"/>
  <c r="C2" i="7"/>
  <c r="AD2" i="7"/>
  <c r="G2" i="7"/>
  <c r="G6" i="7"/>
  <c r="O2" i="7"/>
  <c r="W2" i="7"/>
  <c r="W6" i="7"/>
  <c r="AE2" i="7"/>
  <c r="AI2" i="7"/>
  <c r="F2" i="7"/>
  <c r="F6" i="7"/>
  <c r="H2" i="7"/>
  <c r="H6" i="7"/>
  <c r="P2" i="7"/>
  <c r="X2" i="7"/>
  <c r="AF2" i="7"/>
  <c r="AF6" i="7"/>
  <c r="AA2" i="7"/>
  <c r="AA6" i="7"/>
  <c r="N2" i="7"/>
  <c r="I2" i="7"/>
  <c r="I6" i="7"/>
  <c r="Q2" i="7"/>
  <c r="Y2" i="7"/>
  <c r="AG2" i="7"/>
  <c r="S2" i="7"/>
  <c r="V2" i="7"/>
  <c r="V6" i="7"/>
  <c r="J2" i="7"/>
  <c r="J6" i="7"/>
  <c r="R2" i="7"/>
  <c r="Z2" i="7"/>
  <c r="AH2" i="7"/>
  <c r="K2" i="7"/>
  <c r="B3" i="5"/>
  <c r="B2" i="5"/>
  <c r="B6" i="5"/>
  <c r="AJ6" i="7"/>
  <c r="C6" i="7"/>
  <c r="AI6" i="7"/>
  <c r="T6" i="7"/>
  <c r="AC6" i="7"/>
  <c r="AG6" i="7"/>
  <c r="D6" i="7"/>
  <c r="Z6" i="7"/>
  <c r="M6" i="7"/>
  <c r="N6" i="7"/>
  <c r="K6" i="7"/>
  <c r="X6" i="7"/>
  <c r="Q6" i="7"/>
  <c r="R6" i="7"/>
  <c r="O6" i="7"/>
  <c r="L6" i="7"/>
  <c r="U6" i="7"/>
  <c r="S6" i="7"/>
  <c r="P6" i="7"/>
  <c r="AD6" i="7"/>
  <c r="AH6" i="7"/>
  <c r="Y6" i="7"/>
  <c r="AE6" i="7"/>
  <c r="AD5" i="5"/>
  <c r="O5" i="5"/>
  <c r="AH5" i="5"/>
  <c r="V5" i="5"/>
  <c r="N5" i="5"/>
  <c r="AE5" i="5"/>
  <c r="J5" i="5"/>
  <c r="B5" i="5"/>
  <c r="AI5" i="5"/>
  <c r="S5" i="5"/>
  <c r="K5" i="5"/>
  <c r="W5" i="5"/>
  <c r="Y3" i="5"/>
  <c r="I3" i="5"/>
  <c r="Y5" i="5"/>
  <c r="I5" i="5"/>
  <c r="U3" i="5"/>
  <c r="E3" i="5"/>
  <c r="C3" i="5"/>
  <c r="C5" i="5"/>
  <c r="AC5" i="5"/>
  <c r="M5" i="5"/>
  <c r="AG3" i="5"/>
  <c r="Q3" i="5"/>
  <c r="AG5" i="5"/>
  <c r="AA5" i="5"/>
  <c r="Q5" i="5"/>
  <c r="AJ3" i="5"/>
  <c r="X3" i="5"/>
  <c r="P3" i="5"/>
  <c r="AJ5" i="5"/>
  <c r="AF5" i="5"/>
  <c r="AB5" i="5"/>
  <c r="X5" i="5"/>
  <c r="T5" i="5"/>
  <c r="P5" i="5"/>
  <c r="L5" i="5"/>
  <c r="H5" i="5"/>
  <c r="D5" i="5"/>
  <c r="F3" i="5"/>
  <c r="AF3" i="5"/>
  <c r="AB3" i="5"/>
  <c r="T3" i="5"/>
  <c r="L3" i="5"/>
  <c r="H3" i="5"/>
  <c r="D3" i="5"/>
  <c r="M3" i="2"/>
  <c r="Q3" i="2"/>
  <c r="U3" i="2"/>
  <c r="Y3" i="2"/>
  <c r="AC3" i="2"/>
  <c r="AG3" i="2"/>
  <c r="C5" i="2"/>
  <c r="F3" i="2"/>
  <c r="G5" i="2"/>
  <c r="AF2" i="5"/>
  <c r="X2" i="5"/>
  <c r="P2" i="5"/>
  <c r="H2" i="5"/>
  <c r="W2" i="5"/>
  <c r="F2" i="5"/>
  <c r="AC2" i="5"/>
  <c r="U2" i="5"/>
  <c r="U6" i="5"/>
  <c r="M2" i="5"/>
  <c r="E2" i="5"/>
  <c r="Y2" i="5"/>
  <c r="G2" i="5"/>
  <c r="AJ2" i="5"/>
  <c r="AB2" i="5"/>
  <c r="AB6" i="5"/>
  <c r="T2" i="5"/>
  <c r="T6" i="5"/>
  <c r="L2" i="5"/>
  <c r="L6" i="5"/>
  <c r="D2" i="5"/>
  <c r="Q2" i="5"/>
  <c r="O2" i="5"/>
  <c r="V2" i="5"/>
  <c r="AI2" i="5"/>
  <c r="AI6" i="5"/>
  <c r="AA2" i="5"/>
  <c r="S2" i="5"/>
  <c r="S6" i="5"/>
  <c r="K2" i="5"/>
  <c r="K6" i="5"/>
  <c r="C2" i="5"/>
  <c r="AG2" i="5"/>
  <c r="AE2" i="5"/>
  <c r="N2" i="5"/>
  <c r="N6" i="5"/>
  <c r="AH2" i="5"/>
  <c r="Z2" i="5"/>
  <c r="Z6" i="5"/>
  <c r="R2" i="5"/>
  <c r="J2" i="5"/>
  <c r="J6" i="5"/>
  <c r="I2" i="5"/>
  <c r="AD2" i="5"/>
  <c r="B2" i="2"/>
  <c r="B6" i="2"/>
  <c r="AJ6" i="5"/>
  <c r="E6" i="5"/>
  <c r="I6" i="5"/>
  <c r="AH6" i="5"/>
  <c r="D6" i="5"/>
  <c r="X6" i="5"/>
  <c r="AF6" i="5"/>
  <c r="F6" i="5"/>
  <c r="M6" i="5"/>
  <c r="W6" i="5"/>
  <c r="H6" i="5"/>
  <c r="AD6" i="5"/>
  <c r="Y6" i="5"/>
  <c r="AA6" i="5"/>
  <c r="O6" i="5"/>
  <c r="AG6" i="5"/>
  <c r="AE6" i="5"/>
  <c r="P6" i="5"/>
  <c r="V6" i="5"/>
  <c r="R6" i="5"/>
  <c r="C6" i="5"/>
  <c r="G6" i="5"/>
  <c r="AC6" i="5"/>
  <c r="Q6" i="5"/>
  <c r="U5" i="2"/>
  <c r="L5" i="2"/>
  <c r="Y5" i="2"/>
  <c r="G3" i="2"/>
  <c r="W3" i="2"/>
  <c r="B5" i="2"/>
  <c r="I5" i="2"/>
  <c r="K3" i="2"/>
  <c r="AA3" i="2"/>
  <c r="AG5" i="2"/>
  <c r="Q5" i="2"/>
  <c r="E5" i="2"/>
  <c r="O3" i="2"/>
  <c r="AE3" i="2"/>
  <c r="AC5" i="2"/>
  <c r="M5" i="2"/>
  <c r="C3" i="2"/>
  <c r="S3" i="2"/>
  <c r="AI3" i="2"/>
  <c r="AJ5" i="2"/>
  <c r="AF5" i="2"/>
  <c r="AB5" i="2"/>
  <c r="X5" i="2"/>
  <c r="T5" i="2"/>
  <c r="P5" i="2"/>
  <c r="H5" i="2"/>
  <c r="D5" i="2"/>
  <c r="D3" i="2"/>
  <c r="H3" i="2"/>
  <c r="L3" i="2"/>
  <c r="P3" i="2"/>
  <c r="T3" i="2"/>
  <c r="X3" i="2"/>
  <c r="AB3" i="2"/>
  <c r="AF3" i="2"/>
  <c r="AJ3" i="2"/>
  <c r="AI5" i="2"/>
  <c r="AE5" i="2"/>
  <c r="AA5" i="2"/>
  <c r="W5" i="2"/>
  <c r="S5" i="2"/>
  <c r="O5" i="2"/>
  <c r="K5" i="2"/>
  <c r="E3" i="2"/>
  <c r="I3" i="2"/>
  <c r="AH5" i="2"/>
  <c r="AD5" i="2"/>
  <c r="Z5" i="2"/>
  <c r="V5" i="2"/>
  <c r="R5" i="2"/>
  <c r="N5" i="2"/>
  <c r="J5" i="2"/>
  <c r="F5" i="2"/>
  <c r="B3" i="2"/>
  <c r="J3" i="2"/>
  <c r="N3" i="2"/>
  <c r="R3" i="2"/>
  <c r="V3" i="2"/>
  <c r="Z3" i="2"/>
  <c r="AD3" i="2"/>
  <c r="AH3" i="2"/>
  <c r="I4" i="14"/>
  <c r="J4" i="14"/>
  <c r="Q4" i="14"/>
  <c r="R4" i="14"/>
  <c r="Y4" i="14"/>
  <c r="Z4" i="14"/>
  <c r="AG4" i="14"/>
  <c r="AH4" i="14"/>
  <c r="G4" i="14"/>
  <c r="F2" i="2"/>
  <c r="N2" i="2"/>
  <c r="V2" i="2"/>
  <c r="AD2" i="2"/>
  <c r="O2" i="2"/>
  <c r="I2" i="2"/>
  <c r="Q2" i="2"/>
  <c r="Y2" i="2"/>
  <c r="Y6" i="2"/>
  <c r="AG2" i="2"/>
  <c r="U2" i="2"/>
  <c r="H2" i="2"/>
  <c r="J2" i="2"/>
  <c r="R2" i="2"/>
  <c r="Z2" i="2"/>
  <c r="AH2" i="2"/>
  <c r="M2" i="2"/>
  <c r="M6" i="2"/>
  <c r="AE2" i="2"/>
  <c r="AF2" i="2"/>
  <c r="K2" i="2"/>
  <c r="S2" i="2"/>
  <c r="AA2" i="2"/>
  <c r="AI2" i="2"/>
  <c r="E2" i="2"/>
  <c r="C2" i="2"/>
  <c r="G2" i="2"/>
  <c r="X2" i="2"/>
  <c r="D2" i="2"/>
  <c r="L2" i="2"/>
  <c r="T2" i="2"/>
  <c r="AB2" i="2"/>
  <c r="AJ2" i="2"/>
  <c r="AC2" i="2"/>
  <c r="W2" i="2"/>
  <c r="P2" i="2"/>
  <c r="G2" i="14"/>
  <c r="G3" i="14"/>
  <c r="G6" i="14"/>
  <c r="G5" i="14"/>
  <c r="AG6" i="14"/>
  <c r="AG3" i="14"/>
  <c r="AG2" i="14"/>
  <c r="AG5" i="14"/>
  <c r="H4" i="14"/>
  <c r="Z6" i="14"/>
  <c r="Z2" i="14"/>
  <c r="Z5" i="14"/>
  <c r="Z3" i="14"/>
  <c r="Q6" i="14"/>
  <c r="Q2" i="14"/>
  <c r="Q3" i="14"/>
  <c r="Q5" i="14"/>
  <c r="B6" i="14"/>
  <c r="B2" i="14"/>
  <c r="B5" i="14"/>
  <c r="B3" i="14"/>
  <c r="AH2" i="14"/>
  <c r="AH6" i="14"/>
  <c r="AH5" i="14"/>
  <c r="AH3" i="14"/>
  <c r="R6" i="14"/>
  <c r="R3" i="14"/>
  <c r="R2" i="14"/>
  <c r="R5" i="14"/>
  <c r="I6" i="14"/>
  <c r="I5" i="14"/>
  <c r="I3" i="14"/>
  <c r="I2" i="14"/>
  <c r="AE4" i="14"/>
  <c r="O4" i="14"/>
  <c r="AD4" i="14"/>
  <c r="F4" i="14"/>
  <c r="M4" i="14"/>
  <c r="Y6" i="14"/>
  <c r="Y2" i="14"/>
  <c r="Y5" i="14"/>
  <c r="Y3" i="14"/>
  <c r="X4" i="14"/>
  <c r="W4" i="14"/>
  <c r="N4" i="14"/>
  <c r="E4" i="14"/>
  <c r="AB4" i="14"/>
  <c r="D4" i="14"/>
  <c r="J3" i="14"/>
  <c r="J6" i="14"/>
  <c r="J5" i="14"/>
  <c r="J2" i="14"/>
  <c r="AF4" i="14"/>
  <c r="P4" i="14"/>
  <c r="V4" i="14"/>
  <c r="C4" i="14"/>
  <c r="AC4" i="14"/>
  <c r="U4" i="14"/>
  <c r="AJ4" i="14"/>
  <c r="T4" i="14"/>
  <c r="L4" i="14"/>
  <c r="AI4" i="14"/>
  <c r="AA4" i="14"/>
  <c r="S4" i="14"/>
  <c r="K4" i="14"/>
  <c r="P6" i="2"/>
  <c r="X6" i="2"/>
  <c r="AF6" i="2"/>
  <c r="G6" i="2"/>
  <c r="AH6" i="2"/>
  <c r="S6" i="2"/>
  <c r="U6" i="2"/>
  <c r="AD6" i="2"/>
  <c r="Q6" i="2"/>
  <c r="AG6" i="2"/>
  <c r="H6" i="2"/>
  <c r="Z6" i="2"/>
  <c r="K6" i="2"/>
  <c r="J6" i="2"/>
  <c r="V6" i="2"/>
  <c r="AE6" i="2"/>
  <c r="R6" i="2"/>
  <c r="I6" i="2"/>
  <c r="AA6" i="2"/>
  <c r="AC6" i="2"/>
  <c r="E6" i="2"/>
  <c r="AI6" i="2"/>
  <c r="N6" i="2"/>
  <c r="F6" i="2"/>
  <c r="L6" i="2"/>
  <c r="T6" i="2"/>
  <c r="AB6" i="2"/>
  <c r="C6" i="2"/>
  <c r="D6" i="2"/>
  <c r="O6" i="2"/>
  <c r="W6" i="2"/>
  <c r="H7" i="10"/>
  <c r="B5"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F14" i="20"/>
  <c r="G14" i="20"/>
  <c r="H14" i="20"/>
  <c r="I14" i="20"/>
  <c r="J14" i="20"/>
  <c r="K14" i="20"/>
  <c r="L14" i="20"/>
  <c r="M14" i="20"/>
  <c r="N14" i="20"/>
  <c r="O14" i="20"/>
  <c r="P14" i="20"/>
  <c r="Q14" i="20"/>
  <c r="R14" i="20"/>
  <c r="S14" i="20"/>
  <c r="T14" i="20"/>
  <c r="U14" i="20"/>
  <c r="V14" i="20"/>
  <c r="W14" i="20"/>
  <c r="X14" i="20"/>
  <c r="Y14" i="20"/>
  <c r="Z14" i="20"/>
  <c r="AA14" i="20"/>
  <c r="AB14" i="20"/>
  <c r="AC14" i="20"/>
  <c r="AD14" i="20"/>
  <c r="AJ6" i="2"/>
  <c r="AC7" i="10"/>
  <c r="U7" i="10"/>
  <c r="M7" i="10"/>
  <c r="E7" i="10"/>
  <c r="AI5" i="14"/>
  <c r="AI6" i="14"/>
  <c r="AI2" i="14"/>
  <c r="AI3" i="14"/>
  <c r="P2" i="14"/>
  <c r="P3" i="14"/>
  <c r="P5" i="14"/>
  <c r="P6" i="14"/>
  <c r="E3" i="14"/>
  <c r="E5" i="14"/>
  <c r="E2" i="14"/>
  <c r="E6" i="14"/>
  <c r="M3" i="14"/>
  <c r="M5" i="14"/>
  <c r="M2" i="14"/>
  <c r="M6" i="14"/>
  <c r="V7" i="10"/>
  <c r="AA5" i="14"/>
  <c r="AA3" i="14"/>
  <c r="AA6" i="14"/>
  <c r="AA2" i="14"/>
  <c r="V3" i="14"/>
  <c r="V2" i="14"/>
  <c r="V5" i="14"/>
  <c r="V6" i="14"/>
  <c r="AB5" i="14"/>
  <c r="AB3" i="14"/>
  <c r="AB2" i="14"/>
  <c r="AB6" i="14"/>
  <c r="C7" i="10"/>
  <c r="AB7" i="10"/>
  <c r="T7" i="10"/>
  <c r="L7" i="10"/>
  <c r="D7" i="10"/>
  <c r="L2" i="14"/>
  <c r="L5" i="14"/>
  <c r="L6" i="14"/>
  <c r="L3" i="14"/>
  <c r="AF2" i="14"/>
  <c r="AF3" i="14"/>
  <c r="AF6" i="14"/>
  <c r="AF5" i="14"/>
  <c r="N2" i="14"/>
  <c r="N3" i="14"/>
  <c r="N6" i="14"/>
  <c r="N5" i="14"/>
  <c r="F6" i="14"/>
  <c r="F3" i="14"/>
  <c r="F2" i="14"/>
  <c r="F5" i="14"/>
  <c r="W7" i="10"/>
  <c r="G7" i="10"/>
  <c r="F7" i="10"/>
  <c r="AI7" i="10"/>
  <c r="AA7" i="10"/>
  <c r="S7" i="10"/>
  <c r="K7" i="10"/>
  <c r="AJ7" i="10"/>
  <c r="T5" i="14"/>
  <c r="T3" i="14"/>
  <c r="T6" i="14"/>
  <c r="T2" i="14"/>
  <c r="W2" i="14"/>
  <c r="W3" i="14"/>
  <c r="W6" i="14"/>
  <c r="W5" i="14"/>
  <c r="AD3" i="14"/>
  <c r="AD5" i="14"/>
  <c r="AD6" i="14"/>
  <c r="AD2" i="14"/>
  <c r="AE7" i="10"/>
  <c r="S5" i="14"/>
  <c r="S6" i="14"/>
  <c r="S3" i="14"/>
  <c r="S2" i="14"/>
  <c r="D5" i="14"/>
  <c r="D2" i="14"/>
  <c r="D6" i="14"/>
  <c r="D3" i="14"/>
  <c r="N7" i="10"/>
  <c r="AH7" i="10"/>
  <c r="Z7" i="10"/>
  <c r="R7" i="10"/>
  <c r="J7" i="10"/>
  <c r="AJ3" i="14"/>
  <c r="AJ5" i="14"/>
  <c r="AJ6" i="14"/>
  <c r="AJ2" i="14"/>
  <c r="X3" i="14"/>
  <c r="X2" i="14"/>
  <c r="X5" i="14"/>
  <c r="X6" i="14"/>
  <c r="O2" i="14"/>
  <c r="O6" i="14"/>
  <c r="O3" i="14"/>
  <c r="O5" i="14"/>
  <c r="AG7" i="10"/>
  <c r="Y7" i="10"/>
  <c r="Q7" i="10"/>
  <c r="I7" i="10"/>
  <c r="U3" i="14"/>
  <c r="U5" i="14"/>
  <c r="U6" i="14"/>
  <c r="U2" i="14"/>
  <c r="AE2" i="14"/>
  <c r="AE3" i="14"/>
  <c r="AE5" i="14"/>
  <c r="AE6" i="14"/>
  <c r="O7" i="10"/>
  <c r="C5" i="14"/>
  <c r="C3" i="14"/>
  <c r="C6" i="14"/>
  <c r="C2" i="14"/>
  <c r="AD7" i="10"/>
  <c r="AF7" i="10"/>
  <c r="X7" i="10"/>
  <c r="P7" i="10"/>
  <c r="K5" i="14"/>
  <c r="K6" i="14"/>
  <c r="K2" i="14"/>
  <c r="K3" i="14"/>
  <c r="AC3" i="14"/>
  <c r="AC2" i="14"/>
  <c r="AC5" i="14"/>
  <c r="AC6" i="14"/>
  <c r="H2" i="14"/>
  <c r="H3" i="14"/>
  <c r="H6" i="14"/>
  <c r="H5" i="14"/>
  <c r="G7" i="12"/>
  <c r="AD7" i="12"/>
  <c r="AJ7" i="12"/>
  <c r="AB7" i="12"/>
  <c r="T7" i="12"/>
  <c r="L7" i="12"/>
  <c r="D7" i="12"/>
  <c r="N7" i="12"/>
  <c r="AI7" i="12"/>
  <c r="F7" i="12"/>
  <c r="AA7" i="12"/>
  <c r="Z7" i="12"/>
  <c r="V7" i="12"/>
  <c r="C7" i="12"/>
  <c r="U7" i="12"/>
  <c r="S7" i="12"/>
  <c r="R7" i="12"/>
  <c r="J7" i="12"/>
  <c r="Y7" i="12"/>
  <c r="M7" i="12"/>
  <c r="AG7" i="12"/>
  <c r="I7" i="12"/>
  <c r="AF7" i="12"/>
  <c r="X7" i="12"/>
  <c r="P7" i="12"/>
  <c r="H7" i="12"/>
  <c r="AC7" i="12"/>
  <c r="E7" i="12"/>
  <c r="K7" i="12"/>
  <c r="AH7" i="12"/>
  <c r="Q7" i="12"/>
  <c r="AE7" i="12"/>
  <c r="W7" i="12"/>
  <c r="O7" i="12"/>
</calcChain>
</file>

<file path=xl/sharedStrings.xml><?xml version="1.0" encoding="utf-8"?>
<sst xmlns="http://schemas.openxmlformats.org/spreadsheetml/2006/main" count="2276" uniqueCount="1204">
  <si>
    <t>BNVFE BAU New Vehicle Fuel Economy</t>
  </si>
  <si>
    <t>Sources:</t>
  </si>
  <si>
    <t>U.S. Department of Transportation, Research and Special Programs Administration, Air Carrier Statistics Monthly,</t>
  </si>
  <si>
    <t>Performance, June 2015; U.S. Department of Commerce, Bureau of the Census, "Vehicle Inventory and Use Survey," EC02TV;</t>
  </si>
  <si>
    <t>are model results and may differ from official EIA data reports.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</si>
  <si>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</si>
  <si>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</si>
  <si>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</si>
  <si>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</si>
  <si>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4/ Environmental Protection Agency rated miles per gallon.</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</si>
  <si>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</si>
  <si>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</si>
  <si>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</si>
  <si>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</si>
  <si>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</si>
  <si>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</si>
  <si>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</si>
  <si>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</si>
  <si>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</si>
  <si>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</si>
  <si>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</si>
  <si>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</si>
  <si>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</si>
  <si>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</si>
  <si>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</si>
  <si>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</si>
  <si>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</si>
  <si>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</si>
  <si>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</si>
  <si>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</si>
  <si>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</si>
  <si>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</si>
  <si>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</si>
  <si>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</si>
  <si>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</si>
  <si>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</si>
  <si>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</si>
  <si>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</si>
  <si>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</si>
  <si>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</si>
  <si>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</si>
  <si>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</si>
  <si>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</si>
  <si>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</si>
  <si>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</si>
  <si>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</si>
  <si>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</si>
  <si>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</si>
  <si>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</si>
  <si>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</si>
  <si>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</si>
  <si>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</si>
  <si>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</si>
  <si>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</si>
  <si>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</si>
  <si>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</si>
  <si>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</si>
  <si>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</si>
  <si>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</si>
  <si>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</si>
  <si>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</si>
  <si>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</si>
  <si>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</si>
  <si>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</si>
  <si>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</si>
  <si>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</si>
  <si>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</si>
  <si>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</si>
  <si>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</si>
  <si>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</si>
  <si>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</si>
  <si>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</si>
  <si>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</si>
  <si>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</si>
  <si>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</si>
  <si>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</si>
  <si>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</si>
  <si>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</si>
  <si>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</si>
  <si>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</si>
  <si>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</si>
  <si>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</si>
  <si>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</si>
  <si>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</si>
  <si>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</si>
  <si>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</si>
  <si>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</si>
  <si>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</si>
  <si>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</si>
  <si>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</si>
  <si>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</si>
  <si>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</si>
  <si>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</si>
  <si>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</si>
  <si>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</si>
  <si>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</si>
  <si>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</si>
  <si>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</si>
  <si>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</si>
  <si>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</si>
  <si>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</si>
  <si>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</si>
  <si>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</si>
  <si>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</si>
  <si>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</si>
  <si>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</si>
  <si>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</si>
  <si>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</si>
  <si>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</si>
  <si>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</si>
  <si>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</si>
  <si>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</si>
  <si>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</si>
  <si>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</si>
  <si>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</si>
  <si>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</si>
  <si>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</si>
  <si>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</si>
  <si>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</si>
  <si>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</si>
  <si>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</si>
  <si>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</si>
  <si>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</si>
  <si>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</si>
  <si>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This variable gives fuel economy in units of cargo distance per BTU.</t>
  </si>
  <si>
    <t>battery electric vehicle</t>
  </si>
  <si>
    <t>natural gas vehicle</t>
  </si>
  <si>
    <t>gasoline vehicle</t>
  </si>
  <si>
    <t>diesel vehicle</t>
  </si>
  <si>
    <t>plugin hybrid vehicle</t>
  </si>
  <si>
    <t>nonroad vehicle</t>
  </si>
  <si>
    <t xml:space="preserve">   Note:  Totals may not equal sum of components due to independent rounding.</t>
  </si>
  <si>
    <t xml:space="preserve">   - - = Not applicable.</t>
  </si>
  <si>
    <t xml:space="preserve">   2/ Non-U.S. efficiency is assumed to equal U.S. efficiency.</t>
  </si>
  <si>
    <t xml:space="preserve">  Military Jet Fuel, U.S.</t>
  </si>
  <si>
    <t>ATE000:pa_JetFuelUS</t>
  </si>
  <si>
    <t xml:space="preserve">  Commercial Aviation Gasoline, U.S.</t>
  </si>
  <si>
    <t>ATE000:oa_AviationGasol</t>
  </si>
  <si>
    <t xml:space="preserve">      Total World</t>
  </si>
  <si>
    <t>ATE000:oa_JF_World</t>
  </si>
  <si>
    <t xml:space="preserve">    Oceania</t>
  </si>
  <si>
    <t>ATE000:oa_JF_Oceania</t>
  </si>
  <si>
    <t xml:space="preserve">    Southwest Asia</t>
  </si>
  <si>
    <t>ATE000:oa_JF_SW_Asia</t>
  </si>
  <si>
    <t xml:space="preserve">    Southeast Asia</t>
  </si>
  <si>
    <t>ATE000:oa_JF_SE_Asia</t>
  </si>
  <si>
    <t xml:space="preserve">    Northeast Asia</t>
  </si>
  <si>
    <t>ATE000:oa_JF_NE_Asia</t>
  </si>
  <si>
    <t xml:space="preserve">    China</t>
  </si>
  <si>
    <t>ATE000:oa_JF_China</t>
  </si>
  <si>
    <t xml:space="preserve">    Commonwealth of Independent States</t>
  </si>
  <si>
    <t>ATE000:oa_JF_Russia</t>
  </si>
  <si>
    <t xml:space="preserve">    Mideast</t>
  </si>
  <si>
    <t>ATE000:oa_JF_Mideast</t>
  </si>
  <si>
    <t xml:space="preserve">    Africa</t>
  </si>
  <si>
    <t>ATE000:oa_JF_Africa</t>
  </si>
  <si>
    <t xml:space="preserve">    Europe</t>
  </si>
  <si>
    <t>ATE000:oa_JF_Europe</t>
  </si>
  <si>
    <t xml:space="preserve">    South America</t>
  </si>
  <si>
    <t>ATE000:oa_JF_South_Am</t>
  </si>
  <si>
    <t xml:space="preserve">    Central America</t>
  </si>
  <si>
    <t>ATE000:oa_JF_Central_Am</t>
  </si>
  <si>
    <t xml:space="preserve">    Canada</t>
  </si>
  <si>
    <t>ATE000:oa_JF_Canada</t>
  </si>
  <si>
    <t xml:space="preserve">    United States</t>
  </si>
  <si>
    <t>ATE000:oa_JF_US</t>
  </si>
  <si>
    <t xml:space="preserve">  Commercial Jet Fuel</t>
  </si>
  <si>
    <t>Fuel Consumption (trillion Btu)</t>
  </si>
  <si>
    <t xml:space="preserve">      Average Aircraft</t>
  </si>
  <si>
    <t>ATE000:na_AverageAircra</t>
  </si>
  <si>
    <t xml:space="preserve">    Regional Jets</t>
  </si>
  <si>
    <t>ATE000:na_RegionalJets</t>
  </si>
  <si>
    <t xml:space="preserve">    Wide Body Aircraft</t>
  </si>
  <si>
    <t>ATE000:na_WideBodyAircr</t>
  </si>
  <si>
    <t xml:space="preserve">    Narrow Body Aircraft</t>
  </si>
  <si>
    <t>ATE000:na_NarrowBodyAir</t>
  </si>
  <si>
    <t xml:space="preserve">  Aircraft Stock</t>
  </si>
  <si>
    <t>ATE000:ma_AverageAircra</t>
  </si>
  <si>
    <t>ATE000:ma_RegionalJets</t>
  </si>
  <si>
    <t>ATE000:ma_WideBodyAircr</t>
  </si>
  <si>
    <t>ATE000:ma_NarrowBodyAir</t>
  </si>
  <si>
    <t xml:space="preserve">  New Aircraft</t>
  </si>
  <si>
    <t>Aircraft Efficiency (seat miles per gallon) 2/</t>
  </si>
  <si>
    <t xml:space="preserve">  Electrically Active Controls</t>
  </si>
  <si>
    <t>ATE000:la_ElectricallyA</t>
  </si>
  <si>
    <t xml:space="preserve">  Weight Reducing Materials</t>
  </si>
  <si>
    <t>ATE000:la_WeightReducin</t>
  </si>
  <si>
    <t xml:space="preserve">  Advanced Aerodynamics</t>
  </si>
  <si>
    <t>ATE000:la_Advanced Aero</t>
  </si>
  <si>
    <t xml:space="preserve">  Laminar Flow Control</t>
  </si>
  <si>
    <t>ATE000:la_LaminarFlowCo</t>
  </si>
  <si>
    <t>- -</t>
  </si>
  <si>
    <t xml:space="preserve">  General Technology 5</t>
  </si>
  <si>
    <t>ATE000:la_gen_tech_5</t>
  </si>
  <si>
    <t xml:space="preserve">  General Technology 4</t>
  </si>
  <si>
    <t>ATE000:la_gen_tech_4</t>
  </si>
  <si>
    <t xml:space="preserve">  General Technology 3</t>
  </si>
  <si>
    <t>ATE000:la_gen_tech_3</t>
  </si>
  <si>
    <t xml:space="preserve">  General Technology 2</t>
  </si>
  <si>
    <t>ATE000:la_gen_tech_2</t>
  </si>
  <si>
    <t xml:space="preserve">  General Technology 1</t>
  </si>
  <si>
    <t>ATE000:la_gen_tech_1</t>
  </si>
  <si>
    <t>Advanced Technology Penetration</t>
  </si>
  <si>
    <t>Total World</t>
  </si>
  <si>
    <t>ATE000:sal_WorldTotal</t>
  </si>
  <si>
    <t>ATE000:sal_Oceania-rj</t>
  </si>
  <si>
    <t>ATE000:sal_Oceania-wb</t>
  </si>
  <si>
    <t>ATE000:sal_Oceania-nb</t>
  </si>
  <si>
    <t xml:space="preserve">  Oceania</t>
  </si>
  <si>
    <t>ATE000:sal_Oceania</t>
  </si>
  <si>
    <t>ATE000:sal_SW_Asia-rj</t>
  </si>
  <si>
    <t>ATE000:sal_SW_Asia-wb</t>
  </si>
  <si>
    <t>ATE000:sal_SW_Asia-nb</t>
  </si>
  <si>
    <t xml:space="preserve">  Southwest Asia</t>
  </si>
  <si>
    <t>ATE000:sal_SW_Asia</t>
  </si>
  <si>
    <t>ATE000:sal_SE_Asia-rj</t>
  </si>
  <si>
    <t>ATE000:sal_SE_Asia-wb</t>
  </si>
  <si>
    <t>ATE000:sal_SE_Asia-nb</t>
  </si>
  <si>
    <t xml:space="preserve">  Southeast Asia</t>
  </si>
  <si>
    <t>ATE000:sal_SE_Asia</t>
  </si>
  <si>
    <t>ATE000:sal_NE_Asia-rj</t>
  </si>
  <si>
    <t>ATE000:sal_NE_Asia-wb</t>
  </si>
  <si>
    <t>ATE000:sal_NE_Asia-nb</t>
  </si>
  <si>
    <t xml:space="preserve">  Northeast Asia</t>
  </si>
  <si>
    <t>ATE000:sal_NE_Asia</t>
  </si>
  <si>
    <t>ATE000:sal_China-rj</t>
  </si>
  <si>
    <t>ATE000:sal_China-wb</t>
  </si>
  <si>
    <t>ATE000:sal_China-nb</t>
  </si>
  <si>
    <t xml:space="preserve">  China</t>
  </si>
  <si>
    <t>ATE000:sal_China</t>
  </si>
  <si>
    <t>ATE000:sal_Russia-rj</t>
  </si>
  <si>
    <t>ATE000:sal_Russia-wb</t>
  </si>
  <si>
    <t>ATE000:sal_Russia-nb</t>
  </si>
  <si>
    <t xml:space="preserve">  Commonwealth of Independent States</t>
  </si>
  <si>
    <t>ATE000:sal_Russia</t>
  </si>
  <si>
    <t>ATE000:sal_Mideast-rj</t>
  </si>
  <si>
    <t>ATE000:sal_Mideast-wb</t>
  </si>
  <si>
    <t>ATE000:sal_Mideast-nb</t>
  </si>
  <si>
    <t xml:space="preserve">  Mideast</t>
  </si>
  <si>
    <t>ATE000:sal_Mideast</t>
  </si>
  <si>
    <t>ATE000:sal_Africa-rj</t>
  </si>
  <si>
    <t>ATE000:sal_Africa-wb</t>
  </si>
  <si>
    <t>ATE000:sal_Africa-nb</t>
  </si>
  <si>
    <t xml:space="preserve">  Africa</t>
  </si>
  <si>
    <t>ATE000:sal_Africa</t>
  </si>
  <si>
    <t>ATE000:sal_Europe-rj</t>
  </si>
  <si>
    <t>ATE000:sal_Europe-wb</t>
  </si>
  <si>
    <t>ATE000:sal_Europe-nb</t>
  </si>
  <si>
    <t xml:space="preserve">  Europe</t>
  </si>
  <si>
    <t>ATE000:sal_Europe</t>
  </si>
  <si>
    <t>ATE000:sal_South_Am-rj</t>
  </si>
  <si>
    <t>ATE000:sal_South_Am-wb</t>
  </si>
  <si>
    <t>ATE000:sal_South_Am-nb</t>
  </si>
  <si>
    <t xml:space="preserve">  South America</t>
  </si>
  <si>
    <t>ATE000:sal_South_Am</t>
  </si>
  <si>
    <t>ATE000:sal_Central_Am-r</t>
  </si>
  <si>
    <t>ATE000:sal_Central_Am-w</t>
  </si>
  <si>
    <t>ATE000:sal_Central_Am-n</t>
  </si>
  <si>
    <t xml:space="preserve">  Central America</t>
  </si>
  <si>
    <t>ATE000:sal_Central_Am</t>
  </si>
  <si>
    <t>ATE000:sal_Canada-rj</t>
  </si>
  <si>
    <t>ATE000:sal_Canada-wb</t>
  </si>
  <si>
    <t>ATE000:sal_Canada-nb</t>
  </si>
  <si>
    <t xml:space="preserve">  Canada</t>
  </si>
  <si>
    <t>ATE000:sal_Canada</t>
  </si>
  <si>
    <t>ATE000:sal_USRegional</t>
  </si>
  <si>
    <t>ATE000:sal_USWideBody</t>
  </si>
  <si>
    <t>ATE000:sal_USNarrowBody</t>
  </si>
  <si>
    <t xml:space="preserve">  United States</t>
  </si>
  <si>
    <t>ATE000:sal_U.S.Total</t>
  </si>
  <si>
    <t>Aircraft Sales</t>
  </si>
  <si>
    <t xml:space="preserve">    Total World</t>
  </si>
  <si>
    <t>ATE000:fa_WorldTotal</t>
  </si>
  <si>
    <t>ATE000:fa_Oceania</t>
  </si>
  <si>
    <t>ATE000:fa_SW_Asia</t>
  </si>
  <si>
    <t>ATE000:fa_SE_Asia</t>
  </si>
  <si>
    <t>ATE000:fa_NE_Asia</t>
  </si>
  <si>
    <t>ATE000:fa_China</t>
  </si>
  <si>
    <t>ATE000:fa_Russia</t>
  </si>
  <si>
    <t>ATE000:fa_Mideast</t>
  </si>
  <si>
    <t>ATE000:fa_Africa</t>
  </si>
  <si>
    <t>ATE000:fa_Europe</t>
  </si>
  <si>
    <t>ATE000:fa_South_Am</t>
  </si>
  <si>
    <t>ATE000:fa_Central_Am</t>
  </si>
  <si>
    <t>ATE000:fa_Canada</t>
  </si>
  <si>
    <t>ATE000:fa_USRegional</t>
  </si>
  <si>
    <t>ATE000:fa_USWideBody</t>
  </si>
  <si>
    <t>ATE000:fa_USNarrowBody</t>
  </si>
  <si>
    <t>ATE000:fa_U.S.Total</t>
  </si>
  <si>
    <t>Seat Miles Demanded (billion miles)</t>
  </si>
  <si>
    <t>ATE000:ea_FreRevWorld</t>
  </si>
  <si>
    <t>ATE000:ea_FreRevOceania</t>
  </si>
  <si>
    <t>ATE000:ea_FreRevSWAsia</t>
  </si>
  <si>
    <t>ATE000:ea_FreRevSEAsia</t>
  </si>
  <si>
    <t>ATE000:ea_FreRevNEAsia</t>
  </si>
  <si>
    <t>ATE000:ea_FreRevChina</t>
  </si>
  <si>
    <t>ATE000:ea_FreRevRussia</t>
  </si>
  <si>
    <t>ATE000:ea_FreRevMideast</t>
  </si>
  <si>
    <t>ATE000:ea_FreRevAfrica</t>
  </si>
  <si>
    <t>ATE000:ea_FreRevEurope</t>
  </si>
  <si>
    <t>ATE000:ea_FreRevSouthAm</t>
  </si>
  <si>
    <t>ATE000:ea_FreRevCentAm</t>
  </si>
  <si>
    <t>ATE000:ea_FreRevCanada</t>
  </si>
  <si>
    <t>ATE000:ea_FreRevUnited</t>
  </si>
  <si>
    <t xml:space="preserve">  Freight Revenue Ton Miles (billion miles)</t>
  </si>
  <si>
    <t xml:space="preserve">      Oceania</t>
  </si>
  <si>
    <t>ATE000:rpm_OC_Internat</t>
  </si>
  <si>
    <t xml:space="preserve">      Southwest Asia</t>
  </si>
  <si>
    <t>ATE000:rpm_SW_Internat</t>
  </si>
  <si>
    <t xml:space="preserve">      Southeast Asia</t>
  </si>
  <si>
    <t>ATE000:rpm_SE_Internat</t>
  </si>
  <si>
    <t xml:space="preserve">      Northeast Asia</t>
  </si>
  <si>
    <t>ATE000:rpm_NE_Internat</t>
  </si>
  <si>
    <t xml:space="preserve">      China</t>
  </si>
  <si>
    <t>ATE000:rpm_CH_Internat</t>
  </si>
  <si>
    <t xml:space="preserve">      Commonwealth of Independent States</t>
  </si>
  <si>
    <t>ATE000:rpm_RU_Internat</t>
  </si>
  <si>
    <t xml:space="preserve">      Mideast</t>
  </si>
  <si>
    <t>ATE000:rpm_ME_Internat</t>
  </si>
  <si>
    <t xml:space="preserve">      Africa</t>
  </si>
  <si>
    <t>ATE000:rpm_AF_Internat</t>
  </si>
  <si>
    <t xml:space="preserve">      Europe</t>
  </si>
  <si>
    <t>ATE000:rpm_EU_Internat</t>
  </si>
  <si>
    <t xml:space="preserve">      South America</t>
  </si>
  <si>
    <t>ATE000:rpm_SA_Internat</t>
  </si>
  <si>
    <t xml:space="preserve">      Central America</t>
  </si>
  <si>
    <t>ATE000:rpm_CA_Internat</t>
  </si>
  <si>
    <t xml:space="preserve">      Canada</t>
  </si>
  <si>
    <t>ATE000:rpm_CN_Internat</t>
  </si>
  <si>
    <t xml:space="preserve">      United States</t>
  </si>
  <si>
    <t>ATE000:rpm_US_Internat</t>
  </si>
  <si>
    <t xml:space="preserve">    International</t>
  </si>
  <si>
    <t>ATE000:rpm_OC_Domestic</t>
  </si>
  <si>
    <t>ATE000:rpm_SW_Domestic</t>
  </si>
  <si>
    <t>ATE000:rpm_SE_Domestic</t>
  </si>
  <si>
    <t>ATE000:rpm_NE_Domestic</t>
  </si>
  <si>
    <t>ATE000:rpm_CH_Domestic</t>
  </si>
  <si>
    <t>ATE000:rpm_RU_Domestic</t>
  </si>
  <si>
    <t>ATE000:rpm_ME_Domestic</t>
  </si>
  <si>
    <t>ATE000:rpm_AF_Domestic</t>
  </si>
  <si>
    <t>ATE000:rpm_EU_Domestic</t>
  </si>
  <si>
    <t>ATE000:rpm_SA_Domestic</t>
  </si>
  <si>
    <t>ATE000:rpm_CA_Domestic</t>
  </si>
  <si>
    <t>ATE000:rpm_CN_Domestic</t>
  </si>
  <si>
    <t>ATE000:rpm_US_Domestic</t>
  </si>
  <si>
    <t xml:space="preserve">    Domestic</t>
  </si>
  <si>
    <t xml:space="preserve">  Revenue Passenger Miles (billion miles)</t>
  </si>
  <si>
    <t>Travel Demand</t>
  </si>
  <si>
    <t>ATE000:pop_JF_Oceania</t>
  </si>
  <si>
    <t>ATE000:pop_JF_SW_Asia</t>
  </si>
  <si>
    <t>ATE000:pop_JF_SE_Asia</t>
  </si>
  <si>
    <t>ATE000:pop_JF_NE_Asia</t>
  </si>
  <si>
    <t>ATE000:pop_JF_China</t>
  </si>
  <si>
    <t>ATE000:pop_JF_Russia</t>
  </si>
  <si>
    <t>ATE000:pop_JF_Mideast</t>
  </si>
  <si>
    <t>ATE000:pop_JF_Africa</t>
  </si>
  <si>
    <t>ATE000:pop_JF_Europe</t>
  </si>
  <si>
    <t>ATE000:pop_JF_South_Am</t>
  </si>
  <si>
    <t>ATE000:pop_JF_Central_A</t>
  </si>
  <si>
    <t>ATE000:pop_JF_Canada</t>
  </si>
  <si>
    <t>ATE000:pop_JF_US</t>
  </si>
  <si>
    <t xml:space="preserve">  Population (millions)</t>
  </si>
  <si>
    <t>Driver Variables</t>
  </si>
  <si>
    <t xml:space="preserve">  U.S. International</t>
  </si>
  <si>
    <t>ATE000:ea_LoadFactor,In</t>
  </si>
  <si>
    <t xml:space="preserve">  U.S. Domestic</t>
  </si>
  <si>
    <t>ATE000:da_LoadFactor,Do</t>
  </si>
  <si>
    <t>Load Factor (fraction of seats filled)</t>
  </si>
  <si>
    <t xml:space="preserve">  Non-U.S. 1/</t>
  </si>
  <si>
    <t>ATE000:ca_Yield-non_u.s</t>
  </si>
  <si>
    <t xml:space="preserve">  International</t>
  </si>
  <si>
    <t>ATE000:ca_Yield-interna</t>
  </si>
  <si>
    <t xml:space="preserve">  Domestic</t>
  </si>
  <si>
    <t>ATE000:ca_Yield-domesti</t>
  </si>
  <si>
    <t>Ticket Price (1996 cents per passenger mile)</t>
  </si>
  <si>
    <t>Fuel Cost (1987 dollars per million Btu)</t>
  </si>
  <si>
    <t>ATE000:ba_FuelCost(1987</t>
  </si>
  <si>
    <t xml:space="preserve"> Indicators</t>
  </si>
  <si>
    <t>48. Air Travel Energy Use</t>
  </si>
  <si>
    <t>ATE000</t>
  </si>
  <si>
    <t>ATS000:crg_WorldTotal</t>
  </si>
  <si>
    <t>ATS000:crg_Oceania</t>
  </si>
  <si>
    <t>ATS000:crg_SW_Asia</t>
  </si>
  <si>
    <t>ATS000:crg_SE_Asia</t>
  </si>
  <si>
    <t>ATS000:crg_NE_Asia</t>
  </si>
  <si>
    <t>ATS000:crg_China</t>
  </si>
  <si>
    <t>ATS000:crg_Russia</t>
  </si>
  <si>
    <t>ATS000:crg_Mideast</t>
  </si>
  <si>
    <t>ATS000:crg_Africa</t>
  </si>
  <si>
    <t>ATS000:crg_Europe</t>
  </si>
  <si>
    <t>ATS000:crg_South_Am</t>
  </si>
  <si>
    <t>ATS000:crg_Central_Am</t>
  </si>
  <si>
    <t>ATS000:crg_Canada</t>
  </si>
  <si>
    <t>ATS000:crg_U.S.Total</t>
  </si>
  <si>
    <t>Aircraft Cargo Stock</t>
  </si>
  <si>
    <t>ATS000:prk_WorldTotal</t>
  </si>
  <si>
    <t>ATS000:prk_Oceania-rj</t>
  </si>
  <si>
    <t>ATS000:prk_Oceania-wb</t>
  </si>
  <si>
    <t>ATS000:prk_Oceania-nb</t>
  </si>
  <si>
    <t>ATS000:prk_Oceania</t>
  </si>
  <si>
    <t>ATS000:prk_SW_Asia-rj</t>
  </si>
  <si>
    <t>ATS000:prk_SW_Asia-wb</t>
  </si>
  <si>
    <t>ATS000:prk_SW_Asia-nb</t>
  </si>
  <si>
    <t>ATS000:prk_SW_Asia</t>
  </si>
  <si>
    <t>ATS000:prk_SE_Asia-rj</t>
  </si>
  <si>
    <t>ATS000:prk_SE_Asia-wb</t>
  </si>
  <si>
    <t>ATS000:prk_SE_Asia-nb</t>
  </si>
  <si>
    <t>ATS000:prk_SE_Asia</t>
  </si>
  <si>
    <t>ATS000:prk_NE_Asia-rj</t>
  </si>
  <si>
    <t>ATS000:prk_NE_Asia-wb</t>
  </si>
  <si>
    <t>ATS000:prk_NE_Asia-nb</t>
  </si>
  <si>
    <t>ATS000:prk_NE_Asia</t>
  </si>
  <si>
    <t>ATS000:prk_China-rj</t>
  </si>
  <si>
    <t>ATS000:prk_China-wb</t>
  </si>
  <si>
    <t>ATS000:prk_China-nb</t>
  </si>
  <si>
    <t>ATS000:prk_China</t>
  </si>
  <si>
    <t>ATS000:prk_Russia-rj</t>
  </si>
  <si>
    <t>ATS000:prk_Russia-wb</t>
  </si>
  <si>
    <t>ATS000:prk_Russia-nb</t>
  </si>
  <si>
    <t>ATS000:prk_Russia</t>
  </si>
  <si>
    <t>ATS000:prk_Mideast-rj</t>
  </si>
  <si>
    <t>ATS000:prk_Mideast-wb</t>
  </si>
  <si>
    <t>ATS000:prk_Mideast-nb</t>
  </si>
  <si>
    <t>ATS000:prk_Mideast</t>
  </si>
  <si>
    <t>ATS000:prk_Africa-rj</t>
  </si>
  <si>
    <t>ATS000:prk_Africa-wb</t>
  </si>
  <si>
    <t>ATS000:prk_Africa-nb</t>
  </si>
  <si>
    <t>ATS000:prk_Africa</t>
  </si>
  <si>
    <t>ATS000:prk_Europe-rj</t>
  </si>
  <si>
    <t>ATS000:prk_Europe-wb</t>
  </si>
  <si>
    <t>ATS000:prk_Europe-nb</t>
  </si>
  <si>
    <t>ATS000:prk_Europe</t>
  </si>
  <si>
    <t>ATS000:prk_South_Am-rj</t>
  </si>
  <si>
    <t>ATS000:prk_South_Am-wb</t>
  </si>
  <si>
    <t>ATS000:prk_South_Am-nb</t>
  </si>
  <si>
    <t>ATS000:prk_South_Am</t>
  </si>
  <si>
    <t>ATS000:prk_Central_Am-r</t>
  </si>
  <si>
    <t>ATS000:prk_Central_Am-w</t>
  </si>
  <si>
    <t>ATS000:prk_Central_Am-n</t>
  </si>
  <si>
    <t>ATS000:prk_Central_Am</t>
  </si>
  <si>
    <t>ATS000:prk_Canada-rj</t>
  </si>
  <si>
    <t>ATS000:prk_Canada-wb</t>
  </si>
  <si>
    <t>ATS000:prk_Canada-nb</t>
  </si>
  <si>
    <t>ATS000:prk_Canada</t>
  </si>
  <si>
    <t>ATS000:prk_USRegional</t>
  </si>
  <si>
    <t>ATS000:prk_USWideBody</t>
  </si>
  <si>
    <t>ATS000:prk_USNarrowBody</t>
  </si>
  <si>
    <t>ATS000:prk_U.S.Total</t>
  </si>
  <si>
    <t>Aircraft Parked Stock</t>
  </si>
  <si>
    <t>ATS000:act_WorldTotal</t>
  </si>
  <si>
    <t>ATS000:act_Oceania-rj</t>
  </si>
  <si>
    <t>ATS000:act_Oceania-wb</t>
  </si>
  <si>
    <t>ATS000:act_Oceania-nb</t>
  </si>
  <si>
    <t>ATS000:act_Oceania</t>
  </si>
  <si>
    <t>ATS000:act_SW_Asia-rj</t>
  </si>
  <si>
    <t>ATS000:act_SW_Asia-wb</t>
  </si>
  <si>
    <t>ATS000:act_SW_Asia-nb</t>
  </si>
  <si>
    <t>ATS000:act_SW_Asia</t>
  </si>
  <si>
    <t>ATS000:act_SE_Asia-rj</t>
  </si>
  <si>
    <t>ATS000:act_SE_Asia-wb</t>
  </si>
  <si>
    <t>ATS000:act_SE_Asia-nb</t>
  </si>
  <si>
    <t>ATS000:act_SE_Asia</t>
  </si>
  <si>
    <t>ATS000:act_NE_Asia-rj</t>
  </si>
  <si>
    <t>ATS000:act_NE_Asia-wb</t>
  </si>
  <si>
    <t>ATS000:act_NE_Asia-nb</t>
  </si>
  <si>
    <t>ATS000:act_NE_Asia</t>
  </si>
  <si>
    <t>ATS000:act_China-rj</t>
  </si>
  <si>
    <t>ATS000:act_China-wb</t>
  </si>
  <si>
    <t>ATS000:act_China-nb</t>
  </si>
  <si>
    <t>ATS000:act_China</t>
  </si>
  <si>
    <t>ATS000:act_Russia-rj</t>
  </si>
  <si>
    <t>ATS000:act_Russia-wb</t>
  </si>
  <si>
    <t>ATS000:act_Russia-nb</t>
  </si>
  <si>
    <t>ATS000:act_Russia</t>
  </si>
  <si>
    <t>ATS000:act_Mideast-rj</t>
  </si>
  <si>
    <t>ATS000:act_Mideast-wb</t>
  </si>
  <si>
    <t>ATS000:act_Mideast-nb</t>
  </si>
  <si>
    <t>ATS000:act_Mideast</t>
  </si>
  <si>
    <t>ATS000:act_Africa-rj</t>
  </si>
  <si>
    <t>ATS000:act_Africa-wb</t>
  </si>
  <si>
    <t>ATS000:act_Africa-nb</t>
  </si>
  <si>
    <t>ATS000:act_Africa</t>
  </si>
  <si>
    <t>ATS000:act_Europe-rj</t>
  </si>
  <si>
    <t>ATS000:act_Europe-wb</t>
  </si>
  <si>
    <t>ATS000:act_Europe-nb</t>
  </si>
  <si>
    <t>ATS000:act_Europe</t>
  </si>
  <si>
    <t>ATS000:act_South_Am-rj</t>
  </si>
  <si>
    <t>ATS000:act_South_Am-wb</t>
  </si>
  <si>
    <t>ATS000:act_South_Am-nb</t>
  </si>
  <si>
    <t>ATS000:act_South_Am</t>
  </si>
  <si>
    <t>ATS000:act_Central_Am-r</t>
  </si>
  <si>
    <t>ATS000:act_Central_Am-w</t>
  </si>
  <si>
    <t>ATS000:act_Central_Am-n</t>
  </si>
  <si>
    <t>ATS000:act_Central_Am</t>
  </si>
  <si>
    <t>ATS000:act_Canada-rj</t>
  </si>
  <si>
    <t>ATS000:act_Canada-wb</t>
  </si>
  <si>
    <t>ATS000:act_Canada-nb</t>
  </si>
  <si>
    <t>ATS000:act_Canada</t>
  </si>
  <si>
    <t>ATS000:act_USRegional</t>
  </si>
  <si>
    <t>ATS000:act_USWideBody</t>
  </si>
  <si>
    <t>ATS000:act_USNarrowBody</t>
  </si>
  <si>
    <t>ATS000:act_U.S.Total</t>
  </si>
  <si>
    <t>Aircraft Active Stock</t>
  </si>
  <si>
    <t>ATS000:stk_WorldTotal</t>
  </si>
  <si>
    <t>ATS000:stk_Oceania-rj</t>
  </si>
  <si>
    <t>ATS000:stk_Oceania-wb</t>
  </si>
  <si>
    <t>ATS000:stk_Oceania-nb</t>
  </si>
  <si>
    <t>ATS000:stk_Oceania</t>
  </si>
  <si>
    <t>ATS000:stk_SW_Asia-rj</t>
  </si>
  <si>
    <t>ATS000:stk_SW_Asia-wb</t>
  </si>
  <si>
    <t>ATS000:stk_SW_Asia-nb</t>
  </si>
  <si>
    <t>ATS000:stk_SW_Asia</t>
  </si>
  <si>
    <t>ATS000:stk_SE_Asia-rj</t>
  </si>
  <si>
    <t>ATS000:stk_SE_Asia-wb</t>
  </si>
  <si>
    <t>ATS000:stk_SE_Asia-nb</t>
  </si>
  <si>
    <t>ATS000:stk_SE_Asia</t>
  </si>
  <si>
    <t>ATS000:stk_NE_Asia-rj</t>
  </si>
  <si>
    <t>ATS000:stk_NE_Asia-wb</t>
  </si>
  <si>
    <t>ATS000:stk_NE_Asia-nb</t>
  </si>
  <si>
    <t>ATS000:stk_NE_Asia</t>
  </si>
  <si>
    <t>ATS000:stk_China-rj</t>
  </si>
  <si>
    <t>ATS000:stk_China-wb</t>
  </si>
  <si>
    <t>ATS000:stk_China-nb</t>
  </si>
  <si>
    <t>ATS000:stk_China</t>
  </si>
  <si>
    <t>ATS000:stk_Russia-rj</t>
  </si>
  <si>
    <t>ATS000:stk_Russia-wb</t>
  </si>
  <si>
    <t>ATS000:stk_Russia-nb</t>
  </si>
  <si>
    <t>ATS000:stk_Russia</t>
  </si>
  <si>
    <t>ATS000:stk_Mideast-rj</t>
  </si>
  <si>
    <t>ATS000:stk_Mideast-wb</t>
  </si>
  <si>
    <t>ATS000:stk_Mideast-nb</t>
  </si>
  <si>
    <t>ATS000:stk_Mideast</t>
  </si>
  <si>
    <t>ATS000:stk_Africa-rj</t>
  </si>
  <si>
    <t>ATS000:stk_Africa-wb</t>
  </si>
  <si>
    <t>ATS000:stk_Africa-nb</t>
  </si>
  <si>
    <t>ATS000:stk_Africa</t>
  </si>
  <si>
    <t>ATS000:stk_Europe-rj</t>
  </si>
  <si>
    <t>ATS000:stk_Europe-wb</t>
  </si>
  <si>
    <t>ATS000:stk_Europe-nb</t>
  </si>
  <si>
    <t>ATS000:stk_Europe</t>
  </si>
  <si>
    <t>ATS000:stk_South_Am-rj</t>
  </si>
  <si>
    <t>ATS000:stk_South_Am-wb</t>
  </si>
  <si>
    <t>ATS000:stk_South_Am-nb</t>
  </si>
  <si>
    <t>ATS000:stk_South_Am</t>
  </si>
  <si>
    <t>ATS000:stk_Central_Am-r</t>
  </si>
  <si>
    <t>ATS000:stk_Central_Am-w</t>
  </si>
  <si>
    <t>ATS000:stk_Central_Am-n</t>
  </si>
  <si>
    <t>ATS000:stk_Central_Am</t>
  </si>
  <si>
    <t>ATS000:stk_Canada-rj</t>
  </si>
  <si>
    <t>ATS000:stk_Canada-wb</t>
  </si>
  <si>
    <t>ATS000:stk_Canada-nb</t>
  </si>
  <si>
    <t>ATS000:stk_Canada</t>
  </si>
  <si>
    <t>ATS000:stk_USRegional</t>
  </si>
  <si>
    <t>ATS000:stk_USWideBody</t>
  </si>
  <si>
    <t>ATS000:stk_USNarrowBody</t>
  </si>
  <si>
    <t>ATS000:stk_U.S.Total</t>
  </si>
  <si>
    <t>Aircraft Stock</t>
  </si>
  <si>
    <t>Stock</t>
  </si>
  <si>
    <t>49. Aircraft Stock</t>
  </si>
  <si>
    <t>ATS000</t>
  </si>
  <si>
    <t>share of active aircraft that are passenger aircraft</t>
  </si>
  <si>
    <t>share of active aircraft that are cargo aircraft</t>
  </si>
  <si>
    <t>Aircraft shares by cargo type</t>
  </si>
  <si>
    <t>aircraft</t>
  </si>
  <si>
    <t>EIA</t>
  </si>
  <si>
    <t>https://www.eia.gov/outlooks/aeo/tables_ref.cfm</t>
  </si>
  <si>
    <t>HDVs</t>
  </si>
  <si>
    <t>We take passenger*miles and freight ton*miles from AEO 48.  We divided by fuel use</t>
  </si>
  <si>
    <t>by aircraft (apportioning fuel use between passenger and freight aircraft based on</t>
  </si>
  <si>
    <t>fractions of the active aircraft stock that consist of these types, from AEO 49).</t>
  </si>
  <si>
    <t>Ratios of New Vehicle Fuel Economy to Fleet Average Fuel Economy</t>
  </si>
  <si>
    <t>We multiply by the ratio of new aircraft fuel economy to fleet average aircraft</t>
  </si>
  <si>
    <t>fuel economy (from AEO 48).</t>
  </si>
  <si>
    <t>freight ships</t>
  </si>
  <si>
    <t>Freight ship efficiency (for domestic shipping) is available directly from AEO 7.  We</t>
  </si>
  <si>
    <t>use this value to represent all freight shipping.  Since a ratio of new ship fuel economy</t>
  </si>
  <si>
    <t>calculated as noted above.</t>
  </si>
  <si>
    <t>to fleet average ship fuel economy is not available, we multiply by that ratio for aircraft,</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</si>
  <si>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</si>
  <si>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</si>
  <si>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</si>
  <si>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</si>
  <si>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</si>
  <si>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</si>
  <si>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</si>
  <si>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</si>
  <si>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</si>
  <si>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</si>
  <si>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</si>
  <si>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</si>
  <si>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</si>
  <si>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</si>
  <si>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</si>
  <si>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</si>
  <si>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</si>
  <si>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</si>
  <si>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</si>
  <si>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</si>
  <si>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48, AEO 49</t>
  </si>
  <si>
    <t>Sources: AEO 7, AEO 48, AEO 49</t>
  </si>
  <si>
    <t>passenger ships</t>
  </si>
  <si>
    <t>Sources: NRBS 40, AEO 7</t>
  </si>
  <si>
    <t>Recreational boats (the EIA category, which we treat as passenger ships in the model) are</t>
  </si>
  <si>
    <t>primarily characterized per hour of use, not per mile traveled, so statistics for this mode</t>
  </si>
  <si>
    <t>are in passenger*hours, not passenger*miles.  The units ultimately cancel in the model,</t>
  </si>
  <si>
    <t xml:space="preserve">producing correct BTU values.  </t>
  </si>
  <si>
    <t>Passenger*hours are taken for a single, historical year (NRBS 40) and divided by the energy</t>
  </si>
  <si>
    <t>use of recreational boats in the start year (AEO 7).  We use this fleet average efficiency</t>
  </si>
  <si>
    <t>as the efficiency for new recreational boats, and we hold it constant for all years, as we</t>
  </si>
  <si>
    <t>do not have reason to believe recreational boat efficiency is changing significantly with time.</t>
  </si>
  <si>
    <t>See Notes section for which vehicle types use which sources</t>
  </si>
  <si>
    <t>freight rail</t>
  </si>
  <si>
    <t>Freight rail efficiency is available directly from AEO 7.  Since a ratio of new rail fuel</t>
  </si>
  <si>
    <t>economy to fleet average rail fuel economy is not available, we multiply by the</t>
  </si>
  <si>
    <t>ratio for aircraft, as noted above.</t>
  </si>
  <si>
    <t>passenger rail</t>
  </si>
  <si>
    <t>freight and passenger aircraft</t>
  </si>
  <si>
    <t>2003-15: U.S. Department of Transportation, Federal Railroad Administration, Office of Safety Analysis, Operational Data Tables, Mar. 28, 2017.</t>
  </si>
  <si>
    <r>
      <t>1990-2002: Ibid.,</t>
    </r>
    <r>
      <rPr>
        <i/>
        <sz val="9"/>
        <rFont val="Arial"/>
        <family val="2"/>
      </rPr>
      <t xml:space="preserve"> Amtrak Annual Report </t>
    </r>
    <r>
      <rPr>
        <sz val="9"/>
        <rFont val="Arial"/>
        <family val="2"/>
      </rPr>
      <t>(Washington, DC: Annual Issues), Statistical Appendix.</t>
    </r>
  </si>
  <si>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</si>
  <si>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</si>
  <si>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t>Rail, Intercity / Amtrak:</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</si>
  <si>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</si>
  <si>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</si>
  <si>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</si>
  <si>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</si>
  <si>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</si>
  <si>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</si>
  <si>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</si>
  <si>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1995-2015: Ibid., Highway Statistics (Washington, DC: Annual Issues), table VM-1, available at http://www.fhwa.dot.gov/policyinformation/statistics.cfm as of Mar. 28, 2017.</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</si>
  <si>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</si>
  <si>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</si>
  <si>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</si>
  <si>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t>Light duty vehicle, long wheel base:</t>
  </si>
  <si>
    <t>1995-99: Ibid., Highway Statistics (Washington, DC: Annual Issues), table VM-1, available at http://www.fhwa.dot.gov/policyinformation/statistics.cfm as of May 6, 2011.</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</si>
  <si>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</si>
  <si>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Other 2-axle 4-tire vehicle:</t>
  </si>
  <si>
    <t>1985-2015:  Ibid., Highway Statistics (Washington, DC: Annual Issues), table VM-1, available at http://www.fhwa.dot.gov/policyinformation/statistics.cfm as of Mar. 28, 2017.</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</si>
  <si>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</si>
  <si>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Motorcycle: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</si>
  <si>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</si>
  <si>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Light duty vehicle, short wheel base: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</si>
  <si>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</si>
  <si>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Passenger car and motorcycle:</t>
  </si>
  <si>
    <t>Highway:</t>
  </si>
  <si>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</si>
  <si>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r>
      <t xml:space="preserve">1965-70: Ibid., </t>
    </r>
    <r>
      <rPr>
        <i/>
        <sz val="9"/>
        <rFont val="Arial"/>
        <family val="2"/>
      </rPr>
      <t xml:space="preserve">Handbook of Airline Statistics, 1973 </t>
    </r>
    <r>
      <rPr>
        <sz val="9"/>
        <rFont val="Arial"/>
        <family val="2"/>
      </rPr>
      <t>(Washington, DC: 1974), part III, table 2.</t>
    </r>
  </si>
  <si>
    <r>
      <t xml:space="preserve">1960: Civil Aeronautics Board, </t>
    </r>
    <r>
      <rPr>
        <i/>
        <sz val="9"/>
        <rFont val="Arial"/>
        <family val="2"/>
      </rPr>
      <t xml:space="preserve">Handbook of Airline Statistics, 1969 </t>
    </r>
    <r>
      <rPr>
        <sz val="9"/>
        <rFont val="Arial"/>
        <family val="2"/>
      </rPr>
      <t>(Washington, DC: 1970), part III, table 2.</t>
    </r>
  </si>
  <si>
    <t>Air carrier, domestic, all services:</t>
  </si>
  <si>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</si>
  <si>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</si>
  <si>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</si>
  <si>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</si>
  <si>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2007 data for Bus, Paratransit (Demand responsive), and Other are not comparable to earlier years due to change in the method of data collection and estimation by the American Public Transportation Association (APTA).</t>
  </si>
  <si>
    <t>The FHWA estimates national trends by using State reported Highway Performance and Monitoring System (HPMS) data, fuel consumption data, vehicle registration data, other data such as the R. L. Polk vehicle data, and a host of modeling techniques.</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</si>
  <si>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</si>
  <si>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</si>
  <si>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</si>
  <si>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</si>
  <si>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</si>
  <si>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</si>
  <si>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</si>
  <si>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</si>
  <si>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</si>
  <si>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</si>
  <si>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</si>
  <si>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</si>
  <si>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</si>
  <si>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KEY:</t>
    </r>
    <r>
      <rPr>
        <sz val="9"/>
        <rFont val="Arial"/>
        <family val="2"/>
      </rPr>
      <t xml:space="preserve"> N = data do not exist; R = revised; U = data are not available.</t>
    </r>
  </si>
  <si>
    <t>U</t>
  </si>
  <si>
    <t>Transit- Heavy rail</t>
  </si>
  <si>
    <r>
      <t>Transit- Light rail</t>
    </r>
    <r>
      <rPr>
        <vertAlign val="superscript"/>
        <sz val="11"/>
        <rFont val="Arial Narrow"/>
        <family val="2"/>
      </rPr>
      <t>g</t>
    </r>
  </si>
  <si>
    <t>Commuter rail</t>
  </si>
  <si>
    <r>
      <t>Intercity/Amtrak</t>
    </r>
    <r>
      <rPr>
        <vertAlign val="superscript"/>
        <sz val="11"/>
        <rFont val="Arial Narrow"/>
        <family val="2"/>
      </rPr>
      <t>j</t>
    </r>
  </si>
  <si>
    <t>Rail</t>
  </si>
  <si>
    <r>
      <t>Other</t>
    </r>
    <r>
      <rPr>
        <vertAlign val="superscript"/>
        <sz val="11"/>
        <rFont val="Arial Narrow"/>
        <family val="2"/>
      </rPr>
      <t>h,i</t>
    </r>
  </si>
  <si>
    <r>
      <t>Ferry boat</t>
    </r>
    <r>
      <rPr>
        <vertAlign val="superscript"/>
        <sz val="11"/>
        <rFont val="Arial Narrow"/>
        <family val="2"/>
      </rPr>
      <t>h</t>
    </r>
  </si>
  <si>
    <r>
      <t>Demand response</t>
    </r>
    <r>
      <rPr>
        <vertAlign val="superscript"/>
        <sz val="11"/>
        <rFont val="Arial Narrow"/>
        <family val="2"/>
      </rPr>
      <t>e</t>
    </r>
  </si>
  <si>
    <t>Trolley bus</t>
  </si>
  <si>
    <t>Heavy rail</t>
  </si>
  <si>
    <r>
      <t>Light rail</t>
    </r>
    <r>
      <rPr>
        <vertAlign val="superscript"/>
        <sz val="11"/>
        <rFont val="Arial Narrow"/>
        <family val="2"/>
      </rPr>
      <t>g</t>
    </r>
  </si>
  <si>
    <r>
      <t>Motor bus</t>
    </r>
    <r>
      <rPr>
        <vertAlign val="superscript"/>
        <sz val="11"/>
        <rFont val="Arial Narrow"/>
        <family val="2"/>
      </rPr>
      <t>e</t>
    </r>
  </si>
  <si>
    <r>
      <t>Transit</t>
    </r>
    <r>
      <rPr>
        <b/>
        <vertAlign val="superscript"/>
        <sz val="11"/>
        <rFont val="Arial Narrow"/>
        <family val="2"/>
      </rPr>
      <t>f</t>
    </r>
    <r>
      <rPr>
        <b/>
        <sz val="11"/>
        <rFont val="Arial Narrow"/>
        <family val="2"/>
      </rPr>
      <t>, total</t>
    </r>
  </si>
  <si>
    <r>
      <t>Bus</t>
    </r>
    <r>
      <rPr>
        <vertAlign val="superscript"/>
        <sz val="11"/>
        <rFont val="Arial Narrow"/>
        <family val="2"/>
      </rPr>
      <t>e</t>
    </r>
  </si>
  <si>
    <t>Truck, combination</t>
  </si>
  <si>
    <r>
      <t>Truck, single-unit 2-axle 6-tire or more</t>
    </r>
    <r>
      <rPr>
        <vertAlign val="superscript"/>
        <sz val="11"/>
        <rFont val="Arial Narrow"/>
        <family val="2"/>
      </rPr>
      <t>c</t>
    </r>
  </si>
  <si>
    <t>N</t>
  </si>
  <si>
    <r>
      <t>Other 2-axle 4-tire vehicles</t>
    </r>
    <r>
      <rPr>
        <vertAlign val="superscript"/>
        <sz val="11"/>
        <rFont val="Arial Narrow"/>
        <family val="2"/>
      </rPr>
      <t>a,d</t>
    </r>
  </si>
  <si>
    <r>
      <t>Light duty vehicle, long wheel base</t>
    </r>
    <r>
      <rPr>
        <vertAlign val="superscript"/>
        <sz val="11"/>
        <rFont val="Arial Narrow"/>
        <family val="2"/>
      </rPr>
      <t>a,b,c</t>
    </r>
  </si>
  <si>
    <r>
      <t>Motorcycle</t>
    </r>
    <r>
      <rPr>
        <vertAlign val="superscript"/>
        <sz val="11"/>
        <rFont val="Arial Narrow"/>
        <family val="2"/>
      </rPr>
      <t>b,c</t>
    </r>
  </si>
  <si>
    <r>
      <t>Passenger cars</t>
    </r>
    <r>
      <rPr>
        <vertAlign val="superscript"/>
        <sz val="11"/>
        <rFont val="Arial Narrow"/>
        <family val="2"/>
      </rPr>
      <t>a,d</t>
    </r>
  </si>
  <si>
    <r>
      <t>Light duty vehicle, short wheel base</t>
    </r>
    <r>
      <rPr>
        <vertAlign val="superscript"/>
        <sz val="11"/>
        <rFont val="Arial Narrow"/>
        <family val="2"/>
      </rPr>
      <t>a,b,c</t>
    </r>
  </si>
  <si>
    <t>Highway, total</t>
  </si>
  <si>
    <t>Air carrier, certificated, domestic, all services</t>
  </si>
  <si>
    <t>Air</t>
  </si>
  <si>
    <t xml:space="preserve">Table 1-40:  U.S. Passenger-Miles (Millions) </t>
  </si>
  <si>
    <t>Sources: AEO 7, NTS 1-40</t>
  </si>
  <si>
    <t>use of passenger rail in the start year (AEO 7).  We use this fleet average efficiency</t>
  </si>
  <si>
    <t>as the efficiency for new passenger rail, and we hold it constant for all years, as we</t>
  </si>
  <si>
    <t>do not have reason to believe passenger rail efficiency is changing significantly with time.</t>
  </si>
  <si>
    <t>Bureau of Transportation Statistics</t>
  </si>
  <si>
    <t>National Transportation Statistics</t>
  </si>
  <si>
    <t>Table 1-40</t>
  </si>
  <si>
    <t>https://www.rita.dot.gov/bts/sites/rita.dot.gov.bts/files/publications/national_transportation_statistics/index.html</t>
  </si>
  <si>
    <t>passenger motorbikes</t>
  </si>
  <si>
    <t>freight motorbikes</t>
  </si>
  <si>
    <t>This vehicle type is not used in the U.S. model.</t>
  </si>
  <si>
    <t>TEU000</t>
  </si>
  <si>
    <t>36.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</si>
  <si>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</si>
  <si>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</si>
  <si>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</si>
  <si>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</si>
  <si>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</si>
  <si>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</si>
  <si>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</si>
  <si>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</si>
  <si>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</si>
  <si>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</si>
  <si>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</si>
  <si>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</si>
  <si>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</si>
  <si>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</si>
  <si>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</si>
  <si>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</si>
  <si>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</si>
  <si>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</si>
  <si>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</si>
  <si>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</si>
  <si>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</si>
  <si>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</si>
  <si>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</si>
  <si>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</si>
  <si>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</si>
  <si>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</si>
  <si>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</si>
  <si>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</si>
  <si>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</si>
  <si>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</si>
  <si>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</si>
  <si>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Air Carriers</t>
  </si>
  <si>
    <t>TEU000:ca_International</t>
  </si>
  <si>
    <t xml:space="preserve">         International Air Carriers</t>
  </si>
  <si>
    <t>TEU000:ca_FreightCarrie</t>
  </si>
  <si>
    <t xml:space="preserve">         Freight Carriers</t>
  </si>
  <si>
    <t>TEU000:ca_Water</t>
  </si>
  <si>
    <t xml:space="preserve">      Water 4/</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</si>
  <si>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</si>
  <si>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</si>
  <si>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</si>
  <si>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</si>
  <si>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</si>
  <si>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</si>
  <si>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</si>
  <si>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</si>
  <si>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</si>
  <si>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</si>
  <si>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</si>
  <si>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</si>
  <si>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</si>
  <si>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</si>
  <si>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</si>
  <si>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</si>
  <si>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</si>
  <si>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</si>
  <si>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</si>
  <si>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</si>
  <si>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</si>
  <si>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</si>
  <si>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</si>
  <si>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</si>
  <si>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</si>
  <si>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</si>
  <si>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</si>
  <si>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</si>
  <si>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</si>
  <si>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</si>
  <si>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</si>
  <si>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</si>
  <si>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Total</t>
  </si>
  <si>
    <t>Energy Use by Type</t>
  </si>
  <si>
    <t>TEU000:ga_MotorGasoline</t>
  </si>
  <si>
    <t xml:space="preserve">      Motor Gasoline excluding E85 5/</t>
  </si>
  <si>
    <t>TEU000:ga_Ethanol</t>
  </si>
  <si>
    <t xml:space="preserve">      E85 5/</t>
  </si>
  <si>
    <t>TEU000:ga_Distillate(di</t>
  </si>
  <si>
    <t xml:space="preserve">      Diesel 6/</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</si>
  <si>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</si>
  <si>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</si>
  <si>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</si>
  <si>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</si>
  <si>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</si>
  <si>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</si>
  <si>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</si>
  <si>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</si>
  <si>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</si>
  <si>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</si>
  <si>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</si>
  <si>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</si>
  <si>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</si>
  <si>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</si>
  <si>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</si>
  <si>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</si>
  <si>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</si>
  <si>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</si>
  <si>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</si>
  <si>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</si>
  <si>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</si>
  <si>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</si>
  <si>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</si>
  <si>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</si>
  <si>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</si>
  <si>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</si>
  <si>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</si>
  <si>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</si>
  <si>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</si>
  <si>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</si>
  <si>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passenger LDVs</t>
  </si>
  <si>
    <t>freight LDVs</t>
  </si>
  <si>
    <t>passenger HDVs</t>
  </si>
  <si>
    <t>freight HDVs</t>
  </si>
  <si>
    <t>Passenger*miles are taken for a single, historical year (NTS 1-40) and divided by the energy</t>
  </si>
  <si>
    <t>Sources: AEO 36, NTS 1-40</t>
  </si>
  <si>
    <t>use of motorcycles in the start year (AEO36).  We use this fleet average efficiency</t>
  </si>
  <si>
    <t>as the efficiency for new motorcycles, and we hold it constant for all years, as we</t>
  </si>
  <si>
    <t>do not have reason to believe motorcycle efficiency is changing significantly with time.</t>
  </si>
  <si>
    <t>Almost all motorcycles in the U.S. use gasoline.  Accordingly, we use the calculated</t>
  </si>
  <si>
    <t>overall efficiency to represent gasoline, as well as other combustible fuel types.</t>
  </si>
  <si>
    <t>Perc Reduction in Fuel Use for Electricity</t>
  </si>
  <si>
    <t>For sources and calculations, see the variable BTFURfE.</t>
  </si>
  <si>
    <t>Perc of Electricity Use for Plug-In Hybrid Vehicles</t>
  </si>
  <si>
    <t>electricity share</t>
  </si>
  <si>
    <t>For source, see the variable BPoEFUbVT.</t>
  </si>
  <si>
    <t>LDVs and motorbikes</t>
  </si>
  <si>
    <t>We adjust the efficiency for electricity, accounting for the share of electricity used by</t>
  </si>
  <si>
    <t>plug-in hybrids.  (See tab "Calculations Etc" for these values and sources.)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</si>
  <si>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</si>
  <si>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</si>
  <si>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</si>
  <si>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</si>
  <si>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</si>
  <si>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</si>
  <si>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</si>
  <si>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</si>
  <si>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passenger and freight LDVs</t>
  </si>
  <si>
    <t>New LDV efficiency for passenger vehicles (combining cars and light non-commercial</t>
  </si>
  <si>
    <t>trucks) and for freight vehicles (light commercial trucks) are available from AEO 7.</t>
  </si>
  <si>
    <t>We use passenger and freight loadings to convert to cargo distance, and we use</t>
  </si>
  <si>
    <t>the energy content in gasoline (the most common fuel used by LDVs) to convert to BTU.</t>
  </si>
  <si>
    <t>Transportation Board, Annual Reports R-1 Selected Schedules and Complete Annual Reports; U.S. Department of Defense,</t>
  </si>
  <si>
    <t xml:space="preserve">   MPG = Miles per gallon.</t>
  </si>
  <si>
    <t xml:space="preserve">   Liquefied Natural Gas</t>
  </si>
  <si>
    <t>FTE000:sa_ElEnGee</t>
  </si>
  <si>
    <t xml:space="preserve">   Compressed Natural Gas</t>
  </si>
  <si>
    <t>FTE000:sa_SeeEnGee</t>
  </si>
  <si>
    <t xml:space="preserve">   Residual Fuel Oil</t>
  </si>
  <si>
    <t>FTE000:sa_ResidualOil</t>
  </si>
  <si>
    <t xml:space="preserve">   Distillate Fuel Oil (diesel)</t>
  </si>
  <si>
    <t>FTE000:sa_Distillate(di</t>
  </si>
  <si>
    <t xml:space="preserve"> Fuel Consumption (trillion Btu)</t>
  </si>
  <si>
    <t xml:space="preserve"> Imports (billion 2009 dollars)</t>
  </si>
  <si>
    <t>FTE000:sa_Imports(billi</t>
  </si>
  <si>
    <t xml:space="preserve"> Exports (billion 2009 dollars)</t>
  </si>
  <si>
    <t>FTE000:sa_Exports(billi</t>
  </si>
  <si>
    <t xml:space="preserve"> Gross Trade (billion 2009 dollars)</t>
  </si>
  <si>
    <t>FTE000:sa_GrossTrade(bi</t>
  </si>
  <si>
    <t>International Shipping</t>
  </si>
  <si>
    <t>FTE000:ra_ElEnGee</t>
  </si>
  <si>
    <t>FTE000:ra_MotorGasoline</t>
  </si>
  <si>
    <t>FTE000:ra_ResidualOil</t>
  </si>
  <si>
    <t>FTE000:ra_Distillate(di</t>
  </si>
  <si>
    <t xml:space="preserve"> Fuel Efficiency (ton miles per thousand Btu)</t>
  </si>
  <si>
    <t>FTE000:ra_FuelEfficienc</t>
  </si>
  <si>
    <t xml:space="preserve"> Ton Miles Shipping (billion)</t>
  </si>
  <si>
    <t>FTE000:ra_TonMilesShipp</t>
  </si>
  <si>
    <t>Domestic Shipping</t>
  </si>
  <si>
    <t>FTE000:qa_ElEnGee</t>
  </si>
  <si>
    <t>FTE000:qa_Electricity</t>
  </si>
  <si>
    <t>FTE000:qa_ResidualOil</t>
  </si>
  <si>
    <t>FTE000:qa_Distillate(di</t>
  </si>
  <si>
    <t>FTE000:qa_FuelEfficienc</t>
  </si>
  <si>
    <t xml:space="preserve"> Ton Miles by Rail (billion)</t>
  </si>
  <si>
    <t>FTE000:qa_TonMilesbyRai</t>
  </si>
  <si>
    <t>Railroads</t>
  </si>
  <si>
    <t xml:space="preserve">  Total Sales</t>
  </si>
  <si>
    <t>FTE000:pa_TotalSales</t>
  </si>
  <si>
    <t xml:space="preserve">        Heavy Subtotal</t>
  </si>
  <si>
    <t>FTE000:pa_HeavySubtotal</t>
  </si>
  <si>
    <t xml:space="preserve">      Fuel Cell</t>
  </si>
  <si>
    <t>FTE000:pa_fuelcell</t>
  </si>
  <si>
    <t xml:space="preserve">      Plug-in Gasoline Hybrid</t>
  </si>
  <si>
    <t>FTE000:pa_plugingasolin</t>
  </si>
  <si>
    <t xml:space="preserve">      Plug-in Diesel Hybrid</t>
  </si>
  <si>
    <t>FTE000:pa_plugindiesel</t>
  </si>
  <si>
    <t xml:space="preserve">      Electric</t>
  </si>
  <si>
    <t>FTE000:pa_electric</t>
  </si>
  <si>
    <t xml:space="preserve">      Ethanol-Flex Fuel</t>
  </si>
  <si>
    <t>FTE000:pa_ethanolflex</t>
  </si>
  <si>
    <t xml:space="preserve">      Compressed/Liquefied Natural Gas</t>
  </si>
  <si>
    <t>FTE000:pa_CompressedNat</t>
  </si>
  <si>
    <t>FTE000:pa_LiquefiedPetr</t>
  </si>
  <si>
    <t xml:space="preserve">      Motor Gasoline</t>
  </si>
  <si>
    <t>FTE000:pa_Gasoline</t>
  </si>
  <si>
    <t xml:space="preserve">      Diesel</t>
  </si>
  <si>
    <t>FTE000:pa_Diesel</t>
  </si>
  <si>
    <t xml:space="preserve">    Heavy</t>
  </si>
  <si>
    <t xml:space="preserve">        Medium Subtotal</t>
  </si>
  <si>
    <t>FTE000:oa_MediumSubtota</t>
  </si>
  <si>
    <t>FTE000:oa_fuelcell</t>
  </si>
  <si>
    <t>FTE000:oa_plugingasolin</t>
  </si>
  <si>
    <t>FTE000:oa_plugindiesel</t>
  </si>
  <si>
    <t>FTE000:oa_electric</t>
  </si>
  <si>
    <t>FTE000:oa_ethanolflex</t>
  </si>
  <si>
    <t>FTE000:oa_CompressedNat</t>
  </si>
  <si>
    <t>FTE000:oa_LiquefiedPetr</t>
  </si>
  <si>
    <t>FTE000:oa_Gasoline</t>
  </si>
  <si>
    <t>FTE000:oa_Diesel</t>
  </si>
  <si>
    <t xml:space="preserve">    Medium</t>
  </si>
  <si>
    <t xml:space="preserve">        Light Medium Subtotal</t>
  </si>
  <si>
    <t>FTE000:lm_sal_new_total</t>
  </si>
  <si>
    <t>FTE000:lm_sal_new_FlCll</t>
  </si>
  <si>
    <t>FTE000:lm_sal_new_PiGH</t>
  </si>
  <si>
    <t>FTE000:lm_sal_new_PiDH</t>
  </si>
  <si>
    <t>FTE000:lm_sal_new_lctrc</t>
  </si>
  <si>
    <t>FTE000:lm_sal_new_flxfl</t>
  </si>
  <si>
    <t>FTE000:lm_sal_new_NGas</t>
  </si>
  <si>
    <t>FTE000:lm_sal_new_Liq</t>
  </si>
  <si>
    <t>FTE000:lm_sal_new_Gas</t>
  </si>
  <si>
    <t>FTE000:lm_sal_new_Dies</t>
  </si>
  <si>
    <t xml:space="preserve">    Light Medium</t>
  </si>
  <si>
    <t xml:space="preserve">  Sales (thousands)</t>
  </si>
  <si>
    <t xml:space="preserve">  Average Fuel Efficiency</t>
  </si>
  <si>
    <t>FTE000:na_Average</t>
  </si>
  <si>
    <t xml:space="preserve">        Heavy Average</t>
  </si>
  <si>
    <t>FTE000:na_HeavyAverage</t>
  </si>
  <si>
    <t>FTE000:na_fuelcell</t>
  </si>
  <si>
    <t>FTE000:na_plugingasolin</t>
  </si>
  <si>
    <t>FTE000:na_plugindiesel</t>
  </si>
  <si>
    <t>FTE000:na_electric</t>
  </si>
  <si>
    <t>FTE000:na_ethanolflex</t>
  </si>
  <si>
    <t>FTE000:na_CompressedNat</t>
  </si>
  <si>
    <t>FTE000:na_LiquefiedPetr</t>
  </si>
  <si>
    <t>FTE000:na_Gasoline</t>
  </si>
  <si>
    <t>FTE000:na_Diesel</t>
  </si>
  <si>
    <t xml:space="preserve">        Medium Average</t>
  </si>
  <si>
    <t>FTE000:ma_MediumAverage</t>
  </si>
  <si>
    <t>FTE000:ma_fuelcell</t>
  </si>
  <si>
    <t>FTE000:ma_plugingasolin</t>
  </si>
  <si>
    <t>FTE000:ma_plugindiesel</t>
  </si>
  <si>
    <t>FTE000:ma_electric</t>
  </si>
  <si>
    <t>FTE000:ma_ethanolflex</t>
  </si>
  <si>
    <t>FTE000:ma_CompressedNat</t>
  </si>
  <si>
    <t>FTE000:ma_LiquefiedPetr</t>
  </si>
  <si>
    <t>FTE000:ma_Gasoline</t>
  </si>
  <si>
    <t>FTE000:ma_Diesel</t>
  </si>
  <si>
    <t xml:space="preserve">        Light Medium Average</t>
  </si>
  <si>
    <t>FTE000:lm_mpg_new_total</t>
  </si>
  <si>
    <t>FTE000:lm_mpg_new_FuCel</t>
  </si>
  <si>
    <t>FTE000:lm_mpg_new_PlgGs</t>
  </si>
  <si>
    <t>FTE000:lm_mpg_new_PlgDs</t>
  </si>
  <si>
    <t>FTE000:lm_mpg_new_lectr</t>
  </si>
  <si>
    <t>FTE000:lm_mpg_new_Ethfl</t>
  </si>
  <si>
    <t>FTE000:lm_mpg_new_NGas</t>
  </si>
  <si>
    <t>FTE000:lm_mpg_new_Liq</t>
  </si>
  <si>
    <t>FTE000:lm_mpg_new_Gas</t>
  </si>
  <si>
    <t>FTE000:lm_mpg_new_Dies</t>
  </si>
  <si>
    <t xml:space="preserve">  Fuel Efficiency (miles per gallon)</t>
  </si>
  <si>
    <t>New Trucks by Size Class</t>
  </si>
  <si>
    <t xml:space="preserve">  Total Stock</t>
  </si>
  <si>
    <t>FTE000:ka_TotalStock</t>
  </si>
  <si>
    <t>FTE000:ka_HeavySubtotal</t>
  </si>
  <si>
    <t>FTE000:ka_fuelcell</t>
  </si>
  <si>
    <t>FTE000:ka_plugingasolin</t>
  </si>
  <si>
    <t>FTE000:ka_plugindiesel</t>
  </si>
  <si>
    <t>FTE000:ka_electric</t>
  </si>
  <si>
    <t>FTE000:ka_ethanolflex</t>
  </si>
  <si>
    <t>FTE000:ka_CompressedNat</t>
  </si>
  <si>
    <t>FTE000:ka_LiquefiedPetr</t>
  </si>
  <si>
    <t>FTE000:ka_Gasoline</t>
  </si>
  <si>
    <t>FTE000:ka_Diesel</t>
  </si>
  <si>
    <t>FTE000:ja_MediumSubtota</t>
  </si>
  <si>
    <t>FTE000:ja_fuelcell</t>
  </si>
  <si>
    <t>FTE000:ja_plugingasolin</t>
  </si>
  <si>
    <t>FTE000:ja_plugindiesel</t>
  </si>
  <si>
    <t>FTE000:ja_electric</t>
  </si>
  <si>
    <t>FTE000:ja_ethanolflex</t>
  </si>
  <si>
    <t>FTE000:ja_CompressedNat</t>
  </si>
  <si>
    <t>FTE000:ja_LiquefiedPetr</t>
  </si>
  <si>
    <t>FTE000:ja_Gasoline</t>
  </si>
  <si>
    <t>FTE000:ja_Diesel</t>
  </si>
  <si>
    <t>FTE000:lm_stk_stk_total</t>
  </si>
  <si>
    <t>FTE000:lm_stk_stk_FuelC</t>
  </si>
  <si>
    <t>FTE000:lm_stk_stk_inGas</t>
  </si>
  <si>
    <t>FTE000:lm_stk_stk_inDie</t>
  </si>
  <si>
    <t>FTE000:lm_stk_stk_el</t>
  </si>
  <si>
    <t>FTE000:lm_stk_stk_flux</t>
  </si>
  <si>
    <t>FTE000:lm_stk_stk_NGas</t>
  </si>
  <si>
    <t>FTE000:lm_stk_stk_Liq</t>
  </si>
  <si>
    <t>FTE000:lm_stk_stk_Gas</t>
  </si>
  <si>
    <t>FTE000:lm_stk_stk_Dies</t>
  </si>
  <si>
    <t xml:space="preserve">  Stock (millions)</t>
  </si>
  <si>
    <t>FTE000:ia_Average</t>
  </si>
  <si>
    <t>FTE000:ia_HeavyAverage</t>
  </si>
  <si>
    <t>FTE000:ia_fuelcell</t>
  </si>
  <si>
    <t>FTE000:ia_plugingasolin</t>
  </si>
  <si>
    <t>FTE000:ia_plugindiesel</t>
  </si>
  <si>
    <t>FTE000:ia_electric</t>
  </si>
  <si>
    <t>FTE000:ia_ethanolflex</t>
  </si>
  <si>
    <t>FTE000:ia_CompressedNat</t>
  </si>
  <si>
    <t>FTE000:ia_LiquefiedPetr</t>
  </si>
  <si>
    <t>FTE000:ia_Gasoline</t>
  </si>
  <si>
    <t>FTE000:ia_Diesel</t>
  </si>
  <si>
    <t>FTE000:ha_MediumAverage</t>
  </si>
  <si>
    <t>FTE000:ha_fuelcell</t>
  </si>
  <si>
    <t>FTE000:ha_plugingasolin</t>
  </si>
  <si>
    <t>FTE000:ha_plugindiesel</t>
  </si>
  <si>
    <t>FTE000:ha_electric</t>
  </si>
  <si>
    <t>FTE000:ha_ethanolflex</t>
  </si>
  <si>
    <t>FTE000:ha_CompressedNat</t>
  </si>
  <si>
    <t>FTE000:ha_LiquefiedPetr</t>
  </si>
  <si>
    <t>FTE000:ha_Gasoline</t>
  </si>
  <si>
    <t>FTE000:ha_Diesel</t>
  </si>
  <si>
    <t>FTE000:lm_mpg_stk_total</t>
  </si>
  <si>
    <t>FTE000:lm_mpg_stk_cel</t>
  </si>
  <si>
    <t>FTE000:lm_mpg_stk_gashy</t>
  </si>
  <si>
    <t>FTE000:lm_mpg_stk_diehy</t>
  </si>
  <si>
    <t>FTE000:lm_mpg_stk_eleck</t>
  </si>
  <si>
    <t>FTE000:lm_mpg_stk_fleck</t>
  </si>
  <si>
    <t>FTE000:lm_mpg_stk_NGas</t>
  </si>
  <si>
    <t>FTE000:lm_mpg_stk_Liq</t>
  </si>
  <si>
    <t>FTE000:lm_mpg_stk_Gas</t>
  </si>
  <si>
    <t>FTE000:lm_mpg_stk_Dies</t>
  </si>
  <si>
    <t xml:space="preserve">        Total Consumption</t>
  </si>
  <si>
    <t>FTE000:ga_Total</t>
  </si>
  <si>
    <t>FTE000:ga_fuelcell</t>
  </si>
  <si>
    <t>FTE000:ga_plugingasolin</t>
  </si>
  <si>
    <t>FTE000:ga_plugindiesel</t>
  </si>
  <si>
    <t>FTE000:ga_electric</t>
  </si>
  <si>
    <t>FTE000:ga_ethanolflex</t>
  </si>
  <si>
    <t>FTE000:ga_CompressedNat</t>
  </si>
  <si>
    <t>FTE000:ga_LiquefiedPetr</t>
  </si>
  <si>
    <t>FTE000:ga_Gasoline</t>
  </si>
  <si>
    <t>FTE000:ga_Diesel</t>
  </si>
  <si>
    <t xml:space="preserve">    Light Medium, Medium, and Heavy Total</t>
  </si>
  <si>
    <t>FTE000:fa_HeavySubtotal</t>
  </si>
  <si>
    <t>FTE000:fa_fuelcell</t>
  </si>
  <si>
    <t>FTE000:fa_plugingasolin</t>
  </si>
  <si>
    <t>FTE000:fa_plugindiesel</t>
  </si>
  <si>
    <t>FTE000:fa_electric</t>
  </si>
  <si>
    <t>FTE000:fa_ethanolflex</t>
  </si>
  <si>
    <t>FTE000:fa_CompressedNat</t>
  </si>
  <si>
    <t>FTE000:fa_LiquefiedPetr</t>
  </si>
  <si>
    <t>FTE000:fa_Gasoline</t>
  </si>
  <si>
    <t>FTE000:fa_Diesel</t>
  </si>
  <si>
    <t>FTE000:ea_MediumSubtota</t>
  </si>
  <si>
    <t>FTE000:ea_fuelcell</t>
  </si>
  <si>
    <t>FTE000:ea_plugingasolin</t>
  </si>
  <si>
    <t>FTE000:ea_plugindiesel</t>
  </si>
  <si>
    <t>FTE000:ea_electric</t>
  </si>
  <si>
    <t>FTE000:ea_ethanolflex</t>
  </si>
  <si>
    <t>FTE000:ea_CompressedNat</t>
  </si>
  <si>
    <t>FTE000:ea_LiquefiedPetr</t>
  </si>
  <si>
    <t>FTE000:ea_Gasoline</t>
  </si>
  <si>
    <t>FTE000:ea_Diesel</t>
  </si>
  <si>
    <t>FTE000:lm_use_stk_total</t>
  </si>
  <si>
    <t>FTE000:lm_use_stk_sell</t>
  </si>
  <si>
    <t>FTE000:lm_use_stk_plugg</t>
  </si>
  <si>
    <t>FTE000:lm_use_stk_plugd</t>
  </si>
  <si>
    <t>FTE000:lm_use_stk_elect</t>
  </si>
  <si>
    <t>FTE000:lm_use_stk_flex</t>
  </si>
  <si>
    <t>FTE000:lm_use_stk_NGas</t>
  </si>
  <si>
    <t>FTE000:lm_use_stk_Liq</t>
  </si>
  <si>
    <t>FTE000:lm_use_stk_Gas</t>
  </si>
  <si>
    <t>FTE000:lm_use_stk_Dies</t>
  </si>
  <si>
    <t xml:space="preserve">  Consumption (trillion Btu)</t>
  </si>
  <si>
    <t xml:space="preserve">  Total Vehicle Miles Traveled</t>
  </si>
  <si>
    <t>FTE000:da_TotalVehicleM</t>
  </si>
  <si>
    <t>FTE000:da_HeavySubtotal</t>
  </si>
  <si>
    <t>FTE000:da_fuelcell</t>
  </si>
  <si>
    <t>FTE000:da_plugingasolin</t>
  </si>
  <si>
    <t>FTE000:da_plugindiesel</t>
  </si>
  <si>
    <t>FTE000:da_electric</t>
  </si>
  <si>
    <t>FTE000:da_ethanolflex</t>
  </si>
  <si>
    <t>FTE000:da_CompressedNat</t>
  </si>
  <si>
    <t>FTE000:da_LiquefiedPetr</t>
  </si>
  <si>
    <t>FTE000:da_Gasoline</t>
  </si>
  <si>
    <t>FTE000:da_Diesel</t>
  </si>
  <si>
    <t>FTE000:ca_MediumSubtota</t>
  </si>
  <si>
    <t>FTE000:ca_fuelcell</t>
  </si>
  <si>
    <t>FTE000:ca_plugingasolin</t>
  </si>
  <si>
    <t>FTE000:ca_plugindiesel</t>
  </si>
  <si>
    <t>FTE000:ca_electric</t>
  </si>
  <si>
    <t>FTE000:ca_ethanolflex</t>
  </si>
  <si>
    <t>FTE000:ca_CompressedNat</t>
  </si>
  <si>
    <t>FTE000:ca_LiquefiedPetr</t>
  </si>
  <si>
    <t>FTE000:ca_Gasoline</t>
  </si>
  <si>
    <t>FTE000:ca_Diesel</t>
  </si>
  <si>
    <t>FTE000:lm_vmt_stk_total</t>
  </si>
  <si>
    <t>FTE000:lm_vmt_stk_cell</t>
  </si>
  <si>
    <t>FTE000:lm_vmt_stk_pigh</t>
  </si>
  <si>
    <t>FTE000:lm_vmt_stk_pidh</t>
  </si>
  <si>
    <t>FTE000:lm_vmt_stk_elec</t>
  </si>
  <si>
    <t>FTE000:lm_vmt_stk_eff</t>
  </si>
  <si>
    <t>FTE000:lm_vmt_stk_NGas</t>
  </si>
  <si>
    <t>FTE000:lm_vmt_stk_Liq</t>
  </si>
  <si>
    <t>FTE000:lm_vmt_stk_Gas</t>
  </si>
  <si>
    <t>FTE000:lm_vmt_stk_Dies</t>
  </si>
  <si>
    <t xml:space="preserve">  Vehicle Miles Traveled (billion miles)</t>
  </si>
  <si>
    <t>Freight Truck Stock by Size Class</t>
  </si>
  <si>
    <t xml:space="preserve"> Technology and Fuel Type</t>
  </si>
  <si>
    <t>50. Freight Transportation Energy Use</t>
  </si>
  <si>
    <t>FTE000</t>
  </si>
  <si>
    <t>New freight HDV efficiency is available directly from AEO 50.</t>
  </si>
  <si>
    <t>We use freight loading to convert to cargo distance, and we use</t>
  </si>
  <si>
    <t>the energy content in diesel (the most common fuel used by HDVs) to convert to BTU.</t>
  </si>
  <si>
    <t>use of buses in the start year (AEO 7).  We convert from fleet average to new vehicle fuel</t>
  </si>
  <si>
    <t>economy using the ratio for freight HDVs (AEO 50), since this ratio is not available for</t>
  </si>
  <si>
    <t>passenger HDVs.  For projecting future year efficiency improvements, we follow the</t>
  </si>
  <si>
    <t>improvement rate of freight HDVs (AEO 50).</t>
  </si>
  <si>
    <t>Others as noted on "Calculations Etc" tab</t>
  </si>
  <si>
    <t>Tables 7, 36, 48, 49, 50</t>
  </si>
  <si>
    <t>Gasoline LDV fuel economy is driven in large part by tightening fuel economy standards,</t>
  </si>
  <si>
    <t>but electric vehicles already vastly exceed these standards.  Therefore, for battery</t>
  </si>
  <si>
    <t>improvement rate of gasoline LDVs.</t>
  </si>
  <si>
    <t>Diesel HDV fuel economy is driven in large part by tightening fuel economy standards,</t>
  </si>
  <si>
    <t>improvement rate of Diesel HDVs.</t>
  </si>
  <si>
    <t>TABLE F.28 Details of the Potential Evolution of a Midsize Battery Electric Vehicle, 2010-2050</t>
  </si>
  <si>
    <t>2030 mid</t>
  </si>
  <si>
    <t>2030 opt</t>
  </si>
  <si>
    <t>2050 mid</t>
  </si>
  <si>
    <t>2050 opt</t>
  </si>
  <si>
    <t>Test cycle range, miles</t>
  </si>
  <si>
    <t>Electric motor power, kW</t>
  </si>
  <si>
    <t>Fraction of braking energy recovered, %</t>
  </si>
  <si>
    <t>Electric motor efficiency, %</t>
  </si>
  <si>
    <t>Net battery charge efficiency, %</t>
  </si>
  <si>
    <t>Accessory demand, W into generator</t>
  </si>
  <si>
    <t>Battery depth of discharge, %</t>
  </si>
  <si>
    <t>Battery capacity, kWh</t>
  </si>
  <si>
    <t>Fuel economy, test kWh/100 mile</t>
  </si>
  <si>
    <t>Battery cost, $/kWh</t>
  </si>
  <si>
    <t>Incremental cost versus baseline, $</t>
  </si>
  <si>
    <t>Incremental cost versus conventional, $</t>
  </si>
  <si>
    <t>–475</t>
  </si>
  <si>
    <t>–1,353</t>
  </si>
  <si>
    <t>Fuel economy, test mpge</t>
  </si>
  <si>
    <t>Fuel Economy, 2016 (est.), mid scenario</t>
  </si>
  <si>
    <t>Selected Fuel Economy Stats</t>
  </si>
  <si>
    <t>% Improvement, 2016-2050</t>
  </si>
  <si>
    <t>National Academies Press</t>
  </si>
  <si>
    <t>Page 290, Table F.28</t>
  </si>
  <si>
    <t>https://www.nap.edu/read/18264/chapter/17#290</t>
  </si>
  <si>
    <t>Transitions to Alternative Vehibles and Fuels</t>
  </si>
  <si>
    <t>Improvement in EV efficiency relative to start year</t>
  </si>
  <si>
    <t>electric vehicles and the electric share of plug-in hybrid vehicles, we use an improvement</t>
  </si>
  <si>
    <t>rate from a National Academies study rather than following the</t>
  </si>
  <si>
    <t>Sources: AEO 7, NAP F28, others as noted on "Calculations Etc" tab</t>
  </si>
  <si>
    <t>Sources: AEO 7, NTS 1-40, NAP F28, others as noted on "Calculations Etc" tab</t>
  </si>
  <si>
    <t>Sources: AEO 50, NAP F28, others as noted on "Calculations Etc" tab</t>
  </si>
  <si>
    <t>Annual Energy Outlook 2018</t>
  </si>
  <si>
    <t>ref2018.d121317a</t>
  </si>
  <si>
    <t>ref2018</t>
  </si>
  <si>
    <t>d121317a</t>
  </si>
  <si>
    <t xml:space="preserve"> February 2018</t>
  </si>
  <si>
    <t>2017-</t>
  </si>
  <si>
    <t>TKI000:buspassmiles</t>
  </si>
  <si>
    <t xml:space="preserve">   Bus Transportation</t>
  </si>
  <si>
    <t>TKI000:railpassmiles</t>
  </si>
  <si>
    <t xml:space="preserve">   Passenger Rail</t>
  </si>
  <si>
    <t xml:space="preserve">    Pipeline and Distribution Fuel</t>
  </si>
  <si>
    <t xml:space="preserve">   Note:  Totals may not equal sum of components due to independent rounding.  Data for 2016</t>
  </si>
  <si>
    <t xml:space="preserve">   Sources:  2016:  U.S. Energy Information Administration (EIA), Monthly Energy Review, September 2017;</t>
  </si>
  <si>
    <t>EIA, Alternatives to Traditional Transportation Fuels 2009 (Part II - User and Fuel Data); EIA, State Energy Data System 2015;</t>
  </si>
  <si>
    <t>Federal Highway Administration, Highway Statistics 2015; Oak Ridge National Laboratory, Transportation Energy</t>
  </si>
  <si>
    <t>Data Book:  Edition 36; National Highway Traffic and Safety Administration, Summary of Fuel Economy</t>
  </si>
  <si>
    <t>U.S. Environmental Protection Agency, Engines and Vehicles Information System, various years;</t>
  </si>
  <si>
    <t>December 2010/2009; and United States Department of Defense, Defense Logistics Agency Energy, Fiscal Year 2015 Fact Book.</t>
  </si>
  <si>
    <t>2017:  EIA, Short-Term Energy Outlook, October 2017 and EIA, AEO2018 National Energy Modeling System run ref2018.d121317a.</t>
  </si>
  <si>
    <t>Projections:  EIA, AEO2018 National Energy Modeling System run ref2018.d121317a.</t>
  </si>
  <si>
    <t>TEU000:ba_LightMedium</t>
  </si>
  <si>
    <t xml:space="preserve">         Light Medium</t>
  </si>
  <si>
    <t>TEU000:ba_Medium</t>
  </si>
  <si>
    <t xml:space="preserve">         Medium</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</si>
  <si>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</si>
  <si>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</si>
  <si>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</si>
  <si>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</si>
  <si>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</si>
  <si>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</si>
  <si>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</si>
  <si>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 xml:space="preserve">   1/ Assumed to be the same as International U.S..</t>
  </si>
  <si>
    <t xml:space="preserve">   Sources:  2016 values derived using:  U.S. Department of Transportation, Form 41, schedule T2; U.S. Department of</t>
  </si>
  <si>
    <t>Transportation, RSPA, Air Carrier Statistics Monthly, December 2010/2009; U.S. Department of Defense, Defense Logistics</t>
  </si>
  <si>
    <t>Agency Energy, Fiscal Year 2015 Fact Book; and U.S. Energy Information Administration (EIA), AEO2018 National Energy Modeling</t>
  </si>
  <si>
    <t>System run ref2018.d121317a.  2017:  EIA, Short-Term Energy Outlook, October 2017 and EIA, AEO2018 National Energy</t>
  </si>
  <si>
    <t>Modeling System run ref2018.d121317a.  Projections:  EIA AEO2018 National Energy Modeling System run ref2018.d121317a.</t>
  </si>
  <si>
    <t xml:space="preserve">   Source: 2016 stock data:  Jet Inventory Services, World Jet Inventory:  Year-End 2016 (December 2015).</t>
  </si>
  <si>
    <t>2017 and projections:  EIA AEO2018 National Energy Modeling System run ref2018.d121317a.</t>
  </si>
  <si>
    <t xml:space="preserve">   Sources:  2016 values derived using:  Oak Ridge National Laboratory, Transportation Energy Data</t>
  </si>
  <si>
    <t>Book:  Edition 36; U.S. Department of Commerce, Bureau of the Census, "Vehicle Inventory and Use Survey," EC02TV;</t>
  </si>
  <si>
    <t>Federal Highway Administration, Highway Statistics 2015; U.S. Department of Transportation, Surface</t>
  </si>
  <si>
    <t>U.S. Army Corps of Engineers, 2015 Waterborne Commerce in the United States, Part 5; and U.S. Energy Information</t>
  </si>
  <si>
    <t>Administration (EIA), AEO2018 National Energy Modeling System run ref2018.d121317a.  2017:  EIA,</t>
  </si>
  <si>
    <t>Short-Term Energy Outlook, October 2017 and EIA, AEO2018 National Energy Modeling System run ref2018.d121317a.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</si>
</sst>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s>
  <fonts count="5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i/>
      <sz val="10"/>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1"/>
      <color theme="1"/>
      <name val="Arial Narrow"/>
      <family val="2"/>
    </font>
    <font>
      <sz val="12"/>
      <name val="Arial"/>
      <family val="2"/>
    </font>
    <font>
      <b/>
      <sz val="12"/>
      <name val="Arial"/>
      <family val="2"/>
    </font>
  </fonts>
  <fills count="29">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6"/>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9" fontId="1" fillId="0" borderId="0" applyFont="0" applyFill="0" applyBorder="0" applyAlignment="0" applyProtection="0"/>
  </cellStyleXfs>
  <cellXfs count="85">
    <xf numFmtId="0" fontId="0" fillId="0" borderId="0" xfId="0"/>
    <xf numFmtId="0" fontId="2" fillId="0" borderId="0" xfId="0" applyFont="1"/>
    <xf numFmtId="164" fontId="5" fillId="0" borderId="3" xfId="3" applyNumberFormat="1" applyFill="1" applyAlignment="1">
      <alignment horizontal="right" wrapText="1"/>
    </xf>
    <xf numFmtId="4" fontId="5" fillId="0" borderId="3" xfId="3" applyNumberFormat="1" applyFill="1" applyAlignment="1">
      <alignment horizontal="right" wrapText="1"/>
    </xf>
    <xf numFmtId="0" fontId="5" fillId="0" borderId="3" xfId="3" applyFont="1" applyFill="1" applyBorder="1" applyAlignment="1">
      <alignment wrapText="1"/>
    </xf>
    <xf numFmtId="164" fontId="0" fillId="0" borderId="4" xfId="4" applyNumberFormat="1" applyFont="1" applyFill="1" applyAlignment="1">
      <alignment horizontal="right" wrapText="1"/>
    </xf>
    <xf numFmtId="4" fontId="0" fillId="0" borderId="4" xfId="4" applyNumberFormat="1" applyFont="1" applyFill="1" applyAlignment="1">
      <alignment horizontal="right" wrapText="1"/>
    </xf>
    <xf numFmtId="0" fontId="0" fillId="0" borderId="4" xfId="4" applyFont="1" applyFill="1" applyBorder="1" applyAlignment="1">
      <alignment wrapText="1"/>
    </xf>
    <xf numFmtId="165" fontId="0" fillId="0" borderId="4" xfId="4" applyNumberFormat="1" applyFont="1" applyFill="1" applyAlignment="1">
      <alignment horizontal="right" wrapText="1"/>
    </xf>
    <xf numFmtId="3" fontId="0" fillId="0" borderId="4" xfId="4" applyNumberFormat="1" applyFont="1" applyFill="1" applyAlignment="1">
      <alignment horizontal="right" wrapText="1"/>
    </xf>
    <xf numFmtId="0" fontId="5" fillId="0" borderId="5" xfId="5" applyFont="1" applyFill="1" applyBorder="1" applyAlignment="1">
      <alignment wrapText="1"/>
    </xf>
    <xf numFmtId="0" fontId="3" fillId="0" borderId="0" xfId="6" applyFont="1"/>
    <xf numFmtId="0" fontId="7" fillId="0" borderId="0" xfId="7" applyFont="1" applyFill="1" applyBorder="1" applyAlignment="1">
      <alignment horizontal="left"/>
    </xf>
    <xf numFmtId="3" fontId="5" fillId="0" borderId="3" xfId="3" applyNumberFormat="1" applyFill="1" applyAlignment="1">
      <alignment horizontal="right" wrapText="1"/>
    </xf>
    <xf numFmtId="165" fontId="5" fillId="0" borderId="3" xfId="3" applyNumberFormat="1" applyFill="1" applyAlignment="1">
      <alignment horizontal="right" wrapText="1"/>
    </xf>
    <xf numFmtId="0" fontId="2" fillId="3" borderId="0" xfId="0" applyFont="1" applyFill="1"/>
    <xf numFmtId="0" fontId="0" fillId="3" borderId="0" xfId="0" applyFill="1"/>
    <xf numFmtId="11" fontId="0" fillId="0" borderId="0" xfId="0" applyNumberFormat="1"/>
    <xf numFmtId="0" fontId="0" fillId="0" borderId="0" xfId="0" applyAlignment="1">
      <alignment horizontal="left"/>
    </xf>
    <xf numFmtId="0" fontId="2" fillId="0" borderId="0" xfId="0" applyFont="1" applyAlignment="1">
      <alignment wrapText="1"/>
    </xf>
    <xf numFmtId="3" fontId="0" fillId="0" borderId="0" xfId="0" applyNumberFormat="1"/>
    <xf numFmtId="0" fontId="0" fillId="0" borderId="0" xfId="0" applyFill="1"/>
    <xf numFmtId="0" fontId="43" fillId="0" borderId="0" xfId="0" applyFont="1"/>
    <xf numFmtId="0" fontId="15" fillId="0" borderId="0" xfId="78" applyFont="1" applyFill="1"/>
    <xf numFmtId="0" fontId="44" fillId="0" borderId="0" xfId="78" applyFont="1" applyFill="1"/>
    <xf numFmtId="0" fontId="44" fillId="0" borderId="0" xfId="133" applyFont="1" applyFill="1" applyAlignment="1">
      <alignment horizontal="left"/>
    </xf>
    <xf numFmtId="0" fontId="15" fillId="0" borderId="0" xfId="78" applyFont="1" applyFill="1" applyAlignment="1">
      <alignment horizontal="center"/>
    </xf>
    <xf numFmtId="0" fontId="15" fillId="0" borderId="0" xfId="78" applyFont="1" applyFill="1" applyBorder="1"/>
    <xf numFmtId="3" fontId="49" fillId="0" borderId="20" xfId="78" applyNumberFormat="1" applyFont="1" applyFill="1" applyBorder="1" applyAlignment="1">
      <alignment horizontal="right"/>
    </xf>
    <xf numFmtId="3" fontId="49" fillId="0" borderId="20" xfId="50" applyNumberFormat="1" applyFont="1" applyFill="1" applyBorder="1" applyAlignment="1">
      <alignment horizontal="right"/>
    </xf>
    <xf numFmtId="3" fontId="49" fillId="0" borderId="0" xfId="50" applyNumberFormat="1" applyFont="1" applyFill="1" applyBorder="1" applyAlignment="1">
      <alignment horizontal="right"/>
    </xf>
    <xf numFmtId="3" fontId="49" fillId="0" borderId="0" xfId="50" applyNumberFormat="1" applyFont="1" applyFill="1" applyBorder="1" applyAlignment="1">
      <alignment horizontal="left" indent="1"/>
    </xf>
    <xf numFmtId="3" fontId="49" fillId="0" borderId="0" xfId="78" applyNumberFormat="1" applyFont="1" applyFill="1" applyBorder="1" applyAlignment="1">
      <alignment horizontal="right"/>
    </xf>
    <xf numFmtId="3" fontId="49" fillId="0" borderId="0" xfId="78" applyNumberFormat="1" applyFont="1" applyFill="1" applyAlignment="1">
      <alignment horizontal="right"/>
    </xf>
    <xf numFmtId="37" fontId="49" fillId="0" borderId="0" xfId="78" applyNumberFormat="1" applyFont="1" applyFill="1" applyBorder="1" applyAlignment="1">
      <alignment horizontal="right"/>
    </xf>
    <xf numFmtId="3" fontId="49" fillId="0" borderId="0" xfId="50" applyNumberFormat="1" applyFont="1" applyFill="1" applyBorder="1" applyAlignment="1">
      <alignment horizontal="left" vertical="top" indent="1"/>
    </xf>
    <xf numFmtId="3" fontId="51" fillId="0" borderId="0" xfId="50" applyNumberFormat="1" applyFont="1" applyFill="1" applyBorder="1" applyAlignment="1">
      <alignment horizontal="left"/>
    </xf>
    <xf numFmtId="3" fontId="51" fillId="0" borderId="0" xfId="78" applyNumberFormat="1" applyFont="1" applyFill="1" applyBorder="1" applyAlignment="1">
      <alignment horizontal="right"/>
    </xf>
    <xf numFmtId="3" fontId="51" fillId="0" borderId="0" xfId="50" applyNumberFormat="1" applyFont="1" applyFill="1" applyBorder="1" applyAlignment="1">
      <alignment horizontal="right"/>
    </xf>
    <xf numFmtId="0" fontId="51" fillId="0" borderId="0" xfId="78" applyFont="1" applyFill="1" applyBorder="1" applyAlignment="1">
      <alignment horizontal="left"/>
    </xf>
    <xf numFmtId="3" fontId="53" fillId="0" borderId="0" xfId="42" applyNumberFormat="1" applyFont="1" applyFill="1" applyBorder="1" applyAlignment="1" applyProtection="1">
      <alignment horizontal="right"/>
    </xf>
    <xf numFmtId="3" fontId="53" fillId="0" borderId="0" xfId="43" applyNumberFormat="1" applyFont="1" applyFill="1" applyBorder="1" applyAlignment="1" applyProtection="1">
      <alignment horizontal="right"/>
    </xf>
    <xf numFmtId="0" fontId="49" fillId="0" borderId="0" xfId="78" applyFont="1" applyFill="1" applyBorder="1" applyAlignment="1">
      <alignment horizontal="left" indent="1"/>
    </xf>
    <xf numFmtId="0" fontId="49" fillId="0" borderId="0" xfId="78" applyFont="1" applyFill="1" applyAlignment="1">
      <alignment horizontal="right"/>
    </xf>
    <xf numFmtId="0" fontId="51" fillId="0" borderId="0" xfId="78" applyFont="1" applyFill="1" applyBorder="1"/>
    <xf numFmtId="168" fontId="51" fillId="0" borderId="0" xfId="78" applyNumberFormat="1" applyFont="1" applyFill="1" applyBorder="1" applyAlignment="1">
      <alignment horizontal="right"/>
    </xf>
    <xf numFmtId="0" fontId="51" fillId="0" borderId="21" xfId="64" applyNumberFormat="1" applyFont="1" applyFill="1" applyBorder="1" applyAlignment="1">
      <alignment horizontal="center"/>
    </xf>
    <xf numFmtId="0" fontId="51" fillId="0" borderId="21" xfId="78" applyFont="1" applyFill="1" applyBorder="1" applyAlignment="1">
      <alignment horizontal="center"/>
    </xf>
    <xf numFmtId="1" fontId="51" fillId="0" borderId="21" xfId="78" applyNumberFormat="1" applyFont="1" applyFill="1" applyBorder="1" applyAlignment="1">
      <alignment horizontal="center"/>
    </xf>
    <xf numFmtId="0" fontId="54" fillId="0" borderId="0" xfId="78" applyFont="1" applyFill="1"/>
    <xf numFmtId="169" fontId="0" fillId="0" borderId="0" xfId="0" applyNumberFormat="1"/>
    <xf numFmtId="0" fontId="0" fillId="0" borderId="0" xfId="0" applyNumberFormat="1"/>
    <xf numFmtId="11" fontId="0" fillId="0" borderId="0" xfId="0" applyNumberFormat="1" applyFill="1"/>
    <xf numFmtId="164" fontId="0" fillId="0" borderId="0" xfId="153" applyNumberFormat="1" applyFont="1"/>
    <xf numFmtId="0" fontId="0" fillId="0" borderId="0" xfId="0" applyAlignment="1">
      <alignment horizontal="right"/>
    </xf>
    <xf numFmtId="3" fontId="0" fillId="0" borderId="0" xfId="0" applyNumberFormat="1" applyAlignment="1">
      <alignment horizontal="right"/>
    </xf>
    <xf numFmtId="0" fontId="2" fillId="0" borderId="0" xfId="0" applyFont="1" applyAlignment="1">
      <alignment horizontal="right"/>
    </xf>
    <xf numFmtId="0" fontId="0" fillId="0" borderId="0" xfId="0" applyFont="1"/>
    <xf numFmtId="0" fontId="0" fillId="3" borderId="0" xfId="0" applyFill="1" applyAlignment="1">
      <alignment horizontal="right"/>
    </xf>
    <xf numFmtId="164" fontId="0" fillId="28" borderId="0" xfId="153" applyNumberFormat="1" applyFont="1" applyFill="1" applyAlignment="1">
      <alignment horizontal="right"/>
    </xf>
    <xf numFmtId="0" fontId="3" fillId="0" borderId="2" xfId="2" applyFont="1" applyFill="1" applyBorder="1" applyAlignment="1">
      <alignment wrapText="1"/>
    </xf>
    <xf numFmtId="0" fontId="44" fillId="0" borderId="0" xfId="78" applyFont="1" applyFill="1" applyBorder="1" applyAlignment="1">
      <alignment wrapText="1"/>
    </xf>
    <xf numFmtId="0" fontId="44" fillId="0" borderId="0" xfId="133" applyNumberFormat="1" applyFont="1" applyFill="1" applyAlignment="1">
      <alignment horizontal="left" wrapText="1"/>
    </xf>
    <xf numFmtId="0" fontId="15" fillId="0" borderId="0" xfId="78" applyFont="1" applyFill="1" applyAlignment="1">
      <alignment wrapText="1"/>
    </xf>
    <xf numFmtId="0" fontId="45" fillId="0" borderId="0" xfId="78" applyFont="1" applyFill="1" applyAlignment="1">
      <alignment wrapText="1"/>
    </xf>
    <xf numFmtId="0" fontId="44" fillId="0" borderId="0" xfId="133" applyNumberFormat="1" applyFont="1" applyFill="1" applyAlignment="1">
      <alignment wrapText="1"/>
    </xf>
    <xf numFmtId="0" fontId="44" fillId="0" borderId="0" xfId="78" applyFont="1" applyFill="1" applyAlignment="1">
      <alignment wrapText="1"/>
    </xf>
    <xf numFmtId="49" fontId="44" fillId="0" borderId="0" xfId="78" applyNumberFormat="1" applyFont="1" applyFill="1" applyAlignment="1">
      <alignment wrapText="1"/>
    </xf>
    <xf numFmtId="49" fontId="46" fillId="0" borderId="0" xfId="78" applyNumberFormat="1" applyFont="1" applyFill="1" applyAlignment="1">
      <alignment wrapText="1"/>
    </xf>
    <xf numFmtId="49" fontId="45" fillId="0" borderId="0" xfId="78" applyNumberFormat="1" applyFont="1" applyFill="1" applyAlignment="1">
      <alignment wrapText="1"/>
    </xf>
    <xf numFmtId="0" fontId="47" fillId="0" borderId="0" xfId="133" applyFont="1" applyFill="1" applyAlignment="1">
      <alignment wrapText="1"/>
    </xf>
    <xf numFmtId="0" fontId="44" fillId="0" borderId="0" xfId="78" applyFont="1" applyFill="1" applyAlignment="1"/>
    <xf numFmtId="0" fontId="46" fillId="0" borderId="0" xfId="133" applyNumberFormat="1" applyFont="1" applyFill="1" applyAlignment="1">
      <alignment wrapText="1"/>
    </xf>
    <xf numFmtId="0" fontId="44" fillId="0" borderId="0" xfId="78" applyNumberFormat="1" applyFont="1" applyFill="1" applyAlignment="1">
      <alignment wrapText="1"/>
    </xf>
    <xf numFmtId="0" fontId="55" fillId="0" borderId="20" xfId="78" applyFont="1" applyFill="1" applyBorder="1" applyAlignment="1">
      <alignment horizontal="left" wrapText="1"/>
    </xf>
    <xf numFmtId="0" fontId="46" fillId="0" borderId="19" xfId="131" applyFont="1" applyFill="1" applyBorder="1" applyAlignment="1">
      <alignment wrapText="1"/>
    </xf>
    <xf numFmtId="3" fontId="44" fillId="0" borderId="0" xfId="50" applyNumberFormat="1" applyFont="1" applyFill="1" applyBorder="1" applyAlignment="1">
      <alignment horizontal="center" wrapText="1"/>
    </xf>
    <xf numFmtId="0" fontId="47" fillId="0" borderId="0" xfId="133" applyNumberFormat="1" applyFont="1" applyFill="1" applyAlignment="1">
      <alignment wrapText="1"/>
    </xf>
    <xf numFmtId="0" fontId="47" fillId="0" borderId="0" xfId="132" applyFont="1" applyFill="1" applyAlignment="1">
      <alignment horizontal="left" wrapText="1"/>
    </xf>
    <xf numFmtId="0" fontId="46" fillId="0" borderId="0" xfId="131" applyFont="1" applyFill="1" applyAlignment="1">
      <alignment wrapText="1"/>
    </xf>
    <xf numFmtId="0" fontId="8" fillId="0" borderId="0" xfId="0" applyFont="1"/>
    <xf numFmtId="0" fontId="6" fillId="0" borderId="0" xfId="0" applyFont="1"/>
    <xf numFmtId="0" fontId="0" fillId="0" borderId="0" xfId="0" applyAlignment="1" applyProtection="1">
      <alignment horizontal="left"/>
    </xf>
    <xf numFmtId="0" fontId="4" fillId="0" borderId="0" xfId="0" applyFont="1"/>
    <xf numFmtId="0" fontId="0" fillId="0" borderId="2" xfId="2" applyFont="1" applyFill="1" applyBorder="1" applyAlignment="1">
      <alignment wrapText="1"/>
    </xf>
  </cellXfs>
  <cellStyles count="154">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Body: normal cell" xfId="4"/>
    <cellStyle name="Body: normal cell 2" xfId="33"/>
    <cellStyle name="Calculation 2" xfId="34"/>
    <cellStyle name="Check Cell 2" xfId="35"/>
    <cellStyle name="Column heading" xfId="36"/>
    <cellStyle name="Comma 2" xfId="37"/>
    <cellStyle name="Comma 2 2" xfId="38"/>
    <cellStyle name="Comma 3" xfId="39"/>
    <cellStyle name="Comma 4" xfId="40"/>
    <cellStyle name="Comma 5" xfId="41"/>
    <cellStyle name="Comma 6" xfId="42"/>
    <cellStyle name="Comma 7" xfId="43"/>
    <cellStyle name="Comma 8" xfId="44"/>
    <cellStyle name="Corner heading" xfId="45"/>
    <cellStyle name="Currency 2" xfId="46"/>
    <cellStyle name="Currency 3" xfId="47"/>
    <cellStyle name="Currency 3 2" xfId="48"/>
    <cellStyle name="Data" xfId="49"/>
    <cellStyle name="Data 2" xfId="50"/>
    <cellStyle name="Data no deci" xfId="51"/>
    <cellStyle name="Data Superscript" xfId="52"/>
    <cellStyle name="Data_1-1A-Regular" xfId="53"/>
    <cellStyle name="Explanatory Text 2" xfId="54"/>
    <cellStyle name="Font: Calibri, 9pt regular" xfId="6"/>
    <cellStyle name="Font: Calibri, 9pt regular 2" xfId="55"/>
    <cellStyle name="Footnotes: top row" xfId="2"/>
    <cellStyle name="Footnotes: top row 2" xfId="56"/>
    <cellStyle name="Good 2" xfId="57"/>
    <cellStyle name="Header: bottom row" xfId="5"/>
    <cellStyle name="Header: bottom row 2" xfId="58"/>
    <cellStyle name="Heading 1 2" xfId="59"/>
    <cellStyle name="Heading 2 2" xfId="60"/>
    <cellStyle name="Heading 3 2" xfId="61"/>
    <cellStyle name="Heading 4 2" xfId="62"/>
    <cellStyle name="Hed Side" xfId="63"/>
    <cellStyle name="Hed Side 2" xfId="64"/>
    <cellStyle name="Hed Side bold" xfId="65"/>
    <cellStyle name="Hed Side Indent" xfId="66"/>
    <cellStyle name="Hed Side Regular" xfId="67"/>
    <cellStyle name="Hed Side_1-1A-Regular" xfId="68"/>
    <cellStyle name="Hed Top" xfId="69"/>
    <cellStyle name="Hed Top - SECTION" xfId="70"/>
    <cellStyle name="Hed Top_3-new4" xfId="71"/>
    <cellStyle name="Hyperlink 2" xfId="72"/>
    <cellStyle name="Input 2" xfId="73"/>
    <cellStyle name="Linked Cell 2" xfId="74"/>
    <cellStyle name="Neutral 2" xfId="75"/>
    <cellStyle name="Normal" xfId="0" builtinId="0"/>
    <cellStyle name="Normal 10" xfId="76"/>
    <cellStyle name="Normal 11" xfId="77"/>
    <cellStyle name="Normal 2" xfId="1"/>
    <cellStyle name="Normal 2 2" xfId="78"/>
    <cellStyle name="Normal 2 3" xfId="79"/>
    <cellStyle name="Normal 3" xfId="80"/>
    <cellStyle name="Normal 3 2" xfId="81"/>
    <cellStyle name="Normal 3 2 2" xfId="82"/>
    <cellStyle name="Normal 3 2 2 2" xfId="83"/>
    <cellStyle name="Normal 3 2 3" xfId="84"/>
    <cellStyle name="Normal 3 3" xfId="85"/>
    <cellStyle name="Normal 3 3 2" xfId="86"/>
    <cellStyle name="Normal 3 3 2 2" xfId="87"/>
    <cellStyle name="Normal 3 3 3" xfId="88"/>
    <cellStyle name="Normal 3 4" xfId="89"/>
    <cellStyle name="Normal 3 4 2" xfId="90"/>
    <cellStyle name="Normal 3 5" xfId="91"/>
    <cellStyle name="Normal 3 6" xfId="92"/>
    <cellStyle name="Normal 3 7"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5" xfId="108"/>
    <cellStyle name="Normal 5 2" xfId="109"/>
    <cellStyle name="Normal 5 3" xfId="110"/>
    <cellStyle name="Normal 6" xfId="111"/>
    <cellStyle name="Normal 6 2" xfId="112"/>
    <cellStyle name="Normal 7" xfId="113"/>
    <cellStyle name="Normal 7 2" xfId="114"/>
    <cellStyle name="Normal 8" xfId="115"/>
    <cellStyle name="Normal 9" xfId="116"/>
    <cellStyle name="Note 2" xfId="117"/>
    <cellStyle name="Note 2 2" xfId="118"/>
    <cellStyle name="Output 2" xfId="119"/>
    <cellStyle name="Parent row" xfId="3"/>
    <cellStyle name="Parent row 2" xfId="120"/>
    <cellStyle name="Percent" xfId="153" builtinId="5"/>
    <cellStyle name="Percent 2" xfId="121"/>
    <cellStyle name="Percent 2 2" xfId="122"/>
    <cellStyle name="Percent 3" xfId="123"/>
    <cellStyle name="Percent 3 2" xfId="124"/>
    <cellStyle name="Percent 4" xfId="125"/>
    <cellStyle name="Reference" xfId="126"/>
    <cellStyle name="Row heading" xfId="127"/>
    <cellStyle name="Source Hed" xfId="128"/>
    <cellStyle name="Source Letter" xfId="129"/>
    <cellStyle name="Source Superscript" xfId="130"/>
    <cellStyle name="Source Superscript 2" xfId="131"/>
    <cellStyle name="Source Text" xfId="132"/>
    <cellStyle name="Source Text 2" xfId="133"/>
    <cellStyle name="State" xfId="134"/>
    <cellStyle name="Superscript" xfId="135"/>
    <cellStyle name="Table Data" xfId="136"/>
    <cellStyle name="Table Head Top" xfId="137"/>
    <cellStyle name="Table Hed Side" xfId="138"/>
    <cellStyle name="Table title" xfId="7"/>
    <cellStyle name="Table title 2" xfId="139"/>
    <cellStyle name="Title 2" xfId="140"/>
    <cellStyle name="Title Text" xfId="141"/>
    <cellStyle name="Title Text 1" xfId="142"/>
    <cellStyle name="Title Text 2" xfId="143"/>
    <cellStyle name="Title-1" xfId="144"/>
    <cellStyle name="Title-2" xfId="145"/>
    <cellStyle name="Title-3" xfId="146"/>
    <cellStyle name="Total 2" xfId="147"/>
    <cellStyle name="Warning Text 2" xfId="148"/>
    <cellStyle name="Wrap" xfId="149"/>
    <cellStyle name="Wrap Bold" xfId="150"/>
    <cellStyle name="Wrap Title" xfId="151"/>
    <cellStyle name="Wrap_NTS99-~11" xfId="15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7"/>
  <sheetViews>
    <sheetView workbookViewId="0">
      <selection activeCell="B13" sqref="B13"/>
    </sheetView>
  </sheetViews>
  <sheetFormatPr defaultRowHeight="15"/>
  <cols>
    <col min="1" max="1" width="13.42578125" customWidth="1"/>
    <col min="2" max="2" width="107.42578125" customWidth="1"/>
  </cols>
  <sheetData>
    <row r="1" spans="1:2">
      <c r="A1" s="1" t="s">
        <v>0</v>
      </c>
    </row>
    <row r="3" spans="1:2">
      <c r="A3" s="1" t="s">
        <v>1</v>
      </c>
      <c r="B3" s="15" t="s">
        <v>610</v>
      </c>
    </row>
    <row r="4" spans="1:2">
      <c r="B4" t="s">
        <v>564</v>
      </c>
    </row>
    <row r="5" spans="1:2">
      <c r="B5" s="18">
        <v>2018</v>
      </c>
    </row>
    <row r="6" spans="1:2">
      <c r="B6" t="s">
        <v>1159</v>
      </c>
    </row>
    <row r="7" spans="1:2">
      <c r="B7" t="s">
        <v>565</v>
      </c>
    </row>
    <row r="8" spans="1:2">
      <c r="B8" t="s">
        <v>1120</v>
      </c>
    </row>
    <row r="10" spans="1:2">
      <c r="B10" s="21" t="s">
        <v>700</v>
      </c>
    </row>
    <row r="11" spans="1:2">
      <c r="B11" s="18">
        <v>2017</v>
      </c>
    </row>
    <row r="12" spans="1:2">
      <c r="B12" t="s">
        <v>701</v>
      </c>
    </row>
    <row r="13" spans="1:2">
      <c r="B13" t="s">
        <v>703</v>
      </c>
    </row>
    <row r="14" spans="1:2">
      <c r="B14" t="s">
        <v>702</v>
      </c>
    </row>
    <row r="16" spans="1:2">
      <c r="B16" t="s">
        <v>594</v>
      </c>
    </row>
    <row r="17" spans="1:2">
      <c r="B17" s="18">
        <v>2013</v>
      </c>
    </row>
    <row r="18" spans="1:2">
      <c r="B18" t="s">
        <v>595</v>
      </c>
    </row>
    <row r="19" spans="1:2">
      <c r="B19" t="s">
        <v>596</v>
      </c>
    </row>
    <row r="20" spans="1:2">
      <c r="B20" t="s">
        <v>597</v>
      </c>
    </row>
    <row r="22" spans="1:2">
      <c r="B22" t="s">
        <v>1119</v>
      </c>
    </row>
    <row r="24" spans="1:2">
      <c r="B24" s="15" t="s">
        <v>1153</v>
      </c>
    </row>
    <row r="25" spans="1:2">
      <c r="B25" t="s">
        <v>1149</v>
      </c>
    </row>
    <row r="26" spans="1:2">
      <c r="B26" s="18">
        <v>2013</v>
      </c>
    </row>
    <row r="27" spans="1:2">
      <c r="B27" t="s">
        <v>1152</v>
      </c>
    </row>
    <row r="28" spans="1:2">
      <c r="B28" t="s">
        <v>1151</v>
      </c>
    </row>
    <row r="29" spans="1:2">
      <c r="B29" t="s">
        <v>1150</v>
      </c>
    </row>
    <row r="31" spans="1:2">
      <c r="A31" s="1" t="s">
        <v>123</v>
      </c>
    </row>
    <row r="32" spans="1:2">
      <c r="A32" t="s">
        <v>124</v>
      </c>
    </row>
    <row r="34" spans="1:1">
      <c r="A34" s="1" t="s">
        <v>844</v>
      </c>
    </row>
    <row r="35" spans="1:1">
      <c r="A35" s="22" t="s">
        <v>1156</v>
      </c>
    </row>
    <row r="36" spans="1:1">
      <c r="A36" t="s">
        <v>845</v>
      </c>
    </row>
    <row r="37" spans="1:1">
      <c r="A37" t="s">
        <v>846</v>
      </c>
    </row>
    <row r="38" spans="1:1">
      <c r="A38" t="s">
        <v>847</v>
      </c>
    </row>
    <row r="39" spans="1:1">
      <c r="A39" t="s">
        <v>848</v>
      </c>
    </row>
    <row r="40" spans="1:1">
      <c r="A40" t="s">
        <v>834</v>
      </c>
    </row>
    <row r="41" spans="1:1">
      <c r="A41" t="s">
        <v>835</v>
      </c>
    </row>
    <row r="42" spans="1:1">
      <c r="A42" t="s">
        <v>1121</v>
      </c>
    </row>
    <row r="43" spans="1:1">
      <c r="A43" t="s">
        <v>1122</v>
      </c>
    </row>
    <row r="44" spans="1:1">
      <c r="A44" t="s">
        <v>1154</v>
      </c>
    </row>
    <row r="45" spans="1:1">
      <c r="A45" t="s">
        <v>1155</v>
      </c>
    </row>
    <row r="46" spans="1:1">
      <c r="A46" t="s">
        <v>1123</v>
      </c>
    </row>
    <row r="48" spans="1:1">
      <c r="A48" s="1" t="s">
        <v>819</v>
      </c>
    </row>
    <row r="49" spans="1:1">
      <c r="A49" s="22" t="s">
        <v>1157</v>
      </c>
    </row>
    <row r="50" spans="1:1">
      <c r="A50" t="s">
        <v>821</v>
      </c>
    </row>
    <row r="51" spans="1:1">
      <c r="A51" t="s">
        <v>1115</v>
      </c>
    </row>
    <row r="52" spans="1:1">
      <c r="A52" t="s">
        <v>1116</v>
      </c>
    </row>
    <row r="53" spans="1:1">
      <c r="A53" t="s">
        <v>1117</v>
      </c>
    </row>
    <row r="54" spans="1:1">
      <c r="A54" t="s">
        <v>1118</v>
      </c>
    </row>
    <row r="55" spans="1:1">
      <c r="A55" t="s">
        <v>834</v>
      </c>
    </row>
    <row r="56" spans="1:1">
      <c r="A56" t="s">
        <v>835</v>
      </c>
    </row>
    <row r="57" spans="1:1">
      <c r="A57" t="s">
        <v>1124</v>
      </c>
    </row>
    <row r="58" spans="1:1">
      <c r="A58" t="s">
        <v>1122</v>
      </c>
    </row>
    <row r="59" spans="1:1">
      <c r="A59" t="s">
        <v>1154</v>
      </c>
    </row>
    <row r="60" spans="1:1">
      <c r="A60" t="s">
        <v>1155</v>
      </c>
    </row>
    <row r="61" spans="1:1">
      <c r="A61" t="s">
        <v>1125</v>
      </c>
    </row>
    <row r="63" spans="1:1">
      <c r="A63" s="1" t="s">
        <v>820</v>
      </c>
    </row>
    <row r="64" spans="1:1">
      <c r="A64" s="22" t="s">
        <v>1158</v>
      </c>
    </row>
    <row r="65" spans="1:1">
      <c r="A65" t="s">
        <v>1112</v>
      </c>
    </row>
    <row r="66" spans="1:1">
      <c r="A66" t="s">
        <v>1113</v>
      </c>
    </row>
    <row r="67" spans="1:1">
      <c r="A67" t="s">
        <v>1114</v>
      </c>
    </row>
    <row r="68" spans="1:1">
      <c r="A68" t="s">
        <v>834</v>
      </c>
    </row>
    <row r="69" spans="1:1">
      <c r="A69" t="s">
        <v>835</v>
      </c>
    </row>
    <row r="70" spans="1:1">
      <c r="A70" t="s">
        <v>1124</v>
      </c>
    </row>
    <row r="71" spans="1:1">
      <c r="A71" t="s">
        <v>1122</v>
      </c>
    </row>
    <row r="72" spans="1:1">
      <c r="A72" t="s">
        <v>1154</v>
      </c>
    </row>
    <row r="73" spans="1:1">
      <c r="A73" t="s">
        <v>1155</v>
      </c>
    </row>
    <row r="74" spans="1:1">
      <c r="A74" t="s">
        <v>1125</v>
      </c>
    </row>
    <row r="76" spans="1:1">
      <c r="A76" s="1" t="s">
        <v>616</v>
      </c>
    </row>
    <row r="77" spans="1:1">
      <c r="A77" s="22" t="s">
        <v>598</v>
      </c>
    </row>
    <row r="78" spans="1:1">
      <c r="A78" t="s">
        <v>567</v>
      </c>
    </row>
    <row r="79" spans="1:1">
      <c r="A79" t="s">
        <v>568</v>
      </c>
    </row>
    <row r="80" spans="1:1">
      <c r="A80" t="s">
        <v>569</v>
      </c>
    </row>
    <row r="81" spans="1:1">
      <c r="A81" t="s">
        <v>571</v>
      </c>
    </row>
    <row r="82" spans="1:1">
      <c r="A82" t="s">
        <v>572</v>
      </c>
    </row>
    <row r="84" spans="1:1">
      <c r="A84" s="1" t="s">
        <v>611</v>
      </c>
    </row>
    <row r="85" spans="1:1">
      <c r="A85" s="22" t="s">
        <v>599</v>
      </c>
    </row>
    <row r="86" spans="1:1">
      <c r="A86" t="s">
        <v>612</v>
      </c>
    </row>
    <row r="87" spans="1:1">
      <c r="A87" t="s">
        <v>613</v>
      </c>
    </row>
    <row r="88" spans="1:1">
      <c r="A88" t="s">
        <v>614</v>
      </c>
    </row>
    <row r="90" spans="1:1">
      <c r="A90" s="1" t="s">
        <v>615</v>
      </c>
    </row>
    <row r="91" spans="1:1">
      <c r="A91" s="22" t="s">
        <v>696</v>
      </c>
    </row>
    <row r="92" spans="1:1">
      <c r="A92" t="s">
        <v>821</v>
      </c>
    </row>
    <row r="93" spans="1:1">
      <c r="A93" t="s">
        <v>697</v>
      </c>
    </row>
    <row r="94" spans="1:1">
      <c r="A94" t="s">
        <v>698</v>
      </c>
    </row>
    <row r="95" spans="1:1">
      <c r="A95" t="s">
        <v>699</v>
      </c>
    </row>
    <row r="97" spans="1:1">
      <c r="A97" s="1" t="s">
        <v>573</v>
      </c>
    </row>
    <row r="98" spans="1:1">
      <c r="A98" s="22" t="s">
        <v>599</v>
      </c>
    </row>
    <row r="99" spans="1:1">
      <c r="A99" t="s">
        <v>574</v>
      </c>
    </row>
    <row r="100" spans="1:1">
      <c r="A100" t="s">
        <v>575</v>
      </c>
    </row>
    <row r="101" spans="1:1">
      <c r="A101" t="s">
        <v>577</v>
      </c>
    </row>
    <row r="102" spans="1:1">
      <c r="A102" t="s">
        <v>576</v>
      </c>
    </row>
    <row r="104" spans="1:1">
      <c r="A104" s="1" t="s">
        <v>600</v>
      </c>
    </row>
    <row r="105" spans="1:1">
      <c r="A105" s="22" t="s">
        <v>601</v>
      </c>
    </row>
    <row r="106" spans="1:1">
      <c r="A106" t="s">
        <v>602</v>
      </c>
    </row>
    <row r="107" spans="1:1">
      <c r="A107" t="s">
        <v>603</v>
      </c>
    </row>
    <row r="108" spans="1:1">
      <c r="A108" t="s">
        <v>604</v>
      </c>
    </row>
    <row r="109" spans="1:1">
      <c r="A109" t="s">
        <v>605</v>
      </c>
    </row>
    <row r="110" spans="1:1">
      <c r="A110" t="s">
        <v>606</v>
      </c>
    </row>
    <row r="111" spans="1:1">
      <c r="A111" t="s">
        <v>607</v>
      </c>
    </row>
    <row r="112" spans="1:1">
      <c r="A112" t="s">
        <v>608</v>
      </c>
    </row>
    <row r="113" spans="1:1">
      <c r="A113" t="s">
        <v>609</v>
      </c>
    </row>
    <row r="115" spans="1:1">
      <c r="A115" s="1" t="s">
        <v>704</v>
      </c>
    </row>
    <row r="116" spans="1:1">
      <c r="A116" s="22" t="s">
        <v>822</v>
      </c>
    </row>
    <row r="117" spans="1:1">
      <c r="A117" t="s">
        <v>821</v>
      </c>
    </row>
    <row r="118" spans="1:1">
      <c r="A118" t="s">
        <v>823</v>
      </c>
    </row>
    <row r="119" spans="1:1">
      <c r="A119" t="s">
        <v>824</v>
      </c>
    </row>
    <row r="120" spans="1:1">
      <c r="A120" t="s">
        <v>825</v>
      </c>
    </row>
    <row r="121" spans="1:1">
      <c r="A121" t="s">
        <v>826</v>
      </c>
    </row>
    <row r="122" spans="1:1">
      <c r="A122" t="s">
        <v>827</v>
      </c>
    </row>
    <row r="123" spans="1:1">
      <c r="A123" t="s">
        <v>834</v>
      </c>
    </row>
    <row r="124" spans="1:1">
      <c r="A124" t="s">
        <v>835</v>
      </c>
    </row>
    <row r="126" spans="1:1">
      <c r="A126" s="1" t="s">
        <v>705</v>
      </c>
    </row>
    <row r="127" spans="1:1">
      <c r="A127" t="s">
        <v>706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8"/>
  <sheetViews>
    <sheetView workbookViewId="0">
      <selection activeCell="D28" sqref="D28"/>
    </sheetView>
  </sheetViews>
  <sheetFormatPr defaultRowHeight="15"/>
  <cols>
    <col min="1" max="1" width="50.42578125" customWidth="1"/>
  </cols>
  <sheetData>
    <row r="1" spans="1:36">
      <c r="A1" s="15" t="s">
        <v>562</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row>
    <row r="2" spans="1:36">
      <c r="B2">
        <v>2016</v>
      </c>
      <c r="C2">
        <v>2017</v>
      </c>
      <c r="D2">
        <v>2018</v>
      </c>
      <c r="E2">
        <v>2019</v>
      </c>
      <c r="F2">
        <v>2020</v>
      </c>
      <c r="G2">
        <v>2021</v>
      </c>
      <c r="H2">
        <v>2022</v>
      </c>
      <c r="I2">
        <v>2023</v>
      </c>
      <c r="J2">
        <v>2024</v>
      </c>
      <c r="K2">
        <v>2025</v>
      </c>
      <c r="L2">
        <v>2026</v>
      </c>
      <c r="M2">
        <v>2027</v>
      </c>
      <c r="N2">
        <v>2028</v>
      </c>
      <c r="O2">
        <v>2029</v>
      </c>
      <c r="P2">
        <v>2030</v>
      </c>
      <c r="Q2">
        <v>2031</v>
      </c>
      <c r="R2">
        <v>2032</v>
      </c>
      <c r="S2">
        <v>2033</v>
      </c>
      <c r="T2">
        <v>2034</v>
      </c>
      <c r="U2">
        <v>2035</v>
      </c>
      <c r="V2">
        <v>2036</v>
      </c>
      <c r="W2">
        <v>2037</v>
      </c>
      <c r="X2">
        <v>2038</v>
      </c>
      <c r="Y2">
        <v>2039</v>
      </c>
      <c r="Z2">
        <v>2040</v>
      </c>
      <c r="AA2">
        <v>2041</v>
      </c>
      <c r="AB2">
        <v>2042</v>
      </c>
      <c r="AC2">
        <v>2043</v>
      </c>
      <c r="AD2">
        <v>2044</v>
      </c>
      <c r="AE2">
        <v>2045</v>
      </c>
      <c r="AF2">
        <v>2046</v>
      </c>
      <c r="AG2">
        <v>2047</v>
      </c>
      <c r="AH2">
        <v>2048</v>
      </c>
      <c r="AI2">
        <v>2049</v>
      </c>
      <c r="AJ2">
        <v>2050</v>
      </c>
    </row>
    <row r="3" spans="1:36">
      <c r="A3" t="s">
        <v>560</v>
      </c>
      <c r="B3">
        <f>('AEO 49'!C72-'AEO 49'!C184)/'AEO 49'!C72</f>
        <v>0.86032285574956668</v>
      </c>
      <c r="C3">
        <f>('AEO 49'!D72-'AEO 49'!D184)/'AEO 49'!D72</f>
        <v>0.86942707428765031</v>
      </c>
      <c r="D3">
        <f>('AEO 49'!E72-'AEO 49'!E184)/'AEO 49'!E72</f>
        <v>0.87614017267828581</v>
      </c>
      <c r="E3">
        <f>('AEO 49'!F72-'AEO 49'!F184)/'AEO 49'!F72</f>
        <v>0.88066070356290793</v>
      </c>
      <c r="F3">
        <f>('AEO 49'!G72-'AEO 49'!G184)/'AEO 49'!G72</f>
        <v>0.88507390685080378</v>
      </c>
      <c r="G3">
        <f>('AEO 49'!H72-'AEO 49'!H184)/'AEO 49'!H72</f>
        <v>0.88859150935368392</v>
      </c>
      <c r="H3">
        <f>('AEO 49'!I72-'AEO 49'!I184)/'AEO 49'!I72</f>
        <v>0.89225472197735689</v>
      </c>
      <c r="I3">
        <f>('AEO 49'!J72-'AEO 49'!J184)/'AEO 49'!J72</f>
        <v>0.89450685293953802</v>
      </c>
      <c r="J3">
        <f>('AEO 49'!K72-'AEO 49'!K184)/'AEO 49'!K72</f>
        <v>0.89735514694124807</v>
      </c>
      <c r="K3">
        <f>('AEO 49'!L72-'AEO 49'!L184)/'AEO 49'!L72</f>
        <v>0.899599147536712</v>
      </c>
      <c r="L3">
        <f>('AEO 49'!M72-'AEO 49'!M184)/'AEO 49'!M72</f>
        <v>0.90145881193031818</v>
      </c>
      <c r="M3">
        <f>('AEO 49'!N72-'AEO 49'!N184)/'AEO 49'!N72</f>
        <v>0.90402361736280801</v>
      </c>
      <c r="N3">
        <f>('AEO 49'!O72-'AEO 49'!O184)/'AEO 49'!O72</f>
        <v>0.90696463556766371</v>
      </c>
      <c r="O3">
        <f>('AEO 49'!P72-'AEO 49'!P184)/'AEO 49'!P72</f>
        <v>0.90930501005591258</v>
      </c>
      <c r="P3">
        <f>('AEO 49'!Q72-'AEO 49'!Q184)/'AEO 49'!Q72</f>
        <v>0.91105123185970649</v>
      </c>
      <c r="Q3">
        <f>('AEO 49'!R72-'AEO 49'!R184)/'AEO 49'!R72</f>
        <v>0.91283598134869581</v>
      </c>
      <c r="R3">
        <f>('AEO 49'!S72-'AEO 49'!S184)/'AEO 49'!S72</f>
        <v>0.91431022327809541</v>
      </c>
      <c r="S3">
        <f>('AEO 49'!T72-'AEO 49'!T184)/'AEO 49'!T72</f>
        <v>0.91557487984329033</v>
      </c>
      <c r="T3">
        <f>('AEO 49'!U72-'AEO 49'!U184)/'AEO 49'!U72</f>
        <v>0.91695613628805106</v>
      </c>
      <c r="U3">
        <f>('AEO 49'!V72-'AEO 49'!V184)/'AEO 49'!V72</f>
        <v>0.91825878675300443</v>
      </c>
      <c r="V3">
        <f>('AEO 49'!W72-'AEO 49'!W184)/'AEO 49'!W72</f>
        <v>0.91961382295076555</v>
      </c>
      <c r="W3">
        <f>('AEO 49'!X72-'AEO 49'!X184)/'AEO 49'!X72</f>
        <v>0.92073853922936655</v>
      </c>
      <c r="X3">
        <f>('AEO 49'!Y72-'AEO 49'!Y184)/'AEO 49'!Y72</f>
        <v>0.92190234697477547</v>
      </c>
      <c r="Y3">
        <f>('AEO 49'!Z72-'AEO 49'!Z184)/'AEO 49'!Z72</f>
        <v>0.92288154248114462</v>
      </c>
      <c r="Z3">
        <f>('AEO 49'!AA72-'AEO 49'!AA184)/'AEO 49'!AA72</f>
        <v>0.92391027200398823</v>
      </c>
      <c r="AA3">
        <f>('AEO 49'!AB72-'AEO 49'!AB184)/'AEO 49'!AB72</f>
        <v>0.92488086557926541</v>
      </c>
      <c r="AB3">
        <f>('AEO 49'!AC72-'AEO 49'!AC184)/'AEO 49'!AC72</f>
        <v>0.9258835074654449</v>
      </c>
      <c r="AC3">
        <f>('AEO 49'!AD72-'AEO 49'!AD184)/'AEO 49'!AD72</f>
        <v>0.92682661345457695</v>
      </c>
      <c r="AD3">
        <f>('AEO 49'!AE72-'AEO 49'!AE184)/'AEO 49'!AE72</f>
        <v>0.9277995330466694</v>
      </c>
      <c r="AE3">
        <f>('AEO 49'!AF72-'AEO 49'!AF184)/'AEO 49'!AF72</f>
        <v>0.92878164039662059</v>
      </c>
      <c r="AF3">
        <f>('AEO 49'!AG72-'AEO 49'!AG184)/'AEO 49'!AG72</f>
        <v>0.92976950193357688</v>
      </c>
      <c r="AG3">
        <f>('AEO 49'!AH72-'AEO 49'!AH184)/'AEO 49'!AH72</f>
        <v>0.93072182084106769</v>
      </c>
      <c r="AH3">
        <f>('AEO 49'!AI72-'AEO 49'!AI184)/'AEO 49'!AI72</f>
        <v>0.93165094529526016</v>
      </c>
      <c r="AI3">
        <f>('AEO 49'!AJ72-'AEO 49'!AJ184)/'AEO 49'!AJ72</f>
        <v>0.93252497306130744</v>
      </c>
      <c r="AJ3">
        <f>('AEO 49'!AK72-'AEO 49'!AK184)/'AEO 49'!AK72</f>
        <v>0.93336078559549551</v>
      </c>
    </row>
    <row r="4" spans="1:36">
      <c r="A4" t="s">
        <v>561</v>
      </c>
      <c r="B4">
        <f>'AEO 49'!C184/'AEO 49'!C72</f>
        <v>0.13967714425043334</v>
      </c>
      <c r="C4">
        <f>'AEO 49'!D184/'AEO 49'!D72</f>
        <v>0.13057292571234966</v>
      </c>
      <c r="D4">
        <f>'AEO 49'!E184/'AEO 49'!E72</f>
        <v>0.12385982732171417</v>
      </c>
      <c r="E4">
        <f>'AEO 49'!F184/'AEO 49'!F72</f>
        <v>0.11933929643709203</v>
      </c>
      <c r="F4">
        <f>'AEO 49'!G184/'AEO 49'!G72</f>
        <v>0.11492609314919632</v>
      </c>
      <c r="G4">
        <f>'AEO 49'!H184/'AEO 49'!H72</f>
        <v>0.11140849064631604</v>
      </c>
      <c r="H4">
        <f>'AEO 49'!I184/'AEO 49'!I72</f>
        <v>0.10774527802264311</v>
      </c>
      <c r="I4">
        <f>'AEO 49'!J184/'AEO 49'!J72</f>
        <v>0.10549314706046198</v>
      </c>
      <c r="J4">
        <f>'AEO 49'!K184/'AEO 49'!K72</f>
        <v>0.10264485305875186</v>
      </c>
      <c r="K4">
        <f>'AEO 49'!L184/'AEO 49'!L72</f>
        <v>0.100400852463288</v>
      </c>
      <c r="L4">
        <f>'AEO 49'!M184/'AEO 49'!M72</f>
        <v>9.8541188069681734E-2</v>
      </c>
      <c r="M4">
        <f>'AEO 49'!N184/'AEO 49'!N72</f>
        <v>9.5976382637191951E-2</v>
      </c>
      <c r="N4">
        <f>'AEO 49'!O184/'AEO 49'!O72</f>
        <v>9.3035364432336162E-2</v>
      </c>
      <c r="O4">
        <f>'AEO 49'!P184/'AEO 49'!P72</f>
        <v>9.0694989944087409E-2</v>
      </c>
      <c r="P4">
        <f>'AEO 49'!Q184/'AEO 49'!Q72</f>
        <v>8.8948768140293455E-2</v>
      </c>
      <c r="Q4">
        <f>'AEO 49'!R184/'AEO 49'!R72</f>
        <v>8.7164018651304229E-2</v>
      </c>
      <c r="R4">
        <f>'AEO 49'!S184/'AEO 49'!S72</f>
        <v>8.5689776721904698E-2</v>
      </c>
      <c r="S4">
        <f>'AEO 49'!T184/'AEO 49'!T72</f>
        <v>8.4425120156709582E-2</v>
      </c>
      <c r="T4">
        <f>'AEO 49'!U184/'AEO 49'!U72</f>
        <v>8.3043863711948995E-2</v>
      </c>
      <c r="U4">
        <f>'AEO 49'!V184/'AEO 49'!V72</f>
        <v>8.1741213246995501E-2</v>
      </c>
      <c r="V4">
        <f>'AEO 49'!W184/'AEO 49'!W72</f>
        <v>8.0386177049234481E-2</v>
      </c>
      <c r="W4">
        <f>'AEO 49'!X184/'AEO 49'!X72</f>
        <v>7.926146077063348E-2</v>
      </c>
      <c r="X4">
        <f>'AEO 49'!Y184/'AEO 49'!Y72</f>
        <v>7.8097653025224548E-2</v>
      </c>
      <c r="Y4">
        <f>'AEO 49'!Z184/'AEO 49'!Z72</f>
        <v>7.7118457518855377E-2</v>
      </c>
      <c r="Z4">
        <f>'AEO 49'!AA184/'AEO 49'!AA72</f>
        <v>7.6089727996011783E-2</v>
      </c>
      <c r="AA4">
        <f>'AEO 49'!AB184/'AEO 49'!AB72</f>
        <v>7.511913442073459E-2</v>
      </c>
      <c r="AB4">
        <f>'AEO 49'!AC184/'AEO 49'!AC72</f>
        <v>7.4116492534555059E-2</v>
      </c>
      <c r="AC4">
        <f>'AEO 49'!AD184/'AEO 49'!AD72</f>
        <v>7.3173386545423061E-2</v>
      </c>
      <c r="AD4">
        <f>'AEO 49'!AE184/'AEO 49'!AE72</f>
        <v>7.2200466953330558E-2</v>
      </c>
      <c r="AE4">
        <f>'AEO 49'!AF184/'AEO 49'!AF72</f>
        <v>7.1218359603379425E-2</v>
      </c>
      <c r="AF4">
        <f>'AEO 49'!AG184/'AEO 49'!AG72</f>
        <v>7.0230498066423147E-2</v>
      </c>
      <c r="AG4">
        <f>'AEO 49'!AH184/'AEO 49'!AH72</f>
        <v>6.927817915893239E-2</v>
      </c>
      <c r="AH4">
        <f>'AEO 49'!AI184/'AEO 49'!AI72</f>
        <v>6.8349054704739884E-2</v>
      </c>
      <c r="AI4">
        <f>'AEO 49'!AJ184/'AEO 49'!AJ72</f>
        <v>6.7475026938692576E-2</v>
      </c>
      <c r="AJ4">
        <f>'AEO 49'!AK184/'AEO 49'!AK72</f>
        <v>6.6639214404504488E-2</v>
      </c>
    </row>
    <row r="6" spans="1:36">
      <c r="A6" s="15" t="s">
        <v>570</v>
      </c>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row>
    <row r="7" spans="1:36">
      <c r="B7">
        <v>2016</v>
      </c>
      <c r="C7">
        <v>2017</v>
      </c>
      <c r="D7">
        <v>2018</v>
      </c>
      <c r="E7">
        <v>2019</v>
      </c>
      <c r="F7">
        <v>2020</v>
      </c>
      <c r="G7">
        <v>2021</v>
      </c>
      <c r="H7">
        <v>2022</v>
      </c>
      <c r="I7">
        <v>2023</v>
      </c>
      <c r="J7">
        <v>2024</v>
      </c>
      <c r="K7">
        <v>2025</v>
      </c>
      <c r="L7">
        <v>2026</v>
      </c>
      <c r="M7">
        <v>2027</v>
      </c>
      <c r="N7">
        <v>2028</v>
      </c>
      <c r="O7">
        <v>2029</v>
      </c>
      <c r="P7">
        <v>2030</v>
      </c>
      <c r="Q7">
        <v>2031</v>
      </c>
      <c r="R7">
        <v>2032</v>
      </c>
      <c r="S7">
        <v>2033</v>
      </c>
      <c r="T7">
        <v>2034</v>
      </c>
      <c r="U7">
        <v>2035</v>
      </c>
      <c r="V7">
        <v>2036</v>
      </c>
      <c r="W7">
        <v>2037</v>
      </c>
      <c r="X7">
        <v>2038</v>
      </c>
      <c r="Y7">
        <v>2039</v>
      </c>
      <c r="Z7">
        <v>2040</v>
      </c>
      <c r="AA7">
        <v>2041</v>
      </c>
      <c r="AB7">
        <v>2042</v>
      </c>
      <c r="AC7">
        <v>2043</v>
      </c>
      <c r="AD7">
        <v>2044</v>
      </c>
      <c r="AE7">
        <v>2045</v>
      </c>
      <c r="AF7">
        <v>2046</v>
      </c>
      <c r="AG7">
        <v>2047</v>
      </c>
      <c r="AH7">
        <v>2048</v>
      </c>
      <c r="AI7">
        <v>2049</v>
      </c>
      <c r="AJ7">
        <v>2050</v>
      </c>
    </row>
    <row r="8" spans="1:36">
      <c r="A8" t="s">
        <v>563</v>
      </c>
      <c r="B8">
        <f>'AEO 48'!C179/'AEO 48'!C184</f>
        <v>1.0770276049656806</v>
      </c>
      <c r="C8">
        <f>'AEO 48'!D179/'AEO 48'!D184</f>
        <v>1.0841834695767254</v>
      </c>
      <c r="D8">
        <f>'AEO 48'!E179/'AEO 48'!E184</f>
        <v>1.0819198525057789</v>
      </c>
      <c r="E8">
        <f>'AEO 48'!F179/'AEO 48'!F184</f>
        <v>1.0796532275561801</v>
      </c>
      <c r="F8">
        <f>'AEO 48'!G179/'AEO 48'!G184</f>
        <v>1.0757836717223239</v>
      </c>
      <c r="G8">
        <f>'AEO 48'!H179/'AEO 48'!H184</f>
        <v>1.0809824645200123</v>
      </c>
      <c r="H8">
        <f>'AEO 48'!I179/'AEO 48'!I184</f>
        <v>1.0858943428804937</v>
      </c>
      <c r="I8">
        <f>'AEO 48'!J179/'AEO 48'!J184</f>
        <v>1.0904284695363859</v>
      </c>
      <c r="J8">
        <f>'AEO 48'!K179/'AEO 48'!K184</f>
        <v>1.0948163453360054</v>
      </c>
      <c r="K8">
        <f>'AEO 48'!L179/'AEO 48'!L184</f>
        <v>1.0902416916831694</v>
      </c>
      <c r="L8">
        <f>'AEO 48'!M179/'AEO 48'!M184</f>
        <v>1.1005507363686149</v>
      </c>
      <c r="M8">
        <f>'AEO 48'!N179/'AEO 48'!N184</f>
        <v>1.1104151635286466</v>
      </c>
      <c r="N8">
        <f>'AEO 48'!O179/'AEO 48'!O184</f>
        <v>1.1197135813200234</v>
      </c>
      <c r="O8">
        <f>'AEO 48'!P179/'AEO 48'!P184</f>
        <v>1.1286674068929552</v>
      </c>
      <c r="P8">
        <f>'AEO 48'!Q179/'AEO 48'!Q184</f>
        <v>1.1225197014043227</v>
      </c>
      <c r="Q8">
        <f>'AEO 48'!R179/'AEO 48'!R184</f>
        <v>1.121547981088024</v>
      </c>
      <c r="R8">
        <f>'AEO 48'!S179/'AEO 48'!S184</f>
        <v>1.1204691616169451</v>
      </c>
      <c r="S8">
        <f>'AEO 48'!T179/'AEO 48'!T184</f>
        <v>1.1192625001917267</v>
      </c>
      <c r="T8">
        <f>'AEO 48'!U179/'AEO 48'!U184</f>
        <v>1.1185142197276925</v>
      </c>
      <c r="U8">
        <f>'AEO 48'!V179/'AEO 48'!V184</f>
        <v>1.1131644745187865</v>
      </c>
      <c r="V8">
        <f>'AEO 48'!W179/'AEO 48'!W184</f>
        <v>1.1138388431904636</v>
      </c>
      <c r="W8">
        <f>'AEO 48'!X179/'AEO 48'!X184</f>
        <v>1.1151168857703468</v>
      </c>
      <c r="X8">
        <f>'AEO 48'!Y179/'AEO 48'!Y184</f>
        <v>1.1164586967199268</v>
      </c>
      <c r="Y8">
        <f>'AEO 48'!Z179/'AEO 48'!Z184</f>
        <v>1.1184960384561831</v>
      </c>
      <c r="Z8">
        <f>'AEO 48'!AA179/'AEO 48'!AA184</f>
        <v>1.1206985689576012</v>
      </c>
      <c r="AA8">
        <f>'AEO 48'!AB179/'AEO 48'!AB184</f>
        <v>1.1179641680183947</v>
      </c>
      <c r="AB8">
        <f>'AEO 48'!AC179/'AEO 48'!AC184</f>
        <v>1.1153554677560571</v>
      </c>
      <c r="AC8">
        <f>'AEO 48'!AD179/'AEO 48'!AD184</f>
        <v>1.1132996735570866</v>
      </c>
      <c r="AD8">
        <f>'AEO 48'!AE179/'AEO 48'!AE184</f>
        <v>1.1117302212187488</v>
      </c>
      <c r="AE8">
        <f>'AEO 48'!AF179/'AEO 48'!AF184</f>
        <v>1.110371508935422</v>
      </c>
      <c r="AF8">
        <f>'AEO 48'!AG179/'AEO 48'!AG184</f>
        <v>1.1086377490728798</v>
      </c>
      <c r="AG8">
        <f>'AEO 48'!AH179/'AEO 48'!AH184</f>
        <v>1.1075313091616743</v>
      </c>
      <c r="AH8">
        <f>'AEO 48'!AI179/'AEO 48'!AI184</f>
        <v>1.1063566561846299</v>
      </c>
      <c r="AI8">
        <f>'AEO 48'!AJ179/'AEO 48'!AJ184</f>
        <v>1.1040544551743714</v>
      </c>
      <c r="AJ8">
        <f>'AEO 48'!AK179/'AEO 48'!AK184</f>
        <v>1.1011749666665605</v>
      </c>
    </row>
    <row r="9" spans="1:36">
      <c r="A9" t="s">
        <v>820</v>
      </c>
      <c r="B9">
        <f>'AEO 50'!C207/'AEO 50'!C133</f>
        <v>1.0540305548753084</v>
      </c>
    </row>
    <row r="11" spans="1:36">
      <c r="A11" s="15" t="s">
        <v>828</v>
      </c>
      <c r="B11" s="16"/>
      <c r="D11" s="15" t="s">
        <v>841</v>
      </c>
    </row>
    <row r="12" spans="1:36">
      <c r="A12" t="s">
        <v>833</v>
      </c>
      <c r="B12" s="50">
        <v>0.68595041322314043</v>
      </c>
      <c r="D12" s="22" t="s">
        <v>829</v>
      </c>
    </row>
    <row r="13" spans="1:36">
      <c r="A13" t="s">
        <v>566</v>
      </c>
      <c r="B13" s="50">
        <v>0.68881036513545346</v>
      </c>
    </row>
    <row r="15" spans="1:36">
      <c r="A15" s="15" t="s">
        <v>830</v>
      </c>
      <c r="B15" s="16"/>
      <c r="D15" s="15" t="s">
        <v>841</v>
      </c>
    </row>
    <row r="16" spans="1:36">
      <c r="A16" t="s">
        <v>831</v>
      </c>
      <c r="B16">
        <v>0.55000000000000004</v>
      </c>
      <c r="D16" s="22" t="s">
        <v>832</v>
      </c>
    </row>
    <row r="18" spans="1:4">
      <c r="A18" s="15" t="s">
        <v>843</v>
      </c>
      <c r="B18" s="16"/>
      <c r="C18" s="21"/>
      <c r="D18" s="15" t="s">
        <v>841</v>
      </c>
    </row>
    <row r="19" spans="1:4">
      <c r="A19" t="s">
        <v>817</v>
      </c>
      <c r="B19">
        <v>1.67</v>
      </c>
      <c r="C19" s="21"/>
      <c r="D19" s="22" t="s">
        <v>836</v>
      </c>
    </row>
    <row r="20" spans="1:4">
      <c r="A20" t="s">
        <v>818</v>
      </c>
      <c r="B20">
        <v>1</v>
      </c>
      <c r="C20" s="21"/>
    </row>
    <row r="21" spans="1:4">
      <c r="A21" t="s">
        <v>819</v>
      </c>
      <c r="B21">
        <v>21.2</v>
      </c>
      <c r="C21" s="21"/>
    </row>
    <row r="22" spans="1:4">
      <c r="A22" t="s">
        <v>820</v>
      </c>
      <c r="B22">
        <v>16</v>
      </c>
      <c r="C22" s="21"/>
    </row>
    <row r="24" spans="1:4">
      <c r="A24" s="15" t="s">
        <v>837</v>
      </c>
      <c r="B24" s="16"/>
      <c r="D24" s="15" t="s">
        <v>841</v>
      </c>
    </row>
    <row r="25" spans="1:4">
      <c r="A25" t="s">
        <v>838</v>
      </c>
      <c r="B25">
        <v>120476</v>
      </c>
      <c r="D25" t="s">
        <v>564</v>
      </c>
    </row>
    <row r="26" spans="1:4">
      <c r="A26" t="s">
        <v>839</v>
      </c>
      <c r="B26">
        <v>137452</v>
      </c>
      <c r="D26" s="18">
        <v>2017</v>
      </c>
    </row>
    <row r="27" spans="1:4">
      <c r="D27" t="s">
        <v>842</v>
      </c>
    </row>
    <row r="28" spans="1:4">
      <c r="D28" t="s">
        <v>840</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14"/>
  <sheetViews>
    <sheetView workbookViewId="0">
      <selection activeCell="B4" sqref="B4"/>
    </sheetView>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125</v>
      </c>
      <c r="B2" s="52">
        <f>B$4/(1-'Calculations Etc'!$B$12)</f>
        <v>1.372295876086261E-3</v>
      </c>
      <c r="C2" s="17">
        <f>$B2+$B2*(C$1-$B$1)/($AJ$1-$B$1)*'NAP F28'!$B$24</f>
        <v>1.3931253233546484E-3</v>
      </c>
      <c r="D2" s="17">
        <f>$B2+$B2*(D$1-$B$1)/($AJ$1-$B$1)*'NAP F28'!$B$24</f>
        <v>1.4139547706230361E-3</v>
      </c>
      <c r="E2" s="17">
        <f>$B2+$B2*(E$1-$B$1)/($AJ$1-$B$1)*'NAP F28'!$B$24</f>
        <v>1.4347842178914236E-3</v>
      </c>
      <c r="F2" s="17">
        <f>$B2+$B2*(F$1-$B$1)/($AJ$1-$B$1)*'NAP F28'!$B$24</f>
        <v>1.455613665159811E-3</v>
      </c>
      <c r="G2" s="17">
        <f>$B2+$B2*(G$1-$B$1)/($AJ$1-$B$1)*'NAP F28'!$B$24</f>
        <v>1.4764431124281987E-3</v>
      </c>
      <c r="H2" s="17">
        <f>$B2+$B2*(H$1-$B$1)/($AJ$1-$B$1)*'NAP F28'!$B$24</f>
        <v>1.4972725596965862E-3</v>
      </c>
      <c r="I2" s="17">
        <f>$B2+$B2*(I$1-$B$1)/($AJ$1-$B$1)*'NAP F28'!$B$24</f>
        <v>1.5181020069649736E-3</v>
      </c>
      <c r="J2" s="17">
        <f>$B2+$B2*(J$1-$B$1)/($AJ$1-$B$1)*'NAP F28'!$B$24</f>
        <v>1.5389314542333613E-3</v>
      </c>
      <c r="K2" s="17">
        <f>$B2+$B2*(K$1-$B$1)/($AJ$1-$B$1)*'NAP F28'!$B$24</f>
        <v>1.5597609015017488E-3</v>
      </c>
      <c r="L2" s="17">
        <f>$B2+$B2*(L$1-$B$1)/($AJ$1-$B$1)*'NAP F28'!$B$24</f>
        <v>1.5805903487701362E-3</v>
      </c>
      <c r="M2" s="17">
        <f>$B2+$B2*(M$1-$B$1)/($AJ$1-$B$1)*'NAP F28'!$B$24</f>
        <v>1.6014197960385239E-3</v>
      </c>
      <c r="N2" s="17">
        <f>$B2+$B2*(N$1-$B$1)/($AJ$1-$B$1)*'NAP F28'!$B$24</f>
        <v>1.6222492433069116E-3</v>
      </c>
      <c r="O2" s="17">
        <f>$B2+$B2*(O$1-$B$1)/($AJ$1-$B$1)*'NAP F28'!$B$24</f>
        <v>1.6430786905752991E-3</v>
      </c>
      <c r="P2" s="17">
        <f>$B2+$B2*(P$1-$B$1)/($AJ$1-$B$1)*'NAP F28'!$B$24</f>
        <v>1.6639081378436865E-3</v>
      </c>
      <c r="Q2" s="17">
        <f>$B2+$B2*(Q$1-$B$1)/($AJ$1-$B$1)*'NAP F28'!$B$24</f>
        <v>1.684737585112074E-3</v>
      </c>
      <c r="R2" s="17">
        <f>$B2+$B2*(R$1-$B$1)/($AJ$1-$B$1)*'NAP F28'!$B$24</f>
        <v>1.7055670323804617E-3</v>
      </c>
      <c r="S2" s="17">
        <f>$B2+$B2*(S$1-$B$1)/($AJ$1-$B$1)*'NAP F28'!$B$24</f>
        <v>1.7263964796488491E-3</v>
      </c>
      <c r="T2" s="17">
        <f>$B2+$B2*(T$1-$B$1)/($AJ$1-$B$1)*'NAP F28'!$B$24</f>
        <v>1.7472259269172368E-3</v>
      </c>
      <c r="U2" s="17">
        <f>$B2+$B2*(U$1-$B$1)/($AJ$1-$B$1)*'NAP F28'!$B$24</f>
        <v>1.7680553741856243E-3</v>
      </c>
      <c r="V2" s="17">
        <f>$B2+$B2*(V$1-$B$1)/($AJ$1-$B$1)*'NAP F28'!$B$24</f>
        <v>1.7888848214540117E-3</v>
      </c>
      <c r="W2" s="17">
        <f>$B2+$B2*(W$1-$B$1)/($AJ$1-$B$1)*'NAP F28'!$B$24</f>
        <v>1.8097142687223994E-3</v>
      </c>
      <c r="X2" s="17">
        <f>$B2+$B2*(X$1-$B$1)/($AJ$1-$B$1)*'NAP F28'!$B$24</f>
        <v>1.8305437159907869E-3</v>
      </c>
      <c r="Y2" s="17">
        <f>$B2+$B2*(Y$1-$B$1)/($AJ$1-$B$1)*'NAP F28'!$B$24</f>
        <v>1.8513731632591743E-3</v>
      </c>
      <c r="Z2" s="17">
        <f>$B2+$B2*(Z$1-$B$1)/($AJ$1-$B$1)*'NAP F28'!$B$24</f>
        <v>1.872202610527562E-3</v>
      </c>
      <c r="AA2" s="17">
        <f>$B2+$B2*(AA$1-$B$1)/($AJ$1-$B$1)*'NAP F28'!$B$24</f>
        <v>1.8930320577959495E-3</v>
      </c>
      <c r="AB2" s="17">
        <f>$B2+$B2*(AB$1-$B$1)/($AJ$1-$B$1)*'NAP F28'!$B$24</f>
        <v>1.9138615050643369E-3</v>
      </c>
      <c r="AC2" s="17">
        <f>$B2+$B2*(AC$1-$B$1)/($AJ$1-$B$1)*'NAP F28'!$B$24</f>
        <v>1.9346909523327246E-3</v>
      </c>
      <c r="AD2" s="17">
        <f>$B2+$B2*(AD$1-$B$1)/($AJ$1-$B$1)*'NAP F28'!$B$24</f>
        <v>1.9555203996011123E-3</v>
      </c>
      <c r="AE2" s="17">
        <f>$B2+$B2*(AE$1-$B$1)/($AJ$1-$B$1)*'NAP F28'!$B$24</f>
        <v>1.9763498468694995E-3</v>
      </c>
      <c r="AF2" s="17">
        <f>$B2+$B2*(AF$1-$B$1)/($AJ$1-$B$1)*'NAP F28'!$B$24</f>
        <v>1.9971792941378872E-3</v>
      </c>
      <c r="AG2" s="17">
        <f>$B2+$B2*(AG$1-$B$1)/($AJ$1-$B$1)*'NAP F28'!$B$24</f>
        <v>2.0180087414062749E-3</v>
      </c>
      <c r="AH2" s="17">
        <f>$B2+$B2*(AH$1-$B$1)/($AJ$1-$B$1)*'NAP F28'!$B$24</f>
        <v>2.0388381886746621E-3</v>
      </c>
      <c r="AI2" s="17">
        <f>$B2+$B2*(AI$1-$B$1)/($AJ$1-$B$1)*'NAP F28'!$B$24</f>
        <v>2.0596676359430498E-3</v>
      </c>
      <c r="AJ2" s="17">
        <f>$B2+$B2*(AJ$1-$B$1)/($AJ$1-$B$1)*'NAP F28'!$B$24</f>
        <v>2.0804970832114375E-3</v>
      </c>
    </row>
    <row r="3" spans="1:36">
      <c r="A3" t="s">
        <v>126</v>
      </c>
      <c r="B3" s="17">
        <f>B$4</f>
        <v>4.3096895282047876E-4</v>
      </c>
      <c r="C3" s="17">
        <f t="shared" ref="C3:AJ5" si="0">C$4</f>
        <v>4.3212200911384841E-4</v>
      </c>
      <c r="D3" s="17">
        <f t="shared" si="0"/>
        <v>4.44642809024204E-4</v>
      </c>
      <c r="E3" s="17">
        <f t="shared" si="0"/>
        <v>4.6478883702978185E-4</v>
      </c>
      <c r="F3" s="17">
        <f t="shared" si="0"/>
        <v>4.853829716292042E-4</v>
      </c>
      <c r="G3" s="17">
        <f t="shared" si="0"/>
        <v>5.0847912596699752E-4</v>
      </c>
      <c r="H3" s="17">
        <f t="shared" si="0"/>
        <v>5.3201734320528567E-4</v>
      </c>
      <c r="I3" s="17">
        <f t="shared" si="0"/>
        <v>5.6295961154088784E-4</v>
      </c>
      <c r="J3" s="17">
        <f t="shared" si="0"/>
        <v>5.798596771971181E-4</v>
      </c>
      <c r="K3" s="17">
        <f t="shared" si="0"/>
        <v>6.1653614910853617E-4</v>
      </c>
      <c r="L3" s="17">
        <f t="shared" si="0"/>
        <v>6.1974013828480356E-4</v>
      </c>
      <c r="M3" s="17">
        <f t="shared" si="0"/>
        <v>6.2212086830572071E-4</v>
      </c>
      <c r="N3" s="17">
        <f t="shared" si="0"/>
        <v>6.241091879710482E-4</v>
      </c>
      <c r="O3" s="17">
        <f t="shared" si="0"/>
        <v>6.2595760168000271E-4</v>
      </c>
      <c r="P3" s="17">
        <f t="shared" si="0"/>
        <v>6.2725285110727441E-4</v>
      </c>
      <c r="Q3" s="17">
        <f t="shared" si="0"/>
        <v>6.290784069026196E-4</v>
      </c>
      <c r="R3" s="17">
        <f t="shared" si="0"/>
        <v>6.3057666066270454E-4</v>
      </c>
      <c r="S3" s="17">
        <f t="shared" si="0"/>
        <v>6.3232941490421336E-4</v>
      </c>
      <c r="T3" s="17">
        <f t="shared" si="0"/>
        <v>6.3420971048175562E-4</v>
      </c>
      <c r="U3" s="17">
        <f t="shared" si="0"/>
        <v>6.357874332647166E-4</v>
      </c>
      <c r="V3" s="17">
        <f t="shared" si="0"/>
        <v>6.3711852900162679E-4</v>
      </c>
      <c r="W3" s="17">
        <f t="shared" si="0"/>
        <v>6.3897746372721547E-4</v>
      </c>
      <c r="X3" s="17">
        <f t="shared" si="0"/>
        <v>6.4019503228858866E-4</v>
      </c>
      <c r="Y3" s="17">
        <f t="shared" si="0"/>
        <v>6.4132482867957101E-4</v>
      </c>
      <c r="Z3" s="17">
        <f t="shared" si="0"/>
        <v>6.4222195673827151E-4</v>
      </c>
      <c r="AA3" s="17">
        <f t="shared" si="0"/>
        <v>6.4250147755569569E-4</v>
      </c>
      <c r="AB3" s="17">
        <f t="shared" si="0"/>
        <v>6.4263144468607849E-4</v>
      </c>
      <c r="AC3" s="17">
        <f t="shared" si="0"/>
        <v>6.4266242554533671E-4</v>
      </c>
      <c r="AD3" s="17">
        <f t="shared" si="0"/>
        <v>6.4270378880440916E-4</v>
      </c>
      <c r="AE3" s="17">
        <f t="shared" si="0"/>
        <v>6.4271752573126593E-4</v>
      </c>
      <c r="AF3" s="17">
        <f t="shared" si="0"/>
        <v>6.4245017547063317E-4</v>
      </c>
      <c r="AG3" s="17">
        <f t="shared" si="0"/>
        <v>6.4271964656861119E-4</v>
      </c>
      <c r="AH3" s="17">
        <f t="shared" si="0"/>
        <v>6.4303854842458251E-4</v>
      </c>
      <c r="AI3" s="17">
        <f t="shared" si="0"/>
        <v>6.4311433024004773E-4</v>
      </c>
      <c r="AJ3" s="17">
        <f t="shared" si="0"/>
        <v>6.4329988271522964E-4</v>
      </c>
    </row>
    <row r="4" spans="1:36">
      <c r="A4" t="s">
        <v>127</v>
      </c>
      <c r="B4" s="17">
        <f>'AEO 7'!C41*'Calculations Etc'!$B$19/'Calculations Etc'!$B$25</f>
        <v>4.3096895282047876E-4</v>
      </c>
      <c r="C4" s="17">
        <f>'AEO 7'!D41*'Calculations Etc'!$B$19/'Calculations Etc'!$B$25</f>
        <v>4.3212200911384841E-4</v>
      </c>
      <c r="D4" s="17">
        <f>'AEO 7'!E41*'Calculations Etc'!$B$19/'Calculations Etc'!$B$25</f>
        <v>4.44642809024204E-4</v>
      </c>
      <c r="E4" s="17">
        <f>'AEO 7'!F41*'Calculations Etc'!$B$19/'Calculations Etc'!$B$25</f>
        <v>4.6478883702978185E-4</v>
      </c>
      <c r="F4" s="17">
        <f>'AEO 7'!G41*'Calculations Etc'!$B$19/'Calculations Etc'!$B$25</f>
        <v>4.853829716292042E-4</v>
      </c>
      <c r="G4" s="17">
        <f>'AEO 7'!H41*'Calculations Etc'!$B$19/'Calculations Etc'!$B$25</f>
        <v>5.0847912596699752E-4</v>
      </c>
      <c r="H4" s="17">
        <f>'AEO 7'!I41*'Calculations Etc'!$B$19/'Calculations Etc'!$B$25</f>
        <v>5.3201734320528567E-4</v>
      </c>
      <c r="I4" s="17">
        <f>'AEO 7'!J41*'Calculations Etc'!$B$19/'Calculations Etc'!$B$25</f>
        <v>5.6295961154088784E-4</v>
      </c>
      <c r="J4" s="17">
        <f>'AEO 7'!K41*'Calculations Etc'!$B$19/'Calculations Etc'!$B$25</f>
        <v>5.798596771971181E-4</v>
      </c>
      <c r="K4" s="17">
        <f>'AEO 7'!L41*'Calculations Etc'!$B$19/'Calculations Etc'!$B$25</f>
        <v>6.1653614910853617E-4</v>
      </c>
      <c r="L4" s="17">
        <f>'AEO 7'!M41*'Calculations Etc'!$B$19/'Calculations Etc'!$B$25</f>
        <v>6.1974013828480356E-4</v>
      </c>
      <c r="M4" s="17">
        <f>'AEO 7'!N41*'Calculations Etc'!$B$19/'Calculations Etc'!$B$25</f>
        <v>6.2212086830572071E-4</v>
      </c>
      <c r="N4" s="17">
        <f>'AEO 7'!O41*'Calculations Etc'!$B$19/'Calculations Etc'!$B$25</f>
        <v>6.241091879710482E-4</v>
      </c>
      <c r="O4" s="17">
        <f>'AEO 7'!P41*'Calculations Etc'!$B$19/'Calculations Etc'!$B$25</f>
        <v>6.2595760168000271E-4</v>
      </c>
      <c r="P4" s="17">
        <f>'AEO 7'!Q41*'Calculations Etc'!$B$19/'Calculations Etc'!$B$25</f>
        <v>6.2725285110727441E-4</v>
      </c>
      <c r="Q4" s="17">
        <f>'AEO 7'!R41*'Calculations Etc'!$B$19/'Calculations Etc'!$B$25</f>
        <v>6.290784069026196E-4</v>
      </c>
      <c r="R4" s="17">
        <f>'AEO 7'!S41*'Calculations Etc'!$B$19/'Calculations Etc'!$B$25</f>
        <v>6.3057666066270454E-4</v>
      </c>
      <c r="S4" s="17">
        <f>'AEO 7'!T41*'Calculations Etc'!$B$19/'Calculations Etc'!$B$25</f>
        <v>6.3232941490421336E-4</v>
      </c>
      <c r="T4" s="17">
        <f>'AEO 7'!U41*'Calculations Etc'!$B$19/'Calculations Etc'!$B$25</f>
        <v>6.3420971048175562E-4</v>
      </c>
      <c r="U4" s="17">
        <f>'AEO 7'!V41*'Calculations Etc'!$B$19/'Calculations Etc'!$B$25</f>
        <v>6.357874332647166E-4</v>
      </c>
      <c r="V4" s="17">
        <f>'AEO 7'!W41*'Calculations Etc'!$B$19/'Calculations Etc'!$B$25</f>
        <v>6.3711852900162679E-4</v>
      </c>
      <c r="W4" s="17">
        <f>'AEO 7'!X41*'Calculations Etc'!$B$19/'Calculations Etc'!$B$25</f>
        <v>6.3897746372721547E-4</v>
      </c>
      <c r="X4" s="17">
        <f>'AEO 7'!Y41*'Calculations Etc'!$B$19/'Calculations Etc'!$B$25</f>
        <v>6.4019503228858866E-4</v>
      </c>
      <c r="Y4" s="17">
        <f>'AEO 7'!Z41*'Calculations Etc'!$B$19/'Calculations Etc'!$B$25</f>
        <v>6.4132482867957101E-4</v>
      </c>
      <c r="Z4" s="17">
        <f>'AEO 7'!AA41*'Calculations Etc'!$B$19/'Calculations Etc'!$B$25</f>
        <v>6.4222195673827151E-4</v>
      </c>
      <c r="AA4" s="17">
        <f>'AEO 7'!AB41*'Calculations Etc'!$B$19/'Calculations Etc'!$B$25</f>
        <v>6.4250147755569569E-4</v>
      </c>
      <c r="AB4" s="17">
        <f>'AEO 7'!AC41*'Calculations Etc'!$B$19/'Calculations Etc'!$B$25</f>
        <v>6.4263144468607849E-4</v>
      </c>
      <c r="AC4" s="17">
        <f>'AEO 7'!AD41*'Calculations Etc'!$B$19/'Calculations Etc'!$B$25</f>
        <v>6.4266242554533671E-4</v>
      </c>
      <c r="AD4" s="17">
        <f>'AEO 7'!AE41*'Calculations Etc'!$B$19/'Calculations Etc'!$B$25</f>
        <v>6.4270378880440916E-4</v>
      </c>
      <c r="AE4" s="17">
        <f>'AEO 7'!AF41*'Calculations Etc'!$B$19/'Calculations Etc'!$B$25</f>
        <v>6.4271752573126593E-4</v>
      </c>
      <c r="AF4" s="17">
        <f>'AEO 7'!AG41*'Calculations Etc'!$B$19/'Calculations Etc'!$B$25</f>
        <v>6.4245017547063317E-4</v>
      </c>
      <c r="AG4" s="17">
        <f>'AEO 7'!AH41*'Calculations Etc'!$B$19/'Calculations Etc'!$B$25</f>
        <v>6.4271964656861119E-4</v>
      </c>
      <c r="AH4" s="17">
        <f>'AEO 7'!AI41*'Calculations Etc'!$B$19/'Calculations Etc'!$B$25</f>
        <v>6.4303854842458251E-4</v>
      </c>
      <c r="AI4" s="17">
        <f>'AEO 7'!AJ41*'Calculations Etc'!$B$19/'Calculations Etc'!$B$25</f>
        <v>6.4311433024004773E-4</v>
      </c>
      <c r="AJ4" s="17">
        <f>'AEO 7'!AK41*'Calculations Etc'!$B$19/'Calculations Etc'!$B$25</f>
        <v>6.4329988271522964E-4</v>
      </c>
    </row>
    <row r="5" spans="1:36">
      <c r="A5" t="s">
        <v>128</v>
      </c>
      <c r="B5" s="17">
        <f>B$4</f>
        <v>4.3096895282047876E-4</v>
      </c>
      <c r="C5" s="17">
        <f t="shared" si="0"/>
        <v>4.3212200911384841E-4</v>
      </c>
      <c r="D5" s="17">
        <f t="shared" si="0"/>
        <v>4.44642809024204E-4</v>
      </c>
      <c r="E5" s="17">
        <f t="shared" si="0"/>
        <v>4.6478883702978185E-4</v>
      </c>
      <c r="F5" s="17">
        <f t="shared" si="0"/>
        <v>4.853829716292042E-4</v>
      </c>
      <c r="G5" s="17">
        <f t="shared" si="0"/>
        <v>5.0847912596699752E-4</v>
      </c>
      <c r="H5" s="17">
        <f t="shared" si="0"/>
        <v>5.3201734320528567E-4</v>
      </c>
      <c r="I5" s="17">
        <f t="shared" si="0"/>
        <v>5.6295961154088784E-4</v>
      </c>
      <c r="J5" s="17">
        <f t="shared" si="0"/>
        <v>5.798596771971181E-4</v>
      </c>
      <c r="K5" s="17">
        <f t="shared" si="0"/>
        <v>6.1653614910853617E-4</v>
      </c>
      <c r="L5" s="17">
        <f t="shared" si="0"/>
        <v>6.1974013828480356E-4</v>
      </c>
      <c r="M5" s="17">
        <f t="shared" si="0"/>
        <v>6.2212086830572071E-4</v>
      </c>
      <c r="N5" s="17">
        <f t="shared" si="0"/>
        <v>6.241091879710482E-4</v>
      </c>
      <c r="O5" s="17">
        <f t="shared" si="0"/>
        <v>6.2595760168000271E-4</v>
      </c>
      <c r="P5" s="17">
        <f t="shared" si="0"/>
        <v>6.2725285110727441E-4</v>
      </c>
      <c r="Q5" s="17">
        <f t="shared" si="0"/>
        <v>6.290784069026196E-4</v>
      </c>
      <c r="R5" s="17">
        <f t="shared" si="0"/>
        <v>6.3057666066270454E-4</v>
      </c>
      <c r="S5" s="17">
        <f t="shared" si="0"/>
        <v>6.3232941490421336E-4</v>
      </c>
      <c r="T5" s="17">
        <f t="shared" si="0"/>
        <v>6.3420971048175562E-4</v>
      </c>
      <c r="U5" s="17">
        <f t="shared" si="0"/>
        <v>6.357874332647166E-4</v>
      </c>
      <c r="V5" s="17">
        <f t="shared" si="0"/>
        <v>6.3711852900162679E-4</v>
      </c>
      <c r="W5" s="17">
        <f t="shared" si="0"/>
        <v>6.3897746372721547E-4</v>
      </c>
      <c r="X5" s="17">
        <f t="shared" si="0"/>
        <v>6.4019503228858866E-4</v>
      </c>
      <c r="Y5" s="17">
        <f t="shared" si="0"/>
        <v>6.4132482867957101E-4</v>
      </c>
      <c r="Z5" s="17">
        <f t="shared" si="0"/>
        <v>6.4222195673827151E-4</v>
      </c>
      <c r="AA5" s="17">
        <f t="shared" si="0"/>
        <v>6.4250147755569569E-4</v>
      </c>
      <c r="AB5" s="17">
        <f t="shared" si="0"/>
        <v>6.4263144468607849E-4</v>
      </c>
      <c r="AC5" s="17">
        <f t="shared" si="0"/>
        <v>6.4266242554533671E-4</v>
      </c>
      <c r="AD5" s="17">
        <f t="shared" si="0"/>
        <v>6.4270378880440916E-4</v>
      </c>
      <c r="AE5" s="17">
        <f t="shared" si="0"/>
        <v>6.4271752573126593E-4</v>
      </c>
      <c r="AF5" s="17">
        <f t="shared" si="0"/>
        <v>6.4245017547063317E-4</v>
      </c>
      <c r="AG5" s="17">
        <f t="shared" si="0"/>
        <v>6.4271964656861119E-4</v>
      </c>
      <c r="AH5" s="17">
        <f t="shared" si="0"/>
        <v>6.4303854842458251E-4</v>
      </c>
      <c r="AI5" s="17">
        <f t="shared" si="0"/>
        <v>6.4311433024004773E-4</v>
      </c>
      <c r="AJ5" s="17">
        <f t="shared" si="0"/>
        <v>6.4329988271522964E-4</v>
      </c>
    </row>
    <row r="6" spans="1:36">
      <c r="A6" t="s">
        <v>129</v>
      </c>
      <c r="B6" s="17">
        <f>B4*(1-'Calculations Etc'!$B$16)+B2*'Calculations Etc'!$B$16</f>
        <v>9.4869876061665906E-4</v>
      </c>
      <c r="C6" s="17">
        <f>C4*(1-'Calculations Etc'!$B$16)+C2*'Calculations Etc'!$B$16</f>
        <v>9.6067383194628844E-4</v>
      </c>
      <c r="D6" s="17">
        <f>D4*(1-'Calculations Etc'!$B$16)+D2*'Calculations Etc'!$B$16</f>
        <v>9.7776438790356181E-4</v>
      </c>
      <c r="E6" s="17">
        <f>E4*(1-'Calculations Etc'!$B$16)+E2*'Calculations Etc'!$B$16</f>
        <v>9.9828629650368481E-4</v>
      </c>
      <c r="F6" s="17">
        <f>F4*(1-'Calculations Etc'!$B$16)+F2*'Calculations Etc'!$B$16</f>
        <v>1.019009853071038E-3</v>
      </c>
      <c r="G6" s="17">
        <f>G4*(1-'Calculations Etc'!$B$16)+G2*'Calculations Etc'!$B$16</f>
        <v>1.0408593185206583E-3</v>
      </c>
      <c r="H6" s="17">
        <f>H4*(1-'Calculations Etc'!$B$16)+H2*'Calculations Etc'!$B$16</f>
        <v>1.062907712275501E-3</v>
      </c>
      <c r="I6" s="17">
        <f>I4*(1-'Calculations Etc'!$B$16)+I2*'Calculations Etc'!$B$16</f>
        <v>1.088287929024135E-3</v>
      </c>
      <c r="J6" s="17">
        <f>J4*(1-'Calculations Etc'!$B$16)+J2*'Calculations Etc'!$B$16</f>
        <v>1.107349154567052E-3</v>
      </c>
      <c r="K6" s="17">
        <f>K4*(1-'Calculations Etc'!$B$16)+K2*'Calculations Etc'!$B$16</f>
        <v>1.1353097629248031E-3</v>
      </c>
      <c r="L6" s="17">
        <f>L4*(1-'Calculations Etc'!$B$16)+L2*'Calculations Etc'!$B$16</f>
        <v>1.1482077540517365E-3</v>
      </c>
      <c r="M6" s="17">
        <f>M4*(1-'Calculations Etc'!$B$16)+M2*'Calculations Etc'!$B$16</f>
        <v>1.1607352785587626E-3</v>
      </c>
      <c r="N6" s="17">
        <f>N4*(1-'Calculations Etc'!$B$16)+N2*'Calculations Etc'!$B$16</f>
        <v>1.1730862184057731E-3</v>
      </c>
      <c r="O6" s="17">
        <f>O4*(1-'Calculations Etc'!$B$16)+O2*'Calculations Etc'!$B$16</f>
        <v>1.1853742005724158E-3</v>
      </c>
      <c r="P6" s="17">
        <f>P4*(1-'Calculations Etc'!$B$16)+P2*'Calculations Etc'!$B$16</f>
        <v>1.1974132588123011E-3</v>
      </c>
      <c r="Q6" s="17">
        <f>Q4*(1-'Calculations Etc'!$B$16)+Q2*'Calculations Etc'!$B$16</f>
        <v>1.2096909549178195E-3</v>
      </c>
      <c r="R6" s="17">
        <f>R4*(1-'Calculations Etc'!$B$16)+R2*'Calculations Etc'!$B$16</f>
        <v>1.2218213651074708E-3</v>
      </c>
      <c r="S6" s="17">
        <f>S4*(1-'Calculations Etc'!$B$16)+S2*'Calculations Etc'!$B$16</f>
        <v>1.234066300513763E-3</v>
      </c>
      <c r="T6" s="17">
        <f>T4*(1-'Calculations Etc'!$B$16)+T2*'Calculations Etc'!$B$16</f>
        <v>1.2463686295212703E-3</v>
      </c>
      <c r="U6" s="17">
        <f>U4*(1-'Calculations Etc'!$B$16)+U2*'Calculations Etc'!$B$16</f>
        <v>1.2585348007712158E-3</v>
      </c>
      <c r="V6" s="17">
        <f>V4*(1-'Calculations Etc'!$B$16)+V2*'Calculations Etc'!$B$16</f>
        <v>1.2705899898504385E-3</v>
      </c>
      <c r="W6" s="17">
        <f>W4*(1-'Calculations Etc'!$B$16)+W2*'Calculations Etc'!$B$16</f>
        <v>1.2828827064745667E-3</v>
      </c>
      <c r="X6" s="17">
        <f>X4*(1-'Calculations Etc'!$B$16)+X2*'Calculations Etc'!$B$16</f>
        <v>1.2948868083247976E-3</v>
      </c>
      <c r="Y6" s="17">
        <f>Y4*(1-'Calculations Etc'!$B$16)+Y2*'Calculations Etc'!$B$16</f>
        <v>1.3068514126983529E-3</v>
      </c>
      <c r="Z6" s="17">
        <f>Z4*(1-'Calculations Etc'!$B$16)+Z2*'Calculations Etc'!$B$16</f>
        <v>1.3187113163223812E-3</v>
      </c>
      <c r="AA6" s="17">
        <f>AA4*(1-'Calculations Etc'!$B$16)+AA2*'Calculations Etc'!$B$16</f>
        <v>1.3302932966878353E-3</v>
      </c>
      <c r="AB6" s="17">
        <f>AB4*(1-'Calculations Etc'!$B$16)+AB2*'Calculations Etc'!$B$16</f>
        <v>1.3418079778941207E-3</v>
      </c>
      <c r="AC6" s="17">
        <f>AC4*(1-'Calculations Etc'!$B$16)+AC2*'Calculations Etc'!$B$16</f>
        <v>1.3532781152784E-3</v>
      </c>
      <c r="AD6" s="17">
        <f>AD4*(1-'Calculations Etc'!$B$16)+AD2*'Calculations Etc'!$B$16</f>
        <v>1.364752924742596E-3</v>
      </c>
      <c r="AE6" s="17">
        <f>AE4*(1-'Calculations Etc'!$B$16)+AE2*'Calculations Etc'!$B$16</f>
        <v>1.3762153023572944E-3</v>
      </c>
      <c r="AF6" s="17">
        <f>AF4*(1-'Calculations Etc'!$B$16)+AF2*'Calculations Etc'!$B$16</f>
        <v>1.3875511907376229E-3</v>
      </c>
      <c r="AG6" s="17">
        <f>AG4*(1-'Calculations Etc'!$B$16)+AG2*'Calculations Etc'!$B$16</f>
        <v>1.3991286487293263E-3</v>
      </c>
      <c r="AH6" s="17">
        <f>AH4*(1-'Calculations Etc'!$B$16)+AH2*'Calculations Etc'!$B$16</f>
        <v>1.4107283505621262E-3</v>
      </c>
      <c r="AI6" s="17">
        <f>AI4*(1-'Calculations Etc'!$B$16)+AI2*'Calculations Etc'!$B$16</f>
        <v>1.422218648376699E-3</v>
      </c>
      <c r="AJ6" s="17">
        <f>AJ4*(1-'Calculations Etc'!$B$16)+AJ2*'Calculations Etc'!$B$16</f>
        <v>1.433758342988144E-3</v>
      </c>
    </row>
    <row r="7" spans="1:36">
      <c r="A7" t="s">
        <v>130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10" spans="1:36">
      <c r="B10" s="53"/>
    </row>
    <row r="11" spans="1:36">
      <c r="B11" s="53"/>
    </row>
    <row r="12" spans="1:36">
      <c r="B12" s="53"/>
    </row>
    <row r="13" spans="1:36">
      <c r="B13" s="53"/>
    </row>
    <row r="14" spans="1:36">
      <c r="B14" s="5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election activeCell="C7" sqref="C7"/>
    </sheetView>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125</v>
      </c>
      <c r="B2" s="52">
        <f>B$4/(1-'Calculations Etc'!$B$12)</f>
        <v>5.8245053196880428E-4</v>
      </c>
      <c r="C2" s="17">
        <f>$B2+$B2*(C$1-$B$1)/($AJ$1-$B$1)*'NAP F28'!$B$24</f>
        <v>5.9129128042072622E-4</v>
      </c>
      <c r="D2" s="17">
        <f>$B2+$B2*(D$1-$B$1)/($AJ$1-$B$1)*'NAP F28'!$B$24</f>
        <v>6.0013202887264816E-4</v>
      </c>
      <c r="E2" s="17">
        <f>$B2+$B2*(E$1-$B$1)/($AJ$1-$B$1)*'NAP F28'!$B$24</f>
        <v>6.0897277732457011E-4</v>
      </c>
      <c r="F2" s="17">
        <f>$B2+$B2*(F$1-$B$1)/($AJ$1-$B$1)*'NAP F28'!$B$24</f>
        <v>6.1781352577649205E-4</v>
      </c>
      <c r="G2" s="17">
        <f>$B2+$B2*(G$1-$B$1)/($AJ$1-$B$1)*'NAP F28'!$B$24</f>
        <v>6.2665427422841399E-4</v>
      </c>
      <c r="H2" s="17">
        <f>$B2+$B2*(H$1-$B$1)/($AJ$1-$B$1)*'NAP F28'!$B$24</f>
        <v>6.3549502268033593E-4</v>
      </c>
      <c r="I2" s="17">
        <f>$B2+$B2*(I$1-$B$1)/($AJ$1-$B$1)*'NAP F28'!$B$24</f>
        <v>6.4433577113225788E-4</v>
      </c>
      <c r="J2" s="17">
        <f>$B2+$B2*(J$1-$B$1)/($AJ$1-$B$1)*'NAP F28'!$B$24</f>
        <v>6.5317651958417982E-4</v>
      </c>
      <c r="K2" s="17">
        <f>$B2+$B2*(K$1-$B$1)/($AJ$1-$B$1)*'NAP F28'!$B$24</f>
        <v>6.6201726803610176E-4</v>
      </c>
      <c r="L2" s="17">
        <f>$B2+$B2*(L$1-$B$1)/($AJ$1-$B$1)*'NAP F28'!$B$24</f>
        <v>6.7085801648802371E-4</v>
      </c>
      <c r="M2" s="17">
        <f>$B2+$B2*(M$1-$B$1)/($AJ$1-$B$1)*'NAP F28'!$B$24</f>
        <v>6.7969876493994565E-4</v>
      </c>
      <c r="N2" s="17">
        <f>$B2+$B2*(N$1-$B$1)/($AJ$1-$B$1)*'NAP F28'!$B$24</f>
        <v>6.8853951339186759E-4</v>
      </c>
      <c r="O2" s="17">
        <f>$B2+$B2*(O$1-$B$1)/($AJ$1-$B$1)*'NAP F28'!$B$24</f>
        <v>6.9738026184378954E-4</v>
      </c>
      <c r="P2" s="17">
        <f>$B2+$B2*(P$1-$B$1)/($AJ$1-$B$1)*'NAP F28'!$B$24</f>
        <v>7.0622101029571148E-4</v>
      </c>
      <c r="Q2" s="17">
        <f>$B2+$B2*(Q$1-$B$1)/($AJ$1-$B$1)*'NAP F28'!$B$24</f>
        <v>7.1506175874763342E-4</v>
      </c>
      <c r="R2" s="17">
        <f>$B2+$B2*(R$1-$B$1)/($AJ$1-$B$1)*'NAP F28'!$B$24</f>
        <v>7.2390250719955537E-4</v>
      </c>
      <c r="S2" s="17">
        <f>$B2+$B2*(S$1-$B$1)/($AJ$1-$B$1)*'NAP F28'!$B$24</f>
        <v>7.3274325565147731E-4</v>
      </c>
      <c r="T2" s="17">
        <f>$B2+$B2*(T$1-$B$1)/($AJ$1-$B$1)*'NAP F28'!$B$24</f>
        <v>7.4158400410339925E-4</v>
      </c>
      <c r="U2" s="17">
        <f>$B2+$B2*(U$1-$B$1)/($AJ$1-$B$1)*'NAP F28'!$B$24</f>
        <v>7.504247525553212E-4</v>
      </c>
      <c r="V2" s="17">
        <f>$B2+$B2*(V$1-$B$1)/($AJ$1-$B$1)*'NAP F28'!$B$24</f>
        <v>7.5926550100724314E-4</v>
      </c>
      <c r="W2" s="17">
        <f>$B2+$B2*(W$1-$B$1)/($AJ$1-$B$1)*'NAP F28'!$B$24</f>
        <v>7.6810624945916508E-4</v>
      </c>
      <c r="X2" s="17">
        <f>$B2+$B2*(X$1-$B$1)/($AJ$1-$B$1)*'NAP F28'!$B$24</f>
        <v>7.7694699791108703E-4</v>
      </c>
      <c r="Y2" s="17">
        <f>$B2+$B2*(Y$1-$B$1)/($AJ$1-$B$1)*'NAP F28'!$B$24</f>
        <v>7.8578774636300897E-4</v>
      </c>
      <c r="Z2" s="17">
        <f>$B2+$B2*(Z$1-$B$1)/($AJ$1-$B$1)*'NAP F28'!$B$24</f>
        <v>7.9462849481493091E-4</v>
      </c>
      <c r="AA2" s="17">
        <f>$B2+$B2*(AA$1-$B$1)/($AJ$1-$B$1)*'NAP F28'!$B$24</f>
        <v>8.0346924326685286E-4</v>
      </c>
      <c r="AB2" s="17">
        <f>$B2+$B2*(AB$1-$B$1)/($AJ$1-$B$1)*'NAP F28'!$B$24</f>
        <v>8.123099917187748E-4</v>
      </c>
      <c r="AC2" s="17">
        <f>$B2+$B2*(AC$1-$B$1)/($AJ$1-$B$1)*'NAP F28'!$B$24</f>
        <v>8.2115074017069674E-4</v>
      </c>
      <c r="AD2" s="17">
        <f>$B2+$B2*(AD$1-$B$1)/($AJ$1-$B$1)*'NAP F28'!$B$24</f>
        <v>8.2999148862261869E-4</v>
      </c>
      <c r="AE2" s="17">
        <f>$B2+$B2*(AE$1-$B$1)/($AJ$1-$B$1)*'NAP F28'!$B$24</f>
        <v>8.3883223707454063E-4</v>
      </c>
      <c r="AF2" s="17">
        <f>$B2+$B2*(AF$1-$B$1)/($AJ$1-$B$1)*'NAP F28'!$B$24</f>
        <v>8.4767298552646257E-4</v>
      </c>
      <c r="AG2" s="17">
        <f>$B2+$B2*(AG$1-$B$1)/($AJ$1-$B$1)*'NAP F28'!$B$24</f>
        <v>8.5651373397838452E-4</v>
      </c>
      <c r="AH2" s="17">
        <f>$B2+$B2*(AH$1-$B$1)/($AJ$1-$B$1)*'NAP F28'!$B$24</f>
        <v>8.6535448243030646E-4</v>
      </c>
      <c r="AI2" s="17">
        <f>$B2+$B2*(AI$1-$B$1)/($AJ$1-$B$1)*'NAP F28'!$B$24</f>
        <v>8.741952308822284E-4</v>
      </c>
      <c r="AJ2" s="17">
        <f>$B2+$B2*(AJ$1-$B$1)/($AJ$1-$B$1)*'NAP F28'!$B$24</f>
        <v>8.8303597933415035E-4</v>
      </c>
    </row>
    <row r="3" spans="1:36">
      <c r="A3" t="s">
        <v>126</v>
      </c>
      <c r="B3" s="17">
        <f>B$4</f>
        <v>1.8291834888276503E-4</v>
      </c>
      <c r="C3" s="17">
        <f t="shared" ref="C3:AJ3" si="0">C$4</f>
        <v>1.8784559580331352E-4</v>
      </c>
      <c r="D3" s="17">
        <f t="shared" si="0"/>
        <v>1.9405611906105779E-4</v>
      </c>
      <c r="E3" s="17">
        <f t="shared" si="0"/>
        <v>1.9879395066237259E-4</v>
      </c>
      <c r="F3" s="17">
        <f t="shared" si="0"/>
        <v>2.0720508649025533E-4</v>
      </c>
      <c r="G3" s="17">
        <f t="shared" si="0"/>
        <v>2.2058631594674459E-4</v>
      </c>
      <c r="H3" s="17">
        <f t="shared" si="0"/>
        <v>2.3184113018360502E-4</v>
      </c>
      <c r="I3" s="17">
        <f t="shared" si="0"/>
        <v>2.4113273183040606E-4</v>
      </c>
      <c r="J3" s="17">
        <f t="shared" si="0"/>
        <v>2.5607635545668844E-4</v>
      </c>
      <c r="K3" s="17">
        <f t="shared" si="0"/>
        <v>2.6284580331352301E-4</v>
      </c>
      <c r="L3" s="17">
        <f t="shared" si="0"/>
        <v>2.6369655367044061E-4</v>
      </c>
      <c r="M3" s="17">
        <f t="shared" si="0"/>
        <v>2.6442386865433776E-4</v>
      </c>
      <c r="N3" s="17">
        <f t="shared" si="0"/>
        <v>2.6479723762409108E-4</v>
      </c>
      <c r="O3" s="17">
        <f t="shared" si="0"/>
        <v>2.6512356817955443E-4</v>
      </c>
      <c r="P3" s="17">
        <f t="shared" si="0"/>
        <v>2.6542835917527145E-4</v>
      </c>
      <c r="Q3" s="17">
        <f t="shared" si="0"/>
        <v>2.6552549885454368E-4</v>
      </c>
      <c r="R3" s="17">
        <f t="shared" si="0"/>
        <v>2.655781400444902E-4</v>
      </c>
      <c r="S3" s="17">
        <f t="shared" si="0"/>
        <v>2.6562573458614161E-4</v>
      </c>
      <c r="T3" s="17">
        <f t="shared" si="0"/>
        <v>2.6568985524087784E-4</v>
      </c>
      <c r="U3" s="17">
        <f t="shared" si="0"/>
        <v>2.6567645838175238E-4</v>
      </c>
      <c r="V3" s="17">
        <f t="shared" si="0"/>
        <v>2.655336415551645E-4</v>
      </c>
      <c r="W3" s="17">
        <f t="shared" si="0"/>
        <v>2.6534812742786947E-4</v>
      </c>
      <c r="X3" s="17">
        <f t="shared" si="0"/>
        <v>2.6512821640824728E-4</v>
      </c>
      <c r="Y3" s="17">
        <f t="shared" si="0"/>
        <v>2.6486447923237825E-4</v>
      </c>
      <c r="Z3" s="17">
        <f t="shared" si="0"/>
        <v>2.6464742355323883E-4</v>
      </c>
      <c r="AA3" s="17">
        <f t="shared" si="0"/>
        <v>2.6437190809787842E-4</v>
      </c>
      <c r="AB3" s="17">
        <f t="shared" si="0"/>
        <v>2.6408755270759322E-4</v>
      </c>
      <c r="AC3" s="17">
        <f t="shared" si="0"/>
        <v>2.6380756333211594E-4</v>
      </c>
      <c r="AD3" s="17">
        <f t="shared" si="0"/>
        <v>2.635347206082539E-4</v>
      </c>
      <c r="AE3" s="17">
        <f t="shared" si="0"/>
        <v>2.6321107108469738E-4</v>
      </c>
      <c r="AF3" s="17">
        <f t="shared" si="0"/>
        <v>2.633949749327667E-4</v>
      </c>
      <c r="AG3" s="17">
        <f t="shared" si="0"/>
        <v>2.6334727248580631E-4</v>
      </c>
      <c r="AH3" s="17">
        <f t="shared" si="0"/>
        <v>2.6324106876058305E-4</v>
      </c>
      <c r="AI3" s="17">
        <f t="shared" si="0"/>
        <v>2.6314131445267109E-4</v>
      </c>
      <c r="AJ3" s="17">
        <f t="shared" si="0"/>
        <v>2.6463864172117271E-4</v>
      </c>
    </row>
    <row r="4" spans="1:36">
      <c r="A4" t="s">
        <v>127</v>
      </c>
      <c r="B4" s="17">
        <f>'AEO 7'!C42*'Calculations Etc'!$B$20/'Calculations Etc'!$B$25</f>
        <v>1.8291834888276503E-4</v>
      </c>
      <c r="C4" s="17">
        <f>'AEO 7'!D42*'Calculations Etc'!$B$20/'Calculations Etc'!$B$25</f>
        <v>1.8784559580331352E-4</v>
      </c>
      <c r="D4" s="17">
        <f>'AEO 7'!E42*'Calculations Etc'!$B$20/'Calculations Etc'!$B$25</f>
        <v>1.9405611906105779E-4</v>
      </c>
      <c r="E4" s="17">
        <f>'AEO 7'!F42*'Calculations Etc'!$B$20/'Calculations Etc'!$B$25</f>
        <v>1.9879395066237259E-4</v>
      </c>
      <c r="F4" s="17">
        <f>'AEO 7'!G42*'Calculations Etc'!$B$20/'Calculations Etc'!$B$25</f>
        <v>2.0720508649025533E-4</v>
      </c>
      <c r="G4" s="17">
        <f>'AEO 7'!H42*'Calculations Etc'!$B$20/'Calculations Etc'!$B$25</f>
        <v>2.2058631594674459E-4</v>
      </c>
      <c r="H4" s="17">
        <f>'AEO 7'!I42*'Calculations Etc'!$B$20/'Calculations Etc'!$B$25</f>
        <v>2.3184113018360502E-4</v>
      </c>
      <c r="I4" s="17">
        <f>'AEO 7'!J42*'Calculations Etc'!$B$20/'Calculations Etc'!$B$25</f>
        <v>2.4113273183040606E-4</v>
      </c>
      <c r="J4" s="17">
        <f>'AEO 7'!K42*'Calculations Etc'!$B$20/'Calculations Etc'!$B$25</f>
        <v>2.5607635545668844E-4</v>
      </c>
      <c r="K4" s="17">
        <f>'AEO 7'!L42*'Calculations Etc'!$B$20/'Calculations Etc'!$B$25</f>
        <v>2.6284580331352301E-4</v>
      </c>
      <c r="L4" s="17">
        <f>'AEO 7'!M42*'Calculations Etc'!$B$20/'Calculations Etc'!$B$25</f>
        <v>2.6369655367044061E-4</v>
      </c>
      <c r="M4" s="17">
        <f>'AEO 7'!N42*'Calculations Etc'!$B$20/'Calculations Etc'!$B$25</f>
        <v>2.6442386865433776E-4</v>
      </c>
      <c r="N4" s="17">
        <f>'AEO 7'!O42*'Calculations Etc'!$B$20/'Calculations Etc'!$B$25</f>
        <v>2.6479723762409108E-4</v>
      </c>
      <c r="O4" s="17">
        <f>'AEO 7'!P42*'Calculations Etc'!$B$20/'Calculations Etc'!$B$25</f>
        <v>2.6512356817955443E-4</v>
      </c>
      <c r="P4" s="17">
        <f>'AEO 7'!Q42*'Calculations Etc'!$B$20/'Calculations Etc'!$B$25</f>
        <v>2.6542835917527145E-4</v>
      </c>
      <c r="Q4" s="17">
        <f>'AEO 7'!R42*'Calculations Etc'!$B$20/'Calculations Etc'!$B$25</f>
        <v>2.6552549885454368E-4</v>
      </c>
      <c r="R4" s="17">
        <f>'AEO 7'!S42*'Calculations Etc'!$B$20/'Calculations Etc'!$B$25</f>
        <v>2.655781400444902E-4</v>
      </c>
      <c r="S4" s="17">
        <f>'AEO 7'!T42*'Calculations Etc'!$B$20/'Calculations Etc'!$B$25</f>
        <v>2.6562573458614161E-4</v>
      </c>
      <c r="T4" s="17">
        <f>'AEO 7'!U42*'Calculations Etc'!$B$20/'Calculations Etc'!$B$25</f>
        <v>2.6568985524087784E-4</v>
      </c>
      <c r="U4" s="17">
        <f>'AEO 7'!V42*'Calculations Etc'!$B$20/'Calculations Etc'!$B$25</f>
        <v>2.6567645838175238E-4</v>
      </c>
      <c r="V4" s="17">
        <f>'AEO 7'!W42*'Calculations Etc'!$B$20/'Calculations Etc'!$B$25</f>
        <v>2.655336415551645E-4</v>
      </c>
      <c r="W4" s="17">
        <f>'AEO 7'!X42*'Calculations Etc'!$B$20/'Calculations Etc'!$B$25</f>
        <v>2.6534812742786947E-4</v>
      </c>
      <c r="X4" s="17">
        <f>'AEO 7'!Y42*'Calculations Etc'!$B$20/'Calculations Etc'!$B$25</f>
        <v>2.6512821640824728E-4</v>
      </c>
      <c r="Y4" s="17">
        <f>'AEO 7'!Z42*'Calculations Etc'!$B$20/'Calculations Etc'!$B$25</f>
        <v>2.6486447923237825E-4</v>
      </c>
      <c r="Z4" s="17">
        <f>'AEO 7'!AA42*'Calculations Etc'!$B$20/'Calculations Etc'!$B$25</f>
        <v>2.6464742355323883E-4</v>
      </c>
      <c r="AA4" s="17">
        <f>'AEO 7'!AB42*'Calculations Etc'!$B$20/'Calculations Etc'!$B$25</f>
        <v>2.6437190809787842E-4</v>
      </c>
      <c r="AB4" s="17">
        <f>'AEO 7'!AC42*'Calculations Etc'!$B$20/'Calculations Etc'!$B$25</f>
        <v>2.6408755270759322E-4</v>
      </c>
      <c r="AC4" s="17">
        <f>'AEO 7'!AD42*'Calculations Etc'!$B$20/'Calculations Etc'!$B$25</f>
        <v>2.6380756333211594E-4</v>
      </c>
      <c r="AD4" s="17">
        <f>'AEO 7'!AE42*'Calculations Etc'!$B$20/'Calculations Etc'!$B$25</f>
        <v>2.635347206082539E-4</v>
      </c>
      <c r="AE4" s="17">
        <f>'AEO 7'!AF42*'Calculations Etc'!$B$20/'Calculations Etc'!$B$25</f>
        <v>2.6321107108469738E-4</v>
      </c>
      <c r="AF4" s="17">
        <f>'AEO 7'!AG42*'Calculations Etc'!$B$20/'Calculations Etc'!$B$25</f>
        <v>2.633949749327667E-4</v>
      </c>
      <c r="AG4" s="17">
        <f>'AEO 7'!AH42*'Calculations Etc'!$B$20/'Calculations Etc'!$B$25</f>
        <v>2.6334727248580631E-4</v>
      </c>
      <c r="AH4" s="17">
        <f>'AEO 7'!AI42*'Calculations Etc'!$B$20/'Calculations Etc'!$B$25</f>
        <v>2.6324106876058305E-4</v>
      </c>
      <c r="AI4" s="17">
        <f>'AEO 7'!AJ42*'Calculations Etc'!$B$20/'Calculations Etc'!$B$25</f>
        <v>2.6314131445267109E-4</v>
      </c>
      <c r="AJ4" s="17">
        <f>'AEO 7'!AK42*'Calculations Etc'!$B$20/'Calculations Etc'!$B$25</f>
        <v>2.6463864172117271E-4</v>
      </c>
    </row>
    <row r="5" spans="1:36">
      <c r="A5" t="s">
        <v>128</v>
      </c>
      <c r="B5" s="17">
        <f>B$4</f>
        <v>1.8291834888276503E-4</v>
      </c>
      <c r="C5" s="17">
        <f t="shared" ref="C5:AJ5" si="1">C$4</f>
        <v>1.8784559580331352E-4</v>
      </c>
      <c r="D5" s="17">
        <f t="shared" si="1"/>
        <v>1.9405611906105779E-4</v>
      </c>
      <c r="E5" s="17">
        <f t="shared" si="1"/>
        <v>1.9879395066237259E-4</v>
      </c>
      <c r="F5" s="17">
        <f t="shared" si="1"/>
        <v>2.0720508649025533E-4</v>
      </c>
      <c r="G5" s="17">
        <f t="shared" si="1"/>
        <v>2.2058631594674459E-4</v>
      </c>
      <c r="H5" s="17">
        <f t="shared" si="1"/>
        <v>2.3184113018360502E-4</v>
      </c>
      <c r="I5" s="17">
        <f t="shared" si="1"/>
        <v>2.4113273183040606E-4</v>
      </c>
      <c r="J5" s="17">
        <f t="shared" si="1"/>
        <v>2.5607635545668844E-4</v>
      </c>
      <c r="K5" s="17">
        <f t="shared" si="1"/>
        <v>2.6284580331352301E-4</v>
      </c>
      <c r="L5" s="17">
        <f t="shared" si="1"/>
        <v>2.6369655367044061E-4</v>
      </c>
      <c r="M5" s="17">
        <f t="shared" si="1"/>
        <v>2.6442386865433776E-4</v>
      </c>
      <c r="N5" s="17">
        <f t="shared" si="1"/>
        <v>2.6479723762409108E-4</v>
      </c>
      <c r="O5" s="17">
        <f t="shared" si="1"/>
        <v>2.6512356817955443E-4</v>
      </c>
      <c r="P5" s="17">
        <f t="shared" si="1"/>
        <v>2.6542835917527145E-4</v>
      </c>
      <c r="Q5" s="17">
        <f t="shared" si="1"/>
        <v>2.6552549885454368E-4</v>
      </c>
      <c r="R5" s="17">
        <f t="shared" si="1"/>
        <v>2.655781400444902E-4</v>
      </c>
      <c r="S5" s="17">
        <f t="shared" si="1"/>
        <v>2.6562573458614161E-4</v>
      </c>
      <c r="T5" s="17">
        <f t="shared" si="1"/>
        <v>2.6568985524087784E-4</v>
      </c>
      <c r="U5" s="17">
        <f t="shared" si="1"/>
        <v>2.6567645838175238E-4</v>
      </c>
      <c r="V5" s="17">
        <f t="shared" si="1"/>
        <v>2.655336415551645E-4</v>
      </c>
      <c r="W5" s="17">
        <f t="shared" si="1"/>
        <v>2.6534812742786947E-4</v>
      </c>
      <c r="X5" s="17">
        <f t="shared" si="1"/>
        <v>2.6512821640824728E-4</v>
      </c>
      <c r="Y5" s="17">
        <f t="shared" si="1"/>
        <v>2.6486447923237825E-4</v>
      </c>
      <c r="Z5" s="17">
        <f t="shared" si="1"/>
        <v>2.6464742355323883E-4</v>
      </c>
      <c r="AA5" s="17">
        <f t="shared" si="1"/>
        <v>2.6437190809787842E-4</v>
      </c>
      <c r="AB5" s="17">
        <f t="shared" si="1"/>
        <v>2.6408755270759322E-4</v>
      </c>
      <c r="AC5" s="17">
        <f t="shared" si="1"/>
        <v>2.6380756333211594E-4</v>
      </c>
      <c r="AD5" s="17">
        <f t="shared" si="1"/>
        <v>2.635347206082539E-4</v>
      </c>
      <c r="AE5" s="17">
        <f t="shared" si="1"/>
        <v>2.6321107108469738E-4</v>
      </c>
      <c r="AF5" s="17">
        <f t="shared" si="1"/>
        <v>2.633949749327667E-4</v>
      </c>
      <c r="AG5" s="17">
        <f t="shared" si="1"/>
        <v>2.6334727248580631E-4</v>
      </c>
      <c r="AH5" s="17">
        <f t="shared" si="1"/>
        <v>2.6324106876058305E-4</v>
      </c>
      <c r="AI5" s="17">
        <f t="shared" si="1"/>
        <v>2.6314131445267109E-4</v>
      </c>
      <c r="AJ5" s="17">
        <f t="shared" si="1"/>
        <v>2.6463864172117271E-4</v>
      </c>
    </row>
    <row r="6" spans="1:36">
      <c r="A6" t="s">
        <v>129</v>
      </c>
      <c r="B6" s="17">
        <f>B4*(1-'Calculations Etc'!$B$16)+B2*'Calculations Etc'!$B$16</f>
        <v>4.0266104958008663E-4</v>
      </c>
      <c r="C6" s="17">
        <f>C4*(1-'Calculations Etc'!$B$16)+C2*'Calculations Etc'!$B$16</f>
        <v>4.0974072234289054E-4</v>
      </c>
      <c r="D6" s="17">
        <f>D4*(1-'Calculations Etc'!$B$16)+D2*'Calculations Etc'!$B$16</f>
        <v>4.173978694574325E-4</v>
      </c>
      <c r="E6" s="17">
        <f>E4*(1-'Calculations Etc'!$B$16)+E2*'Calculations Etc'!$B$16</f>
        <v>4.2439230532658118E-4</v>
      </c>
      <c r="F6" s="17">
        <f>F4*(1-'Calculations Etc'!$B$16)+F2*'Calculations Etc'!$B$16</f>
        <v>4.3303972809768552E-4</v>
      </c>
      <c r="G6" s="17">
        <f>G4*(1-'Calculations Etc'!$B$16)+G2*'Calculations Etc'!$B$16</f>
        <v>4.4392369300166277E-4</v>
      </c>
      <c r="H6" s="17">
        <f>H4*(1-'Calculations Etc'!$B$16)+H2*'Calculations Etc'!$B$16</f>
        <v>4.5385077105680705E-4</v>
      </c>
      <c r="I6" s="17">
        <f>I4*(1-'Calculations Etc'!$B$16)+I2*'Calculations Etc'!$B$16</f>
        <v>4.6289440344642459E-4</v>
      </c>
      <c r="J6" s="17">
        <f>J4*(1-'Calculations Etc'!$B$16)+J2*'Calculations Etc'!$B$16</f>
        <v>4.7448144572680877E-4</v>
      </c>
      <c r="K6" s="17">
        <f>K4*(1-'Calculations Etc'!$B$16)+K2*'Calculations Etc'!$B$16</f>
        <v>4.8239010891094132E-4</v>
      </c>
      <c r="L6" s="17">
        <f>L4*(1-'Calculations Etc'!$B$16)+L2*'Calculations Etc'!$B$16</f>
        <v>4.8763535822011133E-4</v>
      </c>
      <c r="M6" s="17">
        <f>M4*(1-'Calculations Etc'!$B$16)+M2*'Calculations Etc'!$B$16</f>
        <v>4.9282506161142214E-4</v>
      </c>
      <c r="N6" s="17">
        <f>N4*(1-'Calculations Etc'!$B$16)+N2*'Calculations Etc'!$B$16</f>
        <v>4.9785548929636813E-4</v>
      </c>
      <c r="O6" s="17">
        <f>O4*(1-'Calculations Etc'!$B$16)+O2*'Calculations Etc'!$B$16</f>
        <v>5.0286474969488376E-4</v>
      </c>
      <c r="P6" s="17">
        <f>P4*(1-'Calculations Etc'!$B$16)+P2*'Calculations Etc'!$B$16</f>
        <v>5.078643172915135E-4</v>
      </c>
      <c r="Q6" s="17">
        <f>Q4*(1-'Calculations Etc'!$B$16)+Q2*'Calculations Etc'!$B$16</f>
        <v>5.1277044179574307E-4</v>
      </c>
      <c r="R6" s="17">
        <f>R4*(1-'Calculations Etc'!$B$16)+R2*'Calculations Etc'!$B$16</f>
        <v>5.1765654197977607E-4</v>
      </c>
      <c r="S6" s="17">
        <f>S4*(1-'Calculations Etc'!$B$16)+S2*'Calculations Etc'!$B$16</f>
        <v>5.225403711720763E-4</v>
      </c>
      <c r="T6" s="17">
        <f>T4*(1-'Calculations Etc'!$B$16)+T2*'Calculations Etc'!$B$16</f>
        <v>5.2743163711526471E-4</v>
      </c>
      <c r="U6" s="17">
        <f>U4*(1-'Calculations Etc'!$B$16)+U2*'Calculations Etc'!$B$16</f>
        <v>5.3228802017721527E-4</v>
      </c>
      <c r="V6" s="17">
        <f>V4*(1-'Calculations Etc'!$B$16)+V2*'Calculations Etc'!$B$16</f>
        <v>5.3708616425380781E-4</v>
      </c>
      <c r="W6" s="17">
        <f>W4*(1-'Calculations Etc'!$B$16)+W2*'Calculations Etc'!$B$16</f>
        <v>5.4186509454508215E-4</v>
      </c>
      <c r="X6" s="17">
        <f>X4*(1-'Calculations Etc'!$B$16)+X2*'Calculations Etc'!$B$16</f>
        <v>5.4662854623480919E-4</v>
      </c>
      <c r="Y6" s="17">
        <f>Y4*(1-'Calculations Etc'!$B$16)+Y2*'Calculations Etc'!$B$16</f>
        <v>5.513722761542252E-4</v>
      </c>
      <c r="Z6" s="17">
        <f>Z4*(1-'Calculations Etc'!$B$16)+Z2*'Calculations Etc'!$B$16</f>
        <v>5.5613701274716948E-4</v>
      </c>
      <c r="AA6" s="17">
        <f>AA4*(1-'Calculations Etc'!$B$16)+AA2*'Calculations Etc'!$B$16</f>
        <v>5.6087544244081441E-4</v>
      </c>
      <c r="AB6" s="17">
        <f>AB4*(1-'Calculations Etc'!$B$16)+AB2*'Calculations Etc'!$B$16</f>
        <v>5.6560989416374317E-4</v>
      </c>
      <c r="AC6" s="17">
        <f>AC4*(1-'Calculations Etc'!$B$16)+AC2*'Calculations Etc'!$B$16</f>
        <v>5.7034631059333534E-4</v>
      </c>
      <c r="AD6" s="17">
        <f>AD4*(1-'Calculations Etc'!$B$16)+AD2*'Calculations Etc'!$B$16</f>
        <v>5.7508594301615456E-4</v>
      </c>
      <c r="AE6" s="17">
        <f>AE4*(1-'Calculations Etc'!$B$16)+AE2*'Calculations Etc'!$B$16</f>
        <v>5.7980271237911113E-4</v>
      </c>
      <c r="AF6" s="17">
        <f>AF4*(1-'Calculations Etc'!$B$16)+AF2*'Calculations Etc'!$B$16</f>
        <v>5.8474788075929941E-4</v>
      </c>
      <c r="AG6" s="17">
        <f>AG4*(1-'Calculations Etc'!$B$16)+AG2*'Calculations Etc'!$B$16</f>
        <v>5.8958882630672437E-4</v>
      </c>
      <c r="AH6" s="17">
        <f>AH4*(1-'Calculations Etc'!$B$16)+AH2*'Calculations Etc'!$B$16</f>
        <v>5.9440344627893099E-4</v>
      </c>
      <c r="AI6" s="17">
        <f>AI4*(1-'Calculations Etc'!$B$16)+AI2*'Calculations Etc'!$B$16</f>
        <v>5.9922096848892764E-4</v>
      </c>
      <c r="AJ6" s="17">
        <f>AJ4*(1-'Calculations Etc'!$B$16)+AJ2*'Calculations Etc'!$B$16</f>
        <v>6.0475717740831041E-4</v>
      </c>
    </row>
    <row r="7" spans="1:36">
      <c r="A7" t="s">
        <v>130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election activeCell="C5" sqref="C5"/>
    </sheetView>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125</v>
      </c>
      <c r="B2" s="52">
        <f>B$4/(1-'Calculations Etc'!$B$13)</f>
        <v>4.9918822244264796E-3</v>
      </c>
      <c r="C2" s="17">
        <f>$B2+$B2*(C$1-$B$1)/($AJ$1-$B$1)*'NAP F28'!$B$24</f>
        <v>5.0676517063404196E-3</v>
      </c>
      <c r="D2" s="17">
        <f>$B2+$B2*(D$1-$B$1)/($AJ$1-$B$1)*'NAP F28'!$B$24</f>
        <v>5.1434211882543596E-3</v>
      </c>
      <c r="E2" s="17">
        <f>$B2+$B2*(E$1-$B$1)/($AJ$1-$B$1)*'NAP F28'!$B$24</f>
        <v>5.2191906701682996E-3</v>
      </c>
      <c r="F2" s="17">
        <f>$B2+$B2*(F$1-$B$1)/($AJ$1-$B$1)*'NAP F28'!$B$24</f>
        <v>5.2949601520822396E-3</v>
      </c>
      <c r="G2" s="17">
        <f>$B2+$B2*(G$1-$B$1)/($AJ$1-$B$1)*'NAP F28'!$B$24</f>
        <v>5.3707296339961796E-3</v>
      </c>
      <c r="H2" s="17">
        <f>$B2+$B2*(H$1-$B$1)/($AJ$1-$B$1)*'NAP F28'!$B$24</f>
        <v>5.4464991159101197E-3</v>
      </c>
      <c r="I2" s="17">
        <f>$B2+$B2*(I$1-$B$1)/($AJ$1-$B$1)*'NAP F28'!$B$24</f>
        <v>5.5222685978240597E-3</v>
      </c>
      <c r="J2" s="17">
        <f>$B2+$B2*(J$1-$B$1)/($AJ$1-$B$1)*'NAP F28'!$B$24</f>
        <v>5.5980380797379997E-3</v>
      </c>
      <c r="K2" s="17">
        <f>$B2+$B2*(K$1-$B$1)/($AJ$1-$B$1)*'NAP F28'!$B$24</f>
        <v>5.6738075616519397E-3</v>
      </c>
      <c r="L2" s="17">
        <f>$B2+$B2*(L$1-$B$1)/($AJ$1-$B$1)*'NAP F28'!$B$24</f>
        <v>5.7495770435658797E-3</v>
      </c>
      <c r="M2" s="17">
        <f>$B2+$B2*(M$1-$B$1)/($AJ$1-$B$1)*'NAP F28'!$B$24</f>
        <v>5.8253465254798197E-3</v>
      </c>
      <c r="N2" s="17">
        <f>$B2+$B2*(N$1-$B$1)/($AJ$1-$B$1)*'NAP F28'!$B$24</f>
        <v>5.9011160073937597E-3</v>
      </c>
      <c r="O2" s="17">
        <f>$B2+$B2*(O$1-$B$1)/($AJ$1-$B$1)*'NAP F28'!$B$24</f>
        <v>5.9768854893076998E-3</v>
      </c>
      <c r="P2" s="17">
        <f>$B2+$B2*(P$1-$B$1)/($AJ$1-$B$1)*'NAP F28'!$B$24</f>
        <v>6.0526549712216398E-3</v>
      </c>
      <c r="Q2" s="17">
        <f>$B2+$B2*(Q$1-$B$1)/($AJ$1-$B$1)*'NAP F28'!$B$24</f>
        <v>6.1284244531355798E-3</v>
      </c>
      <c r="R2" s="17">
        <f>$B2+$B2*(R$1-$B$1)/($AJ$1-$B$1)*'NAP F28'!$B$24</f>
        <v>6.2041939350495207E-3</v>
      </c>
      <c r="S2" s="17">
        <f>$B2+$B2*(S$1-$B$1)/($AJ$1-$B$1)*'NAP F28'!$B$24</f>
        <v>6.2799634169634598E-3</v>
      </c>
      <c r="T2" s="17">
        <f>$B2+$B2*(T$1-$B$1)/($AJ$1-$B$1)*'NAP F28'!$B$24</f>
        <v>6.3557328988773998E-3</v>
      </c>
      <c r="U2" s="17">
        <f>$B2+$B2*(U$1-$B$1)/($AJ$1-$B$1)*'NAP F28'!$B$24</f>
        <v>6.4315023807913398E-3</v>
      </c>
      <c r="V2" s="17">
        <f>$B2+$B2*(V$1-$B$1)/($AJ$1-$B$1)*'NAP F28'!$B$24</f>
        <v>6.5072718627052807E-3</v>
      </c>
      <c r="W2" s="17">
        <f>$B2+$B2*(W$1-$B$1)/($AJ$1-$B$1)*'NAP F28'!$B$24</f>
        <v>6.5830413446192199E-3</v>
      </c>
      <c r="X2" s="17">
        <f>$B2+$B2*(X$1-$B$1)/($AJ$1-$B$1)*'NAP F28'!$B$24</f>
        <v>6.6588108265331607E-3</v>
      </c>
      <c r="Y2" s="17">
        <f>$B2+$B2*(Y$1-$B$1)/($AJ$1-$B$1)*'NAP F28'!$B$24</f>
        <v>6.7345803084470999E-3</v>
      </c>
      <c r="Z2" s="17">
        <f>$B2+$B2*(Z$1-$B$1)/($AJ$1-$B$1)*'NAP F28'!$B$24</f>
        <v>6.8103497903610408E-3</v>
      </c>
      <c r="AA2" s="17">
        <f>$B2+$B2*(AA$1-$B$1)/($AJ$1-$B$1)*'NAP F28'!$B$24</f>
        <v>6.8861192722749799E-3</v>
      </c>
      <c r="AB2" s="17">
        <f>$B2+$B2*(AB$1-$B$1)/($AJ$1-$B$1)*'NAP F28'!$B$24</f>
        <v>6.9618887541889208E-3</v>
      </c>
      <c r="AC2" s="17">
        <f>$B2+$B2*(AC$1-$B$1)/($AJ$1-$B$1)*'NAP F28'!$B$24</f>
        <v>7.0376582361028599E-3</v>
      </c>
      <c r="AD2" s="17">
        <f>$B2+$B2*(AD$1-$B$1)/($AJ$1-$B$1)*'NAP F28'!$B$24</f>
        <v>7.1134277180168008E-3</v>
      </c>
      <c r="AE2" s="17">
        <f>$B2+$B2*(AE$1-$B$1)/($AJ$1-$B$1)*'NAP F28'!$B$24</f>
        <v>7.18919719993074E-3</v>
      </c>
      <c r="AF2" s="17">
        <f>$B2+$B2*(AF$1-$B$1)/($AJ$1-$B$1)*'NAP F28'!$B$24</f>
        <v>7.2649666818446808E-3</v>
      </c>
      <c r="AG2" s="17">
        <f>$B2+$B2*(AG$1-$B$1)/($AJ$1-$B$1)*'NAP F28'!$B$24</f>
        <v>7.3407361637586209E-3</v>
      </c>
      <c r="AH2" s="17">
        <f>$B2+$B2*(AH$1-$B$1)/($AJ$1-$B$1)*'NAP F28'!$B$24</f>
        <v>7.4165056456725609E-3</v>
      </c>
      <c r="AI2" s="17">
        <f>$B2+$B2*(AI$1-$B$1)/($AJ$1-$B$1)*'NAP F28'!$B$24</f>
        <v>7.4922751275865009E-3</v>
      </c>
      <c r="AJ2" s="17">
        <f>$B2+$B2*(AJ$1-$B$1)/($AJ$1-$B$1)*'NAP F28'!$B$24</f>
        <v>7.5680446095004409E-3</v>
      </c>
    </row>
    <row r="3" spans="1:36">
      <c r="A3" t="s">
        <v>126</v>
      </c>
      <c r="B3" s="17">
        <f>B$5</f>
        <v>1.5534220067060964E-3</v>
      </c>
      <c r="C3" s="17">
        <f t="shared" ref="C3:AJ4" si="0">C$5</f>
        <v>1.603722198136933E-3</v>
      </c>
      <c r="D3" s="17">
        <f t="shared" si="0"/>
        <v>1.6757857621793912E-3</v>
      </c>
      <c r="E3" s="17">
        <f t="shared" si="0"/>
        <v>1.6791244399762912E-3</v>
      </c>
      <c r="F3" s="17">
        <f t="shared" si="0"/>
        <v>1.6957190168263466E-3</v>
      </c>
      <c r="G3" s="17">
        <f t="shared" si="0"/>
        <v>1.7304948170666309E-3</v>
      </c>
      <c r="H3" s="17">
        <f t="shared" si="0"/>
        <v>1.7588522248705501E-3</v>
      </c>
      <c r="I3" s="17">
        <f t="shared" si="0"/>
        <v>1.8022445688431277E-3</v>
      </c>
      <c r="J3" s="17">
        <f t="shared" si="0"/>
        <v>1.8508128264005162E-3</v>
      </c>
      <c r="K3" s="17">
        <f t="shared" si="0"/>
        <v>1.9067718966580399E-3</v>
      </c>
      <c r="L3" s="17">
        <f t="shared" si="0"/>
        <v>1.9622618186246905E-3</v>
      </c>
      <c r="M3" s="17">
        <f t="shared" si="0"/>
        <v>2.0156733362041053E-3</v>
      </c>
      <c r="N3" s="17">
        <f t="shared" si="0"/>
        <v>2.0417187075401936E-3</v>
      </c>
      <c r="O3" s="17">
        <f t="shared" si="0"/>
        <v>2.0809446127421482E-3</v>
      </c>
      <c r="P3" s="17">
        <f t="shared" si="0"/>
        <v>2.1151744340700725E-3</v>
      </c>
      <c r="Q3" s="17">
        <f t="shared" si="0"/>
        <v>2.1453621691864006E-3</v>
      </c>
      <c r="R3" s="17">
        <f t="shared" si="0"/>
        <v>2.1605097344405077E-3</v>
      </c>
      <c r="S3" s="17">
        <f t="shared" si="0"/>
        <v>2.1615256990347113E-3</v>
      </c>
      <c r="T3" s="17">
        <f t="shared" si="0"/>
        <v>2.1623519945742375E-3</v>
      </c>
      <c r="U3" s="17">
        <f t="shared" si="0"/>
        <v>2.1613130017283625E-3</v>
      </c>
      <c r="V3" s="17">
        <f t="shared" si="0"/>
        <v>2.1613310056342152E-3</v>
      </c>
      <c r="W3" s="17">
        <f t="shared" si="0"/>
        <v>2.1621060109768362E-3</v>
      </c>
      <c r="X3" s="17">
        <f t="shared" si="0"/>
        <v>2.163779327482393E-3</v>
      </c>
      <c r="Y3" s="17">
        <f t="shared" si="0"/>
        <v>2.1652091725634583E-3</v>
      </c>
      <c r="Z3" s="17">
        <f t="shared" si="0"/>
        <v>2.1650456719765898E-3</v>
      </c>
      <c r="AA3" s="17">
        <f t="shared" si="0"/>
        <v>2.1653691142387048E-3</v>
      </c>
      <c r="AB3" s="17">
        <f t="shared" si="0"/>
        <v>2.1660390270146065E-3</v>
      </c>
      <c r="AC3" s="17">
        <f t="shared" si="0"/>
        <v>2.1671464765722691E-3</v>
      </c>
      <c r="AD3" s="17">
        <f t="shared" si="0"/>
        <v>2.1690682888481369E-3</v>
      </c>
      <c r="AE3" s="17">
        <f t="shared" si="0"/>
        <v>2.1711163378127138E-3</v>
      </c>
      <c r="AF3" s="17">
        <f t="shared" si="0"/>
        <v>2.1731620839521236E-3</v>
      </c>
      <c r="AG3" s="17">
        <f t="shared" si="0"/>
        <v>2.1737248106838813E-3</v>
      </c>
      <c r="AH3" s="17">
        <f t="shared" si="0"/>
        <v>2.1733123956312168E-3</v>
      </c>
      <c r="AI3" s="17">
        <f t="shared" si="0"/>
        <v>2.1762265162063891E-3</v>
      </c>
      <c r="AJ3" s="17">
        <f t="shared" si="0"/>
        <v>2.1780622865601026E-3</v>
      </c>
    </row>
    <row r="4" spans="1:36">
      <c r="A4" t="s">
        <v>127</v>
      </c>
      <c r="B4" s="17">
        <f>B$5</f>
        <v>1.5534220067060964E-3</v>
      </c>
      <c r="C4" s="17">
        <f t="shared" si="0"/>
        <v>1.603722198136933E-3</v>
      </c>
      <c r="D4" s="17">
        <f t="shared" si="0"/>
        <v>1.6757857621793912E-3</v>
      </c>
      <c r="E4" s="17">
        <f t="shared" si="0"/>
        <v>1.6791244399762912E-3</v>
      </c>
      <c r="F4" s="17">
        <f t="shared" si="0"/>
        <v>1.6957190168263466E-3</v>
      </c>
      <c r="G4" s="17">
        <f t="shared" si="0"/>
        <v>1.7304948170666309E-3</v>
      </c>
      <c r="H4" s="17">
        <f t="shared" si="0"/>
        <v>1.7588522248705501E-3</v>
      </c>
      <c r="I4" s="17">
        <f t="shared" si="0"/>
        <v>1.8022445688431277E-3</v>
      </c>
      <c r="J4" s="17">
        <f t="shared" si="0"/>
        <v>1.8508128264005162E-3</v>
      </c>
      <c r="K4" s="17">
        <f t="shared" si="0"/>
        <v>1.9067718966580399E-3</v>
      </c>
      <c r="L4" s="17">
        <f t="shared" si="0"/>
        <v>1.9622618186246905E-3</v>
      </c>
      <c r="M4" s="17">
        <f t="shared" si="0"/>
        <v>2.0156733362041053E-3</v>
      </c>
      <c r="N4" s="17">
        <f t="shared" si="0"/>
        <v>2.0417187075401936E-3</v>
      </c>
      <c r="O4" s="17">
        <f t="shared" si="0"/>
        <v>2.0809446127421482E-3</v>
      </c>
      <c r="P4" s="17">
        <f t="shared" si="0"/>
        <v>2.1151744340700725E-3</v>
      </c>
      <c r="Q4" s="17">
        <f t="shared" si="0"/>
        <v>2.1453621691864006E-3</v>
      </c>
      <c r="R4" s="17">
        <f t="shared" si="0"/>
        <v>2.1605097344405077E-3</v>
      </c>
      <c r="S4" s="17">
        <f t="shared" si="0"/>
        <v>2.1615256990347113E-3</v>
      </c>
      <c r="T4" s="17">
        <f t="shared" si="0"/>
        <v>2.1623519945742375E-3</v>
      </c>
      <c r="U4" s="17">
        <f t="shared" si="0"/>
        <v>2.1613130017283625E-3</v>
      </c>
      <c r="V4" s="17">
        <f t="shared" si="0"/>
        <v>2.1613310056342152E-3</v>
      </c>
      <c r="W4" s="17">
        <f t="shared" si="0"/>
        <v>2.1621060109768362E-3</v>
      </c>
      <c r="X4" s="17">
        <f t="shared" si="0"/>
        <v>2.163779327482393E-3</v>
      </c>
      <c r="Y4" s="17">
        <f t="shared" si="0"/>
        <v>2.1652091725634583E-3</v>
      </c>
      <c r="Z4" s="17">
        <f t="shared" si="0"/>
        <v>2.1650456719765898E-3</v>
      </c>
      <c r="AA4" s="17">
        <f t="shared" si="0"/>
        <v>2.1653691142387048E-3</v>
      </c>
      <c r="AB4" s="17">
        <f t="shared" si="0"/>
        <v>2.1660390270146065E-3</v>
      </c>
      <c r="AC4" s="17">
        <f t="shared" si="0"/>
        <v>2.1671464765722691E-3</v>
      </c>
      <c r="AD4" s="17">
        <f t="shared" si="0"/>
        <v>2.1690682888481369E-3</v>
      </c>
      <c r="AE4" s="17">
        <f t="shared" si="0"/>
        <v>2.1711163378127138E-3</v>
      </c>
      <c r="AF4" s="17">
        <f t="shared" si="0"/>
        <v>2.1731620839521236E-3</v>
      </c>
      <c r="AG4" s="17">
        <f t="shared" si="0"/>
        <v>2.1737248106838813E-3</v>
      </c>
      <c r="AH4" s="17">
        <f t="shared" si="0"/>
        <v>2.1733123956312168E-3</v>
      </c>
      <c r="AI4" s="17">
        <f t="shared" si="0"/>
        <v>2.1762265162063891E-3</v>
      </c>
      <c r="AJ4" s="17">
        <f t="shared" si="0"/>
        <v>2.1780622865601026E-3</v>
      </c>
    </row>
    <row r="5" spans="1:36">
      <c r="A5" t="s">
        <v>128</v>
      </c>
      <c r="B5" s="17">
        <f>'NTS 1-40'!AG13/('AEO 7'!C57*10^9)*'Calculations Etc'!B9</f>
        <v>1.5534220067060964E-3</v>
      </c>
      <c r="C5" s="17">
        <f>$B5*('AEO 50'!D207/'AEO 50'!$C207)</f>
        <v>1.603722198136933E-3</v>
      </c>
      <c r="D5" s="17">
        <f>$B5*('AEO 50'!E207/'AEO 50'!$C207)</f>
        <v>1.6757857621793912E-3</v>
      </c>
      <c r="E5" s="17">
        <f>$B5*('AEO 50'!F207/'AEO 50'!$C207)</f>
        <v>1.6791244399762912E-3</v>
      </c>
      <c r="F5" s="17">
        <f>$B5*('AEO 50'!G207/'AEO 50'!$C207)</f>
        <v>1.6957190168263466E-3</v>
      </c>
      <c r="G5" s="17">
        <f>$B5*('AEO 50'!H207/'AEO 50'!$C207)</f>
        <v>1.7304948170666309E-3</v>
      </c>
      <c r="H5" s="17">
        <f>$B5*('AEO 50'!I207/'AEO 50'!$C207)</f>
        <v>1.7588522248705501E-3</v>
      </c>
      <c r="I5" s="17">
        <f>$B5*('AEO 50'!J207/'AEO 50'!$C207)</f>
        <v>1.8022445688431277E-3</v>
      </c>
      <c r="J5" s="17">
        <f>$B5*('AEO 50'!K207/'AEO 50'!$C207)</f>
        <v>1.8508128264005162E-3</v>
      </c>
      <c r="K5" s="17">
        <f>$B5*('AEO 50'!L207/'AEO 50'!$C207)</f>
        <v>1.9067718966580399E-3</v>
      </c>
      <c r="L5" s="17">
        <f>$B5*('AEO 50'!M207/'AEO 50'!$C207)</f>
        <v>1.9622618186246905E-3</v>
      </c>
      <c r="M5" s="17">
        <f>$B5*('AEO 50'!N207/'AEO 50'!$C207)</f>
        <v>2.0156733362041053E-3</v>
      </c>
      <c r="N5" s="17">
        <f>$B5*('AEO 50'!O207/'AEO 50'!$C207)</f>
        <v>2.0417187075401936E-3</v>
      </c>
      <c r="O5" s="17">
        <f>$B5*('AEO 50'!P207/'AEO 50'!$C207)</f>
        <v>2.0809446127421482E-3</v>
      </c>
      <c r="P5" s="17">
        <f>$B5*('AEO 50'!Q207/'AEO 50'!$C207)</f>
        <v>2.1151744340700725E-3</v>
      </c>
      <c r="Q5" s="17">
        <f>$B5*('AEO 50'!R207/'AEO 50'!$C207)</f>
        <v>2.1453621691864006E-3</v>
      </c>
      <c r="R5" s="17">
        <f>$B5*('AEO 50'!S207/'AEO 50'!$C207)</f>
        <v>2.1605097344405077E-3</v>
      </c>
      <c r="S5" s="17">
        <f>$B5*('AEO 50'!T207/'AEO 50'!$C207)</f>
        <v>2.1615256990347113E-3</v>
      </c>
      <c r="T5" s="17">
        <f>$B5*('AEO 50'!U207/'AEO 50'!$C207)</f>
        <v>2.1623519945742375E-3</v>
      </c>
      <c r="U5" s="17">
        <f>$B5*('AEO 50'!V207/'AEO 50'!$C207)</f>
        <v>2.1613130017283625E-3</v>
      </c>
      <c r="V5" s="17">
        <f>$B5*('AEO 50'!W207/'AEO 50'!$C207)</f>
        <v>2.1613310056342152E-3</v>
      </c>
      <c r="W5" s="17">
        <f>$B5*('AEO 50'!X207/'AEO 50'!$C207)</f>
        <v>2.1621060109768362E-3</v>
      </c>
      <c r="X5" s="17">
        <f>$B5*('AEO 50'!Y207/'AEO 50'!$C207)</f>
        <v>2.163779327482393E-3</v>
      </c>
      <c r="Y5" s="17">
        <f>$B5*('AEO 50'!Z207/'AEO 50'!$C207)</f>
        <v>2.1652091725634583E-3</v>
      </c>
      <c r="Z5" s="17">
        <f>$B5*('AEO 50'!AA207/'AEO 50'!$C207)</f>
        <v>2.1650456719765898E-3</v>
      </c>
      <c r="AA5" s="17">
        <f>$B5*('AEO 50'!AB207/'AEO 50'!$C207)</f>
        <v>2.1653691142387048E-3</v>
      </c>
      <c r="AB5" s="17">
        <f>$B5*('AEO 50'!AC207/'AEO 50'!$C207)</f>
        <v>2.1660390270146065E-3</v>
      </c>
      <c r="AC5" s="17">
        <f>$B5*('AEO 50'!AD207/'AEO 50'!$C207)</f>
        <v>2.1671464765722691E-3</v>
      </c>
      <c r="AD5" s="17">
        <f>$B5*('AEO 50'!AE207/'AEO 50'!$C207)</f>
        <v>2.1690682888481369E-3</v>
      </c>
      <c r="AE5" s="17">
        <f>$B5*('AEO 50'!AF207/'AEO 50'!$C207)</f>
        <v>2.1711163378127138E-3</v>
      </c>
      <c r="AF5" s="17">
        <f>$B5*('AEO 50'!AG207/'AEO 50'!$C207)</f>
        <v>2.1731620839521236E-3</v>
      </c>
      <c r="AG5" s="17">
        <f>$B5*('AEO 50'!AH207/'AEO 50'!$C207)</f>
        <v>2.1737248106838813E-3</v>
      </c>
      <c r="AH5" s="17">
        <f>$B5*('AEO 50'!AI207/'AEO 50'!$C207)</f>
        <v>2.1733123956312168E-3</v>
      </c>
      <c r="AI5" s="17">
        <f>$B5*('AEO 50'!AJ207/'AEO 50'!$C207)</f>
        <v>2.1762265162063891E-3</v>
      </c>
      <c r="AJ5" s="17">
        <f>$B5*('AEO 50'!AK207/'AEO 50'!$C207)</f>
        <v>2.1780622865601026E-3</v>
      </c>
    </row>
    <row r="6" spans="1:36">
      <c r="A6" t="s">
        <v>129</v>
      </c>
      <c r="B6" s="17">
        <f>B4*(1-'Calculations Etc'!$B$16)+B2*'Calculations Etc'!$B$16</f>
        <v>3.4445751264523075E-3</v>
      </c>
      <c r="C6" s="17">
        <f>C4*(1-'Calculations Etc'!$B$16)+C2*'Calculations Etc'!$B$16</f>
        <v>3.5088834276488508E-3</v>
      </c>
      <c r="D6" s="17">
        <f>D4*(1-'Calculations Etc'!$B$16)+D2*'Calculations Etc'!$B$16</f>
        <v>3.5829852465206241E-3</v>
      </c>
      <c r="E6" s="17">
        <f>E4*(1-'Calculations Etc'!$B$16)+E2*'Calculations Etc'!$B$16</f>
        <v>3.6261608665818959E-3</v>
      </c>
      <c r="F6" s="17">
        <f>F4*(1-'Calculations Etc'!$B$16)+F2*'Calculations Etc'!$B$16</f>
        <v>3.6753016412170878E-3</v>
      </c>
      <c r="G6" s="17">
        <f>G4*(1-'Calculations Etc'!$B$16)+G2*'Calculations Etc'!$B$16</f>
        <v>3.7326239663778827E-3</v>
      </c>
      <c r="H6" s="17">
        <f>H4*(1-'Calculations Etc'!$B$16)+H2*'Calculations Etc'!$B$16</f>
        <v>3.7870580149423133E-3</v>
      </c>
      <c r="I6" s="17">
        <f>I4*(1-'Calculations Etc'!$B$16)+I2*'Calculations Etc'!$B$16</f>
        <v>3.8482577847826402E-3</v>
      </c>
      <c r="J6" s="17">
        <f>J4*(1-'Calculations Etc'!$B$16)+J2*'Calculations Etc'!$B$16</f>
        <v>3.9117867157361322E-3</v>
      </c>
      <c r="K6" s="17">
        <f>K4*(1-'Calculations Etc'!$B$16)+K2*'Calculations Etc'!$B$16</f>
        <v>3.9786415124046853E-3</v>
      </c>
      <c r="L6" s="17">
        <f>L4*(1-'Calculations Etc'!$B$16)+L2*'Calculations Etc'!$B$16</f>
        <v>4.0452851923423452E-3</v>
      </c>
      <c r="M6" s="17">
        <f>M4*(1-'Calculations Etc'!$B$16)+M2*'Calculations Etc'!$B$16</f>
        <v>4.1109935903057481E-3</v>
      </c>
      <c r="N6" s="17">
        <f>N4*(1-'Calculations Etc'!$B$16)+N2*'Calculations Etc'!$B$16</f>
        <v>4.1643872224596552E-3</v>
      </c>
      <c r="O6" s="17">
        <f>O4*(1-'Calculations Etc'!$B$16)+O2*'Calculations Etc'!$B$16</f>
        <v>4.2237120948532018E-3</v>
      </c>
      <c r="P6" s="17">
        <f>P4*(1-'Calculations Etc'!$B$16)+P2*'Calculations Etc'!$B$16</f>
        <v>4.2807887295034349E-3</v>
      </c>
      <c r="Q6" s="17">
        <f>Q4*(1-'Calculations Etc'!$B$16)+Q2*'Calculations Etc'!$B$16</f>
        <v>4.3360464253584495E-3</v>
      </c>
      <c r="R6" s="17">
        <f>R4*(1-'Calculations Etc'!$B$16)+R2*'Calculations Etc'!$B$16</f>
        <v>4.3845360447754651E-3</v>
      </c>
      <c r="S6" s="17">
        <f>S4*(1-'Calculations Etc'!$B$16)+S2*'Calculations Etc'!$B$16</f>
        <v>4.4266664438955229E-3</v>
      </c>
      <c r="T6" s="17">
        <f>T4*(1-'Calculations Etc'!$B$16)+T2*'Calculations Etc'!$B$16</f>
        <v>4.4687114919409769E-3</v>
      </c>
      <c r="U6" s="17">
        <f>U4*(1-'Calculations Etc'!$B$16)+U2*'Calculations Etc'!$B$16</f>
        <v>4.5099171602130004E-3</v>
      </c>
      <c r="V6" s="17">
        <f>V4*(1-'Calculations Etc'!$B$16)+V2*'Calculations Etc'!$B$16</f>
        <v>4.5515984770233015E-3</v>
      </c>
      <c r="W6" s="17">
        <f>W4*(1-'Calculations Etc'!$B$16)+W2*'Calculations Etc'!$B$16</f>
        <v>4.5936204444801476E-3</v>
      </c>
      <c r="X6" s="17">
        <f>X4*(1-'Calculations Etc'!$B$16)+X2*'Calculations Etc'!$B$16</f>
        <v>4.6360466519603152E-3</v>
      </c>
      <c r="Y6" s="17">
        <f>Y4*(1-'Calculations Etc'!$B$16)+Y2*'Calculations Etc'!$B$16</f>
        <v>4.6783632972994616E-3</v>
      </c>
      <c r="Z6" s="17">
        <f>Z4*(1-'Calculations Etc'!$B$16)+Z2*'Calculations Etc'!$B$16</f>
        <v>4.7199629370880377E-3</v>
      </c>
      <c r="AA6" s="17">
        <f>AA4*(1-'Calculations Etc'!$B$16)+AA2*'Calculations Etc'!$B$16</f>
        <v>4.761781701158656E-3</v>
      </c>
      <c r="AB6" s="17">
        <f>AB4*(1-'Calculations Etc'!$B$16)+AB2*'Calculations Etc'!$B$16</f>
        <v>4.8037563769604795E-3</v>
      </c>
      <c r="AC6" s="17">
        <f>AC4*(1-'Calculations Etc'!$B$16)+AC2*'Calculations Etc'!$B$16</f>
        <v>4.8459279443140947E-3</v>
      </c>
      <c r="AD6" s="17">
        <f>AD4*(1-'Calculations Etc'!$B$16)+AD2*'Calculations Etc'!$B$16</f>
        <v>4.8884659748909022E-3</v>
      </c>
      <c r="AE6" s="17">
        <f>AE4*(1-'Calculations Etc'!$B$16)+AE2*'Calculations Etc'!$B$16</f>
        <v>4.9310608119776285E-3</v>
      </c>
      <c r="AF6" s="17">
        <f>AF4*(1-'Calculations Etc'!$B$16)+AF2*'Calculations Etc'!$B$16</f>
        <v>4.97365461279303E-3</v>
      </c>
      <c r="AG6" s="17">
        <f>AG4*(1-'Calculations Etc'!$B$16)+AG2*'Calculations Etc'!$B$16</f>
        <v>5.0155810548749881E-3</v>
      </c>
      <c r="AH6" s="17">
        <f>AH4*(1-'Calculations Etc'!$B$16)+AH2*'Calculations Etc'!$B$16</f>
        <v>5.0570686831539566E-3</v>
      </c>
      <c r="AI6" s="17">
        <f>AI4*(1-'Calculations Etc'!$B$16)+AI2*'Calculations Etc'!$B$16</f>
        <v>5.1000532524654507E-3</v>
      </c>
      <c r="AJ6" s="17">
        <f>AJ4*(1-'Calculations Etc'!$B$16)+AJ2*'Calculations Etc'!$B$16</f>
        <v>5.142552564177289E-3</v>
      </c>
    </row>
    <row r="7" spans="1:36">
      <c r="A7" t="s">
        <v>130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election activeCell="B5" sqref="B5"/>
    </sheetView>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125</v>
      </c>
      <c r="B2" s="52">
        <f>B$4/(1-'Calculations Etc'!$B$13)</f>
        <v>2.7756516959478996E-3</v>
      </c>
      <c r="C2" s="17">
        <f>$B2+$B2*(C$1-$B$1)/($AJ$1-$B$1)*'NAP F28'!$B$24</f>
        <v>2.8177820350705706E-3</v>
      </c>
      <c r="D2" s="17">
        <f>$B2+$B2*(D$1-$B$1)/($AJ$1-$B$1)*'NAP F28'!$B$24</f>
        <v>2.859912374193242E-3</v>
      </c>
      <c r="E2" s="17">
        <f>$B2+$B2*(E$1-$B$1)/($AJ$1-$B$1)*'NAP F28'!$B$24</f>
        <v>2.9020427133159129E-3</v>
      </c>
      <c r="F2" s="17">
        <f>$B2+$B2*(F$1-$B$1)/($AJ$1-$B$1)*'NAP F28'!$B$24</f>
        <v>2.9441730524385839E-3</v>
      </c>
      <c r="G2" s="17">
        <f>$B2+$B2*(G$1-$B$1)/($AJ$1-$B$1)*'NAP F28'!$B$24</f>
        <v>2.9863033915612553E-3</v>
      </c>
      <c r="H2" s="17">
        <f>$B2+$B2*(H$1-$B$1)/($AJ$1-$B$1)*'NAP F28'!$B$24</f>
        <v>3.0284337306839262E-3</v>
      </c>
      <c r="I2" s="17">
        <f>$B2+$B2*(I$1-$B$1)/($AJ$1-$B$1)*'NAP F28'!$B$24</f>
        <v>3.0705640698065976E-3</v>
      </c>
      <c r="J2" s="17">
        <f>$B2+$B2*(J$1-$B$1)/($AJ$1-$B$1)*'NAP F28'!$B$24</f>
        <v>3.1126944089292685E-3</v>
      </c>
      <c r="K2" s="17">
        <f>$B2+$B2*(K$1-$B$1)/($AJ$1-$B$1)*'NAP F28'!$B$24</f>
        <v>3.1548247480519395E-3</v>
      </c>
      <c r="L2" s="17">
        <f>$B2+$B2*(L$1-$B$1)/($AJ$1-$B$1)*'NAP F28'!$B$24</f>
        <v>3.1969550871746109E-3</v>
      </c>
      <c r="M2" s="17">
        <f>$B2+$B2*(M$1-$B$1)/($AJ$1-$B$1)*'NAP F28'!$B$24</f>
        <v>3.2390854262972818E-3</v>
      </c>
      <c r="N2" s="17">
        <f>$B2+$B2*(N$1-$B$1)/($AJ$1-$B$1)*'NAP F28'!$B$24</f>
        <v>3.2812157654199528E-3</v>
      </c>
      <c r="O2" s="17">
        <f>$B2+$B2*(O$1-$B$1)/($AJ$1-$B$1)*'NAP F28'!$B$24</f>
        <v>3.3233461045426241E-3</v>
      </c>
      <c r="P2" s="17">
        <f>$B2+$B2*(P$1-$B$1)/($AJ$1-$B$1)*'NAP F28'!$B$24</f>
        <v>3.3654764436652951E-3</v>
      </c>
      <c r="Q2" s="17">
        <f>$B2+$B2*(Q$1-$B$1)/($AJ$1-$B$1)*'NAP F28'!$B$24</f>
        <v>3.407606782787966E-3</v>
      </c>
      <c r="R2" s="17">
        <f>$B2+$B2*(R$1-$B$1)/($AJ$1-$B$1)*'NAP F28'!$B$24</f>
        <v>3.4497371219106374E-3</v>
      </c>
      <c r="S2" s="17">
        <f>$B2+$B2*(S$1-$B$1)/($AJ$1-$B$1)*'NAP F28'!$B$24</f>
        <v>3.4918674610333084E-3</v>
      </c>
      <c r="T2" s="17">
        <f>$B2+$B2*(T$1-$B$1)/($AJ$1-$B$1)*'NAP F28'!$B$24</f>
        <v>3.5339978001559793E-3</v>
      </c>
      <c r="U2" s="17">
        <f>$B2+$B2*(U$1-$B$1)/($AJ$1-$B$1)*'NAP F28'!$B$24</f>
        <v>3.5761281392786507E-3</v>
      </c>
      <c r="V2" s="17">
        <f>$B2+$B2*(V$1-$B$1)/($AJ$1-$B$1)*'NAP F28'!$B$24</f>
        <v>3.6182584784013217E-3</v>
      </c>
      <c r="W2" s="17">
        <f>$B2+$B2*(W$1-$B$1)/($AJ$1-$B$1)*'NAP F28'!$B$24</f>
        <v>3.6603888175239926E-3</v>
      </c>
      <c r="X2" s="17">
        <f>$B2+$B2*(X$1-$B$1)/($AJ$1-$B$1)*'NAP F28'!$B$24</f>
        <v>3.702519156646664E-3</v>
      </c>
      <c r="Y2" s="17">
        <f>$B2+$B2*(Y$1-$B$1)/($AJ$1-$B$1)*'NAP F28'!$B$24</f>
        <v>3.7446494957693349E-3</v>
      </c>
      <c r="Z2" s="17">
        <f>$B2+$B2*(Z$1-$B$1)/($AJ$1-$B$1)*'NAP F28'!$B$24</f>
        <v>3.7867798348920059E-3</v>
      </c>
      <c r="AA2" s="17">
        <f>$B2+$B2*(AA$1-$B$1)/($AJ$1-$B$1)*'NAP F28'!$B$24</f>
        <v>3.8289101740146773E-3</v>
      </c>
      <c r="AB2" s="17">
        <f>$B2+$B2*(AB$1-$B$1)/($AJ$1-$B$1)*'NAP F28'!$B$24</f>
        <v>3.8710405131373482E-3</v>
      </c>
      <c r="AC2" s="17">
        <f>$B2+$B2*(AC$1-$B$1)/($AJ$1-$B$1)*'NAP F28'!$B$24</f>
        <v>3.9131708522600192E-3</v>
      </c>
      <c r="AD2" s="17">
        <f>$B2+$B2*(AD$1-$B$1)/($AJ$1-$B$1)*'NAP F28'!$B$24</f>
        <v>3.9553011913826906E-3</v>
      </c>
      <c r="AE2" s="17">
        <f>$B2+$B2*(AE$1-$B$1)/($AJ$1-$B$1)*'NAP F28'!$B$24</f>
        <v>3.9974315305053611E-3</v>
      </c>
      <c r="AF2" s="17">
        <f>$B2+$B2*(AF$1-$B$1)/($AJ$1-$B$1)*'NAP F28'!$B$24</f>
        <v>4.0395618696280325E-3</v>
      </c>
      <c r="AG2" s="17">
        <f>$B2+$B2*(AG$1-$B$1)/($AJ$1-$B$1)*'NAP F28'!$B$24</f>
        <v>4.0816922087507038E-3</v>
      </c>
      <c r="AH2" s="17">
        <f>$B2+$B2*(AH$1-$B$1)/($AJ$1-$B$1)*'NAP F28'!$B$24</f>
        <v>4.1238225478733752E-3</v>
      </c>
      <c r="AI2" s="17">
        <f>$B2+$B2*(AI$1-$B$1)/($AJ$1-$B$1)*'NAP F28'!$B$24</f>
        <v>4.1659528869960466E-3</v>
      </c>
      <c r="AJ2" s="17">
        <f>$B2+$B2*(AJ$1-$B$1)/($AJ$1-$B$1)*'NAP F28'!$B$24</f>
        <v>4.2080832261187171E-3</v>
      </c>
    </row>
    <row r="3" spans="1:36">
      <c r="A3" t="s">
        <v>126</v>
      </c>
      <c r="B3" s="17">
        <f>B$5</f>
        <v>8.6375403777318627E-4</v>
      </c>
      <c r="C3" s="17">
        <f t="shared" ref="C3:AJ4" si="0">C$5</f>
        <v>8.9172260861973638E-4</v>
      </c>
      <c r="D3" s="17">
        <f t="shared" si="0"/>
        <v>9.317923347786863E-4</v>
      </c>
      <c r="E3" s="17">
        <f t="shared" si="0"/>
        <v>9.3364875010912892E-4</v>
      </c>
      <c r="F3" s="17">
        <f t="shared" si="0"/>
        <v>9.4287588394494082E-4</v>
      </c>
      <c r="G3" s="17">
        <f t="shared" si="0"/>
        <v>9.6221237959433106E-4</v>
      </c>
      <c r="H3" s="17">
        <f t="shared" si="0"/>
        <v>9.7798003666734563E-4</v>
      </c>
      <c r="I3" s="17">
        <f t="shared" si="0"/>
        <v>1.002107615749498E-3</v>
      </c>
      <c r="J3" s="17">
        <f t="shared" si="0"/>
        <v>1.0291131740534879E-3</v>
      </c>
      <c r="K3" s="17">
        <f t="shared" si="0"/>
        <v>1.0602282687774641E-3</v>
      </c>
      <c r="L3" s="17">
        <f t="shared" si="0"/>
        <v>1.0910825015278062E-3</v>
      </c>
      <c r="M3" s="17">
        <f t="shared" si="0"/>
        <v>1.1207810726653667E-3</v>
      </c>
      <c r="N3" s="17">
        <f t="shared" si="0"/>
        <v>1.1352631609580072E-3</v>
      </c>
      <c r="O3" s="17">
        <f t="shared" si="0"/>
        <v>1.1570740622180835E-3</v>
      </c>
      <c r="P3" s="17">
        <f t="shared" si="0"/>
        <v>1.1761069755260017E-3</v>
      </c>
      <c r="Q3" s="17">
        <f t="shared" si="0"/>
        <v>1.192892355149434E-3</v>
      </c>
      <c r="R3" s="17">
        <f t="shared" si="0"/>
        <v>1.2013149026569275E-3</v>
      </c>
      <c r="S3" s="17">
        <f t="shared" si="0"/>
        <v>1.201879812589122E-3</v>
      </c>
      <c r="T3" s="17">
        <f t="shared" si="0"/>
        <v>1.2023392602508512E-3</v>
      </c>
      <c r="U3" s="17">
        <f t="shared" si="0"/>
        <v>1.2017615458487327E-3</v>
      </c>
      <c r="V3" s="17">
        <f t="shared" si="0"/>
        <v>1.2017715566161277E-3</v>
      </c>
      <c r="W3" s="17">
        <f t="shared" si="0"/>
        <v>1.2022024852312079E-3</v>
      </c>
      <c r="X3" s="17">
        <f t="shared" si="0"/>
        <v>1.2031329045775979E-3</v>
      </c>
      <c r="Y3" s="17">
        <f t="shared" si="0"/>
        <v>1.2039279457556093E-3</v>
      </c>
      <c r="Z3" s="17">
        <f t="shared" si="0"/>
        <v>1.2038370340191485E-3</v>
      </c>
      <c r="AA3" s="17">
        <f t="shared" si="0"/>
        <v>1.2040168786194455E-3</v>
      </c>
      <c r="AB3" s="17">
        <f t="shared" si="0"/>
        <v>1.2043893722899631E-3</v>
      </c>
      <c r="AC3" s="17">
        <f t="shared" si="0"/>
        <v>1.2050051508890377E-3</v>
      </c>
      <c r="AD3" s="17">
        <f t="shared" si="0"/>
        <v>1.2060737421063351E-3</v>
      </c>
      <c r="AE3" s="17">
        <f t="shared" si="0"/>
        <v>1.207212525099671E-3</v>
      </c>
      <c r="AF3" s="17">
        <f t="shared" si="0"/>
        <v>1.2083500276460146E-3</v>
      </c>
      <c r="AG3" s="17">
        <f t="shared" si="0"/>
        <v>1.2086629223292495E-3</v>
      </c>
      <c r="AH3" s="17">
        <f t="shared" si="0"/>
        <v>1.2084336059133372E-3</v>
      </c>
      <c r="AI3" s="17">
        <f t="shared" si="0"/>
        <v>1.2100539533800891E-3</v>
      </c>
      <c r="AJ3" s="17">
        <f t="shared" si="0"/>
        <v>1.2110747024415796E-3</v>
      </c>
    </row>
    <row r="4" spans="1:36">
      <c r="A4" t="s">
        <v>127</v>
      </c>
      <c r="B4" s="17">
        <f>B$5</f>
        <v>8.6375403777318627E-4</v>
      </c>
      <c r="C4" s="17">
        <f t="shared" si="0"/>
        <v>8.9172260861973638E-4</v>
      </c>
      <c r="D4" s="17">
        <f t="shared" si="0"/>
        <v>9.317923347786863E-4</v>
      </c>
      <c r="E4" s="17">
        <f t="shared" si="0"/>
        <v>9.3364875010912892E-4</v>
      </c>
      <c r="F4" s="17">
        <f t="shared" si="0"/>
        <v>9.4287588394494082E-4</v>
      </c>
      <c r="G4" s="17">
        <f t="shared" si="0"/>
        <v>9.6221237959433106E-4</v>
      </c>
      <c r="H4" s="17">
        <f t="shared" si="0"/>
        <v>9.7798003666734563E-4</v>
      </c>
      <c r="I4" s="17">
        <f t="shared" si="0"/>
        <v>1.002107615749498E-3</v>
      </c>
      <c r="J4" s="17">
        <f t="shared" si="0"/>
        <v>1.0291131740534879E-3</v>
      </c>
      <c r="K4" s="17">
        <f t="shared" si="0"/>
        <v>1.0602282687774641E-3</v>
      </c>
      <c r="L4" s="17">
        <f t="shared" si="0"/>
        <v>1.0910825015278062E-3</v>
      </c>
      <c r="M4" s="17">
        <f t="shared" si="0"/>
        <v>1.1207810726653667E-3</v>
      </c>
      <c r="N4" s="17">
        <f t="shared" si="0"/>
        <v>1.1352631609580072E-3</v>
      </c>
      <c r="O4" s="17">
        <f t="shared" si="0"/>
        <v>1.1570740622180835E-3</v>
      </c>
      <c r="P4" s="17">
        <f t="shared" si="0"/>
        <v>1.1761069755260017E-3</v>
      </c>
      <c r="Q4" s="17">
        <f t="shared" si="0"/>
        <v>1.192892355149434E-3</v>
      </c>
      <c r="R4" s="17">
        <f t="shared" si="0"/>
        <v>1.2013149026569275E-3</v>
      </c>
      <c r="S4" s="17">
        <f t="shared" si="0"/>
        <v>1.201879812589122E-3</v>
      </c>
      <c r="T4" s="17">
        <f t="shared" si="0"/>
        <v>1.2023392602508512E-3</v>
      </c>
      <c r="U4" s="17">
        <f t="shared" si="0"/>
        <v>1.2017615458487327E-3</v>
      </c>
      <c r="V4" s="17">
        <f t="shared" si="0"/>
        <v>1.2017715566161277E-3</v>
      </c>
      <c r="W4" s="17">
        <f t="shared" si="0"/>
        <v>1.2022024852312079E-3</v>
      </c>
      <c r="X4" s="17">
        <f t="shared" si="0"/>
        <v>1.2031329045775979E-3</v>
      </c>
      <c r="Y4" s="17">
        <f t="shared" si="0"/>
        <v>1.2039279457556093E-3</v>
      </c>
      <c r="Z4" s="17">
        <f t="shared" si="0"/>
        <v>1.2038370340191485E-3</v>
      </c>
      <c r="AA4" s="17">
        <f t="shared" si="0"/>
        <v>1.2040168786194455E-3</v>
      </c>
      <c r="AB4" s="17">
        <f t="shared" si="0"/>
        <v>1.2043893722899631E-3</v>
      </c>
      <c r="AC4" s="17">
        <f t="shared" si="0"/>
        <v>1.2050051508890377E-3</v>
      </c>
      <c r="AD4" s="17">
        <f t="shared" si="0"/>
        <v>1.2060737421063351E-3</v>
      </c>
      <c r="AE4" s="17">
        <f t="shared" si="0"/>
        <v>1.207212525099671E-3</v>
      </c>
      <c r="AF4" s="17">
        <f t="shared" si="0"/>
        <v>1.2083500276460146E-3</v>
      </c>
      <c r="AG4" s="17">
        <f t="shared" si="0"/>
        <v>1.2086629223292495E-3</v>
      </c>
      <c r="AH4" s="17">
        <f t="shared" si="0"/>
        <v>1.2084336059133372E-3</v>
      </c>
      <c r="AI4" s="17">
        <f t="shared" si="0"/>
        <v>1.2100539533800891E-3</v>
      </c>
      <c r="AJ4" s="17">
        <f t="shared" si="0"/>
        <v>1.2110747024415796E-3</v>
      </c>
    </row>
    <row r="5" spans="1:36">
      <c r="A5" t="s">
        <v>128</v>
      </c>
      <c r="B5" s="17">
        <f>'AEO 50'!C207*'Calculations Etc'!$B$22/'Calculations Etc'!$B$26</f>
        <v>8.6375403777318627E-4</v>
      </c>
      <c r="C5" s="17">
        <f>'AEO 50'!D207*'Calculations Etc'!$B$22/'Calculations Etc'!$B$26</f>
        <v>8.9172260861973638E-4</v>
      </c>
      <c r="D5" s="17">
        <f>'AEO 50'!E207*'Calculations Etc'!$B$22/'Calculations Etc'!$B$26</f>
        <v>9.317923347786863E-4</v>
      </c>
      <c r="E5" s="17">
        <f>'AEO 50'!F207*'Calculations Etc'!$B$22/'Calculations Etc'!$B$26</f>
        <v>9.3364875010912892E-4</v>
      </c>
      <c r="F5" s="17">
        <f>'AEO 50'!G207*'Calculations Etc'!$B$22/'Calculations Etc'!$B$26</f>
        <v>9.4287588394494082E-4</v>
      </c>
      <c r="G5" s="17">
        <f>'AEO 50'!H207*'Calculations Etc'!$B$22/'Calculations Etc'!$B$26</f>
        <v>9.6221237959433106E-4</v>
      </c>
      <c r="H5" s="17">
        <f>'AEO 50'!I207*'Calculations Etc'!$B$22/'Calculations Etc'!$B$26</f>
        <v>9.7798003666734563E-4</v>
      </c>
      <c r="I5" s="17">
        <f>'AEO 50'!J207*'Calculations Etc'!$B$22/'Calculations Etc'!$B$26</f>
        <v>1.002107615749498E-3</v>
      </c>
      <c r="J5" s="17">
        <f>'AEO 50'!K207*'Calculations Etc'!$B$22/'Calculations Etc'!$B$26</f>
        <v>1.0291131740534879E-3</v>
      </c>
      <c r="K5" s="17">
        <f>'AEO 50'!L207*'Calculations Etc'!$B$22/'Calculations Etc'!$B$26</f>
        <v>1.0602282687774641E-3</v>
      </c>
      <c r="L5" s="17">
        <f>'AEO 50'!M207*'Calculations Etc'!$B$22/'Calculations Etc'!$B$26</f>
        <v>1.0910825015278062E-3</v>
      </c>
      <c r="M5" s="17">
        <f>'AEO 50'!N207*'Calculations Etc'!$B$22/'Calculations Etc'!$B$26</f>
        <v>1.1207810726653667E-3</v>
      </c>
      <c r="N5" s="17">
        <f>'AEO 50'!O207*'Calculations Etc'!$B$22/'Calculations Etc'!$B$26</f>
        <v>1.1352631609580072E-3</v>
      </c>
      <c r="O5" s="17">
        <f>'AEO 50'!P207*'Calculations Etc'!$B$22/'Calculations Etc'!$B$26</f>
        <v>1.1570740622180835E-3</v>
      </c>
      <c r="P5" s="17">
        <f>'AEO 50'!Q207*'Calculations Etc'!$B$22/'Calculations Etc'!$B$26</f>
        <v>1.1761069755260017E-3</v>
      </c>
      <c r="Q5" s="17">
        <f>'AEO 50'!R207*'Calculations Etc'!$B$22/'Calculations Etc'!$B$26</f>
        <v>1.192892355149434E-3</v>
      </c>
      <c r="R5" s="17">
        <f>'AEO 50'!S207*'Calculations Etc'!$B$22/'Calculations Etc'!$B$26</f>
        <v>1.2013149026569275E-3</v>
      </c>
      <c r="S5" s="17">
        <f>'AEO 50'!T207*'Calculations Etc'!$B$22/'Calculations Etc'!$B$26</f>
        <v>1.201879812589122E-3</v>
      </c>
      <c r="T5" s="17">
        <f>'AEO 50'!U207*'Calculations Etc'!$B$22/'Calculations Etc'!$B$26</f>
        <v>1.2023392602508512E-3</v>
      </c>
      <c r="U5" s="17">
        <f>'AEO 50'!V207*'Calculations Etc'!$B$22/'Calculations Etc'!$B$26</f>
        <v>1.2017615458487327E-3</v>
      </c>
      <c r="V5" s="17">
        <f>'AEO 50'!W207*'Calculations Etc'!$B$22/'Calculations Etc'!$B$26</f>
        <v>1.2017715566161277E-3</v>
      </c>
      <c r="W5" s="17">
        <f>'AEO 50'!X207*'Calculations Etc'!$B$22/'Calculations Etc'!$B$26</f>
        <v>1.2022024852312079E-3</v>
      </c>
      <c r="X5" s="17">
        <f>'AEO 50'!Y207*'Calculations Etc'!$B$22/'Calculations Etc'!$B$26</f>
        <v>1.2031329045775979E-3</v>
      </c>
      <c r="Y5" s="17">
        <f>'AEO 50'!Z207*'Calculations Etc'!$B$22/'Calculations Etc'!$B$26</f>
        <v>1.2039279457556093E-3</v>
      </c>
      <c r="Z5" s="17">
        <f>'AEO 50'!AA207*'Calculations Etc'!$B$22/'Calculations Etc'!$B$26</f>
        <v>1.2038370340191485E-3</v>
      </c>
      <c r="AA5" s="17">
        <f>'AEO 50'!AB207*'Calculations Etc'!$B$22/'Calculations Etc'!$B$26</f>
        <v>1.2040168786194455E-3</v>
      </c>
      <c r="AB5" s="17">
        <f>'AEO 50'!AC207*'Calculations Etc'!$B$22/'Calculations Etc'!$B$26</f>
        <v>1.2043893722899631E-3</v>
      </c>
      <c r="AC5" s="17">
        <f>'AEO 50'!AD207*'Calculations Etc'!$B$22/'Calculations Etc'!$B$26</f>
        <v>1.2050051508890377E-3</v>
      </c>
      <c r="AD5" s="17">
        <f>'AEO 50'!AE207*'Calculations Etc'!$B$22/'Calculations Etc'!$B$26</f>
        <v>1.2060737421063351E-3</v>
      </c>
      <c r="AE5" s="17">
        <f>'AEO 50'!AF207*'Calculations Etc'!$B$22/'Calculations Etc'!$B$26</f>
        <v>1.207212525099671E-3</v>
      </c>
      <c r="AF5" s="17">
        <f>'AEO 50'!AG207*'Calculations Etc'!$B$22/'Calculations Etc'!$B$26</f>
        <v>1.2083500276460146E-3</v>
      </c>
      <c r="AG5" s="17">
        <f>'AEO 50'!AH207*'Calculations Etc'!$B$22/'Calculations Etc'!$B$26</f>
        <v>1.2086629223292495E-3</v>
      </c>
      <c r="AH5" s="17">
        <f>'AEO 50'!AI207*'Calculations Etc'!$B$22/'Calculations Etc'!$B$26</f>
        <v>1.2084336059133372E-3</v>
      </c>
      <c r="AI5" s="17">
        <f>'AEO 50'!AJ207*'Calculations Etc'!$B$22/'Calculations Etc'!$B$26</f>
        <v>1.2100539533800891E-3</v>
      </c>
      <c r="AJ5" s="17">
        <f>'AEO 50'!AK207*'Calculations Etc'!$B$22/'Calculations Etc'!$B$26</f>
        <v>1.2110747024415796E-3</v>
      </c>
    </row>
    <row r="6" spans="1:36">
      <c r="A6" t="s">
        <v>129</v>
      </c>
      <c r="B6" s="17">
        <f>B4*(1-'Calculations Etc'!$B$16)+B2*'Calculations Etc'!$B$16</f>
        <v>1.9152977497692786E-3</v>
      </c>
      <c r="C6" s="17">
        <f>C4*(1-'Calculations Etc'!$B$16)+C2*'Calculations Etc'!$B$16</f>
        <v>1.9510552931676953E-3</v>
      </c>
      <c r="D6" s="17">
        <f>D4*(1-'Calculations Etc'!$B$16)+D2*'Calculations Etc'!$B$16</f>
        <v>1.9922583564566921E-3</v>
      </c>
      <c r="E6" s="17">
        <f>E4*(1-'Calculations Etc'!$B$16)+E2*'Calculations Etc'!$B$16</f>
        <v>2.0162654298728601E-3</v>
      </c>
      <c r="F6" s="17">
        <f>F4*(1-'Calculations Etc'!$B$16)+F2*'Calculations Etc'!$B$16</f>
        <v>2.0435893266164446E-3</v>
      </c>
      <c r="G6" s="17">
        <f>G4*(1-'Calculations Etc'!$B$16)+G2*'Calculations Etc'!$B$16</f>
        <v>2.0754624361761396E-3</v>
      </c>
      <c r="H6" s="17">
        <f>H4*(1-'Calculations Etc'!$B$16)+H2*'Calculations Etc'!$B$16</f>
        <v>2.105729568376465E-3</v>
      </c>
      <c r="I6" s="17">
        <f>I4*(1-'Calculations Etc'!$B$16)+I2*'Calculations Etc'!$B$16</f>
        <v>2.1397586654809029E-3</v>
      </c>
      <c r="J6" s="17">
        <f>J4*(1-'Calculations Etc'!$B$16)+J2*'Calculations Etc'!$B$16</f>
        <v>2.1750828532351675E-3</v>
      </c>
      <c r="K6" s="17">
        <f>K4*(1-'Calculations Etc'!$B$16)+K2*'Calculations Etc'!$B$16</f>
        <v>2.2122563323784257E-3</v>
      </c>
      <c r="L6" s="17">
        <f>L4*(1-'Calculations Etc'!$B$16)+L2*'Calculations Etc'!$B$16</f>
        <v>2.2493124236335491E-3</v>
      </c>
      <c r="M6" s="17">
        <f>M4*(1-'Calculations Etc'!$B$16)+M2*'Calculations Etc'!$B$16</f>
        <v>2.2858484671629199E-3</v>
      </c>
      <c r="N6" s="17">
        <f>N4*(1-'Calculations Etc'!$B$16)+N2*'Calculations Etc'!$B$16</f>
        <v>2.315537093412077E-3</v>
      </c>
      <c r="O6" s="17">
        <f>O4*(1-'Calculations Etc'!$B$16)+O2*'Calculations Etc'!$B$16</f>
        <v>2.3485236854965809E-3</v>
      </c>
      <c r="P6" s="17">
        <f>P4*(1-'Calculations Etc'!$B$16)+P2*'Calculations Etc'!$B$16</f>
        <v>2.380260183002613E-3</v>
      </c>
      <c r="Q6" s="17">
        <f>Q4*(1-'Calculations Etc'!$B$16)+Q2*'Calculations Etc'!$B$16</f>
        <v>2.4109852903506264E-3</v>
      </c>
      <c r="R6" s="17">
        <f>R4*(1-'Calculations Etc'!$B$16)+R2*'Calculations Etc'!$B$16</f>
        <v>2.4379471232464679E-3</v>
      </c>
      <c r="S6" s="17">
        <f>S4*(1-'Calculations Etc'!$B$16)+S2*'Calculations Etc'!$B$16</f>
        <v>2.4613730192334245E-3</v>
      </c>
      <c r="T6" s="17">
        <f>T4*(1-'Calculations Etc'!$B$16)+T2*'Calculations Etc'!$B$16</f>
        <v>2.484751457198672E-3</v>
      </c>
      <c r="U6" s="17">
        <f>U4*(1-'Calculations Etc'!$B$16)+U2*'Calculations Etc'!$B$16</f>
        <v>2.5076631722351877E-3</v>
      </c>
      <c r="V6" s="17">
        <f>V4*(1-'Calculations Etc'!$B$16)+V2*'Calculations Etc'!$B$16</f>
        <v>2.5308393635979842E-3</v>
      </c>
      <c r="W6" s="17">
        <f>W4*(1-'Calculations Etc'!$B$16)+W2*'Calculations Etc'!$B$16</f>
        <v>2.5542049679922393E-3</v>
      </c>
      <c r="X6" s="17">
        <f>X4*(1-'Calculations Etc'!$B$16)+X2*'Calculations Etc'!$B$16</f>
        <v>2.5777953432155843E-3</v>
      </c>
      <c r="Y6" s="17">
        <f>Y4*(1-'Calculations Etc'!$B$16)+Y2*'Calculations Etc'!$B$16</f>
        <v>2.6013247982631586E-3</v>
      </c>
      <c r="Z6" s="17">
        <f>Z4*(1-'Calculations Etc'!$B$16)+Z2*'Calculations Etc'!$B$16</f>
        <v>2.6244555744992203E-3</v>
      </c>
      <c r="AA6" s="17">
        <f>AA4*(1-'Calculations Etc'!$B$16)+AA2*'Calculations Etc'!$B$16</f>
        <v>2.6477081910868229E-3</v>
      </c>
      <c r="AB6" s="17">
        <f>AB4*(1-'Calculations Etc'!$B$16)+AB2*'Calculations Etc'!$B$16</f>
        <v>2.6710474997560249E-3</v>
      </c>
      <c r="AC6" s="17">
        <f>AC4*(1-'Calculations Etc'!$B$16)+AC2*'Calculations Etc'!$B$16</f>
        <v>2.6944962866430775E-3</v>
      </c>
      <c r="AD6" s="17">
        <f>AD4*(1-'Calculations Etc'!$B$16)+AD2*'Calculations Etc'!$B$16</f>
        <v>2.7181488392083305E-3</v>
      </c>
      <c r="AE6" s="17">
        <f>AE4*(1-'Calculations Etc'!$B$16)+AE2*'Calculations Etc'!$B$16</f>
        <v>2.7418329780728007E-3</v>
      </c>
      <c r="AF6" s="17">
        <f>AF4*(1-'Calculations Etc'!$B$16)+AF2*'Calculations Etc'!$B$16</f>
        <v>2.7655165407361243E-3</v>
      </c>
      <c r="AG6" s="17">
        <f>AG4*(1-'Calculations Etc'!$B$16)+AG2*'Calculations Etc'!$B$16</f>
        <v>2.7888290298610494E-3</v>
      </c>
      <c r="AH6" s="17">
        <f>AH4*(1-'Calculations Etc'!$B$16)+AH2*'Calculations Etc'!$B$16</f>
        <v>2.8118975239913584E-3</v>
      </c>
      <c r="AI6" s="17">
        <f>AI4*(1-'Calculations Etc'!$B$16)+AI2*'Calculations Etc'!$B$16</f>
        <v>2.8357983668688656E-3</v>
      </c>
      <c r="AJ6" s="17">
        <f>AJ4*(1-'Calculations Etc'!$B$16)+AJ2*'Calculations Etc'!$B$16</f>
        <v>2.8594293904640055E-3</v>
      </c>
    </row>
    <row r="7" spans="1:36">
      <c r="A7" t="s">
        <v>130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election activeCell="B7" sqref="B7"/>
    </sheetView>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125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126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127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128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129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130</v>
      </c>
      <c r="B7" s="17">
        <f>SUM('AEO 48'!C45,'AEO 48'!C59)/('AEO 48'!C188*'Calculations Etc'!B3*10^3)*'Calculations Etc'!B8</f>
        <v>4.8898279242202004E-4</v>
      </c>
      <c r="C7" s="17">
        <f>SUM('AEO 48'!D45,'AEO 48'!D59)/('AEO 48'!D188*'Calculations Etc'!C3*10^3)*'Calculations Etc'!C8</f>
        <v>4.9015169430469054E-4</v>
      </c>
      <c r="D7" s="17">
        <f>SUM('AEO 48'!E45,'AEO 48'!E59)/('AEO 48'!E188*'Calculations Etc'!D3*10^3)*'Calculations Etc'!D8</f>
        <v>4.894539021743651E-4</v>
      </c>
      <c r="E7" s="17">
        <f>SUM('AEO 48'!F45,'AEO 48'!F59)/('AEO 48'!F188*'Calculations Etc'!E3*10^3)*'Calculations Etc'!E8</f>
        <v>4.8952362256503507E-4</v>
      </c>
      <c r="F7" s="17">
        <f>SUM('AEO 48'!G45,'AEO 48'!G59)/('AEO 48'!G188*'Calculations Etc'!F3*10^3)*'Calculations Etc'!F8</f>
        <v>4.8828964912150637E-4</v>
      </c>
      <c r="G7" s="17">
        <f>SUM('AEO 48'!H45,'AEO 48'!H59)/('AEO 48'!H188*'Calculations Etc'!G3*10^3)*'Calculations Etc'!G8</f>
        <v>4.9175470199790355E-4</v>
      </c>
      <c r="H7" s="17">
        <f>SUM('AEO 48'!I45,'AEO 48'!I59)/('AEO 48'!I188*'Calculations Etc'!H3*10^3)*'Calculations Etc'!H8</f>
        <v>4.9483088302324505E-4</v>
      </c>
      <c r="I7" s="17">
        <f>SUM('AEO 48'!J45,'AEO 48'!J59)/('AEO 48'!J188*'Calculations Etc'!I3*10^3)*'Calculations Etc'!I8</f>
        <v>4.9841579131093029E-4</v>
      </c>
      <c r="J7" s="17">
        <f>SUM('AEO 48'!K45,'AEO 48'!K59)/('AEO 48'!K188*'Calculations Etc'!J3*10^3)*'Calculations Etc'!J8</f>
        <v>5.0167718571864572E-4</v>
      </c>
      <c r="K7" s="17">
        <f>SUM('AEO 48'!L45,'AEO 48'!L59)/('AEO 48'!L188*'Calculations Etc'!K3*10^3)*'Calculations Etc'!K8</f>
        <v>5.0113591576387249E-4</v>
      </c>
      <c r="L7" s="17">
        <f>SUM('AEO 48'!M45,'AEO 48'!M59)/('AEO 48'!M188*'Calculations Etc'!L3*10^3)*'Calculations Etc'!L8</f>
        <v>5.0788743584861181E-4</v>
      </c>
      <c r="M7" s="17">
        <f>SUM('AEO 48'!N45,'AEO 48'!N59)/('AEO 48'!N188*'Calculations Etc'!M3*10^3)*'Calculations Etc'!M8</f>
        <v>5.1410179567194271E-4</v>
      </c>
      <c r="N7" s="17">
        <f>SUM('AEO 48'!O45,'AEO 48'!O59)/('AEO 48'!O188*'Calculations Etc'!N3*10^3)*'Calculations Etc'!N8</f>
        <v>5.199208713664008E-4</v>
      </c>
      <c r="O7" s="17">
        <f>SUM('AEO 48'!P45,'AEO 48'!P59)/('AEO 48'!P188*'Calculations Etc'!O3*10^3)*'Calculations Etc'!O8</f>
        <v>5.2605972216964304E-4</v>
      </c>
      <c r="P7" s="17">
        <f>SUM('AEO 48'!Q45,'AEO 48'!Q59)/('AEO 48'!Q188*'Calculations Etc'!P3*10^3)*'Calculations Etc'!P8</f>
        <v>5.2546068449385163E-4</v>
      </c>
      <c r="Q7" s="17">
        <f>SUM('AEO 48'!R45,'AEO 48'!R59)/('AEO 48'!R188*'Calculations Etc'!Q3*10^3)*'Calculations Etc'!Q8</f>
        <v>5.272753853758661E-4</v>
      </c>
      <c r="R7" s="17">
        <f>SUM('AEO 48'!S45,'AEO 48'!S59)/('AEO 48'!S188*'Calculations Etc'!R3*10^3)*'Calculations Etc'!R8</f>
        <v>5.2919725791321728E-4</v>
      </c>
      <c r="S7" s="17">
        <f>SUM('AEO 48'!T45,'AEO 48'!T59)/('AEO 48'!T188*'Calculations Etc'!S3*10^3)*'Calculations Etc'!S8</f>
        <v>5.3126920707932419E-4</v>
      </c>
      <c r="T7" s="17">
        <f>SUM('AEO 48'!U45,'AEO 48'!U59)/('AEO 48'!U188*'Calculations Etc'!T3*10^3)*'Calculations Etc'!T8</f>
        <v>5.3344193931032056E-4</v>
      </c>
      <c r="U7" s="17">
        <f>SUM('AEO 48'!V45,'AEO 48'!V59)/('AEO 48'!V188*'Calculations Etc'!U3*10^3)*'Calculations Etc'!U8</f>
        <v>5.3340714155492117E-4</v>
      </c>
      <c r="V7" s="17">
        <f>SUM('AEO 48'!W45,'AEO 48'!W59)/('AEO 48'!W188*'Calculations Etc'!V3*10^3)*'Calculations Etc'!V8</f>
        <v>5.3616010942767465E-4</v>
      </c>
      <c r="W7" s="17">
        <f>SUM('AEO 48'!X45,'AEO 48'!X59)/('AEO 48'!X188*'Calculations Etc'!W3*10^3)*'Calculations Etc'!W8</f>
        <v>5.3976560194067915E-4</v>
      </c>
      <c r="X7" s="17">
        <f>SUM('AEO 48'!Y45,'AEO 48'!Y59)/('AEO 48'!Y188*'Calculations Etc'!X3*10^3)*'Calculations Etc'!X8</f>
        <v>5.4304981309016029E-4</v>
      </c>
      <c r="Y7" s="17">
        <f>SUM('AEO 48'!Z45,'AEO 48'!Z59)/('AEO 48'!Z188*'Calculations Etc'!Y3*10^3)*'Calculations Etc'!Y8</f>
        <v>5.4680728500349049E-4</v>
      </c>
      <c r="Z7" s="17">
        <f>SUM('AEO 48'!AA45,'AEO 48'!AA59)/('AEO 48'!AA188*'Calculations Etc'!Z3*10^3)*'Calculations Etc'!Z8</f>
        <v>5.5079455228125118E-4</v>
      </c>
      <c r="AA7" s="17">
        <f>SUM('AEO 48'!AB45,'AEO 48'!AB59)/('AEO 48'!AB188*'Calculations Etc'!AA3*10^3)*'Calculations Etc'!AA8</f>
        <v>5.5253864124768493E-4</v>
      </c>
      <c r="AB7" s="17">
        <f>SUM('AEO 48'!AC45,'AEO 48'!AC59)/('AEO 48'!AC188*'Calculations Etc'!AB3*10^3)*'Calculations Etc'!AB8</f>
        <v>5.5430459831952114E-4</v>
      </c>
      <c r="AC7" s="17">
        <f>SUM('AEO 48'!AD45,'AEO 48'!AD59)/('AEO 48'!AD188*'Calculations Etc'!AC3*10^3)*'Calculations Etc'!AC8</f>
        <v>5.5641434303918872E-4</v>
      </c>
      <c r="AD7" s="17">
        <f>SUM('AEO 48'!AE45,'AEO 48'!AE59)/('AEO 48'!AE188*'Calculations Etc'!AD3*10^3)*'Calculations Etc'!AD8</f>
        <v>5.5867833341351832E-4</v>
      </c>
      <c r="AE7" s="17">
        <f>SUM('AEO 48'!AF45,'AEO 48'!AF59)/('AEO 48'!AF188*'Calculations Etc'!AE3*10^3)*'Calculations Etc'!AE8</f>
        <v>5.6099833915441793E-4</v>
      </c>
      <c r="AF7" s="17">
        <f>SUM('AEO 48'!AG45,'AEO 48'!AG59)/('AEO 48'!AG188*'Calculations Etc'!AF3*10^3)*'Calculations Etc'!AF8</f>
        <v>5.6297413481038057E-4</v>
      </c>
      <c r="AG7" s="17">
        <f>SUM('AEO 48'!AH45,'AEO 48'!AH59)/('AEO 48'!AH188*'Calculations Etc'!AG3*10^3)*'Calculations Etc'!AG8</f>
        <v>5.6532774319755538E-4</v>
      </c>
      <c r="AH7" s="17">
        <f>SUM('AEO 48'!AI45,'AEO 48'!AI59)/('AEO 48'!AI188*'Calculations Etc'!AH3*10^3)*'Calculations Etc'!AH8</f>
        <v>5.6756056805849959E-4</v>
      </c>
      <c r="AI7" s="17">
        <f>SUM('AEO 48'!AJ45,'AEO 48'!AJ59)/('AEO 48'!AJ188*'Calculations Etc'!AI3*10^3)*'Calculations Etc'!AI8</f>
        <v>5.6921075884713618E-4</v>
      </c>
      <c r="AJ7" s="17">
        <f>SUM('AEO 48'!AK45,'AEO 48'!AK59)/('AEO 48'!AK188*'Calculations Etc'!AJ3*10^3)*'Calculations Etc'!AJ8</f>
        <v>5.7050418931906877E-4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topLeftCell="C1" workbookViewId="0">
      <selection activeCell="C7" sqref="B7:AJ7"/>
    </sheetView>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125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126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127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128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129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130</v>
      </c>
      <c r="B7" s="17">
        <f>SUM('AEO 48'!C74)/('AEO 48'!C188*'Calculations Etc'!B4*10^3)*'Calculations Etc'!B8</f>
        <v>1.1406557044934501E-4</v>
      </c>
      <c r="C7" s="17">
        <f>SUM('AEO 48'!D74)/('AEO 48'!D188*'Calculations Etc'!C4*10^3)*'Calculations Etc'!C8</f>
        <v>1.2076950735475656E-4</v>
      </c>
      <c r="D7" s="17">
        <f>SUM('AEO 48'!E74)/('AEO 48'!E188*'Calculations Etc'!D4*10^3)*'Calculations Etc'!D8</f>
        <v>1.2035461780425623E-4</v>
      </c>
      <c r="E7" s="17">
        <f>SUM('AEO 48'!F74)/('AEO 48'!F188*'Calculations Etc'!E4*10^3)*'Calculations Etc'!E8</f>
        <v>1.1932483962236749E-4</v>
      </c>
      <c r="F7" s="17">
        <f>SUM('AEO 48'!G74)/('AEO 48'!G188*'Calculations Etc'!F4*10^3)*'Calculations Etc'!F8</f>
        <v>1.2002983465469012E-4</v>
      </c>
      <c r="G7" s="17">
        <f>SUM('AEO 48'!H74)/('AEO 48'!H188*'Calculations Etc'!G4*10^3)*'Calculations Etc'!G8</f>
        <v>1.2039023599458064E-4</v>
      </c>
      <c r="H7" s="17">
        <f>SUM('AEO 48'!I74)/('AEO 48'!I188*'Calculations Etc'!H4*10^3)*'Calculations Etc'!H8</f>
        <v>1.2194083430567643E-4</v>
      </c>
      <c r="I7" s="17">
        <f>SUM('AEO 48'!J74)/('AEO 48'!J188*'Calculations Etc'!I4*10^3)*'Calculations Etc'!I8</f>
        <v>1.2315889671601533E-4</v>
      </c>
      <c r="J7" s="17">
        <f>SUM('AEO 48'!K74)/('AEO 48'!K188*'Calculations Etc'!J4*10^3)*'Calculations Etc'!J8</f>
        <v>1.248469278064881E-4</v>
      </c>
      <c r="K7" s="17">
        <f>SUM('AEO 48'!L74)/('AEO 48'!L188*'Calculations Etc'!K4*10^3)*'Calculations Etc'!K8</f>
        <v>1.2465723083787285E-4</v>
      </c>
      <c r="L7" s="17">
        <f>SUM('AEO 48'!M74)/('AEO 48'!M188*'Calculations Etc'!L4*10^3)*'Calculations Etc'!L8</f>
        <v>1.256045083629643E-4</v>
      </c>
      <c r="M7" s="17">
        <f>SUM('AEO 48'!N74)/('AEO 48'!N188*'Calculations Etc'!M4*10^3)*'Calculations Etc'!M8</f>
        <v>1.28045321399864E-4</v>
      </c>
      <c r="N7" s="17">
        <f>SUM('AEO 48'!O74)/('AEO 48'!O188*'Calculations Etc'!N4*10^3)*'Calculations Etc'!N8</f>
        <v>1.3192510482902504E-4</v>
      </c>
      <c r="O7" s="17">
        <f>SUM('AEO 48'!P74)/('AEO 48'!P188*'Calculations Etc'!O4*10^3)*'Calculations Etc'!O8</f>
        <v>1.3511563261086511E-4</v>
      </c>
      <c r="P7" s="17">
        <f>SUM('AEO 48'!Q74)/('AEO 48'!Q188*'Calculations Etc'!P4*10^3)*'Calculations Etc'!P8</f>
        <v>1.3577434853039597E-4</v>
      </c>
      <c r="Q7" s="17">
        <f>SUM('AEO 48'!R74)/('AEO 48'!R188*'Calculations Etc'!Q4*10^3)*'Calculations Etc'!Q8</f>
        <v>1.3689225718995136E-4</v>
      </c>
      <c r="R7" s="17">
        <f>SUM('AEO 48'!S74)/('AEO 48'!S188*'Calculations Etc'!R4*10^3)*'Calculations Etc'!R8</f>
        <v>1.3811769230205625E-4</v>
      </c>
      <c r="S7" s="17">
        <f>SUM('AEO 48'!T74)/('AEO 48'!T188*'Calculations Etc'!S4*10^3)*'Calculations Etc'!S8</f>
        <v>1.3873167825089936E-4</v>
      </c>
      <c r="T7" s="17">
        <f>SUM('AEO 48'!U74)/('AEO 48'!U188*'Calculations Etc'!T4*10^3)*'Calculations Etc'!T8</f>
        <v>1.3935118735831532E-4</v>
      </c>
      <c r="U7" s="17">
        <f>SUM('AEO 48'!V74)/('AEO 48'!V188*'Calculations Etc'!U4*10^3)*'Calculations Etc'!U8</f>
        <v>1.3930552411372133E-4</v>
      </c>
      <c r="V7" s="17">
        <f>SUM('AEO 48'!W74)/('AEO 48'!W188*'Calculations Etc'!V4*10^3)*'Calculations Etc'!V8</f>
        <v>1.4044332366564346E-4</v>
      </c>
      <c r="W7" s="17">
        <f>SUM('AEO 48'!X74)/('AEO 48'!X188*'Calculations Etc'!W4*10^3)*'Calculations Etc'!W8</f>
        <v>1.404164547812919E-4</v>
      </c>
      <c r="X7" s="17">
        <f>SUM('AEO 48'!Y74)/('AEO 48'!Y188*'Calculations Etc'!X4*10^3)*'Calculations Etc'!X8</f>
        <v>1.41115729343183E-4</v>
      </c>
      <c r="Y7" s="17">
        <f>SUM('AEO 48'!Z74)/('AEO 48'!Z188*'Calculations Etc'!Y4*10^3)*'Calculations Etc'!Y8</f>
        <v>1.4193542536426555E-4</v>
      </c>
      <c r="Z7" s="17">
        <f>SUM('AEO 48'!AA74)/('AEO 48'!AA188*'Calculations Etc'!Z4*10^3)*'Calculations Etc'!Z8</f>
        <v>1.4268546982666006E-4</v>
      </c>
      <c r="AA7" s="17">
        <f>SUM('AEO 48'!AB74)/('AEO 48'!AB188*'Calculations Etc'!AA4*10^3)*'Calculations Etc'!AA8</f>
        <v>1.4265215271047767E-4</v>
      </c>
      <c r="AB7" s="17">
        <f>SUM('AEO 48'!AC74)/('AEO 48'!AC188*'Calculations Etc'!AB4*10^3)*'Calculations Etc'!AB8</f>
        <v>1.4259389454536573E-4</v>
      </c>
      <c r="AC7" s="17">
        <f>SUM('AEO 48'!AD74)/('AEO 48'!AD188*'Calculations Etc'!AC4*10^3)*'Calculations Etc'!AC8</f>
        <v>1.4242738616984169E-4</v>
      </c>
      <c r="AD7" s="17">
        <f>SUM('AEO 48'!AE74)/('AEO 48'!AE188*'Calculations Etc'!AD4*10^3)*'Calculations Etc'!AD8</f>
        <v>1.4202534953752148E-4</v>
      </c>
      <c r="AE7" s="17">
        <f>SUM('AEO 48'!AF74)/('AEO 48'!AF188*'Calculations Etc'!AE4*10^3)*'Calculations Etc'!AE8</f>
        <v>1.4168016147746897E-4</v>
      </c>
      <c r="AF7" s="17">
        <f>SUM('AEO 48'!AG74)/('AEO 48'!AG188*'Calculations Etc'!AF4*10^3)*'Calculations Etc'!AF8</f>
        <v>1.4159234875091715E-4</v>
      </c>
      <c r="AG7" s="17">
        <f>SUM('AEO 48'!AH74)/('AEO 48'!AH188*'Calculations Etc'!AG4*10^3)*'Calculations Etc'!AG8</f>
        <v>1.412290125823449E-4</v>
      </c>
      <c r="AH7" s="17">
        <f>SUM('AEO 48'!AI74)/('AEO 48'!AI188*'Calculations Etc'!AH4*10^3)*'Calculations Etc'!AH8</f>
        <v>1.4065751680337248E-4</v>
      </c>
      <c r="AI7" s="17">
        <f>SUM('AEO 48'!AJ74)/('AEO 48'!AJ188*'Calculations Etc'!AI4*10^3)*'Calculations Etc'!AI8</f>
        <v>1.3990337025477314E-4</v>
      </c>
      <c r="AJ7" s="17">
        <f>SUM('AEO 48'!AK74)/('AEO 48'!AK188*'Calculations Etc'!AJ4*10^3)*'Calculations Etc'!AJ8</f>
        <v>1.3912531913088018E-4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election activeCell="C7" sqref="C7"/>
    </sheetView>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125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126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127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128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129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130</v>
      </c>
      <c r="B7" s="17">
        <f>SUM('NTS 1-40'!AF24:AF27)/('AEO 7'!C59*10^9)</f>
        <v>8.454144043940437E-4</v>
      </c>
      <c r="C7" s="17">
        <f>$B7</f>
        <v>8.454144043940437E-4</v>
      </c>
      <c r="D7" s="17">
        <f t="shared" ref="D7:AJ7" si="0">$B7</f>
        <v>8.454144043940437E-4</v>
      </c>
      <c r="E7" s="17">
        <f t="shared" si="0"/>
        <v>8.454144043940437E-4</v>
      </c>
      <c r="F7" s="17">
        <f t="shared" si="0"/>
        <v>8.454144043940437E-4</v>
      </c>
      <c r="G7" s="17">
        <f t="shared" si="0"/>
        <v>8.454144043940437E-4</v>
      </c>
      <c r="H7" s="17">
        <f t="shared" si="0"/>
        <v>8.454144043940437E-4</v>
      </c>
      <c r="I7" s="17">
        <f t="shared" si="0"/>
        <v>8.454144043940437E-4</v>
      </c>
      <c r="J7" s="17">
        <f t="shared" si="0"/>
        <v>8.454144043940437E-4</v>
      </c>
      <c r="K7" s="17">
        <f t="shared" si="0"/>
        <v>8.454144043940437E-4</v>
      </c>
      <c r="L7" s="17">
        <f t="shared" si="0"/>
        <v>8.454144043940437E-4</v>
      </c>
      <c r="M7" s="17">
        <f t="shared" si="0"/>
        <v>8.454144043940437E-4</v>
      </c>
      <c r="N7" s="17">
        <f t="shared" si="0"/>
        <v>8.454144043940437E-4</v>
      </c>
      <c r="O7" s="17">
        <f t="shared" si="0"/>
        <v>8.454144043940437E-4</v>
      </c>
      <c r="P7" s="17">
        <f t="shared" si="0"/>
        <v>8.454144043940437E-4</v>
      </c>
      <c r="Q7" s="17">
        <f t="shared" si="0"/>
        <v>8.454144043940437E-4</v>
      </c>
      <c r="R7" s="17">
        <f t="shared" si="0"/>
        <v>8.454144043940437E-4</v>
      </c>
      <c r="S7" s="17">
        <f t="shared" si="0"/>
        <v>8.454144043940437E-4</v>
      </c>
      <c r="T7" s="17">
        <f t="shared" si="0"/>
        <v>8.454144043940437E-4</v>
      </c>
      <c r="U7" s="17">
        <f t="shared" si="0"/>
        <v>8.454144043940437E-4</v>
      </c>
      <c r="V7" s="17">
        <f t="shared" si="0"/>
        <v>8.454144043940437E-4</v>
      </c>
      <c r="W7" s="17">
        <f t="shared" si="0"/>
        <v>8.454144043940437E-4</v>
      </c>
      <c r="X7" s="17">
        <f t="shared" si="0"/>
        <v>8.454144043940437E-4</v>
      </c>
      <c r="Y7" s="17">
        <f t="shared" si="0"/>
        <v>8.454144043940437E-4</v>
      </c>
      <c r="Z7" s="17">
        <f t="shared" si="0"/>
        <v>8.454144043940437E-4</v>
      </c>
      <c r="AA7" s="17">
        <f t="shared" si="0"/>
        <v>8.454144043940437E-4</v>
      </c>
      <c r="AB7" s="17">
        <f t="shared" si="0"/>
        <v>8.454144043940437E-4</v>
      </c>
      <c r="AC7" s="17">
        <f t="shared" si="0"/>
        <v>8.454144043940437E-4</v>
      </c>
      <c r="AD7" s="17">
        <f t="shared" si="0"/>
        <v>8.454144043940437E-4</v>
      </c>
      <c r="AE7" s="17">
        <f t="shared" si="0"/>
        <v>8.454144043940437E-4</v>
      </c>
      <c r="AF7" s="17">
        <f t="shared" si="0"/>
        <v>8.454144043940437E-4</v>
      </c>
      <c r="AG7" s="17">
        <f t="shared" si="0"/>
        <v>8.454144043940437E-4</v>
      </c>
      <c r="AH7" s="17">
        <f t="shared" si="0"/>
        <v>8.454144043940437E-4</v>
      </c>
      <c r="AI7" s="17">
        <f t="shared" si="0"/>
        <v>8.454144043940437E-4</v>
      </c>
      <c r="AJ7" s="17">
        <f t="shared" si="0"/>
        <v>8.454144043940437E-4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topLeftCell="I1" workbookViewId="0">
      <selection activeCell="B7" sqref="B7:AJ7"/>
    </sheetView>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125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126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127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128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129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130</v>
      </c>
      <c r="B7" s="17">
        <f>'AEO 7'!C50/10^3*'Calculations Etc'!B8</f>
        <v>3.7212456171101574E-3</v>
      </c>
      <c r="C7" s="17">
        <f>'AEO 7'!D50/10^3*'Calculations Etc'!C8</f>
        <v>3.7741174662559822E-3</v>
      </c>
      <c r="D7" s="17">
        <f>'AEO 7'!E50/10^3*'Calculations Etc'!D8</f>
        <v>3.7945363547045806E-3</v>
      </c>
      <c r="E7" s="17">
        <f>'AEO 7'!F50/10^3*'Calculations Etc'!E8</f>
        <v>3.8150399721747397E-3</v>
      </c>
      <c r="F7" s="17">
        <f>'AEO 7'!G50/10^3*'Calculations Etc'!F8</f>
        <v>3.8299297232087968E-3</v>
      </c>
      <c r="G7" s="17">
        <f>'AEO 7'!H50/10^3*'Calculations Etc'!G8</f>
        <v>3.8773554633200064E-3</v>
      </c>
      <c r="H7" s="17">
        <f>'AEO 7'!I50/10^3*'Calculations Etc'!H8</f>
        <v>3.9242397249204999E-3</v>
      </c>
      <c r="I7" s="17">
        <f>'AEO 7'!J50/10^3*'Calculations Etc'!I8</f>
        <v>3.9702347915834078E-3</v>
      </c>
      <c r="J7" s="17">
        <f>'AEO 7'!K50/10^3*'Calculations Etc'!J8</f>
        <v>4.0161629715152634E-3</v>
      </c>
      <c r="K7" s="17">
        <f>'AEO 7'!L50/10^3*'Calculations Etc'!K8</f>
        <v>4.0294340804670507E-3</v>
      </c>
      <c r="L7" s="17">
        <f>'AEO 7'!M50/10^3*'Calculations Etc'!L8</f>
        <v>4.0980976654503478E-3</v>
      </c>
      <c r="M7" s="17">
        <f>'AEO 7'!N50/10^3*'Calculations Etc'!M8</f>
        <v>4.1658990419887187E-3</v>
      </c>
      <c r="N7" s="17">
        <f>'AEO 7'!O50/10^3*'Calculations Etc'!N8</f>
        <v>4.2323482606389093E-3</v>
      </c>
      <c r="O7" s="17">
        <f>'AEO 7'!P50/10^3*'Calculations Etc'!O8</f>
        <v>4.2982487809675035E-3</v>
      </c>
      <c r="P7" s="17">
        <f>'AEO 7'!Q50/10^3*'Calculations Etc'!P8</f>
        <v>4.3069565541286967E-3</v>
      </c>
      <c r="Q7" s="17">
        <f>'AEO 7'!R50/10^3*'Calculations Etc'!Q8</f>
        <v>4.3355635443000492E-3</v>
      </c>
      <c r="R7" s="17">
        <f>'AEO 7'!S50/10^3*'Calculations Etc'!R8</f>
        <v>4.3639383034543037E-3</v>
      </c>
      <c r="S7" s="17">
        <f>'AEO 7'!T50/10^3*'Calculations Etc'!S8</f>
        <v>4.3919950048523374E-3</v>
      </c>
      <c r="T7" s="17">
        <f>'AEO 7'!U50/10^3*'Calculations Etc'!T8</f>
        <v>4.422037019579674E-3</v>
      </c>
      <c r="U7" s="17">
        <f>'AEO 7'!V50/10^3*'Calculations Etc'!U8</f>
        <v>4.4339545085742811E-3</v>
      </c>
      <c r="V7" s="17">
        <f>'AEO 7'!W50/10^3*'Calculations Etc'!V8</f>
        <v>4.4699778490952594E-3</v>
      </c>
      <c r="W7" s="17">
        <f>'AEO 7'!X50/10^3*'Calculations Etc'!W8</f>
        <v>4.508733147248185E-3</v>
      </c>
      <c r="X7" s="17">
        <f>'AEO 7'!Y50/10^3*'Calculations Etc'!X8</f>
        <v>4.5480776003148839E-3</v>
      </c>
      <c r="Y7" s="17">
        <f>'AEO 7'!Z50/10^3*'Calculations Etc'!Y8</f>
        <v>4.5906130912426743E-3</v>
      </c>
      <c r="Z7" s="17">
        <f>'AEO 7'!AA50/10^3*'Calculations Etc'!Z8</f>
        <v>4.6342152215779727E-3</v>
      </c>
      <c r="AA7" s="17">
        <f>'AEO 7'!AB50/10^3*'Calculations Etc'!AA8</f>
        <v>4.6576444293715486E-3</v>
      </c>
      <c r="AB7" s="17">
        <f>'AEO 7'!AC50/10^3*'Calculations Etc'!AB8</f>
        <v>4.681691191640437E-3</v>
      </c>
      <c r="AC7" s="17">
        <f>'AEO 7'!AD50/10^3*'Calculations Etc'!AC8</f>
        <v>4.7081754918637782E-3</v>
      </c>
      <c r="AD7" s="17">
        <f>'AEO 7'!AE50/10^3*'Calculations Etc'!AD8</f>
        <v>4.7368656852199509E-3</v>
      </c>
      <c r="AE7" s="17">
        <f>'AEO 7'!AF50/10^3*'Calculations Etc'!AE8</f>
        <v>4.7666250209881583E-3</v>
      </c>
      <c r="AF7" s="17">
        <f>'AEO 7'!AG50/10^3*'Calculations Etc'!AF8</f>
        <v>4.7949436298468841E-3</v>
      </c>
      <c r="AG7" s="17">
        <f>'AEO 7'!AH50/10^3*'Calculations Etc'!AG8</f>
        <v>4.8261507445201829E-3</v>
      </c>
      <c r="AH7" s="17">
        <f>'AEO 7'!AI50/10^3*'Calculations Etc'!AH8</f>
        <v>4.8572575420671917E-3</v>
      </c>
      <c r="AI7" s="17">
        <f>'AEO 7'!AJ50/10^3*'Calculations Etc'!AI8</f>
        <v>4.8835706958995284E-3</v>
      </c>
      <c r="AJ7" s="17">
        <f>'AEO 7'!AK50/10^3*'Calculations Etc'!AJ8</f>
        <v>4.9074335894730937E-3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election activeCell="B7" sqref="B7"/>
    </sheetView>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125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126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127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128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129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130</v>
      </c>
      <c r="B7" s="17">
        <f>SUM('NRBS 40'!D5,'NRBS 40'!D7:D8)/('AEO 7'!C63*10^9)</f>
        <v>1.0149005668962226E-5</v>
      </c>
      <c r="C7" s="17">
        <f>$B7</f>
        <v>1.0149005668962226E-5</v>
      </c>
      <c r="D7" s="17">
        <f t="shared" ref="D7:AJ7" si="0">$B7</f>
        <v>1.0149005668962226E-5</v>
      </c>
      <c r="E7" s="17">
        <f t="shared" si="0"/>
        <v>1.0149005668962226E-5</v>
      </c>
      <c r="F7" s="17">
        <f t="shared" si="0"/>
        <v>1.0149005668962226E-5</v>
      </c>
      <c r="G7" s="17">
        <f t="shared" si="0"/>
        <v>1.0149005668962226E-5</v>
      </c>
      <c r="H7" s="17">
        <f t="shared" si="0"/>
        <v>1.0149005668962226E-5</v>
      </c>
      <c r="I7" s="17">
        <f t="shared" si="0"/>
        <v>1.0149005668962226E-5</v>
      </c>
      <c r="J7" s="17">
        <f t="shared" si="0"/>
        <v>1.0149005668962226E-5</v>
      </c>
      <c r="K7" s="17">
        <f t="shared" si="0"/>
        <v>1.0149005668962226E-5</v>
      </c>
      <c r="L7" s="17">
        <f t="shared" si="0"/>
        <v>1.0149005668962226E-5</v>
      </c>
      <c r="M7" s="17">
        <f t="shared" si="0"/>
        <v>1.0149005668962226E-5</v>
      </c>
      <c r="N7" s="17">
        <f t="shared" si="0"/>
        <v>1.0149005668962226E-5</v>
      </c>
      <c r="O7" s="17">
        <f t="shared" si="0"/>
        <v>1.0149005668962226E-5</v>
      </c>
      <c r="P7" s="17">
        <f t="shared" si="0"/>
        <v>1.0149005668962226E-5</v>
      </c>
      <c r="Q7" s="17">
        <f t="shared" si="0"/>
        <v>1.0149005668962226E-5</v>
      </c>
      <c r="R7" s="17">
        <f t="shared" si="0"/>
        <v>1.0149005668962226E-5</v>
      </c>
      <c r="S7" s="17">
        <f t="shared" si="0"/>
        <v>1.0149005668962226E-5</v>
      </c>
      <c r="T7" s="17">
        <f t="shared" si="0"/>
        <v>1.0149005668962226E-5</v>
      </c>
      <c r="U7" s="17">
        <f t="shared" si="0"/>
        <v>1.0149005668962226E-5</v>
      </c>
      <c r="V7" s="17">
        <f t="shared" si="0"/>
        <v>1.0149005668962226E-5</v>
      </c>
      <c r="W7" s="17">
        <f t="shared" si="0"/>
        <v>1.0149005668962226E-5</v>
      </c>
      <c r="X7" s="17">
        <f t="shared" si="0"/>
        <v>1.0149005668962226E-5</v>
      </c>
      <c r="Y7" s="17">
        <f t="shared" si="0"/>
        <v>1.0149005668962226E-5</v>
      </c>
      <c r="Z7" s="17">
        <f t="shared" si="0"/>
        <v>1.0149005668962226E-5</v>
      </c>
      <c r="AA7" s="17">
        <f t="shared" si="0"/>
        <v>1.0149005668962226E-5</v>
      </c>
      <c r="AB7" s="17">
        <f t="shared" si="0"/>
        <v>1.0149005668962226E-5</v>
      </c>
      <c r="AC7" s="17">
        <f t="shared" si="0"/>
        <v>1.0149005668962226E-5</v>
      </c>
      <c r="AD7" s="17">
        <f t="shared" si="0"/>
        <v>1.0149005668962226E-5</v>
      </c>
      <c r="AE7" s="17">
        <f t="shared" si="0"/>
        <v>1.0149005668962226E-5</v>
      </c>
      <c r="AF7" s="17">
        <f t="shared" si="0"/>
        <v>1.0149005668962226E-5</v>
      </c>
      <c r="AG7" s="17">
        <f t="shared" si="0"/>
        <v>1.0149005668962226E-5</v>
      </c>
      <c r="AH7" s="17">
        <f t="shared" si="0"/>
        <v>1.0149005668962226E-5</v>
      </c>
      <c r="AI7" s="17">
        <f t="shared" si="0"/>
        <v>1.0149005668962226E-5</v>
      </c>
      <c r="AJ7" s="17">
        <f t="shared" si="0"/>
        <v>1.0149005668962226E-5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5"/>
  <sheetViews>
    <sheetView workbookViewId="0">
      <pane xSplit="2" ySplit="1" topLeftCell="C50" activePane="bottomRight" state="frozen"/>
      <selection pane="topRight" activeCell="C1" sqref="C1"/>
      <selection pane="bottomLeft" activeCell="A2" sqref="A2"/>
      <selection pane="bottomRight" activeCell="B57" sqref="B57:B59"/>
    </sheetView>
  </sheetViews>
  <sheetFormatPr defaultRowHeight="15" customHeight="1"/>
  <cols>
    <col min="1" max="1" width="20.85546875" hidden="1" customWidth="1"/>
    <col min="2" max="2" width="45.7109375" customWidth="1"/>
    <col min="38" max="38" width="8" customWidth="1"/>
  </cols>
  <sheetData>
    <row r="1" spans="1:38" ht="15" customHeight="1" thickBot="1">
      <c r="B1" s="11" t="s">
        <v>1160</v>
      </c>
      <c r="C1" s="10">
        <v>2016</v>
      </c>
      <c r="D1" s="10">
        <v>2017</v>
      </c>
      <c r="E1" s="10">
        <v>2018</v>
      </c>
      <c r="F1" s="10">
        <v>2019</v>
      </c>
      <c r="G1" s="10">
        <v>2020</v>
      </c>
      <c r="H1" s="10">
        <v>2021</v>
      </c>
      <c r="I1" s="10">
        <v>2022</v>
      </c>
      <c r="J1" s="10">
        <v>2023</v>
      </c>
      <c r="K1" s="10">
        <v>2024</v>
      </c>
      <c r="L1" s="10">
        <v>2025</v>
      </c>
      <c r="M1" s="10">
        <v>2026</v>
      </c>
      <c r="N1" s="10">
        <v>2027</v>
      </c>
      <c r="O1" s="10">
        <v>2028</v>
      </c>
      <c r="P1" s="10">
        <v>2029</v>
      </c>
      <c r="Q1" s="10">
        <v>2030</v>
      </c>
      <c r="R1" s="10">
        <v>2031</v>
      </c>
      <c r="S1" s="10">
        <v>2032</v>
      </c>
      <c r="T1" s="10">
        <v>2033</v>
      </c>
      <c r="U1" s="10">
        <v>2034</v>
      </c>
      <c r="V1" s="10">
        <v>2035</v>
      </c>
      <c r="W1" s="10">
        <v>2036</v>
      </c>
      <c r="X1" s="10">
        <v>2037</v>
      </c>
      <c r="Y1" s="10">
        <v>2038</v>
      </c>
      <c r="Z1" s="10">
        <v>2039</v>
      </c>
      <c r="AA1" s="10">
        <v>2040</v>
      </c>
      <c r="AB1" s="10">
        <v>2041</v>
      </c>
      <c r="AC1" s="10">
        <v>2042</v>
      </c>
      <c r="AD1" s="10">
        <v>2043</v>
      </c>
      <c r="AE1" s="10">
        <v>2044</v>
      </c>
      <c r="AF1" s="10">
        <v>2045</v>
      </c>
      <c r="AG1" s="10">
        <v>2046</v>
      </c>
      <c r="AH1" s="10">
        <v>2047</v>
      </c>
      <c r="AI1" s="10">
        <v>2048</v>
      </c>
      <c r="AJ1" s="10">
        <v>2049</v>
      </c>
      <c r="AK1" s="10">
        <v>2050</v>
      </c>
    </row>
    <row r="2" spans="1:38" ht="15" customHeight="1" thickTop="1"/>
    <row r="3" spans="1:38" ht="15" customHeight="1">
      <c r="C3" s="80" t="s">
        <v>122</v>
      </c>
      <c r="D3" s="80" t="s">
        <v>1159</v>
      </c>
      <c r="E3" s="80"/>
      <c r="F3" s="80"/>
      <c r="G3" s="80"/>
    </row>
    <row r="4" spans="1:38" ht="15" customHeight="1">
      <c r="C4" s="80" t="s">
        <v>121</v>
      </c>
      <c r="D4" s="80" t="s">
        <v>1161</v>
      </c>
      <c r="E4" s="80"/>
      <c r="F4" s="80"/>
      <c r="G4" s="80" t="s">
        <v>120</v>
      </c>
    </row>
    <row r="5" spans="1:38" ht="15" customHeight="1">
      <c r="C5" s="80" t="s">
        <v>119</v>
      </c>
      <c r="D5" s="80" t="s">
        <v>1162</v>
      </c>
      <c r="E5" s="80"/>
      <c r="F5" s="80"/>
      <c r="G5" s="80"/>
    </row>
    <row r="6" spans="1:38" ht="15" customHeight="1">
      <c r="C6" s="80" t="s">
        <v>118</v>
      </c>
      <c r="D6" s="80"/>
      <c r="E6" s="80" t="s">
        <v>1163</v>
      </c>
      <c r="F6" s="80"/>
      <c r="G6" s="80"/>
    </row>
    <row r="10" spans="1:38" ht="15" customHeight="1">
      <c r="A10" s="81" t="s">
        <v>117</v>
      </c>
      <c r="B10" s="12" t="s">
        <v>116</v>
      </c>
    </row>
    <row r="11" spans="1:38" ht="15" customHeight="1">
      <c r="B11" s="11" t="s">
        <v>115</v>
      </c>
    </row>
    <row r="12" spans="1:38" ht="15" customHeight="1">
      <c r="B12" s="11" t="s">
        <v>115</v>
      </c>
      <c r="C12" s="82" t="s">
        <v>115</v>
      </c>
      <c r="D12" s="82" t="s">
        <v>115</v>
      </c>
      <c r="E12" s="82" t="s">
        <v>115</v>
      </c>
      <c r="F12" s="82" t="s">
        <v>115</v>
      </c>
      <c r="G12" s="82" t="s">
        <v>115</v>
      </c>
      <c r="H12" s="82" t="s">
        <v>115</v>
      </c>
      <c r="I12" s="82" t="s">
        <v>115</v>
      </c>
      <c r="J12" s="82" t="s">
        <v>115</v>
      </c>
      <c r="K12" s="82" t="s">
        <v>115</v>
      </c>
      <c r="L12" s="82" t="s">
        <v>115</v>
      </c>
      <c r="M12" s="82" t="s">
        <v>115</v>
      </c>
      <c r="N12" s="82" t="s">
        <v>115</v>
      </c>
      <c r="O12" s="82" t="s">
        <v>115</v>
      </c>
      <c r="P12" s="82" t="s">
        <v>115</v>
      </c>
      <c r="Q12" s="82" t="s">
        <v>115</v>
      </c>
      <c r="R12" s="82" t="s">
        <v>115</v>
      </c>
      <c r="S12" s="82" t="s">
        <v>115</v>
      </c>
      <c r="T12" s="82" t="s">
        <v>115</v>
      </c>
      <c r="U12" s="82" t="s">
        <v>115</v>
      </c>
      <c r="V12" s="82" t="s">
        <v>115</v>
      </c>
      <c r="W12" s="82" t="s">
        <v>115</v>
      </c>
      <c r="X12" s="82" t="s">
        <v>115</v>
      </c>
      <c r="Y12" s="82" t="s">
        <v>115</v>
      </c>
      <c r="Z12" s="82" t="s">
        <v>115</v>
      </c>
      <c r="AA12" s="82" t="s">
        <v>115</v>
      </c>
      <c r="AB12" s="82" t="s">
        <v>115</v>
      </c>
      <c r="AC12" s="82" t="s">
        <v>115</v>
      </c>
      <c r="AD12" s="82" t="s">
        <v>115</v>
      </c>
      <c r="AE12" s="82" t="s">
        <v>115</v>
      </c>
      <c r="AF12" s="82" t="s">
        <v>115</v>
      </c>
      <c r="AG12" s="82" t="s">
        <v>115</v>
      </c>
      <c r="AH12" s="82" t="s">
        <v>115</v>
      </c>
      <c r="AI12" s="82" t="s">
        <v>115</v>
      </c>
      <c r="AJ12" s="82" t="s">
        <v>115</v>
      </c>
      <c r="AK12" s="82" t="s">
        <v>115</v>
      </c>
      <c r="AL12" s="82" t="s">
        <v>1164</v>
      </c>
    </row>
    <row r="13" spans="1:38" ht="15" customHeight="1" thickBot="1">
      <c r="B13" s="10" t="s">
        <v>114</v>
      </c>
      <c r="C13" s="10">
        <v>2016</v>
      </c>
      <c r="D13" s="10">
        <v>2017</v>
      </c>
      <c r="E13" s="10">
        <v>2018</v>
      </c>
      <c r="F13" s="10">
        <v>2019</v>
      </c>
      <c r="G13" s="10">
        <v>2020</v>
      </c>
      <c r="H13" s="10">
        <v>2021</v>
      </c>
      <c r="I13" s="10">
        <v>2022</v>
      </c>
      <c r="J13" s="10">
        <v>2023</v>
      </c>
      <c r="K13" s="10">
        <v>2024</v>
      </c>
      <c r="L13" s="10">
        <v>2025</v>
      </c>
      <c r="M13" s="10">
        <v>2026</v>
      </c>
      <c r="N13" s="10">
        <v>2027</v>
      </c>
      <c r="O13" s="10">
        <v>2028</v>
      </c>
      <c r="P13" s="10">
        <v>2029</v>
      </c>
      <c r="Q13" s="10">
        <v>2030</v>
      </c>
      <c r="R13" s="10">
        <v>2031</v>
      </c>
      <c r="S13" s="10">
        <v>2032</v>
      </c>
      <c r="T13" s="10">
        <v>2033</v>
      </c>
      <c r="U13" s="10">
        <v>2034</v>
      </c>
      <c r="V13" s="10">
        <v>2035</v>
      </c>
      <c r="W13" s="10">
        <v>2036</v>
      </c>
      <c r="X13" s="10">
        <v>2037</v>
      </c>
      <c r="Y13" s="10">
        <v>2038</v>
      </c>
      <c r="Z13" s="10">
        <v>2039</v>
      </c>
      <c r="AA13" s="10">
        <v>2040</v>
      </c>
      <c r="AB13" s="10">
        <v>2041</v>
      </c>
      <c r="AC13" s="10">
        <v>2042</v>
      </c>
      <c r="AD13" s="10">
        <v>2043</v>
      </c>
      <c r="AE13" s="10">
        <v>2044</v>
      </c>
      <c r="AF13" s="10">
        <v>2045</v>
      </c>
      <c r="AG13" s="10">
        <v>2046</v>
      </c>
      <c r="AH13" s="10">
        <v>2047</v>
      </c>
      <c r="AI13" s="10">
        <v>2048</v>
      </c>
      <c r="AJ13" s="10">
        <v>2049</v>
      </c>
      <c r="AK13" s="10">
        <v>2050</v>
      </c>
      <c r="AL13" s="10">
        <v>2050</v>
      </c>
    </row>
    <row r="14" spans="1:38" ht="15" customHeight="1" thickTop="1"/>
    <row r="15" spans="1:38" ht="15" customHeight="1">
      <c r="B15" s="4" t="s">
        <v>113</v>
      </c>
    </row>
    <row r="16" spans="1:38" ht="15" customHeight="1">
      <c r="B16" s="4" t="s">
        <v>112</v>
      </c>
    </row>
    <row r="17" spans="1:38" ht="15" customHeight="1">
      <c r="B17" s="4" t="s">
        <v>111</v>
      </c>
    </row>
    <row r="18" spans="1:38" ht="15" customHeight="1">
      <c r="A18" s="81" t="s">
        <v>110</v>
      </c>
      <c r="B18" s="7" t="s">
        <v>109</v>
      </c>
      <c r="C18" s="9">
        <v>2746.8554690000001</v>
      </c>
      <c r="D18" s="9">
        <v>2794.4677729999999</v>
      </c>
      <c r="E18" s="9">
        <v>2835.5527339999999</v>
      </c>
      <c r="F18" s="9">
        <v>2868.7006839999999</v>
      </c>
      <c r="G18" s="9">
        <v>2884.8510740000002</v>
      </c>
      <c r="H18" s="9">
        <v>2889.8159179999998</v>
      </c>
      <c r="I18" s="9">
        <v>2893.2067870000001</v>
      </c>
      <c r="J18" s="9">
        <v>2890.7795409999999</v>
      </c>
      <c r="K18" s="9">
        <v>2884.0966800000001</v>
      </c>
      <c r="L18" s="9">
        <v>2879.079346</v>
      </c>
      <c r="M18" s="9">
        <v>2887.5683589999999</v>
      </c>
      <c r="N18" s="9">
        <v>2900.1508789999998</v>
      </c>
      <c r="O18" s="9">
        <v>2914.4812010000001</v>
      </c>
      <c r="P18" s="9">
        <v>2928.413086</v>
      </c>
      <c r="Q18" s="9">
        <v>2943.1184079999998</v>
      </c>
      <c r="R18" s="9">
        <v>2956.8298340000001</v>
      </c>
      <c r="S18" s="9">
        <v>2971.4113769999999</v>
      </c>
      <c r="T18" s="9">
        <v>2985.0532229999999</v>
      </c>
      <c r="U18" s="9">
        <v>2997.8220209999999</v>
      </c>
      <c r="V18" s="9">
        <v>3009.570557</v>
      </c>
      <c r="W18" s="9">
        <v>3026.6840820000002</v>
      </c>
      <c r="X18" s="9">
        <v>3041.1281739999999</v>
      </c>
      <c r="Y18" s="9">
        <v>3055.169922</v>
      </c>
      <c r="Z18" s="9">
        <v>3070.1430660000001</v>
      </c>
      <c r="AA18" s="9">
        <v>3086.2226559999999</v>
      </c>
      <c r="AB18" s="9">
        <v>3102.1389159999999</v>
      </c>
      <c r="AC18" s="9">
        <v>3119.2719729999999</v>
      </c>
      <c r="AD18" s="9">
        <v>3137.0622560000002</v>
      </c>
      <c r="AE18" s="9">
        <v>3156.1335450000001</v>
      </c>
      <c r="AF18" s="9">
        <v>3176.6049800000001</v>
      </c>
      <c r="AG18" s="9">
        <v>3199.5505370000001</v>
      </c>
      <c r="AH18" s="9">
        <v>3224.1916500000002</v>
      </c>
      <c r="AI18" s="9">
        <v>3248.8508299999999</v>
      </c>
      <c r="AJ18" s="9">
        <v>3274.6503910000001</v>
      </c>
      <c r="AK18" s="9">
        <v>3302.435547</v>
      </c>
      <c r="AL18" s="5">
        <v>5.0740000000000004E-3</v>
      </c>
    </row>
    <row r="19" spans="1:38" ht="15" customHeight="1">
      <c r="A19" s="81" t="s">
        <v>108</v>
      </c>
      <c r="B19" s="7" t="s">
        <v>107</v>
      </c>
      <c r="C19" s="9">
        <v>96.364486999999997</v>
      </c>
      <c r="D19" s="9">
        <v>99.105559999999997</v>
      </c>
      <c r="E19" s="9">
        <v>99.678550999999999</v>
      </c>
      <c r="F19" s="9">
        <v>102.465698</v>
      </c>
      <c r="G19" s="9">
        <v>104.287025</v>
      </c>
      <c r="H19" s="9">
        <v>105.556725</v>
      </c>
      <c r="I19" s="9">
        <v>106.785156</v>
      </c>
      <c r="J19" s="9">
        <v>108.000511</v>
      </c>
      <c r="K19" s="9">
        <v>109.12318399999999</v>
      </c>
      <c r="L19" s="9">
        <v>110.279488</v>
      </c>
      <c r="M19" s="9">
        <v>111.695015</v>
      </c>
      <c r="N19" s="9">
        <v>113.141464</v>
      </c>
      <c r="O19" s="9">
        <v>114.733673</v>
      </c>
      <c r="P19" s="9">
        <v>116.309708</v>
      </c>
      <c r="Q19" s="9">
        <v>117.87462600000001</v>
      </c>
      <c r="R19" s="9">
        <v>119.511055</v>
      </c>
      <c r="S19" s="9">
        <v>121.061111</v>
      </c>
      <c r="T19" s="9">
        <v>122.538757</v>
      </c>
      <c r="U19" s="9">
        <v>124.105774</v>
      </c>
      <c r="V19" s="9">
        <v>125.765434</v>
      </c>
      <c r="W19" s="9">
        <v>127.487572</v>
      </c>
      <c r="X19" s="9">
        <v>129.122162</v>
      </c>
      <c r="Y19" s="9">
        <v>130.905869</v>
      </c>
      <c r="Z19" s="9">
        <v>132.61080899999999</v>
      </c>
      <c r="AA19" s="9">
        <v>134.42012</v>
      </c>
      <c r="AB19" s="9">
        <v>136.26442</v>
      </c>
      <c r="AC19" s="9">
        <v>137.988541</v>
      </c>
      <c r="AD19" s="9">
        <v>139.82287600000001</v>
      </c>
      <c r="AE19" s="9">
        <v>141.68524199999999</v>
      </c>
      <c r="AF19" s="9">
        <v>143.55624399999999</v>
      </c>
      <c r="AG19" s="9">
        <v>145.40585300000001</v>
      </c>
      <c r="AH19" s="9">
        <v>147.335632</v>
      </c>
      <c r="AI19" s="9">
        <v>149.177795</v>
      </c>
      <c r="AJ19" s="9">
        <v>150.979874</v>
      </c>
      <c r="AK19" s="9">
        <v>152.92918399999999</v>
      </c>
      <c r="AL19" s="5">
        <v>1.3232000000000001E-2</v>
      </c>
    </row>
    <row r="20" spans="1:38" ht="15" customHeight="1">
      <c r="A20" s="81" t="s">
        <v>106</v>
      </c>
      <c r="B20" s="7" t="s">
        <v>105</v>
      </c>
      <c r="C20" s="9">
        <v>276.89163200000002</v>
      </c>
      <c r="D20" s="9">
        <v>284.886841</v>
      </c>
      <c r="E20" s="9">
        <v>285.424286</v>
      </c>
      <c r="F20" s="9">
        <v>293.48013300000002</v>
      </c>
      <c r="G20" s="9">
        <v>297.60394300000002</v>
      </c>
      <c r="H20" s="9">
        <v>300.82607999999999</v>
      </c>
      <c r="I20" s="9">
        <v>304.68911700000001</v>
      </c>
      <c r="J20" s="9">
        <v>308.67257699999999</v>
      </c>
      <c r="K20" s="9">
        <v>312.64562999999998</v>
      </c>
      <c r="L20" s="9">
        <v>315.99945100000002</v>
      </c>
      <c r="M20" s="9">
        <v>319.65475500000002</v>
      </c>
      <c r="N20" s="9">
        <v>323.64495799999997</v>
      </c>
      <c r="O20" s="9">
        <v>327.48998999999998</v>
      </c>
      <c r="P20" s="9">
        <v>331.34173600000003</v>
      </c>
      <c r="Q20" s="9">
        <v>335.6875</v>
      </c>
      <c r="R20" s="9">
        <v>340.05087300000002</v>
      </c>
      <c r="S20" s="9">
        <v>343.84054600000002</v>
      </c>
      <c r="T20" s="9">
        <v>347.59661899999998</v>
      </c>
      <c r="U20" s="9">
        <v>351.74023399999999</v>
      </c>
      <c r="V20" s="9">
        <v>356.19949300000002</v>
      </c>
      <c r="W20" s="9">
        <v>360.63302599999997</v>
      </c>
      <c r="X20" s="9">
        <v>364.71163899999999</v>
      </c>
      <c r="Y20" s="9">
        <v>368.932526</v>
      </c>
      <c r="Z20" s="9">
        <v>372.77929699999999</v>
      </c>
      <c r="AA20" s="9">
        <v>377.08746300000001</v>
      </c>
      <c r="AB20" s="9">
        <v>381.61230499999999</v>
      </c>
      <c r="AC20" s="9">
        <v>385.760223</v>
      </c>
      <c r="AD20" s="9">
        <v>389.833527</v>
      </c>
      <c r="AE20" s="9">
        <v>393.90808099999998</v>
      </c>
      <c r="AF20" s="9">
        <v>397.64776599999999</v>
      </c>
      <c r="AG20" s="9">
        <v>401.40505999999999</v>
      </c>
      <c r="AH20" s="9">
        <v>405.38140900000002</v>
      </c>
      <c r="AI20" s="9">
        <v>409.05886800000002</v>
      </c>
      <c r="AJ20" s="9">
        <v>412.42318699999998</v>
      </c>
      <c r="AK20" s="9">
        <v>416.08264200000002</v>
      </c>
      <c r="AL20" s="5">
        <v>1.1545E-2</v>
      </c>
    </row>
    <row r="21" spans="1:38" ht="15" customHeight="1">
      <c r="A21" s="81" t="s">
        <v>1165</v>
      </c>
      <c r="B21" s="7" t="s">
        <v>1166</v>
      </c>
      <c r="C21" s="9">
        <v>204.33554100000001</v>
      </c>
      <c r="D21" s="9">
        <v>205.20100400000001</v>
      </c>
      <c r="E21" s="9">
        <v>206.37728899999999</v>
      </c>
      <c r="F21" s="9">
        <v>207.56500199999999</v>
      </c>
      <c r="G21" s="9">
        <v>208.69476299999999</v>
      </c>
      <c r="H21" s="9">
        <v>209.82719399999999</v>
      </c>
      <c r="I21" s="9">
        <v>210.93597399999999</v>
      </c>
      <c r="J21" s="9">
        <v>212.00509600000001</v>
      </c>
      <c r="K21" s="9">
        <v>213.09884600000001</v>
      </c>
      <c r="L21" s="9">
        <v>214.279663</v>
      </c>
      <c r="M21" s="9">
        <v>215.44752500000001</v>
      </c>
      <c r="N21" s="9">
        <v>216.59703099999999</v>
      </c>
      <c r="O21" s="9">
        <v>217.74704</v>
      </c>
      <c r="P21" s="9">
        <v>218.87193300000001</v>
      </c>
      <c r="Q21" s="9">
        <v>219.94596899999999</v>
      </c>
      <c r="R21" s="9">
        <v>220.96890300000001</v>
      </c>
      <c r="S21" s="9">
        <v>221.942184</v>
      </c>
      <c r="T21" s="9">
        <v>222.867401</v>
      </c>
      <c r="U21" s="9">
        <v>223.74650600000001</v>
      </c>
      <c r="V21" s="9">
        <v>224.58317600000001</v>
      </c>
      <c r="W21" s="9">
        <v>225.38294999999999</v>
      </c>
      <c r="X21" s="9">
        <v>226.15086400000001</v>
      </c>
      <c r="Y21" s="9">
        <v>226.89035000000001</v>
      </c>
      <c r="Z21" s="9">
        <v>227.604996</v>
      </c>
      <c r="AA21" s="9">
        <v>228.29937699999999</v>
      </c>
      <c r="AB21" s="9">
        <v>228.976257</v>
      </c>
      <c r="AC21" s="9">
        <v>229.64080799999999</v>
      </c>
      <c r="AD21" s="9">
        <v>230.296402</v>
      </c>
      <c r="AE21" s="9">
        <v>230.946991</v>
      </c>
      <c r="AF21" s="9">
        <v>231.59690900000001</v>
      </c>
      <c r="AG21" s="9">
        <v>232.247589</v>
      </c>
      <c r="AH21" s="9">
        <v>232.91734299999999</v>
      </c>
      <c r="AI21" s="9">
        <v>233.602295</v>
      </c>
      <c r="AJ21" s="9">
        <v>234.29093900000001</v>
      </c>
      <c r="AK21" s="9">
        <v>234.996262</v>
      </c>
      <c r="AL21" s="5">
        <v>4.117E-3</v>
      </c>
    </row>
    <row r="22" spans="1:38" ht="15" customHeight="1">
      <c r="A22" s="81" t="s">
        <v>1167</v>
      </c>
      <c r="B22" s="7" t="s">
        <v>1168</v>
      </c>
      <c r="C22" s="9">
        <v>39.558289000000002</v>
      </c>
      <c r="D22" s="9">
        <v>39.806137</v>
      </c>
      <c r="E22" s="9">
        <v>40.533619000000002</v>
      </c>
      <c r="F22" s="9">
        <v>41.171021000000003</v>
      </c>
      <c r="G22" s="9">
        <v>41.448760999999998</v>
      </c>
      <c r="H22" s="9">
        <v>41.884284999999998</v>
      </c>
      <c r="I22" s="9">
        <v>42.363911000000002</v>
      </c>
      <c r="J22" s="9">
        <v>42.795535999999998</v>
      </c>
      <c r="K22" s="9">
        <v>43.230441999999996</v>
      </c>
      <c r="L22" s="9">
        <v>43.723652000000001</v>
      </c>
      <c r="M22" s="9">
        <v>44.230518000000004</v>
      </c>
      <c r="N22" s="9">
        <v>44.746025000000003</v>
      </c>
      <c r="O22" s="9">
        <v>45.278790000000001</v>
      </c>
      <c r="P22" s="9">
        <v>45.785065000000003</v>
      </c>
      <c r="Q22" s="9">
        <v>46.287598000000003</v>
      </c>
      <c r="R22" s="9">
        <v>46.757370000000002</v>
      </c>
      <c r="S22" s="9">
        <v>47.251514</v>
      </c>
      <c r="T22" s="9">
        <v>47.72728</v>
      </c>
      <c r="U22" s="9">
        <v>48.182631999999998</v>
      </c>
      <c r="V22" s="9">
        <v>48.635548</v>
      </c>
      <c r="W22" s="9">
        <v>49.080669</v>
      </c>
      <c r="X22" s="9">
        <v>49.490054999999998</v>
      </c>
      <c r="Y22" s="9">
        <v>49.913502000000001</v>
      </c>
      <c r="Z22" s="9">
        <v>50.324444</v>
      </c>
      <c r="AA22" s="9">
        <v>50.734836999999999</v>
      </c>
      <c r="AB22" s="9">
        <v>51.136851999999998</v>
      </c>
      <c r="AC22" s="9">
        <v>51.535621999999996</v>
      </c>
      <c r="AD22" s="9">
        <v>51.931099000000003</v>
      </c>
      <c r="AE22" s="9">
        <v>52.318707000000003</v>
      </c>
      <c r="AF22" s="9">
        <v>52.696384000000002</v>
      </c>
      <c r="AG22" s="9">
        <v>53.089539000000002</v>
      </c>
      <c r="AH22" s="9">
        <v>53.469265</v>
      </c>
      <c r="AI22" s="9">
        <v>53.842177999999997</v>
      </c>
      <c r="AJ22" s="9">
        <v>54.229469000000002</v>
      </c>
      <c r="AK22" s="9">
        <v>54.624191000000003</v>
      </c>
      <c r="AL22" s="5">
        <v>9.6360000000000005E-3</v>
      </c>
    </row>
    <row r="23" spans="1:38" ht="15" customHeight="1">
      <c r="B23" s="4" t="s">
        <v>104</v>
      </c>
    </row>
    <row r="24" spans="1:38" ht="15" customHeight="1">
      <c r="A24" s="81" t="s">
        <v>103</v>
      </c>
      <c r="B24" s="7" t="s">
        <v>102</v>
      </c>
      <c r="C24" s="9">
        <v>1086.9257809999999</v>
      </c>
      <c r="D24" s="9">
        <v>1104.624268</v>
      </c>
      <c r="E24" s="9">
        <v>1139.1995850000001</v>
      </c>
      <c r="F24" s="9">
        <v>1174.4101559999999</v>
      </c>
      <c r="G24" s="9">
        <v>1200.9003909999999</v>
      </c>
      <c r="H24" s="9">
        <v>1230.848389</v>
      </c>
      <c r="I24" s="9">
        <v>1259.9061280000001</v>
      </c>
      <c r="J24" s="9">
        <v>1285.1395259999999</v>
      </c>
      <c r="K24" s="9">
        <v>1313.1042480000001</v>
      </c>
      <c r="L24" s="9">
        <v>1341.6759030000001</v>
      </c>
      <c r="M24" s="9">
        <v>1372.0097659999999</v>
      </c>
      <c r="N24" s="9">
        <v>1404.518311</v>
      </c>
      <c r="O24" s="9">
        <v>1440.1707759999999</v>
      </c>
      <c r="P24" s="9">
        <v>1476.056519</v>
      </c>
      <c r="Q24" s="9">
        <v>1510.760376</v>
      </c>
      <c r="R24" s="9">
        <v>1545.6125489999999</v>
      </c>
      <c r="S24" s="9">
        <v>1581.660034</v>
      </c>
      <c r="T24" s="9">
        <v>1617.0557859999999</v>
      </c>
      <c r="U24" s="9">
        <v>1652.6519780000001</v>
      </c>
      <c r="V24" s="9">
        <v>1688.5942379999999</v>
      </c>
      <c r="W24" s="9">
        <v>1724.7788089999999</v>
      </c>
      <c r="X24" s="9">
        <v>1760.535889</v>
      </c>
      <c r="Y24" s="9">
        <v>1797.1556399999999</v>
      </c>
      <c r="Z24" s="9">
        <v>1834.4586179999999</v>
      </c>
      <c r="AA24" s="9">
        <v>1873.1104740000001</v>
      </c>
      <c r="AB24" s="9">
        <v>1911.7482910000001</v>
      </c>
      <c r="AC24" s="9">
        <v>1951.189087</v>
      </c>
      <c r="AD24" s="9">
        <v>1991.5474850000001</v>
      </c>
      <c r="AE24" s="9">
        <v>2032.4270019999999</v>
      </c>
      <c r="AF24" s="9">
        <v>2074.235107</v>
      </c>
      <c r="AG24" s="9">
        <v>2116.2490229999999</v>
      </c>
      <c r="AH24" s="9">
        <v>2158.8271479999999</v>
      </c>
      <c r="AI24" s="9">
        <v>2201.3815920000002</v>
      </c>
      <c r="AJ24" s="9">
        <v>2243.6435550000001</v>
      </c>
      <c r="AK24" s="9">
        <v>2287.4628910000001</v>
      </c>
      <c r="AL24" s="5">
        <v>2.2304000000000001E-2</v>
      </c>
    </row>
    <row r="25" spans="1:38" ht="15" customHeight="1">
      <c r="B25" s="4" t="s">
        <v>101</v>
      </c>
    </row>
    <row r="26" spans="1:38" ht="15" customHeight="1">
      <c r="A26" s="81" t="s">
        <v>100</v>
      </c>
      <c r="B26" s="7" t="s">
        <v>59</v>
      </c>
      <c r="C26" s="9">
        <v>1696.0361330000001</v>
      </c>
      <c r="D26" s="9">
        <v>1745.112793</v>
      </c>
      <c r="E26" s="9">
        <v>1751.9392089999999</v>
      </c>
      <c r="F26" s="9">
        <v>1750.2620850000001</v>
      </c>
      <c r="G26" s="9">
        <v>1769.8360600000001</v>
      </c>
      <c r="H26" s="9">
        <v>1778.3302000000001</v>
      </c>
      <c r="I26" s="9">
        <v>1765.9628909999999</v>
      </c>
      <c r="J26" s="9">
        <v>1781.709595</v>
      </c>
      <c r="K26" s="9">
        <v>1840.7220460000001</v>
      </c>
      <c r="L26" s="9">
        <v>1879.0924070000001</v>
      </c>
      <c r="M26" s="9">
        <v>1903.213013</v>
      </c>
      <c r="N26" s="9">
        <v>1919.2921140000001</v>
      </c>
      <c r="O26" s="9">
        <v>1922.162231</v>
      </c>
      <c r="P26" s="9">
        <v>1935.2856449999999</v>
      </c>
      <c r="Q26" s="9">
        <v>1944.7076420000001</v>
      </c>
      <c r="R26" s="9">
        <v>1951.7261960000001</v>
      </c>
      <c r="S26" s="9">
        <v>1967.595947</v>
      </c>
      <c r="T26" s="9">
        <v>1969.6678469999999</v>
      </c>
      <c r="U26" s="9">
        <v>1980.4194339999999</v>
      </c>
      <c r="V26" s="9">
        <v>1983.572754</v>
      </c>
      <c r="W26" s="9">
        <v>2007.743164</v>
      </c>
      <c r="X26" s="9">
        <v>2016.024048</v>
      </c>
      <c r="Y26" s="9">
        <v>2037.8548579999999</v>
      </c>
      <c r="Z26" s="9">
        <v>2045.321655</v>
      </c>
      <c r="AA26" s="9">
        <v>2061.1362300000001</v>
      </c>
      <c r="AB26" s="9">
        <v>2079.1435550000001</v>
      </c>
      <c r="AC26" s="9">
        <v>2091.4558109999998</v>
      </c>
      <c r="AD26" s="9">
        <v>2108.3608399999998</v>
      </c>
      <c r="AE26" s="9">
        <v>2125.2871089999999</v>
      </c>
      <c r="AF26" s="9">
        <v>2139.2902829999998</v>
      </c>
      <c r="AG26" s="9">
        <v>2152.9909670000002</v>
      </c>
      <c r="AH26" s="9">
        <v>2168.2299800000001</v>
      </c>
      <c r="AI26" s="9">
        <v>2182.40625</v>
      </c>
      <c r="AJ26" s="9">
        <v>2207.8190920000002</v>
      </c>
      <c r="AK26" s="9">
        <v>2224.8930660000001</v>
      </c>
      <c r="AL26" s="5">
        <v>7.3870000000000003E-3</v>
      </c>
    </row>
    <row r="27" spans="1:38" ht="15" customHeight="1">
      <c r="A27" s="81" t="s">
        <v>99</v>
      </c>
      <c r="B27" s="7" t="s">
        <v>57</v>
      </c>
      <c r="C27" s="9">
        <v>452.48870799999997</v>
      </c>
      <c r="D27" s="9">
        <v>445.68429600000002</v>
      </c>
      <c r="E27" s="9">
        <v>440.214539</v>
      </c>
      <c r="F27" s="9">
        <v>444.72119099999998</v>
      </c>
      <c r="G27" s="9">
        <v>428.48785400000003</v>
      </c>
      <c r="H27" s="9">
        <v>417.89093000000003</v>
      </c>
      <c r="I27" s="9">
        <v>409.49151599999999</v>
      </c>
      <c r="J27" s="9">
        <v>400.65649400000001</v>
      </c>
      <c r="K27" s="9">
        <v>392.08178700000002</v>
      </c>
      <c r="L27" s="9">
        <v>382.86346400000002</v>
      </c>
      <c r="M27" s="9">
        <v>374.290955</v>
      </c>
      <c r="N27" s="9">
        <v>365.159943</v>
      </c>
      <c r="O27" s="9">
        <v>355.44424400000003</v>
      </c>
      <c r="P27" s="9">
        <v>345.67974900000002</v>
      </c>
      <c r="Q27" s="9">
        <v>336.25408900000002</v>
      </c>
      <c r="R27" s="9">
        <v>331.79992700000003</v>
      </c>
      <c r="S27" s="9">
        <v>327.24359099999998</v>
      </c>
      <c r="T27" s="9">
        <v>322.77612299999998</v>
      </c>
      <c r="U27" s="9">
        <v>318.25079299999999</v>
      </c>
      <c r="V27" s="9">
        <v>313.77450599999997</v>
      </c>
      <c r="W27" s="9">
        <v>309.564911</v>
      </c>
      <c r="X27" s="9">
        <v>305.15698200000003</v>
      </c>
      <c r="Y27" s="9">
        <v>300.79321299999998</v>
      </c>
      <c r="Z27" s="9">
        <v>296.16323899999998</v>
      </c>
      <c r="AA27" s="9">
        <v>291.91317700000002</v>
      </c>
      <c r="AB27" s="9">
        <v>290.47610500000002</v>
      </c>
      <c r="AC27" s="9">
        <v>288.84375</v>
      </c>
      <c r="AD27" s="9">
        <v>287.33187900000001</v>
      </c>
      <c r="AE27" s="9">
        <v>285.85742199999999</v>
      </c>
      <c r="AF27" s="9">
        <v>283.99108899999999</v>
      </c>
      <c r="AG27" s="9">
        <v>282.290527</v>
      </c>
      <c r="AH27" s="9">
        <v>280.84652699999998</v>
      </c>
      <c r="AI27" s="9">
        <v>279.27230800000001</v>
      </c>
      <c r="AJ27" s="9">
        <v>277.50775099999998</v>
      </c>
      <c r="AK27" s="9">
        <v>275.84448200000003</v>
      </c>
      <c r="AL27" s="5">
        <v>-1.4433E-2</v>
      </c>
    </row>
    <row r="29" spans="1:38" ht="15" customHeight="1">
      <c r="B29" s="4" t="s">
        <v>98</v>
      </c>
    </row>
    <row r="30" spans="1:38" ht="15" customHeight="1">
      <c r="B30" s="4" t="s">
        <v>97</v>
      </c>
    </row>
    <row r="31" spans="1:38" ht="15" customHeight="1">
      <c r="A31" s="81" t="s">
        <v>96</v>
      </c>
      <c r="B31" s="7" t="s">
        <v>95</v>
      </c>
      <c r="C31" s="8">
        <v>32.798695000000002</v>
      </c>
      <c r="D31" s="8">
        <v>33.475628</v>
      </c>
      <c r="E31" s="8">
        <v>33.934933000000001</v>
      </c>
      <c r="F31" s="8">
        <v>34.821350000000002</v>
      </c>
      <c r="G31" s="8">
        <v>36.370303999999997</v>
      </c>
      <c r="H31" s="8">
        <v>38.470871000000002</v>
      </c>
      <c r="I31" s="8">
        <v>40.270004</v>
      </c>
      <c r="J31" s="8">
        <v>42.233581999999998</v>
      </c>
      <c r="K31" s="8">
        <v>43.884289000000003</v>
      </c>
      <c r="L31" s="8">
        <v>46.113486999999999</v>
      </c>
      <c r="M31" s="8">
        <v>46.096893000000001</v>
      </c>
      <c r="N31" s="8">
        <v>46.156970999999999</v>
      </c>
      <c r="O31" s="8">
        <v>46.210213000000003</v>
      </c>
      <c r="P31" s="8">
        <v>46.262337000000002</v>
      </c>
      <c r="Q31" s="8">
        <v>46.292068</v>
      </c>
      <c r="R31" s="8">
        <v>46.334141000000002</v>
      </c>
      <c r="S31" s="8">
        <v>46.359836999999999</v>
      </c>
      <c r="T31" s="8">
        <v>46.380206999999999</v>
      </c>
      <c r="U31" s="8">
        <v>46.405506000000003</v>
      </c>
      <c r="V31" s="8">
        <v>46.421928000000001</v>
      </c>
      <c r="W31" s="8">
        <v>46.432743000000002</v>
      </c>
      <c r="X31" s="8">
        <v>46.469070000000002</v>
      </c>
      <c r="Y31" s="8">
        <v>46.483994000000003</v>
      </c>
      <c r="Z31" s="8">
        <v>46.499104000000003</v>
      </c>
      <c r="AA31" s="8">
        <v>46.515563999999998</v>
      </c>
      <c r="AB31" s="8">
        <v>46.527481000000002</v>
      </c>
      <c r="AC31" s="8">
        <v>46.537345999999999</v>
      </c>
      <c r="AD31" s="8">
        <v>46.542048999999999</v>
      </c>
      <c r="AE31" s="8">
        <v>46.544784999999997</v>
      </c>
      <c r="AF31" s="8">
        <v>46.546382999999999</v>
      </c>
      <c r="AG31" s="8">
        <v>46.534011999999997</v>
      </c>
      <c r="AH31" s="8">
        <v>46.529353999999998</v>
      </c>
      <c r="AI31" s="8">
        <v>46.528168000000001</v>
      </c>
      <c r="AJ31" s="8">
        <v>46.517628000000002</v>
      </c>
      <c r="AK31" s="8">
        <v>46.512428</v>
      </c>
      <c r="AL31" s="5">
        <v>1.0017E-2</v>
      </c>
    </row>
    <row r="32" spans="1:38" ht="15" customHeight="1">
      <c r="A32" s="81" t="s">
        <v>94</v>
      </c>
      <c r="B32" s="7" t="s">
        <v>93</v>
      </c>
      <c r="C32" s="8">
        <v>36.930641000000001</v>
      </c>
      <c r="D32" s="8">
        <v>38.505023999999999</v>
      </c>
      <c r="E32" s="8">
        <v>39.279136999999999</v>
      </c>
      <c r="F32" s="8">
        <v>40.913806999999998</v>
      </c>
      <c r="G32" s="8">
        <v>42.733780000000003</v>
      </c>
      <c r="H32" s="8">
        <v>44.614105000000002</v>
      </c>
      <c r="I32" s="8">
        <v>46.699885999999999</v>
      </c>
      <c r="J32" s="8">
        <v>49.010792000000002</v>
      </c>
      <c r="K32" s="8">
        <v>50.384872000000001</v>
      </c>
      <c r="L32" s="8">
        <v>53.037685000000003</v>
      </c>
      <c r="M32" s="8">
        <v>53.046013000000002</v>
      </c>
      <c r="N32" s="8">
        <v>53.050125000000001</v>
      </c>
      <c r="O32" s="8">
        <v>53.051853000000001</v>
      </c>
      <c r="P32" s="8">
        <v>53.054873999999998</v>
      </c>
      <c r="Q32" s="8">
        <v>53.054873999999998</v>
      </c>
      <c r="R32" s="8">
        <v>53.054873999999998</v>
      </c>
      <c r="S32" s="8">
        <v>53.054873999999998</v>
      </c>
      <c r="T32" s="8">
        <v>53.054873999999998</v>
      </c>
      <c r="U32" s="8">
        <v>53.054873999999998</v>
      </c>
      <c r="V32" s="8">
        <v>53.054873999999998</v>
      </c>
      <c r="W32" s="8">
        <v>53.054873999999998</v>
      </c>
      <c r="X32" s="8">
        <v>53.057113999999999</v>
      </c>
      <c r="Y32" s="8">
        <v>53.057113999999999</v>
      </c>
      <c r="Z32" s="8">
        <v>53.057113999999999</v>
      </c>
      <c r="AA32" s="8">
        <v>53.057113999999999</v>
      </c>
      <c r="AB32" s="8">
        <v>53.057113999999999</v>
      </c>
      <c r="AC32" s="8">
        <v>53.057113999999999</v>
      </c>
      <c r="AD32" s="8">
        <v>53.057113999999999</v>
      </c>
      <c r="AE32" s="8">
        <v>53.057113999999999</v>
      </c>
      <c r="AF32" s="8">
        <v>53.057113999999999</v>
      </c>
      <c r="AG32" s="8">
        <v>53.057113999999999</v>
      </c>
      <c r="AH32" s="8">
        <v>53.057113999999999</v>
      </c>
      <c r="AI32" s="8">
        <v>53.057113999999999</v>
      </c>
      <c r="AJ32" s="8">
        <v>53.057113999999999</v>
      </c>
      <c r="AK32" s="8">
        <v>53.057113999999999</v>
      </c>
      <c r="AL32" s="5">
        <v>9.7619999999999998E-3</v>
      </c>
    </row>
    <row r="33" spans="1:38" ht="15" customHeight="1">
      <c r="A33" s="81" t="s">
        <v>92</v>
      </c>
      <c r="B33" s="7" t="s">
        <v>91</v>
      </c>
      <c r="C33" s="8">
        <v>28.809563000000001</v>
      </c>
      <c r="D33" s="8">
        <v>28.959662999999999</v>
      </c>
      <c r="E33" s="8">
        <v>29.351219</v>
      </c>
      <c r="F33" s="8">
        <v>29.797091000000002</v>
      </c>
      <c r="G33" s="8">
        <v>30.774733999999999</v>
      </c>
      <c r="H33" s="8">
        <v>32.728535000000001</v>
      </c>
      <c r="I33" s="8">
        <v>34.168728000000002</v>
      </c>
      <c r="J33" s="8">
        <v>35.723292999999998</v>
      </c>
      <c r="K33" s="8">
        <v>37.421188000000001</v>
      </c>
      <c r="L33" s="8">
        <v>39.234820999999997</v>
      </c>
      <c r="M33" s="8">
        <v>39.239024999999998</v>
      </c>
      <c r="N33" s="8">
        <v>39.239604999999997</v>
      </c>
      <c r="O33" s="8">
        <v>39.240242000000002</v>
      </c>
      <c r="P33" s="8">
        <v>39.240414000000001</v>
      </c>
      <c r="Q33" s="8">
        <v>39.240482</v>
      </c>
      <c r="R33" s="8">
        <v>39.240482</v>
      </c>
      <c r="S33" s="8">
        <v>39.240513</v>
      </c>
      <c r="T33" s="8">
        <v>39.240513</v>
      </c>
      <c r="U33" s="8">
        <v>39.240513</v>
      </c>
      <c r="V33" s="8">
        <v>39.240513</v>
      </c>
      <c r="W33" s="8">
        <v>39.240513</v>
      </c>
      <c r="X33" s="8">
        <v>39.240513</v>
      </c>
      <c r="Y33" s="8">
        <v>39.240513</v>
      </c>
      <c r="Z33" s="8">
        <v>39.240513</v>
      </c>
      <c r="AA33" s="8">
        <v>39.240513</v>
      </c>
      <c r="AB33" s="8">
        <v>39.240513</v>
      </c>
      <c r="AC33" s="8">
        <v>39.240513</v>
      </c>
      <c r="AD33" s="8">
        <v>39.240513</v>
      </c>
      <c r="AE33" s="8">
        <v>39.240513</v>
      </c>
      <c r="AF33" s="8">
        <v>39.240513</v>
      </c>
      <c r="AG33" s="8">
        <v>39.240757000000002</v>
      </c>
      <c r="AH33" s="8">
        <v>39.240757000000002</v>
      </c>
      <c r="AI33" s="8">
        <v>39.240757000000002</v>
      </c>
      <c r="AJ33" s="8">
        <v>39.240757000000002</v>
      </c>
      <c r="AK33" s="8">
        <v>39.246208000000003</v>
      </c>
      <c r="AL33" s="5">
        <v>9.2530000000000008E-3</v>
      </c>
    </row>
    <row r="34" spans="1:38" ht="15" customHeight="1">
      <c r="A34" s="81" t="s">
        <v>90</v>
      </c>
      <c r="B34" s="7" t="s">
        <v>89</v>
      </c>
      <c r="C34" s="8">
        <v>33.159472999999998</v>
      </c>
      <c r="D34" s="8">
        <v>33.448227000000003</v>
      </c>
      <c r="E34" s="8">
        <v>34.251128999999999</v>
      </c>
      <c r="F34" s="8">
        <v>35.162846000000002</v>
      </c>
      <c r="G34" s="8">
        <v>36.687916000000001</v>
      </c>
      <c r="H34" s="8">
        <v>38.887107999999998</v>
      </c>
      <c r="I34" s="8">
        <v>40.836371999999997</v>
      </c>
      <c r="J34" s="8">
        <v>42.887084999999999</v>
      </c>
      <c r="K34" s="8">
        <v>44.912647</v>
      </c>
      <c r="L34" s="8">
        <v>46.927428999999997</v>
      </c>
      <c r="M34" s="8">
        <v>47.100150999999997</v>
      </c>
      <c r="N34" s="8">
        <v>47.318829000000001</v>
      </c>
      <c r="O34" s="8">
        <v>47.485225999999997</v>
      </c>
      <c r="P34" s="8">
        <v>47.641258000000001</v>
      </c>
      <c r="Q34" s="8">
        <v>47.751415000000001</v>
      </c>
      <c r="R34" s="8">
        <v>47.877842000000001</v>
      </c>
      <c r="S34" s="8">
        <v>47.969653999999998</v>
      </c>
      <c r="T34" s="8">
        <v>48.065078999999997</v>
      </c>
      <c r="U34" s="8">
        <v>48.172977000000003</v>
      </c>
      <c r="V34" s="8">
        <v>48.252220000000001</v>
      </c>
      <c r="W34" s="8">
        <v>48.303894</v>
      </c>
      <c r="X34" s="8">
        <v>48.401730000000001</v>
      </c>
      <c r="Y34" s="8">
        <v>48.447487000000002</v>
      </c>
      <c r="Z34" s="8">
        <v>48.486423000000002</v>
      </c>
      <c r="AA34" s="8">
        <v>48.522404000000002</v>
      </c>
      <c r="AB34" s="8">
        <v>48.523792</v>
      </c>
      <c r="AC34" s="8">
        <v>48.516196999999998</v>
      </c>
      <c r="AD34" s="8">
        <v>48.498817000000003</v>
      </c>
      <c r="AE34" s="8">
        <v>48.480141000000003</v>
      </c>
      <c r="AF34" s="8">
        <v>48.454430000000002</v>
      </c>
      <c r="AG34" s="8">
        <v>48.445659999999997</v>
      </c>
      <c r="AH34" s="8">
        <v>48.446907000000003</v>
      </c>
      <c r="AI34" s="8">
        <v>48.449241999999998</v>
      </c>
      <c r="AJ34" s="8">
        <v>48.431125999999999</v>
      </c>
      <c r="AK34" s="8">
        <v>48.563305</v>
      </c>
      <c r="AL34" s="5">
        <v>1.1363E-2</v>
      </c>
    </row>
    <row r="35" spans="1:38" ht="15" customHeight="1">
      <c r="A35" s="81" t="s">
        <v>88</v>
      </c>
      <c r="B35" s="7" t="s">
        <v>87</v>
      </c>
      <c r="C35" s="8">
        <v>38.463284000000002</v>
      </c>
      <c r="D35" s="8">
        <v>38.560242000000002</v>
      </c>
      <c r="E35" s="8">
        <v>39.664715000000001</v>
      </c>
      <c r="F35" s="8">
        <v>41.255547</v>
      </c>
      <c r="G35" s="8">
        <v>42.875430999999999</v>
      </c>
      <c r="H35" s="8">
        <v>44.917191000000003</v>
      </c>
      <c r="I35" s="8">
        <v>46.998013</v>
      </c>
      <c r="J35" s="8">
        <v>49.732773000000002</v>
      </c>
      <c r="K35" s="8">
        <v>51.226703999999998</v>
      </c>
      <c r="L35" s="8">
        <v>54.467196999999999</v>
      </c>
      <c r="M35" s="8">
        <v>54.750380999999997</v>
      </c>
      <c r="N35" s="8">
        <v>54.960728000000003</v>
      </c>
      <c r="O35" s="8">
        <v>55.136425000000003</v>
      </c>
      <c r="P35" s="8">
        <v>55.299678999999998</v>
      </c>
      <c r="Q35" s="8">
        <v>55.414242000000002</v>
      </c>
      <c r="R35" s="8">
        <v>55.575657</v>
      </c>
      <c r="S35" s="8">
        <v>55.708190999999999</v>
      </c>
      <c r="T35" s="8">
        <v>55.863143999999998</v>
      </c>
      <c r="U35" s="8">
        <v>56.029411000000003</v>
      </c>
      <c r="V35" s="8">
        <v>56.168968</v>
      </c>
      <c r="W35" s="8">
        <v>56.286655000000003</v>
      </c>
      <c r="X35" s="8">
        <v>56.451107</v>
      </c>
      <c r="Y35" s="8">
        <v>56.558886999999999</v>
      </c>
      <c r="Z35" s="8">
        <v>56.658938999999997</v>
      </c>
      <c r="AA35" s="8">
        <v>56.73856</v>
      </c>
      <c r="AB35" s="8">
        <v>56.763675999999997</v>
      </c>
      <c r="AC35" s="8">
        <v>56.775635000000001</v>
      </c>
      <c r="AD35" s="8">
        <v>56.7789</v>
      </c>
      <c r="AE35" s="8">
        <v>56.783141999999998</v>
      </c>
      <c r="AF35" s="8">
        <v>56.784950000000002</v>
      </c>
      <c r="AG35" s="8">
        <v>56.761944</v>
      </c>
      <c r="AH35" s="8">
        <v>56.786377000000002</v>
      </c>
      <c r="AI35" s="8">
        <v>56.815295999999996</v>
      </c>
      <c r="AJ35" s="8">
        <v>56.822842000000001</v>
      </c>
      <c r="AK35" s="8">
        <v>56.840083999999997</v>
      </c>
      <c r="AL35" s="5">
        <v>1.1828E-2</v>
      </c>
    </row>
    <row r="36" spans="1:38" ht="15" customHeight="1">
      <c r="A36" s="81" t="s">
        <v>86</v>
      </c>
      <c r="B36" s="7" t="s">
        <v>85</v>
      </c>
      <c r="C36" s="8">
        <v>28.325603000000001</v>
      </c>
      <c r="D36" s="8">
        <v>28.87763</v>
      </c>
      <c r="E36" s="8">
        <v>29.612166999999999</v>
      </c>
      <c r="F36" s="8">
        <v>30.125150999999999</v>
      </c>
      <c r="G36" s="8">
        <v>31.191590999999999</v>
      </c>
      <c r="H36" s="8">
        <v>33.206767999999997</v>
      </c>
      <c r="I36" s="8">
        <v>34.902031000000001</v>
      </c>
      <c r="J36" s="8">
        <v>36.301582000000003</v>
      </c>
      <c r="K36" s="8">
        <v>38.551636000000002</v>
      </c>
      <c r="L36" s="8">
        <v>39.571280999999999</v>
      </c>
      <c r="M36" s="8">
        <v>39.699551</v>
      </c>
      <c r="N36" s="8">
        <v>39.809227</v>
      </c>
      <c r="O36" s="8">
        <v>39.865673000000001</v>
      </c>
      <c r="P36" s="8">
        <v>39.915011999999997</v>
      </c>
      <c r="Q36" s="8">
        <v>39.961089999999999</v>
      </c>
      <c r="R36" s="8">
        <v>39.976025</v>
      </c>
      <c r="S36" s="8">
        <v>39.984119</v>
      </c>
      <c r="T36" s="8">
        <v>39.991439999999997</v>
      </c>
      <c r="U36" s="8">
        <v>40.001323999999997</v>
      </c>
      <c r="V36" s="8">
        <v>39.999462000000001</v>
      </c>
      <c r="W36" s="8">
        <v>39.978091999999997</v>
      </c>
      <c r="X36" s="8">
        <v>39.950558000000001</v>
      </c>
      <c r="Y36" s="8">
        <v>39.917594999999999</v>
      </c>
      <c r="Z36" s="8">
        <v>39.878222999999998</v>
      </c>
      <c r="AA36" s="8">
        <v>39.846007999999998</v>
      </c>
      <c r="AB36" s="8">
        <v>39.805022999999998</v>
      </c>
      <c r="AC36" s="8">
        <v>39.762794</v>
      </c>
      <c r="AD36" s="8">
        <v>39.721245000000003</v>
      </c>
      <c r="AE36" s="8">
        <v>39.680878</v>
      </c>
      <c r="AF36" s="8">
        <v>39.632866</v>
      </c>
      <c r="AG36" s="8">
        <v>39.661259000000001</v>
      </c>
      <c r="AH36" s="8">
        <v>39.655087000000002</v>
      </c>
      <c r="AI36" s="8">
        <v>39.640217</v>
      </c>
      <c r="AJ36" s="8">
        <v>39.626334999999997</v>
      </c>
      <c r="AK36" s="8">
        <v>39.853000999999999</v>
      </c>
      <c r="AL36" s="5">
        <v>9.809E-3</v>
      </c>
    </row>
    <row r="37" spans="1:38" ht="15" customHeight="1">
      <c r="A37" s="81" t="s">
        <v>84</v>
      </c>
      <c r="B37" s="7" t="s">
        <v>83</v>
      </c>
      <c r="C37" s="8">
        <v>32.505629999999996</v>
      </c>
      <c r="D37" s="8">
        <v>32.915359000000002</v>
      </c>
      <c r="E37" s="8">
        <v>33.841824000000003</v>
      </c>
      <c r="F37" s="8">
        <v>34.952708999999999</v>
      </c>
      <c r="G37" s="8">
        <v>36.682011000000003</v>
      </c>
      <c r="H37" s="8">
        <v>38.879672999999997</v>
      </c>
      <c r="I37" s="8">
        <v>40.827323999999997</v>
      </c>
      <c r="J37" s="8">
        <v>42.876556000000001</v>
      </c>
      <c r="K37" s="8">
        <v>44.900986000000003</v>
      </c>
      <c r="L37" s="8">
        <v>46.914786999999997</v>
      </c>
      <c r="M37" s="8">
        <v>47.087288000000001</v>
      </c>
      <c r="N37" s="8">
        <v>47.305785999999998</v>
      </c>
      <c r="O37" s="8">
        <v>47.471984999999997</v>
      </c>
      <c r="P37" s="8">
        <v>47.627861000000003</v>
      </c>
      <c r="Q37" s="8">
        <v>47.737811999999998</v>
      </c>
      <c r="R37" s="8">
        <v>47.863964000000003</v>
      </c>
      <c r="S37" s="8">
        <v>47.955573999999999</v>
      </c>
      <c r="T37" s="8">
        <v>48.050834999999999</v>
      </c>
      <c r="U37" s="8">
        <v>48.158496999999997</v>
      </c>
      <c r="V37" s="8">
        <v>48.237549000000001</v>
      </c>
      <c r="W37" s="8">
        <v>48.289093000000001</v>
      </c>
      <c r="X37" s="8">
        <v>48.386566000000002</v>
      </c>
      <c r="Y37" s="8">
        <v>48.432129000000003</v>
      </c>
      <c r="Z37" s="8">
        <v>48.470745000000001</v>
      </c>
      <c r="AA37" s="8">
        <v>48.506287</v>
      </c>
      <c r="AB37" s="8">
        <v>48.507190999999999</v>
      </c>
      <c r="AC37" s="8">
        <v>48.499043</v>
      </c>
      <c r="AD37" s="8">
        <v>48.481087000000002</v>
      </c>
      <c r="AE37" s="8">
        <v>48.461734999999997</v>
      </c>
      <c r="AF37" s="8">
        <v>48.435333</v>
      </c>
      <c r="AG37" s="8">
        <v>48.425879999999999</v>
      </c>
      <c r="AH37" s="8">
        <v>48.426262000000001</v>
      </c>
      <c r="AI37" s="8">
        <v>48.427601000000003</v>
      </c>
      <c r="AJ37" s="8">
        <v>48.408431999999998</v>
      </c>
      <c r="AK37" s="8">
        <v>48.539478000000003</v>
      </c>
      <c r="AL37" s="5">
        <v>1.184E-2</v>
      </c>
    </row>
    <row r="38" spans="1:38" ht="15" customHeight="1">
      <c r="A38" s="81" t="s">
        <v>82</v>
      </c>
      <c r="B38" s="7" t="s">
        <v>81</v>
      </c>
      <c r="C38" s="8">
        <v>38.062828000000003</v>
      </c>
      <c r="D38" s="8">
        <v>38.164664999999999</v>
      </c>
      <c r="E38" s="8">
        <v>39.270493000000002</v>
      </c>
      <c r="F38" s="8">
        <v>41.049773999999999</v>
      </c>
      <c r="G38" s="8">
        <v>42.868628999999999</v>
      </c>
      <c r="H38" s="8">
        <v>44.908462999999998</v>
      </c>
      <c r="I38" s="8">
        <v>46.987338999999999</v>
      </c>
      <c r="J38" s="8">
        <v>49.720134999999999</v>
      </c>
      <c r="K38" s="8">
        <v>51.212733999999998</v>
      </c>
      <c r="L38" s="8">
        <v>54.451973000000002</v>
      </c>
      <c r="M38" s="8">
        <v>54.734946999999998</v>
      </c>
      <c r="N38" s="8">
        <v>54.945210000000003</v>
      </c>
      <c r="O38" s="8">
        <v>55.120815</v>
      </c>
      <c r="P38" s="8">
        <v>55.284064999999998</v>
      </c>
      <c r="Q38" s="8">
        <v>55.39846</v>
      </c>
      <c r="R38" s="8">
        <v>55.559691999999998</v>
      </c>
      <c r="S38" s="8">
        <v>55.692017</v>
      </c>
      <c r="T38" s="8">
        <v>55.846820999999998</v>
      </c>
      <c r="U38" s="8">
        <v>56.012886000000002</v>
      </c>
      <c r="V38" s="8">
        <v>56.152228999999998</v>
      </c>
      <c r="W38" s="8">
        <v>56.269790999999998</v>
      </c>
      <c r="X38" s="8">
        <v>56.433971</v>
      </c>
      <c r="Y38" s="8">
        <v>56.541504000000003</v>
      </c>
      <c r="Z38" s="8">
        <v>56.641285000000003</v>
      </c>
      <c r="AA38" s="8">
        <v>56.72052</v>
      </c>
      <c r="AB38" s="8">
        <v>56.745209000000003</v>
      </c>
      <c r="AC38" s="8">
        <v>56.756686999999999</v>
      </c>
      <c r="AD38" s="8">
        <v>56.759422000000001</v>
      </c>
      <c r="AE38" s="8">
        <v>56.763077000000003</v>
      </c>
      <c r="AF38" s="8">
        <v>56.764290000000003</v>
      </c>
      <c r="AG38" s="8">
        <v>56.740676999999998</v>
      </c>
      <c r="AH38" s="8">
        <v>56.764476999999999</v>
      </c>
      <c r="AI38" s="8">
        <v>56.792645</v>
      </c>
      <c r="AJ38" s="8">
        <v>56.799334999999999</v>
      </c>
      <c r="AK38" s="8">
        <v>56.815722999999998</v>
      </c>
      <c r="AL38" s="5">
        <v>1.2130999999999999E-2</v>
      </c>
    </row>
    <row r="39" spans="1:38" ht="15" customHeight="1">
      <c r="A39" s="81" t="s">
        <v>80</v>
      </c>
      <c r="B39" s="7" t="s">
        <v>79</v>
      </c>
      <c r="C39" s="8">
        <v>27.531101</v>
      </c>
      <c r="D39" s="8">
        <v>28.272703</v>
      </c>
      <c r="E39" s="8">
        <v>29.207450999999999</v>
      </c>
      <c r="F39" s="8">
        <v>29.920544</v>
      </c>
      <c r="G39" s="8">
        <v>31.186506000000001</v>
      </c>
      <c r="H39" s="8">
        <v>33.200519999999997</v>
      </c>
      <c r="I39" s="8">
        <v>34.894485000000003</v>
      </c>
      <c r="J39" s="8">
        <v>36.292968999999999</v>
      </c>
      <c r="K39" s="8">
        <v>38.542136999999997</v>
      </c>
      <c r="L39" s="8">
        <v>39.561008000000001</v>
      </c>
      <c r="M39" s="8">
        <v>39.689056000000001</v>
      </c>
      <c r="N39" s="8">
        <v>39.798523000000003</v>
      </c>
      <c r="O39" s="8">
        <v>39.854720999999998</v>
      </c>
      <c r="P39" s="8">
        <v>39.903835000000001</v>
      </c>
      <c r="Q39" s="8">
        <v>39.949711000000001</v>
      </c>
      <c r="R39" s="8">
        <v>39.964333000000003</v>
      </c>
      <c r="S39" s="8">
        <v>39.972256000000002</v>
      </c>
      <c r="T39" s="8">
        <v>39.979419999999998</v>
      </c>
      <c r="U39" s="8">
        <v>39.989066999999999</v>
      </c>
      <c r="V39" s="8">
        <v>39.987053000000003</v>
      </c>
      <c r="W39" s="8">
        <v>39.965556999999997</v>
      </c>
      <c r="X39" s="8">
        <v>39.937634000000003</v>
      </c>
      <c r="Y39" s="8">
        <v>39.904536999999998</v>
      </c>
      <c r="Z39" s="8">
        <v>39.864840999999998</v>
      </c>
      <c r="AA39" s="8">
        <v>39.832172</v>
      </c>
      <c r="AB39" s="8">
        <v>39.790703000000001</v>
      </c>
      <c r="AC39" s="8">
        <v>39.747906</v>
      </c>
      <c r="AD39" s="8">
        <v>39.705765</v>
      </c>
      <c r="AE39" s="8">
        <v>39.664700000000003</v>
      </c>
      <c r="AF39" s="8">
        <v>39.615985999999999</v>
      </c>
      <c r="AG39" s="8">
        <v>39.643664999999999</v>
      </c>
      <c r="AH39" s="8">
        <v>39.636485999999998</v>
      </c>
      <c r="AI39" s="8">
        <v>39.620502000000002</v>
      </c>
      <c r="AJ39" s="8">
        <v>39.605488000000001</v>
      </c>
      <c r="AK39" s="8">
        <v>39.830849000000001</v>
      </c>
      <c r="AL39" s="5">
        <v>1.044E-2</v>
      </c>
    </row>
    <row r="40" spans="1:38" ht="15" customHeight="1">
      <c r="A40" s="81" t="s">
        <v>78</v>
      </c>
      <c r="B40" s="7" t="s">
        <v>77</v>
      </c>
      <c r="C40" s="8">
        <v>26.267863999999999</v>
      </c>
      <c r="D40" s="8">
        <v>26.597349000000001</v>
      </c>
      <c r="E40" s="8">
        <v>27.34111</v>
      </c>
      <c r="F40" s="8">
        <v>28.233817999999999</v>
      </c>
      <c r="G40" s="8">
        <v>29.641649000000001</v>
      </c>
      <c r="H40" s="8">
        <v>31.426836000000002</v>
      </c>
      <c r="I40" s="8">
        <v>33.004845000000003</v>
      </c>
      <c r="J40" s="8">
        <v>34.661239999999999</v>
      </c>
      <c r="K40" s="8">
        <v>36.306271000000002</v>
      </c>
      <c r="L40" s="8">
        <v>37.928440000000002</v>
      </c>
      <c r="M40" s="8">
        <v>38.066257</v>
      </c>
      <c r="N40" s="8">
        <v>38.245930000000001</v>
      </c>
      <c r="O40" s="8">
        <v>38.382885000000002</v>
      </c>
      <c r="P40" s="8">
        <v>38.511443999999997</v>
      </c>
      <c r="Q40" s="8">
        <v>38.601860000000002</v>
      </c>
      <c r="R40" s="8">
        <v>38.705753000000001</v>
      </c>
      <c r="S40" s="8">
        <v>38.780872000000002</v>
      </c>
      <c r="T40" s="8">
        <v>38.858550999999999</v>
      </c>
      <c r="U40" s="8">
        <v>38.946528999999998</v>
      </c>
      <c r="V40" s="8">
        <v>39.010902000000002</v>
      </c>
      <c r="W40" s="8">
        <v>39.052681</v>
      </c>
      <c r="X40" s="8">
        <v>39.132823999999999</v>
      </c>
      <c r="Y40" s="8">
        <v>39.169986999999999</v>
      </c>
      <c r="Z40" s="8">
        <v>39.201542000000003</v>
      </c>
      <c r="AA40" s="8">
        <v>39.230801</v>
      </c>
      <c r="AB40" s="8">
        <v>39.231921999999997</v>
      </c>
      <c r="AC40" s="8">
        <v>39.225647000000002</v>
      </c>
      <c r="AD40" s="8">
        <v>39.211177999999997</v>
      </c>
      <c r="AE40" s="8">
        <v>39.195461000000002</v>
      </c>
      <c r="AF40" s="8">
        <v>39.173957999999999</v>
      </c>
      <c r="AG40" s="8">
        <v>39.16581</v>
      </c>
      <c r="AH40" s="8">
        <v>39.165730000000003</v>
      </c>
      <c r="AI40" s="8">
        <v>39.166569000000003</v>
      </c>
      <c r="AJ40" s="8">
        <v>39.150368</v>
      </c>
      <c r="AK40" s="8">
        <v>39.256934999999999</v>
      </c>
      <c r="AL40" s="5">
        <v>1.1867000000000001E-2</v>
      </c>
    </row>
    <row r="41" spans="1:38" ht="15" customHeight="1">
      <c r="A41" s="81" t="s">
        <v>76</v>
      </c>
      <c r="B41" s="7" t="s">
        <v>75</v>
      </c>
      <c r="C41" s="8">
        <v>31.090668000000001</v>
      </c>
      <c r="D41" s="8">
        <v>31.173850999999999</v>
      </c>
      <c r="E41" s="8">
        <v>32.077117999999999</v>
      </c>
      <c r="F41" s="8">
        <v>33.530479</v>
      </c>
      <c r="G41" s="8">
        <v>35.016167000000003</v>
      </c>
      <c r="H41" s="8">
        <v>36.682353999999997</v>
      </c>
      <c r="I41" s="8">
        <v>38.380431999999999</v>
      </c>
      <c r="J41" s="8">
        <v>40.612648</v>
      </c>
      <c r="K41" s="8">
        <v>41.831840999999997</v>
      </c>
      <c r="L41" s="8">
        <v>44.477730000000001</v>
      </c>
      <c r="M41" s="8">
        <v>44.708869999999997</v>
      </c>
      <c r="N41" s="8">
        <v>44.880619000000003</v>
      </c>
      <c r="O41" s="8">
        <v>45.024059000000001</v>
      </c>
      <c r="P41" s="8">
        <v>45.157406000000002</v>
      </c>
      <c r="Q41" s="8">
        <v>45.250847</v>
      </c>
      <c r="R41" s="8">
        <v>45.382545</v>
      </c>
      <c r="S41" s="8">
        <v>45.490631</v>
      </c>
      <c r="T41" s="8">
        <v>45.617077000000002</v>
      </c>
      <c r="U41" s="8">
        <v>45.752724000000001</v>
      </c>
      <c r="V41" s="8">
        <v>45.866543</v>
      </c>
      <c r="W41" s="8">
        <v>45.962569999999999</v>
      </c>
      <c r="X41" s="8">
        <v>46.096676000000002</v>
      </c>
      <c r="Y41" s="8">
        <v>46.184513000000003</v>
      </c>
      <c r="Z41" s="8">
        <v>46.266018000000003</v>
      </c>
      <c r="AA41" s="8">
        <v>46.330737999999997</v>
      </c>
      <c r="AB41" s="8">
        <v>46.350903000000002</v>
      </c>
      <c r="AC41" s="8">
        <v>46.360278999999998</v>
      </c>
      <c r="AD41" s="8">
        <v>46.362513999999997</v>
      </c>
      <c r="AE41" s="8">
        <v>46.365498000000002</v>
      </c>
      <c r="AF41" s="8">
        <v>46.366489000000001</v>
      </c>
      <c r="AG41" s="8">
        <v>46.347202000000003</v>
      </c>
      <c r="AH41" s="8">
        <v>46.366641999999999</v>
      </c>
      <c r="AI41" s="8">
        <v>46.389648000000001</v>
      </c>
      <c r="AJ41" s="8">
        <v>46.395114999999997</v>
      </c>
      <c r="AK41" s="8">
        <v>46.408501000000001</v>
      </c>
      <c r="AL41" s="5">
        <v>1.2130999999999999E-2</v>
      </c>
    </row>
    <row r="42" spans="1:38" ht="15" customHeight="1">
      <c r="A42" s="81" t="s">
        <v>74</v>
      </c>
      <c r="B42" s="7" t="s">
        <v>73</v>
      </c>
      <c r="C42" s="8">
        <v>22.037271</v>
      </c>
      <c r="D42" s="8">
        <v>22.630886</v>
      </c>
      <c r="E42" s="8">
        <v>23.379104999999999</v>
      </c>
      <c r="F42" s="8">
        <v>23.9499</v>
      </c>
      <c r="G42" s="8">
        <v>24.963239999999999</v>
      </c>
      <c r="H42" s="8">
        <v>26.575357</v>
      </c>
      <c r="I42" s="8">
        <v>27.931291999999999</v>
      </c>
      <c r="J42" s="8">
        <v>29.050706999999999</v>
      </c>
      <c r="K42" s="8">
        <v>30.851054999999999</v>
      </c>
      <c r="L42" s="8">
        <v>31.666611</v>
      </c>
      <c r="M42" s="8">
        <v>31.769106000000001</v>
      </c>
      <c r="N42" s="8">
        <v>31.856729999999999</v>
      </c>
      <c r="O42" s="8">
        <v>31.901712</v>
      </c>
      <c r="P42" s="8">
        <v>31.941026999999998</v>
      </c>
      <c r="Q42" s="8">
        <v>31.977747000000001</v>
      </c>
      <c r="R42" s="8">
        <v>31.989450000000001</v>
      </c>
      <c r="S42" s="8">
        <v>31.995792000000002</v>
      </c>
      <c r="T42" s="8">
        <v>32.001525999999998</v>
      </c>
      <c r="U42" s="8">
        <v>32.009250999999999</v>
      </c>
      <c r="V42" s="8">
        <v>32.007637000000003</v>
      </c>
      <c r="W42" s="8">
        <v>31.990431000000001</v>
      </c>
      <c r="X42" s="8">
        <v>31.968081000000002</v>
      </c>
      <c r="Y42" s="8">
        <v>31.941586999999998</v>
      </c>
      <c r="Z42" s="8">
        <v>31.909813</v>
      </c>
      <c r="AA42" s="8">
        <v>31.883662999999999</v>
      </c>
      <c r="AB42" s="8">
        <v>31.850470000000001</v>
      </c>
      <c r="AC42" s="8">
        <v>31.816212</v>
      </c>
      <c r="AD42" s="8">
        <v>31.78248</v>
      </c>
      <c r="AE42" s="8">
        <v>31.749609</v>
      </c>
      <c r="AF42" s="8">
        <v>31.710616999999999</v>
      </c>
      <c r="AG42" s="8">
        <v>31.732773000000002</v>
      </c>
      <c r="AH42" s="8">
        <v>31.727025999999999</v>
      </c>
      <c r="AI42" s="8">
        <v>31.714231000000002</v>
      </c>
      <c r="AJ42" s="8">
        <v>31.702213</v>
      </c>
      <c r="AK42" s="8">
        <v>31.882605000000002</v>
      </c>
      <c r="AL42" s="5">
        <v>1.044E-2</v>
      </c>
    </row>
    <row r="43" spans="1:38" ht="15" customHeight="1">
      <c r="A43" s="81" t="s">
        <v>72</v>
      </c>
      <c r="B43" s="7" t="s">
        <v>71</v>
      </c>
      <c r="C43" s="8">
        <v>22.373421</v>
      </c>
      <c r="D43" s="8">
        <v>22.772141999999999</v>
      </c>
      <c r="E43" s="8">
        <v>23.206022000000001</v>
      </c>
      <c r="F43" s="8">
        <v>23.672143999999999</v>
      </c>
      <c r="G43" s="8">
        <v>24.197102000000001</v>
      </c>
      <c r="H43" s="8">
        <v>24.784372000000001</v>
      </c>
      <c r="I43" s="8">
        <v>25.432779</v>
      </c>
      <c r="J43" s="8">
        <v>26.149325999999999</v>
      </c>
      <c r="K43" s="8">
        <v>26.926162999999999</v>
      </c>
      <c r="L43" s="8">
        <v>27.757811</v>
      </c>
      <c r="M43" s="8">
        <v>28.581015000000001</v>
      </c>
      <c r="N43" s="8">
        <v>29.390291000000001</v>
      </c>
      <c r="O43" s="8">
        <v>30.175920000000001</v>
      </c>
      <c r="P43" s="8">
        <v>30.931622999999998</v>
      </c>
      <c r="Q43" s="8">
        <v>31.654668999999998</v>
      </c>
      <c r="R43" s="8">
        <v>32.339554</v>
      </c>
      <c r="S43" s="8">
        <v>32.980946000000003</v>
      </c>
      <c r="T43" s="8">
        <v>33.580441</v>
      </c>
      <c r="U43" s="8">
        <v>34.139800999999999</v>
      </c>
      <c r="V43" s="8">
        <v>34.656826000000002</v>
      </c>
      <c r="W43" s="8">
        <v>35.128875999999998</v>
      </c>
      <c r="X43" s="8">
        <v>35.559142999999999</v>
      </c>
      <c r="Y43" s="8">
        <v>35.947665999999998</v>
      </c>
      <c r="Z43" s="8">
        <v>36.297203000000003</v>
      </c>
      <c r="AA43" s="8">
        <v>36.608761000000001</v>
      </c>
      <c r="AB43" s="8">
        <v>36.883381</v>
      </c>
      <c r="AC43" s="8">
        <v>37.122833</v>
      </c>
      <c r="AD43" s="8">
        <v>37.330257000000003</v>
      </c>
      <c r="AE43" s="8">
        <v>37.509464000000001</v>
      </c>
      <c r="AF43" s="8">
        <v>37.663795</v>
      </c>
      <c r="AG43" s="8">
        <v>37.797427999999996</v>
      </c>
      <c r="AH43" s="8">
        <v>37.913249999999998</v>
      </c>
      <c r="AI43" s="8">
        <v>38.013545999999998</v>
      </c>
      <c r="AJ43" s="8">
        <v>38.099873000000002</v>
      </c>
      <c r="AK43" s="8">
        <v>38.183917999999998</v>
      </c>
      <c r="AL43" s="5">
        <v>1.5786000000000001E-2</v>
      </c>
    </row>
    <row r="44" spans="1:38" ht="15" customHeight="1">
      <c r="A44" s="81" t="s">
        <v>70</v>
      </c>
      <c r="B44" s="7" t="s">
        <v>69</v>
      </c>
      <c r="C44" s="8">
        <v>13.111305</v>
      </c>
      <c r="D44" s="8">
        <v>13.257631</v>
      </c>
      <c r="E44" s="8">
        <v>18.333994000000001</v>
      </c>
      <c r="F44" s="8">
        <v>18.363683999999999</v>
      </c>
      <c r="G44" s="8">
        <v>18.456907000000001</v>
      </c>
      <c r="H44" s="8">
        <v>18.623383</v>
      </c>
      <c r="I44" s="8">
        <v>18.791274999999999</v>
      </c>
      <c r="J44" s="8">
        <v>18.996689</v>
      </c>
      <c r="K44" s="8">
        <v>19.251711</v>
      </c>
      <c r="L44" s="8">
        <v>19.550438</v>
      </c>
      <c r="M44" s="8">
        <v>19.839953999999999</v>
      </c>
      <c r="N44" s="8">
        <v>20.093350999999998</v>
      </c>
      <c r="O44" s="8">
        <v>20.211383999999999</v>
      </c>
      <c r="P44" s="8">
        <v>20.372382999999999</v>
      </c>
      <c r="Q44" s="8">
        <v>20.493162000000002</v>
      </c>
      <c r="R44" s="8">
        <v>20.517800999999999</v>
      </c>
      <c r="S44" s="8">
        <v>20.564457000000001</v>
      </c>
      <c r="T44" s="8">
        <v>20.585842</v>
      </c>
      <c r="U44" s="8">
        <v>20.606428000000001</v>
      </c>
      <c r="V44" s="8">
        <v>20.624409</v>
      </c>
      <c r="W44" s="8">
        <v>20.633223999999998</v>
      </c>
      <c r="X44" s="8">
        <v>20.641950999999999</v>
      </c>
      <c r="Y44" s="8">
        <v>20.64772</v>
      </c>
      <c r="Z44" s="8">
        <v>20.645665999999999</v>
      </c>
      <c r="AA44" s="8">
        <v>20.638206</v>
      </c>
      <c r="AB44" s="8">
        <v>20.630216999999998</v>
      </c>
      <c r="AC44" s="8">
        <v>20.621967000000001</v>
      </c>
      <c r="AD44" s="8">
        <v>20.612922999999999</v>
      </c>
      <c r="AE44" s="8">
        <v>20.603415999999999</v>
      </c>
      <c r="AF44" s="8">
        <v>20.596706000000001</v>
      </c>
      <c r="AG44" s="8">
        <v>20.592393999999999</v>
      </c>
      <c r="AH44" s="8">
        <v>20.589072999999999</v>
      </c>
      <c r="AI44" s="8">
        <v>20.591647999999999</v>
      </c>
      <c r="AJ44" s="8">
        <v>20.596564999999998</v>
      </c>
      <c r="AK44" s="8">
        <v>20.601109000000001</v>
      </c>
      <c r="AL44" s="5">
        <v>1.3446E-2</v>
      </c>
    </row>
    <row r="45" spans="1:38" ht="15" customHeight="1">
      <c r="A45" s="81" t="s">
        <v>68</v>
      </c>
      <c r="B45" s="7" t="s">
        <v>67</v>
      </c>
      <c r="C45" s="8">
        <v>13.765404999999999</v>
      </c>
      <c r="D45" s="8">
        <v>13.696557</v>
      </c>
      <c r="E45" s="8">
        <v>14.120787999999999</v>
      </c>
      <c r="F45" s="8">
        <v>14.534715</v>
      </c>
      <c r="G45" s="8">
        <v>14.97697</v>
      </c>
      <c r="H45" s="8">
        <v>15.389360999999999</v>
      </c>
      <c r="I45" s="8">
        <v>15.818344</v>
      </c>
      <c r="J45" s="8">
        <v>16.248145999999998</v>
      </c>
      <c r="K45" s="8">
        <v>16.659012000000001</v>
      </c>
      <c r="L45" s="8">
        <v>16.918583000000002</v>
      </c>
      <c r="M45" s="8">
        <v>17.185364</v>
      </c>
      <c r="N45" s="8">
        <v>17.4589</v>
      </c>
      <c r="O45" s="8">
        <v>17.727757</v>
      </c>
      <c r="P45" s="8">
        <v>17.990338999999999</v>
      </c>
      <c r="Q45" s="8">
        <v>18.257711</v>
      </c>
      <c r="R45" s="8">
        <v>18.484375</v>
      </c>
      <c r="S45" s="8">
        <v>18.703641999999999</v>
      </c>
      <c r="T45" s="8">
        <v>18.903223000000001</v>
      </c>
      <c r="U45" s="8">
        <v>19.087537999999999</v>
      </c>
      <c r="V45" s="8">
        <v>19.247814000000002</v>
      </c>
      <c r="W45" s="8">
        <v>19.394489</v>
      </c>
      <c r="X45" s="8">
        <v>19.521784</v>
      </c>
      <c r="Y45" s="8">
        <v>19.634367000000001</v>
      </c>
      <c r="Z45" s="8">
        <v>19.751723999999999</v>
      </c>
      <c r="AA45" s="8">
        <v>19.844180999999999</v>
      </c>
      <c r="AB45" s="8">
        <v>19.934866</v>
      </c>
      <c r="AC45" s="8">
        <v>20.006512000000001</v>
      </c>
      <c r="AD45" s="8">
        <v>20.059401999999999</v>
      </c>
      <c r="AE45" s="8">
        <v>20.108543000000001</v>
      </c>
      <c r="AF45" s="8">
        <v>20.14987</v>
      </c>
      <c r="AG45" s="8">
        <v>20.173176000000002</v>
      </c>
      <c r="AH45" s="8">
        <v>20.198574000000001</v>
      </c>
      <c r="AI45" s="8">
        <v>20.241592000000001</v>
      </c>
      <c r="AJ45" s="8">
        <v>20.286486</v>
      </c>
      <c r="AK45" s="8">
        <v>20.328869000000001</v>
      </c>
      <c r="AL45" s="5">
        <v>1.2038E-2</v>
      </c>
    </row>
    <row r="46" spans="1:38" ht="15" customHeight="1">
      <c r="A46" s="81" t="s">
        <v>66</v>
      </c>
      <c r="B46" s="7" t="s">
        <v>65</v>
      </c>
      <c r="C46" s="8">
        <v>7.0399229999999999</v>
      </c>
      <c r="D46" s="8">
        <v>7.1184560000000001</v>
      </c>
      <c r="E46" s="8">
        <v>7.2306689999999998</v>
      </c>
      <c r="F46" s="8">
        <v>7.343267</v>
      </c>
      <c r="G46" s="8">
        <v>7.4549719999999997</v>
      </c>
      <c r="H46" s="8">
        <v>7.5699829999999997</v>
      </c>
      <c r="I46" s="8">
        <v>7.6893700000000003</v>
      </c>
      <c r="J46" s="8">
        <v>7.8156090000000003</v>
      </c>
      <c r="K46" s="8">
        <v>7.9468139999999998</v>
      </c>
      <c r="L46" s="8">
        <v>8.0872410000000006</v>
      </c>
      <c r="M46" s="8">
        <v>8.2395169999999993</v>
      </c>
      <c r="N46" s="8">
        <v>8.4051939999999998</v>
      </c>
      <c r="O46" s="8">
        <v>8.5771920000000001</v>
      </c>
      <c r="P46" s="8">
        <v>8.7536900000000006</v>
      </c>
      <c r="Q46" s="8">
        <v>8.9316619999999993</v>
      </c>
      <c r="R46" s="8">
        <v>9.1050079999999998</v>
      </c>
      <c r="S46" s="8">
        <v>9.2691759999999999</v>
      </c>
      <c r="T46" s="8">
        <v>9.4224739999999994</v>
      </c>
      <c r="U46" s="8">
        <v>9.5577290000000001</v>
      </c>
      <c r="V46" s="8">
        <v>9.6742509999999999</v>
      </c>
      <c r="W46" s="8">
        <v>9.7774459999999994</v>
      </c>
      <c r="X46" s="8">
        <v>9.8663889999999999</v>
      </c>
      <c r="Y46" s="8">
        <v>9.9471500000000006</v>
      </c>
      <c r="Z46" s="8">
        <v>10.018456</v>
      </c>
      <c r="AA46" s="8">
        <v>10.094336</v>
      </c>
      <c r="AB46" s="8">
        <v>10.150995999999999</v>
      </c>
      <c r="AC46" s="8">
        <v>10.201124</v>
      </c>
      <c r="AD46" s="8">
        <v>10.240891</v>
      </c>
      <c r="AE46" s="8">
        <v>10.274181</v>
      </c>
      <c r="AF46" s="8">
        <v>10.308552000000001</v>
      </c>
      <c r="AG46" s="8">
        <v>10.341006999999999</v>
      </c>
      <c r="AH46" s="8">
        <v>10.368217</v>
      </c>
      <c r="AI46" s="8">
        <v>10.396963</v>
      </c>
      <c r="AJ46" s="8">
        <v>10.423719</v>
      </c>
      <c r="AK46" s="8">
        <v>10.447397</v>
      </c>
      <c r="AL46" s="5">
        <v>1.1694E-2</v>
      </c>
    </row>
    <row r="47" spans="1:38" ht="15" customHeight="1">
      <c r="B47" s="4" t="s">
        <v>64</v>
      </c>
    </row>
    <row r="48" spans="1:38" ht="15" customHeight="1">
      <c r="A48" s="81" t="s">
        <v>63</v>
      </c>
      <c r="B48" s="7" t="s">
        <v>62</v>
      </c>
      <c r="C48" s="8">
        <v>66.679198999999997</v>
      </c>
      <c r="D48" s="8">
        <v>66.924469000000002</v>
      </c>
      <c r="E48" s="8">
        <v>67.176597999999998</v>
      </c>
      <c r="F48" s="8">
        <v>67.429810000000003</v>
      </c>
      <c r="G48" s="8">
        <v>67.670394999999999</v>
      </c>
      <c r="H48" s="8">
        <v>67.917159999999996</v>
      </c>
      <c r="I48" s="8">
        <v>68.175490999999994</v>
      </c>
      <c r="J48" s="8">
        <v>68.458916000000002</v>
      </c>
      <c r="K48" s="8">
        <v>68.749274999999997</v>
      </c>
      <c r="L48" s="8">
        <v>69.036095000000003</v>
      </c>
      <c r="M48" s="8">
        <v>69.354598999999993</v>
      </c>
      <c r="N48" s="8">
        <v>69.695862000000005</v>
      </c>
      <c r="O48" s="8">
        <v>70.067497000000003</v>
      </c>
      <c r="P48" s="8">
        <v>70.456833000000003</v>
      </c>
      <c r="Q48" s="8">
        <v>70.844695999999999</v>
      </c>
      <c r="R48" s="8">
        <v>71.233170000000001</v>
      </c>
      <c r="S48" s="8">
        <v>71.633651999999998</v>
      </c>
      <c r="T48" s="8">
        <v>72.042595000000006</v>
      </c>
      <c r="U48" s="8">
        <v>72.442420999999996</v>
      </c>
      <c r="V48" s="8">
        <v>72.838759999999994</v>
      </c>
      <c r="W48" s="8">
        <v>73.235564999999994</v>
      </c>
      <c r="X48" s="8">
        <v>73.650368</v>
      </c>
      <c r="Y48" s="8">
        <v>74.066551000000004</v>
      </c>
      <c r="Z48" s="8">
        <v>74.492676000000003</v>
      </c>
      <c r="AA48" s="8">
        <v>74.938170999999997</v>
      </c>
      <c r="AB48" s="8">
        <v>75.402862999999996</v>
      </c>
      <c r="AC48" s="8">
        <v>75.865784000000005</v>
      </c>
      <c r="AD48" s="8">
        <v>76.334632999999997</v>
      </c>
      <c r="AE48" s="8">
        <v>76.790145999999993</v>
      </c>
      <c r="AF48" s="8">
        <v>77.242125999999999</v>
      </c>
      <c r="AG48" s="8">
        <v>77.681128999999999</v>
      </c>
      <c r="AH48" s="8">
        <v>78.122260999999995</v>
      </c>
      <c r="AI48" s="8">
        <v>78.549301</v>
      </c>
      <c r="AJ48" s="8">
        <v>78.974754000000004</v>
      </c>
      <c r="AK48" s="8">
        <v>79.393996999999999</v>
      </c>
      <c r="AL48" s="5">
        <v>5.1910000000000003E-3</v>
      </c>
    </row>
    <row r="49" spans="1:38" ht="15" customHeight="1">
      <c r="B49" s="4" t="s">
        <v>61</v>
      </c>
    </row>
    <row r="50" spans="1:38" ht="15" customHeight="1">
      <c r="A50" s="81" t="s">
        <v>60</v>
      </c>
      <c r="B50" s="7" t="s">
        <v>59</v>
      </c>
      <c r="C50" s="8">
        <v>3.4551069999999999</v>
      </c>
      <c r="D50" s="8">
        <v>3.4810690000000002</v>
      </c>
      <c r="E50" s="8">
        <v>3.507225</v>
      </c>
      <c r="F50" s="8">
        <v>3.533579</v>
      </c>
      <c r="G50" s="8">
        <v>3.56013</v>
      </c>
      <c r="H50" s="8">
        <v>3.586881</v>
      </c>
      <c r="I50" s="8">
        <v>3.6138319999999999</v>
      </c>
      <c r="J50" s="8">
        <v>3.6409859999999998</v>
      </c>
      <c r="K50" s="8">
        <v>3.6683439999999998</v>
      </c>
      <c r="L50" s="8">
        <v>3.6959089999999999</v>
      </c>
      <c r="M50" s="8">
        <v>3.7236790000000002</v>
      </c>
      <c r="N50" s="8">
        <v>3.7516590000000001</v>
      </c>
      <c r="O50" s="8">
        <v>3.779849</v>
      </c>
      <c r="P50" s="8">
        <v>3.8082509999999998</v>
      </c>
      <c r="Q50" s="8">
        <v>3.836865</v>
      </c>
      <c r="R50" s="8">
        <v>3.8656959999999998</v>
      </c>
      <c r="S50" s="8">
        <v>3.8947419999999999</v>
      </c>
      <c r="T50" s="8">
        <v>3.9240080000000002</v>
      </c>
      <c r="U50" s="8">
        <v>3.9534919999999998</v>
      </c>
      <c r="V50" s="8">
        <v>3.9831979999999998</v>
      </c>
      <c r="W50" s="8">
        <v>4.013128</v>
      </c>
      <c r="X50" s="8">
        <v>4.0432829999999997</v>
      </c>
      <c r="Y50" s="8">
        <v>4.073664</v>
      </c>
      <c r="Z50" s="8">
        <v>4.1042730000000001</v>
      </c>
      <c r="AA50" s="8">
        <v>4.1351129999999996</v>
      </c>
      <c r="AB50" s="8">
        <v>4.1661840000000003</v>
      </c>
      <c r="AC50" s="8">
        <v>4.1974879999999999</v>
      </c>
      <c r="AD50" s="8">
        <v>4.2290279999999996</v>
      </c>
      <c r="AE50" s="8">
        <v>4.2608050000000004</v>
      </c>
      <c r="AF50" s="8">
        <v>4.2928199999999999</v>
      </c>
      <c r="AG50" s="8">
        <v>4.3250770000000003</v>
      </c>
      <c r="AH50" s="8">
        <v>4.3575749999999998</v>
      </c>
      <c r="AI50" s="8">
        <v>4.3903179999999997</v>
      </c>
      <c r="AJ50" s="8">
        <v>4.4233060000000002</v>
      </c>
      <c r="AK50" s="8">
        <v>4.4565429999999999</v>
      </c>
      <c r="AL50" s="5">
        <v>7.5139999999999998E-3</v>
      </c>
    </row>
    <row r="51" spans="1:38" ht="15" customHeight="1">
      <c r="A51" s="81" t="s">
        <v>58</v>
      </c>
      <c r="B51" s="7" t="s">
        <v>57</v>
      </c>
      <c r="C51" s="8">
        <v>4.9418049999999996</v>
      </c>
      <c r="D51" s="8">
        <v>4.987832</v>
      </c>
      <c r="E51" s="8">
        <v>5.0342880000000001</v>
      </c>
      <c r="F51" s="8">
        <v>5.0811760000000001</v>
      </c>
      <c r="G51" s="8">
        <v>5.128501</v>
      </c>
      <c r="H51" s="8">
        <v>5.1762680000000003</v>
      </c>
      <c r="I51" s="8">
        <v>5.2244780000000004</v>
      </c>
      <c r="J51" s="8">
        <v>5.2731389999999996</v>
      </c>
      <c r="K51" s="8">
        <v>5.3222509999999996</v>
      </c>
      <c r="L51" s="8">
        <v>5.3718219999999999</v>
      </c>
      <c r="M51" s="8">
        <v>5.4218539999999997</v>
      </c>
      <c r="N51" s="8">
        <v>5.472353</v>
      </c>
      <c r="O51" s="8">
        <v>5.5233210000000001</v>
      </c>
      <c r="P51" s="8">
        <v>5.5747640000000001</v>
      </c>
      <c r="Q51" s="8">
        <v>5.6266870000000004</v>
      </c>
      <c r="R51" s="8">
        <v>5.6790919999999998</v>
      </c>
      <c r="S51" s="8">
        <v>5.7319870000000002</v>
      </c>
      <c r="T51" s="8">
        <v>5.785374</v>
      </c>
      <c r="U51" s="8">
        <v>5.8392580000000001</v>
      </c>
      <c r="V51" s="8">
        <v>5.893643</v>
      </c>
      <c r="W51" s="8">
        <v>5.9485359999999998</v>
      </c>
      <c r="X51" s="8">
        <v>6.0039389999999999</v>
      </c>
      <c r="Y51" s="8">
        <v>6.0598590000000003</v>
      </c>
      <c r="Z51" s="8">
        <v>6.1162999999999998</v>
      </c>
      <c r="AA51" s="8">
        <v>6.1732649999999998</v>
      </c>
      <c r="AB51" s="8">
        <v>6.2307620000000004</v>
      </c>
      <c r="AC51" s="8">
        <v>6.2887950000000004</v>
      </c>
      <c r="AD51" s="8">
        <v>6.3473680000000003</v>
      </c>
      <c r="AE51" s="8">
        <v>6.4064860000000001</v>
      </c>
      <c r="AF51" s="8">
        <v>6.4661549999999997</v>
      </c>
      <c r="AG51" s="8">
        <v>6.5263790000000004</v>
      </c>
      <c r="AH51" s="8">
        <v>6.5871649999999997</v>
      </c>
      <c r="AI51" s="8">
        <v>6.648517</v>
      </c>
      <c r="AJ51" s="8">
        <v>6.7104400000000002</v>
      </c>
      <c r="AK51" s="8">
        <v>6.772939</v>
      </c>
      <c r="AL51" s="5">
        <v>9.3139999999999994E-3</v>
      </c>
    </row>
    <row r="53" spans="1:38" ht="15" customHeight="1">
      <c r="B53" s="4" t="s">
        <v>56</v>
      </c>
    </row>
    <row r="54" spans="1:38" ht="15" customHeight="1">
      <c r="B54" s="4" t="s">
        <v>55</v>
      </c>
    </row>
    <row r="55" spans="1:38" ht="15" customHeight="1">
      <c r="A55" s="81" t="s">
        <v>54</v>
      </c>
      <c r="B55" s="7" t="s">
        <v>38</v>
      </c>
      <c r="C55" s="6">
        <v>15.348922999999999</v>
      </c>
      <c r="D55" s="6">
        <v>15.340958000000001</v>
      </c>
      <c r="E55" s="6">
        <v>15.275712</v>
      </c>
      <c r="F55" s="6">
        <v>15.149611</v>
      </c>
      <c r="G55" s="6">
        <v>14.898992</v>
      </c>
      <c r="H55" s="6">
        <v>14.561821</v>
      </c>
      <c r="I55" s="6">
        <v>14.198200999999999</v>
      </c>
      <c r="J55" s="6">
        <v>13.789804</v>
      </c>
      <c r="K55" s="6">
        <v>13.353630000000001</v>
      </c>
      <c r="L55" s="6">
        <v>12.923033999999999</v>
      </c>
      <c r="M55" s="6">
        <v>12.583947</v>
      </c>
      <c r="N55" s="6">
        <v>12.291054000000001</v>
      </c>
      <c r="O55" s="6">
        <v>12.033472</v>
      </c>
      <c r="P55" s="6">
        <v>11.799023999999999</v>
      </c>
      <c r="Q55" s="6">
        <v>11.590684</v>
      </c>
      <c r="R55" s="6">
        <v>11.401134000000001</v>
      </c>
      <c r="S55" s="6">
        <v>11.237453</v>
      </c>
      <c r="T55" s="6">
        <v>11.090199</v>
      </c>
      <c r="U55" s="6">
        <v>10.957611</v>
      </c>
      <c r="V55" s="6">
        <v>10.838863999999999</v>
      </c>
      <c r="W55" s="6">
        <v>10.756593000000001</v>
      </c>
      <c r="X55" s="6">
        <v>10.679694</v>
      </c>
      <c r="Y55" s="6">
        <v>10.615664000000001</v>
      </c>
      <c r="Z55" s="6">
        <v>10.567729999999999</v>
      </c>
      <c r="AA55" s="6">
        <v>10.535406999999999</v>
      </c>
      <c r="AB55" s="6">
        <v>10.513446999999999</v>
      </c>
      <c r="AC55" s="6">
        <v>10.505668</v>
      </c>
      <c r="AD55" s="6">
        <v>10.509164999999999</v>
      </c>
      <c r="AE55" s="6">
        <v>10.524703000000001</v>
      </c>
      <c r="AF55" s="6">
        <v>10.551641999999999</v>
      </c>
      <c r="AG55" s="6">
        <v>10.592285</v>
      </c>
      <c r="AH55" s="6">
        <v>10.643134999999999</v>
      </c>
      <c r="AI55" s="6">
        <v>10.697931000000001</v>
      </c>
      <c r="AJ55" s="6">
        <v>10.760076</v>
      </c>
      <c r="AK55" s="6">
        <v>10.829056</v>
      </c>
      <c r="AL55" s="5">
        <v>-1.0499E-2</v>
      </c>
    </row>
    <row r="56" spans="1:38" ht="15" customHeight="1">
      <c r="A56" s="81" t="s">
        <v>53</v>
      </c>
      <c r="B56" s="7" t="s">
        <v>36</v>
      </c>
      <c r="C56" s="6">
        <v>0.87556100000000003</v>
      </c>
      <c r="D56" s="6">
        <v>0.90499200000000002</v>
      </c>
      <c r="E56" s="6">
        <v>0.88287800000000005</v>
      </c>
      <c r="F56" s="6">
        <v>0.88171900000000003</v>
      </c>
      <c r="G56" s="6">
        <v>0.87089300000000003</v>
      </c>
      <c r="H56" s="6">
        <v>0.85787400000000003</v>
      </c>
      <c r="I56" s="6">
        <v>0.84432200000000002</v>
      </c>
      <c r="J56" s="6">
        <v>0.83134300000000005</v>
      </c>
      <c r="K56" s="6">
        <v>0.819268</v>
      </c>
      <c r="L56" s="6">
        <v>0.81524600000000003</v>
      </c>
      <c r="M56" s="6">
        <v>0.81289299999999998</v>
      </c>
      <c r="N56" s="6">
        <v>0.81051899999999999</v>
      </c>
      <c r="O56" s="6">
        <v>0.80945999999999996</v>
      </c>
      <c r="P56" s="6">
        <v>0.80860200000000004</v>
      </c>
      <c r="Q56" s="6">
        <v>0.80747999999999998</v>
      </c>
      <c r="R56" s="6">
        <v>0.80865200000000004</v>
      </c>
      <c r="S56" s="6">
        <v>0.80953699999999995</v>
      </c>
      <c r="T56" s="6">
        <v>0.81076599999999999</v>
      </c>
      <c r="U56" s="6">
        <v>0.81320499999999996</v>
      </c>
      <c r="V56" s="6">
        <v>0.817218</v>
      </c>
      <c r="W56" s="6">
        <v>0.82214299999999996</v>
      </c>
      <c r="X56" s="6">
        <v>0.82725499999999996</v>
      </c>
      <c r="Y56" s="6">
        <v>0.833874</v>
      </c>
      <c r="Z56" s="6">
        <v>0.83971499999999999</v>
      </c>
      <c r="AA56" s="6">
        <v>0.84720700000000004</v>
      </c>
      <c r="AB56" s="6">
        <v>0.85492400000000002</v>
      </c>
      <c r="AC56" s="6">
        <v>0.86263999999999996</v>
      </c>
      <c r="AD56" s="6">
        <v>0.87180299999999999</v>
      </c>
      <c r="AE56" s="6">
        <v>0.88125600000000004</v>
      </c>
      <c r="AF56" s="6">
        <v>0.89106200000000002</v>
      </c>
      <c r="AG56" s="6">
        <v>0.90149999999999997</v>
      </c>
      <c r="AH56" s="6">
        <v>0.91231600000000002</v>
      </c>
      <c r="AI56" s="6">
        <v>0.92176000000000002</v>
      </c>
      <c r="AJ56" s="6">
        <v>0.93083000000000005</v>
      </c>
      <c r="AK56" s="6">
        <v>0.940882</v>
      </c>
      <c r="AL56" s="5">
        <v>1.1789999999999999E-3</v>
      </c>
    </row>
    <row r="57" spans="1:38" ht="15" customHeight="1">
      <c r="A57" s="81" t="s">
        <v>52</v>
      </c>
      <c r="B57" s="7" t="s">
        <v>34</v>
      </c>
      <c r="C57" s="6">
        <v>0.233461</v>
      </c>
      <c r="D57" s="6">
        <v>0.234102</v>
      </c>
      <c r="E57" s="6">
        <v>0.23510900000000001</v>
      </c>
      <c r="F57" s="6">
        <v>0.23613700000000001</v>
      </c>
      <c r="G57" s="6">
        <v>0.23697799999999999</v>
      </c>
      <c r="H57" s="6">
        <v>0.23782500000000001</v>
      </c>
      <c r="I57" s="6">
        <v>0.23864199999999999</v>
      </c>
      <c r="J57" s="6">
        <v>0.23941000000000001</v>
      </c>
      <c r="K57" s="6">
        <v>0.24021300000000001</v>
      </c>
      <c r="L57" s="6">
        <v>0.24113699999999999</v>
      </c>
      <c r="M57" s="6">
        <v>0.242064</v>
      </c>
      <c r="N57" s="6">
        <v>0.24298900000000001</v>
      </c>
      <c r="O57" s="6">
        <v>0.24393000000000001</v>
      </c>
      <c r="P57" s="6">
        <v>0.24484500000000001</v>
      </c>
      <c r="Q57" s="6">
        <v>0.245696</v>
      </c>
      <c r="R57" s="6">
        <v>0.24648</v>
      </c>
      <c r="S57" s="6">
        <v>0.2472</v>
      </c>
      <c r="T57" s="6">
        <v>0.24785799999999999</v>
      </c>
      <c r="U57" s="6">
        <v>0.24845200000000001</v>
      </c>
      <c r="V57" s="6">
        <v>0.24898700000000001</v>
      </c>
      <c r="W57" s="6">
        <v>0.249468</v>
      </c>
      <c r="X57" s="6">
        <v>0.24990000000000001</v>
      </c>
      <c r="Y57" s="6">
        <v>0.25028499999999998</v>
      </c>
      <c r="Z57" s="6">
        <v>0.25062400000000001</v>
      </c>
      <c r="AA57" s="6">
        <v>0.25092599999999998</v>
      </c>
      <c r="AB57" s="6">
        <v>0.25119399999999997</v>
      </c>
      <c r="AC57" s="6">
        <v>0.25143599999999999</v>
      </c>
      <c r="AD57" s="6">
        <v>0.25165700000000002</v>
      </c>
      <c r="AE57" s="6">
        <v>0.25185999999999997</v>
      </c>
      <c r="AF57" s="6">
        <v>0.252056</v>
      </c>
      <c r="AG57" s="6">
        <v>0.252251</v>
      </c>
      <c r="AH57" s="6">
        <v>0.25247900000000001</v>
      </c>
      <c r="AI57" s="6">
        <v>0.25275199999999998</v>
      </c>
      <c r="AJ57" s="6">
        <v>0.253048</v>
      </c>
      <c r="AK57" s="6">
        <v>0.25339499999999998</v>
      </c>
      <c r="AL57" s="5">
        <v>2.4030000000000002E-3</v>
      </c>
    </row>
    <row r="58" spans="1:38" ht="15" customHeight="1">
      <c r="A58" s="81" t="s">
        <v>51</v>
      </c>
      <c r="B58" s="7" t="s">
        <v>32</v>
      </c>
      <c r="C58" s="6">
        <v>5.4817359999999997</v>
      </c>
      <c r="D58" s="6">
        <v>5.5941799999999997</v>
      </c>
      <c r="E58" s="6">
        <v>5.5335380000000001</v>
      </c>
      <c r="F58" s="6">
        <v>5.6174340000000003</v>
      </c>
      <c r="G58" s="6">
        <v>5.6250349999999996</v>
      </c>
      <c r="H58" s="6">
        <v>5.6127260000000003</v>
      </c>
      <c r="I58" s="6">
        <v>5.6076319999999997</v>
      </c>
      <c r="J58" s="6">
        <v>5.5983499999999999</v>
      </c>
      <c r="K58" s="6">
        <v>5.5845469999999997</v>
      </c>
      <c r="L58" s="6">
        <v>5.552505</v>
      </c>
      <c r="M58" s="6">
        <v>5.5214840000000001</v>
      </c>
      <c r="N58" s="6">
        <v>5.4869890000000003</v>
      </c>
      <c r="O58" s="6">
        <v>5.4489340000000004</v>
      </c>
      <c r="P58" s="6">
        <v>5.4095110000000002</v>
      </c>
      <c r="Q58" s="6">
        <v>5.3791469999999997</v>
      </c>
      <c r="R58" s="6">
        <v>5.3552340000000003</v>
      </c>
      <c r="S58" s="6">
        <v>5.327877</v>
      </c>
      <c r="T58" s="6">
        <v>5.3058199999999998</v>
      </c>
      <c r="U58" s="6">
        <v>5.2998260000000004</v>
      </c>
      <c r="V58" s="6">
        <v>5.3089360000000001</v>
      </c>
      <c r="W58" s="6">
        <v>5.3262010000000002</v>
      </c>
      <c r="X58" s="6">
        <v>5.3459880000000002</v>
      </c>
      <c r="Y58" s="6">
        <v>5.3727460000000002</v>
      </c>
      <c r="Z58" s="6">
        <v>5.4006400000000001</v>
      </c>
      <c r="AA58" s="6">
        <v>5.4339000000000004</v>
      </c>
      <c r="AB58" s="6">
        <v>5.481287</v>
      </c>
      <c r="AC58" s="6">
        <v>5.5271400000000002</v>
      </c>
      <c r="AD58" s="6">
        <v>5.5776079999999997</v>
      </c>
      <c r="AE58" s="6">
        <v>5.6344640000000004</v>
      </c>
      <c r="AF58" s="6">
        <v>5.6813820000000002</v>
      </c>
      <c r="AG58" s="6">
        <v>5.7307129999999997</v>
      </c>
      <c r="AH58" s="6">
        <v>5.7892210000000004</v>
      </c>
      <c r="AI58" s="6">
        <v>5.8512810000000002</v>
      </c>
      <c r="AJ58" s="6">
        <v>5.9129849999999999</v>
      </c>
      <c r="AK58" s="6">
        <v>5.97187</v>
      </c>
      <c r="AL58" s="5">
        <v>1.9819999999999998E-3</v>
      </c>
    </row>
    <row r="59" spans="1:38" ht="15" customHeight="1">
      <c r="A59" s="81" t="s">
        <v>50</v>
      </c>
      <c r="B59" s="7" t="s">
        <v>30</v>
      </c>
      <c r="C59" s="6">
        <v>4.6471999999999999E-2</v>
      </c>
      <c r="D59" s="6">
        <v>4.6724000000000002E-2</v>
      </c>
      <c r="E59" s="6">
        <v>4.7696000000000002E-2</v>
      </c>
      <c r="F59" s="6">
        <v>4.8508999999999997E-2</v>
      </c>
      <c r="G59" s="6">
        <v>4.8778000000000002E-2</v>
      </c>
      <c r="H59" s="6">
        <v>4.9324E-2</v>
      </c>
      <c r="I59" s="6">
        <v>4.9964000000000001E-2</v>
      </c>
      <c r="J59" s="6">
        <v>5.0553000000000001E-2</v>
      </c>
      <c r="K59" s="6">
        <v>5.1142E-2</v>
      </c>
      <c r="L59" s="6">
        <v>5.1839000000000003E-2</v>
      </c>
      <c r="M59" s="6">
        <v>5.2553000000000002E-2</v>
      </c>
      <c r="N59" s="6">
        <v>5.3267000000000002E-2</v>
      </c>
      <c r="O59" s="6">
        <v>5.4003000000000002E-2</v>
      </c>
      <c r="P59" s="6">
        <v>5.4701E-2</v>
      </c>
      <c r="Q59" s="6">
        <v>5.5412000000000003E-2</v>
      </c>
      <c r="R59" s="6">
        <v>5.6075E-2</v>
      </c>
      <c r="S59" s="6">
        <v>5.6780999999999998E-2</v>
      </c>
      <c r="T59" s="6">
        <v>5.7466000000000003E-2</v>
      </c>
      <c r="U59" s="6">
        <v>5.8124000000000002E-2</v>
      </c>
      <c r="V59" s="6">
        <v>5.8791999999999997E-2</v>
      </c>
      <c r="W59" s="6">
        <v>5.9456000000000002E-2</v>
      </c>
      <c r="X59" s="6">
        <v>6.0059000000000001E-2</v>
      </c>
      <c r="Y59" s="6">
        <v>6.0700999999999998E-2</v>
      </c>
      <c r="Z59" s="6">
        <v>6.1328000000000001E-2</v>
      </c>
      <c r="AA59" s="6">
        <v>6.1955999999999997E-2</v>
      </c>
      <c r="AB59" s="6">
        <v>6.2577999999999995E-2</v>
      </c>
      <c r="AC59" s="6">
        <v>6.3197000000000003E-2</v>
      </c>
      <c r="AD59" s="6">
        <v>6.3815999999999998E-2</v>
      </c>
      <c r="AE59" s="6">
        <v>6.4423999999999995E-2</v>
      </c>
      <c r="AF59" s="6">
        <v>6.5013000000000001E-2</v>
      </c>
      <c r="AG59" s="6">
        <v>6.5628000000000006E-2</v>
      </c>
      <c r="AH59" s="6">
        <v>6.6194000000000003E-2</v>
      </c>
      <c r="AI59" s="6">
        <v>6.6727999999999996E-2</v>
      </c>
      <c r="AJ59" s="6">
        <v>6.7267999999999994E-2</v>
      </c>
      <c r="AK59" s="6">
        <v>6.7792000000000005E-2</v>
      </c>
      <c r="AL59" s="5">
        <v>1.1342E-2</v>
      </c>
    </row>
    <row r="60" spans="1:38" ht="15" customHeight="1">
      <c r="A60" s="81" t="s">
        <v>49</v>
      </c>
      <c r="B60" s="7" t="s">
        <v>28</v>
      </c>
      <c r="C60" s="6">
        <v>0.49087799999999998</v>
      </c>
      <c r="D60" s="6">
        <v>0.50131499999999996</v>
      </c>
      <c r="E60" s="6">
        <v>0.49952299999999999</v>
      </c>
      <c r="F60" s="6">
        <v>0.49532300000000001</v>
      </c>
      <c r="G60" s="6">
        <v>0.49712699999999999</v>
      </c>
      <c r="H60" s="6">
        <v>0.49578699999999998</v>
      </c>
      <c r="I60" s="6">
        <v>0.48866799999999999</v>
      </c>
      <c r="J60" s="6">
        <v>0.48934800000000001</v>
      </c>
      <c r="K60" s="6">
        <v>0.50178599999999995</v>
      </c>
      <c r="L60" s="6">
        <v>0.50842500000000002</v>
      </c>
      <c r="M60" s="6">
        <v>0.51111099999999998</v>
      </c>
      <c r="N60" s="6">
        <v>0.51158499999999996</v>
      </c>
      <c r="O60" s="6">
        <v>0.50852900000000001</v>
      </c>
      <c r="P60" s="6">
        <v>0.50818200000000002</v>
      </c>
      <c r="Q60" s="6">
        <v>0.50684799999999997</v>
      </c>
      <c r="R60" s="6">
        <v>0.504884</v>
      </c>
      <c r="S60" s="6">
        <v>0.505193</v>
      </c>
      <c r="T60" s="6">
        <v>0.50195299999999998</v>
      </c>
      <c r="U60" s="6">
        <v>0.50092899999999996</v>
      </c>
      <c r="V60" s="6">
        <v>0.49798500000000001</v>
      </c>
      <c r="W60" s="6">
        <v>0.50029400000000002</v>
      </c>
      <c r="X60" s="6">
        <v>0.49861100000000003</v>
      </c>
      <c r="Y60" s="6">
        <v>0.500251</v>
      </c>
      <c r="Z60" s="6">
        <v>0.49834000000000001</v>
      </c>
      <c r="AA60" s="6">
        <v>0.49844699999999997</v>
      </c>
      <c r="AB60" s="6">
        <v>0.499052</v>
      </c>
      <c r="AC60" s="6">
        <v>0.49826399999999998</v>
      </c>
      <c r="AD60" s="6">
        <v>0.49854500000000002</v>
      </c>
      <c r="AE60" s="6">
        <v>0.49879899999999999</v>
      </c>
      <c r="AF60" s="6">
        <v>0.49834099999999998</v>
      </c>
      <c r="AG60" s="6">
        <v>0.49779299999999999</v>
      </c>
      <c r="AH60" s="6">
        <v>0.49757699999999999</v>
      </c>
      <c r="AI60" s="6">
        <v>0.49709500000000001</v>
      </c>
      <c r="AJ60" s="6">
        <v>0.49913299999999999</v>
      </c>
      <c r="AK60" s="6">
        <v>0.49924200000000002</v>
      </c>
      <c r="AL60" s="5">
        <v>-1.26E-4</v>
      </c>
    </row>
    <row r="61" spans="1:38" ht="15" customHeight="1">
      <c r="A61" s="81" t="s">
        <v>48</v>
      </c>
      <c r="B61" s="7" t="s">
        <v>26</v>
      </c>
      <c r="C61" s="6">
        <v>9.2342999999999995E-2</v>
      </c>
      <c r="D61" s="6">
        <v>9.0097999999999998E-2</v>
      </c>
      <c r="E61" s="6">
        <v>8.8158E-2</v>
      </c>
      <c r="F61" s="6">
        <v>8.8194999999999996E-2</v>
      </c>
      <c r="G61" s="6">
        <v>8.4151000000000004E-2</v>
      </c>
      <c r="H61" s="6">
        <v>8.1286999999999998E-2</v>
      </c>
      <c r="I61" s="6">
        <v>7.8895000000000007E-2</v>
      </c>
      <c r="J61" s="6">
        <v>7.6456999999999997E-2</v>
      </c>
      <c r="K61" s="6">
        <v>7.4109999999999995E-2</v>
      </c>
      <c r="L61" s="6">
        <v>7.1679999999999994E-2</v>
      </c>
      <c r="M61" s="6">
        <v>6.9411E-2</v>
      </c>
      <c r="N61" s="6">
        <v>6.7074999999999996E-2</v>
      </c>
      <c r="O61" s="6">
        <v>6.4671000000000006E-2</v>
      </c>
      <c r="P61" s="6">
        <v>6.2299E-2</v>
      </c>
      <c r="Q61" s="6">
        <v>6.0025000000000002E-2</v>
      </c>
      <c r="R61" s="6">
        <v>5.8666000000000003E-2</v>
      </c>
      <c r="S61" s="6">
        <v>5.7311000000000001E-2</v>
      </c>
      <c r="T61" s="6">
        <v>5.5990999999999999E-2</v>
      </c>
      <c r="U61" s="6">
        <v>5.4682000000000001E-2</v>
      </c>
      <c r="V61" s="6">
        <v>5.3400999999999997E-2</v>
      </c>
      <c r="W61" s="6">
        <v>5.2186000000000003E-2</v>
      </c>
      <c r="X61" s="6">
        <v>5.0956000000000001E-2</v>
      </c>
      <c r="Y61" s="6">
        <v>4.9749000000000002E-2</v>
      </c>
      <c r="Z61" s="6">
        <v>4.8515999999999997E-2</v>
      </c>
      <c r="AA61" s="6">
        <v>4.7365999999999998E-2</v>
      </c>
      <c r="AB61" s="6">
        <v>4.6698000000000003E-2</v>
      </c>
      <c r="AC61" s="6">
        <v>4.6006999999999999E-2</v>
      </c>
      <c r="AD61" s="6">
        <v>4.5343000000000001E-2</v>
      </c>
      <c r="AE61" s="6">
        <v>4.4694999999999999E-2</v>
      </c>
      <c r="AF61" s="6">
        <v>4.3992999999999997E-2</v>
      </c>
      <c r="AG61" s="6">
        <v>4.3326000000000003E-2</v>
      </c>
      <c r="AH61" s="6">
        <v>4.2707000000000002E-2</v>
      </c>
      <c r="AI61" s="6">
        <v>4.2075000000000001E-2</v>
      </c>
      <c r="AJ61" s="6">
        <v>4.1424000000000002E-2</v>
      </c>
      <c r="AK61" s="6">
        <v>4.0795999999999999E-2</v>
      </c>
      <c r="AL61" s="5">
        <v>-2.3723999999999999E-2</v>
      </c>
    </row>
    <row r="62" spans="1:38" ht="15" customHeight="1">
      <c r="A62" s="81" t="s">
        <v>47</v>
      </c>
      <c r="B62" s="7" t="s">
        <v>24</v>
      </c>
      <c r="C62" s="6">
        <v>1.030502</v>
      </c>
      <c r="D62" s="6">
        <v>1.034645</v>
      </c>
      <c r="E62" s="6">
        <v>1.0333589999999999</v>
      </c>
      <c r="F62" s="6">
        <v>1.0245089999999999</v>
      </c>
      <c r="G62" s="6">
        <v>0.93102600000000002</v>
      </c>
      <c r="H62" s="6">
        <v>1.047018</v>
      </c>
      <c r="I62" s="6">
        <v>1.0198529999999999</v>
      </c>
      <c r="J62" s="6">
        <v>1.013987</v>
      </c>
      <c r="K62" s="6">
        <v>1.0320419999999999</v>
      </c>
      <c r="L62" s="6">
        <v>1.0369539999999999</v>
      </c>
      <c r="M62" s="6">
        <v>1.0254049999999999</v>
      </c>
      <c r="N62" s="6">
        <v>1.027061</v>
      </c>
      <c r="O62" s="6">
        <v>1.027164</v>
      </c>
      <c r="P62" s="6">
        <v>1.0266729999999999</v>
      </c>
      <c r="Q62" s="6">
        <v>1.025863</v>
      </c>
      <c r="R62" s="6">
        <v>1.024329</v>
      </c>
      <c r="S62" s="6">
        <v>1.0224120000000001</v>
      </c>
      <c r="T62" s="6">
        <v>1.0203359999999999</v>
      </c>
      <c r="U62" s="6">
        <v>1.017933</v>
      </c>
      <c r="V62" s="6">
        <v>1.0154879999999999</v>
      </c>
      <c r="W62" s="6">
        <v>1.0146500000000001</v>
      </c>
      <c r="X62" s="6">
        <v>1.0068600000000001</v>
      </c>
      <c r="Y62" s="6">
        <v>1.0040739999999999</v>
      </c>
      <c r="Z62" s="6">
        <v>0.99995000000000001</v>
      </c>
      <c r="AA62" s="6">
        <v>0.99569700000000005</v>
      </c>
      <c r="AB62" s="6">
        <v>0.99077700000000002</v>
      </c>
      <c r="AC62" s="6">
        <v>0.98899300000000001</v>
      </c>
      <c r="AD62" s="6">
        <v>0.98720399999999997</v>
      </c>
      <c r="AE62" s="6">
        <v>0.98665199999999997</v>
      </c>
      <c r="AF62" s="6">
        <v>0.98651900000000003</v>
      </c>
      <c r="AG62" s="6">
        <v>0.98857899999999999</v>
      </c>
      <c r="AH62" s="6">
        <v>0.98774099999999998</v>
      </c>
      <c r="AI62" s="6">
        <v>0.98430700000000004</v>
      </c>
      <c r="AJ62" s="6">
        <v>0.98329800000000001</v>
      </c>
      <c r="AK62" s="6">
        <v>0.98007</v>
      </c>
      <c r="AL62" s="5">
        <v>-1.6410000000000001E-3</v>
      </c>
    </row>
    <row r="63" spans="1:38" ht="15" customHeight="1">
      <c r="A63" s="81" t="s">
        <v>46</v>
      </c>
      <c r="B63" s="7" t="s">
        <v>22</v>
      </c>
      <c r="C63" s="6">
        <v>0.24307799999999999</v>
      </c>
      <c r="D63" s="6">
        <v>0.24294099999999999</v>
      </c>
      <c r="E63" s="6">
        <v>0.243838</v>
      </c>
      <c r="F63" s="6">
        <v>0.24476200000000001</v>
      </c>
      <c r="G63" s="6">
        <v>0.244944</v>
      </c>
      <c r="H63" s="6">
        <v>0.24540899999999999</v>
      </c>
      <c r="I63" s="6">
        <v>0.24588199999999999</v>
      </c>
      <c r="J63" s="6">
        <v>0.24615999999999999</v>
      </c>
      <c r="K63" s="6">
        <v>0.24643000000000001</v>
      </c>
      <c r="L63" s="6">
        <v>0.24671399999999999</v>
      </c>
      <c r="M63" s="6">
        <v>0.247028</v>
      </c>
      <c r="N63" s="6">
        <v>0.24731900000000001</v>
      </c>
      <c r="O63" s="6">
        <v>0.247643</v>
      </c>
      <c r="P63" s="6">
        <v>0.24788199999999999</v>
      </c>
      <c r="Q63" s="6">
        <v>0.24803800000000001</v>
      </c>
      <c r="R63" s="6">
        <v>0.248116</v>
      </c>
      <c r="S63" s="6">
        <v>0.24817800000000001</v>
      </c>
      <c r="T63" s="6">
        <v>0.248139</v>
      </c>
      <c r="U63" s="6">
        <v>0.248031</v>
      </c>
      <c r="V63" s="6">
        <v>0.24788299999999999</v>
      </c>
      <c r="W63" s="6">
        <v>0.24768399999999999</v>
      </c>
      <c r="X63" s="6">
        <v>0.24737799999999999</v>
      </c>
      <c r="Y63" s="6">
        <v>0.24706600000000001</v>
      </c>
      <c r="Z63" s="6">
        <v>0.24670300000000001</v>
      </c>
      <c r="AA63" s="6">
        <v>0.24632899999999999</v>
      </c>
      <c r="AB63" s="6">
        <v>0.24589900000000001</v>
      </c>
      <c r="AC63" s="6">
        <v>0.24546499999999999</v>
      </c>
      <c r="AD63" s="6">
        <v>0.245005</v>
      </c>
      <c r="AE63" s="6">
        <v>0.24451999999999999</v>
      </c>
      <c r="AF63" s="6">
        <v>0.244002</v>
      </c>
      <c r="AG63" s="6">
        <v>0.24347099999999999</v>
      </c>
      <c r="AH63" s="6">
        <v>0.24288899999999999</v>
      </c>
      <c r="AI63" s="6">
        <v>0.24227299999999999</v>
      </c>
      <c r="AJ63" s="6">
        <v>0.241646</v>
      </c>
      <c r="AK63" s="6">
        <v>0.24099000000000001</v>
      </c>
      <c r="AL63" s="5">
        <v>-2.4399999999999999E-4</v>
      </c>
    </row>
    <row r="64" spans="1:38" ht="15" customHeight="1">
      <c r="A64" s="81" t="s">
        <v>45</v>
      </c>
      <c r="B64" s="7" t="s">
        <v>20</v>
      </c>
      <c r="C64" s="6">
        <v>2.364344</v>
      </c>
      <c r="D64" s="6">
        <v>2.3906320000000001</v>
      </c>
      <c r="E64" s="6">
        <v>2.4470329999999998</v>
      </c>
      <c r="F64" s="6">
        <v>2.5057900000000002</v>
      </c>
      <c r="G64" s="6">
        <v>2.5483359999999999</v>
      </c>
      <c r="H64" s="6">
        <v>2.596902</v>
      </c>
      <c r="I64" s="6">
        <v>2.64378</v>
      </c>
      <c r="J64" s="6">
        <v>2.6825990000000002</v>
      </c>
      <c r="K64" s="6">
        <v>2.7260779999999998</v>
      </c>
      <c r="L64" s="6">
        <v>2.7703169999999999</v>
      </c>
      <c r="M64" s="6">
        <v>2.8162560000000001</v>
      </c>
      <c r="N64" s="6">
        <v>2.8657270000000001</v>
      </c>
      <c r="O64" s="6">
        <v>2.9204919999999999</v>
      </c>
      <c r="P64" s="6">
        <v>2.9743219999999999</v>
      </c>
      <c r="Q64" s="6">
        <v>3.025274</v>
      </c>
      <c r="R64" s="6">
        <v>3.0756169999999998</v>
      </c>
      <c r="S64" s="6">
        <v>3.1276820000000001</v>
      </c>
      <c r="T64" s="6">
        <v>3.1771820000000002</v>
      </c>
      <c r="U64" s="6">
        <v>3.2266249999999999</v>
      </c>
      <c r="V64" s="6">
        <v>3.2763070000000001</v>
      </c>
      <c r="W64" s="6">
        <v>3.3261210000000001</v>
      </c>
      <c r="X64" s="6">
        <v>3.3728919999999998</v>
      </c>
      <c r="Y64" s="6">
        <v>3.4212180000000001</v>
      </c>
      <c r="Z64" s="6">
        <v>3.4700679999999999</v>
      </c>
      <c r="AA64" s="6">
        <v>3.519717</v>
      </c>
      <c r="AB64" s="6">
        <v>3.5677089999999998</v>
      </c>
      <c r="AC64" s="6">
        <v>3.616527</v>
      </c>
      <c r="AD64" s="6">
        <v>3.6660180000000002</v>
      </c>
      <c r="AE64" s="6">
        <v>3.7161400000000002</v>
      </c>
      <c r="AF64" s="6">
        <v>3.7674699999999999</v>
      </c>
      <c r="AG64" s="6">
        <v>3.8194129999999999</v>
      </c>
      <c r="AH64" s="6">
        <v>3.8713630000000001</v>
      </c>
      <c r="AI64" s="6">
        <v>3.923216</v>
      </c>
      <c r="AJ64" s="6">
        <v>3.974078</v>
      </c>
      <c r="AK64" s="6">
        <v>4.027495</v>
      </c>
      <c r="AL64" s="5">
        <v>1.5931000000000001E-2</v>
      </c>
    </row>
    <row r="65" spans="1:38" ht="15" customHeight="1">
      <c r="A65" s="81" t="s">
        <v>44</v>
      </c>
      <c r="B65" s="7" t="s">
        <v>18</v>
      </c>
      <c r="C65" s="6">
        <v>0.552315</v>
      </c>
      <c r="D65" s="6">
        <v>0.55390899999999998</v>
      </c>
      <c r="E65" s="6">
        <v>0.56326900000000002</v>
      </c>
      <c r="F65" s="6">
        <v>0.56106</v>
      </c>
      <c r="G65" s="6">
        <v>0.55889</v>
      </c>
      <c r="H65" s="6">
        <v>0.55661899999999997</v>
      </c>
      <c r="I65" s="6">
        <v>0.552678</v>
      </c>
      <c r="J65" s="6">
        <v>0.54986599999999997</v>
      </c>
      <c r="K65" s="6">
        <v>0.54952199999999995</v>
      </c>
      <c r="L65" s="6">
        <v>0.55061300000000002</v>
      </c>
      <c r="M65" s="6">
        <v>0.55186199999999996</v>
      </c>
      <c r="N65" s="6">
        <v>0.55323199999999995</v>
      </c>
      <c r="O65" s="6">
        <v>0.55804299999999996</v>
      </c>
      <c r="P65" s="6">
        <v>0.564195</v>
      </c>
      <c r="Q65" s="6">
        <v>0.57061700000000004</v>
      </c>
      <c r="R65" s="6">
        <v>0.57727600000000001</v>
      </c>
      <c r="S65" s="6">
        <v>0.58422700000000005</v>
      </c>
      <c r="T65" s="6">
        <v>0.59143000000000001</v>
      </c>
      <c r="U65" s="6">
        <v>0.59891399999999995</v>
      </c>
      <c r="V65" s="6">
        <v>0.60667300000000002</v>
      </c>
      <c r="W65" s="6">
        <v>0.61466200000000004</v>
      </c>
      <c r="X65" s="6">
        <v>0.62296700000000005</v>
      </c>
      <c r="Y65" s="6">
        <v>0.63150700000000004</v>
      </c>
      <c r="Z65" s="6">
        <v>0.64027500000000004</v>
      </c>
      <c r="AA65" s="6">
        <v>0.64927100000000004</v>
      </c>
      <c r="AB65" s="6">
        <v>0.65847199999999995</v>
      </c>
      <c r="AC65" s="6">
        <v>0.66784900000000003</v>
      </c>
      <c r="AD65" s="6">
        <v>0.67739400000000005</v>
      </c>
      <c r="AE65" s="6">
        <v>0.68711199999999995</v>
      </c>
      <c r="AF65" s="6">
        <v>0.69698499999999997</v>
      </c>
      <c r="AG65" s="6">
        <v>0.70693799999999996</v>
      </c>
      <c r="AH65" s="6">
        <v>0.71695500000000001</v>
      </c>
      <c r="AI65" s="6">
        <v>0.72716999999999998</v>
      </c>
      <c r="AJ65" s="6">
        <v>0.73759200000000003</v>
      </c>
      <c r="AK65" s="6">
        <v>0.74814499999999995</v>
      </c>
      <c r="AL65" s="5">
        <v>9.1509999999999994E-3</v>
      </c>
    </row>
    <row r="66" spans="1:38" ht="15" customHeight="1">
      <c r="A66" s="81" t="s">
        <v>43</v>
      </c>
      <c r="B66" s="7" t="s">
        <v>16</v>
      </c>
      <c r="C66" s="6">
        <v>0.135655</v>
      </c>
      <c r="D66" s="6">
        <v>0.135876</v>
      </c>
      <c r="E66" s="6">
        <v>0.13580100000000001</v>
      </c>
      <c r="F66" s="6">
        <v>0.135877</v>
      </c>
      <c r="G66" s="6">
        <v>0.136153</v>
      </c>
      <c r="H66" s="6">
        <v>0.135989</v>
      </c>
      <c r="I66" s="6">
        <v>0.13578699999999999</v>
      </c>
      <c r="J66" s="6">
        <v>0.135687</v>
      </c>
      <c r="K66" s="6">
        <v>0.13581099999999999</v>
      </c>
      <c r="L66" s="6">
        <v>0.135986</v>
      </c>
      <c r="M66" s="6">
        <v>0.136215</v>
      </c>
      <c r="N66" s="6">
        <v>0.13645399999999999</v>
      </c>
      <c r="O66" s="6">
        <v>0.136742</v>
      </c>
      <c r="P66" s="6">
        <v>0.13699500000000001</v>
      </c>
      <c r="Q66" s="6">
        <v>0.13726099999999999</v>
      </c>
      <c r="R66" s="6">
        <v>0.13748099999999999</v>
      </c>
      <c r="S66" s="6">
        <v>0.13764799999999999</v>
      </c>
      <c r="T66" s="6">
        <v>0.137734</v>
      </c>
      <c r="U66" s="6">
        <v>0.13783100000000001</v>
      </c>
      <c r="V66" s="6">
        <v>0.13798199999999999</v>
      </c>
      <c r="W66" s="6">
        <v>0.13820499999999999</v>
      </c>
      <c r="X66" s="6">
        <v>0.13845199999999999</v>
      </c>
      <c r="Y66" s="6">
        <v>0.13878399999999999</v>
      </c>
      <c r="Z66" s="6">
        <v>0.13919599999999999</v>
      </c>
      <c r="AA66" s="6">
        <v>0.13966100000000001</v>
      </c>
      <c r="AB66" s="6">
        <v>0.14015900000000001</v>
      </c>
      <c r="AC66" s="6">
        <v>0.14066000000000001</v>
      </c>
      <c r="AD66" s="6">
        <v>0.14121600000000001</v>
      </c>
      <c r="AE66" s="6">
        <v>0.14183000000000001</v>
      </c>
      <c r="AF66" s="6">
        <v>0.14251800000000001</v>
      </c>
      <c r="AG66" s="6">
        <v>0.143237</v>
      </c>
      <c r="AH66" s="6">
        <v>0.143955</v>
      </c>
      <c r="AI66" s="6">
        <v>0.14459</v>
      </c>
      <c r="AJ66" s="6">
        <v>0.145261</v>
      </c>
      <c r="AK66" s="6">
        <v>0.14597199999999999</v>
      </c>
      <c r="AL66" s="5">
        <v>2.1740000000000002E-3</v>
      </c>
    </row>
    <row r="67" spans="1:38" ht="15" customHeight="1">
      <c r="A67" s="81" t="s">
        <v>42</v>
      </c>
      <c r="B67" s="7" t="s">
        <v>1169</v>
      </c>
      <c r="C67" s="6">
        <v>0.70331699999999997</v>
      </c>
      <c r="D67" s="6">
        <v>0.63502999999999998</v>
      </c>
      <c r="E67" s="6">
        <v>0.66512700000000002</v>
      </c>
      <c r="F67" s="6">
        <v>0.68149499999999996</v>
      </c>
      <c r="G67" s="6">
        <v>0.68377600000000005</v>
      </c>
      <c r="H67" s="6">
        <v>0.68032700000000002</v>
      </c>
      <c r="I67" s="6">
        <v>0.68626299999999996</v>
      </c>
      <c r="J67" s="6">
        <v>0.69203499999999996</v>
      </c>
      <c r="K67" s="6">
        <v>0.69708999999999999</v>
      </c>
      <c r="L67" s="6">
        <v>0.70089000000000001</v>
      </c>
      <c r="M67" s="6">
        <v>0.69781099999999996</v>
      </c>
      <c r="N67" s="6">
        <v>0.70085399999999998</v>
      </c>
      <c r="O67" s="6">
        <v>0.70348900000000003</v>
      </c>
      <c r="P67" s="6">
        <v>0.70496700000000001</v>
      </c>
      <c r="Q67" s="6">
        <v>0.70318700000000001</v>
      </c>
      <c r="R67" s="6">
        <v>0.703592</v>
      </c>
      <c r="S67" s="6">
        <v>0.70528800000000003</v>
      </c>
      <c r="T67" s="6">
        <v>0.70484500000000005</v>
      </c>
      <c r="U67" s="6">
        <v>0.70651299999999995</v>
      </c>
      <c r="V67" s="6">
        <v>0.70836699999999997</v>
      </c>
      <c r="W67" s="6">
        <v>0.712036</v>
      </c>
      <c r="X67" s="6">
        <v>0.71381300000000003</v>
      </c>
      <c r="Y67" s="6">
        <v>0.71540899999999996</v>
      </c>
      <c r="Z67" s="6">
        <v>0.71719900000000003</v>
      </c>
      <c r="AA67" s="6">
        <v>0.717391</v>
      </c>
      <c r="AB67" s="6">
        <v>0.71892900000000004</v>
      </c>
      <c r="AC67" s="6">
        <v>0.72311999999999999</v>
      </c>
      <c r="AD67" s="6">
        <v>0.72718499999999997</v>
      </c>
      <c r="AE67" s="6">
        <v>0.72877899999999995</v>
      </c>
      <c r="AF67" s="6">
        <v>0.73229200000000005</v>
      </c>
      <c r="AG67" s="6">
        <v>0.735375</v>
      </c>
      <c r="AH67" s="6">
        <v>0.73656999999999995</v>
      </c>
      <c r="AI67" s="6">
        <v>0.73999800000000004</v>
      </c>
      <c r="AJ67" s="6">
        <v>0.74276699999999996</v>
      </c>
      <c r="AK67" s="6">
        <v>0.74714499999999995</v>
      </c>
      <c r="AL67" s="5">
        <v>4.9389999999999998E-3</v>
      </c>
    </row>
    <row r="68" spans="1:38" ht="15" customHeight="1">
      <c r="A68" s="81" t="s">
        <v>41</v>
      </c>
      <c r="B68" s="4" t="s">
        <v>13</v>
      </c>
      <c r="C68" s="3">
        <v>27.598583000000001</v>
      </c>
      <c r="D68" s="3">
        <v>27.705400000000001</v>
      </c>
      <c r="E68" s="3">
        <v>27.651040999999999</v>
      </c>
      <c r="F68" s="3">
        <v>27.67042</v>
      </c>
      <c r="G68" s="3">
        <v>27.365082000000001</v>
      </c>
      <c r="H68" s="3">
        <v>27.158909000000001</v>
      </c>
      <c r="I68" s="3">
        <v>26.790566999999999</v>
      </c>
      <c r="J68" s="3">
        <v>26.395596000000001</v>
      </c>
      <c r="K68" s="3">
        <v>26.011666999999999</v>
      </c>
      <c r="L68" s="3">
        <v>25.605336999999999</v>
      </c>
      <c r="M68" s="3">
        <v>25.268039999999999</v>
      </c>
      <c r="N68" s="3">
        <v>24.994125</v>
      </c>
      <c r="O68" s="3">
        <v>24.756572999999999</v>
      </c>
      <c r="P68" s="3">
        <v>24.542197999999999</v>
      </c>
      <c r="Q68" s="3">
        <v>24.355530000000002</v>
      </c>
      <c r="R68" s="3">
        <v>24.197534999999998</v>
      </c>
      <c r="S68" s="3">
        <v>24.066786</v>
      </c>
      <c r="T68" s="3">
        <v>23.949719999999999</v>
      </c>
      <c r="U68" s="3">
        <v>23.868677000000002</v>
      </c>
      <c r="V68" s="3">
        <v>23.816883000000001</v>
      </c>
      <c r="W68" s="3">
        <v>23.819697999999999</v>
      </c>
      <c r="X68" s="3">
        <v>23.814827000000001</v>
      </c>
      <c r="Y68" s="3">
        <v>23.841329999999999</v>
      </c>
      <c r="Z68" s="3">
        <v>23.880285000000001</v>
      </c>
      <c r="AA68" s="3">
        <v>23.943273999999999</v>
      </c>
      <c r="AB68" s="3">
        <v>24.031123999999998</v>
      </c>
      <c r="AC68" s="3">
        <v>24.136966999999999</v>
      </c>
      <c r="AD68" s="3">
        <v>24.261963000000002</v>
      </c>
      <c r="AE68" s="3">
        <v>24.405239000000002</v>
      </c>
      <c r="AF68" s="3">
        <v>24.553276</v>
      </c>
      <c r="AG68" s="3">
        <v>24.720510000000001</v>
      </c>
      <c r="AH68" s="3">
        <v>24.903103000000002</v>
      </c>
      <c r="AI68" s="3">
        <v>25.091176999999998</v>
      </c>
      <c r="AJ68" s="3">
        <v>25.289408000000002</v>
      </c>
      <c r="AK68" s="3">
        <v>25.492847000000001</v>
      </c>
      <c r="AL68" s="2">
        <v>-2.519E-3</v>
      </c>
    </row>
    <row r="70" spans="1:38" ht="15" customHeight="1">
      <c r="B70" s="4" t="s">
        <v>40</v>
      </c>
    </row>
    <row r="71" spans="1:38" ht="15" customHeight="1">
      <c r="A71" s="81" t="s">
        <v>39</v>
      </c>
      <c r="B71" s="7" t="s">
        <v>38</v>
      </c>
      <c r="C71" s="6">
        <v>8.314546</v>
      </c>
      <c r="D71" s="6">
        <v>8.3102119999999999</v>
      </c>
      <c r="E71" s="6">
        <v>8.2817769999999999</v>
      </c>
      <c r="F71" s="6">
        <v>8.2156920000000007</v>
      </c>
      <c r="G71" s="6">
        <v>8.0816680000000005</v>
      </c>
      <c r="H71" s="6">
        <v>7.9039910000000004</v>
      </c>
      <c r="I71" s="6">
        <v>7.7120220000000002</v>
      </c>
      <c r="J71" s="6">
        <v>7.4984080000000004</v>
      </c>
      <c r="K71" s="6">
        <v>7.2697349999999998</v>
      </c>
      <c r="L71" s="6">
        <v>7.0452070000000004</v>
      </c>
      <c r="M71" s="6">
        <v>6.8620330000000003</v>
      </c>
      <c r="N71" s="6">
        <v>6.7069729999999996</v>
      </c>
      <c r="O71" s="6">
        <v>6.5683040000000004</v>
      </c>
      <c r="P71" s="6">
        <v>6.4414420000000003</v>
      </c>
      <c r="Q71" s="6">
        <v>6.328379</v>
      </c>
      <c r="R71" s="6">
        <v>6.2219670000000002</v>
      </c>
      <c r="S71" s="6">
        <v>6.1316480000000002</v>
      </c>
      <c r="T71" s="6">
        <v>6.0526629999999999</v>
      </c>
      <c r="U71" s="6">
        <v>5.9823079999999997</v>
      </c>
      <c r="V71" s="6">
        <v>5.9195529999999996</v>
      </c>
      <c r="W71" s="6">
        <v>5.8751980000000001</v>
      </c>
      <c r="X71" s="6">
        <v>5.8339410000000003</v>
      </c>
      <c r="Y71" s="6">
        <v>5.7990880000000002</v>
      </c>
      <c r="Z71" s="6">
        <v>5.7723680000000002</v>
      </c>
      <c r="AA71" s="6">
        <v>5.7533580000000004</v>
      </c>
      <c r="AB71" s="6">
        <v>5.7395579999999997</v>
      </c>
      <c r="AC71" s="6">
        <v>5.7330860000000001</v>
      </c>
      <c r="AD71" s="6">
        <v>5.7330389999999998</v>
      </c>
      <c r="AE71" s="6">
        <v>5.7378580000000001</v>
      </c>
      <c r="AF71" s="6">
        <v>5.7534689999999999</v>
      </c>
      <c r="AG71" s="6">
        <v>5.7760920000000002</v>
      </c>
      <c r="AH71" s="6">
        <v>5.8026249999999999</v>
      </c>
      <c r="AI71" s="6">
        <v>5.8261440000000002</v>
      </c>
      <c r="AJ71" s="6">
        <v>5.8528659999999997</v>
      </c>
      <c r="AK71" s="6">
        <v>5.8871539999999998</v>
      </c>
      <c r="AL71" s="5">
        <v>-1.0390999999999999E-2</v>
      </c>
    </row>
    <row r="72" spans="1:38" ht="15" customHeight="1">
      <c r="A72" s="81" t="s">
        <v>37</v>
      </c>
      <c r="B72" s="7" t="s">
        <v>36</v>
      </c>
      <c r="C72" s="6">
        <v>0.45588800000000002</v>
      </c>
      <c r="D72" s="6">
        <v>0.47098800000000002</v>
      </c>
      <c r="E72" s="6">
        <v>0.459812</v>
      </c>
      <c r="F72" s="6">
        <v>0.45934999999999998</v>
      </c>
      <c r="G72" s="6">
        <v>0.45388899999999999</v>
      </c>
      <c r="H72" s="6">
        <v>0.447519</v>
      </c>
      <c r="I72" s="6">
        <v>0.440994</v>
      </c>
      <c r="J72" s="6">
        <v>0.43511699999999998</v>
      </c>
      <c r="K72" s="6">
        <v>0.429809</v>
      </c>
      <c r="L72" s="6">
        <v>0.42893799999999999</v>
      </c>
      <c r="M72" s="6">
        <v>0.42825800000000003</v>
      </c>
      <c r="N72" s="6">
        <v>0.427838</v>
      </c>
      <c r="O72" s="6">
        <v>0.42782700000000001</v>
      </c>
      <c r="P72" s="6">
        <v>0.42785899999999999</v>
      </c>
      <c r="Q72" s="6">
        <v>0.42786200000000002</v>
      </c>
      <c r="R72" s="6">
        <v>0.42846499999999998</v>
      </c>
      <c r="S72" s="6">
        <v>0.42932599999999999</v>
      </c>
      <c r="T72" s="6">
        <v>0.43066100000000002</v>
      </c>
      <c r="U72" s="6">
        <v>0.43277500000000002</v>
      </c>
      <c r="V72" s="6">
        <v>0.43572899999999998</v>
      </c>
      <c r="W72" s="6">
        <v>0.43896099999999999</v>
      </c>
      <c r="X72" s="6">
        <v>0.44237500000000002</v>
      </c>
      <c r="Y72" s="6">
        <v>0.44646000000000002</v>
      </c>
      <c r="Z72" s="6">
        <v>0.45011099999999998</v>
      </c>
      <c r="AA72" s="6">
        <v>0.45441500000000001</v>
      </c>
      <c r="AB72" s="6">
        <v>0.45882400000000001</v>
      </c>
      <c r="AC72" s="6">
        <v>0.46310000000000001</v>
      </c>
      <c r="AD72" s="6">
        <v>0.46804800000000002</v>
      </c>
      <c r="AE72" s="6">
        <v>0.47279300000000002</v>
      </c>
      <c r="AF72" s="6">
        <v>0.47872399999999998</v>
      </c>
      <c r="AG72" s="6">
        <v>0.48482799999999998</v>
      </c>
      <c r="AH72" s="6">
        <v>0.49069600000000002</v>
      </c>
      <c r="AI72" s="6">
        <v>0.49451200000000001</v>
      </c>
      <c r="AJ72" s="6">
        <v>0.49774400000000002</v>
      </c>
      <c r="AK72" s="6">
        <v>0.50292199999999998</v>
      </c>
      <c r="AL72" s="5">
        <v>1.99E-3</v>
      </c>
    </row>
    <row r="73" spans="1:38" ht="15" customHeight="1">
      <c r="A73" s="81" t="s">
        <v>35</v>
      </c>
      <c r="B73" s="7" t="s">
        <v>34</v>
      </c>
      <c r="C73" s="6">
        <v>0.112678</v>
      </c>
      <c r="D73" s="6">
        <v>0.112984</v>
      </c>
      <c r="E73" s="6">
        <v>0.113497</v>
      </c>
      <c r="F73" s="6">
        <v>0.11401500000000001</v>
      </c>
      <c r="G73" s="6">
        <v>0.11441800000000001</v>
      </c>
      <c r="H73" s="6">
        <v>0.114841</v>
      </c>
      <c r="I73" s="6">
        <v>0.11525000000000001</v>
      </c>
      <c r="J73" s="6">
        <v>0.115622</v>
      </c>
      <c r="K73" s="6">
        <v>0.11601</v>
      </c>
      <c r="L73" s="6">
        <v>0.116457</v>
      </c>
      <c r="M73" s="6">
        <v>0.11691699999999999</v>
      </c>
      <c r="N73" s="6">
        <v>0.117365</v>
      </c>
      <c r="O73" s="6">
        <v>0.117822</v>
      </c>
      <c r="P73" s="6">
        <v>0.118265</v>
      </c>
      <c r="Q73" s="6">
        <v>0.118674</v>
      </c>
      <c r="R73" s="6">
        <v>0.11905300000000001</v>
      </c>
      <c r="S73" s="6">
        <v>0.119395</v>
      </c>
      <c r="T73" s="6">
        <v>0.119711</v>
      </c>
      <c r="U73" s="6">
        <v>0.120002</v>
      </c>
      <c r="V73" s="6">
        <v>0.120264</v>
      </c>
      <c r="W73" s="6">
        <v>0.120499</v>
      </c>
      <c r="X73" s="6">
        <v>0.120713</v>
      </c>
      <c r="Y73" s="6">
        <v>0.120903</v>
      </c>
      <c r="Z73" s="6">
        <v>0.121071</v>
      </c>
      <c r="AA73" s="6">
        <v>0.121221</v>
      </c>
      <c r="AB73" s="6">
        <v>0.121353</v>
      </c>
      <c r="AC73" s="6">
        <v>0.121474</v>
      </c>
      <c r="AD73" s="6">
        <v>0.121586</v>
      </c>
      <c r="AE73" s="6">
        <v>0.12169099999999999</v>
      </c>
      <c r="AF73" s="6">
        <v>0.12179</v>
      </c>
      <c r="AG73" s="6">
        <v>0.121888</v>
      </c>
      <c r="AH73" s="6">
        <v>0.122004</v>
      </c>
      <c r="AI73" s="6">
        <v>0.122143</v>
      </c>
      <c r="AJ73" s="6">
        <v>0.122295</v>
      </c>
      <c r="AK73" s="6">
        <v>0.122463</v>
      </c>
      <c r="AL73" s="5">
        <v>2.444E-3</v>
      </c>
    </row>
    <row r="74" spans="1:38" ht="15" customHeight="1">
      <c r="A74" s="81" t="s">
        <v>33</v>
      </c>
      <c r="B74" s="7" t="s">
        <v>32</v>
      </c>
      <c r="C74" s="6">
        <v>2.6364079999999999</v>
      </c>
      <c r="D74" s="6">
        <v>2.6908759999999998</v>
      </c>
      <c r="E74" s="6">
        <v>2.6627209999999999</v>
      </c>
      <c r="F74" s="6">
        <v>2.703881</v>
      </c>
      <c r="G74" s="6">
        <v>2.7081979999999999</v>
      </c>
      <c r="H74" s="6">
        <v>2.7033019999999999</v>
      </c>
      <c r="I74" s="6">
        <v>2.7017410000000002</v>
      </c>
      <c r="J74" s="6">
        <v>2.697953</v>
      </c>
      <c r="K74" s="6">
        <v>2.6918709999999999</v>
      </c>
      <c r="L74" s="6">
        <v>2.676825</v>
      </c>
      <c r="M74" s="6">
        <v>2.6628080000000001</v>
      </c>
      <c r="N74" s="6">
        <v>2.6466799999999999</v>
      </c>
      <c r="O74" s="6">
        <v>2.628914</v>
      </c>
      <c r="P74" s="6">
        <v>2.6105320000000001</v>
      </c>
      <c r="Q74" s="6">
        <v>2.596203</v>
      </c>
      <c r="R74" s="6">
        <v>2.5853899999999999</v>
      </c>
      <c r="S74" s="6">
        <v>2.572543</v>
      </c>
      <c r="T74" s="6">
        <v>2.5621330000000002</v>
      </c>
      <c r="U74" s="6">
        <v>2.5595870000000001</v>
      </c>
      <c r="V74" s="6">
        <v>2.564203</v>
      </c>
      <c r="W74" s="6">
        <v>2.57287</v>
      </c>
      <c r="X74" s="6">
        <v>2.582681</v>
      </c>
      <c r="Y74" s="6">
        <v>2.596006</v>
      </c>
      <c r="Z74" s="6">
        <v>2.60975</v>
      </c>
      <c r="AA74" s="6">
        <v>2.6263619999999999</v>
      </c>
      <c r="AB74" s="6">
        <v>2.6495639999999998</v>
      </c>
      <c r="AC74" s="6">
        <v>2.6721720000000002</v>
      </c>
      <c r="AD74" s="6">
        <v>2.6970710000000002</v>
      </c>
      <c r="AE74" s="6">
        <v>2.7251829999999999</v>
      </c>
      <c r="AF74" s="6">
        <v>2.7481520000000002</v>
      </c>
      <c r="AG74" s="6">
        <v>2.7723559999999998</v>
      </c>
      <c r="AH74" s="6">
        <v>2.8012160000000002</v>
      </c>
      <c r="AI74" s="6">
        <v>2.8323260000000001</v>
      </c>
      <c r="AJ74" s="6">
        <v>2.8635120000000001</v>
      </c>
      <c r="AK74" s="6">
        <v>2.8925109999999998</v>
      </c>
      <c r="AL74" s="5">
        <v>2.1919999999999999E-3</v>
      </c>
    </row>
    <row r="75" spans="1:38" ht="15" customHeight="1">
      <c r="A75" s="81" t="s">
        <v>31</v>
      </c>
      <c r="B75" s="7" t="s">
        <v>30</v>
      </c>
      <c r="C75" s="6">
        <v>2.1999000000000001E-2</v>
      </c>
      <c r="D75" s="6">
        <v>2.2117000000000001E-2</v>
      </c>
      <c r="E75" s="6">
        <v>2.2578999999999998E-2</v>
      </c>
      <c r="F75" s="6">
        <v>2.2964999999999999E-2</v>
      </c>
      <c r="G75" s="6">
        <v>2.3091E-2</v>
      </c>
      <c r="H75" s="6">
        <v>2.3349999999999999E-2</v>
      </c>
      <c r="I75" s="6">
        <v>2.3654000000000001E-2</v>
      </c>
      <c r="J75" s="6">
        <v>2.3931999999999998E-2</v>
      </c>
      <c r="K75" s="6">
        <v>2.4211E-2</v>
      </c>
      <c r="L75" s="6">
        <v>2.4541E-2</v>
      </c>
      <c r="M75" s="6">
        <v>2.4881E-2</v>
      </c>
      <c r="N75" s="6">
        <v>2.5218999999999998E-2</v>
      </c>
      <c r="O75" s="6">
        <v>2.5568E-2</v>
      </c>
      <c r="P75" s="6">
        <v>2.5898000000000001E-2</v>
      </c>
      <c r="Q75" s="6">
        <v>2.6235000000000001E-2</v>
      </c>
      <c r="R75" s="6">
        <v>2.6549E-2</v>
      </c>
      <c r="S75" s="6">
        <v>2.6883000000000001E-2</v>
      </c>
      <c r="T75" s="6">
        <v>2.7206999999999999E-2</v>
      </c>
      <c r="U75" s="6">
        <v>2.7519999999999999E-2</v>
      </c>
      <c r="V75" s="6">
        <v>2.7836E-2</v>
      </c>
      <c r="W75" s="6">
        <v>2.8150999999999999E-2</v>
      </c>
      <c r="X75" s="6">
        <v>2.8437E-2</v>
      </c>
      <c r="Y75" s="6">
        <v>2.8740999999999999E-2</v>
      </c>
      <c r="Z75" s="6">
        <v>2.9038999999999999E-2</v>
      </c>
      <c r="AA75" s="6">
        <v>2.9336000000000001E-2</v>
      </c>
      <c r="AB75" s="6">
        <v>2.9631000000000001E-2</v>
      </c>
      <c r="AC75" s="6">
        <v>2.9925E-2</v>
      </c>
      <c r="AD75" s="6">
        <v>3.0217999999999998E-2</v>
      </c>
      <c r="AE75" s="6">
        <v>3.0506999999999999E-2</v>
      </c>
      <c r="AF75" s="6">
        <v>3.0786000000000001E-2</v>
      </c>
      <c r="AG75" s="6">
        <v>3.1077E-2</v>
      </c>
      <c r="AH75" s="6">
        <v>3.1345999999999999E-2</v>
      </c>
      <c r="AI75" s="6">
        <v>3.1599000000000002E-2</v>
      </c>
      <c r="AJ75" s="6">
        <v>3.1856000000000002E-2</v>
      </c>
      <c r="AK75" s="6">
        <v>3.2104000000000001E-2</v>
      </c>
      <c r="AL75" s="5">
        <v>1.1356E-2</v>
      </c>
    </row>
    <row r="76" spans="1:38" ht="15" customHeight="1">
      <c r="A76" s="81" t="s">
        <v>29</v>
      </c>
      <c r="B76" s="7" t="s">
        <v>28</v>
      </c>
      <c r="C76" s="6">
        <v>0.232905</v>
      </c>
      <c r="D76" s="6">
        <v>0.23783399999999999</v>
      </c>
      <c r="E76" s="6">
        <v>0.23702200000000001</v>
      </c>
      <c r="F76" s="6">
        <v>0.235039</v>
      </c>
      <c r="G76" s="6">
        <v>0.235878</v>
      </c>
      <c r="H76" s="6">
        <v>0.23524400000000001</v>
      </c>
      <c r="I76" s="6">
        <v>0.23186399999999999</v>
      </c>
      <c r="J76" s="6">
        <v>0.23217399999999999</v>
      </c>
      <c r="K76" s="6">
        <v>0.23805200000000001</v>
      </c>
      <c r="L76" s="6">
        <v>0.241177</v>
      </c>
      <c r="M76" s="6">
        <v>0.242455</v>
      </c>
      <c r="N76" s="6">
        <v>0.24265500000000001</v>
      </c>
      <c r="O76" s="6">
        <v>0.24118600000000001</v>
      </c>
      <c r="P76" s="6">
        <v>0.24099799999999999</v>
      </c>
      <c r="Q76" s="6">
        <v>0.240342</v>
      </c>
      <c r="R76" s="6">
        <v>0.23938899999999999</v>
      </c>
      <c r="S76" s="6">
        <v>0.239512</v>
      </c>
      <c r="T76" s="6">
        <v>0.237956</v>
      </c>
      <c r="U76" s="6">
        <v>0.237456</v>
      </c>
      <c r="V76" s="6">
        <v>0.236042</v>
      </c>
      <c r="W76" s="6">
        <v>0.237119</v>
      </c>
      <c r="X76" s="6">
        <v>0.23630699999999999</v>
      </c>
      <c r="Y76" s="6">
        <v>0.237068</v>
      </c>
      <c r="Z76" s="6">
        <v>0.236148</v>
      </c>
      <c r="AA76" s="6">
        <v>0.23618400000000001</v>
      </c>
      <c r="AB76" s="6">
        <v>0.236452</v>
      </c>
      <c r="AC76" s="6">
        <v>0.236065</v>
      </c>
      <c r="AD76" s="6">
        <v>0.23618400000000001</v>
      </c>
      <c r="AE76" s="6">
        <v>0.236292</v>
      </c>
      <c r="AF76" s="6">
        <v>0.23606199999999999</v>
      </c>
      <c r="AG76" s="6">
        <v>0.235788</v>
      </c>
      <c r="AH76" s="6">
        <v>0.235675</v>
      </c>
      <c r="AI76" s="6">
        <v>0.235433</v>
      </c>
      <c r="AJ76" s="6">
        <v>0.23638700000000001</v>
      </c>
      <c r="AK76" s="6">
        <v>0.236427</v>
      </c>
      <c r="AL76" s="5">
        <v>-1.8000000000000001E-4</v>
      </c>
    </row>
    <row r="77" spans="1:38" ht="15" customHeight="1">
      <c r="A77" s="81" t="s">
        <v>27</v>
      </c>
      <c r="B77" s="7" t="s">
        <v>26</v>
      </c>
      <c r="C77" s="6">
        <v>4.3692000000000002E-2</v>
      </c>
      <c r="D77" s="6">
        <v>4.2629E-2</v>
      </c>
      <c r="E77" s="6">
        <v>4.1722000000000002E-2</v>
      </c>
      <c r="F77" s="6">
        <v>4.1746999999999999E-2</v>
      </c>
      <c r="G77" s="6">
        <v>3.9835000000000002E-2</v>
      </c>
      <c r="H77" s="6">
        <v>3.8484999999999998E-2</v>
      </c>
      <c r="I77" s="6">
        <v>3.7357000000000001E-2</v>
      </c>
      <c r="J77" s="6">
        <v>3.6206000000000002E-2</v>
      </c>
      <c r="K77" s="6">
        <v>3.5096000000000002E-2</v>
      </c>
      <c r="L77" s="6">
        <v>3.3947999999999999E-2</v>
      </c>
      <c r="M77" s="6">
        <v>3.288E-2</v>
      </c>
      <c r="N77" s="6">
        <v>3.1775999999999999E-2</v>
      </c>
      <c r="O77" s="6">
        <v>3.0640000000000001E-2</v>
      </c>
      <c r="P77" s="6">
        <v>2.9517999999999999E-2</v>
      </c>
      <c r="Q77" s="6">
        <v>2.8443E-2</v>
      </c>
      <c r="R77" s="6">
        <v>2.7802E-2</v>
      </c>
      <c r="S77" s="6">
        <v>2.7161000000000001E-2</v>
      </c>
      <c r="T77" s="6">
        <v>2.6537999999999999E-2</v>
      </c>
      <c r="U77" s="6">
        <v>2.5919999999999999E-2</v>
      </c>
      <c r="V77" s="6">
        <v>2.5315000000000001E-2</v>
      </c>
      <c r="W77" s="6">
        <v>2.4742E-2</v>
      </c>
      <c r="X77" s="6">
        <v>2.4160999999999998E-2</v>
      </c>
      <c r="Y77" s="6">
        <v>2.3591000000000001E-2</v>
      </c>
      <c r="Z77" s="6">
        <v>2.3009000000000002E-2</v>
      </c>
      <c r="AA77" s="6">
        <v>2.2466E-2</v>
      </c>
      <c r="AB77" s="6">
        <v>2.2148999999999999E-2</v>
      </c>
      <c r="AC77" s="6">
        <v>2.1821E-2</v>
      </c>
      <c r="AD77" s="6">
        <v>2.1506999999999998E-2</v>
      </c>
      <c r="AE77" s="6">
        <v>2.12E-2</v>
      </c>
      <c r="AF77" s="6">
        <v>2.0867E-2</v>
      </c>
      <c r="AG77" s="6">
        <v>2.0551E-2</v>
      </c>
      <c r="AH77" s="6">
        <v>2.0258000000000002E-2</v>
      </c>
      <c r="AI77" s="6">
        <v>1.9959000000000001E-2</v>
      </c>
      <c r="AJ77" s="6">
        <v>1.9650000000000001E-2</v>
      </c>
      <c r="AK77" s="6">
        <v>1.9352999999999999E-2</v>
      </c>
      <c r="AL77" s="5">
        <v>-2.3647000000000001E-2</v>
      </c>
    </row>
    <row r="78" spans="1:38" ht="15" customHeight="1">
      <c r="A78" s="81" t="s">
        <v>25</v>
      </c>
      <c r="B78" s="7" t="s">
        <v>24</v>
      </c>
      <c r="C78" s="6">
        <v>0.46318199999999998</v>
      </c>
      <c r="D78" s="6">
        <v>0.46498400000000001</v>
      </c>
      <c r="E78" s="6">
        <v>0.46468900000000002</v>
      </c>
      <c r="F78" s="6">
        <v>0.46107999999999999</v>
      </c>
      <c r="G78" s="6">
        <v>0.423792</v>
      </c>
      <c r="H78" s="6">
        <v>0.46993000000000001</v>
      </c>
      <c r="I78" s="6">
        <v>0.45915299999999998</v>
      </c>
      <c r="J78" s="6">
        <v>0.45686399999999999</v>
      </c>
      <c r="K78" s="6">
        <v>0.46410400000000002</v>
      </c>
      <c r="L78" s="6">
        <v>0.46610600000000002</v>
      </c>
      <c r="M78" s="6">
        <v>0.46156799999999998</v>
      </c>
      <c r="N78" s="6">
        <v>0.46227699999999999</v>
      </c>
      <c r="O78" s="6">
        <v>0.46237099999999998</v>
      </c>
      <c r="P78" s="6">
        <v>0.46222200000000002</v>
      </c>
      <c r="Q78" s="6">
        <v>0.46194299999999999</v>
      </c>
      <c r="R78" s="6">
        <v>0.46137299999999998</v>
      </c>
      <c r="S78" s="6">
        <v>0.46065299999999998</v>
      </c>
      <c r="T78" s="6">
        <v>0.45986500000000002</v>
      </c>
      <c r="U78" s="6">
        <v>0.458949</v>
      </c>
      <c r="V78" s="6">
        <v>0.45801700000000001</v>
      </c>
      <c r="W78" s="6">
        <v>0.457733</v>
      </c>
      <c r="X78" s="6">
        <v>0.45466200000000001</v>
      </c>
      <c r="Y78" s="6">
        <v>0.453598</v>
      </c>
      <c r="Z78" s="6">
        <v>0.45199899999999998</v>
      </c>
      <c r="AA78" s="6">
        <v>0.450347</v>
      </c>
      <c r="AB78" s="6">
        <v>0.44842599999999999</v>
      </c>
      <c r="AC78" s="6">
        <v>0.447766</v>
      </c>
      <c r="AD78" s="6">
        <v>0.44710100000000003</v>
      </c>
      <c r="AE78" s="6">
        <v>0.44692999999999999</v>
      </c>
      <c r="AF78" s="6">
        <v>0.44692199999999999</v>
      </c>
      <c r="AG78" s="6">
        <v>0.44779000000000002</v>
      </c>
      <c r="AH78" s="6">
        <v>0.44750200000000001</v>
      </c>
      <c r="AI78" s="6">
        <v>0.44617699999999999</v>
      </c>
      <c r="AJ78" s="6">
        <v>0.44582100000000002</v>
      </c>
      <c r="AK78" s="6">
        <v>0.444579</v>
      </c>
      <c r="AL78" s="5">
        <v>-1.359E-3</v>
      </c>
    </row>
    <row r="79" spans="1:38" ht="15" customHeight="1">
      <c r="A79" s="81" t="s">
        <v>23</v>
      </c>
      <c r="B79" s="7" t="s">
        <v>22</v>
      </c>
      <c r="C79" s="6">
        <v>0.13170200000000001</v>
      </c>
      <c r="D79" s="6">
        <v>0.13162699999999999</v>
      </c>
      <c r="E79" s="6">
        <v>0.13212299999999999</v>
      </c>
      <c r="F79" s="6">
        <v>0.13262599999999999</v>
      </c>
      <c r="G79" s="6">
        <v>0.13273799999999999</v>
      </c>
      <c r="H79" s="6">
        <v>0.13306200000000001</v>
      </c>
      <c r="I79" s="6">
        <v>0.13336500000000001</v>
      </c>
      <c r="J79" s="6">
        <v>0.13353200000000001</v>
      </c>
      <c r="K79" s="6">
        <v>0.13369400000000001</v>
      </c>
      <c r="L79" s="6">
        <v>0.13386100000000001</v>
      </c>
      <c r="M79" s="6">
        <v>0.134043</v>
      </c>
      <c r="N79" s="6">
        <v>0.134212</v>
      </c>
      <c r="O79" s="6">
        <v>0.134404</v>
      </c>
      <c r="P79" s="6">
        <v>0.13455</v>
      </c>
      <c r="Q79" s="6">
        <v>0.13464000000000001</v>
      </c>
      <c r="R79" s="6">
        <v>0.13471</v>
      </c>
      <c r="S79" s="6">
        <v>0.13475699999999999</v>
      </c>
      <c r="T79" s="6">
        <v>0.134739</v>
      </c>
      <c r="U79" s="6">
        <v>0.13469600000000001</v>
      </c>
      <c r="V79" s="6">
        <v>0.134634</v>
      </c>
      <c r="W79" s="6">
        <v>0.134546</v>
      </c>
      <c r="X79" s="6">
        <v>0.13440299999999999</v>
      </c>
      <c r="Y79" s="6">
        <v>0.13425500000000001</v>
      </c>
      <c r="Z79" s="6">
        <v>0.13408700000000001</v>
      </c>
      <c r="AA79" s="6">
        <v>0.13391500000000001</v>
      </c>
      <c r="AB79" s="6">
        <v>0.133717</v>
      </c>
      <c r="AC79" s="6">
        <v>0.13351499999999999</v>
      </c>
      <c r="AD79" s="6">
        <v>0.13330900000000001</v>
      </c>
      <c r="AE79" s="6">
        <v>0.13309299999999999</v>
      </c>
      <c r="AF79" s="6">
        <v>0.132851</v>
      </c>
      <c r="AG79" s="6">
        <v>0.1326</v>
      </c>
      <c r="AH79" s="6">
        <v>0.13233500000000001</v>
      </c>
      <c r="AI79" s="6">
        <v>0.13206799999999999</v>
      </c>
      <c r="AJ79" s="6">
        <v>0.131801</v>
      </c>
      <c r="AK79" s="6">
        <v>0.13144400000000001</v>
      </c>
      <c r="AL79" s="5">
        <v>-4.1999999999999998E-5</v>
      </c>
    </row>
    <row r="80" spans="1:38" ht="15" customHeight="1">
      <c r="A80" s="81" t="s">
        <v>21</v>
      </c>
      <c r="B80" s="7" t="s">
        <v>20</v>
      </c>
      <c r="C80" s="6">
        <v>1.1437649999999999</v>
      </c>
      <c r="D80" s="6">
        <v>1.156466</v>
      </c>
      <c r="E80" s="6">
        <v>1.183718</v>
      </c>
      <c r="F80" s="6">
        <v>1.212108</v>
      </c>
      <c r="G80" s="6">
        <v>1.232666</v>
      </c>
      <c r="H80" s="6">
        <v>1.2561389999999999</v>
      </c>
      <c r="I80" s="6">
        <v>1.2787930000000001</v>
      </c>
      <c r="J80" s="6">
        <v>1.2975509999999999</v>
      </c>
      <c r="K80" s="6">
        <v>1.3185610000000001</v>
      </c>
      <c r="L80" s="6">
        <v>1.3399380000000001</v>
      </c>
      <c r="M80" s="6">
        <v>1.362136</v>
      </c>
      <c r="N80" s="6">
        <v>1.3860410000000001</v>
      </c>
      <c r="O80" s="6">
        <v>1.4125049999999999</v>
      </c>
      <c r="P80" s="6">
        <v>1.4385159999999999</v>
      </c>
      <c r="Q80" s="6">
        <v>1.4631369999999999</v>
      </c>
      <c r="R80" s="6">
        <v>1.487465</v>
      </c>
      <c r="S80" s="6">
        <v>1.5126230000000001</v>
      </c>
      <c r="T80" s="6">
        <v>1.5365420000000001</v>
      </c>
      <c r="U80" s="6">
        <v>1.5604340000000001</v>
      </c>
      <c r="V80" s="6">
        <v>1.584441</v>
      </c>
      <c r="W80" s="6">
        <v>1.6085130000000001</v>
      </c>
      <c r="X80" s="6">
        <v>1.6311150000000001</v>
      </c>
      <c r="Y80" s="6">
        <v>1.654468</v>
      </c>
      <c r="Z80" s="6">
        <v>1.678075</v>
      </c>
      <c r="AA80" s="6">
        <v>1.702067</v>
      </c>
      <c r="AB80" s="6">
        <v>1.72526</v>
      </c>
      <c r="AC80" s="6">
        <v>1.7488520000000001</v>
      </c>
      <c r="AD80" s="6">
        <v>1.77277</v>
      </c>
      <c r="AE80" s="6">
        <v>1.7969930000000001</v>
      </c>
      <c r="AF80" s="6">
        <v>1.8217989999999999</v>
      </c>
      <c r="AG80" s="6">
        <v>1.846902</v>
      </c>
      <c r="AH80" s="6">
        <v>1.8720079999999999</v>
      </c>
      <c r="AI80" s="6">
        <v>1.89707</v>
      </c>
      <c r="AJ80" s="6">
        <v>1.9216530000000001</v>
      </c>
      <c r="AK80" s="6">
        <v>1.9474640000000001</v>
      </c>
      <c r="AL80" s="5">
        <v>1.5918000000000002E-2</v>
      </c>
    </row>
    <row r="81" spans="1:38" ht="15" customHeight="1">
      <c r="A81" s="81" t="s">
        <v>19</v>
      </c>
      <c r="B81" s="7" t="s">
        <v>18</v>
      </c>
      <c r="C81" s="6">
        <v>0.26453500000000002</v>
      </c>
      <c r="D81" s="6">
        <v>0.26528800000000002</v>
      </c>
      <c r="E81" s="6">
        <v>0.26977000000000001</v>
      </c>
      <c r="F81" s="6">
        <v>0.26872200000000002</v>
      </c>
      <c r="G81" s="6">
        <v>0.26768999999999998</v>
      </c>
      <c r="H81" s="6">
        <v>0.26660099999999998</v>
      </c>
      <c r="I81" s="6">
        <v>0.26471499999999998</v>
      </c>
      <c r="J81" s="6">
        <v>0.26336900000000002</v>
      </c>
      <c r="K81" s="6">
        <v>0.26320199999999999</v>
      </c>
      <c r="L81" s="6">
        <v>0.26372299999999999</v>
      </c>
      <c r="M81" s="6">
        <v>0.26432699999999998</v>
      </c>
      <c r="N81" s="6">
        <v>0.26498300000000002</v>
      </c>
      <c r="O81" s="6">
        <v>0.26728800000000003</v>
      </c>
      <c r="P81" s="6">
        <v>0.27023399999999997</v>
      </c>
      <c r="Q81" s="6">
        <v>0.27331</v>
      </c>
      <c r="R81" s="6">
        <v>0.27650000000000002</v>
      </c>
      <c r="S81" s="6">
        <v>0.27982899999999999</v>
      </c>
      <c r="T81" s="6">
        <v>0.283279</v>
      </c>
      <c r="U81" s="6">
        <v>0.28686400000000001</v>
      </c>
      <c r="V81" s="6">
        <v>0.29058099999999998</v>
      </c>
      <c r="W81" s="6">
        <v>0.294408</v>
      </c>
      <c r="X81" s="6">
        <v>0.29838700000000001</v>
      </c>
      <c r="Y81" s="6">
        <v>0.30247800000000002</v>
      </c>
      <c r="Z81" s="6">
        <v>0.30668000000000001</v>
      </c>
      <c r="AA81" s="6">
        <v>0.31098900000000002</v>
      </c>
      <c r="AB81" s="6">
        <v>0.31539600000000001</v>
      </c>
      <c r="AC81" s="6">
        <v>0.31988899999999998</v>
      </c>
      <c r="AD81" s="6">
        <v>0.32446199999999997</v>
      </c>
      <c r="AE81" s="6">
        <v>0.32911800000000002</v>
      </c>
      <c r="AF81" s="6">
        <v>0.33384799999999998</v>
      </c>
      <c r="AG81" s="6">
        <v>0.33861599999999997</v>
      </c>
      <c r="AH81" s="6">
        <v>0.34341500000000003</v>
      </c>
      <c r="AI81" s="6">
        <v>0.34831000000000001</v>
      </c>
      <c r="AJ81" s="6">
        <v>0.35330299999999998</v>
      </c>
      <c r="AK81" s="6">
        <v>0.35836000000000001</v>
      </c>
      <c r="AL81" s="5">
        <v>9.1540000000000007E-3</v>
      </c>
    </row>
    <row r="82" spans="1:38" ht="15" customHeight="1">
      <c r="A82" s="81" t="s">
        <v>17</v>
      </c>
      <c r="B82" s="7" t="s">
        <v>16</v>
      </c>
      <c r="C82" s="6">
        <v>6.4078999999999997E-2</v>
      </c>
      <c r="D82" s="6">
        <v>6.4183000000000004E-2</v>
      </c>
      <c r="E82" s="6">
        <v>6.4147999999999997E-2</v>
      </c>
      <c r="F82" s="6">
        <v>6.4184000000000005E-2</v>
      </c>
      <c r="G82" s="6">
        <v>6.4313999999999996E-2</v>
      </c>
      <c r="H82" s="6">
        <v>6.4237000000000002E-2</v>
      </c>
      <c r="I82" s="6">
        <v>6.4141000000000004E-2</v>
      </c>
      <c r="J82" s="6">
        <v>6.4093999999999998E-2</v>
      </c>
      <c r="K82" s="6">
        <v>6.4153000000000002E-2</v>
      </c>
      <c r="L82" s="6">
        <v>6.4235E-2</v>
      </c>
      <c r="M82" s="6">
        <v>6.4342999999999997E-2</v>
      </c>
      <c r="N82" s="6">
        <v>6.4455999999999999E-2</v>
      </c>
      <c r="O82" s="6">
        <v>6.4591999999999997E-2</v>
      </c>
      <c r="P82" s="6">
        <v>6.4712000000000006E-2</v>
      </c>
      <c r="Q82" s="6">
        <v>6.4837000000000006E-2</v>
      </c>
      <c r="R82" s="6">
        <v>6.4942E-2</v>
      </c>
      <c r="S82" s="6">
        <v>6.5019999999999994E-2</v>
      </c>
      <c r="T82" s="6">
        <v>6.5060999999999994E-2</v>
      </c>
      <c r="U82" s="6">
        <v>6.5106999999999998E-2</v>
      </c>
      <c r="V82" s="6">
        <v>6.5178E-2</v>
      </c>
      <c r="W82" s="6">
        <v>6.5283999999999995E-2</v>
      </c>
      <c r="X82" s="6">
        <v>6.54E-2</v>
      </c>
      <c r="Y82" s="6">
        <v>6.5557000000000004E-2</v>
      </c>
      <c r="Z82" s="6">
        <v>6.5751000000000004E-2</v>
      </c>
      <c r="AA82" s="6">
        <v>6.5971000000000002E-2</v>
      </c>
      <c r="AB82" s="6">
        <v>6.6206000000000001E-2</v>
      </c>
      <c r="AC82" s="6">
        <v>6.6443000000000002E-2</v>
      </c>
      <c r="AD82" s="6">
        <v>6.6706000000000001E-2</v>
      </c>
      <c r="AE82" s="6">
        <v>6.6996E-2</v>
      </c>
      <c r="AF82" s="6">
        <v>6.7321000000000006E-2</v>
      </c>
      <c r="AG82" s="6">
        <v>6.7659999999999998E-2</v>
      </c>
      <c r="AH82" s="6">
        <v>6.8000000000000005E-2</v>
      </c>
      <c r="AI82" s="6">
        <v>6.83E-2</v>
      </c>
      <c r="AJ82" s="6">
        <v>6.8616999999999997E-2</v>
      </c>
      <c r="AK82" s="6">
        <v>6.8951999999999999E-2</v>
      </c>
      <c r="AL82" s="5">
        <v>2.1740000000000002E-3</v>
      </c>
    </row>
    <row r="83" spans="1:38" ht="15" customHeight="1">
      <c r="A83" s="81" t="s">
        <v>15</v>
      </c>
      <c r="B83" s="7" t="s">
        <v>1169</v>
      </c>
      <c r="C83" s="6">
        <v>0.33222299999999999</v>
      </c>
      <c r="D83" s="6">
        <v>0.29996699999999998</v>
      </c>
      <c r="E83" s="6">
        <v>0.31418400000000002</v>
      </c>
      <c r="F83" s="6">
        <v>0.32191500000000001</v>
      </c>
      <c r="G83" s="6">
        <v>0.32299299999999997</v>
      </c>
      <c r="H83" s="6">
        <v>0.32136399999999998</v>
      </c>
      <c r="I83" s="6">
        <v>0.32416800000000001</v>
      </c>
      <c r="J83" s="6">
        <v>0.32689400000000002</v>
      </c>
      <c r="K83" s="6">
        <v>0.32928200000000002</v>
      </c>
      <c r="L83" s="6">
        <v>0.33107700000000001</v>
      </c>
      <c r="M83" s="6">
        <v>0.329623</v>
      </c>
      <c r="N83" s="6">
        <v>0.33106000000000002</v>
      </c>
      <c r="O83" s="6">
        <v>0.33230500000000002</v>
      </c>
      <c r="P83" s="6">
        <v>0.33300299999999999</v>
      </c>
      <c r="Q83" s="6">
        <v>0.33216200000000001</v>
      </c>
      <c r="R83" s="6">
        <v>0.33235300000000001</v>
      </c>
      <c r="S83" s="6">
        <v>0.33315499999999998</v>
      </c>
      <c r="T83" s="6">
        <v>0.33294499999999999</v>
      </c>
      <c r="U83" s="6">
        <v>0.333733</v>
      </c>
      <c r="V83" s="6">
        <v>0.33460899999999999</v>
      </c>
      <c r="W83" s="6">
        <v>0.33634199999999997</v>
      </c>
      <c r="X83" s="6">
        <v>0.33718100000000001</v>
      </c>
      <c r="Y83" s="6">
        <v>0.33793499999999999</v>
      </c>
      <c r="Z83" s="6">
        <v>0.338781</v>
      </c>
      <c r="AA83" s="6">
        <v>0.33887099999999998</v>
      </c>
      <c r="AB83" s="6">
        <v>0.33959800000000001</v>
      </c>
      <c r="AC83" s="6">
        <v>0.34157799999999999</v>
      </c>
      <c r="AD83" s="6">
        <v>0.34349800000000003</v>
      </c>
      <c r="AE83" s="6">
        <v>0.34425099999999997</v>
      </c>
      <c r="AF83" s="6">
        <v>0.34591</v>
      </c>
      <c r="AG83" s="6">
        <v>0.34736600000000001</v>
      </c>
      <c r="AH83" s="6">
        <v>0.34793099999999999</v>
      </c>
      <c r="AI83" s="6">
        <v>0.34955000000000003</v>
      </c>
      <c r="AJ83" s="6">
        <v>0.350858</v>
      </c>
      <c r="AK83" s="6">
        <v>0.35292600000000002</v>
      </c>
      <c r="AL83" s="5">
        <v>4.9389999999999998E-3</v>
      </c>
    </row>
    <row r="84" spans="1:38" ht="15" customHeight="1">
      <c r="A84" s="81" t="s">
        <v>14</v>
      </c>
      <c r="B84" s="4" t="s">
        <v>13</v>
      </c>
      <c r="C84" s="3">
        <v>14.217599999999999</v>
      </c>
      <c r="D84" s="3">
        <v>14.270156</v>
      </c>
      <c r="E84" s="3">
        <v>14.247763000000001</v>
      </c>
      <c r="F84" s="3">
        <v>14.253321</v>
      </c>
      <c r="G84" s="3">
        <v>14.101171000000001</v>
      </c>
      <c r="H84" s="3">
        <v>13.978062</v>
      </c>
      <c r="I84" s="3">
        <v>13.787217</v>
      </c>
      <c r="J84" s="3">
        <v>13.581715000000001</v>
      </c>
      <c r="K84" s="3">
        <v>13.37778</v>
      </c>
      <c r="L84" s="3">
        <v>13.166034</v>
      </c>
      <c r="M84" s="3">
        <v>12.986269999999999</v>
      </c>
      <c r="N84" s="3">
        <v>12.841535</v>
      </c>
      <c r="O84" s="3">
        <v>12.713727</v>
      </c>
      <c r="P84" s="3">
        <v>12.59775</v>
      </c>
      <c r="Q84" s="3">
        <v>12.496167</v>
      </c>
      <c r="R84" s="3">
        <v>12.405957000000001</v>
      </c>
      <c r="S84" s="3">
        <v>12.332507</v>
      </c>
      <c r="T84" s="3">
        <v>12.269299999999999</v>
      </c>
      <c r="U84" s="3">
        <v>12.225349</v>
      </c>
      <c r="V84" s="3">
        <v>12.196402000000001</v>
      </c>
      <c r="W84" s="3">
        <v>12.194364999999999</v>
      </c>
      <c r="X84" s="3">
        <v>12.189765</v>
      </c>
      <c r="Y84" s="3">
        <v>12.200148</v>
      </c>
      <c r="Z84" s="3">
        <v>12.216868</v>
      </c>
      <c r="AA84" s="3">
        <v>12.245501000000001</v>
      </c>
      <c r="AB84" s="3">
        <v>12.286135</v>
      </c>
      <c r="AC84" s="3">
        <v>12.335686000000001</v>
      </c>
      <c r="AD84" s="3">
        <v>12.395498999999999</v>
      </c>
      <c r="AE84" s="3">
        <v>12.462903000000001</v>
      </c>
      <c r="AF84" s="3">
        <v>12.538501</v>
      </c>
      <c r="AG84" s="3">
        <v>12.623516</v>
      </c>
      <c r="AH84" s="3">
        <v>12.715013000000001</v>
      </c>
      <c r="AI84" s="3">
        <v>12.80359</v>
      </c>
      <c r="AJ84" s="3">
        <v>12.896364</v>
      </c>
      <c r="AK84" s="3">
        <v>12.996658</v>
      </c>
      <c r="AL84" s="2">
        <v>-2.8289999999999999E-3</v>
      </c>
    </row>
    <row r="85" spans="1:38" ht="15" customHeight="1" thickBot="1"/>
    <row r="86" spans="1:38" ht="15" customHeight="1">
      <c r="B86" s="60" t="s">
        <v>12</v>
      </c>
      <c r="C86" s="60"/>
      <c r="D86" s="60"/>
      <c r="E86" s="60"/>
      <c r="F86" s="60"/>
      <c r="G86" s="60"/>
      <c r="H86" s="60"/>
      <c r="I86" s="60"/>
      <c r="J86" s="60"/>
      <c r="K86" s="60"/>
      <c r="L86" s="60"/>
      <c r="M86" s="60"/>
      <c r="N86" s="60"/>
      <c r="O86" s="60"/>
      <c r="P86" s="60"/>
      <c r="Q86" s="60"/>
      <c r="R86" s="60"/>
      <c r="S86" s="60"/>
      <c r="T86" s="60"/>
      <c r="U86" s="60"/>
      <c r="V86" s="60"/>
      <c r="W86" s="60"/>
      <c r="X86" s="60"/>
      <c r="Y86" s="60"/>
      <c r="Z86" s="60"/>
      <c r="AA86" s="60"/>
      <c r="AB86" s="60"/>
      <c r="AC86" s="60"/>
      <c r="AD86" s="60"/>
      <c r="AE86" s="60"/>
      <c r="AF86" s="60"/>
      <c r="AG86" s="60"/>
      <c r="AH86" s="60"/>
      <c r="AI86" s="60"/>
      <c r="AJ86" s="60"/>
      <c r="AK86" s="60"/>
      <c r="AL86" s="60"/>
    </row>
    <row r="87" spans="1:38" ht="15" customHeight="1">
      <c r="B87" s="83" t="s">
        <v>11</v>
      </c>
    </row>
    <row r="88" spans="1:38" ht="15" customHeight="1">
      <c r="B88" s="83" t="s">
        <v>10</v>
      </c>
    </row>
    <row r="89" spans="1:38" ht="15" customHeight="1">
      <c r="B89" s="83" t="s">
        <v>9</v>
      </c>
    </row>
    <row r="90" spans="1:38" ht="15" customHeight="1">
      <c r="B90" s="83" t="s">
        <v>8</v>
      </c>
    </row>
    <row r="91" spans="1:38" ht="15" customHeight="1">
      <c r="B91" s="83" t="s">
        <v>7</v>
      </c>
    </row>
    <row r="92" spans="1:38" ht="15" customHeight="1">
      <c r="B92" s="83" t="s">
        <v>6</v>
      </c>
    </row>
    <row r="93" spans="1:38" ht="15" customHeight="1">
      <c r="B93" s="83" t="s">
        <v>5</v>
      </c>
    </row>
    <row r="94" spans="1:38" ht="15" customHeight="1">
      <c r="B94" s="83" t="s">
        <v>1170</v>
      </c>
    </row>
    <row r="95" spans="1:38" ht="15" customHeight="1">
      <c r="B95" s="83" t="s">
        <v>4</v>
      </c>
    </row>
    <row r="96" spans="1:38" ht="15" customHeight="1">
      <c r="B96" s="83" t="s">
        <v>1171</v>
      </c>
    </row>
    <row r="97" spans="2:2" ht="15" customHeight="1">
      <c r="B97" s="83" t="s">
        <v>1172</v>
      </c>
    </row>
    <row r="98" spans="2:2" ht="15" customHeight="1">
      <c r="B98" s="83" t="s">
        <v>1173</v>
      </c>
    </row>
    <row r="99" spans="2:2" ht="15" customHeight="1">
      <c r="B99" s="83" t="s">
        <v>1174</v>
      </c>
    </row>
    <row r="100" spans="2:2" ht="15" customHeight="1">
      <c r="B100" s="83" t="s">
        <v>3</v>
      </c>
    </row>
    <row r="101" spans="2:2" ht="15" customHeight="1">
      <c r="B101" s="83" t="s">
        <v>1175</v>
      </c>
    </row>
    <row r="102" spans="2:2" ht="15" customHeight="1">
      <c r="B102" s="83" t="s">
        <v>2</v>
      </c>
    </row>
    <row r="103" spans="2:2" ht="15" customHeight="1">
      <c r="B103" s="83" t="s">
        <v>1176</v>
      </c>
    </row>
    <row r="104" spans="2:2" ht="15" customHeight="1">
      <c r="B104" s="83" t="s">
        <v>1177</v>
      </c>
    </row>
    <row r="105" spans="2:2" ht="15" customHeight="1">
      <c r="B105" s="83" t="s">
        <v>1178</v>
      </c>
    </row>
  </sheetData>
  <mergeCells count="1">
    <mergeCell ref="B86:AL86"/>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topLeftCell="I1" workbookViewId="0">
      <selection activeCell="B7" sqref="B7:AJ7"/>
    </sheetView>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125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126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127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128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129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130</v>
      </c>
      <c r="B7" s="17">
        <f>'AEO 7'!C51/10^3*'Calculations Etc'!B8</f>
        <v>5.3224604033574249E-3</v>
      </c>
      <c r="C7" s="17">
        <f>'AEO 7'!D51/10^3*'Calculations Etc'!C8</f>
        <v>5.4077250034258173E-3</v>
      </c>
      <c r="D7" s="17">
        <f>'AEO 7'!E51/10^3*'Calculations Etc'!D8</f>
        <v>5.4466961304316134E-3</v>
      </c>
      <c r="E7" s="17">
        <f>'AEO 7'!F51/10^3*'Calculations Etc'!E8</f>
        <v>5.4859080681810011E-3</v>
      </c>
      <c r="F7" s="17">
        <f>'AEO 7'!G51/10^3*'Calculations Etc'!F8</f>
        <v>5.5171576362116094E-3</v>
      </c>
      <c r="G7" s="17">
        <f>'AEO 7'!H51/10^3*'Calculations Etc'!G8</f>
        <v>5.5954549396560757E-3</v>
      </c>
      <c r="H7" s="17">
        <f>'AEO 7'!I51/10^3*'Calculations Etc'!H8</f>
        <v>5.6732311047035964E-3</v>
      </c>
      <c r="I7" s="17">
        <f>'AEO 7'!J51/10^3*'Calculations Etc'!I8</f>
        <v>5.7499808894226285E-3</v>
      </c>
      <c r="J7" s="17">
        <f>'AEO 7'!K51/10^3*'Calculations Etc'!J8</f>
        <v>5.8268873887808992E-3</v>
      </c>
      <c r="K7" s="17">
        <f>'AEO 7'!L51/10^3*'Calculations Etc'!K8</f>
        <v>5.8565843047008667E-3</v>
      </c>
      <c r="L7" s="17">
        <f>'AEO 7'!M51/10^3*'Calculations Etc'!L8</f>
        <v>5.9670254121831192E-3</v>
      </c>
      <c r="M7" s="17">
        <f>'AEO 7'!N51/10^3*'Calculations Etc'!M8</f>
        <v>6.0765837513814796E-3</v>
      </c>
      <c r="N7" s="17">
        <f>'AEO 7'!O51/10^3*'Calculations Etc'!N8</f>
        <v>6.1845375376900933E-3</v>
      </c>
      <c r="O7" s="17">
        <f>'AEO 7'!P51/10^3*'Calculations Etc'!O8</f>
        <v>6.2920544279201985E-3</v>
      </c>
      <c r="P7" s="17">
        <f>'AEO 7'!Q51/10^3*'Calculations Etc'!P8</f>
        <v>6.3160670111355845E-3</v>
      </c>
      <c r="Q7" s="17">
        <f>'AEO 7'!R51/10^3*'Calculations Etc'!Q8</f>
        <v>6.3693741670131487E-3</v>
      </c>
      <c r="R7" s="17">
        <f>'AEO 7'!S51/10^3*'Calculations Etc'!R8</f>
        <v>6.4225146682892285E-3</v>
      </c>
      <c r="S7" s="17">
        <f>'AEO 7'!T51/10^3*'Calculations Etc'!S8</f>
        <v>6.4753521677842112E-3</v>
      </c>
      <c r="T7" s="17">
        <f>'AEO 7'!U51/10^3*'Calculations Etc'!T8</f>
        <v>6.5312931056586863E-3</v>
      </c>
      <c r="U7" s="17">
        <f>'AEO 7'!V51/10^3*'Calculations Etc'!U8</f>
        <v>6.5605940130963238E-3</v>
      </c>
      <c r="V7" s="17">
        <f>'AEO 7'!W51/10^3*'Calculations Etc'!V8</f>
        <v>6.6257104569168272E-3</v>
      </c>
      <c r="W7" s="17">
        <f>'AEO 7'!X51/10^3*'Calculations Etc'!W8</f>
        <v>6.6950937600351304E-3</v>
      </c>
      <c r="X7" s="17">
        <f>'AEO 7'!Y51/10^3*'Calculations Etc'!X8</f>
        <v>6.7655822814465189E-3</v>
      </c>
      <c r="Y7" s="17">
        <f>'AEO 7'!Z51/10^3*'Calculations Etc'!Y8</f>
        <v>6.8410573200095521E-3</v>
      </c>
      <c r="Z7" s="17">
        <f>'AEO 7'!AA51/10^3*'Calculations Etc'!Z8</f>
        <v>6.9183692512960462E-3</v>
      </c>
      <c r="AA7" s="17">
        <f>'AEO 7'!AB51/10^3*'Calculations Etc'!AA8</f>
        <v>6.9657686554506293E-3</v>
      </c>
      <c r="AB7" s="17">
        <f>'AEO 7'!AC51/10^3*'Calculations Etc'!AB8</f>
        <v>7.0142418888469536E-3</v>
      </c>
      <c r="AC7" s="17">
        <f>'AEO 7'!AD51/10^3*'Calculations Etc'!AC8</f>
        <v>7.0665227223466976E-3</v>
      </c>
      <c r="AD7" s="17">
        <f>'AEO 7'!AE51/10^3*'Calculations Etc'!AD8</f>
        <v>7.1222840980148172E-3</v>
      </c>
      <c r="AE7" s="17">
        <f>'AEO 7'!AF51/10^3*'Calculations Etc'!AE8</f>
        <v>7.179834284360323E-3</v>
      </c>
      <c r="AF7" s="17">
        <f>'AEO 7'!AG51/10^3*'Calculations Etc'!AF8</f>
        <v>7.2353901241565127E-3</v>
      </c>
      <c r="AG7" s="17">
        <f>'AEO 7'!AH51/10^3*'Calculations Etc'!AG8</f>
        <v>7.2954914761139602E-3</v>
      </c>
      <c r="AH7" s="17">
        <f>'AEO 7'!AI51/10^3*'Calculations Etc'!AH8</f>
        <v>7.355631036706666E-3</v>
      </c>
      <c r="AI7" s="17">
        <f>'AEO 7'!AJ51/10^3*'Calculations Etc'!AI8</f>
        <v>7.4086911781803084E-3</v>
      </c>
      <c r="AJ7" s="17">
        <f>'AEO 7'!AK51/10^3*'Calculations Etc'!AJ8</f>
        <v>7.4581908775596473E-3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14"/>
  <sheetViews>
    <sheetView workbookViewId="0">
      <selection activeCell="K17" sqref="K17"/>
    </sheetView>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125</v>
      </c>
      <c r="B2" s="17">
        <f>B$4/(1-'Calculations Etc'!$B$12)</f>
        <v>3.6112222530515913E-3</v>
      </c>
      <c r="C2" s="17">
        <f>C$4/(1-'Calculations Etc'!$B$12)</f>
        <v>3.6112222530515913E-3</v>
      </c>
      <c r="D2" s="17">
        <f>D$4/(1-'Calculations Etc'!$B$12)</f>
        <v>3.6112222530515913E-3</v>
      </c>
      <c r="E2" s="17">
        <f>E$4/(1-'Calculations Etc'!$B$12)</f>
        <v>3.6112222530515913E-3</v>
      </c>
      <c r="F2" s="17">
        <f>F$4/(1-'Calculations Etc'!$B$12)</f>
        <v>3.6112222530515913E-3</v>
      </c>
      <c r="G2" s="17">
        <f>G$4/(1-'Calculations Etc'!$B$12)</f>
        <v>3.6112222530515913E-3</v>
      </c>
      <c r="H2" s="17">
        <f>H$4/(1-'Calculations Etc'!$B$12)</f>
        <v>3.6112222530515913E-3</v>
      </c>
      <c r="I2" s="17">
        <f>I$4/(1-'Calculations Etc'!$B$12)</f>
        <v>3.6112222530515913E-3</v>
      </c>
      <c r="J2" s="17">
        <f>J$4/(1-'Calculations Etc'!$B$12)</f>
        <v>3.6112222530515913E-3</v>
      </c>
      <c r="K2" s="17">
        <f>K$4/(1-'Calculations Etc'!$B$12)</f>
        <v>3.6112222530515913E-3</v>
      </c>
      <c r="L2" s="17">
        <f>L$4/(1-'Calculations Etc'!$B$12)</f>
        <v>3.6112222530515913E-3</v>
      </c>
      <c r="M2" s="17">
        <f>M$4/(1-'Calculations Etc'!$B$12)</f>
        <v>3.6112222530515913E-3</v>
      </c>
      <c r="N2" s="17">
        <f>N$4/(1-'Calculations Etc'!$B$12)</f>
        <v>3.6112222530515913E-3</v>
      </c>
      <c r="O2" s="17">
        <f>O$4/(1-'Calculations Etc'!$B$12)</f>
        <v>3.6112222530515913E-3</v>
      </c>
      <c r="P2" s="17">
        <f>P$4/(1-'Calculations Etc'!$B$12)</f>
        <v>3.6112222530515913E-3</v>
      </c>
      <c r="Q2" s="17">
        <f>Q$4/(1-'Calculations Etc'!$B$12)</f>
        <v>3.6112222530515913E-3</v>
      </c>
      <c r="R2" s="17">
        <f>R$4/(1-'Calculations Etc'!$B$12)</f>
        <v>3.6112222530515913E-3</v>
      </c>
      <c r="S2" s="17">
        <f>S$4/(1-'Calculations Etc'!$B$12)</f>
        <v>3.6112222530515913E-3</v>
      </c>
      <c r="T2" s="17">
        <f>T$4/(1-'Calculations Etc'!$B$12)</f>
        <v>3.6112222530515913E-3</v>
      </c>
      <c r="U2" s="17">
        <f>U$4/(1-'Calculations Etc'!$B$12)</f>
        <v>3.6112222530515913E-3</v>
      </c>
      <c r="V2" s="17">
        <f>V$4/(1-'Calculations Etc'!$B$12)</f>
        <v>3.6112222530515913E-3</v>
      </c>
      <c r="W2" s="17">
        <f>W$4/(1-'Calculations Etc'!$B$12)</f>
        <v>3.6112222530515913E-3</v>
      </c>
      <c r="X2" s="17">
        <f>X$4/(1-'Calculations Etc'!$B$12)</f>
        <v>3.6112222530515913E-3</v>
      </c>
      <c r="Y2" s="17">
        <f>Y$4/(1-'Calculations Etc'!$B$12)</f>
        <v>3.6112222530515913E-3</v>
      </c>
      <c r="Z2" s="17">
        <f>Z$4/(1-'Calculations Etc'!$B$12)</f>
        <v>3.6112222530515913E-3</v>
      </c>
      <c r="AA2" s="17">
        <f>AA$4/(1-'Calculations Etc'!$B$12)</f>
        <v>3.6112222530515913E-3</v>
      </c>
      <c r="AB2" s="17">
        <f>AB$4/(1-'Calculations Etc'!$B$12)</f>
        <v>3.6112222530515913E-3</v>
      </c>
      <c r="AC2" s="17">
        <f>AC$4/(1-'Calculations Etc'!$B$12)</f>
        <v>3.6112222530515913E-3</v>
      </c>
      <c r="AD2" s="17">
        <f>AD$4/(1-'Calculations Etc'!$B$12)</f>
        <v>3.6112222530515913E-3</v>
      </c>
      <c r="AE2" s="17">
        <f>AE$4/(1-'Calculations Etc'!$B$12)</f>
        <v>3.6112222530515913E-3</v>
      </c>
      <c r="AF2" s="17">
        <f>AF$4/(1-'Calculations Etc'!$B$12)</f>
        <v>3.6112222530515913E-3</v>
      </c>
      <c r="AG2" s="17">
        <f>AG$4/(1-'Calculations Etc'!$B$12)</f>
        <v>3.6112222530515913E-3</v>
      </c>
      <c r="AH2" s="17">
        <f>AH$4/(1-'Calculations Etc'!$B$12)</f>
        <v>3.6112222530515913E-3</v>
      </c>
      <c r="AI2" s="17">
        <f>AI$4/(1-'Calculations Etc'!$B$12)</f>
        <v>3.6112222530515913E-3</v>
      </c>
      <c r="AJ2" s="17">
        <f>AJ$4/(1-'Calculations Etc'!$B$12)</f>
        <v>3.6112222530515913E-3</v>
      </c>
    </row>
    <row r="3" spans="1:36">
      <c r="A3" t="s">
        <v>126</v>
      </c>
      <c r="B3" s="17">
        <f>B$4</f>
        <v>1.134102856330252E-3</v>
      </c>
      <c r="C3" s="17">
        <f t="shared" ref="C3:AJ3" si="0">C$4</f>
        <v>1.134102856330252E-3</v>
      </c>
      <c r="D3" s="17">
        <f t="shared" si="0"/>
        <v>1.134102856330252E-3</v>
      </c>
      <c r="E3" s="17">
        <f t="shared" si="0"/>
        <v>1.134102856330252E-3</v>
      </c>
      <c r="F3" s="17">
        <f t="shared" si="0"/>
        <v>1.134102856330252E-3</v>
      </c>
      <c r="G3" s="17">
        <f t="shared" si="0"/>
        <v>1.134102856330252E-3</v>
      </c>
      <c r="H3" s="17">
        <f t="shared" si="0"/>
        <v>1.134102856330252E-3</v>
      </c>
      <c r="I3" s="17">
        <f t="shared" si="0"/>
        <v>1.134102856330252E-3</v>
      </c>
      <c r="J3" s="17">
        <f t="shared" si="0"/>
        <v>1.134102856330252E-3</v>
      </c>
      <c r="K3" s="17">
        <f t="shared" si="0"/>
        <v>1.134102856330252E-3</v>
      </c>
      <c r="L3" s="17">
        <f t="shared" si="0"/>
        <v>1.134102856330252E-3</v>
      </c>
      <c r="M3" s="17">
        <f t="shared" si="0"/>
        <v>1.134102856330252E-3</v>
      </c>
      <c r="N3" s="17">
        <f t="shared" si="0"/>
        <v>1.134102856330252E-3</v>
      </c>
      <c r="O3" s="17">
        <f t="shared" si="0"/>
        <v>1.134102856330252E-3</v>
      </c>
      <c r="P3" s="17">
        <f t="shared" si="0"/>
        <v>1.134102856330252E-3</v>
      </c>
      <c r="Q3" s="17">
        <f t="shared" si="0"/>
        <v>1.134102856330252E-3</v>
      </c>
      <c r="R3" s="17">
        <f t="shared" si="0"/>
        <v>1.134102856330252E-3</v>
      </c>
      <c r="S3" s="17">
        <f t="shared" si="0"/>
        <v>1.134102856330252E-3</v>
      </c>
      <c r="T3" s="17">
        <f t="shared" si="0"/>
        <v>1.134102856330252E-3</v>
      </c>
      <c r="U3" s="17">
        <f t="shared" si="0"/>
        <v>1.134102856330252E-3</v>
      </c>
      <c r="V3" s="17">
        <f t="shared" si="0"/>
        <v>1.134102856330252E-3</v>
      </c>
      <c r="W3" s="17">
        <f t="shared" si="0"/>
        <v>1.134102856330252E-3</v>
      </c>
      <c r="X3" s="17">
        <f t="shared" si="0"/>
        <v>1.134102856330252E-3</v>
      </c>
      <c r="Y3" s="17">
        <f t="shared" si="0"/>
        <v>1.134102856330252E-3</v>
      </c>
      <c r="Z3" s="17">
        <f t="shared" si="0"/>
        <v>1.134102856330252E-3</v>
      </c>
      <c r="AA3" s="17">
        <f t="shared" si="0"/>
        <v>1.134102856330252E-3</v>
      </c>
      <c r="AB3" s="17">
        <f t="shared" si="0"/>
        <v>1.134102856330252E-3</v>
      </c>
      <c r="AC3" s="17">
        <f t="shared" si="0"/>
        <v>1.134102856330252E-3</v>
      </c>
      <c r="AD3" s="17">
        <f t="shared" si="0"/>
        <v>1.134102856330252E-3</v>
      </c>
      <c r="AE3" s="17">
        <f t="shared" si="0"/>
        <v>1.134102856330252E-3</v>
      </c>
      <c r="AF3" s="17">
        <f t="shared" si="0"/>
        <v>1.134102856330252E-3</v>
      </c>
      <c r="AG3" s="17">
        <f t="shared" si="0"/>
        <v>1.134102856330252E-3</v>
      </c>
      <c r="AH3" s="17">
        <f t="shared" si="0"/>
        <v>1.134102856330252E-3</v>
      </c>
      <c r="AI3" s="17">
        <f t="shared" si="0"/>
        <v>1.134102856330252E-3</v>
      </c>
      <c r="AJ3" s="17">
        <f t="shared" si="0"/>
        <v>1.134102856330252E-3</v>
      </c>
    </row>
    <row r="4" spans="1:36">
      <c r="A4" t="s">
        <v>127</v>
      </c>
      <c r="B4" s="17">
        <f>'NTS 1-40'!AG8/('AEO 36'!C20*10^6)</f>
        <v>1.134102856330252E-3</v>
      </c>
      <c r="C4" s="17">
        <f>$B$4</f>
        <v>1.134102856330252E-3</v>
      </c>
      <c r="D4" s="17">
        <f t="shared" ref="D4:AJ4" si="1">$B$4</f>
        <v>1.134102856330252E-3</v>
      </c>
      <c r="E4" s="17">
        <f t="shared" si="1"/>
        <v>1.134102856330252E-3</v>
      </c>
      <c r="F4" s="17">
        <f t="shared" si="1"/>
        <v>1.134102856330252E-3</v>
      </c>
      <c r="G4" s="17">
        <f t="shared" si="1"/>
        <v>1.134102856330252E-3</v>
      </c>
      <c r="H4" s="17">
        <f t="shared" si="1"/>
        <v>1.134102856330252E-3</v>
      </c>
      <c r="I4" s="17">
        <f t="shared" si="1"/>
        <v>1.134102856330252E-3</v>
      </c>
      <c r="J4" s="17">
        <f t="shared" si="1"/>
        <v>1.134102856330252E-3</v>
      </c>
      <c r="K4" s="17">
        <f t="shared" si="1"/>
        <v>1.134102856330252E-3</v>
      </c>
      <c r="L4" s="17">
        <f t="shared" si="1"/>
        <v>1.134102856330252E-3</v>
      </c>
      <c r="M4" s="17">
        <f t="shared" si="1"/>
        <v>1.134102856330252E-3</v>
      </c>
      <c r="N4" s="17">
        <f t="shared" si="1"/>
        <v>1.134102856330252E-3</v>
      </c>
      <c r="O4" s="17">
        <f t="shared" si="1"/>
        <v>1.134102856330252E-3</v>
      </c>
      <c r="P4" s="17">
        <f t="shared" si="1"/>
        <v>1.134102856330252E-3</v>
      </c>
      <c r="Q4" s="17">
        <f t="shared" si="1"/>
        <v>1.134102856330252E-3</v>
      </c>
      <c r="R4" s="17">
        <f t="shared" si="1"/>
        <v>1.134102856330252E-3</v>
      </c>
      <c r="S4" s="17">
        <f t="shared" si="1"/>
        <v>1.134102856330252E-3</v>
      </c>
      <c r="T4" s="17">
        <f t="shared" si="1"/>
        <v>1.134102856330252E-3</v>
      </c>
      <c r="U4" s="17">
        <f t="shared" si="1"/>
        <v>1.134102856330252E-3</v>
      </c>
      <c r="V4" s="17">
        <f t="shared" si="1"/>
        <v>1.134102856330252E-3</v>
      </c>
      <c r="W4" s="17">
        <f t="shared" si="1"/>
        <v>1.134102856330252E-3</v>
      </c>
      <c r="X4" s="17">
        <f t="shared" si="1"/>
        <v>1.134102856330252E-3</v>
      </c>
      <c r="Y4" s="17">
        <f t="shared" si="1"/>
        <v>1.134102856330252E-3</v>
      </c>
      <c r="Z4" s="17">
        <f t="shared" si="1"/>
        <v>1.134102856330252E-3</v>
      </c>
      <c r="AA4" s="17">
        <f t="shared" si="1"/>
        <v>1.134102856330252E-3</v>
      </c>
      <c r="AB4" s="17">
        <f t="shared" si="1"/>
        <v>1.134102856330252E-3</v>
      </c>
      <c r="AC4" s="17">
        <f t="shared" si="1"/>
        <v>1.134102856330252E-3</v>
      </c>
      <c r="AD4" s="17">
        <f t="shared" si="1"/>
        <v>1.134102856330252E-3</v>
      </c>
      <c r="AE4" s="17">
        <f t="shared" si="1"/>
        <v>1.134102856330252E-3</v>
      </c>
      <c r="AF4" s="17">
        <f t="shared" si="1"/>
        <v>1.134102856330252E-3</v>
      </c>
      <c r="AG4" s="17">
        <f t="shared" si="1"/>
        <v>1.134102856330252E-3</v>
      </c>
      <c r="AH4" s="17">
        <f t="shared" si="1"/>
        <v>1.134102856330252E-3</v>
      </c>
      <c r="AI4" s="17">
        <f t="shared" si="1"/>
        <v>1.134102856330252E-3</v>
      </c>
      <c r="AJ4" s="17">
        <f t="shared" si="1"/>
        <v>1.134102856330252E-3</v>
      </c>
    </row>
    <row r="5" spans="1:36">
      <c r="A5" t="s">
        <v>128</v>
      </c>
      <c r="B5" s="17">
        <f>B$4</f>
        <v>1.134102856330252E-3</v>
      </c>
      <c r="C5" s="17">
        <f t="shared" ref="C5:AJ5" si="2">C$4</f>
        <v>1.134102856330252E-3</v>
      </c>
      <c r="D5" s="17">
        <f t="shared" si="2"/>
        <v>1.134102856330252E-3</v>
      </c>
      <c r="E5" s="17">
        <f t="shared" si="2"/>
        <v>1.134102856330252E-3</v>
      </c>
      <c r="F5" s="17">
        <f t="shared" si="2"/>
        <v>1.134102856330252E-3</v>
      </c>
      <c r="G5" s="17">
        <f t="shared" si="2"/>
        <v>1.134102856330252E-3</v>
      </c>
      <c r="H5" s="17">
        <f t="shared" si="2"/>
        <v>1.134102856330252E-3</v>
      </c>
      <c r="I5" s="17">
        <f t="shared" si="2"/>
        <v>1.134102856330252E-3</v>
      </c>
      <c r="J5" s="17">
        <f t="shared" si="2"/>
        <v>1.134102856330252E-3</v>
      </c>
      <c r="K5" s="17">
        <f t="shared" si="2"/>
        <v>1.134102856330252E-3</v>
      </c>
      <c r="L5" s="17">
        <f t="shared" si="2"/>
        <v>1.134102856330252E-3</v>
      </c>
      <c r="M5" s="17">
        <f t="shared" si="2"/>
        <v>1.134102856330252E-3</v>
      </c>
      <c r="N5" s="17">
        <f t="shared" si="2"/>
        <v>1.134102856330252E-3</v>
      </c>
      <c r="O5" s="17">
        <f t="shared" si="2"/>
        <v>1.134102856330252E-3</v>
      </c>
      <c r="P5" s="17">
        <f t="shared" si="2"/>
        <v>1.134102856330252E-3</v>
      </c>
      <c r="Q5" s="17">
        <f t="shared" si="2"/>
        <v>1.134102856330252E-3</v>
      </c>
      <c r="R5" s="17">
        <f t="shared" si="2"/>
        <v>1.134102856330252E-3</v>
      </c>
      <c r="S5" s="17">
        <f t="shared" si="2"/>
        <v>1.134102856330252E-3</v>
      </c>
      <c r="T5" s="17">
        <f t="shared" si="2"/>
        <v>1.134102856330252E-3</v>
      </c>
      <c r="U5" s="17">
        <f t="shared" si="2"/>
        <v>1.134102856330252E-3</v>
      </c>
      <c r="V5" s="17">
        <f t="shared" si="2"/>
        <v>1.134102856330252E-3</v>
      </c>
      <c r="W5" s="17">
        <f t="shared" si="2"/>
        <v>1.134102856330252E-3</v>
      </c>
      <c r="X5" s="17">
        <f t="shared" si="2"/>
        <v>1.134102856330252E-3</v>
      </c>
      <c r="Y5" s="17">
        <f t="shared" si="2"/>
        <v>1.134102856330252E-3</v>
      </c>
      <c r="Z5" s="17">
        <f t="shared" si="2"/>
        <v>1.134102856330252E-3</v>
      </c>
      <c r="AA5" s="17">
        <f t="shared" si="2"/>
        <v>1.134102856330252E-3</v>
      </c>
      <c r="AB5" s="17">
        <f t="shared" si="2"/>
        <v>1.134102856330252E-3</v>
      </c>
      <c r="AC5" s="17">
        <f t="shared" si="2"/>
        <v>1.134102856330252E-3</v>
      </c>
      <c r="AD5" s="17">
        <f t="shared" si="2"/>
        <v>1.134102856330252E-3</v>
      </c>
      <c r="AE5" s="17">
        <f t="shared" si="2"/>
        <v>1.134102856330252E-3</v>
      </c>
      <c r="AF5" s="17">
        <f t="shared" si="2"/>
        <v>1.134102856330252E-3</v>
      </c>
      <c r="AG5" s="17">
        <f t="shared" si="2"/>
        <v>1.134102856330252E-3</v>
      </c>
      <c r="AH5" s="17">
        <f t="shared" si="2"/>
        <v>1.134102856330252E-3</v>
      </c>
      <c r="AI5" s="17">
        <f t="shared" si="2"/>
        <v>1.134102856330252E-3</v>
      </c>
      <c r="AJ5" s="17">
        <f t="shared" si="2"/>
        <v>1.134102856330252E-3</v>
      </c>
    </row>
    <row r="6" spans="1:36">
      <c r="A6" t="s">
        <v>129</v>
      </c>
      <c r="B6" s="17">
        <f>B$4/(1-'Calculations Etc'!$B$12)*'Calculations Etc'!$B$16+B$4*(1-'Calculations Etc'!$B$16)</f>
        <v>2.4965185245269888E-3</v>
      </c>
      <c r="C6" s="17">
        <f>C$4/(1-'Calculations Etc'!$B$12)*'Calculations Etc'!$B$16+C$4*(1-'Calculations Etc'!$B$16)</f>
        <v>2.4965185245269888E-3</v>
      </c>
      <c r="D6" s="17">
        <f>D$4/(1-'Calculations Etc'!$B$12)*'Calculations Etc'!$B$16+D$4*(1-'Calculations Etc'!$B$16)</f>
        <v>2.4965185245269888E-3</v>
      </c>
      <c r="E6" s="17">
        <f>E$4/(1-'Calculations Etc'!$B$12)*'Calculations Etc'!$B$16+E$4*(1-'Calculations Etc'!$B$16)</f>
        <v>2.4965185245269888E-3</v>
      </c>
      <c r="F6" s="17">
        <f>F$4/(1-'Calculations Etc'!$B$12)*'Calculations Etc'!$B$16+F$4*(1-'Calculations Etc'!$B$16)</f>
        <v>2.4965185245269888E-3</v>
      </c>
      <c r="G6" s="17">
        <f>G$4/(1-'Calculations Etc'!$B$12)*'Calculations Etc'!$B$16+G$4*(1-'Calculations Etc'!$B$16)</f>
        <v>2.4965185245269888E-3</v>
      </c>
      <c r="H6" s="17">
        <f>H$4/(1-'Calculations Etc'!$B$12)*'Calculations Etc'!$B$16+H$4*(1-'Calculations Etc'!$B$16)</f>
        <v>2.4965185245269888E-3</v>
      </c>
      <c r="I6" s="17">
        <f>I$4/(1-'Calculations Etc'!$B$12)*'Calculations Etc'!$B$16+I$4*(1-'Calculations Etc'!$B$16)</f>
        <v>2.4965185245269888E-3</v>
      </c>
      <c r="J6" s="17">
        <f>J$4/(1-'Calculations Etc'!$B$12)*'Calculations Etc'!$B$16+J$4*(1-'Calculations Etc'!$B$16)</f>
        <v>2.4965185245269888E-3</v>
      </c>
      <c r="K6" s="17">
        <f>K$4/(1-'Calculations Etc'!$B$12)*'Calculations Etc'!$B$16+K$4*(1-'Calculations Etc'!$B$16)</f>
        <v>2.4965185245269888E-3</v>
      </c>
      <c r="L6" s="17">
        <f>L$4/(1-'Calculations Etc'!$B$12)*'Calculations Etc'!$B$16+L$4*(1-'Calculations Etc'!$B$16)</f>
        <v>2.4965185245269888E-3</v>
      </c>
      <c r="M6" s="17">
        <f>M$4/(1-'Calculations Etc'!$B$12)*'Calculations Etc'!$B$16+M$4*(1-'Calculations Etc'!$B$16)</f>
        <v>2.4965185245269888E-3</v>
      </c>
      <c r="N6" s="17">
        <f>N$4/(1-'Calculations Etc'!$B$12)*'Calculations Etc'!$B$16+N$4*(1-'Calculations Etc'!$B$16)</f>
        <v>2.4965185245269888E-3</v>
      </c>
      <c r="O6" s="17">
        <f>O$4/(1-'Calculations Etc'!$B$12)*'Calculations Etc'!$B$16+O$4*(1-'Calculations Etc'!$B$16)</f>
        <v>2.4965185245269888E-3</v>
      </c>
      <c r="P6" s="17">
        <f>P$4/(1-'Calculations Etc'!$B$12)*'Calculations Etc'!$B$16+P$4*(1-'Calculations Etc'!$B$16)</f>
        <v>2.4965185245269888E-3</v>
      </c>
      <c r="Q6" s="17">
        <f>Q$4/(1-'Calculations Etc'!$B$12)*'Calculations Etc'!$B$16+Q$4*(1-'Calculations Etc'!$B$16)</f>
        <v>2.4965185245269888E-3</v>
      </c>
      <c r="R6" s="17">
        <f>R$4/(1-'Calculations Etc'!$B$12)*'Calculations Etc'!$B$16+R$4*(1-'Calculations Etc'!$B$16)</f>
        <v>2.4965185245269888E-3</v>
      </c>
      <c r="S6" s="17">
        <f>S$4/(1-'Calculations Etc'!$B$12)*'Calculations Etc'!$B$16+S$4*(1-'Calculations Etc'!$B$16)</f>
        <v>2.4965185245269888E-3</v>
      </c>
      <c r="T6" s="17">
        <f>T$4/(1-'Calculations Etc'!$B$12)*'Calculations Etc'!$B$16+T$4*(1-'Calculations Etc'!$B$16)</f>
        <v>2.4965185245269888E-3</v>
      </c>
      <c r="U6" s="17">
        <f>U$4/(1-'Calculations Etc'!$B$12)*'Calculations Etc'!$B$16+U$4*(1-'Calculations Etc'!$B$16)</f>
        <v>2.4965185245269888E-3</v>
      </c>
      <c r="V6" s="17">
        <f>V$4/(1-'Calculations Etc'!$B$12)*'Calculations Etc'!$B$16+V$4*(1-'Calculations Etc'!$B$16)</f>
        <v>2.4965185245269888E-3</v>
      </c>
      <c r="W6" s="17">
        <f>W$4/(1-'Calculations Etc'!$B$12)*'Calculations Etc'!$B$16+W$4*(1-'Calculations Etc'!$B$16)</f>
        <v>2.4965185245269888E-3</v>
      </c>
      <c r="X6" s="17">
        <f>X$4/(1-'Calculations Etc'!$B$12)*'Calculations Etc'!$B$16+X$4*(1-'Calculations Etc'!$B$16)</f>
        <v>2.4965185245269888E-3</v>
      </c>
      <c r="Y6" s="17">
        <f>Y$4/(1-'Calculations Etc'!$B$12)*'Calculations Etc'!$B$16+Y$4*(1-'Calculations Etc'!$B$16)</f>
        <v>2.4965185245269888E-3</v>
      </c>
      <c r="Z6" s="17">
        <f>Z$4/(1-'Calculations Etc'!$B$12)*'Calculations Etc'!$B$16+Z$4*(1-'Calculations Etc'!$B$16)</f>
        <v>2.4965185245269888E-3</v>
      </c>
      <c r="AA6" s="17">
        <f>AA$4/(1-'Calculations Etc'!$B$12)*'Calculations Etc'!$B$16+AA$4*(1-'Calculations Etc'!$B$16)</f>
        <v>2.4965185245269888E-3</v>
      </c>
      <c r="AB6" s="17">
        <f>AB$4/(1-'Calculations Etc'!$B$12)*'Calculations Etc'!$B$16+AB$4*(1-'Calculations Etc'!$B$16)</f>
        <v>2.4965185245269888E-3</v>
      </c>
      <c r="AC6" s="17">
        <f>AC$4/(1-'Calculations Etc'!$B$12)*'Calculations Etc'!$B$16+AC$4*(1-'Calculations Etc'!$B$16)</f>
        <v>2.4965185245269888E-3</v>
      </c>
      <c r="AD6" s="17">
        <f>AD$4/(1-'Calculations Etc'!$B$12)*'Calculations Etc'!$B$16+AD$4*(1-'Calculations Etc'!$B$16)</f>
        <v>2.4965185245269888E-3</v>
      </c>
      <c r="AE6" s="17">
        <f>AE$4/(1-'Calculations Etc'!$B$12)*'Calculations Etc'!$B$16+AE$4*(1-'Calculations Etc'!$B$16)</f>
        <v>2.4965185245269888E-3</v>
      </c>
      <c r="AF6" s="17">
        <f>AF$4/(1-'Calculations Etc'!$B$12)*'Calculations Etc'!$B$16+AF$4*(1-'Calculations Etc'!$B$16)</f>
        <v>2.4965185245269888E-3</v>
      </c>
      <c r="AG6" s="17">
        <f>AG$4/(1-'Calculations Etc'!$B$12)*'Calculations Etc'!$B$16+AG$4*(1-'Calculations Etc'!$B$16)</f>
        <v>2.4965185245269888E-3</v>
      </c>
      <c r="AH6" s="17">
        <f>AH$4/(1-'Calculations Etc'!$B$12)*'Calculations Etc'!$B$16+AH$4*(1-'Calculations Etc'!$B$16)</f>
        <v>2.4965185245269888E-3</v>
      </c>
      <c r="AI6" s="17">
        <f>AI$4/(1-'Calculations Etc'!$B$12)*'Calculations Etc'!$B$16+AI$4*(1-'Calculations Etc'!$B$16)</f>
        <v>2.4965185245269888E-3</v>
      </c>
      <c r="AJ6" s="17">
        <f>AJ$4/(1-'Calculations Etc'!$B$12)*'Calculations Etc'!$B$16+AJ$4*(1-'Calculations Etc'!$B$16)</f>
        <v>2.4965185245269888E-3</v>
      </c>
    </row>
    <row r="7" spans="1:36">
      <c r="A7" t="s">
        <v>130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13" spans="1:36">
      <c r="B13" s="51"/>
    </row>
    <row r="14" spans="1:36">
      <c r="B14" s="17"/>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tabSelected="1" workbookViewId="0"/>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125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126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127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128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129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130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1"/>
  <sheetViews>
    <sheetView workbookViewId="0">
      <pane xSplit="2" ySplit="1" topLeftCell="C2" activePane="bottomRight" state="frozen"/>
      <selection pane="topRight" activeCell="C1" sqref="C1"/>
      <selection pane="bottomLeft" activeCell="A2" sqref="A2"/>
      <selection pane="bottomRight" activeCell="D20" sqref="A1:XFD1048576"/>
    </sheetView>
  </sheetViews>
  <sheetFormatPr defaultRowHeight="15" customHeight="1"/>
  <cols>
    <col min="1" max="1" width="20.85546875" hidden="1" customWidth="1"/>
    <col min="2" max="2" width="45.7109375" customWidth="1"/>
  </cols>
  <sheetData>
    <row r="1" spans="1:38" ht="15" customHeight="1" thickBot="1">
      <c r="B1" s="11" t="s">
        <v>1160</v>
      </c>
      <c r="C1" s="10">
        <v>2016</v>
      </c>
      <c r="D1" s="10">
        <v>2017</v>
      </c>
      <c r="E1" s="10">
        <v>2018</v>
      </c>
      <c r="F1" s="10">
        <v>2019</v>
      </c>
      <c r="G1" s="10">
        <v>2020</v>
      </c>
      <c r="H1" s="10">
        <v>2021</v>
      </c>
      <c r="I1" s="10">
        <v>2022</v>
      </c>
      <c r="J1" s="10">
        <v>2023</v>
      </c>
      <c r="K1" s="10">
        <v>2024</v>
      </c>
      <c r="L1" s="10">
        <v>2025</v>
      </c>
      <c r="M1" s="10">
        <v>2026</v>
      </c>
      <c r="N1" s="10">
        <v>2027</v>
      </c>
      <c r="O1" s="10">
        <v>2028</v>
      </c>
      <c r="P1" s="10">
        <v>2029</v>
      </c>
      <c r="Q1" s="10">
        <v>2030</v>
      </c>
      <c r="R1" s="10">
        <v>2031</v>
      </c>
      <c r="S1" s="10">
        <v>2032</v>
      </c>
      <c r="T1" s="10">
        <v>2033</v>
      </c>
      <c r="U1" s="10">
        <v>2034</v>
      </c>
      <c r="V1" s="10">
        <v>2035</v>
      </c>
      <c r="W1" s="10">
        <v>2036</v>
      </c>
      <c r="X1" s="10">
        <v>2037</v>
      </c>
      <c r="Y1" s="10">
        <v>2038</v>
      </c>
      <c r="Z1" s="10">
        <v>2039</v>
      </c>
      <c r="AA1" s="10">
        <v>2040</v>
      </c>
      <c r="AB1" s="10">
        <v>2041</v>
      </c>
      <c r="AC1" s="10">
        <v>2042</v>
      </c>
      <c r="AD1" s="10">
        <v>2043</v>
      </c>
      <c r="AE1" s="10">
        <v>2044</v>
      </c>
      <c r="AF1" s="10">
        <v>2045</v>
      </c>
      <c r="AG1" s="10">
        <v>2046</v>
      </c>
      <c r="AH1" s="10">
        <v>2047</v>
      </c>
      <c r="AI1" s="10">
        <v>2048</v>
      </c>
      <c r="AJ1" s="10">
        <v>2049</v>
      </c>
      <c r="AK1" s="10">
        <v>2050</v>
      </c>
    </row>
    <row r="2" spans="1:38" ht="15" customHeight="1" thickTop="1"/>
    <row r="3" spans="1:38" ht="15" customHeight="1">
      <c r="C3" s="80" t="s">
        <v>122</v>
      </c>
      <c r="D3" s="80" t="s">
        <v>1159</v>
      </c>
      <c r="E3" s="80"/>
      <c r="F3" s="80"/>
      <c r="G3" s="80"/>
    </row>
    <row r="4" spans="1:38" ht="15" customHeight="1">
      <c r="C4" s="80" t="s">
        <v>121</v>
      </c>
      <c r="D4" s="80" t="s">
        <v>1161</v>
      </c>
      <c r="E4" s="80"/>
      <c r="F4" s="80"/>
      <c r="G4" s="80" t="s">
        <v>120</v>
      </c>
    </row>
    <row r="5" spans="1:38" ht="15" customHeight="1">
      <c r="C5" s="80" t="s">
        <v>119</v>
      </c>
      <c r="D5" s="80" t="s">
        <v>1162</v>
      </c>
      <c r="E5" s="80"/>
      <c r="F5" s="80"/>
      <c r="G5" s="80"/>
    </row>
    <row r="6" spans="1:38" ht="15" customHeight="1">
      <c r="C6" s="80" t="s">
        <v>118</v>
      </c>
      <c r="D6" s="80"/>
      <c r="E6" s="80" t="s">
        <v>1163</v>
      </c>
      <c r="F6" s="80"/>
      <c r="G6" s="80"/>
    </row>
    <row r="10" spans="1:38" ht="15" customHeight="1">
      <c r="A10" s="81" t="s">
        <v>707</v>
      </c>
      <c r="B10" s="12" t="s">
        <v>708</v>
      </c>
    </row>
    <row r="11" spans="1:38" ht="15" customHeight="1">
      <c r="B11" s="11" t="s">
        <v>709</v>
      </c>
    </row>
    <row r="12" spans="1:38" ht="15" customHeight="1">
      <c r="B12" s="11" t="s">
        <v>115</v>
      </c>
      <c r="C12" s="82" t="s">
        <v>115</v>
      </c>
      <c r="D12" s="82" t="s">
        <v>115</v>
      </c>
      <c r="E12" s="82" t="s">
        <v>115</v>
      </c>
      <c r="F12" s="82" t="s">
        <v>115</v>
      </c>
      <c r="G12" s="82" t="s">
        <v>115</v>
      </c>
      <c r="H12" s="82" t="s">
        <v>115</v>
      </c>
      <c r="I12" s="82" t="s">
        <v>115</v>
      </c>
      <c r="J12" s="82" t="s">
        <v>115</v>
      </c>
      <c r="K12" s="82" t="s">
        <v>115</v>
      </c>
      <c r="L12" s="82" t="s">
        <v>115</v>
      </c>
      <c r="M12" s="82" t="s">
        <v>115</v>
      </c>
      <c r="N12" s="82" t="s">
        <v>115</v>
      </c>
      <c r="O12" s="82" t="s">
        <v>115</v>
      </c>
      <c r="P12" s="82" t="s">
        <v>115</v>
      </c>
      <c r="Q12" s="82" t="s">
        <v>115</v>
      </c>
      <c r="R12" s="82" t="s">
        <v>115</v>
      </c>
      <c r="S12" s="82" t="s">
        <v>115</v>
      </c>
      <c r="T12" s="82" t="s">
        <v>115</v>
      </c>
      <c r="U12" s="82" t="s">
        <v>115</v>
      </c>
      <c r="V12" s="82" t="s">
        <v>115</v>
      </c>
      <c r="W12" s="82" t="s">
        <v>115</v>
      </c>
      <c r="X12" s="82" t="s">
        <v>115</v>
      </c>
      <c r="Y12" s="82" t="s">
        <v>115</v>
      </c>
      <c r="Z12" s="82" t="s">
        <v>115</v>
      </c>
      <c r="AA12" s="82" t="s">
        <v>115</v>
      </c>
      <c r="AB12" s="82" t="s">
        <v>115</v>
      </c>
      <c r="AC12" s="82" t="s">
        <v>115</v>
      </c>
      <c r="AD12" s="82" t="s">
        <v>115</v>
      </c>
      <c r="AE12" s="82" t="s">
        <v>115</v>
      </c>
      <c r="AF12" s="82" t="s">
        <v>115</v>
      </c>
      <c r="AG12" s="82" t="s">
        <v>115</v>
      </c>
      <c r="AH12" s="82" t="s">
        <v>115</v>
      </c>
      <c r="AI12" s="82" t="s">
        <v>115</v>
      </c>
      <c r="AJ12" s="82" t="s">
        <v>115</v>
      </c>
      <c r="AK12" s="82" t="s">
        <v>115</v>
      </c>
      <c r="AL12" s="82" t="s">
        <v>1164</v>
      </c>
    </row>
    <row r="13" spans="1:38" ht="15" customHeight="1" thickBot="1">
      <c r="B13" s="10" t="s">
        <v>710</v>
      </c>
      <c r="C13" s="10">
        <v>2016</v>
      </c>
      <c r="D13" s="10">
        <v>2017</v>
      </c>
      <c r="E13" s="10">
        <v>2018</v>
      </c>
      <c r="F13" s="10">
        <v>2019</v>
      </c>
      <c r="G13" s="10">
        <v>2020</v>
      </c>
      <c r="H13" s="10">
        <v>2021</v>
      </c>
      <c r="I13" s="10">
        <v>2022</v>
      </c>
      <c r="J13" s="10">
        <v>2023</v>
      </c>
      <c r="K13" s="10">
        <v>2024</v>
      </c>
      <c r="L13" s="10">
        <v>2025</v>
      </c>
      <c r="M13" s="10">
        <v>2026</v>
      </c>
      <c r="N13" s="10">
        <v>2027</v>
      </c>
      <c r="O13" s="10">
        <v>2028</v>
      </c>
      <c r="P13" s="10">
        <v>2029</v>
      </c>
      <c r="Q13" s="10">
        <v>2030</v>
      </c>
      <c r="R13" s="10">
        <v>2031</v>
      </c>
      <c r="S13" s="10">
        <v>2032</v>
      </c>
      <c r="T13" s="10">
        <v>2033</v>
      </c>
      <c r="U13" s="10">
        <v>2034</v>
      </c>
      <c r="V13" s="10">
        <v>2035</v>
      </c>
      <c r="W13" s="10">
        <v>2036</v>
      </c>
      <c r="X13" s="10">
        <v>2037</v>
      </c>
      <c r="Y13" s="10">
        <v>2038</v>
      </c>
      <c r="Z13" s="10">
        <v>2039</v>
      </c>
      <c r="AA13" s="10">
        <v>2040</v>
      </c>
      <c r="AB13" s="10">
        <v>2041</v>
      </c>
      <c r="AC13" s="10">
        <v>2042</v>
      </c>
      <c r="AD13" s="10">
        <v>2043</v>
      </c>
      <c r="AE13" s="10">
        <v>2044</v>
      </c>
      <c r="AF13" s="10">
        <v>2045</v>
      </c>
      <c r="AG13" s="10">
        <v>2046</v>
      </c>
      <c r="AH13" s="10">
        <v>2047</v>
      </c>
      <c r="AI13" s="10">
        <v>2048</v>
      </c>
      <c r="AJ13" s="10">
        <v>2049</v>
      </c>
      <c r="AK13" s="10">
        <v>2050</v>
      </c>
      <c r="AL13" s="10">
        <v>2050</v>
      </c>
    </row>
    <row r="14" spans="1:38" ht="15" customHeight="1" thickTop="1"/>
    <row r="15" spans="1:38" ht="15" customHeight="1">
      <c r="B15" s="4" t="s">
        <v>56</v>
      </c>
    </row>
    <row r="16" spans="1:38" ht="15" customHeight="1">
      <c r="B16" s="4" t="s">
        <v>711</v>
      </c>
    </row>
    <row r="17" spans="1:38" ht="15" customHeight="1">
      <c r="A17" s="81" t="s">
        <v>712</v>
      </c>
      <c r="B17" s="7" t="s">
        <v>713</v>
      </c>
      <c r="C17" s="9">
        <v>15348.922852</v>
      </c>
      <c r="D17" s="9">
        <v>15340.958008</v>
      </c>
      <c r="E17" s="9">
        <v>15275.713867</v>
      </c>
      <c r="F17" s="9">
        <v>15149.613281</v>
      </c>
      <c r="G17" s="9">
        <v>14898.998046999999</v>
      </c>
      <c r="H17" s="9">
        <v>14561.830078000001</v>
      </c>
      <c r="I17" s="9">
        <v>14198.213867</v>
      </c>
      <c r="J17" s="9">
        <v>13789.819336</v>
      </c>
      <c r="K17" s="9">
        <v>13353.652344</v>
      </c>
      <c r="L17" s="9">
        <v>12923.058594</v>
      </c>
      <c r="M17" s="9">
        <v>12583.976562</v>
      </c>
      <c r="N17" s="9">
        <v>12291.085938</v>
      </c>
      <c r="O17" s="9">
        <v>12033.508789</v>
      </c>
      <c r="P17" s="9">
        <v>11799.0625</v>
      </c>
      <c r="Q17" s="9">
        <v>11590.725586</v>
      </c>
      <c r="R17" s="9">
        <v>11401.176758</v>
      </c>
      <c r="S17" s="9">
        <v>11237.5</v>
      </c>
      <c r="T17" s="9">
        <v>11090.249023</v>
      </c>
      <c r="U17" s="9">
        <v>10957.661133</v>
      </c>
      <c r="V17" s="9">
        <v>10838.918944999999</v>
      </c>
      <c r="W17" s="9">
        <v>10756.648438</v>
      </c>
      <c r="X17" s="9">
        <v>10679.75</v>
      </c>
      <c r="Y17" s="9">
        <v>10615.721680000001</v>
      </c>
      <c r="Z17" s="9">
        <v>10567.790039</v>
      </c>
      <c r="AA17" s="9">
        <v>10535.46875</v>
      </c>
      <c r="AB17" s="9">
        <v>10513.509765999999</v>
      </c>
      <c r="AC17" s="9">
        <v>10505.731444999999</v>
      </c>
      <c r="AD17" s="9">
        <v>10509.230469</v>
      </c>
      <c r="AE17" s="9">
        <v>10524.769531</v>
      </c>
      <c r="AF17" s="9">
        <v>10551.709961</v>
      </c>
      <c r="AG17" s="9">
        <v>10592.354492</v>
      </c>
      <c r="AH17" s="9">
        <v>10643.206055000001</v>
      </c>
      <c r="AI17" s="9">
        <v>10698.003906</v>
      </c>
      <c r="AJ17" s="9">
        <v>10760.148438</v>
      </c>
      <c r="AK17" s="9">
        <v>10829.131836</v>
      </c>
      <c r="AL17" s="5">
        <v>-1.0499E-2</v>
      </c>
    </row>
    <row r="18" spans="1:38" ht="15" customHeight="1">
      <c r="A18" s="81" t="s">
        <v>714</v>
      </c>
      <c r="B18" s="7" t="s">
        <v>715</v>
      </c>
      <c r="C18" s="9">
        <v>6483.4013670000004</v>
      </c>
      <c r="D18" s="9">
        <v>6525.0737300000001</v>
      </c>
      <c r="E18" s="9">
        <v>6531.9545900000003</v>
      </c>
      <c r="F18" s="9">
        <v>6503.6538090000004</v>
      </c>
      <c r="G18" s="9">
        <v>6439.0078119999998</v>
      </c>
      <c r="H18" s="9">
        <v>6345.455078</v>
      </c>
      <c r="I18" s="9">
        <v>6239.7670900000003</v>
      </c>
      <c r="J18" s="9">
        <v>6106.5532229999999</v>
      </c>
      <c r="K18" s="9">
        <v>5963.2490230000003</v>
      </c>
      <c r="L18" s="9">
        <v>5808.9023440000001</v>
      </c>
      <c r="M18" s="9">
        <v>5689.0039059999999</v>
      </c>
      <c r="N18" s="9">
        <v>5588.2280270000001</v>
      </c>
      <c r="O18" s="9">
        <v>5502.6215819999998</v>
      </c>
      <c r="P18" s="9">
        <v>5426.5097660000001</v>
      </c>
      <c r="Q18" s="9">
        <v>5360.6689450000003</v>
      </c>
      <c r="R18" s="9">
        <v>5302.8276370000003</v>
      </c>
      <c r="S18" s="9">
        <v>5255.3681640000004</v>
      </c>
      <c r="T18" s="9">
        <v>5214.9169920000004</v>
      </c>
      <c r="U18" s="9">
        <v>5180.5219729999999</v>
      </c>
      <c r="V18" s="9">
        <v>5150.6572269999997</v>
      </c>
      <c r="W18" s="9">
        <v>5135.9702150000003</v>
      </c>
      <c r="X18" s="9">
        <v>5122.6157229999999</v>
      </c>
      <c r="Y18" s="9">
        <v>5113.2709960000002</v>
      </c>
      <c r="Z18" s="9">
        <v>5110.1816410000001</v>
      </c>
      <c r="AA18" s="9">
        <v>5113.357422</v>
      </c>
      <c r="AB18" s="9">
        <v>5120.4174800000001</v>
      </c>
      <c r="AC18" s="9">
        <v>5133.2163090000004</v>
      </c>
      <c r="AD18" s="9">
        <v>5150.3549800000001</v>
      </c>
      <c r="AE18" s="9">
        <v>5172.4228519999997</v>
      </c>
      <c r="AF18" s="9">
        <v>5199.345703</v>
      </c>
      <c r="AG18" s="9">
        <v>5231.923828</v>
      </c>
      <c r="AH18" s="9">
        <v>5268.7392579999996</v>
      </c>
      <c r="AI18" s="9">
        <v>5306.8994140000004</v>
      </c>
      <c r="AJ18" s="9">
        <v>5347.8217770000001</v>
      </c>
      <c r="AK18" s="9">
        <v>5392.5708009999998</v>
      </c>
      <c r="AL18" s="5">
        <v>-5.7600000000000004E-3</v>
      </c>
    </row>
    <row r="19" spans="1:38" ht="15" customHeight="1">
      <c r="A19" s="81" t="s">
        <v>716</v>
      </c>
      <c r="B19" s="7" t="s">
        <v>717</v>
      </c>
      <c r="C19" s="9">
        <v>8846.9003909999992</v>
      </c>
      <c r="D19" s="9">
        <v>8797.1425780000009</v>
      </c>
      <c r="E19" s="9">
        <v>8724.9980469999991</v>
      </c>
      <c r="F19" s="9">
        <v>8627.2802730000003</v>
      </c>
      <c r="G19" s="9">
        <v>8441.4960940000001</v>
      </c>
      <c r="H19" s="9">
        <v>8198.1494139999995</v>
      </c>
      <c r="I19" s="9">
        <v>7940.5249020000001</v>
      </c>
      <c r="J19" s="9">
        <v>7665.7265619999998</v>
      </c>
      <c r="K19" s="9">
        <v>7373.2753910000001</v>
      </c>
      <c r="L19" s="9">
        <v>7097.4716799999997</v>
      </c>
      <c r="M19" s="9">
        <v>6878.6318359999996</v>
      </c>
      <c r="N19" s="9">
        <v>6686.8061520000001</v>
      </c>
      <c r="O19" s="9">
        <v>6515.0820309999999</v>
      </c>
      <c r="P19" s="9">
        <v>6356.9658200000003</v>
      </c>
      <c r="Q19" s="9">
        <v>6214.6591799999997</v>
      </c>
      <c r="R19" s="9">
        <v>6083.1181640000004</v>
      </c>
      <c r="S19" s="9">
        <v>5967.0361329999996</v>
      </c>
      <c r="T19" s="9">
        <v>5860.3525390000004</v>
      </c>
      <c r="U19" s="9">
        <v>5762.2597660000001</v>
      </c>
      <c r="V19" s="9">
        <v>5673.4672849999997</v>
      </c>
      <c r="W19" s="9">
        <v>5605.9257809999999</v>
      </c>
      <c r="X19" s="9">
        <v>5542.4204099999997</v>
      </c>
      <c r="Y19" s="9">
        <v>5487.7646480000003</v>
      </c>
      <c r="Z19" s="9">
        <v>5442.9306640000004</v>
      </c>
      <c r="AA19" s="9">
        <v>5407.4248049999997</v>
      </c>
      <c r="AB19" s="9">
        <v>5378.3847660000001</v>
      </c>
      <c r="AC19" s="9">
        <v>5357.7709960000002</v>
      </c>
      <c r="AD19" s="9">
        <v>5344.0815430000002</v>
      </c>
      <c r="AE19" s="9">
        <v>5337.4887699999999</v>
      </c>
      <c r="AF19" s="9">
        <v>5337.4301759999998</v>
      </c>
      <c r="AG19" s="9">
        <v>5345.4018550000001</v>
      </c>
      <c r="AH19" s="9">
        <v>5359.3334960000002</v>
      </c>
      <c r="AI19" s="9">
        <v>5375.8608400000003</v>
      </c>
      <c r="AJ19" s="9">
        <v>5396.9658200000003</v>
      </c>
      <c r="AK19" s="9">
        <v>5421.0708009999998</v>
      </c>
      <c r="AL19" s="5">
        <v>-1.4564000000000001E-2</v>
      </c>
    </row>
    <row r="20" spans="1:38" ht="15" customHeight="1">
      <c r="A20" s="81" t="s">
        <v>718</v>
      </c>
      <c r="B20" s="7" t="s">
        <v>719</v>
      </c>
      <c r="C20" s="9">
        <v>18.620885999999999</v>
      </c>
      <c r="D20" s="9">
        <v>18.740773999999998</v>
      </c>
      <c r="E20" s="9">
        <v>18.760732999999998</v>
      </c>
      <c r="F20" s="9">
        <v>18.679604999999999</v>
      </c>
      <c r="G20" s="9">
        <v>18.494246</v>
      </c>
      <c r="H20" s="9">
        <v>18.225636999999999</v>
      </c>
      <c r="I20" s="9">
        <v>17.922276</v>
      </c>
      <c r="J20" s="9">
        <v>17.539895999999999</v>
      </c>
      <c r="K20" s="9">
        <v>17.128319000000001</v>
      </c>
      <c r="L20" s="9">
        <v>16.685051000000001</v>
      </c>
      <c r="M20" s="9">
        <v>16.340762999999999</v>
      </c>
      <c r="N20" s="9">
        <v>16.051331000000001</v>
      </c>
      <c r="O20" s="9">
        <v>15.805567999999999</v>
      </c>
      <c r="P20" s="9">
        <v>15.58704</v>
      </c>
      <c r="Q20" s="9">
        <v>15.397816000000001</v>
      </c>
      <c r="R20" s="9">
        <v>15.231665</v>
      </c>
      <c r="S20" s="9">
        <v>15.095245</v>
      </c>
      <c r="T20" s="9">
        <v>14.979062000000001</v>
      </c>
      <c r="U20" s="9">
        <v>14.880203</v>
      </c>
      <c r="V20" s="9">
        <v>14.794135000000001</v>
      </c>
      <c r="W20" s="9">
        <v>14.751836000000001</v>
      </c>
      <c r="X20" s="9">
        <v>14.713428</v>
      </c>
      <c r="Y20" s="9">
        <v>14.686499</v>
      </c>
      <c r="Z20" s="9">
        <v>14.677545</v>
      </c>
      <c r="AA20" s="9">
        <v>14.686747</v>
      </c>
      <c r="AB20" s="9">
        <v>14.707197000000001</v>
      </c>
      <c r="AC20" s="9">
        <v>14.744119</v>
      </c>
      <c r="AD20" s="9">
        <v>14.793485</v>
      </c>
      <c r="AE20" s="9">
        <v>14.857013</v>
      </c>
      <c r="AF20" s="9">
        <v>14.934505</v>
      </c>
      <c r="AG20" s="9">
        <v>15.028237000000001</v>
      </c>
      <c r="AH20" s="9">
        <v>15.134138999999999</v>
      </c>
      <c r="AI20" s="9">
        <v>15.243895999999999</v>
      </c>
      <c r="AJ20" s="9">
        <v>15.361584000000001</v>
      </c>
      <c r="AK20" s="9">
        <v>15.490247999999999</v>
      </c>
      <c r="AL20" s="5">
        <v>-5.7559999999999998E-3</v>
      </c>
    </row>
    <row r="21" spans="1:38" ht="15" customHeight="1">
      <c r="A21" s="81" t="s">
        <v>720</v>
      </c>
      <c r="B21" s="7" t="s">
        <v>721</v>
      </c>
      <c r="C21" s="9">
        <v>875.56066899999996</v>
      </c>
      <c r="D21" s="9">
        <v>904.99218800000006</v>
      </c>
      <c r="E21" s="9">
        <v>882.87835700000005</v>
      </c>
      <c r="F21" s="9">
        <v>881.71856700000001</v>
      </c>
      <c r="G21" s="9">
        <v>870.89269999999999</v>
      </c>
      <c r="H21" s="9">
        <v>857.87383999999997</v>
      </c>
      <c r="I21" s="9">
        <v>844.321777</v>
      </c>
      <c r="J21" s="9">
        <v>831.34265100000005</v>
      </c>
      <c r="K21" s="9">
        <v>819.26769999999999</v>
      </c>
      <c r="L21" s="9">
        <v>815.24603300000001</v>
      </c>
      <c r="M21" s="9">
        <v>812.89276099999995</v>
      </c>
      <c r="N21" s="9">
        <v>810.51867700000003</v>
      </c>
      <c r="O21" s="9">
        <v>809.45971699999996</v>
      </c>
      <c r="P21" s="9">
        <v>808.60162400000002</v>
      </c>
      <c r="Q21" s="9">
        <v>807.48034700000005</v>
      </c>
      <c r="R21" s="9">
        <v>808.65185499999995</v>
      </c>
      <c r="S21" s="9">
        <v>809.536743</v>
      </c>
      <c r="T21" s="9">
        <v>810.76635699999997</v>
      </c>
      <c r="U21" s="9">
        <v>813.20532200000002</v>
      </c>
      <c r="V21" s="9">
        <v>817.217896</v>
      </c>
      <c r="W21" s="9">
        <v>822.143372</v>
      </c>
      <c r="X21" s="9">
        <v>827.25494400000002</v>
      </c>
      <c r="Y21" s="9">
        <v>833.87371800000005</v>
      </c>
      <c r="Z21" s="9">
        <v>839.71520999999996</v>
      </c>
      <c r="AA21" s="9">
        <v>847.20648200000005</v>
      </c>
      <c r="AB21" s="9">
        <v>854.92352300000005</v>
      </c>
      <c r="AC21" s="9">
        <v>862.64007600000002</v>
      </c>
      <c r="AD21" s="9">
        <v>871.80304000000001</v>
      </c>
      <c r="AE21" s="9">
        <v>881.25598100000002</v>
      </c>
      <c r="AF21" s="9">
        <v>891.06213400000001</v>
      </c>
      <c r="AG21" s="9">
        <v>901.49987799999997</v>
      </c>
      <c r="AH21" s="9">
        <v>912.31561299999998</v>
      </c>
      <c r="AI21" s="9">
        <v>921.75970500000005</v>
      </c>
      <c r="AJ21" s="9">
        <v>930.82995600000004</v>
      </c>
      <c r="AK21" s="9">
        <v>940.88189699999998</v>
      </c>
      <c r="AL21" s="5">
        <v>1.1789999999999999E-3</v>
      </c>
    </row>
    <row r="22" spans="1:38" ht="15" customHeight="1">
      <c r="A22" s="81" t="s">
        <v>722</v>
      </c>
      <c r="B22" s="7" t="s">
        <v>723</v>
      </c>
      <c r="C22" s="9">
        <v>233.46133399999999</v>
      </c>
      <c r="D22" s="9">
        <v>234.10188299999999</v>
      </c>
      <c r="E22" s="9">
        <v>235.109238</v>
      </c>
      <c r="F22" s="9">
        <v>236.13711499999999</v>
      </c>
      <c r="G22" s="9">
        <v>236.97830200000001</v>
      </c>
      <c r="H22" s="9">
        <v>237.825287</v>
      </c>
      <c r="I22" s="9">
        <v>238.64245600000001</v>
      </c>
      <c r="J22" s="9">
        <v>239.40995799999999</v>
      </c>
      <c r="K22" s="9">
        <v>240.21264600000001</v>
      </c>
      <c r="L22" s="9">
        <v>241.13716099999999</v>
      </c>
      <c r="M22" s="9">
        <v>242.064041</v>
      </c>
      <c r="N22" s="9">
        <v>242.98933400000001</v>
      </c>
      <c r="O22" s="9">
        <v>243.92970299999999</v>
      </c>
      <c r="P22" s="9">
        <v>244.84510800000001</v>
      </c>
      <c r="Q22" s="9">
        <v>245.69584699999999</v>
      </c>
      <c r="R22" s="9">
        <v>246.479736</v>
      </c>
      <c r="S22" s="9">
        <v>247.19975299999999</v>
      </c>
      <c r="T22" s="9">
        <v>247.85754399999999</v>
      </c>
      <c r="U22" s="9">
        <v>248.451965</v>
      </c>
      <c r="V22" s="9">
        <v>248.98693800000001</v>
      </c>
      <c r="W22" s="9">
        <v>249.46778900000001</v>
      </c>
      <c r="X22" s="9">
        <v>249.90043600000001</v>
      </c>
      <c r="Y22" s="9">
        <v>250.284988</v>
      </c>
      <c r="Z22" s="9">
        <v>250.624359</v>
      </c>
      <c r="AA22" s="9">
        <v>250.92645300000001</v>
      </c>
      <c r="AB22" s="9">
        <v>251.19378699999999</v>
      </c>
      <c r="AC22" s="9">
        <v>251.43640099999999</v>
      </c>
      <c r="AD22" s="9">
        <v>251.65685999999999</v>
      </c>
      <c r="AE22" s="9">
        <v>251.86038199999999</v>
      </c>
      <c r="AF22" s="9">
        <v>252.05621300000001</v>
      </c>
      <c r="AG22" s="9">
        <v>252.251068</v>
      </c>
      <c r="AH22" s="9">
        <v>252.478577</v>
      </c>
      <c r="AI22" s="9">
        <v>252.75181599999999</v>
      </c>
      <c r="AJ22" s="9">
        <v>253.04804999999999</v>
      </c>
      <c r="AK22" s="9">
        <v>253.39541600000001</v>
      </c>
      <c r="AL22" s="5">
        <v>2.4030000000000002E-3</v>
      </c>
    </row>
    <row r="23" spans="1:38" ht="15" customHeight="1">
      <c r="A23" s="81" t="s">
        <v>724</v>
      </c>
      <c r="B23" s="7" t="s">
        <v>725</v>
      </c>
      <c r="C23" s="9">
        <v>96.604209999999995</v>
      </c>
      <c r="D23" s="9">
        <v>96.693245000000005</v>
      </c>
      <c r="E23" s="9">
        <v>96.855239999999995</v>
      </c>
      <c r="F23" s="9">
        <v>97.030951999999999</v>
      </c>
      <c r="G23" s="9">
        <v>97.038810999999995</v>
      </c>
      <c r="H23" s="9">
        <v>97.032936000000007</v>
      </c>
      <c r="I23" s="9">
        <v>97.016791999999995</v>
      </c>
      <c r="J23" s="9">
        <v>96.995270000000005</v>
      </c>
      <c r="K23" s="9">
        <v>96.948784000000003</v>
      </c>
      <c r="L23" s="9">
        <v>96.862099000000001</v>
      </c>
      <c r="M23" s="9">
        <v>96.781859999999995</v>
      </c>
      <c r="N23" s="9">
        <v>96.709084000000004</v>
      </c>
      <c r="O23" s="9">
        <v>96.623344000000003</v>
      </c>
      <c r="P23" s="9">
        <v>96.520011999999994</v>
      </c>
      <c r="Q23" s="9">
        <v>96.397246999999993</v>
      </c>
      <c r="R23" s="9">
        <v>96.251784999999998</v>
      </c>
      <c r="S23" s="9">
        <v>96.084998999999996</v>
      </c>
      <c r="T23" s="9">
        <v>95.895934999999994</v>
      </c>
      <c r="U23" s="9">
        <v>95.678664999999995</v>
      </c>
      <c r="V23" s="9">
        <v>95.431854000000001</v>
      </c>
      <c r="W23" s="9">
        <v>95.154037000000002</v>
      </c>
      <c r="X23" s="9">
        <v>94.843177999999995</v>
      </c>
      <c r="Y23" s="9">
        <v>94.492446999999999</v>
      </c>
      <c r="Z23" s="9">
        <v>94.099250999999995</v>
      </c>
      <c r="AA23" s="9">
        <v>93.667068</v>
      </c>
      <c r="AB23" s="9">
        <v>93.195351000000002</v>
      </c>
      <c r="AC23" s="9">
        <v>92.689659000000006</v>
      </c>
      <c r="AD23" s="9">
        <v>92.148124999999993</v>
      </c>
      <c r="AE23" s="9">
        <v>91.572013999999996</v>
      </c>
      <c r="AF23" s="9">
        <v>90.967995000000002</v>
      </c>
      <c r="AG23" s="9">
        <v>90.34684</v>
      </c>
      <c r="AH23" s="9">
        <v>89.716735999999997</v>
      </c>
      <c r="AI23" s="9">
        <v>89.108810000000005</v>
      </c>
      <c r="AJ23" s="9">
        <v>88.519340999999997</v>
      </c>
      <c r="AK23" s="9">
        <v>87.963829000000004</v>
      </c>
      <c r="AL23" s="5">
        <v>-2.8630000000000001E-3</v>
      </c>
    </row>
    <row r="24" spans="1:38" ht="15" customHeight="1">
      <c r="A24" s="81" t="s">
        <v>726</v>
      </c>
      <c r="B24" s="7" t="s">
        <v>727</v>
      </c>
      <c r="C24" s="9">
        <v>31.771903999999999</v>
      </c>
      <c r="D24" s="9">
        <v>32.039715000000001</v>
      </c>
      <c r="E24" s="9">
        <v>32.330306999999998</v>
      </c>
      <c r="F24" s="9">
        <v>32.623657000000001</v>
      </c>
      <c r="G24" s="9">
        <v>32.917369999999998</v>
      </c>
      <c r="H24" s="9">
        <v>33.207583999999997</v>
      </c>
      <c r="I24" s="9">
        <v>33.497146999999998</v>
      </c>
      <c r="J24" s="9">
        <v>33.787601000000002</v>
      </c>
      <c r="K24" s="9">
        <v>34.070168000000002</v>
      </c>
      <c r="L24" s="9">
        <v>34.336212000000003</v>
      </c>
      <c r="M24" s="9">
        <v>34.599037000000003</v>
      </c>
      <c r="N24" s="9">
        <v>34.857796</v>
      </c>
      <c r="O24" s="9">
        <v>35.109248999999998</v>
      </c>
      <c r="P24" s="9">
        <v>35.355716999999999</v>
      </c>
      <c r="Q24" s="9">
        <v>35.599865000000001</v>
      </c>
      <c r="R24" s="9">
        <v>35.841369999999998</v>
      </c>
      <c r="S24" s="9">
        <v>36.079971</v>
      </c>
      <c r="T24" s="9">
        <v>36.315407</v>
      </c>
      <c r="U24" s="9">
        <v>36.547359</v>
      </c>
      <c r="V24" s="9">
        <v>36.775612000000002</v>
      </c>
      <c r="W24" s="9">
        <v>37.000270999999998</v>
      </c>
      <c r="X24" s="9">
        <v>37.220905000000002</v>
      </c>
      <c r="Y24" s="9">
        <v>37.437213999999997</v>
      </c>
      <c r="Z24" s="9">
        <v>37.649124</v>
      </c>
      <c r="AA24" s="9">
        <v>37.856743000000002</v>
      </c>
      <c r="AB24" s="9">
        <v>38.060295000000004</v>
      </c>
      <c r="AC24" s="9">
        <v>38.259937000000001</v>
      </c>
      <c r="AD24" s="9">
        <v>38.455840999999999</v>
      </c>
      <c r="AE24" s="9">
        <v>38.648285000000001</v>
      </c>
      <c r="AF24" s="9">
        <v>38.837662000000002</v>
      </c>
      <c r="AG24" s="9">
        <v>39.025002000000001</v>
      </c>
      <c r="AH24" s="9">
        <v>39.208775000000003</v>
      </c>
      <c r="AI24" s="9">
        <v>39.390312000000002</v>
      </c>
      <c r="AJ24" s="9">
        <v>39.571483999999998</v>
      </c>
      <c r="AK24" s="9">
        <v>39.752071000000001</v>
      </c>
      <c r="AL24" s="5">
        <v>6.5570000000000003E-3</v>
      </c>
    </row>
    <row r="25" spans="1:38" ht="15" customHeight="1">
      <c r="A25" s="81" t="s">
        <v>728</v>
      </c>
      <c r="B25" s="7" t="s">
        <v>729</v>
      </c>
      <c r="C25" s="9">
        <v>105.08524300000001</v>
      </c>
      <c r="D25" s="9">
        <v>105.36891900000001</v>
      </c>
      <c r="E25" s="9">
        <v>105.923714</v>
      </c>
      <c r="F25" s="9">
        <v>106.482536</v>
      </c>
      <c r="G25" s="9">
        <v>107.02209499999999</v>
      </c>
      <c r="H25" s="9">
        <v>107.584755</v>
      </c>
      <c r="I25" s="9">
        <v>108.12848700000001</v>
      </c>
      <c r="J25" s="9">
        <v>108.62706799999999</v>
      </c>
      <c r="K25" s="9">
        <v>109.193665</v>
      </c>
      <c r="L25" s="9">
        <v>109.938858</v>
      </c>
      <c r="M25" s="9">
        <v>110.683121</v>
      </c>
      <c r="N25" s="9">
        <v>111.422462</v>
      </c>
      <c r="O25" s="9">
        <v>112.197113</v>
      </c>
      <c r="P25" s="9">
        <v>112.96938299999999</v>
      </c>
      <c r="Q25" s="9">
        <v>113.698746</v>
      </c>
      <c r="R25" s="9">
        <v>114.38658100000001</v>
      </c>
      <c r="S25" s="9">
        <v>115.03478200000001</v>
      </c>
      <c r="T25" s="9">
        <v>115.64621</v>
      </c>
      <c r="U25" s="9">
        <v>116.225945</v>
      </c>
      <c r="V25" s="9">
        <v>116.779465</v>
      </c>
      <c r="W25" s="9">
        <v>117.31349899999999</v>
      </c>
      <c r="X25" s="9">
        <v>117.83633399999999</v>
      </c>
      <c r="Y25" s="9">
        <v>118.355316</v>
      </c>
      <c r="Z25" s="9">
        <v>118.875984</v>
      </c>
      <c r="AA25" s="9">
        <v>119.402641</v>
      </c>
      <c r="AB25" s="9">
        <v>119.93813299999999</v>
      </c>
      <c r="AC25" s="9">
        <v>120.486839</v>
      </c>
      <c r="AD25" s="9">
        <v>121.05291</v>
      </c>
      <c r="AE25" s="9">
        <v>121.640114</v>
      </c>
      <c r="AF25" s="9">
        <v>122.250595</v>
      </c>
      <c r="AG25" s="9">
        <v>122.879257</v>
      </c>
      <c r="AH25" s="9">
        <v>123.553078</v>
      </c>
      <c r="AI25" s="9">
        <v>124.252701</v>
      </c>
      <c r="AJ25" s="9">
        <v>124.95721399999999</v>
      </c>
      <c r="AK25" s="9">
        <v>125.679512</v>
      </c>
      <c r="AL25" s="5">
        <v>5.3559999999999997E-3</v>
      </c>
    </row>
    <row r="26" spans="1:38" ht="15" customHeight="1">
      <c r="A26" s="81" t="s">
        <v>730</v>
      </c>
      <c r="B26" s="7" t="s">
        <v>731</v>
      </c>
      <c r="C26" s="9">
        <v>5482.0502930000002</v>
      </c>
      <c r="D26" s="9">
        <v>5594.6235349999997</v>
      </c>
      <c r="E26" s="9">
        <v>5536.0214839999999</v>
      </c>
      <c r="F26" s="9">
        <v>5621.4868159999996</v>
      </c>
      <c r="G26" s="9">
        <v>5630.8164059999999</v>
      </c>
      <c r="H26" s="9">
        <v>5620.2275390000004</v>
      </c>
      <c r="I26" s="9">
        <v>5617.984375</v>
      </c>
      <c r="J26" s="9">
        <v>5613.1166990000002</v>
      </c>
      <c r="K26" s="9">
        <v>5604.6596680000002</v>
      </c>
      <c r="L26" s="9">
        <v>5579.3706050000001</v>
      </c>
      <c r="M26" s="9">
        <v>5552.1298829999996</v>
      </c>
      <c r="N26" s="9">
        <v>5522.9086909999996</v>
      </c>
      <c r="O26" s="9">
        <v>5488.9506840000004</v>
      </c>
      <c r="P26" s="9">
        <v>5453.2392579999996</v>
      </c>
      <c r="Q26" s="9">
        <v>5426.9223629999997</v>
      </c>
      <c r="R26" s="9">
        <v>5404.1357420000004</v>
      </c>
      <c r="S26" s="9">
        <v>5379.5527339999999</v>
      </c>
      <c r="T26" s="9">
        <v>5362.4599609999996</v>
      </c>
      <c r="U26" s="9">
        <v>5361.7412109999996</v>
      </c>
      <c r="V26" s="9">
        <v>5376.2080079999996</v>
      </c>
      <c r="W26" s="9">
        <v>5397.4970700000003</v>
      </c>
      <c r="X26" s="9">
        <v>5421.2124020000001</v>
      </c>
      <c r="Y26" s="9">
        <v>5451.5375979999999</v>
      </c>
      <c r="Z26" s="9">
        <v>5482.1850590000004</v>
      </c>
      <c r="AA26" s="9">
        <v>5517.5693359999996</v>
      </c>
      <c r="AB26" s="9">
        <v>5566.5625</v>
      </c>
      <c r="AC26" s="9">
        <v>5613.5073240000002</v>
      </c>
      <c r="AD26" s="9">
        <v>5664.8964839999999</v>
      </c>
      <c r="AE26" s="9">
        <v>5720.5053710000002</v>
      </c>
      <c r="AF26" s="9">
        <v>5771.9482420000004</v>
      </c>
      <c r="AG26" s="9">
        <v>5825.5590819999998</v>
      </c>
      <c r="AH26" s="9">
        <v>5885.5927730000003</v>
      </c>
      <c r="AI26" s="9">
        <v>5941.0283200000003</v>
      </c>
      <c r="AJ26" s="9">
        <v>5993.8696289999998</v>
      </c>
      <c r="AK26" s="9">
        <v>6053.3125</v>
      </c>
      <c r="AL26" s="5">
        <v>2.3909999999999999E-3</v>
      </c>
    </row>
    <row r="27" spans="1:38" ht="15" customHeight="1">
      <c r="A27" s="81" t="s">
        <v>1179</v>
      </c>
      <c r="B27" s="7" t="s">
        <v>1180</v>
      </c>
      <c r="C27" s="9">
        <v>586.68261700000005</v>
      </c>
      <c r="D27" s="9">
        <v>614.790344</v>
      </c>
      <c r="E27" s="9">
        <v>621.91540499999996</v>
      </c>
      <c r="F27" s="9">
        <v>640.92999299999997</v>
      </c>
      <c r="G27" s="9">
        <v>651.22094700000002</v>
      </c>
      <c r="H27" s="9">
        <v>660.69830300000001</v>
      </c>
      <c r="I27" s="9">
        <v>668.308044</v>
      </c>
      <c r="J27" s="9">
        <v>676.56671100000005</v>
      </c>
      <c r="K27" s="9">
        <v>685.44000200000005</v>
      </c>
      <c r="L27" s="9">
        <v>692.955872</v>
      </c>
      <c r="M27" s="9">
        <v>700.07012899999995</v>
      </c>
      <c r="N27" s="9">
        <v>706.09075900000005</v>
      </c>
      <c r="O27" s="9">
        <v>711.63855000000001</v>
      </c>
      <c r="P27" s="9">
        <v>715.71081500000003</v>
      </c>
      <c r="Q27" s="9">
        <v>721.13641399999995</v>
      </c>
      <c r="R27" s="9">
        <v>726.912598</v>
      </c>
      <c r="S27" s="9">
        <v>731.32513400000005</v>
      </c>
      <c r="T27" s="9">
        <v>737.52734399999997</v>
      </c>
      <c r="U27" s="9">
        <v>744.32849099999999</v>
      </c>
      <c r="V27" s="9">
        <v>751.67315699999995</v>
      </c>
      <c r="W27" s="9">
        <v>759.26330600000006</v>
      </c>
      <c r="X27" s="9">
        <v>766.06542999999999</v>
      </c>
      <c r="Y27" s="9">
        <v>774.10644500000001</v>
      </c>
      <c r="Z27" s="9">
        <v>781.26318400000002</v>
      </c>
      <c r="AA27" s="9">
        <v>791.94305399999996</v>
      </c>
      <c r="AB27" s="9">
        <v>800.76049799999998</v>
      </c>
      <c r="AC27" s="9">
        <v>809.65954599999998</v>
      </c>
      <c r="AD27" s="9">
        <v>819.03906199999994</v>
      </c>
      <c r="AE27" s="9">
        <v>828.88891599999999</v>
      </c>
      <c r="AF27" s="9">
        <v>839.40423599999997</v>
      </c>
      <c r="AG27" s="9">
        <v>851.739014</v>
      </c>
      <c r="AH27" s="9">
        <v>864.244507</v>
      </c>
      <c r="AI27" s="9">
        <v>876.89843800000006</v>
      </c>
      <c r="AJ27" s="9">
        <v>890.06750499999998</v>
      </c>
      <c r="AK27" s="9">
        <v>904.42126499999995</v>
      </c>
      <c r="AL27" s="5">
        <v>1.1766E-2</v>
      </c>
    </row>
    <row r="28" spans="1:38" ht="15" customHeight="1">
      <c r="A28" s="81" t="s">
        <v>1181</v>
      </c>
      <c r="B28" s="7" t="s">
        <v>1182</v>
      </c>
      <c r="C28" s="9">
        <v>874.51238999999998</v>
      </c>
      <c r="D28" s="9">
        <v>896.16961700000002</v>
      </c>
      <c r="E28" s="9">
        <v>895.32568400000002</v>
      </c>
      <c r="F28" s="9">
        <v>924.96081500000003</v>
      </c>
      <c r="G28" s="9">
        <v>948.28289800000005</v>
      </c>
      <c r="H28" s="9">
        <v>968.20416299999999</v>
      </c>
      <c r="I28" s="9">
        <v>993.14392099999998</v>
      </c>
      <c r="J28" s="9">
        <v>1018.600342</v>
      </c>
      <c r="K28" s="9">
        <v>1037.446289</v>
      </c>
      <c r="L28" s="9">
        <v>1048.8428960000001</v>
      </c>
      <c r="M28" s="9">
        <v>1058.411865</v>
      </c>
      <c r="N28" s="9">
        <v>1066.8316649999999</v>
      </c>
      <c r="O28" s="9">
        <v>1072.69165</v>
      </c>
      <c r="P28" s="9">
        <v>1078.4742429999999</v>
      </c>
      <c r="Q28" s="9">
        <v>1079.3013920000001</v>
      </c>
      <c r="R28" s="9">
        <v>1082.560303</v>
      </c>
      <c r="S28" s="9">
        <v>1080.241211</v>
      </c>
      <c r="T28" s="9">
        <v>1078.2653809999999</v>
      </c>
      <c r="U28" s="9">
        <v>1080.216919</v>
      </c>
      <c r="V28" s="9">
        <v>1084.020264</v>
      </c>
      <c r="W28" s="9">
        <v>1089.736572</v>
      </c>
      <c r="X28" s="9">
        <v>1093.7897949999999</v>
      </c>
      <c r="Y28" s="9">
        <v>1101.033813</v>
      </c>
      <c r="Z28" s="9">
        <v>1105.0146480000001</v>
      </c>
      <c r="AA28" s="9">
        <v>1113.363525</v>
      </c>
      <c r="AB28" s="9">
        <v>1119.856323</v>
      </c>
      <c r="AC28" s="9">
        <v>1128.796143</v>
      </c>
      <c r="AD28" s="9">
        <v>1139.5855710000001</v>
      </c>
      <c r="AE28" s="9">
        <v>1150.0035399999999</v>
      </c>
      <c r="AF28" s="9">
        <v>1159.0158690000001</v>
      </c>
      <c r="AG28" s="9">
        <v>1169.0732419999999</v>
      </c>
      <c r="AH28" s="9">
        <v>1181.302856</v>
      </c>
      <c r="AI28" s="9">
        <v>1191.5928960000001</v>
      </c>
      <c r="AJ28" s="9">
        <v>1201.138672</v>
      </c>
      <c r="AK28" s="9">
        <v>1212.052612</v>
      </c>
      <c r="AL28" s="5">
        <v>9.1920000000000005E-3</v>
      </c>
    </row>
    <row r="29" spans="1:38" ht="15" customHeight="1">
      <c r="A29" s="81" t="s">
        <v>732</v>
      </c>
      <c r="B29" s="7" t="s">
        <v>733</v>
      </c>
      <c r="C29" s="9">
        <v>4020.8554690000001</v>
      </c>
      <c r="D29" s="9">
        <v>4083.6633299999999</v>
      </c>
      <c r="E29" s="9">
        <v>4018.780518</v>
      </c>
      <c r="F29" s="9">
        <v>4055.595703</v>
      </c>
      <c r="G29" s="9">
        <v>4031.3127439999998</v>
      </c>
      <c r="H29" s="9">
        <v>3991.3247070000002</v>
      </c>
      <c r="I29" s="9">
        <v>3956.5322270000001</v>
      </c>
      <c r="J29" s="9">
        <v>3917.9497070000002</v>
      </c>
      <c r="K29" s="9">
        <v>3881.7734380000002</v>
      </c>
      <c r="L29" s="9">
        <v>3837.5720209999999</v>
      </c>
      <c r="M29" s="9">
        <v>3793.648193</v>
      </c>
      <c r="N29" s="9">
        <v>3749.9860840000001</v>
      </c>
      <c r="O29" s="9">
        <v>3704.6208499999998</v>
      </c>
      <c r="P29" s="9">
        <v>3659.0541990000002</v>
      </c>
      <c r="Q29" s="9">
        <v>3626.4838869999999</v>
      </c>
      <c r="R29" s="9">
        <v>3594.6625979999999</v>
      </c>
      <c r="S29" s="9">
        <v>3567.9868160000001</v>
      </c>
      <c r="T29" s="9">
        <v>3546.6677249999998</v>
      </c>
      <c r="U29" s="9">
        <v>3537.1965329999998</v>
      </c>
      <c r="V29" s="9">
        <v>3540.5146479999999</v>
      </c>
      <c r="W29" s="9">
        <v>3548.4970699999999</v>
      </c>
      <c r="X29" s="9">
        <v>3561.357422</v>
      </c>
      <c r="Y29" s="9">
        <v>3576.3972170000002</v>
      </c>
      <c r="Z29" s="9">
        <v>3595.906982</v>
      </c>
      <c r="AA29" s="9">
        <v>3612.2626949999999</v>
      </c>
      <c r="AB29" s="9">
        <v>3645.9460450000001</v>
      </c>
      <c r="AC29" s="9">
        <v>3675.0517580000001</v>
      </c>
      <c r="AD29" s="9">
        <v>3706.2717290000001</v>
      </c>
      <c r="AE29" s="9">
        <v>3741.6130370000001</v>
      </c>
      <c r="AF29" s="9">
        <v>3773.5280760000001</v>
      </c>
      <c r="AG29" s="9">
        <v>3804.7473140000002</v>
      </c>
      <c r="AH29" s="9">
        <v>3840.046143</v>
      </c>
      <c r="AI29" s="9">
        <v>3872.5375979999999</v>
      </c>
      <c r="AJ29" s="9">
        <v>3902.6635740000002</v>
      </c>
      <c r="AK29" s="9">
        <v>3936.8383789999998</v>
      </c>
      <c r="AL29" s="5">
        <v>-1.109E-3</v>
      </c>
    </row>
    <row r="31" spans="1:38" ht="15" customHeight="1">
      <c r="B31" s="4" t="s">
        <v>734</v>
      </c>
    </row>
    <row r="32" spans="1:38" ht="15" customHeight="1">
      <c r="A32" s="81" t="s">
        <v>735</v>
      </c>
      <c r="B32" s="7" t="s">
        <v>736</v>
      </c>
      <c r="C32" s="9">
        <v>2364.343018</v>
      </c>
      <c r="D32" s="9">
        <v>2390.6313479999999</v>
      </c>
      <c r="E32" s="9">
        <v>2447.0327149999998</v>
      </c>
      <c r="F32" s="9">
        <v>2505.7897950000001</v>
      </c>
      <c r="G32" s="9">
        <v>2548.335693</v>
      </c>
      <c r="H32" s="9">
        <v>2596.9020999999998</v>
      </c>
      <c r="I32" s="9">
        <v>2643.7795409999999</v>
      </c>
      <c r="J32" s="9">
        <v>2682.5983890000002</v>
      </c>
      <c r="K32" s="9">
        <v>2726.0771479999999</v>
      </c>
      <c r="L32" s="9">
        <v>2770.3164059999999</v>
      </c>
      <c r="M32" s="9">
        <v>2816.2553710000002</v>
      </c>
      <c r="N32" s="9">
        <v>2865.726807</v>
      </c>
      <c r="O32" s="9">
        <v>2920.4921880000002</v>
      </c>
      <c r="P32" s="9">
        <v>2974.3215329999998</v>
      </c>
      <c r="Q32" s="9">
        <v>3025.2734380000002</v>
      </c>
      <c r="R32" s="9">
        <v>3075.6166990000002</v>
      </c>
      <c r="S32" s="9">
        <v>3127.6811520000001</v>
      </c>
      <c r="T32" s="9">
        <v>3177.1828609999998</v>
      </c>
      <c r="U32" s="9">
        <v>3226.624268</v>
      </c>
      <c r="V32" s="9">
        <v>3276.3059079999998</v>
      </c>
      <c r="W32" s="9">
        <v>3326.1198730000001</v>
      </c>
      <c r="X32" s="9">
        <v>3372.8911130000001</v>
      </c>
      <c r="Y32" s="9">
        <v>3421.2172850000002</v>
      </c>
      <c r="Z32" s="9">
        <v>3470.068115</v>
      </c>
      <c r="AA32" s="9">
        <v>3519.7163089999999</v>
      </c>
      <c r="AB32" s="9">
        <v>3567.70874</v>
      </c>
      <c r="AC32" s="9">
        <v>3616.5263669999999</v>
      </c>
      <c r="AD32" s="9">
        <v>3666.0170899999998</v>
      </c>
      <c r="AE32" s="9">
        <v>3716.1396479999999</v>
      </c>
      <c r="AF32" s="9">
        <v>3767.4697270000001</v>
      </c>
      <c r="AG32" s="9">
        <v>3819.4128420000002</v>
      </c>
      <c r="AH32" s="9">
        <v>3871.3623050000001</v>
      </c>
      <c r="AI32" s="9">
        <v>3923.2155760000001</v>
      </c>
      <c r="AJ32" s="9">
        <v>3974.077393</v>
      </c>
      <c r="AK32" s="9">
        <v>4027.4953609999998</v>
      </c>
      <c r="AL32" s="5">
        <v>1.5931000000000001E-2</v>
      </c>
    </row>
    <row r="33" spans="1:38" ht="15" customHeight="1">
      <c r="A33" s="81" t="s">
        <v>737</v>
      </c>
      <c r="B33" s="7" t="s">
        <v>738</v>
      </c>
      <c r="C33" s="9">
        <v>134.06999200000001</v>
      </c>
      <c r="D33" s="9">
        <v>135.28916899999999</v>
      </c>
      <c r="E33" s="9">
        <v>137.94786099999999</v>
      </c>
      <c r="F33" s="9">
        <v>140.72349500000001</v>
      </c>
      <c r="G33" s="9">
        <v>142.73095699999999</v>
      </c>
      <c r="H33" s="9">
        <v>145.02839700000001</v>
      </c>
      <c r="I33" s="9">
        <v>147.24803199999999</v>
      </c>
      <c r="J33" s="9">
        <v>149.08616599999999</v>
      </c>
      <c r="K33" s="9">
        <v>151.14788799999999</v>
      </c>
      <c r="L33" s="9">
        <v>153.247299</v>
      </c>
      <c r="M33" s="9">
        <v>155.42907700000001</v>
      </c>
      <c r="N33" s="9">
        <v>157.779877</v>
      </c>
      <c r="O33" s="9">
        <v>160.38377399999999</v>
      </c>
      <c r="P33" s="9">
        <v>162.943726</v>
      </c>
      <c r="Q33" s="9">
        <v>165.36708100000001</v>
      </c>
      <c r="R33" s="9">
        <v>167.76213100000001</v>
      </c>
      <c r="S33" s="9">
        <v>170.23963900000001</v>
      </c>
      <c r="T33" s="9">
        <v>172.59515400000001</v>
      </c>
      <c r="U33" s="9">
        <v>174.94828799999999</v>
      </c>
      <c r="V33" s="9">
        <v>177.312881</v>
      </c>
      <c r="W33" s="9">
        <v>179.68426500000001</v>
      </c>
      <c r="X33" s="9">
        <v>181.910538</v>
      </c>
      <c r="Y33" s="9">
        <v>184.21116599999999</v>
      </c>
      <c r="Z33" s="9">
        <v>186.537048</v>
      </c>
      <c r="AA33" s="9">
        <v>188.90063499999999</v>
      </c>
      <c r="AB33" s="9">
        <v>191.18566899999999</v>
      </c>
      <c r="AC33" s="9">
        <v>193.51007100000001</v>
      </c>
      <c r="AD33" s="9">
        <v>195.86651599999999</v>
      </c>
      <c r="AE33" s="9">
        <v>198.25302099999999</v>
      </c>
      <c r="AF33" s="9">
        <v>200.69718900000001</v>
      </c>
      <c r="AG33" s="9">
        <v>203.17068499999999</v>
      </c>
      <c r="AH33" s="9">
        <v>205.64419599999999</v>
      </c>
      <c r="AI33" s="9">
        <v>208.11334199999999</v>
      </c>
      <c r="AJ33" s="9">
        <v>210.53538499999999</v>
      </c>
      <c r="AK33" s="9">
        <v>213.07901000000001</v>
      </c>
      <c r="AL33" s="5">
        <v>1.3860000000000001E-2</v>
      </c>
    </row>
    <row r="34" spans="1:38" ht="15" customHeight="1">
      <c r="A34" s="81" t="s">
        <v>739</v>
      </c>
      <c r="B34" s="7" t="s">
        <v>740</v>
      </c>
      <c r="C34" s="9">
        <v>1458.4305420000001</v>
      </c>
      <c r="D34" s="9">
        <v>1472.143677</v>
      </c>
      <c r="E34" s="9">
        <v>1507.6521</v>
      </c>
      <c r="F34" s="9">
        <v>1543.4945070000001</v>
      </c>
      <c r="G34" s="9">
        <v>1567.900269</v>
      </c>
      <c r="H34" s="9">
        <v>1596.284058</v>
      </c>
      <c r="I34" s="9">
        <v>1622.8718260000001</v>
      </c>
      <c r="J34" s="9">
        <v>1643.6396480000001</v>
      </c>
      <c r="K34" s="9">
        <v>1667.338501</v>
      </c>
      <c r="L34" s="9">
        <v>1691.4960940000001</v>
      </c>
      <c r="M34" s="9">
        <v>1716.65625</v>
      </c>
      <c r="N34" s="9">
        <v>1743.471558</v>
      </c>
      <c r="O34" s="9">
        <v>1772.846802</v>
      </c>
      <c r="P34" s="9">
        <v>1801.4833980000001</v>
      </c>
      <c r="Q34" s="9">
        <v>1828.1724850000001</v>
      </c>
      <c r="R34" s="9">
        <v>1854.4807129999999</v>
      </c>
      <c r="S34" s="9">
        <v>1881.336182</v>
      </c>
      <c r="T34" s="9">
        <v>1906.6491699999999</v>
      </c>
      <c r="U34" s="9">
        <v>1931.8900149999999</v>
      </c>
      <c r="V34" s="9">
        <v>1957.0830080000001</v>
      </c>
      <c r="W34" s="9">
        <v>1982.002808</v>
      </c>
      <c r="X34" s="9">
        <v>2005.466919</v>
      </c>
      <c r="Y34" s="9">
        <v>2029.508423</v>
      </c>
      <c r="Z34" s="9">
        <v>2053.494385</v>
      </c>
      <c r="AA34" s="9">
        <v>2077.8747560000002</v>
      </c>
      <c r="AB34" s="9">
        <v>2101.1159670000002</v>
      </c>
      <c r="AC34" s="9">
        <v>2124.705078</v>
      </c>
      <c r="AD34" s="9">
        <v>2148.5329590000001</v>
      </c>
      <c r="AE34" s="9">
        <v>2172.7077640000002</v>
      </c>
      <c r="AF34" s="9">
        <v>2197.375732</v>
      </c>
      <c r="AG34" s="9">
        <v>2222.0444339999999</v>
      </c>
      <c r="AH34" s="9">
        <v>2246.6567380000001</v>
      </c>
      <c r="AI34" s="9">
        <v>2271.077393</v>
      </c>
      <c r="AJ34" s="9">
        <v>2294.6870119999999</v>
      </c>
      <c r="AK34" s="9">
        <v>2319.4858399999998</v>
      </c>
      <c r="AL34" s="5">
        <v>1.3872000000000001E-2</v>
      </c>
    </row>
    <row r="35" spans="1:38" ht="15" customHeight="1">
      <c r="A35" s="81" t="s">
        <v>741</v>
      </c>
      <c r="B35" s="7" t="s">
        <v>742</v>
      </c>
      <c r="C35" s="9">
        <v>638.19787599999995</v>
      </c>
      <c r="D35" s="9">
        <v>650.80572500000005</v>
      </c>
      <c r="E35" s="9">
        <v>673.51062000000002</v>
      </c>
      <c r="F35" s="9">
        <v>696.61987299999998</v>
      </c>
      <c r="G35" s="9">
        <v>714.58483899999999</v>
      </c>
      <c r="H35" s="9">
        <v>734.60620100000006</v>
      </c>
      <c r="I35" s="9">
        <v>753.99035600000002</v>
      </c>
      <c r="J35" s="9">
        <v>770.77673300000004</v>
      </c>
      <c r="K35" s="9">
        <v>789.18322799999999</v>
      </c>
      <c r="L35" s="9">
        <v>808.03509499999996</v>
      </c>
      <c r="M35" s="9">
        <v>827.63464399999998</v>
      </c>
      <c r="N35" s="9">
        <v>848.33630400000004</v>
      </c>
      <c r="O35" s="9">
        <v>870.64056400000004</v>
      </c>
      <c r="P35" s="9">
        <v>892.88635299999999</v>
      </c>
      <c r="Q35" s="9">
        <v>914.43267800000001</v>
      </c>
      <c r="R35" s="9">
        <v>936.07861300000002</v>
      </c>
      <c r="S35" s="9">
        <v>958.32647699999995</v>
      </c>
      <c r="T35" s="9">
        <v>980.06964100000005</v>
      </c>
      <c r="U35" s="9">
        <v>1002.077087</v>
      </c>
      <c r="V35" s="9">
        <v>1024.368164</v>
      </c>
      <c r="W35" s="9">
        <v>1046.824341</v>
      </c>
      <c r="X35" s="9">
        <v>1068.728149</v>
      </c>
      <c r="Y35" s="9">
        <v>1090.985596</v>
      </c>
      <c r="Z35" s="9">
        <v>1113.5383300000001</v>
      </c>
      <c r="AA35" s="9">
        <v>1136.6514890000001</v>
      </c>
      <c r="AB35" s="9">
        <v>1159.487183</v>
      </c>
      <c r="AC35" s="9">
        <v>1182.849365</v>
      </c>
      <c r="AD35" s="9">
        <v>1206.687866</v>
      </c>
      <c r="AE35" s="9">
        <v>1231.061279</v>
      </c>
      <c r="AF35" s="9">
        <v>1256.0726320000001</v>
      </c>
      <c r="AG35" s="9">
        <v>1281.4298100000001</v>
      </c>
      <c r="AH35" s="9">
        <v>1307.1137699999999</v>
      </c>
      <c r="AI35" s="9">
        <v>1333.032471</v>
      </c>
      <c r="AJ35" s="9">
        <v>1358.814453</v>
      </c>
      <c r="AK35" s="9">
        <v>1385.6904300000001</v>
      </c>
      <c r="AL35" s="5">
        <v>2.3165999999999999E-2</v>
      </c>
    </row>
    <row r="36" spans="1:38" ht="15" customHeight="1">
      <c r="A36" s="81" t="s">
        <v>743</v>
      </c>
      <c r="B36" s="7" t="s">
        <v>744</v>
      </c>
      <c r="C36" s="9">
        <v>133.64480599999999</v>
      </c>
      <c r="D36" s="9">
        <v>132.39286799999999</v>
      </c>
      <c r="E36" s="9">
        <v>127.922096</v>
      </c>
      <c r="F36" s="9">
        <v>124.951981</v>
      </c>
      <c r="G36" s="9">
        <v>123.119682</v>
      </c>
      <c r="H36" s="9">
        <v>120.98333700000001</v>
      </c>
      <c r="I36" s="9">
        <v>119.66909</v>
      </c>
      <c r="J36" s="9">
        <v>119.095963</v>
      </c>
      <c r="K36" s="9">
        <v>118.407646</v>
      </c>
      <c r="L36" s="9">
        <v>117.537781</v>
      </c>
      <c r="M36" s="9">
        <v>116.535522</v>
      </c>
      <c r="N36" s="9">
        <v>116.138863</v>
      </c>
      <c r="O36" s="9">
        <v>116.62112399999999</v>
      </c>
      <c r="P36" s="9">
        <v>117.00801800000001</v>
      </c>
      <c r="Q36" s="9">
        <v>117.301224</v>
      </c>
      <c r="R36" s="9">
        <v>117.29538700000001</v>
      </c>
      <c r="S36" s="9">
        <v>117.778915</v>
      </c>
      <c r="T36" s="9">
        <v>117.86880499999999</v>
      </c>
      <c r="U36" s="9">
        <v>117.70864899999999</v>
      </c>
      <c r="V36" s="9">
        <v>117.541832</v>
      </c>
      <c r="W36" s="9">
        <v>117.60869599999999</v>
      </c>
      <c r="X36" s="9">
        <v>116.785736</v>
      </c>
      <c r="Y36" s="9">
        <v>116.512184</v>
      </c>
      <c r="Z36" s="9">
        <v>116.498322</v>
      </c>
      <c r="AA36" s="9">
        <v>116.28949</v>
      </c>
      <c r="AB36" s="9">
        <v>115.919701</v>
      </c>
      <c r="AC36" s="9">
        <v>115.461815</v>
      </c>
      <c r="AD36" s="9">
        <v>114.929802</v>
      </c>
      <c r="AE36" s="9">
        <v>114.117622</v>
      </c>
      <c r="AF36" s="9">
        <v>113.32411999999999</v>
      </c>
      <c r="AG36" s="9">
        <v>112.767754</v>
      </c>
      <c r="AH36" s="9">
        <v>111.947464</v>
      </c>
      <c r="AI36" s="9">
        <v>110.99234</v>
      </c>
      <c r="AJ36" s="9">
        <v>110.040413</v>
      </c>
      <c r="AK36" s="9">
        <v>109.240036</v>
      </c>
      <c r="AL36" s="5">
        <v>-5.8079999999999998E-3</v>
      </c>
    </row>
    <row r="37" spans="1:38" ht="15" customHeight="1">
      <c r="A37" s="81" t="s">
        <v>745</v>
      </c>
      <c r="B37" s="7" t="s">
        <v>746</v>
      </c>
      <c r="C37" s="9">
        <v>1365.923828</v>
      </c>
      <c r="D37" s="9">
        <v>1367.6829829999999</v>
      </c>
      <c r="E37" s="9">
        <v>1365.3557129999999</v>
      </c>
      <c r="F37" s="9">
        <v>1357.4664310000001</v>
      </c>
      <c r="G37" s="9">
        <v>1260.12085</v>
      </c>
      <c r="H37" s="9">
        <v>1373.7148440000001</v>
      </c>
      <c r="I37" s="9">
        <v>1344.6292719999999</v>
      </c>
      <c r="J37" s="9">
        <v>1336.603394</v>
      </c>
      <c r="K37" s="9">
        <v>1352.581543</v>
      </c>
      <c r="L37" s="9">
        <v>1355.3474120000001</v>
      </c>
      <c r="M37" s="9">
        <v>1341.84375</v>
      </c>
      <c r="N37" s="9">
        <v>1341.4552000000001</v>
      </c>
      <c r="O37" s="9">
        <v>1339.4780270000001</v>
      </c>
      <c r="P37" s="9">
        <v>1336.853638</v>
      </c>
      <c r="Q37" s="9">
        <v>1333.9254149999999</v>
      </c>
      <c r="R37" s="9">
        <v>1331.1108400000001</v>
      </c>
      <c r="S37" s="9">
        <v>1327.901001</v>
      </c>
      <c r="T37" s="9">
        <v>1324.466064</v>
      </c>
      <c r="U37" s="9">
        <v>1320.6453859999999</v>
      </c>
      <c r="V37" s="9">
        <v>1316.7723390000001</v>
      </c>
      <c r="W37" s="9">
        <v>1314.5203859999999</v>
      </c>
      <c r="X37" s="9">
        <v>1305.193481</v>
      </c>
      <c r="Y37" s="9">
        <v>1300.888794</v>
      </c>
      <c r="Z37" s="9">
        <v>1295.169678</v>
      </c>
      <c r="AA37" s="9">
        <v>1289.3917240000001</v>
      </c>
      <c r="AB37" s="9">
        <v>1283.3736570000001</v>
      </c>
      <c r="AC37" s="9">
        <v>1280.4648440000001</v>
      </c>
      <c r="AD37" s="9">
        <v>1277.552856</v>
      </c>
      <c r="AE37" s="9">
        <v>1275.866943</v>
      </c>
      <c r="AF37" s="9">
        <v>1274.5141599999999</v>
      </c>
      <c r="AG37" s="9">
        <v>1275.3760990000001</v>
      </c>
      <c r="AH37" s="9">
        <v>1273.336914</v>
      </c>
      <c r="AI37" s="9">
        <v>1268.654419</v>
      </c>
      <c r="AJ37" s="9">
        <v>1266.3676760000001</v>
      </c>
      <c r="AK37" s="9">
        <v>1261.8554690000001</v>
      </c>
      <c r="AL37" s="5">
        <v>-2.4369999999999999E-3</v>
      </c>
    </row>
    <row r="38" spans="1:38" ht="15" customHeight="1">
      <c r="A38" s="81" t="s">
        <v>747</v>
      </c>
      <c r="B38" s="7" t="s">
        <v>748</v>
      </c>
      <c r="C38" s="9">
        <v>1122.8454589999999</v>
      </c>
      <c r="D38" s="9">
        <v>1124.7420649999999</v>
      </c>
      <c r="E38" s="9">
        <v>1121.5173339999999</v>
      </c>
      <c r="F38" s="9">
        <v>1112.704712</v>
      </c>
      <c r="G38" s="9">
        <v>1015.177124</v>
      </c>
      <c r="H38" s="9">
        <v>1128.3055420000001</v>
      </c>
      <c r="I38" s="9">
        <v>1098.7475589999999</v>
      </c>
      <c r="J38" s="9">
        <v>1090.44397</v>
      </c>
      <c r="K38" s="9">
        <v>1106.1511230000001</v>
      </c>
      <c r="L38" s="9">
        <v>1108.633789</v>
      </c>
      <c r="M38" s="9">
        <v>1094.8154300000001</v>
      </c>
      <c r="N38" s="9">
        <v>1094.136475</v>
      </c>
      <c r="O38" s="9">
        <v>1091.834961</v>
      </c>
      <c r="P38" s="9">
        <v>1088.971436</v>
      </c>
      <c r="Q38" s="9">
        <v>1085.8874510000001</v>
      </c>
      <c r="R38" s="9">
        <v>1082.9951169999999</v>
      </c>
      <c r="S38" s="9">
        <v>1079.7232670000001</v>
      </c>
      <c r="T38" s="9">
        <v>1076.3275149999999</v>
      </c>
      <c r="U38" s="9">
        <v>1072.6145019999999</v>
      </c>
      <c r="V38" s="9">
        <v>1068.889038</v>
      </c>
      <c r="W38" s="9">
        <v>1066.836914</v>
      </c>
      <c r="X38" s="9">
        <v>1057.8157960000001</v>
      </c>
      <c r="Y38" s="9">
        <v>1053.8232419999999</v>
      </c>
      <c r="Z38" s="9">
        <v>1048.466553</v>
      </c>
      <c r="AA38" s="9">
        <v>1043.062866</v>
      </c>
      <c r="AB38" s="9">
        <v>1037.474976</v>
      </c>
      <c r="AC38" s="9">
        <v>1034.9995120000001</v>
      </c>
      <c r="AD38" s="9">
        <v>1032.5478519999999</v>
      </c>
      <c r="AE38" s="9">
        <v>1031.346558</v>
      </c>
      <c r="AF38" s="9">
        <v>1030.5119629999999</v>
      </c>
      <c r="AG38" s="9">
        <v>1031.9049070000001</v>
      </c>
      <c r="AH38" s="9">
        <v>1030.447876</v>
      </c>
      <c r="AI38" s="9">
        <v>1026.3819579999999</v>
      </c>
      <c r="AJ38" s="9">
        <v>1024.7220460000001</v>
      </c>
      <c r="AK38" s="9">
        <v>1020.8654790000001</v>
      </c>
      <c r="AL38" s="5">
        <v>-2.9320000000000001E-3</v>
      </c>
    </row>
    <row r="39" spans="1:38" ht="15" customHeight="1">
      <c r="A39" s="81" t="s">
        <v>749</v>
      </c>
      <c r="B39" s="7" t="s">
        <v>750</v>
      </c>
      <c r="C39" s="9">
        <v>92.343322999999998</v>
      </c>
      <c r="D39" s="9">
        <v>90.097556999999995</v>
      </c>
      <c r="E39" s="9">
        <v>88.158218000000005</v>
      </c>
      <c r="F39" s="9">
        <v>88.19529</v>
      </c>
      <c r="G39" s="9">
        <v>84.151245000000003</v>
      </c>
      <c r="H39" s="9">
        <v>81.287452999999999</v>
      </c>
      <c r="I39" s="9">
        <v>78.894722000000002</v>
      </c>
      <c r="J39" s="9">
        <v>76.457358999999997</v>
      </c>
      <c r="K39" s="9">
        <v>74.109504999999999</v>
      </c>
      <c r="L39" s="9">
        <v>71.679496999999998</v>
      </c>
      <c r="M39" s="9">
        <v>69.410850999999994</v>
      </c>
      <c r="N39" s="9">
        <v>67.075149999999994</v>
      </c>
      <c r="O39" s="9">
        <v>64.671431999999996</v>
      </c>
      <c r="P39" s="9">
        <v>62.298625999999999</v>
      </c>
      <c r="Q39" s="9">
        <v>60.024551000000002</v>
      </c>
      <c r="R39" s="9">
        <v>58.666321000000003</v>
      </c>
      <c r="S39" s="9">
        <v>57.311058000000003</v>
      </c>
      <c r="T39" s="9">
        <v>55.991183999999997</v>
      </c>
      <c r="U39" s="9">
        <v>54.681755000000003</v>
      </c>
      <c r="V39" s="9">
        <v>53.400928</v>
      </c>
      <c r="W39" s="9">
        <v>52.186432000000003</v>
      </c>
      <c r="X39" s="9">
        <v>50.955826000000002</v>
      </c>
      <c r="Y39" s="9">
        <v>49.749305999999997</v>
      </c>
      <c r="Z39" s="9">
        <v>48.516379999999998</v>
      </c>
      <c r="AA39" s="9">
        <v>47.365627000000003</v>
      </c>
      <c r="AB39" s="9">
        <v>46.697510000000001</v>
      </c>
      <c r="AC39" s="9">
        <v>46.006588000000001</v>
      </c>
      <c r="AD39" s="9">
        <v>45.343456000000003</v>
      </c>
      <c r="AE39" s="9">
        <v>44.694507999999999</v>
      </c>
      <c r="AF39" s="9">
        <v>43.99297</v>
      </c>
      <c r="AG39" s="9">
        <v>43.326008000000002</v>
      </c>
      <c r="AH39" s="9">
        <v>42.706634999999999</v>
      </c>
      <c r="AI39" s="9">
        <v>42.075389999999999</v>
      </c>
      <c r="AJ39" s="9">
        <v>41.423740000000002</v>
      </c>
      <c r="AK39" s="9">
        <v>40.795516999999997</v>
      </c>
      <c r="AL39" s="5">
        <v>-2.3723999999999999E-2</v>
      </c>
    </row>
    <row r="40" spans="1:38" ht="15" customHeight="1">
      <c r="A40" s="81" t="s">
        <v>751</v>
      </c>
      <c r="B40" s="7" t="s">
        <v>752</v>
      </c>
      <c r="C40" s="9">
        <v>1030.5020750000001</v>
      </c>
      <c r="D40" s="9">
        <v>1034.6445309999999</v>
      </c>
      <c r="E40" s="9">
        <v>1033.3591309999999</v>
      </c>
      <c r="F40" s="9">
        <v>1024.509399</v>
      </c>
      <c r="G40" s="9">
        <v>931.02587900000003</v>
      </c>
      <c r="H40" s="9">
        <v>1047.0180660000001</v>
      </c>
      <c r="I40" s="9">
        <v>1019.852783</v>
      </c>
      <c r="J40" s="9">
        <v>1013.986572</v>
      </c>
      <c r="K40" s="9">
        <v>1032.041626</v>
      </c>
      <c r="L40" s="9">
        <v>1036.954346</v>
      </c>
      <c r="M40" s="9">
        <v>1025.4045410000001</v>
      </c>
      <c r="N40" s="9">
        <v>1027.061279</v>
      </c>
      <c r="O40" s="9">
        <v>1027.1635739999999</v>
      </c>
      <c r="P40" s="9">
        <v>1026.6728519999999</v>
      </c>
      <c r="Q40" s="9">
        <v>1025.8629149999999</v>
      </c>
      <c r="R40" s="9">
        <v>1024.328857</v>
      </c>
      <c r="S40" s="9">
        <v>1022.412231</v>
      </c>
      <c r="T40" s="9">
        <v>1020.336304</v>
      </c>
      <c r="U40" s="9">
        <v>1017.9328</v>
      </c>
      <c r="V40" s="9">
        <v>1015.488159</v>
      </c>
      <c r="W40" s="9">
        <v>1014.650452</v>
      </c>
      <c r="X40" s="9">
        <v>1006.859924</v>
      </c>
      <c r="Y40" s="9">
        <v>1004.073975</v>
      </c>
      <c r="Z40" s="9">
        <v>999.95019500000001</v>
      </c>
      <c r="AA40" s="9">
        <v>995.69726600000001</v>
      </c>
      <c r="AB40" s="9">
        <v>990.777466</v>
      </c>
      <c r="AC40" s="9">
        <v>988.99292000000003</v>
      </c>
      <c r="AD40" s="9">
        <v>987.20434599999999</v>
      </c>
      <c r="AE40" s="9">
        <v>986.65210000000002</v>
      </c>
      <c r="AF40" s="9">
        <v>986.51898200000005</v>
      </c>
      <c r="AG40" s="9">
        <v>988.57885699999997</v>
      </c>
      <c r="AH40" s="9">
        <v>987.74127199999998</v>
      </c>
      <c r="AI40" s="9">
        <v>984.30651899999998</v>
      </c>
      <c r="AJ40" s="9">
        <v>983.29834000000005</v>
      </c>
      <c r="AK40" s="9">
        <v>980.06994599999996</v>
      </c>
      <c r="AL40" s="5">
        <v>-1.6410000000000001E-3</v>
      </c>
    </row>
    <row r="41" spans="1:38" ht="15" customHeight="1">
      <c r="A41" s="81" t="s">
        <v>753</v>
      </c>
      <c r="B41" s="7" t="s">
        <v>754</v>
      </c>
      <c r="C41" s="9">
        <v>243.078384</v>
      </c>
      <c r="D41" s="9">
        <v>242.94085699999999</v>
      </c>
      <c r="E41" s="9">
        <v>243.838303</v>
      </c>
      <c r="F41" s="9">
        <v>244.76170300000001</v>
      </c>
      <c r="G41" s="9">
        <v>244.943848</v>
      </c>
      <c r="H41" s="9">
        <v>245.409302</v>
      </c>
      <c r="I41" s="9">
        <v>245.88172900000001</v>
      </c>
      <c r="J41" s="9">
        <v>246.159515</v>
      </c>
      <c r="K41" s="9">
        <v>246.43035900000001</v>
      </c>
      <c r="L41" s="9">
        <v>246.71362300000001</v>
      </c>
      <c r="M41" s="9">
        <v>247.028244</v>
      </c>
      <c r="N41" s="9">
        <v>247.31878699999999</v>
      </c>
      <c r="O41" s="9">
        <v>247.643036</v>
      </c>
      <c r="P41" s="9">
        <v>247.88211100000001</v>
      </c>
      <c r="Q41" s="9">
        <v>248.038025</v>
      </c>
      <c r="R41" s="9">
        <v>248.11578399999999</v>
      </c>
      <c r="S41" s="9">
        <v>248.17775</v>
      </c>
      <c r="T41" s="9">
        <v>248.138519</v>
      </c>
      <c r="U41" s="9">
        <v>248.030914</v>
      </c>
      <c r="V41" s="9">
        <v>247.88325499999999</v>
      </c>
      <c r="W41" s="9">
        <v>247.683502</v>
      </c>
      <c r="X41" s="9">
        <v>247.37762499999999</v>
      </c>
      <c r="Y41" s="9">
        <v>247.065552</v>
      </c>
      <c r="Z41" s="9">
        <v>246.70313999999999</v>
      </c>
      <c r="AA41" s="9">
        <v>246.328812</v>
      </c>
      <c r="AB41" s="9">
        <v>245.898743</v>
      </c>
      <c r="AC41" s="9">
        <v>245.465317</v>
      </c>
      <c r="AD41" s="9">
        <v>245.00509600000001</v>
      </c>
      <c r="AE41" s="9">
        <v>244.520386</v>
      </c>
      <c r="AF41" s="9">
        <v>244.002197</v>
      </c>
      <c r="AG41" s="9">
        <v>243.471146</v>
      </c>
      <c r="AH41" s="9">
        <v>242.88911400000001</v>
      </c>
      <c r="AI41" s="9">
        <v>242.27252200000001</v>
      </c>
      <c r="AJ41" s="9">
        <v>241.64561499999999</v>
      </c>
      <c r="AK41" s="9">
        <v>240.98992899999999</v>
      </c>
      <c r="AL41" s="5">
        <v>-2.4399999999999999E-4</v>
      </c>
    </row>
    <row r="42" spans="1:38" ht="15" customHeight="1">
      <c r="A42" s="81" t="s">
        <v>755</v>
      </c>
      <c r="B42" s="7" t="s">
        <v>756</v>
      </c>
      <c r="C42" s="9">
        <v>537.34997599999997</v>
      </c>
      <c r="D42" s="9">
        <v>548.03918499999997</v>
      </c>
      <c r="E42" s="9">
        <v>547.21875</v>
      </c>
      <c r="F42" s="9">
        <v>543.83196999999996</v>
      </c>
      <c r="G42" s="9">
        <v>545.90533400000004</v>
      </c>
      <c r="H42" s="9">
        <v>545.111267</v>
      </c>
      <c r="I42" s="9">
        <v>538.63207999999997</v>
      </c>
      <c r="J42" s="9">
        <v>539.90057400000001</v>
      </c>
      <c r="K42" s="9">
        <v>552.92773399999999</v>
      </c>
      <c r="L42" s="9">
        <v>560.26391599999999</v>
      </c>
      <c r="M42" s="9">
        <v>563.66430700000001</v>
      </c>
      <c r="N42" s="9">
        <v>564.85186799999997</v>
      </c>
      <c r="O42" s="9">
        <v>562.53186000000005</v>
      </c>
      <c r="P42" s="9">
        <v>562.88366699999995</v>
      </c>
      <c r="Q42" s="9">
        <v>562.26019299999996</v>
      </c>
      <c r="R42" s="9">
        <v>560.95812999999998</v>
      </c>
      <c r="S42" s="9">
        <v>561.97344999999996</v>
      </c>
      <c r="T42" s="9">
        <v>559.41888400000005</v>
      </c>
      <c r="U42" s="9">
        <v>559.05346699999996</v>
      </c>
      <c r="V42" s="9">
        <v>556.77722200000005</v>
      </c>
      <c r="W42" s="9">
        <v>559.74981700000001</v>
      </c>
      <c r="X42" s="9">
        <v>558.66918899999996</v>
      </c>
      <c r="Y42" s="9">
        <v>560.95202600000005</v>
      </c>
      <c r="Z42" s="9">
        <v>559.66747999999995</v>
      </c>
      <c r="AA42" s="9">
        <v>560.403503</v>
      </c>
      <c r="AB42" s="9">
        <v>561.63006600000006</v>
      </c>
      <c r="AC42" s="9">
        <v>561.46087599999998</v>
      </c>
      <c r="AD42" s="9">
        <v>562.36138900000003</v>
      </c>
      <c r="AE42" s="9">
        <v>563.22332800000004</v>
      </c>
      <c r="AF42" s="9">
        <v>563.35461399999997</v>
      </c>
      <c r="AG42" s="9">
        <v>563.42010500000004</v>
      </c>
      <c r="AH42" s="9">
        <v>563.77160600000002</v>
      </c>
      <c r="AI42" s="9">
        <v>563.82305899999994</v>
      </c>
      <c r="AJ42" s="9">
        <v>566.40155000000004</v>
      </c>
      <c r="AK42" s="9">
        <v>567.03356900000006</v>
      </c>
      <c r="AL42" s="5">
        <v>1.0330000000000001E-3</v>
      </c>
    </row>
    <row r="43" spans="1:38" ht="15" customHeight="1">
      <c r="A43" s="81" t="s">
        <v>757</v>
      </c>
      <c r="B43" s="7" t="s">
        <v>748</v>
      </c>
      <c r="C43" s="9">
        <v>490.87795999999997</v>
      </c>
      <c r="D43" s="9">
        <v>501.31521600000002</v>
      </c>
      <c r="E43" s="9">
        <v>499.52282700000001</v>
      </c>
      <c r="F43" s="9">
        <v>495.32281499999999</v>
      </c>
      <c r="G43" s="9">
        <v>497.12686200000002</v>
      </c>
      <c r="H43" s="9">
        <v>495.78738399999997</v>
      </c>
      <c r="I43" s="9">
        <v>488.66763300000002</v>
      </c>
      <c r="J43" s="9">
        <v>489.34802200000001</v>
      </c>
      <c r="K43" s="9">
        <v>501.78552200000001</v>
      </c>
      <c r="L43" s="9">
        <v>508.42507899999998</v>
      </c>
      <c r="M43" s="9">
        <v>511.11090100000001</v>
      </c>
      <c r="N43" s="9">
        <v>511.5849</v>
      </c>
      <c r="O43" s="9">
        <v>508.52890000000002</v>
      </c>
      <c r="P43" s="9">
        <v>508.18228099999999</v>
      </c>
      <c r="Q43" s="9">
        <v>506.84802200000001</v>
      </c>
      <c r="R43" s="9">
        <v>504.88360599999999</v>
      </c>
      <c r="S43" s="9">
        <v>505.19278000000003</v>
      </c>
      <c r="T43" s="9">
        <v>501.95318600000002</v>
      </c>
      <c r="U43" s="9">
        <v>500.92913800000002</v>
      </c>
      <c r="V43" s="9">
        <v>497.98492399999998</v>
      </c>
      <c r="W43" s="9">
        <v>500.29379299999999</v>
      </c>
      <c r="X43" s="9">
        <v>498.610657</v>
      </c>
      <c r="Y43" s="9">
        <v>500.25106799999998</v>
      </c>
      <c r="Z43" s="9">
        <v>498.33950800000002</v>
      </c>
      <c r="AA43" s="9">
        <v>498.44744900000001</v>
      </c>
      <c r="AB43" s="9">
        <v>499.052277</v>
      </c>
      <c r="AC43" s="9">
        <v>498.26367199999999</v>
      </c>
      <c r="AD43" s="9">
        <v>498.544983</v>
      </c>
      <c r="AE43" s="9">
        <v>498.79940800000003</v>
      </c>
      <c r="AF43" s="9">
        <v>498.341431</v>
      </c>
      <c r="AG43" s="9">
        <v>497.79254200000003</v>
      </c>
      <c r="AH43" s="9">
        <v>497.57714800000002</v>
      </c>
      <c r="AI43" s="9">
        <v>497.09530599999999</v>
      </c>
      <c r="AJ43" s="9">
        <v>499.13317899999998</v>
      </c>
      <c r="AK43" s="9">
        <v>499.24182100000002</v>
      </c>
      <c r="AL43" s="5">
        <v>-1.26E-4</v>
      </c>
    </row>
    <row r="44" spans="1:38" ht="15" customHeight="1">
      <c r="A44" s="81" t="s">
        <v>758</v>
      </c>
      <c r="B44" s="7" t="s">
        <v>759</v>
      </c>
      <c r="C44" s="9">
        <v>46.472023</v>
      </c>
      <c r="D44" s="9">
        <v>46.723976</v>
      </c>
      <c r="E44" s="9">
        <v>47.695900000000002</v>
      </c>
      <c r="F44" s="9">
        <v>48.509171000000002</v>
      </c>
      <c r="G44" s="9">
        <v>48.778469000000001</v>
      </c>
      <c r="H44" s="9">
        <v>49.323883000000002</v>
      </c>
      <c r="I44" s="9">
        <v>49.964432000000002</v>
      </c>
      <c r="J44" s="9">
        <v>50.552528000000002</v>
      </c>
      <c r="K44" s="9">
        <v>51.142189000000002</v>
      </c>
      <c r="L44" s="9">
        <v>51.838852000000003</v>
      </c>
      <c r="M44" s="9">
        <v>52.553421</v>
      </c>
      <c r="N44" s="9">
        <v>53.266983000000003</v>
      </c>
      <c r="O44" s="9">
        <v>54.002983</v>
      </c>
      <c r="P44" s="9">
        <v>54.701374000000001</v>
      </c>
      <c r="Q44" s="9">
        <v>55.412154999999998</v>
      </c>
      <c r="R44" s="9">
        <v>56.074505000000002</v>
      </c>
      <c r="S44" s="9">
        <v>56.780678000000002</v>
      </c>
      <c r="T44" s="9">
        <v>57.465705999999997</v>
      </c>
      <c r="U44" s="9">
        <v>58.124332000000003</v>
      </c>
      <c r="V44" s="9">
        <v>58.792296999999998</v>
      </c>
      <c r="W44" s="9">
        <v>59.456001000000001</v>
      </c>
      <c r="X44" s="9">
        <v>60.058506000000001</v>
      </c>
      <c r="Y44" s="9">
        <v>60.700943000000002</v>
      </c>
      <c r="Z44" s="9">
        <v>61.328003000000002</v>
      </c>
      <c r="AA44" s="9">
        <v>61.956038999999997</v>
      </c>
      <c r="AB44" s="9">
        <v>62.577812000000002</v>
      </c>
      <c r="AC44" s="9">
        <v>63.197197000000003</v>
      </c>
      <c r="AD44" s="9">
        <v>63.816398999999997</v>
      </c>
      <c r="AE44" s="9">
        <v>64.423935</v>
      </c>
      <c r="AF44" s="9">
        <v>65.013214000000005</v>
      </c>
      <c r="AG44" s="9">
        <v>65.627555999999998</v>
      </c>
      <c r="AH44" s="9">
        <v>66.194466000000006</v>
      </c>
      <c r="AI44" s="9">
        <v>66.727753000000007</v>
      </c>
      <c r="AJ44" s="9">
        <v>67.268364000000005</v>
      </c>
      <c r="AK44" s="9">
        <v>67.791732999999994</v>
      </c>
      <c r="AL44" s="5">
        <v>1.1342E-2</v>
      </c>
    </row>
    <row r="45" spans="1:38" ht="15" customHeight="1">
      <c r="A45" s="81" t="s">
        <v>760</v>
      </c>
      <c r="B45" s="7" t="s">
        <v>761</v>
      </c>
      <c r="C45" s="9">
        <v>10.109667</v>
      </c>
      <c r="D45" s="9">
        <v>10.186204</v>
      </c>
      <c r="E45" s="9">
        <v>10.302201</v>
      </c>
      <c r="F45" s="9">
        <v>10.419559</v>
      </c>
      <c r="G45" s="9">
        <v>10.537519</v>
      </c>
      <c r="H45" s="9">
        <v>10.654845</v>
      </c>
      <c r="I45" s="9">
        <v>10.772444999999999</v>
      </c>
      <c r="J45" s="9">
        <v>10.890817999999999</v>
      </c>
      <c r="K45" s="9">
        <v>11.007130999999999</v>
      </c>
      <c r="L45" s="9">
        <v>11.118572</v>
      </c>
      <c r="M45" s="9">
        <v>11.229419999999999</v>
      </c>
      <c r="N45" s="9">
        <v>11.339399999999999</v>
      </c>
      <c r="O45" s="9">
        <v>11.447445999999999</v>
      </c>
      <c r="P45" s="9">
        <v>11.554299</v>
      </c>
      <c r="Q45" s="9">
        <v>11.660824</v>
      </c>
      <c r="R45" s="9">
        <v>11.766911</v>
      </c>
      <c r="S45" s="9">
        <v>11.872469000000001</v>
      </c>
      <c r="T45" s="9">
        <v>11.977411</v>
      </c>
      <c r="U45" s="9">
        <v>12.081618000000001</v>
      </c>
      <c r="V45" s="9">
        <v>12.185017</v>
      </c>
      <c r="W45" s="9">
        <v>12.287635999999999</v>
      </c>
      <c r="X45" s="9">
        <v>12.389321000000001</v>
      </c>
      <c r="Y45" s="9">
        <v>12.489969</v>
      </c>
      <c r="Z45" s="9">
        <v>12.589544999999999</v>
      </c>
      <c r="AA45" s="9">
        <v>12.688076000000001</v>
      </c>
      <c r="AB45" s="9">
        <v>12.785625</v>
      </c>
      <c r="AC45" s="9">
        <v>12.882242</v>
      </c>
      <c r="AD45" s="9">
        <v>12.977976</v>
      </c>
      <c r="AE45" s="9">
        <v>13.072914000000001</v>
      </c>
      <c r="AF45" s="9">
        <v>13.167178</v>
      </c>
      <c r="AG45" s="9">
        <v>13.261119000000001</v>
      </c>
      <c r="AH45" s="9">
        <v>13.35421</v>
      </c>
      <c r="AI45" s="9">
        <v>13.446892</v>
      </c>
      <c r="AJ45" s="9">
        <v>13.539808000000001</v>
      </c>
      <c r="AK45" s="9">
        <v>13.632882</v>
      </c>
      <c r="AL45" s="5">
        <v>8.8710000000000004E-3</v>
      </c>
    </row>
    <row r="46" spans="1:38" ht="15" customHeight="1">
      <c r="A46" s="81" t="s">
        <v>762</v>
      </c>
      <c r="B46" s="7" t="s">
        <v>763</v>
      </c>
      <c r="C46" s="9">
        <v>16.283664999999999</v>
      </c>
      <c r="D46" s="9">
        <v>16.420746000000001</v>
      </c>
      <c r="E46" s="9">
        <v>16.682404999999999</v>
      </c>
      <c r="F46" s="9">
        <v>16.925335</v>
      </c>
      <c r="G46" s="9">
        <v>17.052578</v>
      </c>
      <c r="H46" s="9">
        <v>17.209757</v>
      </c>
      <c r="I46" s="9">
        <v>17.369736</v>
      </c>
      <c r="J46" s="9">
        <v>17.510189</v>
      </c>
      <c r="K46" s="9">
        <v>17.650751</v>
      </c>
      <c r="L46" s="9">
        <v>17.80114</v>
      </c>
      <c r="M46" s="9">
        <v>17.957868999999999</v>
      </c>
      <c r="N46" s="9">
        <v>18.121258000000001</v>
      </c>
      <c r="O46" s="9">
        <v>18.292287999999999</v>
      </c>
      <c r="P46" s="9">
        <v>18.454473</v>
      </c>
      <c r="Q46" s="9">
        <v>18.609821</v>
      </c>
      <c r="R46" s="9">
        <v>18.753651000000001</v>
      </c>
      <c r="S46" s="9">
        <v>18.900113999999999</v>
      </c>
      <c r="T46" s="9">
        <v>19.039211000000002</v>
      </c>
      <c r="U46" s="9">
        <v>19.170573999999998</v>
      </c>
      <c r="V46" s="9">
        <v>19.296429</v>
      </c>
      <c r="W46" s="9">
        <v>19.415804000000001</v>
      </c>
      <c r="X46" s="9">
        <v>19.52664</v>
      </c>
      <c r="Y46" s="9">
        <v>19.633400000000002</v>
      </c>
      <c r="Z46" s="9">
        <v>19.733647999999999</v>
      </c>
      <c r="AA46" s="9">
        <v>19.833072999999999</v>
      </c>
      <c r="AB46" s="9">
        <v>19.927558999999999</v>
      </c>
      <c r="AC46" s="9">
        <v>20.021812000000001</v>
      </c>
      <c r="AD46" s="9">
        <v>20.115352999999999</v>
      </c>
      <c r="AE46" s="9">
        <v>20.208556999999999</v>
      </c>
      <c r="AF46" s="9">
        <v>20.302344999999999</v>
      </c>
      <c r="AG46" s="9">
        <v>20.407063000000001</v>
      </c>
      <c r="AH46" s="9">
        <v>20.520529</v>
      </c>
      <c r="AI46" s="9">
        <v>20.646474999999999</v>
      </c>
      <c r="AJ46" s="9">
        <v>20.791398999999998</v>
      </c>
      <c r="AK46" s="9">
        <v>20.958228999999999</v>
      </c>
      <c r="AL46" s="5">
        <v>7.4209999999999996E-3</v>
      </c>
    </row>
    <row r="47" spans="1:38" ht="15" customHeight="1">
      <c r="A47" s="81" t="s">
        <v>764</v>
      </c>
      <c r="B47" s="7" t="s">
        <v>765</v>
      </c>
      <c r="C47" s="9">
        <v>20.078693000000001</v>
      </c>
      <c r="D47" s="9">
        <v>20.117025000000002</v>
      </c>
      <c r="E47" s="9">
        <v>20.711293999999999</v>
      </c>
      <c r="F47" s="9">
        <v>21.164280000000002</v>
      </c>
      <c r="G47" s="9">
        <v>21.188374</v>
      </c>
      <c r="H47" s="9">
        <v>21.45928</v>
      </c>
      <c r="I47" s="9">
        <v>21.822251999999999</v>
      </c>
      <c r="J47" s="9">
        <v>22.151522</v>
      </c>
      <c r="K47" s="9">
        <v>22.484306</v>
      </c>
      <c r="L47" s="9">
        <v>22.919136000000002</v>
      </c>
      <c r="M47" s="9">
        <v>23.366135</v>
      </c>
      <c r="N47" s="9">
        <v>23.806324</v>
      </c>
      <c r="O47" s="9">
        <v>24.263248000000001</v>
      </c>
      <c r="P47" s="9">
        <v>24.692599999999999</v>
      </c>
      <c r="Q47" s="9">
        <v>25.141511999999999</v>
      </c>
      <c r="R47" s="9">
        <v>25.553941999999999</v>
      </c>
      <c r="S47" s="9">
        <v>26.008091</v>
      </c>
      <c r="T47" s="9">
        <v>26.449085</v>
      </c>
      <c r="U47" s="9">
        <v>26.872139000000001</v>
      </c>
      <c r="V47" s="9">
        <v>27.310849999999999</v>
      </c>
      <c r="W47" s="9">
        <v>27.752559999999999</v>
      </c>
      <c r="X47" s="9">
        <v>28.142544000000001</v>
      </c>
      <c r="Y47" s="9">
        <v>28.577572</v>
      </c>
      <c r="Z47" s="9">
        <v>29.004809999999999</v>
      </c>
      <c r="AA47" s="9">
        <v>29.434892999999999</v>
      </c>
      <c r="AB47" s="9">
        <v>29.864628</v>
      </c>
      <c r="AC47" s="9">
        <v>30.293147999999999</v>
      </c>
      <c r="AD47" s="9">
        <v>30.723068000000001</v>
      </c>
      <c r="AE47" s="9">
        <v>31.142467</v>
      </c>
      <c r="AF47" s="9">
        <v>31.543686000000001</v>
      </c>
      <c r="AG47" s="9">
        <v>31.959375000000001</v>
      </c>
      <c r="AH47" s="9">
        <v>32.319724999999998</v>
      </c>
      <c r="AI47" s="9">
        <v>32.634383999999997</v>
      </c>
      <c r="AJ47" s="9">
        <v>32.937159999999999</v>
      </c>
      <c r="AK47" s="9">
        <v>33.200626</v>
      </c>
      <c r="AL47" s="5">
        <v>1.5298000000000001E-2</v>
      </c>
    </row>
    <row r="48" spans="1:38" ht="15" customHeight="1">
      <c r="A48" s="81" t="s">
        <v>766</v>
      </c>
      <c r="B48" s="7" t="s">
        <v>767</v>
      </c>
      <c r="C48" s="9">
        <v>135.65484599999999</v>
      </c>
      <c r="D48" s="9">
        <v>135.876282</v>
      </c>
      <c r="E48" s="9">
        <v>135.80081200000001</v>
      </c>
      <c r="F48" s="9">
        <v>135.87661700000001</v>
      </c>
      <c r="G48" s="9">
        <v>136.15347299999999</v>
      </c>
      <c r="H48" s="9">
        <v>135.98898299999999</v>
      </c>
      <c r="I48" s="9">
        <v>135.78733800000001</v>
      </c>
      <c r="J48" s="9">
        <v>135.686722</v>
      </c>
      <c r="K48" s="9">
        <v>135.811218</v>
      </c>
      <c r="L48" s="9">
        <v>135.98619099999999</v>
      </c>
      <c r="M48" s="9">
        <v>136.21504200000001</v>
      </c>
      <c r="N48" s="9">
        <v>136.454025</v>
      </c>
      <c r="O48" s="9">
        <v>136.74221800000001</v>
      </c>
      <c r="P48" s="9">
        <v>136.994629</v>
      </c>
      <c r="Q48" s="9">
        <v>137.260941</v>
      </c>
      <c r="R48" s="9">
        <v>137.48123200000001</v>
      </c>
      <c r="S48" s="9">
        <v>137.647797</v>
      </c>
      <c r="T48" s="9">
        <v>137.73388700000001</v>
      </c>
      <c r="U48" s="9">
        <v>137.83074999999999</v>
      </c>
      <c r="V48" s="9">
        <v>137.98230000000001</v>
      </c>
      <c r="W48" s="9">
        <v>138.205185</v>
      </c>
      <c r="X48" s="9">
        <v>138.451965</v>
      </c>
      <c r="Y48" s="9">
        <v>138.78370699999999</v>
      </c>
      <c r="Z48" s="9">
        <v>139.195694</v>
      </c>
      <c r="AA48" s="9">
        <v>139.66134600000001</v>
      </c>
      <c r="AB48" s="9">
        <v>140.158661</v>
      </c>
      <c r="AC48" s="9">
        <v>140.660324</v>
      </c>
      <c r="AD48" s="9">
        <v>141.21560700000001</v>
      </c>
      <c r="AE48" s="9">
        <v>141.82988</v>
      </c>
      <c r="AF48" s="9">
        <v>142.51826500000001</v>
      </c>
      <c r="AG48" s="9">
        <v>143.23715200000001</v>
      </c>
      <c r="AH48" s="9">
        <v>143.95515399999999</v>
      </c>
      <c r="AI48" s="9">
        <v>144.59039300000001</v>
      </c>
      <c r="AJ48" s="9">
        <v>145.26147499999999</v>
      </c>
      <c r="AK48" s="9">
        <v>145.97221400000001</v>
      </c>
      <c r="AL48" s="5">
        <v>2.1740000000000002E-3</v>
      </c>
    </row>
    <row r="49" spans="1:38" ht="15" customHeight="1">
      <c r="A49" s="81" t="s">
        <v>768</v>
      </c>
      <c r="B49" s="7" t="s">
        <v>769</v>
      </c>
      <c r="C49" s="9">
        <v>703.31701699999996</v>
      </c>
      <c r="D49" s="9">
        <v>635.02972399999999</v>
      </c>
      <c r="E49" s="9">
        <v>665.12738000000002</v>
      </c>
      <c r="F49" s="9">
        <v>681.494507</v>
      </c>
      <c r="G49" s="9">
        <v>683.77642800000001</v>
      </c>
      <c r="H49" s="9">
        <v>680.32702600000005</v>
      </c>
      <c r="I49" s="9">
        <v>686.26330600000006</v>
      </c>
      <c r="J49" s="9">
        <v>692.03479000000004</v>
      </c>
      <c r="K49" s="9">
        <v>697.08978300000001</v>
      </c>
      <c r="L49" s="9">
        <v>700.88952600000005</v>
      </c>
      <c r="M49" s="9">
        <v>697.81146200000001</v>
      </c>
      <c r="N49" s="9">
        <v>700.85357699999997</v>
      </c>
      <c r="O49" s="9">
        <v>703.489014</v>
      </c>
      <c r="P49" s="9">
        <v>704.96728499999995</v>
      </c>
      <c r="Q49" s="9">
        <v>703.186646</v>
      </c>
      <c r="R49" s="9">
        <v>703.59167500000001</v>
      </c>
      <c r="S49" s="9">
        <v>705.28832999999997</v>
      </c>
      <c r="T49" s="9">
        <v>704.84484899999995</v>
      </c>
      <c r="U49" s="9">
        <v>706.51263400000005</v>
      </c>
      <c r="V49" s="9">
        <v>708.36730999999997</v>
      </c>
      <c r="W49" s="9">
        <v>712.03649900000005</v>
      </c>
      <c r="X49" s="9">
        <v>713.81292699999995</v>
      </c>
      <c r="Y49" s="9">
        <v>715.40875200000005</v>
      </c>
      <c r="Z49" s="9">
        <v>717.19921899999997</v>
      </c>
      <c r="AA49" s="9">
        <v>717.39080799999999</v>
      </c>
      <c r="AB49" s="9">
        <v>718.92932099999996</v>
      </c>
      <c r="AC49" s="9">
        <v>723.12030000000004</v>
      </c>
      <c r="AD49" s="9">
        <v>727.18530299999998</v>
      </c>
      <c r="AE49" s="9">
        <v>728.77886999999998</v>
      </c>
      <c r="AF49" s="9">
        <v>732.29235800000004</v>
      </c>
      <c r="AG49" s="9">
        <v>735.37463400000001</v>
      </c>
      <c r="AH49" s="9">
        <v>736.56994599999996</v>
      </c>
      <c r="AI49" s="9">
        <v>739.99816899999996</v>
      </c>
      <c r="AJ49" s="9">
        <v>742.76684599999999</v>
      </c>
      <c r="AK49" s="9">
        <v>747.14489700000001</v>
      </c>
      <c r="AL49" s="5">
        <v>4.9389999999999998E-3</v>
      </c>
    </row>
    <row r="51" spans="1:38" ht="15" customHeight="1">
      <c r="A51" s="81" t="s">
        <v>770</v>
      </c>
      <c r="B51" s="4" t="s">
        <v>771</v>
      </c>
      <c r="C51" s="13">
        <v>552.31481900000006</v>
      </c>
      <c r="D51" s="13">
        <v>553.90942399999994</v>
      </c>
      <c r="E51" s="13">
        <v>563.26879899999994</v>
      </c>
      <c r="F51" s="13">
        <v>561.05957000000001</v>
      </c>
      <c r="G51" s="13">
        <v>558.889771</v>
      </c>
      <c r="H51" s="13">
        <v>556.61883499999999</v>
      </c>
      <c r="I51" s="13">
        <v>552.67804000000001</v>
      </c>
      <c r="J51" s="13">
        <v>549.86639400000001</v>
      </c>
      <c r="K51" s="13">
        <v>549.52209500000004</v>
      </c>
      <c r="L51" s="13">
        <v>550.613159</v>
      </c>
      <c r="M51" s="13">
        <v>551.86193800000001</v>
      </c>
      <c r="N51" s="13">
        <v>553.23150599999997</v>
      </c>
      <c r="O51" s="13">
        <v>558.04296899999997</v>
      </c>
      <c r="P51" s="13">
        <v>564.19470200000001</v>
      </c>
      <c r="Q51" s="13">
        <v>570.61743200000001</v>
      </c>
      <c r="R51" s="13">
        <v>577.27581799999996</v>
      </c>
      <c r="S51" s="13">
        <v>584.22741699999995</v>
      </c>
      <c r="T51" s="13">
        <v>591.43048099999999</v>
      </c>
      <c r="U51" s="13">
        <v>598.91424600000005</v>
      </c>
      <c r="V51" s="13">
        <v>606.67327899999998</v>
      </c>
      <c r="W51" s="13">
        <v>614.66235400000005</v>
      </c>
      <c r="X51" s="13">
        <v>622.96679700000004</v>
      </c>
      <c r="Y51" s="13">
        <v>631.50647000000004</v>
      </c>
      <c r="Z51" s="13">
        <v>640.27514599999995</v>
      </c>
      <c r="AA51" s="13">
        <v>649.27117899999996</v>
      </c>
      <c r="AB51" s="13">
        <v>658.47210700000005</v>
      </c>
      <c r="AC51" s="13">
        <v>667.84930399999996</v>
      </c>
      <c r="AD51" s="13">
        <v>677.39416500000004</v>
      </c>
      <c r="AE51" s="13">
        <v>687.11218299999996</v>
      </c>
      <c r="AF51" s="13">
        <v>696.98486300000002</v>
      </c>
      <c r="AG51" s="13">
        <v>706.93811000000005</v>
      </c>
      <c r="AH51" s="13">
        <v>716.95471199999997</v>
      </c>
      <c r="AI51" s="13">
        <v>727.17040999999995</v>
      </c>
      <c r="AJ51" s="13">
        <v>737.59228499999995</v>
      </c>
      <c r="AK51" s="13">
        <v>748.14489700000001</v>
      </c>
      <c r="AL51" s="2">
        <v>9.1509999999999994E-3</v>
      </c>
    </row>
    <row r="52" spans="1:38" ht="15" customHeight="1">
      <c r="A52" s="81" t="s">
        <v>772</v>
      </c>
      <c r="B52" s="7" t="s">
        <v>773</v>
      </c>
      <c r="C52" s="9">
        <v>424.601562</v>
      </c>
      <c r="D52" s="9">
        <v>425.71154799999999</v>
      </c>
      <c r="E52" s="9">
        <v>432.75018299999999</v>
      </c>
      <c r="F52" s="9">
        <v>431.18933099999998</v>
      </c>
      <c r="G52" s="9">
        <v>429.69784499999997</v>
      </c>
      <c r="H52" s="9">
        <v>427.89855999999997</v>
      </c>
      <c r="I52" s="9">
        <v>424.87573200000003</v>
      </c>
      <c r="J52" s="9">
        <v>422.71484400000003</v>
      </c>
      <c r="K52" s="9">
        <v>422.44281000000001</v>
      </c>
      <c r="L52" s="9">
        <v>423.27886999999998</v>
      </c>
      <c r="M52" s="9">
        <v>424.24173000000002</v>
      </c>
      <c r="N52" s="9">
        <v>425.29351800000001</v>
      </c>
      <c r="O52" s="9">
        <v>428.99206500000003</v>
      </c>
      <c r="P52" s="9">
        <v>433.721497</v>
      </c>
      <c r="Q52" s="9">
        <v>438.65930200000003</v>
      </c>
      <c r="R52" s="9">
        <v>443.77905299999998</v>
      </c>
      <c r="S52" s="9">
        <v>449.12463400000001</v>
      </c>
      <c r="T52" s="9">
        <v>454.66339099999999</v>
      </c>
      <c r="U52" s="9">
        <v>460.41793799999999</v>
      </c>
      <c r="V52" s="9">
        <v>466.38415500000002</v>
      </c>
      <c r="W52" s="9">
        <v>472.52685500000001</v>
      </c>
      <c r="X52" s="9">
        <v>478.91525300000001</v>
      </c>
      <c r="Y52" s="9">
        <v>485.48297100000002</v>
      </c>
      <c r="Z52" s="9">
        <v>492.22763099999997</v>
      </c>
      <c r="AA52" s="9">
        <v>499.14712500000002</v>
      </c>
      <c r="AB52" s="9">
        <v>506.22521999999998</v>
      </c>
      <c r="AC52" s="9">
        <v>513.43676800000003</v>
      </c>
      <c r="AD52" s="9">
        <v>520.77734399999997</v>
      </c>
      <c r="AE52" s="9">
        <v>528.25054899999998</v>
      </c>
      <c r="AF52" s="9">
        <v>535.84252900000001</v>
      </c>
      <c r="AG52" s="9">
        <v>543.49487299999998</v>
      </c>
      <c r="AH52" s="9">
        <v>551.19885299999999</v>
      </c>
      <c r="AI52" s="9">
        <v>559.05865500000004</v>
      </c>
      <c r="AJ52" s="9">
        <v>567.07531700000004</v>
      </c>
      <c r="AK52" s="9">
        <v>575.19482400000004</v>
      </c>
      <c r="AL52" s="5">
        <v>9.1610000000000007E-3</v>
      </c>
    </row>
    <row r="53" spans="1:38" ht="15" customHeight="1">
      <c r="A53" s="81" t="s">
        <v>774</v>
      </c>
      <c r="B53" s="7" t="s">
        <v>775</v>
      </c>
      <c r="C53" s="9">
        <v>31.708984000000001</v>
      </c>
      <c r="D53" s="9">
        <v>31.942654000000001</v>
      </c>
      <c r="E53" s="9">
        <v>32.671944000000003</v>
      </c>
      <c r="F53" s="9">
        <v>32.376472</v>
      </c>
      <c r="G53" s="9">
        <v>32.035347000000002</v>
      </c>
      <c r="H53" s="9">
        <v>31.970541000000001</v>
      </c>
      <c r="I53" s="9">
        <v>31.736038000000001</v>
      </c>
      <c r="J53" s="9">
        <v>31.573893000000002</v>
      </c>
      <c r="K53" s="9">
        <v>31.563120000000001</v>
      </c>
      <c r="L53" s="9">
        <v>31.629068</v>
      </c>
      <c r="M53" s="9">
        <v>31.697275000000001</v>
      </c>
      <c r="N53" s="9">
        <v>31.777246000000002</v>
      </c>
      <c r="O53" s="9">
        <v>32.053958999999999</v>
      </c>
      <c r="P53" s="9">
        <v>32.406844999999997</v>
      </c>
      <c r="Q53" s="9">
        <v>32.775333000000003</v>
      </c>
      <c r="R53" s="9">
        <v>33.156364000000004</v>
      </c>
      <c r="S53" s="9">
        <v>33.553787</v>
      </c>
      <c r="T53" s="9">
        <v>33.965705999999997</v>
      </c>
      <c r="U53" s="9">
        <v>34.393841000000002</v>
      </c>
      <c r="V53" s="9">
        <v>34.837612</v>
      </c>
      <c r="W53" s="9">
        <v>35.295116</v>
      </c>
      <c r="X53" s="9">
        <v>35.766669999999998</v>
      </c>
      <c r="Y53" s="9">
        <v>36.253726999999998</v>
      </c>
      <c r="Z53" s="9">
        <v>36.752707999999998</v>
      </c>
      <c r="AA53" s="9">
        <v>37.264732000000002</v>
      </c>
      <c r="AB53" s="9">
        <v>37.787159000000003</v>
      </c>
      <c r="AC53" s="9">
        <v>38.322285000000001</v>
      </c>
      <c r="AD53" s="9">
        <v>38.866805999999997</v>
      </c>
      <c r="AE53" s="9">
        <v>39.421883000000001</v>
      </c>
      <c r="AF53" s="9">
        <v>39.986046000000002</v>
      </c>
      <c r="AG53" s="9">
        <v>40.556716999999999</v>
      </c>
      <c r="AH53" s="9">
        <v>41.127372999999999</v>
      </c>
      <c r="AI53" s="9">
        <v>41.706164999999999</v>
      </c>
      <c r="AJ53" s="9">
        <v>42.298743999999999</v>
      </c>
      <c r="AK53" s="9">
        <v>42.895972999999998</v>
      </c>
      <c r="AL53" s="5">
        <v>8.9739999999999993E-3</v>
      </c>
    </row>
    <row r="54" spans="1:38" ht="15" customHeight="1">
      <c r="A54" s="81" t="s">
        <v>776</v>
      </c>
      <c r="B54" s="7" t="s">
        <v>777</v>
      </c>
      <c r="C54" s="9">
        <v>96.004265000000004</v>
      </c>
      <c r="D54" s="9">
        <v>96.255234000000002</v>
      </c>
      <c r="E54" s="9">
        <v>97.846703000000005</v>
      </c>
      <c r="F54" s="9">
        <v>97.493774000000002</v>
      </c>
      <c r="G54" s="9">
        <v>97.156554999999997</v>
      </c>
      <c r="H54" s="9">
        <v>96.749724999999998</v>
      </c>
      <c r="I54" s="9">
        <v>96.066269000000005</v>
      </c>
      <c r="J54" s="9">
        <v>95.577681999999996</v>
      </c>
      <c r="K54" s="9">
        <v>95.516166999999996</v>
      </c>
      <c r="L54" s="9">
        <v>95.705200000000005</v>
      </c>
      <c r="M54" s="9">
        <v>95.922912999999994</v>
      </c>
      <c r="N54" s="9">
        <v>96.160713000000001</v>
      </c>
      <c r="O54" s="9">
        <v>96.996971000000002</v>
      </c>
      <c r="P54" s="9">
        <v>98.066322</v>
      </c>
      <c r="Q54" s="9">
        <v>99.182770000000005</v>
      </c>
      <c r="R54" s="9">
        <v>100.34036999999999</v>
      </c>
      <c r="S54" s="9">
        <v>101.549026</v>
      </c>
      <c r="T54" s="9">
        <v>102.801376</v>
      </c>
      <c r="U54" s="9">
        <v>104.102493</v>
      </c>
      <c r="V54" s="9">
        <v>105.451492</v>
      </c>
      <c r="W54" s="9">
        <v>106.840378</v>
      </c>
      <c r="X54" s="9">
        <v>108.28482099999999</v>
      </c>
      <c r="Y54" s="9">
        <v>109.76979799999999</v>
      </c>
      <c r="Z54" s="9">
        <v>111.294792</v>
      </c>
      <c r="AA54" s="9">
        <v>112.859329</v>
      </c>
      <c r="AB54" s="9">
        <v>114.45972399999999</v>
      </c>
      <c r="AC54" s="9">
        <v>116.09028600000001</v>
      </c>
      <c r="AD54" s="9">
        <v>117.750015</v>
      </c>
      <c r="AE54" s="9">
        <v>119.43974300000001</v>
      </c>
      <c r="AF54" s="9">
        <v>121.156319</v>
      </c>
      <c r="AG54" s="9">
        <v>122.88655900000001</v>
      </c>
      <c r="AH54" s="9">
        <v>124.62844800000001</v>
      </c>
      <c r="AI54" s="9">
        <v>126.40559399999999</v>
      </c>
      <c r="AJ54" s="9">
        <v>128.21821600000001</v>
      </c>
      <c r="AK54" s="9">
        <v>130.05406199999999</v>
      </c>
      <c r="AL54" s="5">
        <v>9.1610000000000007E-3</v>
      </c>
    </row>
    <row r="56" spans="1:38" ht="15" customHeight="1">
      <c r="A56" s="81" t="s">
        <v>778</v>
      </c>
      <c r="B56" s="4" t="s">
        <v>779</v>
      </c>
      <c r="C56" s="13">
        <v>27598.896484000001</v>
      </c>
      <c r="D56" s="13">
        <v>27705.845702999999</v>
      </c>
      <c r="E56" s="13">
        <v>27653.527343999998</v>
      </c>
      <c r="F56" s="13">
        <v>27674.472656000002</v>
      </c>
      <c r="G56" s="13">
        <v>27370.871093999998</v>
      </c>
      <c r="H56" s="13">
        <v>27166.417968999998</v>
      </c>
      <c r="I56" s="13">
        <v>26800.931640999999</v>
      </c>
      <c r="J56" s="13">
        <v>26410.378906000002</v>
      </c>
      <c r="K56" s="13">
        <v>26031.800781000002</v>
      </c>
      <c r="L56" s="13">
        <v>25632.228515999999</v>
      </c>
      <c r="M56" s="13">
        <v>25298.714843999998</v>
      </c>
      <c r="N56" s="13">
        <v>25030.076172000001</v>
      </c>
      <c r="O56" s="13">
        <v>24796.623047000001</v>
      </c>
      <c r="P56" s="13">
        <v>24585.962890999999</v>
      </c>
      <c r="Q56" s="13">
        <v>24403.349609000001</v>
      </c>
      <c r="R56" s="13">
        <v>24246.480468999998</v>
      </c>
      <c r="S56" s="13">
        <v>24118.509765999999</v>
      </c>
      <c r="T56" s="13">
        <v>24006.410156000002</v>
      </c>
      <c r="U56" s="13">
        <v>23930.638672000001</v>
      </c>
      <c r="V56" s="13">
        <v>23884.210938</v>
      </c>
      <c r="W56" s="13">
        <v>23891.048827999999</v>
      </c>
      <c r="X56" s="13">
        <v>23890.103515999999</v>
      </c>
      <c r="Y56" s="13">
        <v>23920.171875</v>
      </c>
      <c r="Z56" s="13">
        <v>23961.890625</v>
      </c>
      <c r="AA56" s="13">
        <v>24027.009765999999</v>
      </c>
      <c r="AB56" s="13">
        <v>24116.462890999999</v>
      </c>
      <c r="AC56" s="13">
        <v>24223.400390999999</v>
      </c>
      <c r="AD56" s="13">
        <v>24349.314452999999</v>
      </c>
      <c r="AE56" s="13">
        <v>24491.339843999998</v>
      </c>
      <c r="AF56" s="13">
        <v>24643.910156000002</v>
      </c>
      <c r="AG56" s="13">
        <v>24815.421875</v>
      </c>
      <c r="AH56" s="13">
        <v>24999.544922000001</v>
      </c>
      <c r="AI56" s="13">
        <v>25180.994140999999</v>
      </c>
      <c r="AJ56" s="13">
        <v>25370.365234000001</v>
      </c>
      <c r="AK56" s="13">
        <v>25574.369140999999</v>
      </c>
      <c r="AL56" s="2">
        <v>-2.4229999999999998E-3</v>
      </c>
    </row>
    <row r="58" spans="1:38" ht="15" customHeight="1">
      <c r="B58" s="4" t="s">
        <v>780</v>
      </c>
    </row>
    <row r="59" spans="1:38" ht="15" customHeight="1">
      <c r="A59" s="81" t="s">
        <v>781</v>
      </c>
      <c r="B59" s="7" t="s">
        <v>782</v>
      </c>
      <c r="C59" s="9">
        <v>16594.486327999999</v>
      </c>
      <c r="D59" s="9">
        <v>16612.207031000002</v>
      </c>
      <c r="E59" s="9">
        <v>16492.339843999998</v>
      </c>
      <c r="F59" s="9">
        <v>16355.164062</v>
      </c>
      <c r="G59" s="9">
        <v>16073.826171999999</v>
      </c>
      <c r="H59" s="9">
        <v>15698.167969</v>
      </c>
      <c r="I59" s="9">
        <v>15285.018555000001</v>
      </c>
      <c r="J59" s="9">
        <v>14802.818359000001</v>
      </c>
      <c r="K59" s="9">
        <v>14291.299805000001</v>
      </c>
      <c r="L59" s="9">
        <v>13777.309569999999</v>
      </c>
      <c r="M59" s="9">
        <v>13398.853515999999</v>
      </c>
      <c r="N59" s="9">
        <v>13049.597656</v>
      </c>
      <c r="O59" s="9">
        <v>12751.380859000001</v>
      </c>
      <c r="P59" s="9">
        <v>12481.345703000001</v>
      </c>
      <c r="Q59" s="9">
        <v>12234.445312</v>
      </c>
      <c r="R59" s="9">
        <v>12036.378906</v>
      </c>
      <c r="S59" s="9">
        <v>11847.204102</v>
      </c>
      <c r="T59" s="9">
        <v>11658.947265999999</v>
      </c>
      <c r="U59" s="9">
        <v>11488.564453000001</v>
      </c>
      <c r="V59" s="9">
        <v>11335.159180000001</v>
      </c>
      <c r="W59" s="9">
        <v>11229.095703000001</v>
      </c>
      <c r="X59" s="9">
        <v>11128.960938</v>
      </c>
      <c r="Y59" s="9">
        <v>11050.15625</v>
      </c>
      <c r="Z59" s="9">
        <v>10991.46875</v>
      </c>
      <c r="AA59" s="9">
        <v>10959.276367</v>
      </c>
      <c r="AB59" s="9">
        <v>10941.571289</v>
      </c>
      <c r="AC59" s="9">
        <v>10941.053711</v>
      </c>
      <c r="AD59" s="9">
        <v>10954.865234000001</v>
      </c>
      <c r="AE59" s="9">
        <v>10994.155273</v>
      </c>
      <c r="AF59" s="9">
        <v>11011.634765999999</v>
      </c>
      <c r="AG59" s="9">
        <v>11046.541992</v>
      </c>
      <c r="AH59" s="9">
        <v>11108.109375</v>
      </c>
      <c r="AI59" s="9">
        <v>11216.167969</v>
      </c>
      <c r="AJ59" s="9">
        <v>11340.764648</v>
      </c>
      <c r="AK59" s="9">
        <v>11421.757812</v>
      </c>
      <c r="AL59" s="5">
        <v>-1.1287999999999999E-2</v>
      </c>
    </row>
    <row r="60" spans="1:38" ht="15" customHeight="1">
      <c r="A60" s="81" t="s">
        <v>783</v>
      </c>
      <c r="B60" s="7" t="s">
        <v>784</v>
      </c>
      <c r="C60" s="9">
        <v>9.1589240000000007</v>
      </c>
      <c r="D60" s="9">
        <v>11.173861</v>
      </c>
      <c r="E60" s="9">
        <v>43.161053000000003</v>
      </c>
      <c r="F60" s="9">
        <v>56.672091999999999</v>
      </c>
      <c r="G60" s="9">
        <v>67.743651999999997</v>
      </c>
      <c r="H60" s="9">
        <v>80.708160000000007</v>
      </c>
      <c r="I60" s="9">
        <v>103.146614</v>
      </c>
      <c r="J60" s="9">
        <v>148.509232</v>
      </c>
      <c r="K60" s="9">
        <v>194.95109600000001</v>
      </c>
      <c r="L60" s="9">
        <v>248.97451799999999</v>
      </c>
      <c r="M60" s="9">
        <v>262.56277499999999</v>
      </c>
      <c r="N60" s="9">
        <v>291.09603900000002</v>
      </c>
      <c r="O60" s="9">
        <v>304.76177999999999</v>
      </c>
      <c r="P60" s="9">
        <v>314.83892800000001</v>
      </c>
      <c r="Q60" s="9">
        <v>325.83810399999999</v>
      </c>
      <c r="R60" s="9">
        <v>313.03326399999997</v>
      </c>
      <c r="S60" s="9">
        <v>314.26062000000002</v>
      </c>
      <c r="T60" s="9">
        <v>330.27551299999999</v>
      </c>
      <c r="U60" s="9">
        <v>347.53064000000001</v>
      </c>
      <c r="V60" s="9">
        <v>364.30114700000001</v>
      </c>
      <c r="W60" s="9">
        <v>373.27621499999998</v>
      </c>
      <c r="X60" s="9">
        <v>382.23281900000001</v>
      </c>
      <c r="Y60" s="9">
        <v>388.07745399999999</v>
      </c>
      <c r="Z60" s="9">
        <v>388.981628</v>
      </c>
      <c r="AA60" s="9">
        <v>384.57775900000001</v>
      </c>
      <c r="AB60" s="9">
        <v>376.89245599999998</v>
      </c>
      <c r="AC60" s="9">
        <v>366.969696</v>
      </c>
      <c r="AD60" s="9">
        <v>356.18615699999998</v>
      </c>
      <c r="AE60" s="9">
        <v>334.34707600000002</v>
      </c>
      <c r="AF60" s="9">
        <v>341.09042399999998</v>
      </c>
      <c r="AG60" s="9">
        <v>345.36853000000002</v>
      </c>
      <c r="AH60" s="9">
        <v>336.47354100000001</v>
      </c>
      <c r="AI60" s="9">
        <v>291.74798600000003</v>
      </c>
      <c r="AJ60" s="9">
        <v>239.42787200000001</v>
      </c>
      <c r="AK60" s="9">
        <v>229.198395</v>
      </c>
      <c r="AL60" s="5">
        <v>9.5866999999999994E-2</v>
      </c>
    </row>
    <row r="61" spans="1:38" ht="15" customHeight="1">
      <c r="A61" s="81" t="s">
        <v>785</v>
      </c>
      <c r="B61" s="7" t="s">
        <v>786</v>
      </c>
      <c r="C61" s="9">
        <v>6548.1064450000003</v>
      </c>
      <c r="D61" s="9">
        <v>6658.4135740000002</v>
      </c>
      <c r="E61" s="9">
        <v>6589.2099609999996</v>
      </c>
      <c r="F61" s="9">
        <v>6656.5083009999998</v>
      </c>
      <c r="G61" s="9">
        <v>6743.6464839999999</v>
      </c>
      <c r="H61" s="9">
        <v>6575.2705079999996</v>
      </c>
      <c r="I61" s="9">
        <v>6574.5839839999999</v>
      </c>
      <c r="J61" s="9">
        <v>6561.7265619999998</v>
      </c>
      <c r="K61" s="9">
        <v>6539.9116210000002</v>
      </c>
      <c r="L61" s="9">
        <v>6507.2065430000002</v>
      </c>
      <c r="M61" s="9">
        <v>6480.8442379999997</v>
      </c>
      <c r="N61" s="9">
        <v>6440.4155270000001</v>
      </c>
      <c r="O61" s="9">
        <v>6395.201172</v>
      </c>
      <c r="P61" s="9">
        <v>6350.0927730000003</v>
      </c>
      <c r="Q61" s="9">
        <v>6314.376953</v>
      </c>
      <c r="R61" s="9">
        <v>6280.4770509999998</v>
      </c>
      <c r="S61" s="9">
        <v>6247.6616210000002</v>
      </c>
      <c r="T61" s="9">
        <v>6218.7900390000004</v>
      </c>
      <c r="U61" s="9">
        <v>6205.0322269999997</v>
      </c>
      <c r="V61" s="9">
        <v>6204.4340819999998</v>
      </c>
      <c r="W61" s="9">
        <v>6213.6684569999998</v>
      </c>
      <c r="X61" s="9">
        <v>6221.6015619999998</v>
      </c>
      <c r="Y61" s="9">
        <v>6235.8920900000003</v>
      </c>
      <c r="Z61" s="9">
        <v>6248.1088870000003</v>
      </c>
      <c r="AA61" s="9">
        <v>6262.1279299999997</v>
      </c>
      <c r="AB61" s="9">
        <v>6290.4545900000003</v>
      </c>
      <c r="AC61" s="9">
        <v>6315.7866210000002</v>
      </c>
      <c r="AD61" s="9">
        <v>6344.2587890000004</v>
      </c>
      <c r="AE61" s="9">
        <v>6375.9897460000002</v>
      </c>
      <c r="AF61" s="9">
        <v>6400.5820309999999</v>
      </c>
      <c r="AG61" s="9">
        <v>6425.5244140000004</v>
      </c>
      <c r="AH61" s="9">
        <v>6456.5551759999998</v>
      </c>
      <c r="AI61" s="9">
        <v>6484.2993159999996</v>
      </c>
      <c r="AJ61" s="9">
        <v>6509.3540039999998</v>
      </c>
      <c r="AK61" s="9">
        <v>6539.1923829999996</v>
      </c>
      <c r="AL61" s="5">
        <v>-5.4699999999999996E-4</v>
      </c>
    </row>
    <row r="62" spans="1:38" ht="15" customHeight="1">
      <c r="A62" s="81" t="s">
        <v>787</v>
      </c>
      <c r="B62" s="7" t="s">
        <v>788</v>
      </c>
      <c r="C62" s="9">
        <v>2766.388672</v>
      </c>
      <c r="D62" s="9">
        <v>2793.8215329999998</v>
      </c>
      <c r="E62" s="9">
        <v>2857.289307</v>
      </c>
      <c r="F62" s="9">
        <v>2914.5090329999998</v>
      </c>
      <c r="G62" s="9">
        <v>2955.5832519999999</v>
      </c>
      <c r="H62" s="9">
        <v>3002.3659670000002</v>
      </c>
      <c r="I62" s="9">
        <v>3046.233643</v>
      </c>
      <c r="J62" s="9">
        <v>3082.9028320000002</v>
      </c>
      <c r="K62" s="9">
        <v>3126.1186520000001</v>
      </c>
      <c r="L62" s="9">
        <v>3171.201172</v>
      </c>
      <c r="M62" s="9">
        <v>3218.109375</v>
      </c>
      <c r="N62" s="9">
        <v>3268.6376949999999</v>
      </c>
      <c r="O62" s="9">
        <v>3327.1057129999999</v>
      </c>
      <c r="P62" s="9">
        <v>3385.6684570000002</v>
      </c>
      <c r="Q62" s="9">
        <v>3441.5610350000002</v>
      </c>
      <c r="R62" s="9">
        <v>3497.0268550000001</v>
      </c>
      <c r="S62" s="9">
        <v>3554.438721</v>
      </c>
      <c r="T62" s="9">
        <v>3609.4797359999998</v>
      </c>
      <c r="U62" s="9">
        <v>3664.6782229999999</v>
      </c>
      <c r="V62" s="9">
        <v>3720.326904</v>
      </c>
      <c r="W62" s="9">
        <v>3776.2846679999998</v>
      </c>
      <c r="X62" s="9">
        <v>3829.445557</v>
      </c>
      <c r="Y62" s="9">
        <v>3884.3398440000001</v>
      </c>
      <c r="Z62" s="9">
        <v>3939.9350589999999</v>
      </c>
      <c r="AA62" s="9">
        <v>3996.5034179999998</v>
      </c>
      <c r="AB62" s="9">
        <v>4051.5744629999999</v>
      </c>
      <c r="AC62" s="9">
        <v>4107.6035160000001</v>
      </c>
      <c r="AD62" s="9">
        <v>4164.435547</v>
      </c>
      <c r="AE62" s="9">
        <v>4222.03125</v>
      </c>
      <c r="AF62" s="9">
        <v>4280.953125</v>
      </c>
      <c r="AG62" s="9">
        <v>4340.5498049999997</v>
      </c>
      <c r="AH62" s="9">
        <v>4400.2026370000003</v>
      </c>
      <c r="AI62" s="9">
        <v>4459.9155270000001</v>
      </c>
      <c r="AJ62" s="9">
        <v>4518.7944340000004</v>
      </c>
      <c r="AK62" s="9">
        <v>4580.3315430000002</v>
      </c>
      <c r="AL62" s="5">
        <v>1.5093000000000001E-2</v>
      </c>
    </row>
    <row r="63" spans="1:38" ht="15" customHeight="1">
      <c r="A63" s="81" t="s">
        <v>789</v>
      </c>
      <c r="B63" s="7" t="s">
        <v>775</v>
      </c>
      <c r="C63" s="9">
        <v>700.56951900000001</v>
      </c>
      <c r="D63" s="9">
        <v>704.42065400000001</v>
      </c>
      <c r="E63" s="9">
        <v>697.25512700000002</v>
      </c>
      <c r="F63" s="9">
        <v>681.46032700000001</v>
      </c>
      <c r="G63" s="9">
        <v>497.87399299999998</v>
      </c>
      <c r="H63" s="9">
        <v>725.56463599999995</v>
      </c>
      <c r="I63" s="9">
        <v>670.232483</v>
      </c>
      <c r="J63" s="9">
        <v>656.95245399999999</v>
      </c>
      <c r="K63" s="9">
        <v>691.211365</v>
      </c>
      <c r="L63" s="9">
        <v>699.57794200000001</v>
      </c>
      <c r="M63" s="9">
        <v>675.48547399999995</v>
      </c>
      <c r="N63" s="9">
        <v>677.28601100000003</v>
      </c>
      <c r="O63" s="9">
        <v>676.15820299999996</v>
      </c>
      <c r="P63" s="9">
        <v>674.03356900000006</v>
      </c>
      <c r="Q63" s="9">
        <v>671.34619099999998</v>
      </c>
      <c r="R63" s="9">
        <v>667.339294</v>
      </c>
      <c r="S63" s="9">
        <v>662.52301</v>
      </c>
      <c r="T63" s="9">
        <v>657.53301999999996</v>
      </c>
      <c r="U63" s="9">
        <v>651.95666500000004</v>
      </c>
      <c r="V63" s="9">
        <v>646.26324499999998</v>
      </c>
      <c r="W63" s="9">
        <v>643.72985800000004</v>
      </c>
      <c r="X63" s="9">
        <v>627.67040999999995</v>
      </c>
      <c r="Y63" s="9">
        <v>621.39446999999996</v>
      </c>
      <c r="Z63" s="9">
        <v>612.47497599999997</v>
      </c>
      <c r="AA63" s="9">
        <v>603.34796100000005</v>
      </c>
      <c r="AB63" s="9">
        <v>592.95739700000001</v>
      </c>
      <c r="AC63" s="9">
        <v>588.77941899999996</v>
      </c>
      <c r="AD63" s="9">
        <v>584.58508300000005</v>
      </c>
      <c r="AE63" s="9">
        <v>582.94122300000004</v>
      </c>
      <c r="AF63" s="9">
        <v>582.13073699999995</v>
      </c>
      <c r="AG63" s="9">
        <v>585.685608</v>
      </c>
      <c r="AH63" s="9">
        <v>583.54272500000002</v>
      </c>
      <c r="AI63" s="9">
        <v>576.33477800000003</v>
      </c>
      <c r="AJ63" s="9">
        <v>574.00476100000003</v>
      </c>
      <c r="AK63" s="9">
        <v>567.24408000000005</v>
      </c>
      <c r="AL63" s="5">
        <v>-6.5420000000000001E-3</v>
      </c>
    </row>
    <row r="64" spans="1:38" ht="15" customHeight="1">
      <c r="A64" s="81" t="s">
        <v>790</v>
      </c>
      <c r="B64" s="7" t="s">
        <v>791</v>
      </c>
      <c r="C64" s="9">
        <v>22.556319999999999</v>
      </c>
      <c r="D64" s="9">
        <v>22.522085000000001</v>
      </c>
      <c r="E64" s="9">
        <v>22.493759000000001</v>
      </c>
      <c r="F64" s="9">
        <v>22.470324000000002</v>
      </c>
      <c r="G64" s="9">
        <v>22.450932999999999</v>
      </c>
      <c r="H64" s="9">
        <v>22.434891</v>
      </c>
      <c r="I64" s="9">
        <v>22.421617999999999</v>
      </c>
      <c r="J64" s="9">
        <v>22.410634999999999</v>
      </c>
      <c r="K64" s="9">
        <v>22.401547999999998</v>
      </c>
      <c r="L64" s="9">
        <v>22.394031999999999</v>
      </c>
      <c r="M64" s="9">
        <v>22.387812</v>
      </c>
      <c r="N64" s="9">
        <v>22.382666</v>
      </c>
      <c r="O64" s="9">
        <v>22.378406999999999</v>
      </c>
      <c r="P64" s="9">
        <v>22.374884000000002</v>
      </c>
      <c r="Q64" s="9">
        <v>22.371969</v>
      </c>
      <c r="R64" s="9">
        <v>22.369558000000001</v>
      </c>
      <c r="S64" s="9">
        <v>22.367563000000001</v>
      </c>
      <c r="T64" s="9">
        <v>22.365911000000001</v>
      </c>
      <c r="U64" s="9">
        <v>22.364546000000001</v>
      </c>
      <c r="V64" s="9">
        <v>22.363416999999998</v>
      </c>
      <c r="W64" s="9">
        <v>22.362480000000001</v>
      </c>
      <c r="X64" s="9">
        <v>22.361708</v>
      </c>
      <c r="Y64" s="9">
        <v>22.361066999999998</v>
      </c>
      <c r="Z64" s="9">
        <v>22.360537999999998</v>
      </c>
      <c r="AA64" s="9">
        <v>22.360099999999999</v>
      </c>
      <c r="AB64" s="9">
        <v>22.359736999999999</v>
      </c>
      <c r="AC64" s="9">
        <v>22.359438000000001</v>
      </c>
      <c r="AD64" s="9">
        <v>22.359190000000002</v>
      </c>
      <c r="AE64" s="9">
        <v>22.358984</v>
      </c>
      <c r="AF64" s="9">
        <v>22.358813999999999</v>
      </c>
      <c r="AG64" s="9">
        <v>22.358673</v>
      </c>
      <c r="AH64" s="9">
        <v>22.358557000000001</v>
      </c>
      <c r="AI64" s="9">
        <v>22.358460999999998</v>
      </c>
      <c r="AJ64" s="9">
        <v>22.358381000000001</v>
      </c>
      <c r="AK64" s="9">
        <v>22.358315000000001</v>
      </c>
      <c r="AL64" s="5">
        <v>-2.2100000000000001E-4</v>
      </c>
    </row>
    <row r="65" spans="1:38" ht="15" customHeight="1">
      <c r="A65" s="81" t="s">
        <v>792</v>
      </c>
      <c r="B65" s="7" t="s">
        <v>793</v>
      </c>
      <c r="C65" s="9">
        <v>9.6736740000000001</v>
      </c>
      <c r="D65" s="9">
        <v>10.134395</v>
      </c>
      <c r="E65" s="9">
        <v>10.763408</v>
      </c>
      <c r="F65" s="9">
        <v>11.258656999999999</v>
      </c>
      <c r="G65" s="9">
        <v>12.339737</v>
      </c>
      <c r="H65" s="9">
        <v>12.613695</v>
      </c>
      <c r="I65" s="9">
        <v>12.350739000000001</v>
      </c>
      <c r="J65" s="9">
        <v>12.195459</v>
      </c>
      <c r="K65" s="9">
        <v>12.122985</v>
      </c>
      <c r="L65" s="9">
        <v>11.988322999999999</v>
      </c>
      <c r="M65" s="9">
        <v>11.989969</v>
      </c>
      <c r="N65" s="9">
        <v>12.198038</v>
      </c>
      <c r="O65" s="9">
        <v>12.453150000000001</v>
      </c>
      <c r="P65" s="9">
        <v>12.667465999999999</v>
      </c>
      <c r="Q65" s="9">
        <v>12.865029</v>
      </c>
      <c r="R65" s="9">
        <v>13.069827999999999</v>
      </c>
      <c r="S65" s="9">
        <v>13.221208000000001</v>
      </c>
      <c r="T65" s="9">
        <v>13.356118</v>
      </c>
      <c r="U65" s="9">
        <v>13.533993000000001</v>
      </c>
      <c r="V65" s="9">
        <v>13.686206</v>
      </c>
      <c r="W65" s="9">
        <v>13.851568</v>
      </c>
      <c r="X65" s="9">
        <v>14.176982000000001</v>
      </c>
      <c r="Y65" s="9">
        <v>14.342599</v>
      </c>
      <c r="Z65" s="9">
        <v>14.612762</v>
      </c>
      <c r="AA65" s="9">
        <v>14.92995</v>
      </c>
      <c r="AB65" s="9">
        <v>15.229053</v>
      </c>
      <c r="AC65" s="9">
        <v>15.525245</v>
      </c>
      <c r="AD65" s="9">
        <v>15.808522</v>
      </c>
      <c r="AE65" s="9">
        <v>16.131819</v>
      </c>
      <c r="AF65" s="9">
        <v>16.466996999999999</v>
      </c>
      <c r="AG65" s="9">
        <v>16.784029</v>
      </c>
      <c r="AH65" s="9">
        <v>17.191858</v>
      </c>
      <c r="AI65" s="9">
        <v>17.583438999999998</v>
      </c>
      <c r="AJ65" s="9">
        <v>17.956465000000001</v>
      </c>
      <c r="AK65" s="9">
        <v>18.396523999999999</v>
      </c>
      <c r="AL65" s="5">
        <v>1.8232000000000002E-2</v>
      </c>
    </row>
    <row r="66" spans="1:38" ht="15" customHeight="1">
      <c r="A66" s="81" t="s">
        <v>794</v>
      </c>
      <c r="B66" s="7" t="s">
        <v>767</v>
      </c>
      <c r="C66" s="9">
        <v>135.65484599999999</v>
      </c>
      <c r="D66" s="9">
        <v>135.876282</v>
      </c>
      <c r="E66" s="9">
        <v>135.80081200000001</v>
      </c>
      <c r="F66" s="9">
        <v>135.87661700000001</v>
      </c>
      <c r="G66" s="9">
        <v>136.15347299999999</v>
      </c>
      <c r="H66" s="9">
        <v>135.98898299999999</v>
      </c>
      <c r="I66" s="9">
        <v>135.78733800000001</v>
      </c>
      <c r="J66" s="9">
        <v>135.686722</v>
      </c>
      <c r="K66" s="9">
        <v>135.811218</v>
      </c>
      <c r="L66" s="9">
        <v>135.98619099999999</v>
      </c>
      <c r="M66" s="9">
        <v>136.21504200000001</v>
      </c>
      <c r="N66" s="9">
        <v>136.454025</v>
      </c>
      <c r="O66" s="9">
        <v>136.74221800000001</v>
      </c>
      <c r="P66" s="9">
        <v>136.994629</v>
      </c>
      <c r="Q66" s="9">
        <v>137.260941</v>
      </c>
      <c r="R66" s="9">
        <v>137.48123200000001</v>
      </c>
      <c r="S66" s="9">
        <v>137.647797</v>
      </c>
      <c r="T66" s="9">
        <v>137.73388700000001</v>
      </c>
      <c r="U66" s="9">
        <v>137.83074999999999</v>
      </c>
      <c r="V66" s="9">
        <v>137.98230000000001</v>
      </c>
      <c r="W66" s="9">
        <v>138.205185</v>
      </c>
      <c r="X66" s="9">
        <v>138.451965</v>
      </c>
      <c r="Y66" s="9">
        <v>138.78370699999999</v>
      </c>
      <c r="Z66" s="9">
        <v>139.195694</v>
      </c>
      <c r="AA66" s="9">
        <v>139.66134600000001</v>
      </c>
      <c r="AB66" s="9">
        <v>140.158661</v>
      </c>
      <c r="AC66" s="9">
        <v>140.660324</v>
      </c>
      <c r="AD66" s="9">
        <v>141.21560700000001</v>
      </c>
      <c r="AE66" s="9">
        <v>141.82988</v>
      </c>
      <c r="AF66" s="9">
        <v>142.51826500000001</v>
      </c>
      <c r="AG66" s="9">
        <v>143.23715200000001</v>
      </c>
      <c r="AH66" s="9">
        <v>143.95515399999999</v>
      </c>
      <c r="AI66" s="9">
        <v>144.59039300000001</v>
      </c>
      <c r="AJ66" s="9">
        <v>145.26147499999999</v>
      </c>
      <c r="AK66" s="9">
        <v>145.97221400000001</v>
      </c>
      <c r="AL66" s="5">
        <v>2.1740000000000002E-3</v>
      </c>
    </row>
    <row r="67" spans="1:38" ht="15" customHeight="1">
      <c r="A67" s="81" t="s">
        <v>795</v>
      </c>
      <c r="B67" s="7" t="s">
        <v>796</v>
      </c>
      <c r="C67" s="9">
        <v>26786.595702999999</v>
      </c>
      <c r="D67" s="9">
        <v>26948.570312</v>
      </c>
      <c r="E67" s="9">
        <v>26848.314452999999</v>
      </c>
      <c r="F67" s="9">
        <v>26833.919922000001</v>
      </c>
      <c r="G67" s="9">
        <v>26509.619140999999</v>
      </c>
      <c r="H67" s="9">
        <v>26253.113281000002</v>
      </c>
      <c r="I67" s="9">
        <v>25849.775390999999</v>
      </c>
      <c r="J67" s="9">
        <v>25423.203125</v>
      </c>
      <c r="K67" s="9">
        <v>25013.828125</v>
      </c>
      <c r="L67" s="9">
        <v>24574.638672000001</v>
      </c>
      <c r="M67" s="9">
        <v>24206.449218999998</v>
      </c>
      <c r="N67" s="9">
        <v>23898.066406000002</v>
      </c>
      <c r="O67" s="9">
        <v>23626.181640999999</v>
      </c>
      <c r="P67" s="9">
        <v>23378.015625</v>
      </c>
      <c r="Q67" s="9">
        <v>23160.064452999999</v>
      </c>
      <c r="R67" s="9">
        <v>22967.175781000002</v>
      </c>
      <c r="S67" s="9">
        <v>22799.324218999998</v>
      </c>
      <c r="T67" s="9">
        <v>22648.482422000001</v>
      </c>
      <c r="U67" s="9">
        <v>22531.492188</v>
      </c>
      <c r="V67" s="9">
        <v>22444.515625</v>
      </c>
      <c r="W67" s="9">
        <v>22410.474609000001</v>
      </c>
      <c r="X67" s="9">
        <v>22364.900390999999</v>
      </c>
      <c r="Y67" s="9">
        <v>22355.347656000002</v>
      </c>
      <c r="Z67" s="9">
        <v>22357.140625</v>
      </c>
      <c r="AA67" s="9">
        <v>22382.785156000002</v>
      </c>
      <c r="AB67" s="9">
        <v>22431.195312</v>
      </c>
      <c r="AC67" s="9">
        <v>22498.736327999999</v>
      </c>
      <c r="AD67" s="9">
        <v>22583.714843999998</v>
      </c>
      <c r="AE67" s="9">
        <v>22689.785156000002</v>
      </c>
      <c r="AF67" s="9">
        <v>22797.734375</v>
      </c>
      <c r="AG67" s="9">
        <v>22926.050781000002</v>
      </c>
      <c r="AH67" s="9">
        <v>23068.388672000001</v>
      </c>
      <c r="AI67" s="9">
        <v>23212.998047000001</v>
      </c>
      <c r="AJ67" s="9">
        <v>23367.921875</v>
      </c>
      <c r="AK67" s="9">
        <v>23524.451172000001</v>
      </c>
      <c r="AL67" s="5">
        <v>-4.1089999999999998E-3</v>
      </c>
    </row>
    <row r="68" spans="1:38" ht="15" customHeight="1">
      <c r="A68" s="81" t="s">
        <v>797</v>
      </c>
      <c r="B68" s="7" t="s">
        <v>798</v>
      </c>
      <c r="C68" s="9">
        <v>0</v>
      </c>
      <c r="D68" s="9">
        <v>0</v>
      </c>
      <c r="E68" s="9">
        <v>0</v>
      </c>
      <c r="F68" s="9">
        <v>0</v>
      </c>
      <c r="G68" s="9">
        <v>0</v>
      </c>
      <c r="H68" s="9">
        <v>0</v>
      </c>
      <c r="I68" s="9">
        <v>0</v>
      </c>
      <c r="J68" s="9">
        <v>0</v>
      </c>
      <c r="K68" s="9">
        <v>0</v>
      </c>
      <c r="L68" s="9">
        <v>0</v>
      </c>
      <c r="M68" s="9">
        <v>0</v>
      </c>
      <c r="N68" s="9">
        <v>0</v>
      </c>
      <c r="O68" s="9">
        <v>0</v>
      </c>
      <c r="P68" s="9">
        <v>0</v>
      </c>
      <c r="Q68" s="9">
        <v>0</v>
      </c>
      <c r="R68" s="9">
        <v>0</v>
      </c>
      <c r="S68" s="9">
        <v>0</v>
      </c>
      <c r="T68" s="9">
        <v>0</v>
      </c>
      <c r="U68" s="9">
        <v>0</v>
      </c>
      <c r="V68" s="9">
        <v>0</v>
      </c>
      <c r="W68" s="9">
        <v>0</v>
      </c>
      <c r="X68" s="9">
        <v>0</v>
      </c>
      <c r="Y68" s="9">
        <v>0</v>
      </c>
      <c r="Z68" s="9">
        <v>0</v>
      </c>
      <c r="AA68" s="9">
        <v>0</v>
      </c>
      <c r="AB68" s="9">
        <v>0</v>
      </c>
      <c r="AC68" s="9">
        <v>0</v>
      </c>
      <c r="AD68" s="9">
        <v>0</v>
      </c>
      <c r="AE68" s="9">
        <v>0</v>
      </c>
      <c r="AF68" s="9">
        <v>0</v>
      </c>
      <c r="AG68" s="9">
        <v>0</v>
      </c>
      <c r="AH68" s="9">
        <v>0</v>
      </c>
      <c r="AI68" s="9">
        <v>0</v>
      </c>
      <c r="AJ68" s="9">
        <v>0</v>
      </c>
      <c r="AK68" s="9">
        <v>0</v>
      </c>
      <c r="AL68" s="5" t="s">
        <v>191</v>
      </c>
    </row>
    <row r="69" spans="1:38" ht="15" customHeight="1">
      <c r="A69" s="81" t="s">
        <v>799</v>
      </c>
      <c r="B69" s="7" t="s">
        <v>800</v>
      </c>
      <c r="C69" s="9">
        <v>34.215786000000001</v>
      </c>
      <c r="D69" s="9">
        <v>38.362685999999997</v>
      </c>
      <c r="E69" s="9">
        <v>42.264626</v>
      </c>
      <c r="F69" s="9">
        <v>48.409668000000003</v>
      </c>
      <c r="G69" s="9">
        <v>57.882111000000002</v>
      </c>
      <c r="H69" s="9">
        <v>70.209014999999994</v>
      </c>
      <c r="I69" s="9">
        <v>83.835846000000004</v>
      </c>
      <c r="J69" s="9">
        <v>98.226241999999999</v>
      </c>
      <c r="K69" s="9">
        <v>113.32054100000001</v>
      </c>
      <c r="L69" s="9">
        <v>130.687286</v>
      </c>
      <c r="M69" s="9">
        <v>148.428009</v>
      </c>
      <c r="N69" s="9">
        <v>165.29170199999999</v>
      </c>
      <c r="O69" s="9">
        <v>182.02179000000001</v>
      </c>
      <c r="P69" s="9">
        <v>199.34779399999999</v>
      </c>
      <c r="Q69" s="9">
        <v>217.26878400000001</v>
      </c>
      <c r="R69" s="9">
        <v>235.912262</v>
      </c>
      <c r="S69" s="9">
        <v>255.95488</v>
      </c>
      <c r="T69" s="9">
        <v>274.48242199999999</v>
      </c>
      <c r="U69" s="9">
        <v>291.98117100000002</v>
      </c>
      <c r="V69" s="9">
        <v>309.43420400000002</v>
      </c>
      <c r="W69" s="9">
        <v>327.29428100000001</v>
      </c>
      <c r="X69" s="9">
        <v>345.00164799999999</v>
      </c>
      <c r="Y69" s="9">
        <v>362.47180200000003</v>
      </c>
      <c r="Z69" s="9">
        <v>379.724152</v>
      </c>
      <c r="AA69" s="9">
        <v>396.85339399999998</v>
      </c>
      <c r="AB69" s="9">
        <v>413.52990699999998</v>
      </c>
      <c r="AC69" s="9">
        <v>429.91519199999999</v>
      </c>
      <c r="AD69" s="9">
        <v>445.904358</v>
      </c>
      <c r="AE69" s="9">
        <v>461.651276</v>
      </c>
      <c r="AF69" s="9">
        <v>477.19274899999999</v>
      </c>
      <c r="AG69" s="9">
        <v>492.59921300000002</v>
      </c>
      <c r="AH69" s="9">
        <v>508.04629499999999</v>
      </c>
      <c r="AI69" s="9">
        <v>523.45178199999998</v>
      </c>
      <c r="AJ69" s="9">
        <v>538.93963599999995</v>
      </c>
      <c r="AK69" s="9">
        <v>554.76300000000003</v>
      </c>
      <c r="AL69" s="5">
        <v>8.4320000000000006E-2</v>
      </c>
    </row>
    <row r="70" spans="1:38" ht="15" customHeight="1">
      <c r="A70" s="81" t="s">
        <v>801</v>
      </c>
      <c r="B70" s="7" t="s">
        <v>802</v>
      </c>
      <c r="C70" s="9">
        <v>73.858490000000003</v>
      </c>
      <c r="D70" s="9">
        <v>82.556137000000007</v>
      </c>
      <c r="E70" s="9">
        <v>94.089020000000005</v>
      </c>
      <c r="F70" s="9">
        <v>104.632133</v>
      </c>
      <c r="G70" s="9">
        <v>110.437088</v>
      </c>
      <c r="H70" s="9">
        <v>149.965271</v>
      </c>
      <c r="I70" s="9">
        <v>163.26362599999999</v>
      </c>
      <c r="J70" s="9">
        <v>172.61142000000001</v>
      </c>
      <c r="K70" s="9">
        <v>175.63845800000001</v>
      </c>
      <c r="L70" s="9">
        <v>184.695267</v>
      </c>
      <c r="M70" s="9">
        <v>198.45953399999999</v>
      </c>
      <c r="N70" s="9">
        <v>210.942688</v>
      </c>
      <c r="O70" s="9">
        <v>224.21637000000001</v>
      </c>
      <c r="P70" s="9">
        <v>237.605637</v>
      </c>
      <c r="Q70" s="9">
        <v>251.22373999999999</v>
      </c>
      <c r="R70" s="9">
        <v>265.66220099999998</v>
      </c>
      <c r="S70" s="9">
        <v>279.72180200000003</v>
      </c>
      <c r="T70" s="9">
        <v>294.20730600000002</v>
      </c>
      <c r="U70" s="9">
        <v>309.862122</v>
      </c>
      <c r="V70" s="9">
        <v>324.72403000000003</v>
      </c>
      <c r="W70" s="9">
        <v>339.08520499999997</v>
      </c>
      <c r="X70" s="9">
        <v>359.442139</v>
      </c>
      <c r="Y70" s="9">
        <v>375.69287100000003</v>
      </c>
      <c r="Z70" s="9">
        <v>393.17767300000003</v>
      </c>
      <c r="AA70" s="9">
        <v>412.62686200000002</v>
      </c>
      <c r="AB70" s="9">
        <v>433.33422899999999</v>
      </c>
      <c r="AC70" s="9">
        <v>450.58004799999998</v>
      </c>
      <c r="AD70" s="9">
        <v>470.10641500000003</v>
      </c>
      <c r="AE70" s="9">
        <v>489.54974399999998</v>
      </c>
      <c r="AF70" s="9">
        <v>510.167664</v>
      </c>
      <c r="AG70" s="9">
        <v>530.17230199999995</v>
      </c>
      <c r="AH70" s="9">
        <v>553.33819600000004</v>
      </c>
      <c r="AI70" s="9">
        <v>577.507385</v>
      </c>
      <c r="AJ70" s="9">
        <v>602.06726100000003</v>
      </c>
      <c r="AK70" s="9">
        <v>628.252747</v>
      </c>
      <c r="AL70" s="5">
        <v>6.3428999999999999E-2</v>
      </c>
    </row>
    <row r="71" spans="1:38" ht="15" customHeight="1">
      <c r="A71" s="81" t="s">
        <v>803</v>
      </c>
      <c r="B71" s="7" t="s">
        <v>804</v>
      </c>
      <c r="C71" s="9">
        <v>0.52246999999999999</v>
      </c>
      <c r="D71" s="9">
        <v>0.79588400000000004</v>
      </c>
      <c r="E71" s="9">
        <v>1.1547940000000001</v>
      </c>
      <c r="F71" s="9">
        <v>1.8650929999999999</v>
      </c>
      <c r="G71" s="9">
        <v>3.2659829999999999</v>
      </c>
      <c r="H71" s="9">
        <v>5.1887489999999996</v>
      </c>
      <c r="I71" s="9">
        <v>7.3208630000000001</v>
      </c>
      <c r="J71" s="9">
        <v>9.4150089999999995</v>
      </c>
      <c r="K71" s="9">
        <v>11.680429999999999</v>
      </c>
      <c r="L71" s="9">
        <v>14.315806</v>
      </c>
      <c r="M71" s="9">
        <v>16.777940999999998</v>
      </c>
      <c r="N71" s="9">
        <v>18.854288</v>
      </c>
      <c r="O71" s="9">
        <v>20.544516000000002</v>
      </c>
      <c r="P71" s="9">
        <v>22.14114</v>
      </c>
      <c r="Q71" s="9">
        <v>23.663554999999999</v>
      </c>
      <c r="R71" s="9">
        <v>25.063610000000001</v>
      </c>
      <c r="S71" s="9">
        <v>26.365917</v>
      </c>
      <c r="T71" s="9">
        <v>27.569040000000001</v>
      </c>
      <c r="U71" s="9">
        <v>28.688877000000002</v>
      </c>
      <c r="V71" s="9">
        <v>29.700942999999999</v>
      </c>
      <c r="W71" s="9">
        <v>30.659716</v>
      </c>
      <c r="X71" s="9">
        <v>31.511984000000002</v>
      </c>
      <c r="Y71" s="9">
        <v>32.248947000000001</v>
      </c>
      <c r="Z71" s="9">
        <v>32.880070000000003</v>
      </c>
      <c r="AA71" s="9">
        <v>33.446826999999999</v>
      </c>
      <c r="AB71" s="9">
        <v>33.954070999999999</v>
      </c>
      <c r="AC71" s="9">
        <v>34.428382999999997</v>
      </c>
      <c r="AD71" s="9">
        <v>34.856265999999998</v>
      </c>
      <c r="AE71" s="9">
        <v>35.268977999999997</v>
      </c>
      <c r="AF71" s="9">
        <v>35.680691000000003</v>
      </c>
      <c r="AG71" s="9">
        <v>36.097397000000001</v>
      </c>
      <c r="AH71" s="9">
        <v>36.533484999999999</v>
      </c>
      <c r="AI71" s="9">
        <v>36.987766000000001</v>
      </c>
      <c r="AJ71" s="9">
        <v>37.470058000000002</v>
      </c>
      <c r="AK71" s="9">
        <v>37.990067000000003</v>
      </c>
      <c r="AL71" s="5">
        <v>0.124277</v>
      </c>
    </row>
    <row r="72" spans="1:38" ht="15" customHeight="1">
      <c r="A72" s="81" t="s">
        <v>805</v>
      </c>
      <c r="B72" s="7" t="s">
        <v>806</v>
      </c>
      <c r="C72" s="9">
        <v>703.31701699999996</v>
      </c>
      <c r="D72" s="9">
        <v>635.02972399999999</v>
      </c>
      <c r="E72" s="9">
        <v>665.12738000000002</v>
      </c>
      <c r="F72" s="9">
        <v>681.494507</v>
      </c>
      <c r="G72" s="9">
        <v>683.77642800000001</v>
      </c>
      <c r="H72" s="9">
        <v>680.32702600000005</v>
      </c>
      <c r="I72" s="9">
        <v>686.26330600000006</v>
      </c>
      <c r="J72" s="9">
        <v>692.03479000000004</v>
      </c>
      <c r="K72" s="9">
        <v>697.08978300000001</v>
      </c>
      <c r="L72" s="9">
        <v>700.88952600000005</v>
      </c>
      <c r="M72" s="9">
        <v>697.81146200000001</v>
      </c>
      <c r="N72" s="9">
        <v>700.85357699999997</v>
      </c>
      <c r="O72" s="9">
        <v>703.489014</v>
      </c>
      <c r="P72" s="9">
        <v>704.96728499999995</v>
      </c>
      <c r="Q72" s="9">
        <v>703.186646</v>
      </c>
      <c r="R72" s="9">
        <v>703.59167500000001</v>
      </c>
      <c r="S72" s="9">
        <v>705.28832999999997</v>
      </c>
      <c r="T72" s="9">
        <v>704.84484899999995</v>
      </c>
      <c r="U72" s="9">
        <v>706.51263400000005</v>
      </c>
      <c r="V72" s="9">
        <v>708.36730999999997</v>
      </c>
      <c r="W72" s="9">
        <v>712.03649900000005</v>
      </c>
      <c r="X72" s="9">
        <v>713.81292699999995</v>
      </c>
      <c r="Y72" s="9">
        <v>715.40875200000005</v>
      </c>
      <c r="Z72" s="9">
        <v>717.19921899999997</v>
      </c>
      <c r="AA72" s="9">
        <v>717.39080799999999</v>
      </c>
      <c r="AB72" s="9">
        <v>718.92932099999996</v>
      </c>
      <c r="AC72" s="9">
        <v>723.12030000000004</v>
      </c>
      <c r="AD72" s="9">
        <v>727.18530299999998</v>
      </c>
      <c r="AE72" s="9">
        <v>728.77886999999998</v>
      </c>
      <c r="AF72" s="9">
        <v>732.29235800000004</v>
      </c>
      <c r="AG72" s="9">
        <v>735.37463400000001</v>
      </c>
      <c r="AH72" s="9">
        <v>736.56994599999996</v>
      </c>
      <c r="AI72" s="9">
        <v>739.99816899999996</v>
      </c>
      <c r="AJ72" s="9">
        <v>742.76684599999999</v>
      </c>
      <c r="AK72" s="9">
        <v>747.14489700000001</v>
      </c>
      <c r="AL72" s="5">
        <v>4.9389999999999998E-3</v>
      </c>
    </row>
    <row r="74" spans="1:38" ht="15" customHeight="1">
      <c r="A74" s="81" t="s">
        <v>807</v>
      </c>
      <c r="B74" s="4" t="s">
        <v>808</v>
      </c>
      <c r="C74" s="13">
        <v>27598.509765999999</v>
      </c>
      <c r="D74" s="13">
        <v>27705.314452999999</v>
      </c>
      <c r="E74" s="13">
        <v>27650.949218999998</v>
      </c>
      <c r="F74" s="13">
        <v>27670.322265999999</v>
      </c>
      <c r="G74" s="13">
        <v>27364.982422000001</v>
      </c>
      <c r="H74" s="13">
        <v>27158.802734000001</v>
      </c>
      <c r="I74" s="13">
        <v>26790.458984000001</v>
      </c>
      <c r="J74" s="13">
        <v>26395.490234000001</v>
      </c>
      <c r="K74" s="13">
        <v>26011.556640999999</v>
      </c>
      <c r="L74" s="13">
        <v>25605.226562</v>
      </c>
      <c r="M74" s="13">
        <v>25267.923827999999</v>
      </c>
      <c r="N74" s="13">
        <v>24994.007812</v>
      </c>
      <c r="O74" s="13">
        <v>24756.453125</v>
      </c>
      <c r="P74" s="13">
        <v>24542.076172000001</v>
      </c>
      <c r="Q74" s="13">
        <v>24355.410156000002</v>
      </c>
      <c r="R74" s="13">
        <v>24197.40625</v>
      </c>
      <c r="S74" s="13">
        <v>24066.65625</v>
      </c>
      <c r="T74" s="13">
        <v>23949.585938</v>
      </c>
      <c r="U74" s="13">
        <v>23868.535156000002</v>
      </c>
      <c r="V74" s="13">
        <v>23816.742188</v>
      </c>
      <c r="W74" s="13">
        <v>23819.552734000001</v>
      </c>
      <c r="X74" s="13">
        <v>23814.667968999998</v>
      </c>
      <c r="Y74" s="13">
        <v>23841.169922000001</v>
      </c>
      <c r="Z74" s="13">
        <v>23880.123047000001</v>
      </c>
      <c r="AA74" s="13">
        <v>23943.103515999999</v>
      </c>
      <c r="AB74" s="13">
        <v>24030.941406000002</v>
      </c>
      <c r="AC74" s="13">
        <v>24136.78125</v>
      </c>
      <c r="AD74" s="13">
        <v>24261.765625</v>
      </c>
      <c r="AE74" s="13">
        <v>24405.033202999999</v>
      </c>
      <c r="AF74" s="13">
        <v>24553.070312</v>
      </c>
      <c r="AG74" s="13">
        <v>24720.294922000001</v>
      </c>
      <c r="AH74" s="13">
        <v>24902.876952999999</v>
      </c>
      <c r="AI74" s="13">
        <v>25090.943359000001</v>
      </c>
      <c r="AJ74" s="13">
        <v>25289.166015999999</v>
      </c>
      <c r="AK74" s="13">
        <v>25492.601562</v>
      </c>
      <c r="AL74" s="2">
        <v>-2.519E-3</v>
      </c>
    </row>
    <row r="75" spans="1:38" ht="15" customHeight="1" thickBot="1"/>
    <row r="76" spans="1:38" ht="15" customHeight="1">
      <c r="B76" s="60" t="s">
        <v>809</v>
      </c>
      <c r="C76" s="60"/>
      <c r="D76" s="60"/>
      <c r="E76" s="60"/>
      <c r="F76" s="60"/>
      <c r="G76" s="60"/>
      <c r="H76" s="60"/>
      <c r="I76" s="60"/>
      <c r="J76" s="60"/>
      <c r="K76" s="60"/>
      <c r="L76" s="60"/>
      <c r="M76" s="60"/>
      <c r="N76" s="60"/>
      <c r="O76" s="60"/>
      <c r="P76" s="60"/>
      <c r="Q76" s="60"/>
      <c r="R76" s="60"/>
      <c r="S76" s="60"/>
      <c r="T76" s="60"/>
      <c r="U76" s="60"/>
      <c r="V76" s="60"/>
      <c r="W76" s="60"/>
      <c r="X76" s="60"/>
      <c r="Y76" s="60"/>
      <c r="Z76" s="60"/>
      <c r="AA76" s="60"/>
      <c r="AB76" s="60"/>
      <c r="AC76" s="60"/>
      <c r="AD76" s="60"/>
      <c r="AE76" s="60"/>
      <c r="AF76" s="60"/>
      <c r="AG76" s="60"/>
      <c r="AH76" s="60"/>
      <c r="AI76" s="60"/>
      <c r="AJ76" s="60"/>
      <c r="AK76" s="60"/>
      <c r="AL76" s="60"/>
    </row>
    <row r="77" spans="1:38" ht="15" customHeight="1">
      <c r="B77" s="83" t="s">
        <v>810</v>
      </c>
    </row>
    <row r="78" spans="1:38" ht="15" customHeight="1">
      <c r="B78" s="83" t="s">
        <v>811</v>
      </c>
    </row>
    <row r="79" spans="1:38" ht="15" customHeight="1">
      <c r="B79" s="83" t="s">
        <v>812</v>
      </c>
    </row>
    <row r="80" spans="1:38" ht="15" customHeight="1">
      <c r="B80" s="83" t="s">
        <v>813</v>
      </c>
    </row>
    <row r="81" spans="2:2" ht="15" customHeight="1">
      <c r="B81" s="83" t="s">
        <v>814</v>
      </c>
    </row>
    <row r="82" spans="2:2" ht="15" customHeight="1">
      <c r="B82" s="83" t="s">
        <v>815</v>
      </c>
    </row>
    <row r="83" spans="2:2" ht="15" customHeight="1">
      <c r="B83" s="83" t="s">
        <v>5</v>
      </c>
    </row>
    <row r="84" spans="2:2" ht="15" customHeight="1">
      <c r="B84" s="83" t="s">
        <v>816</v>
      </c>
    </row>
    <row r="85" spans="2:2" ht="15" customHeight="1">
      <c r="B85" s="83" t="s">
        <v>1183</v>
      </c>
    </row>
    <row r="86" spans="2:2" ht="15" customHeight="1">
      <c r="B86" s="83" t="s">
        <v>1184</v>
      </c>
    </row>
    <row r="87" spans="2:2" ht="15" customHeight="1">
      <c r="B87" s="83" t="s">
        <v>1185</v>
      </c>
    </row>
    <row r="88" spans="2:2" ht="15" customHeight="1">
      <c r="B88" s="83" t="s">
        <v>1186</v>
      </c>
    </row>
    <row r="89" spans="2:2" ht="15" customHeight="1">
      <c r="B89" s="83" t="s">
        <v>1187</v>
      </c>
    </row>
    <row r="90" spans="2:2" ht="15" customHeight="1">
      <c r="B90" s="83" t="s">
        <v>1188</v>
      </c>
    </row>
    <row r="91" spans="2:2" ht="15" customHeight="1">
      <c r="B91" s="83" t="s">
        <v>1189</v>
      </c>
    </row>
  </sheetData>
  <mergeCells count="1">
    <mergeCell ref="B76:AL76"/>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14"/>
  <sheetViews>
    <sheetView workbookViewId="0">
      <pane xSplit="2" ySplit="1" topLeftCell="C2" activePane="bottomRight" state="frozen"/>
      <selection pane="topRight" activeCell="C1" sqref="C1"/>
      <selection pane="bottomLeft" activeCell="A2" sqref="A2"/>
      <selection pane="bottomRight" activeCell="H22" sqref="H22"/>
    </sheetView>
  </sheetViews>
  <sheetFormatPr defaultRowHeight="15" customHeight="1"/>
  <cols>
    <col min="1" max="1" width="20.85546875" hidden="1" customWidth="1"/>
    <col min="2" max="2" width="45.7109375" customWidth="1"/>
  </cols>
  <sheetData>
    <row r="1" spans="1:38" ht="15" customHeight="1" thickBot="1">
      <c r="B1" s="11" t="s">
        <v>1160</v>
      </c>
      <c r="C1" s="10">
        <v>2016</v>
      </c>
      <c r="D1" s="10">
        <v>2017</v>
      </c>
      <c r="E1" s="10">
        <v>2018</v>
      </c>
      <c r="F1" s="10">
        <v>2019</v>
      </c>
      <c r="G1" s="10">
        <v>2020</v>
      </c>
      <c r="H1" s="10">
        <v>2021</v>
      </c>
      <c r="I1" s="10">
        <v>2022</v>
      </c>
      <c r="J1" s="10">
        <v>2023</v>
      </c>
      <c r="K1" s="10">
        <v>2024</v>
      </c>
      <c r="L1" s="10">
        <v>2025</v>
      </c>
      <c r="M1" s="10">
        <v>2026</v>
      </c>
      <c r="N1" s="10">
        <v>2027</v>
      </c>
      <c r="O1" s="10">
        <v>2028</v>
      </c>
      <c r="P1" s="10">
        <v>2029</v>
      </c>
      <c r="Q1" s="10">
        <v>2030</v>
      </c>
      <c r="R1" s="10">
        <v>2031</v>
      </c>
      <c r="S1" s="10">
        <v>2032</v>
      </c>
      <c r="T1" s="10">
        <v>2033</v>
      </c>
      <c r="U1" s="10">
        <v>2034</v>
      </c>
      <c r="V1" s="10">
        <v>2035</v>
      </c>
      <c r="W1" s="10">
        <v>2036</v>
      </c>
      <c r="X1" s="10">
        <v>2037</v>
      </c>
      <c r="Y1" s="10">
        <v>2038</v>
      </c>
      <c r="Z1" s="10">
        <v>2039</v>
      </c>
      <c r="AA1" s="10">
        <v>2040</v>
      </c>
      <c r="AB1" s="10">
        <v>2041</v>
      </c>
      <c r="AC1" s="10">
        <v>2042</v>
      </c>
      <c r="AD1" s="10">
        <v>2043</v>
      </c>
      <c r="AE1" s="10">
        <v>2044</v>
      </c>
      <c r="AF1" s="10">
        <v>2045</v>
      </c>
      <c r="AG1" s="10">
        <v>2046</v>
      </c>
      <c r="AH1" s="10">
        <v>2047</v>
      </c>
      <c r="AI1" s="10">
        <v>2048</v>
      </c>
      <c r="AJ1" s="10">
        <v>2049</v>
      </c>
      <c r="AK1" s="10">
        <v>2050</v>
      </c>
    </row>
    <row r="2" spans="1:38" ht="15" customHeight="1" thickTop="1"/>
    <row r="3" spans="1:38" ht="15" customHeight="1">
      <c r="C3" s="80" t="s">
        <v>122</v>
      </c>
      <c r="D3" s="80" t="s">
        <v>1159</v>
      </c>
      <c r="E3" s="80"/>
      <c r="F3" s="80"/>
      <c r="G3" s="80"/>
    </row>
    <row r="4" spans="1:38" ht="15" customHeight="1">
      <c r="C4" s="80" t="s">
        <v>121</v>
      </c>
      <c r="D4" s="80" t="s">
        <v>1161</v>
      </c>
      <c r="E4" s="80"/>
      <c r="F4" s="80"/>
      <c r="G4" s="80" t="s">
        <v>120</v>
      </c>
    </row>
    <row r="5" spans="1:38" ht="15" customHeight="1">
      <c r="C5" s="80" t="s">
        <v>119</v>
      </c>
      <c r="D5" s="80" t="s">
        <v>1162</v>
      </c>
      <c r="E5" s="80"/>
      <c r="F5" s="80"/>
      <c r="G5" s="80"/>
    </row>
    <row r="6" spans="1:38" ht="15" customHeight="1">
      <c r="C6" s="80" t="s">
        <v>118</v>
      </c>
      <c r="D6" s="80"/>
      <c r="E6" s="80" t="s">
        <v>1163</v>
      </c>
      <c r="F6" s="80"/>
      <c r="G6" s="80"/>
    </row>
    <row r="10" spans="1:38" ht="15" customHeight="1">
      <c r="A10" s="81" t="s">
        <v>379</v>
      </c>
      <c r="B10" s="12" t="s">
        <v>378</v>
      </c>
    </row>
    <row r="11" spans="1:38" ht="15" customHeight="1">
      <c r="B11" s="11" t="s">
        <v>115</v>
      </c>
    </row>
    <row r="12" spans="1:38" ht="15" customHeight="1">
      <c r="B12" s="11" t="s">
        <v>115</v>
      </c>
      <c r="C12" s="82" t="s">
        <v>115</v>
      </c>
      <c r="D12" s="82" t="s">
        <v>115</v>
      </c>
      <c r="E12" s="82" t="s">
        <v>115</v>
      </c>
      <c r="F12" s="82" t="s">
        <v>115</v>
      </c>
      <c r="G12" s="82" t="s">
        <v>115</v>
      </c>
      <c r="H12" s="82" t="s">
        <v>115</v>
      </c>
      <c r="I12" s="82" t="s">
        <v>115</v>
      </c>
      <c r="J12" s="82" t="s">
        <v>115</v>
      </c>
      <c r="K12" s="82" t="s">
        <v>115</v>
      </c>
      <c r="L12" s="82" t="s">
        <v>115</v>
      </c>
      <c r="M12" s="82" t="s">
        <v>115</v>
      </c>
      <c r="N12" s="82" t="s">
        <v>115</v>
      </c>
      <c r="O12" s="82" t="s">
        <v>115</v>
      </c>
      <c r="P12" s="82" t="s">
        <v>115</v>
      </c>
      <c r="Q12" s="82" t="s">
        <v>115</v>
      </c>
      <c r="R12" s="82" t="s">
        <v>115</v>
      </c>
      <c r="S12" s="82" t="s">
        <v>115</v>
      </c>
      <c r="T12" s="82" t="s">
        <v>115</v>
      </c>
      <c r="U12" s="82" t="s">
        <v>115</v>
      </c>
      <c r="V12" s="82" t="s">
        <v>115</v>
      </c>
      <c r="W12" s="82" t="s">
        <v>115</v>
      </c>
      <c r="X12" s="82" t="s">
        <v>115</v>
      </c>
      <c r="Y12" s="82" t="s">
        <v>115</v>
      </c>
      <c r="Z12" s="82" t="s">
        <v>115</v>
      </c>
      <c r="AA12" s="82" t="s">
        <v>115</v>
      </c>
      <c r="AB12" s="82" t="s">
        <v>115</v>
      </c>
      <c r="AC12" s="82" t="s">
        <v>115</v>
      </c>
      <c r="AD12" s="82" t="s">
        <v>115</v>
      </c>
      <c r="AE12" s="82" t="s">
        <v>115</v>
      </c>
      <c r="AF12" s="82" t="s">
        <v>115</v>
      </c>
      <c r="AG12" s="82" t="s">
        <v>115</v>
      </c>
      <c r="AH12" s="82" t="s">
        <v>115</v>
      </c>
      <c r="AI12" s="82" t="s">
        <v>115</v>
      </c>
      <c r="AJ12" s="82" t="s">
        <v>115</v>
      </c>
      <c r="AK12" s="82" t="s">
        <v>115</v>
      </c>
      <c r="AL12" s="82" t="s">
        <v>1164</v>
      </c>
    </row>
    <row r="13" spans="1:38" ht="15" customHeight="1" thickBot="1">
      <c r="B13" s="10" t="s">
        <v>377</v>
      </c>
      <c r="C13" s="10">
        <v>2016</v>
      </c>
      <c r="D13" s="10">
        <v>2017</v>
      </c>
      <c r="E13" s="10">
        <v>2018</v>
      </c>
      <c r="F13" s="10">
        <v>2019</v>
      </c>
      <c r="G13" s="10">
        <v>2020</v>
      </c>
      <c r="H13" s="10">
        <v>2021</v>
      </c>
      <c r="I13" s="10">
        <v>2022</v>
      </c>
      <c r="J13" s="10">
        <v>2023</v>
      </c>
      <c r="K13" s="10">
        <v>2024</v>
      </c>
      <c r="L13" s="10">
        <v>2025</v>
      </c>
      <c r="M13" s="10">
        <v>2026</v>
      </c>
      <c r="N13" s="10">
        <v>2027</v>
      </c>
      <c r="O13" s="10">
        <v>2028</v>
      </c>
      <c r="P13" s="10">
        <v>2029</v>
      </c>
      <c r="Q13" s="10">
        <v>2030</v>
      </c>
      <c r="R13" s="10">
        <v>2031</v>
      </c>
      <c r="S13" s="10">
        <v>2032</v>
      </c>
      <c r="T13" s="10">
        <v>2033</v>
      </c>
      <c r="U13" s="10">
        <v>2034</v>
      </c>
      <c r="V13" s="10">
        <v>2035</v>
      </c>
      <c r="W13" s="10">
        <v>2036</v>
      </c>
      <c r="X13" s="10">
        <v>2037</v>
      </c>
      <c r="Y13" s="10">
        <v>2038</v>
      </c>
      <c r="Z13" s="10">
        <v>2039</v>
      </c>
      <c r="AA13" s="10">
        <v>2040</v>
      </c>
      <c r="AB13" s="10">
        <v>2041</v>
      </c>
      <c r="AC13" s="10">
        <v>2042</v>
      </c>
      <c r="AD13" s="10">
        <v>2043</v>
      </c>
      <c r="AE13" s="10">
        <v>2044</v>
      </c>
      <c r="AF13" s="10">
        <v>2045</v>
      </c>
      <c r="AG13" s="10">
        <v>2046</v>
      </c>
      <c r="AH13" s="10">
        <v>2047</v>
      </c>
      <c r="AI13" s="10">
        <v>2048</v>
      </c>
      <c r="AJ13" s="10">
        <v>2049</v>
      </c>
      <c r="AK13" s="10">
        <v>2050</v>
      </c>
      <c r="AL13" s="10">
        <v>2050</v>
      </c>
    </row>
    <row r="14" spans="1:38" ht="15" customHeight="1" thickTop="1"/>
    <row r="15" spans="1:38" ht="15" customHeight="1">
      <c r="A15" s="81" t="s">
        <v>376</v>
      </c>
      <c r="B15" s="4" t="s">
        <v>375</v>
      </c>
      <c r="C15" s="14">
        <v>5.2767280000000003</v>
      </c>
      <c r="D15" s="14">
        <v>6.316605</v>
      </c>
      <c r="E15" s="14">
        <v>6.4803509999999998</v>
      </c>
      <c r="F15" s="14">
        <v>6.9124980000000003</v>
      </c>
      <c r="G15" s="14">
        <v>8.640962</v>
      </c>
      <c r="H15" s="14">
        <v>9.3668399999999998</v>
      </c>
      <c r="I15" s="14">
        <v>9.6256140000000006</v>
      </c>
      <c r="J15" s="14">
        <v>9.795458</v>
      </c>
      <c r="K15" s="14">
        <v>9.9753889999999998</v>
      </c>
      <c r="L15" s="14">
        <v>10.045536999999999</v>
      </c>
      <c r="M15" s="14">
        <v>10.079641000000001</v>
      </c>
      <c r="N15" s="14">
        <v>10.222246999999999</v>
      </c>
      <c r="O15" s="14">
        <v>10.366334999999999</v>
      </c>
      <c r="P15" s="14">
        <v>10.616959</v>
      </c>
      <c r="Q15" s="14">
        <v>10.750355000000001</v>
      </c>
      <c r="R15" s="14">
        <v>10.954921000000001</v>
      </c>
      <c r="S15" s="14">
        <v>11.098122</v>
      </c>
      <c r="T15" s="14">
        <v>11.253496999999999</v>
      </c>
      <c r="U15" s="14">
        <v>11.395021</v>
      </c>
      <c r="V15" s="14">
        <v>11.482950000000001</v>
      </c>
      <c r="W15" s="14">
        <v>11.575673</v>
      </c>
      <c r="X15" s="14">
        <v>11.871452</v>
      </c>
      <c r="Y15" s="14">
        <v>11.967514</v>
      </c>
      <c r="Z15" s="14">
        <v>12.094208</v>
      </c>
      <c r="AA15" s="14">
        <v>12.212698</v>
      </c>
      <c r="AB15" s="14">
        <v>12.348186</v>
      </c>
      <c r="AC15" s="14">
        <v>12.396753</v>
      </c>
      <c r="AD15" s="14">
        <v>12.463817000000001</v>
      </c>
      <c r="AE15" s="14">
        <v>12.518774000000001</v>
      </c>
      <c r="AF15" s="14">
        <v>12.569162</v>
      </c>
      <c r="AG15" s="14">
        <v>12.554223</v>
      </c>
      <c r="AH15" s="14">
        <v>12.648977</v>
      </c>
      <c r="AI15" s="14">
        <v>12.784409999999999</v>
      </c>
      <c r="AJ15" s="14">
        <v>12.847317</v>
      </c>
      <c r="AK15" s="14">
        <v>12.903725</v>
      </c>
      <c r="AL15" s="2">
        <v>2.1883E-2</v>
      </c>
    </row>
    <row r="17" spans="1:38" ht="15" customHeight="1">
      <c r="B17" s="4" t="s">
        <v>374</v>
      </c>
    </row>
    <row r="18" spans="1:38" ht="15" customHeight="1">
      <c r="A18" s="81" t="s">
        <v>373</v>
      </c>
      <c r="B18" s="7" t="s">
        <v>372</v>
      </c>
      <c r="C18" s="8">
        <v>10.6233</v>
      </c>
      <c r="D18" s="8">
        <v>11.029043</v>
      </c>
      <c r="E18" s="8">
        <v>11.251968</v>
      </c>
      <c r="F18" s="8">
        <v>11.520733999999999</v>
      </c>
      <c r="G18" s="8">
        <v>12.040716</v>
      </c>
      <c r="H18" s="8">
        <v>12.353535000000001</v>
      </c>
      <c r="I18" s="8">
        <v>12.566338999999999</v>
      </c>
      <c r="J18" s="8">
        <v>12.754772000000001</v>
      </c>
      <c r="K18" s="8">
        <v>12.936591999999999</v>
      </c>
      <c r="L18" s="8">
        <v>13.093026999999999</v>
      </c>
      <c r="M18" s="8">
        <v>13.237368999999999</v>
      </c>
      <c r="N18" s="8">
        <v>13.396637999999999</v>
      </c>
      <c r="O18" s="8">
        <v>13.551325</v>
      </c>
      <c r="P18" s="8">
        <v>13.721244</v>
      </c>
      <c r="Q18" s="8">
        <v>13.865494999999999</v>
      </c>
      <c r="R18" s="8">
        <v>14.020621999999999</v>
      </c>
      <c r="S18" s="8">
        <v>14.155348999999999</v>
      </c>
      <c r="T18" s="8">
        <v>14.291925000000001</v>
      </c>
      <c r="U18" s="8">
        <v>14.418612</v>
      </c>
      <c r="V18" s="8">
        <v>14.529159</v>
      </c>
      <c r="W18" s="8">
        <v>14.637736</v>
      </c>
      <c r="X18" s="8">
        <v>14.783975</v>
      </c>
      <c r="Y18" s="8">
        <v>14.887441000000001</v>
      </c>
      <c r="Z18" s="8">
        <v>14.991928</v>
      </c>
      <c r="AA18" s="8">
        <v>15.092181</v>
      </c>
      <c r="AB18" s="8">
        <v>15.19243</v>
      </c>
      <c r="AC18" s="8">
        <v>15.272207999999999</v>
      </c>
      <c r="AD18" s="8">
        <v>15.353669999999999</v>
      </c>
      <c r="AE18" s="8">
        <v>15.429380999999999</v>
      </c>
      <c r="AF18" s="8">
        <v>15.50131</v>
      </c>
      <c r="AG18" s="8">
        <v>15.557893999999999</v>
      </c>
      <c r="AH18" s="8">
        <v>15.633616</v>
      </c>
      <c r="AI18" s="8">
        <v>15.715159</v>
      </c>
      <c r="AJ18" s="8">
        <v>15.779696</v>
      </c>
      <c r="AK18" s="8">
        <v>15.841521999999999</v>
      </c>
      <c r="AL18" s="5">
        <v>1.1032999999999999E-2</v>
      </c>
    </row>
    <row r="19" spans="1:38" ht="15" customHeight="1">
      <c r="A19" s="81" t="s">
        <v>371</v>
      </c>
      <c r="B19" s="7" t="s">
        <v>370</v>
      </c>
      <c r="C19" s="8">
        <v>10.594241999999999</v>
      </c>
      <c r="D19" s="8">
        <v>11.811446999999999</v>
      </c>
      <c r="E19" s="8">
        <v>12.611264</v>
      </c>
      <c r="F19" s="8">
        <v>13.192316999999999</v>
      </c>
      <c r="G19" s="8">
        <v>13.693883</v>
      </c>
      <c r="H19" s="8">
        <v>14.055629</v>
      </c>
      <c r="I19" s="8">
        <v>14.338279999999999</v>
      </c>
      <c r="J19" s="8">
        <v>14.581832</v>
      </c>
      <c r="K19" s="8">
        <v>14.803982</v>
      </c>
      <c r="L19" s="8">
        <v>15.007806</v>
      </c>
      <c r="M19" s="8">
        <v>15.201597</v>
      </c>
      <c r="N19" s="8">
        <v>15.395372</v>
      </c>
      <c r="O19" s="8">
        <v>15.586093999999999</v>
      </c>
      <c r="P19" s="8">
        <v>15.779980999999999</v>
      </c>
      <c r="Q19" s="8">
        <v>15.967230000000001</v>
      </c>
      <c r="R19" s="8">
        <v>16.15737</v>
      </c>
      <c r="S19" s="8">
        <v>16.343222000000001</v>
      </c>
      <c r="T19" s="8">
        <v>16.530100000000001</v>
      </c>
      <c r="U19" s="8">
        <v>16.715477</v>
      </c>
      <c r="V19" s="8">
        <v>16.8979</v>
      </c>
      <c r="W19" s="8">
        <v>17.080765</v>
      </c>
      <c r="X19" s="8">
        <v>17.273903000000001</v>
      </c>
      <c r="Y19" s="8">
        <v>17.457096</v>
      </c>
      <c r="Z19" s="8">
        <v>17.641476000000001</v>
      </c>
      <c r="AA19" s="8">
        <v>17.825603000000001</v>
      </c>
      <c r="AB19" s="8">
        <v>18.010532000000001</v>
      </c>
      <c r="AC19" s="8">
        <v>18.191106999999999</v>
      </c>
      <c r="AD19" s="8">
        <v>18.372761000000001</v>
      </c>
      <c r="AE19" s="8">
        <v>18.553678999999999</v>
      </c>
      <c r="AF19" s="8">
        <v>18.734337</v>
      </c>
      <c r="AG19" s="8">
        <v>18.911784999999998</v>
      </c>
      <c r="AH19" s="8">
        <v>19.094664000000002</v>
      </c>
      <c r="AI19" s="8">
        <v>19.279599999999999</v>
      </c>
      <c r="AJ19" s="8">
        <v>19.460871000000001</v>
      </c>
      <c r="AK19" s="8">
        <v>19.641956</v>
      </c>
      <c r="AL19" s="5">
        <v>1.5531E-2</v>
      </c>
    </row>
    <row r="20" spans="1:38" ht="15" customHeight="1">
      <c r="A20" s="81" t="s">
        <v>369</v>
      </c>
      <c r="B20" s="7" t="s">
        <v>368</v>
      </c>
      <c r="C20" s="8">
        <v>10.594241999999999</v>
      </c>
      <c r="D20" s="8">
        <v>11.811446999999999</v>
      </c>
      <c r="E20" s="8">
        <v>12.611264</v>
      </c>
      <c r="F20" s="8">
        <v>13.192316999999999</v>
      </c>
      <c r="G20" s="8">
        <v>13.693883</v>
      </c>
      <c r="H20" s="8">
        <v>14.055629</v>
      </c>
      <c r="I20" s="8">
        <v>14.338279999999999</v>
      </c>
      <c r="J20" s="8">
        <v>14.581832</v>
      </c>
      <c r="K20" s="8">
        <v>14.803982</v>
      </c>
      <c r="L20" s="8">
        <v>15.007806</v>
      </c>
      <c r="M20" s="8">
        <v>15.201597</v>
      </c>
      <c r="N20" s="8">
        <v>15.395372</v>
      </c>
      <c r="O20" s="8">
        <v>15.586093999999999</v>
      </c>
      <c r="P20" s="8">
        <v>15.779980999999999</v>
      </c>
      <c r="Q20" s="8">
        <v>15.967230000000001</v>
      </c>
      <c r="R20" s="8">
        <v>16.15737</v>
      </c>
      <c r="S20" s="8">
        <v>16.343222000000001</v>
      </c>
      <c r="T20" s="8">
        <v>16.530100000000001</v>
      </c>
      <c r="U20" s="8">
        <v>16.715477</v>
      </c>
      <c r="V20" s="8">
        <v>16.8979</v>
      </c>
      <c r="W20" s="8">
        <v>17.080765</v>
      </c>
      <c r="X20" s="8">
        <v>17.273903000000001</v>
      </c>
      <c r="Y20" s="8">
        <v>17.457096</v>
      </c>
      <c r="Z20" s="8">
        <v>17.641476000000001</v>
      </c>
      <c r="AA20" s="8">
        <v>17.825603000000001</v>
      </c>
      <c r="AB20" s="8">
        <v>18.010532000000001</v>
      </c>
      <c r="AC20" s="8">
        <v>18.191106999999999</v>
      </c>
      <c r="AD20" s="8">
        <v>18.372761000000001</v>
      </c>
      <c r="AE20" s="8">
        <v>18.553678999999999</v>
      </c>
      <c r="AF20" s="8">
        <v>18.734337</v>
      </c>
      <c r="AG20" s="8">
        <v>18.911784999999998</v>
      </c>
      <c r="AH20" s="8">
        <v>19.094664000000002</v>
      </c>
      <c r="AI20" s="8">
        <v>19.279599999999999</v>
      </c>
      <c r="AJ20" s="8">
        <v>19.460871000000001</v>
      </c>
      <c r="AK20" s="8">
        <v>19.641956</v>
      </c>
      <c r="AL20" s="5">
        <v>1.5531E-2</v>
      </c>
    </row>
    <row r="22" spans="1:38" ht="15" customHeight="1">
      <c r="B22" s="4" t="s">
        <v>367</v>
      </c>
    </row>
    <row r="23" spans="1:38" ht="15" customHeight="1">
      <c r="A23" s="81" t="s">
        <v>366</v>
      </c>
      <c r="B23" s="7" t="s">
        <v>365</v>
      </c>
      <c r="C23" s="6">
        <v>0.86038999999999999</v>
      </c>
      <c r="D23" s="6">
        <v>0.86213300000000004</v>
      </c>
      <c r="E23" s="6">
        <v>0.86363199999999996</v>
      </c>
      <c r="F23" s="6">
        <v>0.86492199999999997</v>
      </c>
      <c r="G23" s="6">
        <v>0.86603699999999995</v>
      </c>
      <c r="H23" s="6">
        <v>0.86700699999999997</v>
      </c>
      <c r="I23" s="6">
        <v>0.86785500000000004</v>
      </c>
      <c r="J23" s="6">
        <v>0.86860099999999996</v>
      </c>
      <c r="K23" s="6">
        <v>0.86926099999999995</v>
      </c>
      <c r="L23" s="6">
        <v>0.86984799999999995</v>
      </c>
      <c r="M23" s="6">
        <v>0.87037399999999998</v>
      </c>
      <c r="N23" s="6">
        <v>0.87084700000000004</v>
      </c>
      <c r="O23" s="6">
        <v>0.87127600000000005</v>
      </c>
      <c r="P23" s="6">
        <v>0.87166600000000005</v>
      </c>
      <c r="Q23" s="6">
        <v>0.87202299999999999</v>
      </c>
      <c r="R23" s="6">
        <v>0.87234900000000004</v>
      </c>
      <c r="S23" s="6">
        <v>0.87265099999999995</v>
      </c>
      <c r="T23" s="6">
        <v>0.87292999999999998</v>
      </c>
      <c r="U23" s="6">
        <v>0.87319100000000005</v>
      </c>
      <c r="V23" s="6">
        <v>0.87343400000000004</v>
      </c>
      <c r="W23" s="6">
        <v>0.87366200000000005</v>
      </c>
      <c r="X23" s="6">
        <v>0.87412999999999996</v>
      </c>
      <c r="Y23" s="6">
        <v>0.87412999999999996</v>
      </c>
      <c r="Z23" s="6">
        <v>0.87412999999999996</v>
      </c>
      <c r="AA23" s="6">
        <v>0.87412999999999996</v>
      </c>
      <c r="AB23" s="6">
        <v>0.87412999999999996</v>
      </c>
      <c r="AC23" s="6">
        <v>0.87412999999999996</v>
      </c>
      <c r="AD23" s="6">
        <v>0.87412999999999996</v>
      </c>
      <c r="AE23" s="6">
        <v>0.87412999999999996</v>
      </c>
      <c r="AF23" s="6">
        <v>0.87412999999999996</v>
      </c>
      <c r="AG23" s="6">
        <v>0.87412999999999996</v>
      </c>
      <c r="AH23" s="6">
        <v>0.87412999999999996</v>
      </c>
      <c r="AI23" s="6">
        <v>0.87412999999999996</v>
      </c>
      <c r="AJ23" s="6">
        <v>0.87412999999999996</v>
      </c>
      <c r="AK23" s="6">
        <v>0.87412999999999996</v>
      </c>
      <c r="AL23" s="5">
        <v>4.1899999999999999E-4</v>
      </c>
    </row>
    <row r="24" spans="1:38" ht="15" customHeight="1">
      <c r="A24" s="81" t="s">
        <v>364</v>
      </c>
      <c r="B24" s="7" t="s">
        <v>363</v>
      </c>
      <c r="C24" s="6">
        <v>0.81491499999999994</v>
      </c>
      <c r="D24" s="6">
        <v>0.81488400000000005</v>
      </c>
      <c r="E24" s="6">
        <v>0.81480799999999998</v>
      </c>
      <c r="F24" s="6">
        <v>0.81471800000000005</v>
      </c>
      <c r="G24" s="6">
        <v>0.81462800000000002</v>
      </c>
      <c r="H24" s="6">
        <v>0.81455100000000003</v>
      </c>
      <c r="I24" s="6">
        <v>0.81447499999999995</v>
      </c>
      <c r="J24" s="6">
        <v>0.81439700000000004</v>
      </c>
      <c r="K24" s="6">
        <v>0.81432099999999996</v>
      </c>
      <c r="L24" s="6">
        <v>0.81424600000000003</v>
      </c>
      <c r="M24" s="6">
        <v>0.81417300000000004</v>
      </c>
      <c r="N24" s="6">
        <v>0.81410000000000005</v>
      </c>
      <c r="O24" s="6">
        <v>0.81402600000000003</v>
      </c>
      <c r="P24" s="6">
        <v>0.81395099999999998</v>
      </c>
      <c r="Q24" s="6">
        <v>0.81387799999999999</v>
      </c>
      <c r="R24" s="6">
        <v>0.81380600000000003</v>
      </c>
      <c r="S24" s="6">
        <v>0.81373399999999996</v>
      </c>
      <c r="T24" s="6">
        <v>0.81366400000000005</v>
      </c>
      <c r="U24" s="6">
        <v>0.81359499999999996</v>
      </c>
      <c r="V24" s="6">
        <v>0.813527</v>
      </c>
      <c r="W24" s="6">
        <v>0.81346099999999999</v>
      </c>
      <c r="X24" s="6">
        <v>0.81369999999999998</v>
      </c>
      <c r="Y24" s="6">
        <v>0.81369999999999998</v>
      </c>
      <c r="Z24" s="6">
        <v>0.81369999999999998</v>
      </c>
      <c r="AA24" s="6">
        <v>0.81369999999999998</v>
      </c>
      <c r="AB24" s="6">
        <v>0.81369999999999998</v>
      </c>
      <c r="AC24" s="6">
        <v>0.81369999999999998</v>
      </c>
      <c r="AD24" s="6">
        <v>0.81369999999999998</v>
      </c>
      <c r="AE24" s="6">
        <v>0.81369999999999998</v>
      </c>
      <c r="AF24" s="6">
        <v>0.81369999999999998</v>
      </c>
      <c r="AG24" s="6">
        <v>0.81369999999999998</v>
      </c>
      <c r="AH24" s="6">
        <v>0.81369999999999998</v>
      </c>
      <c r="AI24" s="6">
        <v>0.81369999999999998</v>
      </c>
      <c r="AJ24" s="6">
        <v>0.81369999999999998</v>
      </c>
      <c r="AK24" s="6">
        <v>0.81369999999999998</v>
      </c>
      <c r="AL24" s="5">
        <v>-4.3999999999999999E-5</v>
      </c>
    </row>
    <row r="26" spans="1:38" ht="15" customHeight="1">
      <c r="B26" s="4" t="s">
        <v>362</v>
      </c>
    </row>
    <row r="27" spans="1:38" ht="15" customHeight="1">
      <c r="B27" s="4" t="s">
        <v>361</v>
      </c>
    </row>
    <row r="28" spans="1:38" ht="15" customHeight="1">
      <c r="A28" s="81" t="s">
        <v>360</v>
      </c>
      <c r="B28" s="7" t="s">
        <v>164</v>
      </c>
      <c r="C28" s="9">
        <v>323.66772500000002</v>
      </c>
      <c r="D28" s="9">
        <v>325.915863</v>
      </c>
      <c r="E28" s="9">
        <v>328.517517</v>
      </c>
      <c r="F28" s="9">
        <v>331.14413500000001</v>
      </c>
      <c r="G28" s="9">
        <v>333.76190200000002</v>
      </c>
      <c r="H28" s="9">
        <v>336.36541699999998</v>
      </c>
      <c r="I28" s="9">
        <v>338.95205700000002</v>
      </c>
      <c r="J28" s="9">
        <v>341.51858499999997</v>
      </c>
      <c r="K28" s="9">
        <v>344.06231700000001</v>
      </c>
      <c r="L28" s="9">
        <v>346.57928500000003</v>
      </c>
      <c r="M28" s="9">
        <v>349.06863399999997</v>
      </c>
      <c r="N28" s="9">
        <v>351.52121</v>
      </c>
      <c r="O28" s="9">
        <v>353.934662</v>
      </c>
      <c r="P28" s="9">
        <v>356.30508400000002</v>
      </c>
      <c r="Q28" s="9">
        <v>358.630157</v>
      </c>
      <c r="R28" s="9">
        <v>360.90823399999999</v>
      </c>
      <c r="S28" s="9">
        <v>363.13848899999999</v>
      </c>
      <c r="T28" s="9">
        <v>365.32080100000002</v>
      </c>
      <c r="U28" s="9">
        <v>367.45550500000002</v>
      </c>
      <c r="V28" s="9">
        <v>369.54434199999997</v>
      </c>
      <c r="W28" s="9">
        <v>371.59222399999999</v>
      </c>
      <c r="X28" s="9">
        <v>373.60046399999999</v>
      </c>
      <c r="Y28" s="9">
        <v>375.57104500000003</v>
      </c>
      <c r="Z28" s="9">
        <v>377.50650000000002</v>
      </c>
      <c r="AA28" s="9">
        <v>379.41018700000001</v>
      </c>
      <c r="AB28" s="9">
        <v>381.285461</v>
      </c>
      <c r="AC28" s="9">
        <v>383.136169</v>
      </c>
      <c r="AD28" s="9">
        <v>384.966003</v>
      </c>
      <c r="AE28" s="9">
        <v>386.77929699999999</v>
      </c>
      <c r="AF28" s="9">
        <v>388.580353</v>
      </c>
      <c r="AG28" s="9">
        <v>390.37460299999998</v>
      </c>
      <c r="AH28" s="9">
        <v>392.16479500000003</v>
      </c>
      <c r="AI28" s="9">
        <v>393.95049999999998</v>
      </c>
      <c r="AJ28" s="9">
        <v>395.73525999999998</v>
      </c>
      <c r="AK28" s="9">
        <v>397.52450599999997</v>
      </c>
      <c r="AL28" s="5">
        <v>6.0369999999999998E-3</v>
      </c>
    </row>
    <row r="29" spans="1:38" ht="15" customHeight="1">
      <c r="A29" s="81" t="s">
        <v>359</v>
      </c>
      <c r="B29" s="7" t="s">
        <v>162</v>
      </c>
      <c r="C29" s="9">
        <v>36.328400000000002</v>
      </c>
      <c r="D29" s="9">
        <v>36.684879000000002</v>
      </c>
      <c r="E29" s="9">
        <v>37.040554</v>
      </c>
      <c r="F29" s="9">
        <v>37.395020000000002</v>
      </c>
      <c r="G29" s="9">
        <v>37.748092999999997</v>
      </c>
      <c r="H29" s="9">
        <v>38.099552000000003</v>
      </c>
      <c r="I29" s="9">
        <v>38.449013000000001</v>
      </c>
      <c r="J29" s="9">
        <v>38.797770999999997</v>
      </c>
      <c r="K29" s="9">
        <v>39.144623000000003</v>
      </c>
      <c r="L29" s="9">
        <v>39.489162</v>
      </c>
      <c r="M29" s="9">
        <v>39.8307</v>
      </c>
      <c r="N29" s="9">
        <v>40.168830999999997</v>
      </c>
      <c r="O29" s="9">
        <v>40.502738999999998</v>
      </c>
      <c r="P29" s="9">
        <v>40.832340000000002</v>
      </c>
      <c r="Q29" s="9">
        <v>41.157142999999998</v>
      </c>
      <c r="R29" s="9">
        <v>41.477012999999999</v>
      </c>
      <c r="S29" s="9">
        <v>41.791981</v>
      </c>
      <c r="T29" s="9">
        <v>42.102122999999999</v>
      </c>
      <c r="U29" s="9">
        <v>42.407772000000001</v>
      </c>
      <c r="V29" s="9">
        <v>42.709290000000003</v>
      </c>
      <c r="W29" s="9">
        <v>43.007015000000003</v>
      </c>
      <c r="X29" s="9">
        <v>43.301310999999998</v>
      </c>
      <c r="Y29" s="9">
        <v>43.592812000000002</v>
      </c>
      <c r="Z29" s="9">
        <v>43.881714000000002</v>
      </c>
      <c r="AA29" s="9">
        <v>44.168491000000003</v>
      </c>
      <c r="AB29" s="9">
        <v>44.457141999999997</v>
      </c>
      <c r="AC29" s="9">
        <v>44.747681</v>
      </c>
      <c r="AD29" s="9">
        <v>45.040118999999997</v>
      </c>
      <c r="AE29" s="9">
        <v>45.334465000000002</v>
      </c>
      <c r="AF29" s="9">
        <v>45.630737000000003</v>
      </c>
      <c r="AG29" s="9">
        <v>45.928944000000001</v>
      </c>
      <c r="AH29" s="9">
        <v>46.229103000000002</v>
      </c>
      <c r="AI29" s="9">
        <v>46.531219</v>
      </c>
      <c r="AJ29" s="9">
        <v>46.835312000000002</v>
      </c>
      <c r="AK29" s="9">
        <v>47.141392000000003</v>
      </c>
      <c r="AL29" s="5">
        <v>7.6290000000000004E-3</v>
      </c>
    </row>
    <row r="30" spans="1:38" ht="15" customHeight="1">
      <c r="A30" s="81" t="s">
        <v>358</v>
      </c>
      <c r="B30" s="7" t="s">
        <v>160</v>
      </c>
      <c r="C30" s="9">
        <v>217.668823</v>
      </c>
      <c r="D30" s="9">
        <v>220.153549</v>
      </c>
      <c r="E30" s="9">
        <v>222.614777</v>
      </c>
      <c r="F30" s="9">
        <v>225.05523700000001</v>
      </c>
      <c r="G30" s="9">
        <v>227.479355</v>
      </c>
      <c r="H30" s="9">
        <v>229.89460800000001</v>
      </c>
      <c r="I30" s="9">
        <v>232.25512699999999</v>
      </c>
      <c r="J30" s="9">
        <v>234.58923300000001</v>
      </c>
      <c r="K30" s="9">
        <v>236.88923600000001</v>
      </c>
      <c r="L30" s="9">
        <v>239.15231299999999</v>
      </c>
      <c r="M30" s="9">
        <v>241.346329</v>
      </c>
      <c r="N30" s="9">
        <v>243.50881999999999</v>
      </c>
      <c r="O30" s="9">
        <v>245.63664199999999</v>
      </c>
      <c r="P30" s="9">
        <v>247.726562</v>
      </c>
      <c r="Q30" s="9">
        <v>249.77731299999999</v>
      </c>
      <c r="R30" s="9">
        <v>251.74650600000001</v>
      </c>
      <c r="S30" s="9">
        <v>253.67896999999999</v>
      </c>
      <c r="T30" s="9">
        <v>255.57325700000001</v>
      </c>
      <c r="U30" s="9">
        <v>257.42828400000002</v>
      </c>
      <c r="V30" s="9">
        <v>259.24340799999999</v>
      </c>
      <c r="W30" s="9">
        <v>260.97189300000002</v>
      </c>
      <c r="X30" s="9">
        <v>262.66149899999999</v>
      </c>
      <c r="Y30" s="9">
        <v>264.31195100000002</v>
      </c>
      <c r="Z30" s="9">
        <v>265.92309599999999</v>
      </c>
      <c r="AA30" s="9">
        <v>267.49468999999999</v>
      </c>
      <c r="AB30" s="9">
        <v>269.07556199999999</v>
      </c>
      <c r="AC30" s="9">
        <v>270.66577100000001</v>
      </c>
      <c r="AD30" s="9">
        <v>272.26538099999999</v>
      </c>
      <c r="AE30" s="9">
        <v>273.87445100000002</v>
      </c>
      <c r="AF30" s="9">
        <v>275.493042</v>
      </c>
      <c r="AG30" s="9">
        <v>277.12118500000003</v>
      </c>
      <c r="AH30" s="9">
        <v>278.75894199999999</v>
      </c>
      <c r="AI30" s="9">
        <v>280.40637199999998</v>
      </c>
      <c r="AJ30" s="9">
        <v>282.06356799999998</v>
      </c>
      <c r="AK30" s="9">
        <v>283.73052999999999</v>
      </c>
      <c r="AL30" s="5">
        <v>7.7169999999999999E-3</v>
      </c>
    </row>
    <row r="31" spans="1:38" ht="15" customHeight="1">
      <c r="A31" s="81" t="s">
        <v>357</v>
      </c>
      <c r="B31" s="7" t="s">
        <v>158</v>
      </c>
      <c r="C31" s="9">
        <v>422.27557400000001</v>
      </c>
      <c r="D31" s="9">
        <v>426.54736300000002</v>
      </c>
      <c r="E31" s="9">
        <v>430.77151500000002</v>
      </c>
      <c r="F31" s="9">
        <v>434.94836400000003</v>
      </c>
      <c r="G31" s="9">
        <v>439.08075000000002</v>
      </c>
      <c r="H31" s="9">
        <v>443.18307499999997</v>
      </c>
      <c r="I31" s="9">
        <v>447.16214000000002</v>
      </c>
      <c r="J31" s="9">
        <v>451.09097300000002</v>
      </c>
      <c r="K31" s="9">
        <v>454.963348</v>
      </c>
      <c r="L31" s="9">
        <v>458.77694700000001</v>
      </c>
      <c r="M31" s="9">
        <v>462.45489500000002</v>
      </c>
      <c r="N31" s="9">
        <v>466.07849099999999</v>
      </c>
      <c r="O31" s="9">
        <v>469.645264</v>
      </c>
      <c r="P31" s="9">
        <v>473.152649</v>
      </c>
      <c r="Q31" s="9">
        <v>476.59945699999997</v>
      </c>
      <c r="R31" s="9">
        <v>479.88931300000002</v>
      </c>
      <c r="S31" s="9">
        <v>483.12063599999999</v>
      </c>
      <c r="T31" s="9">
        <v>486.29315200000002</v>
      </c>
      <c r="U31" s="9">
        <v>489.40685999999999</v>
      </c>
      <c r="V31" s="9">
        <v>492.461365</v>
      </c>
      <c r="W31" s="9">
        <v>495.35257000000001</v>
      </c>
      <c r="X31" s="9">
        <v>498.18490600000001</v>
      </c>
      <c r="Y31" s="9">
        <v>500.95880099999999</v>
      </c>
      <c r="Z31" s="9">
        <v>503.67520100000002</v>
      </c>
      <c r="AA31" s="9">
        <v>506.33371</v>
      </c>
      <c r="AB31" s="9">
        <v>509.00625600000001</v>
      </c>
      <c r="AC31" s="9">
        <v>511.692902</v>
      </c>
      <c r="AD31" s="9">
        <v>514.39373799999998</v>
      </c>
      <c r="AE31" s="9">
        <v>517.10882600000002</v>
      </c>
      <c r="AF31" s="9">
        <v>519.838257</v>
      </c>
      <c r="AG31" s="9">
        <v>522.58209199999999</v>
      </c>
      <c r="AH31" s="9">
        <v>525.34039299999995</v>
      </c>
      <c r="AI31" s="9">
        <v>528.11321999999996</v>
      </c>
      <c r="AJ31" s="9">
        <v>530.900757</v>
      </c>
      <c r="AK31" s="9">
        <v>533.70294200000001</v>
      </c>
      <c r="AL31" s="5">
        <v>6.8139999999999997E-3</v>
      </c>
    </row>
    <row r="32" spans="1:38" ht="15" customHeight="1">
      <c r="A32" s="81" t="s">
        <v>356</v>
      </c>
      <c r="B32" s="7" t="s">
        <v>156</v>
      </c>
      <c r="C32" s="9">
        <v>615.02697799999999</v>
      </c>
      <c r="D32" s="9">
        <v>616.91613800000005</v>
      </c>
      <c r="E32" s="9">
        <v>618.67785600000002</v>
      </c>
      <c r="F32" s="9">
        <v>620.34124799999995</v>
      </c>
      <c r="G32" s="9">
        <v>621.95111099999997</v>
      </c>
      <c r="H32" s="9">
        <v>623.44177200000001</v>
      </c>
      <c r="I32" s="9">
        <v>624.84906000000001</v>
      </c>
      <c r="J32" s="9">
        <v>626.18695100000002</v>
      </c>
      <c r="K32" s="9">
        <v>627.45355199999995</v>
      </c>
      <c r="L32" s="9">
        <v>628.64892599999996</v>
      </c>
      <c r="M32" s="9">
        <v>629.72241199999996</v>
      </c>
      <c r="N32" s="9">
        <v>630.74456799999996</v>
      </c>
      <c r="O32" s="9">
        <v>631.70721400000002</v>
      </c>
      <c r="P32" s="9">
        <v>632.60308799999996</v>
      </c>
      <c r="Q32" s="9">
        <v>633.44793700000002</v>
      </c>
      <c r="R32" s="9">
        <v>634.183716</v>
      </c>
      <c r="S32" s="9">
        <v>634.87219200000004</v>
      </c>
      <c r="T32" s="9">
        <v>635.49371299999996</v>
      </c>
      <c r="U32" s="9">
        <v>636.06280500000003</v>
      </c>
      <c r="V32" s="9">
        <v>636.57391399999995</v>
      </c>
      <c r="W32" s="9">
        <v>637.02624500000002</v>
      </c>
      <c r="X32" s="9">
        <v>637.41925000000003</v>
      </c>
      <c r="Y32" s="9">
        <v>637.75256300000001</v>
      </c>
      <c r="Z32" s="9">
        <v>638.02789299999995</v>
      </c>
      <c r="AA32" s="9">
        <v>638.22406000000001</v>
      </c>
      <c r="AB32" s="9">
        <v>638.42028800000003</v>
      </c>
      <c r="AC32" s="9">
        <v>638.61651600000005</v>
      </c>
      <c r="AD32" s="9">
        <v>638.81286599999999</v>
      </c>
      <c r="AE32" s="9">
        <v>639.00921600000004</v>
      </c>
      <c r="AF32" s="9">
        <v>639.20568800000001</v>
      </c>
      <c r="AG32" s="9">
        <v>639.40216099999998</v>
      </c>
      <c r="AH32" s="9">
        <v>639.59875499999998</v>
      </c>
      <c r="AI32" s="9">
        <v>639.79534899999999</v>
      </c>
      <c r="AJ32" s="9">
        <v>639.99206500000003</v>
      </c>
      <c r="AK32" s="9">
        <v>640.18878199999995</v>
      </c>
      <c r="AL32" s="5">
        <v>1.1230000000000001E-3</v>
      </c>
    </row>
    <row r="33" spans="1:38" ht="15" customHeight="1">
      <c r="A33" s="81" t="s">
        <v>355</v>
      </c>
      <c r="B33" s="7" t="s">
        <v>154</v>
      </c>
      <c r="C33" s="9">
        <v>1174.3876949999999</v>
      </c>
      <c r="D33" s="9">
        <v>1201.7642820000001</v>
      </c>
      <c r="E33" s="9">
        <v>1229.1220699999999</v>
      </c>
      <c r="F33" s="9">
        <v>1256.4724120000001</v>
      </c>
      <c r="G33" s="9">
        <v>1283.8240969999999</v>
      </c>
      <c r="H33" s="9">
        <v>1313.372314</v>
      </c>
      <c r="I33" s="9">
        <v>1342.3400879999999</v>
      </c>
      <c r="J33" s="9">
        <v>1371.3107910000001</v>
      </c>
      <c r="K33" s="9">
        <v>1400.2852780000001</v>
      </c>
      <c r="L33" s="9">
        <v>1429.2619629999999</v>
      </c>
      <c r="M33" s="9">
        <v>1459.940063</v>
      </c>
      <c r="N33" s="9">
        <v>1490.6209719999999</v>
      </c>
      <c r="O33" s="9">
        <v>1521.3088379999999</v>
      </c>
      <c r="P33" s="9">
        <v>1552.005005</v>
      </c>
      <c r="Q33" s="9">
        <v>1582.7124020000001</v>
      </c>
      <c r="R33" s="9">
        <v>1615.1807859999999</v>
      </c>
      <c r="S33" s="9">
        <v>1647.6586910000001</v>
      </c>
      <c r="T33" s="9">
        <v>1680.14563</v>
      </c>
      <c r="U33" s="9">
        <v>1712.6412350000001</v>
      </c>
      <c r="V33" s="9">
        <v>1745.1469729999999</v>
      </c>
      <c r="W33" s="9">
        <v>1779.2470699999999</v>
      </c>
      <c r="X33" s="9">
        <v>1813.3572999999999</v>
      </c>
      <c r="Y33" s="9">
        <v>1847.476318</v>
      </c>
      <c r="Z33" s="9">
        <v>1881.601807</v>
      </c>
      <c r="AA33" s="9">
        <v>1915.734009</v>
      </c>
      <c r="AB33" s="9">
        <v>1950.4853519999999</v>
      </c>
      <c r="AC33" s="9">
        <v>1985.8670649999999</v>
      </c>
      <c r="AD33" s="9">
        <v>2021.8907469999999</v>
      </c>
      <c r="AE33" s="9">
        <v>2058.5676269999999</v>
      </c>
      <c r="AF33" s="9">
        <v>2095.9101559999999</v>
      </c>
      <c r="AG33" s="9">
        <v>2133.929932</v>
      </c>
      <c r="AH33" s="9">
        <v>2172.6391600000002</v>
      </c>
      <c r="AI33" s="9">
        <v>2212.0507809999999</v>
      </c>
      <c r="AJ33" s="9">
        <v>2252.17749</v>
      </c>
      <c r="AK33" s="9">
        <v>2293.0317380000001</v>
      </c>
      <c r="AL33" s="5">
        <v>1.9771E-2</v>
      </c>
    </row>
    <row r="34" spans="1:38" ht="15" customHeight="1">
      <c r="A34" s="81" t="s">
        <v>354</v>
      </c>
      <c r="B34" s="7" t="s">
        <v>152</v>
      </c>
      <c r="C34" s="9">
        <v>231.406128</v>
      </c>
      <c r="D34" s="9">
        <v>235.721542</v>
      </c>
      <c r="E34" s="9">
        <v>240.02423099999999</v>
      </c>
      <c r="F34" s="9">
        <v>244.317047</v>
      </c>
      <c r="G34" s="9">
        <v>248.60405</v>
      </c>
      <c r="H34" s="9">
        <v>253.34973099999999</v>
      </c>
      <c r="I34" s="9">
        <v>257.71209700000003</v>
      </c>
      <c r="J34" s="9">
        <v>262.07107500000001</v>
      </c>
      <c r="K34" s="9">
        <v>266.42431599999998</v>
      </c>
      <c r="L34" s="9">
        <v>270.77114899999998</v>
      </c>
      <c r="M34" s="9">
        <v>275.234375</v>
      </c>
      <c r="N34" s="9">
        <v>279.69296300000002</v>
      </c>
      <c r="O34" s="9">
        <v>284.14636200000001</v>
      </c>
      <c r="P34" s="9">
        <v>288.59362800000002</v>
      </c>
      <c r="Q34" s="9">
        <v>293.03460699999999</v>
      </c>
      <c r="R34" s="9">
        <v>297.65692100000001</v>
      </c>
      <c r="S34" s="9">
        <v>302.27426100000002</v>
      </c>
      <c r="T34" s="9">
        <v>306.886078</v>
      </c>
      <c r="U34" s="9">
        <v>311.492615</v>
      </c>
      <c r="V34" s="9">
        <v>316.09402499999999</v>
      </c>
      <c r="W34" s="9">
        <v>320.887024</v>
      </c>
      <c r="X34" s="9">
        <v>325.67538500000001</v>
      </c>
      <c r="Y34" s="9">
        <v>330.45907599999998</v>
      </c>
      <c r="Z34" s="9">
        <v>335.238922</v>
      </c>
      <c r="AA34" s="9">
        <v>340.01452599999999</v>
      </c>
      <c r="AB34" s="9">
        <v>344.85815400000001</v>
      </c>
      <c r="AC34" s="9">
        <v>349.770782</v>
      </c>
      <c r="AD34" s="9">
        <v>354.75341800000001</v>
      </c>
      <c r="AE34" s="9">
        <v>359.807007</v>
      </c>
      <c r="AF34" s="9">
        <v>364.93258700000001</v>
      </c>
      <c r="AG34" s="9">
        <v>370.13119499999999</v>
      </c>
      <c r="AH34" s="9">
        <v>375.403839</v>
      </c>
      <c r="AI34" s="9">
        <v>380.75161700000001</v>
      </c>
      <c r="AJ34" s="9">
        <v>386.175568</v>
      </c>
      <c r="AK34" s="9">
        <v>391.67678799999999</v>
      </c>
      <c r="AL34" s="5">
        <v>1.5506000000000001E-2</v>
      </c>
    </row>
    <row r="35" spans="1:38" ht="15" customHeight="1">
      <c r="A35" s="81" t="s">
        <v>353</v>
      </c>
      <c r="B35" s="7" t="s">
        <v>150</v>
      </c>
      <c r="C35" s="9">
        <v>289.65335099999999</v>
      </c>
      <c r="D35" s="9">
        <v>289.58718900000002</v>
      </c>
      <c r="E35" s="9">
        <v>289.487549</v>
      </c>
      <c r="F35" s="9">
        <v>289.345215</v>
      </c>
      <c r="G35" s="9">
        <v>289.14880399999998</v>
      </c>
      <c r="H35" s="9">
        <v>288.75845299999997</v>
      </c>
      <c r="I35" s="9">
        <v>288.32418799999999</v>
      </c>
      <c r="J35" s="9">
        <v>287.86041299999999</v>
      </c>
      <c r="K35" s="9">
        <v>287.38397200000003</v>
      </c>
      <c r="L35" s="9">
        <v>286.90087899999997</v>
      </c>
      <c r="M35" s="9">
        <v>286.245361</v>
      </c>
      <c r="N35" s="9">
        <v>285.57092299999999</v>
      </c>
      <c r="O35" s="9">
        <v>284.88903800000003</v>
      </c>
      <c r="P35" s="9">
        <v>284.21069299999999</v>
      </c>
      <c r="Q35" s="9">
        <v>283.54620399999999</v>
      </c>
      <c r="R35" s="9">
        <v>282.79894999999999</v>
      </c>
      <c r="S35" s="9">
        <v>282.05438199999998</v>
      </c>
      <c r="T35" s="9">
        <v>281.314911</v>
      </c>
      <c r="U35" s="9">
        <v>280.58355699999998</v>
      </c>
      <c r="V35" s="9">
        <v>279.864105</v>
      </c>
      <c r="W35" s="9">
        <v>279.12823500000002</v>
      </c>
      <c r="X35" s="9">
        <v>278.396973</v>
      </c>
      <c r="Y35" s="9">
        <v>277.67089800000002</v>
      </c>
      <c r="Z35" s="9">
        <v>276.94863900000001</v>
      </c>
      <c r="AA35" s="9">
        <v>276.232056</v>
      </c>
      <c r="AB35" s="9">
        <v>275.51733400000001</v>
      </c>
      <c r="AC35" s="9">
        <v>274.80447400000003</v>
      </c>
      <c r="AD35" s="9">
        <v>274.093414</v>
      </c>
      <c r="AE35" s="9">
        <v>273.38424700000002</v>
      </c>
      <c r="AF35" s="9">
        <v>272.67687999999998</v>
      </c>
      <c r="AG35" s="9">
        <v>271.97134399999999</v>
      </c>
      <c r="AH35" s="9">
        <v>271.26763899999997</v>
      </c>
      <c r="AI35" s="9">
        <v>270.565765</v>
      </c>
      <c r="AJ35" s="9">
        <v>269.86569200000002</v>
      </c>
      <c r="AK35" s="9">
        <v>269.16744999999997</v>
      </c>
      <c r="AL35" s="5">
        <v>-2.2130000000000001E-3</v>
      </c>
    </row>
    <row r="36" spans="1:38" ht="15" customHeight="1">
      <c r="A36" s="81" t="s">
        <v>352</v>
      </c>
      <c r="B36" s="7" t="s">
        <v>148</v>
      </c>
      <c r="C36" s="9">
        <v>1420.661621</v>
      </c>
      <c r="D36" s="9">
        <v>1427.3754879999999</v>
      </c>
      <c r="E36" s="9">
        <v>1433.5758060000001</v>
      </c>
      <c r="F36" s="9">
        <v>1439.1467290000001</v>
      </c>
      <c r="G36" s="9">
        <v>1443.997437</v>
      </c>
      <c r="H36" s="9">
        <v>1448.1358640000001</v>
      </c>
      <c r="I36" s="9">
        <v>1451.6549070000001</v>
      </c>
      <c r="J36" s="9">
        <v>1454.6323239999999</v>
      </c>
      <c r="K36" s="9">
        <v>1457.1604</v>
      </c>
      <c r="L36" s="9">
        <v>1459.2536620000001</v>
      </c>
      <c r="M36" s="9">
        <v>1460.845581</v>
      </c>
      <c r="N36" s="9">
        <v>1461.945068</v>
      </c>
      <c r="O36" s="9">
        <v>1462.627686</v>
      </c>
      <c r="P36" s="9">
        <v>1462.9644780000001</v>
      </c>
      <c r="Q36" s="9">
        <v>1462.9864500000001</v>
      </c>
      <c r="R36" s="9">
        <v>1462.650269</v>
      </c>
      <c r="S36" s="9">
        <v>1461.946655</v>
      </c>
      <c r="T36" s="9">
        <v>1460.893677</v>
      </c>
      <c r="U36" s="9">
        <v>1459.5076899999999</v>
      </c>
      <c r="V36" s="9">
        <v>1457.7971190000001</v>
      </c>
      <c r="W36" s="9">
        <v>1455.747803</v>
      </c>
      <c r="X36" s="9">
        <v>1453.3618160000001</v>
      </c>
      <c r="Y36" s="9">
        <v>1450.6407469999999</v>
      </c>
      <c r="Z36" s="9">
        <v>1447.5855710000001</v>
      </c>
      <c r="AA36" s="9">
        <v>1444.194702</v>
      </c>
      <c r="AB36" s="9">
        <v>1440.811768</v>
      </c>
      <c r="AC36" s="9">
        <v>1437.436768</v>
      </c>
      <c r="AD36" s="9">
        <v>1434.0695800000001</v>
      </c>
      <c r="AE36" s="9">
        <v>1430.710327</v>
      </c>
      <c r="AF36" s="9">
        <v>1427.359009</v>
      </c>
      <c r="AG36" s="9">
        <v>1424.0155030000001</v>
      </c>
      <c r="AH36" s="9">
        <v>1420.6798100000001</v>
      </c>
      <c r="AI36" s="9">
        <v>1417.3519289999999</v>
      </c>
      <c r="AJ36" s="9">
        <v>1414.0318600000001</v>
      </c>
      <c r="AK36" s="9">
        <v>1410.719482</v>
      </c>
      <c r="AL36" s="5">
        <v>-3.5599999999999998E-4</v>
      </c>
    </row>
    <row r="37" spans="1:38" ht="15" customHeight="1">
      <c r="A37" s="81" t="s">
        <v>351</v>
      </c>
      <c r="B37" s="7" t="s">
        <v>146</v>
      </c>
      <c r="C37" s="9">
        <v>176.557129</v>
      </c>
      <c r="D37" s="9">
        <v>176.487854</v>
      </c>
      <c r="E37" s="9">
        <v>176.37760900000001</v>
      </c>
      <c r="F37" s="9">
        <v>176.23407</v>
      </c>
      <c r="G37" s="9">
        <v>176.06002799999999</v>
      </c>
      <c r="H37" s="9">
        <v>175.85110499999999</v>
      </c>
      <c r="I37" s="9">
        <v>175.606155</v>
      </c>
      <c r="J37" s="9">
        <v>175.32867400000001</v>
      </c>
      <c r="K37" s="9">
        <v>175.02188100000001</v>
      </c>
      <c r="L37" s="9">
        <v>174.68693500000001</v>
      </c>
      <c r="M37" s="9">
        <v>174.32171600000001</v>
      </c>
      <c r="N37" s="9">
        <v>173.926117</v>
      </c>
      <c r="O37" s="9">
        <v>173.50170900000001</v>
      </c>
      <c r="P37" s="9">
        <v>173.050568</v>
      </c>
      <c r="Q37" s="9">
        <v>172.57238799999999</v>
      </c>
      <c r="R37" s="9">
        <v>172.06552099999999</v>
      </c>
      <c r="S37" s="9">
        <v>171.53071600000001</v>
      </c>
      <c r="T37" s="9">
        <v>170.97061199999999</v>
      </c>
      <c r="U37" s="9">
        <v>170.38836699999999</v>
      </c>
      <c r="V37" s="9">
        <v>169.78323399999999</v>
      </c>
      <c r="W37" s="9">
        <v>169.15164200000001</v>
      </c>
      <c r="X37" s="9">
        <v>168.49558999999999</v>
      </c>
      <c r="Y37" s="9">
        <v>167.821213</v>
      </c>
      <c r="Z37" s="9">
        <v>167.134354</v>
      </c>
      <c r="AA37" s="9">
        <v>166.436218</v>
      </c>
      <c r="AB37" s="9">
        <v>165.740982</v>
      </c>
      <c r="AC37" s="9">
        <v>165.04866000000001</v>
      </c>
      <c r="AD37" s="9">
        <v>164.35922199999999</v>
      </c>
      <c r="AE37" s="9">
        <v>163.67266799999999</v>
      </c>
      <c r="AF37" s="9">
        <v>162.98898299999999</v>
      </c>
      <c r="AG37" s="9">
        <v>162.30815100000001</v>
      </c>
      <c r="AH37" s="9">
        <v>161.630157</v>
      </c>
      <c r="AI37" s="9">
        <v>160.95500200000001</v>
      </c>
      <c r="AJ37" s="9">
        <v>160.282669</v>
      </c>
      <c r="AK37" s="9">
        <v>159.61314400000001</v>
      </c>
      <c r="AL37" s="5">
        <v>-3.0409999999999999E-3</v>
      </c>
    </row>
    <row r="38" spans="1:38" ht="15" customHeight="1">
      <c r="A38" s="81" t="s">
        <v>350</v>
      </c>
      <c r="B38" s="7" t="s">
        <v>144</v>
      </c>
      <c r="C38" s="9">
        <v>684.77179000000001</v>
      </c>
      <c r="D38" s="9">
        <v>693.11779799999999</v>
      </c>
      <c r="E38" s="9">
        <v>701.42083700000001</v>
      </c>
      <c r="F38" s="9">
        <v>709.69177200000001</v>
      </c>
      <c r="G38" s="9">
        <v>717.93566899999996</v>
      </c>
      <c r="H38" s="9">
        <v>725.76080300000001</v>
      </c>
      <c r="I38" s="9">
        <v>733.55542000000003</v>
      </c>
      <c r="J38" s="9">
        <v>741.29711899999995</v>
      </c>
      <c r="K38" s="9">
        <v>748.99468999999999</v>
      </c>
      <c r="L38" s="9">
        <v>756.64910899999995</v>
      </c>
      <c r="M38" s="9">
        <v>763.78442399999994</v>
      </c>
      <c r="N38" s="9">
        <v>770.88000499999998</v>
      </c>
      <c r="O38" s="9">
        <v>777.90356399999996</v>
      </c>
      <c r="P38" s="9">
        <v>784.86535600000002</v>
      </c>
      <c r="Q38" s="9">
        <v>791.756531</v>
      </c>
      <c r="R38" s="9">
        <v>798.07629399999996</v>
      </c>
      <c r="S38" s="9">
        <v>804.33960000000002</v>
      </c>
      <c r="T38" s="9">
        <v>810.50915499999996</v>
      </c>
      <c r="U38" s="9">
        <v>816.60675000000003</v>
      </c>
      <c r="V38" s="9">
        <v>822.62823500000002</v>
      </c>
      <c r="W38" s="9">
        <v>828.05187999999998</v>
      </c>
      <c r="X38" s="9">
        <v>833.40490699999998</v>
      </c>
      <c r="Y38" s="9">
        <v>838.66033900000002</v>
      </c>
      <c r="Z38" s="9">
        <v>843.84716800000001</v>
      </c>
      <c r="AA38" s="9">
        <v>848.96417199999996</v>
      </c>
      <c r="AB38" s="9">
        <v>854.11224400000003</v>
      </c>
      <c r="AC38" s="9">
        <v>859.29150400000003</v>
      </c>
      <c r="AD38" s="9">
        <v>864.50219700000002</v>
      </c>
      <c r="AE38" s="9">
        <v>869.74444600000004</v>
      </c>
      <c r="AF38" s="9">
        <v>875.01849400000003</v>
      </c>
      <c r="AG38" s="9">
        <v>880.324524</v>
      </c>
      <c r="AH38" s="9">
        <v>885.66272000000004</v>
      </c>
      <c r="AI38" s="9">
        <v>891.03332499999999</v>
      </c>
      <c r="AJ38" s="9">
        <v>896.43646200000001</v>
      </c>
      <c r="AK38" s="9">
        <v>901.87237500000003</v>
      </c>
      <c r="AL38" s="5">
        <v>8.0099999999999998E-3</v>
      </c>
    </row>
    <row r="39" spans="1:38" ht="15" customHeight="1">
      <c r="A39" s="81" t="s">
        <v>349</v>
      </c>
      <c r="B39" s="7" t="s">
        <v>142</v>
      </c>
      <c r="C39" s="9">
        <v>1766.6295170000001</v>
      </c>
      <c r="D39" s="9">
        <v>1786.5527340000001</v>
      </c>
      <c r="E39" s="9">
        <v>1806.2210689999999</v>
      </c>
      <c r="F39" s="9">
        <v>1825.648682</v>
      </c>
      <c r="G39" s="9">
        <v>1844.8638920000001</v>
      </c>
      <c r="H39" s="9">
        <v>1863.6235349999999</v>
      </c>
      <c r="I39" s="9">
        <v>1882.156616</v>
      </c>
      <c r="J39" s="9">
        <v>1900.3876949999999</v>
      </c>
      <c r="K39" s="9">
        <v>1918.2633060000001</v>
      </c>
      <c r="L39" s="9">
        <v>1935.7604980000001</v>
      </c>
      <c r="M39" s="9">
        <v>1952.5924070000001</v>
      </c>
      <c r="N39" s="9">
        <v>1969.0924070000001</v>
      </c>
      <c r="O39" s="9">
        <v>1985.2147219999999</v>
      </c>
      <c r="P39" s="9">
        <v>2000.944336</v>
      </c>
      <c r="Q39" s="9">
        <v>2016.2673339999999</v>
      </c>
      <c r="R39" s="9">
        <v>2030.8553469999999</v>
      </c>
      <c r="S39" s="9">
        <v>2045.0625</v>
      </c>
      <c r="T39" s="9">
        <v>2058.8562010000001</v>
      </c>
      <c r="U39" s="9">
        <v>2072.2453609999998</v>
      </c>
      <c r="V39" s="9">
        <v>2085.2250979999999</v>
      </c>
      <c r="W39" s="9">
        <v>2097.4440920000002</v>
      </c>
      <c r="X39" s="9">
        <v>2109.2614749999998</v>
      </c>
      <c r="Y39" s="9">
        <v>2120.6601559999999</v>
      </c>
      <c r="Z39" s="9">
        <v>2131.6623540000001</v>
      </c>
      <c r="AA39" s="9">
        <v>2142.2634280000002</v>
      </c>
      <c r="AB39" s="9">
        <v>2152.9169919999999</v>
      </c>
      <c r="AC39" s="9">
        <v>2163.623779</v>
      </c>
      <c r="AD39" s="9">
        <v>2174.383789</v>
      </c>
      <c r="AE39" s="9">
        <v>2185.1972660000001</v>
      </c>
      <c r="AF39" s="9">
        <v>2196.0646969999998</v>
      </c>
      <c r="AG39" s="9">
        <v>2206.9858399999998</v>
      </c>
      <c r="AH39" s="9">
        <v>2217.9616700000001</v>
      </c>
      <c r="AI39" s="9">
        <v>2228.9916990000002</v>
      </c>
      <c r="AJ39" s="9">
        <v>2240.076904</v>
      </c>
      <c r="AK39" s="9">
        <v>2251.2170409999999</v>
      </c>
      <c r="AL39" s="5">
        <v>7.0299999999999998E-3</v>
      </c>
    </row>
    <row r="40" spans="1:38" ht="15" customHeight="1">
      <c r="A40" s="81" t="s">
        <v>348</v>
      </c>
      <c r="B40" s="7" t="s">
        <v>140</v>
      </c>
      <c r="C40" s="9">
        <v>32.438552999999999</v>
      </c>
      <c r="D40" s="9">
        <v>32.978149000000002</v>
      </c>
      <c r="E40" s="9">
        <v>33.480502999999999</v>
      </c>
      <c r="F40" s="9">
        <v>34.019458999999998</v>
      </c>
      <c r="G40" s="9">
        <v>34.543776999999999</v>
      </c>
      <c r="H40" s="9">
        <v>35.065834000000002</v>
      </c>
      <c r="I40" s="9">
        <v>35.552624000000002</v>
      </c>
      <c r="J40" s="9">
        <v>36.056998999999998</v>
      </c>
      <c r="K40" s="9">
        <v>36.532524000000002</v>
      </c>
      <c r="L40" s="9">
        <v>37.002712000000002</v>
      </c>
      <c r="M40" s="9">
        <v>37.479427000000001</v>
      </c>
      <c r="N40" s="9">
        <v>37.930633999999998</v>
      </c>
      <c r="O40" s="9">
        <v>38.373913000000002</v>
      </c>
      <c r="P40" s="9">
        <v>38.817954999999998</v>
      </c>
      <c r="Q40" s="9">
        <v>39.251868999999999</v>
      </c>
      <c r="R40" s="9">
        <v>39.686912999999997</v>
      </c>
      <c r="S40" s="9">
        <v>40.132064999999997</v>
      </c>
      <c r="T40" s="9">
        <v>40.586959999999998</v>
      </c>
      <c r="U40" s="9">
        <v>41.047474000000001</v>
      </c>
      <c r="V40" s="9">
        <v>41.520221999999997</v>
      </c>
      <c r="W40" s="9">
        <v>41.972709999999999</v>
      </c>
      <c r="X40" s="9">
        <v>42.425776999999997</v>
      </c>
      <c r="Y40" s="9">
        <v>42.854660000000003</v>
      </c>
      <c r="Z40" s="9">
        <v>43.316718999999999</v>
      </c>
      <c r="AA40" s="9">
        <v>43.745227999999997</v>
      </c>
      <c r="AB40" s="9">
        <v>44.177975000000004</v>
      </c>
      <c r="AC40" s="9">
        <v>44.615004999999996</v>
      </c>
      <c r="AD40" s="9">
        <v>45.056358000000003</v>
      </c>
      <c r="AE40" s="9">
        <v>45.502079000000002</v>
      </c>
      <c r="AF40" s="9">
        <v>45.952205999999997</v>
      </c>
      <c r="AG40" s="9">
        <v>46.406787999999999</v>
      </c>
      <c r="AH40" s="9">
        <v>46.865864000000002</v>
      </c>
      <c r="AI40" s="9">
        <v>47.329483000000003</v>
      </c>
      <c r="AJ40" s="9">
        <v>47.797691</v>
      </c>
      <c r="AK40" s="9">
        <v>48.270527000000001</v>
      </c>
      <c r="AL40" s="5">
        <v>1.1612000000000001E-2</v>
      </c>
    </row>
    <row r="42" spans="1:38" ht="15" customHeight="1">
      <c r="B42" s="4" t="s">
        <v>347</v>
      </c>
    </row>
    <row r="43" spans="1:38" ht="15" customHeight="1">
      <c r="B43" s="4" t="s">
        <v>346</v>
      </c>
    </row>
    <row r="44" spans="1:38" ht="15" customHeight="1">
      <c r="B44" s="4" t="s">
        <v>345</v>
      </c>
    </row>
    <row r="45" spans="1:38" ht="15" customHeight="1">
      <c r="A45" s="81" t="s">
        <v>344</v>
      </c>
      <c r="B45" s="7" t="s">
        <v>329</v>
      </c>
      <c r="C45" s="9">
        <v>645.96289100000001</v>
      </c>
      <c r="D45" s="9">
        <v>655.77282700000001</v>
      </c>
      <c r="E45" s="9">
        <v>675.30371100000002</v>
      </c>
      <c r="F45" s="9">
        <v>695.00988800000005</v>
      </c>
      <c r="G45" s="9">
        <v>709.43731700000001</v>
      </c>
      <c r="H45" s="9">
        <v>725.73004200000003</v>
      </c>
      <c r="I45" s="9">
        <v>741.35089100000005</v>
      </c>
      <c r="J45" s="9">
        <v>754.60730000000001</v>
      </c>
      <c r="K45" s="9">
        <v>769.31744400000002</v>
      </c>
      <c r="L45" s="9">
        <v>784.24749799999995</v>
      </c>
      <c r="M45" s="9">
        <v>800.06506300000001</v>
      </c>
      <c r="N45" s="9">
        <v>817.00140399999998</v>
      </c>
      <c r="O45" s="9">
        <v>835.60412599999995</v>
      </c>
      <c r="P45" s="9">
        <v>854.19726600000001</v>
      </c>
      <c r="Q45" s="9">
        <v>871.97595200000001</v>
      </c>
      <c r="R45" s="9">
        <v>889.70080600000006</v>
      </c>
      <c r="S45" s="9">
        <v>907.96661400000005</v>
      </c>
      <c r="T45" s="9">
        <v>925.72491500000001</v>
      </c>
      <c r="U45" s="9">
        <v>943.45929000000001</v>
      </c>
      <c r="V45" s="9">
        <v>961.25091599999996</v>
      </c>
      <c r="W45" s="9">
        <v>979.04083300000002</v>
      </c>
      <c r="X45" s="9">
        <v>996.76855499999999</v>
      </c>
      <c r="Y45" s="9">
        <v>1014.4047849999999</v>
      </c>
      <c r="Z45" s="9">
        <v>1032.2854</v>
      </c>
      <c r="AA45" s="9">
        <v>1050.7741699999999</v>
      </c>
      <c r="AB45" s="9">
        <v>1069.119751</v>
      </c>
      <c r="AC45" s="9">
        <v>1087.763794</v>
      </c>
      <c r="AD45" s="9">
        <v>1106.764404</v>
      </c>
      <c r="AE45" s="9">
        <v>1125.89978</v>
      </c>
      <c r="AF45" s="9">
        <v>1145.3889160000001</v>
      </c>
      <c r="AG45" s="9">
        <v>1164.834106</v>
      </c>
      <c r="AH45" s="9">
        <v>1184.428345</v>
      </c>
      <c r="AI45" s="9">
        <v>1203.8510739999999</v>
      </c>
      <c r="AJ45" s="9">
        <v>1222.95813</v>
      </c>
      <c r="AK45" s="9">
        <v>1242.7407229999999</v>
      </c>
      <c r="AL45" s="5">
        <v>1.9560000000000001E-2</v>
      </c>
    </row>
    <row r="46" spans="1:38" ht="15" customHeight="1">
      <c r="A46" s="81" t="s">
        <v>343</v>
      </c>
      <c r="B46" s="7" t="s">
        <v>327</v>
      </c>
      <c r="C46" s="9">
        <v>28.89706</v>
      </c>
      <c r="D46" s="9">
        <v>29.782786999999999</v>
      </c>
      <c r="E46" s="9">
        <v>30.692364000000001</v>
      </c>
      <c r="F46" s="9">
        <v>31.535198000000001</v>
      </c>
      <c r="G46" s="9">
        <v>32.350323000000003</v>
      </c>
      <c r="H46" s="9">
        <v>33.144142000000002</v>
      </c>
      <c r="I46" s="9">
        <v>33.949691999999999</v>
      </c>
      <c r="J46" s="9">
        <v>34.769053999999997</v>
      </c>
      <c r="K46" s="9">
        <v>35.599429999999998</v>
      </c>
      <c r="L46" s="9">
        <v>36.433490999999997</v>
      </c>
      <c r="M46" s="9">
        <v>37.265369</v>
      </c>
      <c r="N46" s="9">
        <v>38.121254</v>
      </c>
      <c r="O46" s="9">
        <v>39.003962999999999</v>
      </c>
      <c r="P46" s="9">
        <v>39.919772999999999</v>
      </c>
      <c r="Q46" s="9">
        <v>40.871127999999999</v>
      </c>
      <c r="R46" s="9">
        <v>41.836337999999998</v>
      </c>
      <c r="S46" s="9">
        <v>42.822127999999999</v>
      </c>
      <c r="T46" s="9">
        <v>43.838149999999999</v>
      </c>
      <c r="U46" s="9">
        <v>44.886021</v>
      </c>
      <c r="V46" s="9">
        <v>45.959805000000003</v>
      </c>
      <c r="W46" s="9">
        <v>47.040123000000001</v>
      </c>
      <c r="X46" s="9">
        <v>48.139194000000003</v>
      </c>
      <c r="Y46" s="9">
        <v>49.263275</v>
      </c>
      <c r="Z46" s="9">
        <v>50.414603999999997</v>
      </c>
      <c r="AA46" s="9">
        <v>51.591937999999999</v>
      </c>
      <c r="AB46" s="9">
        <v>52.796588999999997</v>
      </c>
      <c r="AC46" s="9">
        <v>54.029232</v>
      </c>
      <c r="AD46" s="9">
        <v>55.290497000000002</v>
      </c>
      <c r="AE46" s="9">
        <v>56.581020000000002</v>
      </c>
      <c r="AF46" s="9">
        <v>57.901519999999998</v>
      </c>
      <c r="AG46" s="9">
        <v>59.252688999999997</v>
      </c>
      <c r="AH46" s="9">
        <v>60.635204000000002</v>
      </c>
      <c r="AI46" s="9">
        <v>62.049824000000001</v>
      </c>
      <c r="AJ46" s="9">
        <v>63.497269000000003</v>
      </c>
      <c r="AK46" s="9">
        <v>64.978333000000006</v>
      </c>
      <c r="AL46" s="5">
        <v>2.3921999999999999E-2</v>
      </c>
    </row>
    <row r="47" spans="1:38" ht="15" customHeight="1">
      <c r="A47" s="81" t="s">
        <v>342</v>
      </c>
      <c r="B47" s="7" t="s">
        <v>325</v>
      </c>
      <c r="C47" s="9">
        <v>27.357676000000001</v>
      </c>
      <c r="D47" s="9">
        <v>28.464231000000002</v>
      </c>
      <c r="E47" s="9">
        <v>29.698778000000001</v>
      </c>
      <c r="F47" s="9">
        <v>30.964552000000001</v>
      </c>
      <c r="G47" s="9">
        <v>32.258507000000002</v>
      </c>
      <c r="H47" s="9">
        <v>33.580894000000001</v>
      </c>
      <c r="I47" s="9">
        <v>34.932513999999998</v>
      </c>
      <c r="J47" s="9">
        <v>36.326529999999998</v>
      </c>
      <c r="K47" s="9">
        <v>37.764011000000004</v>
      </c>
      <c r="L47" s="9">
        <v>39.226891000000002</v>
      </c>
      <c r="M47" s="9">
        <v>40.734135000000002</v>
      </c>
      <c r="N47" s="9">
        <v>42.286498999999999</v>
      </c>
      <c r="O47" s="9">
        <v>43.891697000000001</v>
      </c>
      <c r="P47" s="9">
        <v>45.531123999999998</v>
      </c>
      <c r="Q47" s="9">
        <v>47.248984999999998</v>
      </c>
      <c r="R47" s="9">
        <v>49.021293999999997</v>
      </c>
      <c r="S47" s="9">
        <v>50.842415000000003</v>
      </c>
      <c r="T47" s="9">
        <v>52.726146999999997</v>
      </c>
      <c r="U47" s="9">
        <v>54.674571999999998</v>
      </c>
      <c r="V47" s="9">
        <v>56.689673999999997</v>
      </c>
      <c r="W47" s="9">
        <v>58.783130999999997</v>
      </c>
      <c r="X47" s="9">
        <v>60.911999000000002</v>
      </c>
      <c r="Y47" s="9">
        <v>63.161320000000003</v>
      </c>
      <c r="Z47" s="9">
        <v>65.485793999999999</v>
      </c>
      <c r="AA47" s="9">
        <v>67.926422000000002</v>
      </c>
      <c r="AB47" s="9">
        <v>70.460944999999995</v>
      </c>
      <c r="AC47" s="9">
        <v>73.092986999999994</v>
      </c>
      <c r="AD47" s="9">
        <v>75.826346999999998</v>
      </c>
      <c r="AE47" s="9">
        <v>78.664917000000003</v>
      </c>
      <c r="AF47" s="9">
        <v>81.612762000000004</v>
      </c>
      <c r="AG47" s="9">
        <v>84.674141000000006</v>
      </c>
      <c r="AH47" s="9">
        <v>87.853408999999999</v>
      </c>
      <c r="AI47" s="9">
        <v>91.155128000000005</v>
      </c>
      <c r="AJ47" s="9">
        <v>94.584052999999997</v>
      </c>
      <c r="AK47" s="9">
        <v>98.145095999999995</v>
      </c>
      <c r="AL47" s="5">
        <v>3.8220999999999998E-2</v>
      </c>
    </row>
    <row r="48" spans="1:38" ht="15" customHeight="1">
      <c r="A48" s="81" t="s">
        <v>341</v>
      </c>
      <c r="B48" s="7" t="s">
        <v>323</v>
      </c>
      <c r="C48" s="9">
        <v>102.24556699999999</v>
      </c>
      <c r="D48" s="9">
        <v>107.170563</v>
      </c>
      <c r="E48" s="9">
        <v>112.71781900000001</v>
      </c>
      <c r="F48" s="9">
        <v>118.514641</v>
      </c>
      <c r="G48" s="9">
        <v>124.624832</v>
      </c>
      <c r="H48" s="9">
        <v>130.92338599999999</v>
      </c>
      <c r="I48" s="9">
        <v>137.41540499999999</v>
      </c>
      <c r="J48" s="9">
        <v>144.16931199999999</v>
      </c>
      <c r="K48" s="9">
        <v>151.13511700000001</v>
      </c>
      <c r="L48" s="9">
        <v>158.221664</v>
      </c>
      <c r="M48" s="9">
        <v>165.588943</v>
      </c>
      <c r="N48" s="9">
        <v>173.26121499999999</v>
      </c>
      <c r="O48" s="9">
        <v>181.21106</v>
      </c>
      <c r="P48" s="9">
        <v>189.47294600000001</v>
      </c>
      <c r="Q48" s="9">
        <v>198.17510999999999</v>
      </c>
      <c r="R48" s="9">
        <v>207.289154</v>
      </c>
      <c r="S48" s="9">
        <v>216.76525899999999</v>
      </c>
      <c r="T48" s="9">
        <v>226.65358000000001</v>
      </c>
      <c r="U48" s="9">
        <v>236.93959000000001</v>
      </c>
      <c r="V48" s="9">
        <v>247.763306</v>
      </c>
      <c r="W48" s="9">
        <v>259.15332000000001</v>
      </c>
      <c r="X48" s="9">
        <v>271.055725</v>
      </c>
      <c r="Y48" s="9">
        <v>283.654785</v>
      </c>
      <c r="Z48" s="9">
        <v>296.86611900000003</v>
      </c>
      <c r="AA48" s="9">
        <v>310.66143799999998</v>
      </c>
      <c r="AB48" s="9">
        <v>325.13092</v>
      </c>
      <c r="AC48" s="9">
        <v>340.30761699999999</v>
      </c>
      <c r="AD48" s="9">
        <v>356.22628800000001</v>
      </c>
      <c r="AE48" s="9">
        <v>372.92340100000001</v>
      </c>
      <c r="AF48" s="9">
        <v>390.43719499999997</v>
      </c>
      <c r="AG48" s="9">
        <v>408.80789199999998</v>
      </c>
      <c r="AH48" s="9">
        <v>428.07736199999999</v>
      </c>
      <c r="AI48" s="9">
        <v>448.29019199999999</v>
      </c>
      <c r="AJ48" s="9">
        <v>469.49234000000001</v>
      </c>
      <c r="AK48" s="9">
        <v>491.73266599999999</v>
      </c>
      <c r="AL48" s="5">
        <v>4.7248999999999999E-2</v>
      </c>
    </row>
    <row r="49" spans="1:38" ht="15" customHeight="1">
      <c r="A49" s="81" t="s">
        <v>340</v>
      </c>
      <c r="B49" s="7" t="s">
        <v>321</v>
      </c>
      <c r="C49" s="9">
        <v>510.61334199999999</v>
      </c>
      <c r="D49" s="9">
        <v>526.18603499999995</v>
      </c>
      <c r="E49" s="9">
        <v>541.96966599999996</v>
      </c>
      <c r="F49" s="9">
        <v>558.05352800000003</v>
      </c>
      <c r="G49" s="9">
        <v>574.59600799999998</v>
      </c>
      <c r="H49" s="9">
        <v>591.43316700000003</v>
      </c>
      <c r="I49" s="9">
        <v>608.71636999999998</v>
      </c>
      <c r="J49" s="9">
        <v>626.52203399999996</v>
      </c>
      <c r="K49" s="9">
        <v>644.74432400000001</v>
      </c>
      <c r="L49" s="9">
        <v>663.13983199999996</v>
      </c>
      <c r="M49" s="9">
        <v>681.84265100000005</v>
      </c>
      <c r="N49" s="9">
        <v>700.81079099999999</v>
      </c>
      <c r="O49" s="9">
        <v>720.20019500000001</v>
      </c>
      <c r="P49" s="9">
        <v>739.79303000000004</v>
      </c>
      <c r="Q49" s="9">
        <v>759.56243900000004</v>
      </c>
      <c r="R49" s="9">
        <v>780.09027100000003</v>
      </c>
      <c r="S49" s="9">
        <v>801.09539800000005</v>
      </c>
      <c r="T49" s="9">
        <v>822.60394299999996</v>
      </c>
      <c r="U49" s="9">
        <v>844.61602800000003</v>
      </c>
      <c r="V49" s="9">
        <v>867.31304899999998</v>
      </c>
      <c r="W49" s="9">
        <v>890.77484100000004</v>
      </c>
      <c r="X49" s="9">
        <v>914.78228799999999</v>
      </c>
      <c r="Y49" s="9">
        <v>939.53192100000001</v>
      </c>
      <c r="Z49" s="9">
        <v>964.90936299999998</v>
      </c>
      <c r="AA49" s="9">
        <v>990.93707300000005</v>
      </c>
      <c r="AB49" s="9">
        <v>1017.715271</v>
      </c>
      <c r="AC49" s="9">
        <v>1045.2661129999999</v>
      </c>
      <c r="AD49" s="9">
        <v>1073.6116939999999</v>
      </c>
      <c r="AE49" s="9">
        <v>1102.7751459999999</v>
      </c>
      <c r="AF49" s="9">
        <v>1132.779663</v>
      </c>
      <c r="AG49" s="9">
        <v>1163.64978</v>
      </c>
      <c r="AH49" s="9">
        <v>1195.4105219999999</v>
      </c>
      <c r="AI49" s="9">
        <v>1228.087769</v>
      </c>
      <c r="AJ49" s="9">
        <v>1261.7073969999999</v>
      </c>
      <c r="AK49" s="9">
        <v>1296.2971190000001</v>
      </c>
      <c r="AL49" s="5">
        <v>2.7698E-2</v>
      </c>
    </row>
    <row r="50" spans="1:38" ht="15" customHeight="1">
      <c r="A50" s="81" t="s">
        <v>339</v>
      </c>
      <c r="B50" s="7" t="s">
        <v>319</v>
      </c>
      <c r="C50" s="9">
        <v>38.997760999999997</v>
      </c>
      <c r="D50" s="9">
        <v>41.469864000000001</v>
      </c>
      <c r="E50" s="9">
        <v>44.109447000000003</v>
      </c>
      <c r="F50" s="9">
        <v>46.844414</v>
      </c>
      <c r="G50" s="9">
        <v>49.655898999999998</v>
      </c>
      <c r="H50" s="9">
        <v>52.655597999999998</v>
      </c>
      <c r="I50" s="9">
        <v>55.803882999999999</v>
      </c>
      <c r="J50" s="9">
        <v>59.172835999999997</v>
      </c>
      <c r="K50" s="9">
        <v>62.721438999999997</v>
      </c>
      <c r="L50" s="9">
        <v>66.460892000000001</v>
      </c>
      <c r="M50" s="9">
        <v>70.447220000000002</v>
      </c>
      <c r="N50" s="9">
        <v>74.726662000000005</v>
      </c>
      <c r="O50" s="9">
        <v>79.316185000000004</v>
      </c>
      <c r="P50" s="9">
        <v>84.186431999999996</v>
      </c>
      <c r="Q50" s="9">
        <v>89.330512999999996</v>
      </c>
      <c r="R50" s="9">
        <v>94.799019000000001</v>
      </c>
      <c r="S50" s="9">
        <v>100.569321</v>
      </c>
      <c r="T50" s="9">
        <v>106.856819</v>
      </c>
      <c r="U50" s="9">
        <v>113.430679</v>
      </c>
      <c r="V50" s="9">
        <v>120.39289100000001</v>
      </c>
      <c r="W50" s="9">
        <v>127.779968</v>
      </c>
      <c r="X50" s="9">
        <v>135.57804899999999</v>
      </c>
      <c r="Y50" s="9">
        <v>143.93348700000001</v>
      </c>
      <c r="Z50" s="9">
        <v>152.74891700000001</v>
      </c>
      <c r="AA50" s="9">
        <v>162.08184800000001</v>
      </c>
      <c r="AB50" s="9">
        <v>171.98951700000001</v>
      </c>
      <c r="AC50" s="9">
        <v>182.50735499999999</v>
      </c>
      <c r="AD50" s="9">
        <v>193.673157</v>
      </c>
      <c r="AE50" s="9">
        <v>205.526825</v>
      </c>
      <c r="AF50" s="9">
        <v>218.11080899999999</v>
      </c>
      <c r="AG50" s="9">
        <v>231.47027600000001</v>
      </c>
      <c r="AH50" s="9">
        <v>245.65306100000001</v>
      </c>
      <c r="AI50" s="9">
        <v>260.709991</v>
      </c>
      <c r="AJ50" s="9">
        <v>276.69500699999998</v>
      </c>
      <c r="AK50" s="9">
        <v>293.66546599999998</v>
      </c>
      <c r="AL50" s="5">
        <v>6.1112E-2</v>
      </c>
    </row>
    <row r="51" spans="1:38" ht="15" customHeight="1">
      <c r="A51" s="81" t="s">
        <v>338</v>
      </c>
      <c r="B51" s="7" t="s">
        <v>317</v>
      </c>
      <c r="C51" s="9">
        <v>66.628365000000002</v>
      </c>
      <c r="D51" s="9">
        <v>69.890052999999995</v>
      </c>
      <c r="E51" s="9">
        <v>73.306786000000002</v>
      </c>
      <c r="F51" s="9">
        <v>76.921631000000005</v>
      </c>
      <c r="G51" s="9">
        <v>80.726685000000003</v>
      </c>
      <c r="H51" s="9">
        <v>84.772109999999998</v>
      </c>
      <c r="I51" s="9">
        <v>88.983542999999997</v>
      </c>
      <c r="J51" s="9">
        <v>93.332504</v>
      </c>
      <c r="K51" s="9">
        <v>97.808357000000001</v>
      </c>
      <c r="L51" s="9">
        <v>102.41745</v>
      </c>
      <c r="M51" s="9">
        <v>107.142189</v>
      </c>
      <c r="N51" s="9">
        <v>111.917221</v>
      </c>
      <c r="O51" s="9">
        <v>116.876694</v>
      </c>
      <c r="P51" s="9">
        <v>121.99781</v>
      </c>
      <c r="Q51" s="9">
        <v>127.24612399999999</v>
      </c>
      <c r="R51" s="9">
        <v>132.71397400000001</v>
      </c>
      <c r="S51" s="9">
        <v>138.25796500000001</v>
      </c>
      <c r="T51" s="9">
        <v>143.87484699999999</v>
      </c>
      <c r="U51" s="9">
        <v>149.72912600000001</v>
      </c>
      <c r="V51" s="9">
        <v>155.81793200000001</v>
      </c>
      <c r="W51" s="9">
        <v>162.17340100000001</v>
      </c>
      <c r="X51" s="9">
        <v>168.474716</v>
      </c>
      <c r="Y51" s="9">
        <v>174.870102</v>
      </c>
      <c r="Z51" s="9">
        <v>181.57730100000001</v>
      </c>
      <c r="AA51" s="9">
        <v>188.544083</v>
      </c>
      <c r="AB51" s="9">
        <v>195.78831500000001</v>
      </c>
      <c r="AC51" s="9">
        <v>203.32119800000001</v>
      </c>
      <c r="AD51" s="9">
        <v>211.15438800000001</v>
      </c>
      <c r="AE51" s="9">
        <v>219.30001799999999</v>
      </c>
      <c r="AF51" s="9">
        <v>227.77076700000001</v>
      </c>
      <c r="AG51" s="9">
        <v>236.57972699999999</v>
      </c>
      <c r="AH51" s="9">
        <v>245.74056999999999</v>
      </c>
      <c r="AI51" s="9">
        <v>255.26744099999999</v>
      </c>
      <c r="AJ51" s="9">
        <v>265.17529300000001</v>
      </c>
      <c r="AK51" s="9">
        <v>275.479401</v>
      </c>
      <c r="AL51" s="5">
        <v>4.2438999999999998E-2</v>
      </c>
    </row>
    <row r="52" spans="1:38" ht="15" customHeight="1">
      <c r="A52" s="81" t="s">
        <v>337</v>
      </c>
      <c r="B52" s="7" t="s">
        <v>315</v>
      </c>
      <c r="C52" s="9">
        <v>87.571815000000001</v>
      </c>
      <c r="D52" s="9">
        <v>90.531006000000005</v>
      </c>
      <c r="E52" s="9">
        <v>93.786170999999996</v>
      </c>
      <c r="F52" s="9">
        <v>97.055144999999996</v>
      </c>
      <c r="G52" s="9">
        <v>100.275002</v>
      </c>
      <c r="H52" s="9">
        <v>103.421982</v>
      </c>
      <c r="I52" s="9">
        <v>106.67392700000001</v>
      </c>
      <c r="J52" s="9">
        <v>110.066956</v>
      </c>
      <c r="K52" s="9">
        <v>113.570892</v>
      </c>
      <c r="L52" s="9">
        <v>117.308189</v>
      </c>
      <c r="M52" s="9">
        <v>120.981667</v>
      </c>
      <c r="N52" s="9">
        <v>124.718231</v>
      </c>
      <c r="O52" s="9">
        <v>128.59196499999999</v>
      </c>
      <c r="P52" s="9">
        <v>132.58154300000001</v>
      </c>
      <c r="Q52" s="9">
        <v>136.75311300000001</v>
      </c>
      <c r="R52" s="9">
        <v>141.16885400000001</v>
      </c>
      <c r="S52" s="9">
        <v>145.77140800000001</v>
      </c>
      <c r="T52" s="9">
        <v>150.489136</v>
      </c>
      <c r="U52" s="9">
        <v>155.28894</v>
      </c>
      <c r="V52" s="9">
        <v>160.083878</v>
      </c>
      <c r="W52" s="9">
        <v>164.87406899999999</v>
      </c>
      <c r="X52" s="9">
        <v>169.65765400000001</v>
      </c>
      <c r="Y52" s="9">
        <v>174.51126099999999</v>
      </c>
      <c r="Z52" s="9">
        <v>179.41369599999999</v>
      </c>
      <c r="AA52" s="9">
        <v>184.374527</v>
      </c>
      <c r="AB52" s="9">
        <v>189.49079900000001</v>
      </c>
      <c r="AC52" s="9">
        <v>194.76722699999999</v>
      </c>
      <c r="AD52" s="9">
        <v>200.20886200000001</v>
      </c>
      <c r="AE52" s="9">
        <v>205.820786</v>
      </c>
      <c r="AF52" s="9">
        <v>211.60827599999999</v>
      </c>
      <c r="AG52" s="9">
        <v>217.57678200000001</v>
      </c>
      <c r="AH52" s="9">
        <v>223.73187300000001</v>
      </c>
      <c r="AI52" s="9">
        <v>230.07943700000001</v>
      </c>
      <c r="AJ52" s="9">
        <v>236.62529000000001</v>
      </c>
      <c r="AK52" s="9">
        <v>243.37571700000001</v>
      </c>
      <c r="AL52" s="5">
        <v>3.0421E-2</v>
      </c>
    </row>
    <row r="53" spans="1:38" ht="15" customHeight="1">
      <c r="A53" s="81" t="s">
        <v>336</v>
      </c>
      <c r="B53" s="7" t="s">
        <v>313</v>
      </c>
      <c r="C53" s="9">
        <v>374.00177000000002</v>
      </c>
      <c r="D53" s="9">
        <v>397.314728</v>
      </c>
      <c r="E53" s="9">
        <v>421.37094100000002</v>
      </c>
      <c r="F53" s="9">
        <v>447.23831200000001</v>
      </c>
      <c r="G53" s="9">
        <v>474.12710600000003</v>
      </c>
      <c r="H53" s="9">
        <v>502.35604899999998</v>
      </c>
      <c r="I53" s="9">
        <v>531.90283199999999</v>
      </c>
      <c r="J53" s="9">
        <v>563.238831</v>
      </c>
      <c r="K53" s="9">
        <v>595.43017599999996</v>
      </c>
      <c r="L53" s="9">
        <v>628.28137200000003</v>
      </c>
      <c r="M53" s="9">
        <v>662.24523899999997</v>
      </c>
      <c r="N53" s="9">
        <v>697.65167199999996</v>
      </c>
      <c r="O53" s="9">
        <v>733.72229000000004</v>
      </c>
      <c r="P53" s="9">
        <v>769.41296399999999</v>
      </c>
      <c r="Q53" s="9">
        <v>809.33282499999996</v>
      </c>
      <c r="R53" s="9">
        <v>850.28832999999997</v>
      </c>
      <c r="S53" s="9">
        <v>891.19720500000005</v>
      </c>
      <c r="T53" s="9">
        <v>934.49499500000002</v>
      </c>
      <c r="U53" s="9">
        <v>978.65783699999997</v>
      </c>
      <c r="V53" s="9">
        <v>1024.8863530000001</v>
      </c>
      <c r="W53" s="9">
        <v>1073.16626</v>
      </c>
      <c r="X53" s="9">
        <v>1122.4533690000001</v>
      </c>
      <c r="Y53" s="9">
        <v>1174.6606449999999</v>
      </c>
      <c r="Z53" s="9">
        <v>1226.9342039999999</v>
      </c>
      <c r="AA53" s="9">
        <v>1281.2236330000001</v>
      </c>
      <c r="AB53" s="9">
        <v>1338.005005</v>
      </c>
      <c r="AC53" s="9">
        <v>1397.392212</v>
      </c>
      <c r="AD53" s="9">
        <v>1459.5051269999999</v>
      </c>
      <c r="AE53" s="9">
        <v>1524.4682620000001</v>
      </c>
      <c r="AF53" s="9">
        <v>1592.41272</v>
      </c>
      <c r="AG53" s="9">
        <v>1663.474365</v>
      </c>
      <c r="AH53" s="9">
        <v>1737.7967530000001</v>
      </c>
      <c r="AI53" s="9">
        <v>1815.5283199999999</v>
      </c>
      <c r="AJ53" s="9">
        <v>1896.826294</v>
      </c>
      <c r="AK53" s="9">
        <v>1981.8530270000001</v>
      </c>
      <c r="AL53" s="5">
        <v>4.9903999999999997E-2</v>
      </c>
    </row>
    <row r="54" spans="1:38" ht="15" customHeight="1">
      <c r="A54" s="81" t="s">
        <v>335</v>
      </c>
      <c r="B54" s="7" t="s">
        <v>311</v>
      </c>
      <c r="C54" s="9">
        <v>71.740050999999994</v>
      </c>
      <c r="D54" s="9">
        <v>73.114982999999995</v>
      </c>
      <c r="E54" s="9">
        <v>74.331017000000003</v>
      </c>
      <c r="F54" s="9">
        <v>75.534469999999999</v>
      </c>
      <c r="G54" s="9">
        <v>76.738181999999995</v>
      </c>
      <c r="H54" s="9">
        <v>77.956726000000003</v>
      </c>
      <c r="I54" s="9">
        <v>79.170647000000002</v>
      </c>
      <c r="J54" s="9">
        <v>80.371146999999993</v>
      </c>
      <c r="K54" s="9">
        <v>81.584334999999996</v>
      </c>
      <c r="L54" s="9">
        <v>82.805251999999996</v>
      </c>
      <c r="M54" s="9">
        <v>83.960410999999993</v>
      </c>
      <c r="N54" s="9">
        <v>85.129951000000005</v>
      </c>
      <c r="O54" s="9">
        <v>86.351532000000006</v>
      </c>
      <c r="P54" s="9">
        <v>87.573470999999998</v>
      </c>
      <c r="Q54" s="9">
        <v>88.758094999999997</v>
      </c>
      <c r="R54" s="9">
        <v>89.989249999999998</v>
      </c>
      <c r="S54" s="9">
        <v>91.258667000000003</v>
      </c>
      <c r="T54" s="9">
        <v>92.509995000000004</v>
      </c>
      <c r="U54" s="9">
        <v>93.719161999999997</v>
      </c>
      <c r="V54" s="9">
        <v>94.905945000000003</v>
      </c>
      <c r="W54" s="9">
        <v>96.063880999999995</v>
      </c>
      <c r="X54" s="9">
        <v>97.156486999999998</v>
      </c>
      <c r="Y54" s="9">
        <v>98.222610000000003</v>
      </c>
      <c r="Z54" s="9">
        <v>99.358879000000002</v>
      </c>
      <c r="AA54" s="9">
        <v>100.580933</v>
      </c>
      <c r="AB54" s="9">
        <v>101.81980900000001</v>
      </c>
      <c r="AC54" s="9">
        <v>103.075851</v>
      </c>
      <c r="AD54" s="9">
        <v>104.349205</v>
      </c>
      <c r="AE54" s="9">
        <v>105.64014400000001</v>
      </c>
      <c r="AF54" s="9">
        <v>106.948868</v>
      </c>
      <c r="AG54" s="9">
        <v>108.275627</v>
      </c>
      <c r="AH54" s="9">
        <v>109.620682</v>
      </c>
      <c r="AI54" s="9">
        <v>110.984291</v>
      </c>
      <c r="AJ54" s="9">
        <v>112.366623</v>
      </c>
      <c r="AK54" s="9">
        <v>113.76799</v>
      </c>
      <c r="AL54" s="5">
        <v>1.3488E-2</v>
      </c>
    </row>
    <row r="55" spans="1:38" ht="15" customHeight="1">
      <c r="A55" s="81" t="s">
        <v>334</v>
      </c>
      <c r="B55" s="7" t="s">
        <v>309</v>
      </c>
      <c r="C55" s="9">
        <v>128.25314299999999</v>
      </c>
      <c r="D55" s="9">
        <v>136.51783800000001</v>
      </c>
      <c r="E55" s="9">
        <v>145.152298</v>
      </c>
      <c r="F55" s="9">
        <v>154.281128</v>
      </c>
      <c r="G55" s="9">
        <v>163.93902600000001</v>
      </c>
      <c r="H55" s="9">
        <v>174.09150700000001</v>
      </c>
      <c r="I55" s="9">
        <v>184.81231700000001</v>
      </c>
      <c r="J55" s="9">
        <v>196.136337</v>
      </c>
      <c r="K55" s="9">
        <v>208.060608</v>
      </c>
      <c r="L55" s="9">
        <v>220.727768</v>
      </c>
      <c r="M55" s="9">
        <v>233.895782</v>
      </c>
      <c r="N55" s="9">
        <v>247.92773399999999</v>
      </c>
      <c r="O55" s="9">
        <v>262.81558200000001</v>
      </c>
      <c r="P55" s="9">
        <v>278.37411500000002</v>
      </c>
      <c r="Q55" s="9">
        <v>294.90466300000003</v>
      </c>
      <c r="R55" s="9">
        <v>312.46490499999999</v>
      </c>
      <c r="S55" s="9">
        <v>330.95043900000002</v>
      </c>
      <c r="T55" s="9">
        <v>350.49588</v>
      </c>
      <c r="U55" s="9">
        <v>371.28076199999998</v>
      </c>
      <c r="V55" s="9">
        <v>393.31921399999999</v>
      </c>
      <c r="W55" s="9">
        <v>416.65869099999998</v>
      </c>
      <c r="X55" s="9">
        <v>441.17349200000001</v>
      </c>
      <c r="Y55" s="9">
        <v>467.35958900000003</v>
      </c>
      <c r="Z55" s="9">
        <v>495.089539</v>
      </c>
      <c r="AA55" s="9">
        <v>524.42559800000004</v>
      </c>
      <c r="AB55" s="9">
        <v>555.54711899999995</v>
      </c>
      <c r="AC55" s="9">
        <v>588.56280500000003</v>
      </c>
      <c r="AD55" s="9">
        <v>623.58843999999999</v>
      </c>
      <c r="AE55" s="9">
        <v>660.74652100000003</v>
      </c>
      <c r="AF55" s="9">
        <v>700.16717500000004</v>
      </c>
      <c r="AG55" s="9">
        <v>741.98864700000001</v>
      </c>
      <c r="AH55" s="9">
        <v>786.35717799999998</v>
      </c>
      <c r="AI55" s="9">
        <v>833.42852800000003</v>
      </c>
      <c r="AJ55" s="9">
        <v>883.36737100000005</v>
      </c>
      <c r="AK55" s="9">
        <v>936.34887700000002</v>
      </c>
      <c r="AL55" s="5">
        <v>6.0085E-2</v>
      </c>
    </row>
    <row r="56" spans="1:38" ht="15" customHeight="1">
      <c r="A56" s="81" t="s">
        <v>333</v>
      </c>
      <c r="B56" s="7" t="s">
        <v>307</v>
      </c>
      <c r="C56" s="9">
        <v>53.750194999999998</v>
      </c>
      <c r="D56" s="9">
        <v>58.433475000000001</v>
      </c>
      <c r="E56" s="9">
        <v>63.464118999999997</v>
      </c>
      <c r="F56" s="9">
        <v>68.917541999999997</v>
      </c>
      <c r="G56" s="9">
        <v>74.665870999999996</v>
      </c>
      <c r="H56" s="9">
        <v>80.764931000000004</v>
      </c>
      <c r="I56" s="9">
        <v>87.282775999999998</v>
      </c>
      <c r="J56" s="9">
        <v>94.159851000000003</v>
      </c>
      <c r="K56" s="9">
        <v>101.277534</v>
      </c>
      <c r="L56" s="9">
        <v>108.729477</v>
      </c>
      <c r="M56" s="9">
        <v>116.672966</v>
      </c>
      <c r="N56" s="9">
        <v>125.156143</v>
      </c>
      <c r="O56" s="9">
        <v>134.20172099999999</v>
      </c>
      <c r="P56" s="9">
        <v>143.833572</v>
      </c>
      <c r="Q56" s="9">
        <v>154.047821</v>
      </c>
      <c r="R56" s="9">
        <v>164.90901199999999</v>
      </c>
      <c r="S56" s="9">
        <v>176.48208600000001</v>
      </c>
      <c r="T56" s="9">
        <v>188.81594799999999</v>
      </c>
      <c r="U56" s="9">
        <v>201.91412399999999</v>
      </c>
      <c r="V56" s="9">
        <v>215.89009100000001</v>
      </c>
      <c r="W56" s="9">
        <v>230.79612700000001</v>
      </c>
      <c r="X56" s="9">
        <v>246.67233300000001</v>
      </c>
      <c r="Y56" s="9">
        <v>263.55908199999999</v>
      </c>
      <c r="Z56" s="9">
        <v>281.54312099999999</v>
      </c>
      <c r="AA56" s="9">
        <v>300.67675800000001</v>
      </c>
      <c r="AB56" s="9">
        <v>321.12393200000002</v>
      </c>
      <c r="AC56" s="9">
        <v>342.974762</v>
      </c>
      <c r="AD56" s="9">
        <v>366.32583599999998</v>
      </c>
      <c r="AE56" s="9">
        <v>391.28021200000001</v>
      </c>
      <c r="AF56" s="9">
        <v>417.94784499999997</v>
      </c>
      <c r="AG56" s="9">
        <v>446.44665500000002</v>
      </c>
      <c r="AH56" s="9">
        <v>476.90237400000001</v>
      </c>
      <c r="AI56" s="9">
        <v>509.449432</v>
      </c>
      <c r="AJ56" s="9">
        <v>544.23150599999997</v>
      </c>
      <c r="AK56" s="9">
        <v>581.40203899999995</v>
      </c>
      <c r="AL56" s="5">
        <v>7.2104000000000001E-2</v>
      </c>
    </row>
    <row r="57" spans="1:38" ht="15" customHeight="1">
      <c r="A57" s="81" t="s">
        <v>332</v>
      </c>
      <c r="B57" s="7" t="s">
        <v>305</v>
      </c>
      <c r="C57" s="9">
        <v>66.510406000000003</v>
      </c>
      <c r="D57" s="9">
        <v>69.387978000000004</v>
      </c>
      <c r="E57" s="9">
        <v>72.265456999999998</v>
      </c>
      <c r="F57" s="9">
        <v>75.180992000000003</v>
      </c>
      <c r="G57" s="9">
        <v>78.112030000000004</v>
      </c>
      <c r="H57" s="9">
        <v>81.125373999999994</v>
      </c>
      <c r="I57" s="9">
        <v>84.156586000000004</v>
      </c>
      <c r="J57" s="9">
        <v>87.279624999999996</v>
      </c>
      <c r="K57" s="9">
        <v>90.511200000000002</v>
      </c>
      <c r="L57" s="9">
        <v>93.874527</v>
      </c>
      <c r="M57" s="9">
        <v>97.315146999999996</v>
      </c>
      <c r="N57" s="9">
        <v>100.844055</v>
      </c>
      <c r="O57" s="9">
        <v>104.485291</v>
      </c>
      <c r="P57" s="9">
        <v>108.231239</v>
      </c>
      <c r="Q57" s="9">
        <v>112.15924099999999</v>
      </c>
      <c r="R57" s="9">
        <v>116.29843099999999</v>
      </c>
      <c r="S57" s="9">
        <v>120.71064800000001</v>
      </c>
      <c r="T57" s="9">
        <v>125.420303</v>
      </c>
      <c r="U57" s="9">
        <v>130.42623900000001</v>
      </c>
      <c r="V57" s="9">
        <v>135.61068700000001</v>
      </c>
      <c r="W57" s="9">
        <v>141.05534399999999</v>
      </c>
      <c r="X57" s="9">
        <v>146.86457799999999</v>
      </c>
      <c r="Y57" s="9">
        <v>152.979904</v>
      </c>
      <c r="Z57" s="9">
        <v>159.35972599999999</v>
      </c>
      <c r="AA57" s="9">
        <v>166.01774599999999</v>
      </c>
      <c r="AB57" s="9">
        <v>172.95815999999999</v>
      </c>
      <c r="AC57" s="9">
        <v>180.192902</v>
      </c>
      <c r="AD57" s="9">
        <v>187.73455799999999</v>
      </c>
      <c r="AE57" s="9">
        <v>195.59620699999999</v>
      </c>
      <c r="AF57" s="9">
        <v>203.79144299999999</v>
      </c>
      <c r="AG57" s="9">
        <v>212.33438100000001</v>
      </c>
      <c r="AH57" s="9">
        <v>221.23997499999999</v>
      </c>
      <c r="AI57" s="9">
        <v>230.52357499999999</v>
      </c>
      <c r="AJ57" s="9">
        <v>240.20129399999999</v>
      </c>
      <c r="AK57" s="9">
        <v>250.289841</v>
      </c>
      <c r="AL57" s="5">
        <v>3.9641000000000003E-2</v>
      </c>
    </row>
    <row r="58" spans="1:38" ht="15" customHeight="1">
      <c r="B58" s="4" t="s">
        <v>331</v>
      </c>
    </row>
    <row r="59" spans="1:38" ht="15" customHeight="1">
      <c r="A59" s="81" t="s">
        <v>330</v>
      </c>
      <c r="B59" s="7" t="s">
        <v>329</v>
      </c>
      <c r="C59" s="9">
        <v>268.73065200000002</v>
      </c>
      <c r="D59" s="9">
        <v>275.04080199999999</v>
      </c>
      <c r="E59" s="9">
        <v>285.68765300000001</v>
      </c>
      <c r="F59" s="9">
        <v>296.57669099999998</v>
      </c>
      <c r="G59" s="9">
        <v>305.28152499999999</v>
      </c>
      <c r="H59" s="9">
        <v>314.95523100000003</v>
      </c>
      <c r="I59" s="9">
        <v>324.47042800000003</v>
      </c>
      <c r="J59" s="9">
        <v>333.04632600000002</v>
      </c>
      <c r="K59" s="9">
        <v>342.41952500000002</v>
      </c>
      <c r="L59" s="9">
        <v>352.03478999999999</v>
      </c>
      <c r="M59" s="9">
        <v>362.21054099999998</v>
      </c>
      <c r="N59" s="9">
        <v>373.06982399999998</v>
      </c>
      <c r="O59" s="9">
        <v>384.89111300000002</v>
      </c>
      <c r="P59" s="9">
        <v>396.88876299999998</v>
      </c>
      <c r="Q59" s="9">
        <v>408.67327899999998</v>
      </c>
      <c r="R59" s="9">
        <v>420.61025999999998</v>
      </c>
      <c r="S59" s="9">
        <v>432.996307</v>
      </c>
      <c r="T59" s="9">
        <v>445.31674199999998</v>
      </c>
      <c r="U59" s="9">
        <v>457.81124899999998</v>
      </c>
      <c r="V59" s="9">
        <v>470.52319299999999</v>
      </c>
      <c r="W59" s="9">
        <v>483.42535400000003</v>
      </c>
      <c r="X59" s="9">
        <v>496.48886099999999</v>
      </c>
      <c r="Y59" s="9">
        <v>509.699951</v>
      </c>
      <c r="Z59" s="9">
        <v>523.23681599999998</v>
      </c>
      <c r="AA59" s="9">
        <v>537.29901099999995</v>
      </c>
      <c r="AB59" s="9">
        <v>551.49420199999997</v>
      </c>
      <c r="AC59" s="9">
        <v>566.06207300000005</v>
      </c>
      <c r="AD59" s="9">
        <v>581.04095500000005</v>
      </c>
      <c r="AE59" s="9">
        <v>596.31646699999999</v>
      </c>
      <c r="AF59" s="9">
        <v>612.01489300000003</v>
      </c>
      <c r="AG59" s="9">
        <v>627.92083700000001</v>
      </c>
      <c r="AH59" s="9">
        <v>644.14562999999998</v>
      </c>
      <c r="AI59" s="9">
        <v>660.51122999999995</v>
      </c>
      <c r="AJ59" s="9">
        <v>676.93493699999999</v>
      </c>
      <c r="AK59" s="9">
        <v>693.990723</v>
      </c>
      <c r="AL59" s="5">
        <v>2.8444000000000001E-2</v>
      </c>
    </row>
    <row r="60" spans="1:38" ht="15" customHeight="1">
      <c r="A60" s="81" t="s">
        <v>328</v>
      </c>
      <c r="B60" s="7" t="s">
        <v>327</v>
      </c>
      <c r="C60" s="9">
        <v>96.730354000000005</v>
      </c>
      <c r="D60" s="9">
        <v>100.379379</v>
      </c>
      <c r="E60" s="9">
        <v>104.18853</v>
      </c>
      <c r="F60" s="9">
        <v>107.944557</v>
      </c>
      <c r="G60" s="9">
        <v>111.737053</v>
      </c>
      <c r="H60" s="9">
        <v>115.58073400000001</v>
      </c>
      <c r="I60" s="9">
        <v>119.559494</v>
      </c>
      <c r="J60" s="9">
        <v>123.684372</v>
      </c>
      <c r="K60" s="9">
        <v>127.951881</v>
      </c>
      <c r="L60" s="9">
        <v>132.34646599999999</v>
      </c>
      <c r="M60" s="9">
        <v>136.85507200000001</v>
      </c>
      <c r="N60" s="9">
        <v>141.55384799999999</v>
      </c>
      <c r="O60" s="9">
        <v>146.457291</v>
      </c>
      <c r="P60" s="9">
        <v>151.59153699999999</v>
      </c>
      <c r="Q60" s="9">
        <v>156.97257999999999</v>
      </c>
      <c r="R60" s="9">
        <v>162.54437300000001</v>
      </c>
      <c r="S60" s="9">
        <v>168.33406099999999</v>
      </c>
      <c r="T60" s="9">
        <v>174.379974</v>
      </c>
      <c r="U60" s="9">
        <v>180.69738799999999</v>
      </c>
      <c r="V60" s="9">
        <v>187.27758800000001</v>
      </c>
      <c r="W60" s="9">
        <v>194.06572</v>
      </c>
      <c r="X60" s="9">
        <v>201.10987900000001</v>
      </c>
      <c r="Y60" s="9">
        <v>208.44107099999999</v>
      </c>
      <c r="Z60" s="9">
        <v>216.07766699999999</v>
      </c>
      <c r="AA60" s="9">
        <v>224.026566</v>
      </c>
      <c r="AB60" s="9">
        <v>232.30732699999999</v>
      </c>
      <c r="AC60" s="9">
        <v>240.93405200000001</v>
      </c>
      <c r="AD60" s="9">
        <v>249.921494</v>
      </c>
      <c r="AE60" s="9">
        <v>259.28509500000001</v>
      </c>
      <c r="AF60" s="9">
        <v>269.040863</v>
      </c>
      <c r="AG60" s="9">
        <v>279.20559700000001</v>
      </c>
      <c r="AH60" s="9">
        <v>289.79663099999999</v>
      </c>
      <c r="AI60" s="9">
        <v>300.83227499999998</v>
      </c>
      <c r="AJ60" s="9">
        <v>312.33145100000002</v>
      </c>
      <c r="AK60" s="9">
        <v>324.31390399999998</v>
      </c>
      <c r="AL60" s="5">
        <v>3.6177000000000001E-2</v>
      </c>
    </row>
    <row r="61" spans="1:38" ht="15" customHeight="1">
      <c r="A61" s="81" t="s">
        <v>326</v>
      </c>
      <c r="B61" s="7" t="s">
        <v>325</v>
      </c>
      <c r="C61" s="9">
        <v>96.849541000000002</v>
      </c>
      <c r="D61" s="9">
        <v>101.076103</v>
      </c>
      <c r="E61" s="9">
        <v>105.777817</v>
      </c>
      <c r="F61" s="9">
        <v>110.62885300000001</v>
      </c>
      <c r="G61" s="9">
        <v>115.62059000000001</v>
      </c>
      <c r="H61" s="9">
        <v>120.755844</v>
      </c>
      <c r="I61" s="9">
        <v>126.03833</v>
      </c>
      <c r="J61" s="9">
        <v>131.51649499999999</v>
      </c>
      <c r="K61" s="9">
        <v>137.19654800000001</v>
      </c>
      <c r="L61" s="9">
        <v>143.01707500000001</v>
      </c>
      <c r="M61" s="9">
        <v>149.04669200000001</v>
      </c>
      <c r="N61" s="9">
        <v>155.29148900000001</v>
      </c>
      <c r="O61" s="9">
        <v>161.78178399999999</v>
      </c>
      <c r="P61" s="9">
        <v>168.45368999999999</v>
      </c>
      <c r="Q61" s="9">
        <v>175.469604</v>
      </c>
      <c r="R61" s="9">
        <v>182.74614</v>
      </c>
      <c r="S61" s="9">
        <v>190.266739</v>
      </c>
      <c r="T61" s="9">
        <v>198.08531199999999</v>
      </c>
      <c r="U61" s="9">
        <v>206.21331799999999</v>
      </c>
      <c r="V61" s="9">
        <v>214.66223099999999</v>
      </c>
      <c r="W61" s="9">
        <v>223.479004</v>
      </c>
      <c r="X61" s="9">
        <v>232.50824</v>
      </c>
      <c r="Y61" s="9">
        <v>242.07295199999999</v>
      </c>
      <c r="Z61" s="9">
        <v>252.008835</v>
      </c>
      <c r="AA61" s="9">
        <v>262.47674599999999</v>
      </c>
      <c r="AB61" s="9">
        <v>273.39944500000001</v>
      </c>
      <c r="AC61" s="9">
        <v>284.79669200000001</v>
      </c>
      <c r="AD61" s="9">
        <v>296.68936200000002</v>
      </c>
      <c r="AE61" s="9">
        <v>309.09903000000003</v>
      </c>
      <c r="AF61" s="9">
        <v>322.04834</v>
      </c>
      <c r="AG61" s="9">
        <v>335.56094400000001</v>
      </c>
      <c r="AH61" s="9">
        <v>349.661316</v>
      </c>
      <c r="AI61" s="9">
        <v>364.37524400000001</v>
      </c>
      <c r="AJ61" s="9">
        <v>379.72958399999999</v>
      </c>
      <c r="AK61" s="9">
        <v>395.75234999999998</v>
      </c>
      <c r="AL61" s="5">
        <v>4.2228000000000002E-2</v>
      </c>
    </row>
    <row r="62" spans="1:38" ht="15" customHeight="1">
      <c r="A62" s="81" t="s">
        <v>324</v>
      </c>
      <c r="B62" s="7" t="s">
        <v>323</v>
      </c>
      <c r="C62" s="9">
        <v>72.219536000000005</v>
      </c>
      <c r="D62" s="9">
        <v>75.541229000000001</v>
      </c>
      <c r="E62" s="9">
        <v>79.295647000000002</v>
      </c>
      <c r="F62" s="9">
        <v>83.196526000000006</v>
      </c>
      <c r="G62" s="9">
        <v>87.288712000000004</v>
      </c>
      <c r="H62" s="9">
        <v>91.476021000000003</v>
      </c>
      <c r="I62" s="9">
        <v>95.761475000000004</v>
      </c>
      <c r="J62" s="9">
        <v>100.192436</v>
      </c>
      <c r="K62" s="9">
        <v>104.72981299999999</v>
      </c>
      <c r="L62" s="9">
        <v>109.30544999999999</v>
      </c>
      <c r="M62" s="9">
        <v>114.034683</v>
      </c>
      <c r="N62" s="9">
        <v>118.931084</v>
      </c>
      <c r="O62" s="9">
        <v>123.972061</v>
      </c>
      <c r="P62" s="9">
        <v>129.17936700000001</v>
      </c>
      <c r="Q62" s="9">
        <v>134.64051799999999</v>
      </c>
      <c r="R62" s="9">
        <v>140.33218400000001</v>
      </c>
      <c r="S62" s="9">
        <v>146.214203</v>
      </c>
      <c r="T62" s="9">
        <v>152.31802400000001</v>
      </c>
      <c r="U62" s="9">
        <v>158.629501</v>
      </c>
      <c r="V62" s="9">
        <v>165.24110400000001</v>
      </c>
      <c r="W62" s="9">
        <v>172.16821300000001</v>
      </c>
      <c r="X62" s="9">
        <v>179.36738600000001</v>
      </c>
      <c r="Y62" s="9">
        <v>186.958496</v>
      </c>
      <c r="Z62" s="9">
        <v>194.877838</v>
      </c>
      <c r="AA62" s="9">
        <v>203.10054</v>
      </c>
      <c r="AB62" s="9">
        <v>211.680511</v>
      </c>
      <c r="AC62" s="9">
        <v>220.63324</v>
      </c>
      <c r="AD62" s="9">
        <v>229.97503699999999</v>
      </c>
      <c r="AE62" s="9">
        <v>239.72285500000001</v>
      </c>
      <c r="AF62" s="9">
        <v>249.89437899999999</v>
      </c>
      <c r="AG62" s="9">
        <v>260.50814800000001</v>
      </c>
      <c r="AH62" s="9">
        <v>271.58334400000001</v>
      </c>
      <c r="AI62" s="9">
        <v>283.14016700000002</v>
      </c>
      <c r="AJ62" s="9">
        <v>295.19955399999998</v>
      </c>
      <c r="AK62" s="9">
        <v>307.78350799999998</v>
      </c>
      <c r="AL62" s="5">
        <v>4.3485999999999997E-2</v>
      </c>
    </row>
    <row r="63" spans="1:38" ht="15" customHeight="1">
      <c r="A63" s="81" t="s">
        <v>322</v>
      </c>
      <c r="B63" s="7" t="s">
        <v>321</v>
      </c>
      <c r="C63" s="9">
        <v>464.38330100000002</v>
      </c>
      <c r="D63" s="9">
        <v>481.04119900000001</v>
      </c>
      <c r="E63" s="9">
        <v>498.03097500000001</v>
      </c>
      <c r="F63" s="9">
        <v>515.44177200000001</v>
      </c>
      <c r="G63" s="9">
        <v>533.43084699999997</v>
      </c>
      <c r="H63" s="9">
        <v>551.84625200000005</v>
      </c>
      <c r="I63" s="9">
        <v>570.83953899999995</v>
      </c>
      <c r="J63" s="9">
        <v>590.49200399999995</v>
      </c>
      <c r="K63" s="9">
        <v>610.705017</v>
      </c>
      <c r="L63" s="9">
        <v>631.24145499999997</v>
      </c>
      <c r="M63" s="9">
        <v>652.24108899999999</v>
      </c>
      <c r="N63" s="9">
        <v>673.66272000000004</v>
      </c>
      <c r="O63" s="9">
        <v>695.66821300000004</v>
      </c>
      <c r="P63" s="9">
        <v>718.04290800000001</v>
      </c>
      <c r="Q63" s="9">
        <v>740.76232900000002</v>
      </c>
      <c r="R63" s="9">
        <v>764.42645300000004</v>
      </c>
      <c r="S63" s="9">
        <v>788.75433299999997</v>
      </c>
      <c r="T63" s="9">
        <v>813.78015100000005</v>
      </c>
      <c r="U63" s="9">
        <v>839.51019299999996</v>
      </c>
      <c r="V63" s="9">
        <v>866.14086899999995</v>
      </c>
      <c r="W63" s="9">
        <v>893.76379399999996</v>
      </c>
      <c r="X63" s="9">
        <v>922.16094999999996</v>
      </c>
      <c r="Y63" s="9">
        <v>951.54614300000003</v>
      </c>
      <c r="Z63" s="9">
        <v>981.808899</v>
      </c>
      <c r="AA63" s="9">
        <v>1012.983154</v>
      </c>
      <c r="AB63" s="9">
        <v>1045.1804199999999</v>
      </c>
      <c r="AC63" s="9">
        <v>1078.4343260000001</v>
      </c>
      <c r="AD63" s="9">
        <v>1112.7797849999999</v>
      </c>
      <c r="AE63" s="9">
        <v>1148.252686</v>
      </c>
      <c r="AF63" s="9">
        <v>1184.8895259999999</v>
      </c>
      <c r="AG63" s="9">
        <v>1222.729004</v>
      </c>
      <c r="AH63" s="9">
        <v>1261.810303</v>
      </c>
      <c r="AI63" s="9">
        <v>1302.174683</v>
      </c>
      <c r="AJ63" s="9">
        <v>1343.863525</v>
      </c>
      <c r="AK63" s="9">
        <v>1386.9208980000001</v>
      </c>
      <c r="AL63" s="5">
        <v>3.2607999999999998E-2</v>
      </c>
    </row>
    <row r="64" spans="1:38" ht="15" customHeight="1">
      <c r="A64" s="81" t="s">
        <v>320</v>
      </c>
      <c r="B64" s="7" t="s">
        <v>319</v>
      </c>
      <c r="C64" s="9">
        <v>74.951622</v>
      </c>
      <c r="D64" s="9">
        <v>79.154160000000005</v>
      </c>
      <c r="E64" s="9">
        <v>83.610809000000003</v>
      </c>
      <c r="F64" s="9">
        <v>88.177627999999999</v>
      </c>
      <c r="G64" s="9">
        <v>92.815612999999999</v>
      </c>
      <c r="H64" s="9">
        <v>97.730132999999995</v>
      </c>
      <c r="I64" s="9">
        <v>102.84256000000001</v>
      </c>
      <c r="J64" s="9">
        <v>108.28025100000001</v>
      </c>
      <c r="K64" s="9">
        <v>113.95957900000001</v>
      </c>
      <c r="L64" s="9">
        <v>119.894516</v>
      </c>
      <c r="M64" s="9">
        <v>126.178085</v>
      </c>
      <c r="N64" s="9">
        <v>132.885513</v>
      </c>
      <c r="O64" s="9">
        <v>140.03608700000001</v>
      </c>
      <c r="P64" s="9">
        <v>147.566711</v>
      </c>
      <c r="Q64" s="9">
        <v>155.455353</v>
      </c>
      <c r="R64" s="9">
        <v>163.77934300000001</v>
      </c>
      <c r="S64" s="9">
        <v>172.48938000000001</v>
      </c>
      <c r="T64" s="9">
        <v>181.94404599999999</v>
      </c>
      <c r="U64" s="9">
        <v>191.73249799999999</v>
      </c>
      <c r="V64" s="9">
        <v>202.017426</v>
      </c>
      <c r="W64" s="9">
        <v>212.845947</v>
      </c>
      <c r="X64" s="9">
        <v>224.18167099999999</v>
      </c>
      <c r="Y64" s="9">
        <v>236.252365</v>
      </c>
      <c r="Z64" s="9">
        <v>248.87994399999999</v>
      </c>
      <c r="AA64" s="9">
        <v>262.14279199999999</v>
      </c>
      <c r="AB64" s="9">
        <v>276.11611900000003</v>
      </c>
      <c r="AC64" s="9">
        <v>290.83801299999999</v>
      </c>
      <c r="AD64" s="9">
        <v>306.348724</v>
      </c>
      <c r="AE64" s="9">
        <v>322.69052099999999</v>
      </c>
      <c r="AF64" s="9">
        <v>339.90802000000002</v>
      </c>
      <c r="AG64" s="9">
        <v>358.048248</v>
      </c>
      <c r="AH64" s="9">
        <v>377.16067500000003</v>
      </c>
      <c r="AI64" s="9">
        <v>397.29757699999999</v>
      </c>
      <c r="AJ64" s="9">
        <v>418.51379400000002</v>
      </c>
      <c r="AK64" s="9">
        <v>440.86740099999997</v>
      </c>
      <c r="AL64" s="5">
        <v>5.3419000000000001E-2</v>
      </c>
    </row>
    <row r="65" spans="1:38" ht="15" customHeight="1">
      <c r="A65" s="81" t="s">
        <v>318</v>
      </c>
      <c r="B65" s="7" t="s">
        <v>317</v>
      </c>
      <c r="C65" s="9">
        <v>197.229141</v>
      </c>
      <c r="D65" s="9">
        <v>207.91055299999999</v>
      </c>
      <c r="E65" s="9">
        <v>219.19574</v>
      </c>
      <c r="F65" s="9">
        <v>231.219818</v>
      </c>
      <c r="G65" s="9">
        <v>243.97975199999999</v>
      </c>
      <c r="H65" s="9">
        <v>257.66854899999998</v>
      </c>
      <c r="I65" s="9">
        <v>272.037781</v>
      </c>
      <c r="J65" s="9">
        <v>287.04913299999998</v>
      </c>
      <c r="K65" s="9">
        <v>302.68676799999997</v>
      </c>
      <c r="L65" s="9">
        <v>318.983948</v>
      </c>
      <c r="M65" s="9">
        <v>335.91153000000003</v>
      </c>
      <c r="N65" s="9">
        <v>353.279358</v>
      </c>
      <c r="O65" s="9">
        <v>371.50289900000001</v>
      </c>
      <c r="P65" s="9">
        <v>390.53329500000001</v>
      </c>
      <c r="Q65" s="9">
        <v>410.28274499999998</v>
      </c>
      <c r="R65" s="9">
        <v>431.06652800000001</v>
      </c>
      <c r="S65" s="9">
        <v>452.44662499999998</v>
      </c>
      <c r="T65" s="9">
        <v>474.424713</v>
      </c>
      <c r="U65" s="9">
        <v>497.542145</v>
      </c>
      <c r="V65" s="9">
        <v>521.81750499999998</v>
      </c>
      <c r="W65" s="9">
        <v>547.39386000000002</v>
      </c>
      <c r="X65" s="9">
        <v>573.229919</v>
      </c>
      <c r="Y65" s="9">
        <v>599.82287599999995</v>
      </c>
      <c r="Z65" s="9">
        <v>627.923767</v>
      </c>
      <c r="AA65" s="9">
        <v>657.39202899999998</v>
      </c>
      <c r="AB65" s="9">
        <v>688.32507299999997</v>
      </c>
      <c r="AC65" s="9">
        <v>720.79699700000003</v>
      </c>
      <c r="AD65" s="9">
        <v>754.88537599999995</v>
      </c>
      <c r="AE65" s="9">
        <v>790.67236300000002</v>
      </c>
      <c r="AF65" s="9">
        <v>828.24408000000005</v>
      </c>
      <c r="AG65" s="9">
        <v>867.69042999999999</v>
      </c>
      <c r="AH65" s="9">
        <v>909.10656700000004</v>
      </c>
      <c r="AI65" s="9">
        <v>952.59191899999996</v>
      </c>
      <c r="AJ65" s="9">
        <v>998.251892</v>
      </c>
      <c r="AK65" s="9">
        <v>1046.195923</v>
      </c>
      <c r="AL65" s="5">
        <v>5.0181999999999997E-2</v>
      </c>
    </row>
    <row r="66" spans="1:38" ht="15" customHeight="1">
      <c r="A66" s="81" t="s">
        <v>316</v>
      </c>
      <c r="B66" s="7" t="s">
        <v>315</v>
      </c>
      <c r="C66" s="9">
        <v>97.059203999999994</v>
      </c>
      <c r="D66" s="9">
        <v>101.036179</v>
      </c>
      <c r="E66" s="9">
        <v>105.412605</v>
      </c>
      <c r="F66" s="9">
        <v>109.89138</v>
      </c>
      <c r="G66" s="9">
        <v>114.40476200000001</v>
      </c>
      <c r="H66" s="9">
        <v>118.92437</v>
      </c>
      <c r="I66" s="9">
        <v>123.652145</v>
      </c>
      <c r="J66" s="9">
        <v>128.63511700000001</v>
      </c>
      <c r="K66" s="9">
        <v>133.845428</v>
      </c>
      <c r="L66" s="9">
        <v>139.43223599999999</v>
      </c>
      <c r="M66" s="9">
        <v>145.053665</v>
      </c>
      <c r="N66" s="9">
        <v>150.86218299999999</v>
      </c>
      <c r="O66" s="9">
        <v>156.95162999999999</v>
      </c>
      <c r="P66" s="9">
        <v>163.30342099999999</v>
      </c>
      <c r="Q66" s="9">
        <v>170.00595100000001</v>
      </c>
      <c r="R66" s="9">
        <v>177.14624000000001</v>
      </c>
      <c r="S66" s="9">
        <v>184.664276</v>
      </c>
      <c r="T66" s="9">
        <v>192.47879</v>
      </c>
      <c r="U66" s="9">
        <v>200.55415300000001</v>
      </c>
      <c r="V66" s="9">
        <v>208.78280599999999</v>
      </c>
      <c r="W66" s="9">
        <v>217.16725199999999</v>
      </c>
      <c r="X66" s="9">
        <v>225.707382</v>
      </c>
      <c r="Y66" s="9">
        <v>234.50891100000001</v>
      </c>
      <c r="Z66" s="9">
        <v>243.54873699999999</v>
      </c>
      <c r="AA66" s="9">
        <v>252.844955</v>
      </c>
      <c r="AB66" s="9">
        <v>262.53848299999999</v>
      </c>
      <c r="AC66" s="9">
        <v>272.64599600000003</v>
      </c>
      <c r="AD66" s="9">
        <v>283.18524200000002</v>
      </c>
      <c r="AE66" s="9">
        <v>294.17446899999999</v>
      </c>
      <c r="AF66" s="9">
        <v>305.63275099999998</v>
      </c>
      <c r="AG66" s="9">
        <v>317.57998700000002</v>
      </c>
      <c r="AH66" s="9">
        <v>330.03689600000001</v>
      </c>
      <c r="AI66" s="9">
        <v>343.02526899999998</v>
      </c>
      <c r="AJ66" s="9">
        <v>356.56744400000002</v>
      </c>
      <c r="AK66" s="9">
        <v>370.68710299999998</v>
      </c>
      <c r="AL66" s="5">
        <v>4.0176000000000003E-2</v>
      </c>
    </row>
    <row r="67" spans="1:38" ht="15" customHeight="1">
      <c r="A67" s="81" t="s">
        <v>314</v>
      </c>
      <c r="B67" s="7" t="s">
        <v>313</v>
      </c>
      <c r="C67" s="9">
        <v>151.43722500000001</v>
      </c>
      <c r="D67" s="9">
        <v>161.237213</v>
      </c>
      <c r="E67" s="9">
        <v>171.27835099999999</v>
      </c>
      <c r="F67" s="9">
        <v>182.04274000000001</v>
      </c>
      <c r="G67" s="9">
        <v>193.16287199999999</v>
      </c>
      <c r="H67" s="9">
        <v>204.77552800000001</v>
      </c>
      <c r="I67" s="9">
        <v>216.86082500000001</v>
      </c>
      <c r="J67" s="9">
        <v>229.61900299999999</v>
      </c>
      <c r="K67" s="9">
        <v>242.624008</v>
      </c>
      <c r="L67" s="9">
        <v>255.78469799999999</v>
      </c>
      <c r="M67" s="9">
        <v>269.29702800000001</v>
      </c>
      <c r="N67" s="9">
        <v>283.29791299999999</v>
      </c>
      <c r="O67" s="9">
        <v>297.44012500000002</v>
      </c>
      <c r="P67" s="9">
        <v>311.26919600000002</v>
      </c>
      <c r="Q67" s="9">
        <v>326.76556399999998</v>
      </c>
      <c r="R67" s="9">
        <v>342.540009</v>
      </c>
      <c r="S67" s="9">
        <v>358.12747200000001</v>
      </c>
      <c r="T67" s="9">
        <v>374.55798299999998</v>
      </c>
      <c r="U67" s="9">
        <v>391.17669699999999</v>
      </c>
      <c r="V67" s="9">
        <v>408.48101800000001</v>
      </c>
      <c r="W67" s="9">
        <v>426.45324699999998</v>
      </c>
      <c r="X67" s="9">
        <v>444.649475</v>
      </c>
      <c r="Y67" s="9">
        <v>463.85201999999998</v>
      </c>
      <c r="Z67" s="9">
        <v>482.87530500000003</v>
      </c>
      <c r="AA67" s="9">
        <v>502.51461799999998</v>
      </c>
      <c r="AB67" s="9">
        <v>522.94702099999995</v>
      </c>
      <c r="AC67" s="9">
        <v>544.20471199999997</v>
      </c>
      <c r="AD67" s="9">
        <v>566.32086200000003</v>
      </c>
      <c r="AE67" s="9">
        <v>589.33032200000002</v>
      </c>
      <c r="AF67" s="9">
        <v>613.26898200000005</v>
      </c>
      <c r="AG67" s="9">
        <v>638.174622</v>
      </c>
      <c r="AH67" s="9">
        <v>664.08630400000004</v>
      </c>
      <c r="AI67" s="9">
        <v>691.04437299999995</v>
      </c>
      <c r="AJ67" s="9">
        <v>719.09143100000006</v>
      </c>
      <c r="AK67" s="9">
        <v>748.27124000000003</v>
      </c>
      <c r="AL67" s="5">
        <v>4.761E-2</v>
      </c>
    </row>
    <row r="68" spans="1:38" ht="15" customHeight="1">
      <c r="A68" s="81" t="s">
        <v>312</v>
      </c>
      <c r="B68" s="7" t="s">
        <v>311</v>
      </c>
      <c r="C68" s="9">
        <v>149.84896900000001</v>
      </c>
      <c r="D68" s="9">
        <v>153.90142800000001</v>
      </c>
      <c r="E68" s="9">
        <v>157.665649</v>
      </c>
      <c r="F68" s="9">
        <v>161.45370500000001</v>
      </c>
      <c r="G68" s="9">
        <v>165.29379299999999</v>
      </c>
      <c r="H68" s="9">
        <v>169.218964</v>
      </c>
      <c r="I68" s="9">
        <v>173.18720999999999</v>
      </c>
      <c r="J68" s="9">
        <v>177.178909</v>
      </c>
      <c r="K68" s="9">
        <v>181.25335699999999</v>
      </c>
      <c r="L68" s="9">
        <v>185.40043600000001</v>
      </c>
      <c r="M68" s="9">
        <v>189.451706</v>
      </c>
      <c r="N68" s="9">
        <v>193.59063699999999</v>
      </c>
      <c r="O68" s="9">
        <v>197.90696700000001</v>
      </c>
      <c r="P68" s="9">
        <v>202.28208900000001</v>
      </c>
      <c r="Q68" s="9">
        <v>206.626938</v>
      </c>
      <c r="R68" s="9">
        <v>211.14141799999999</v>
      </c>
      <c r="S68" s="9">
        <v>215.80886799999999</v>
      </c>
      <c r="T68" s="9">
        <v>220.494766</v>
      </c>
      <c r="U68" s="9">
        <v>225.13943499999999</v>
      </c>
      <c r="V68" s="9">
        <v>229.79020700000001</v>
      </c>
      <c r="W68" s="9">
        <v>234.43042</v>
      </c>
      <c r="X68" s="9">
        <v>238.967285</v>
      </c>
      <c r="Y68" s="9">
        <v>243.495926</v>
      </c>
      <c r="Z68" s="9">
        <v>248.26229900000001</v>
      </c>
      <c r="AA68" s="9">
        <v>253.311432</v>
      </c>
      <c r="AB68" s="9">
        <v>258.46984900000001</v>
      </c>
      <c r="AC68" s="9">
        <v>263.74002100000001</v>
      </c>
      <c r="AD68" s="9">
        <v>269.12423699999999</v>
      </c>
      <c r="AE68" s="9">
        <v>274.62493899999998</v>
      </c>
      <c r="AF68" s="9">
        <v>280.24468999999999</v>
      </c>
      <c r="AG68" s="9">
        <v>285.98590100000001</v>
      </c>
      <c r="AH68" s="9">
        <v>291.85131799999999</v>
      </c>
      <c r="AI68" s="9">
        <v>297.84356700000001</v>
      </c>
      <c r="AJ68" s="9">
        <v>303.96527099999997</v>
      </c>
      <c r="AK68" s="9">
        <v>310.21923800000002</v>
      </c>
      <c r="AL68" s="5">
        <v>2.1468999999999999E-2</v>
      </c>
    </row>
    <row r="69" spans="1:38" ht="15" customHeight="1">
      <c r="A69" s="81" t="s">
        <v>310</v>
      </c>
      <c r="B69" s="7" t="s">
        <v>309</v>
      </c>
      <c r="C69" s="9">
        <v>181.30136100000001</v>
      </c>
      <c r="D69" s="9">
        <v>191.96946700000001</v>
      </c>
      <c r="E69" s="9">
        <v>202.942993</v>
      </c>
      <c r="F69" s="9">
        <v>214.399811</v>
      </c>
      <c r="G69" s="9">
        <v>226.37106299999999</v>
      </c>
      <c r="H69" s="9">
        <v>238.79484600000001</v>
      </c>
      <c r="I69" s="9">
        <v>251.74710099999999</v>
      </c>
      <c r="J69" s="9">
        <v>265.25619499999999</v>
      </c>
      <c r="K69" s="9">
        <v>279.29199199999999</v>
      </c>
      <c r="L69" s="9">
        <v>294.03646900000001</v>
      </c>
      <c r="M69" s="9">
        <v>309.12789900000001</v>
      </c>
      <c r="N69" s="9">
        <v>325.045074</v>
      </c>
      <c r="O69" s="9">
        <v>341.74206500000003</v>
      </c>
      <c r="P69" s="9">
        <v>358.92797899999999</v>
      </c>
      <c r="Q69" s="9">
        <v>376.98971599999999</v>
      </c>
      <c r="R69" s="9">
        <v>395.98245200000002</v>
      </c>
      <c r="S69" s="9">
        <v>415.70992999999999</v>
      </c>
      <c r="T69" s="9">
        <v>436.31631499999997</v>
      </c>
      <c r="U69" s="9">
        <v>457.99462899999997</v>
      </c>
      <c r="V69" s="9">
        <v>480.71627799999999</v>
      </c>
      <c r="W69" s="9">
        <v>504.51080300000001</v>
      </c>
      <c r="X69" s="9">
        <v>529.15667699999995</v>
      </c>
      <c r="Y69" s="9">
        <v>555.22967500000004</v>
      </c>
      <c r="Z69" s="9">
        <v>582.51129200000003</v>
      </c>
      <c r="AA69" s="9">
        <v>611.02270499999997</v>
      </c>
      <c r="AB69" s="9">
        <v>640.92016599999999</v>
      </c>
      <c r="AC69" s="9">
        <v>672.27075200000002</v>
      </c>
      <c r="AD69" s="9">
        <v>705.14538600000003</v>
      </c>
      <c r="AE69" s="9">
        <v>739.61779799999999</v>
      </c>
      <c r="AF69" s="9">
        <v>775.76568599999996</v>
      </c>
      <c r="AG69" s="9">
        <v>813.67047100000002</v>
      </c>
      <c r="AH69" s="9">
        <v>853.41735800000004</v>
      </c>
      <c r="AI69" s="9">
        <v>895.09600799999998</v>
      </c>
      <c r="AJ69" s="9">
        <v>938.79998799999998</v>
      </c>
      <c r="AK69" s="9">
        <v>984.62799099999995</v>
      </c>
      <c r="AL69" s="5">
        <v>5.0791000000000003E-2</v>
      </c>
    </row>
    <row r="70" spans="1:38" ht="15" customHeight="1">
      <c r="A70" s="81" t="s">
        <v>308</v>
      </c>
      <c r="B70" s="7" t="s">
        <v>307</v>
      </c>
      <c r="C70" s="9">
        <v>83.061790000000002</v>
      </c>
      <c r="D70" s="9">
        <v>88.615852000000004</v>
      </c>
      <c r="E70" s="9">
        <v>94.438095000000004</v>
      </c>
      <c r="F70" s="9">
        <v>100.61573</v>
      </c>
      <c r="G70" s="9">
        <v>106.93650100000001</v>
      </c>
      <c r="H70" s="9">
        <v>113.462372</v>
      </c>
      <c r="I70" s="9">
        <v>120.266594</v>
      </c>
      <c r="J70" s="9">
        <v>127.243591</v>
      </c>
      <c r="K70" s="9">
        <v>134.21700999999999</v>
      </c>
      <c r="L70" s="9">
        <v>141.29946899999999</v>
      </c>
      <c r="M70" s="9">
        <v>148.67515599999999</v>
      </c>
      <c r="N70" s="9">
        <v>156.37716699999999</v>
      </c>
      <c r="O70" s="9">
        <v>164.404022</v>
      </c>
      <c r="P70" s="9">
        <v>172.754501</v>
      </c>
      <c r="Q70" s="9">
        <v>181.394058</v>
      </c>
      <c r="R70" s="9">
        <v>190.368393</v>
      </c>
      <c r="S70" s="9">
        <v>199.719223</v>
      </c>
      <c r="T70" s="9">
        <v>209.46606399999999</v>
      </c>
      <c r="U70" s="9">
        <v>219.576538</v>
      </c>
      <c r="V70" s="9">
        <v>230.136169</v>
      </c>
      <c r="W70" s="9">
        <v>241.15879799999999</v>
      </c>
      <c r="X70" s="9">
        <v>252.64361600000001</v>
      </c>
      <c r="Y70" s="9">
        <v>264.58840900000001</v>
      </c>
      <c r="Z70" s="9">
        <v>277.03521699999999</v>
      </c>
      <c r="AA70" s="9">
        <v>289.988159</v>
      </c>
      <c r="AB70" s="9">
        <v>303.554688</v>
      </c>
      <c r="AC70" s="9">
        <v>317.763824</v>
      </c>
      <c r="AD70" s="9">
        <v>332.64623999999998</v>
      </c>
      <c r="AE70" s="9">
        <v>348.23382600000002</v>
      </c>
      <c r="AF70" s="9">
        <v>364.55972300000002</v>
      </c>
      <c r="AG70" s="9">
        <v>381.65933200000001</v>
      </c>
      <c r="AH70" s="9">
        <v>399.56918300000001</v>
      </c>
      <c r="AI70" s="9">
        <v>418.32781999999997</v>
      </c>
      <c r="AJ70" s="9">
        <v>437.97546399999999</v>
      </c>
      <c r="AK70" s="9">
        <v>458.55423000000002</v>
      </c>
      <c r="AL70" s="5">
        <v>5.1073E-2</v>
      </c>
    </row>
    <row r="71" spans="1:38" ht="15" customHeight="1">
      <c r="A71" s="81" t="s">
        <v>306</v>
      </c>
      <c r="B71" s="7" t="s">
        <v>305</v>
      </c>
      <c r="C71" s="9">
        <v>61.416285999999999</v>
      </c>
      <c r="D71" s="9">
        <v>64.064200999999997</v>
      </c>
      <c r="E71" s="9">
        <v>66.709557000000004</v>
      </c>
      <c r="F71" s="9">
        <v>69.384872000000001</v>
      </c>
      <c r="G71" s="9">
        <v>72.071213</v>
      </c>
      <c r="H71" s="9">
        <v>74.830939999999998</v>
      </c>
      <c r="I71" s="9">
        <v>77.604713000000004</v>
      </c>
      <c r="J71" s="9">
        <v>80.459632999999997</v>
      </c>
      <c r="K71" s="9">
        <v>83.413421999999997</v>
      </c>
      <c r="L71" s="9">
        <v>86.486519000000001</v>
      </c>
      <c r="M71" s="9">
        <v>89.626937999999996</v>
      </c>
      <c r="N71" s="9">
        <v>92.846321000000003</v>
      </c>
      <c r="O71" s="9">
        <v>96.166229000000001</v>
      </c>
      <c r="P71" s="9">
        <v>99.578818999999996</v>
      </c>
      <c r="Q71" s="9">
        <v>103.156784</v>
      </c>
      <c r="R71" s="9">
        <v>106.926453</v>
      </c>
      <c r="S71" s="9">
        <v>110.944717</v>
      </c>
      <c r="T71" s="9">
        <v>115.23381000000001</v>
      </c>
      <c r="U71" s="9">
        <v>119.792145</v>
      </c>
      <c r="V71" s="9">
        <v>124.50901</v>
      </c>
      <c r="W71" s="9">
        <v>129.46159399999999</v>
      </c>
      <c r="X71" s="9">
        <v>134.74548300000001</v>
      </c>
      <c r="Y71" s="9">
        <v>140.30668600000001</v>
      </c>
      <c r="Z71" s="9">
        <v>146.10313400000001</v>
      </c>
      <c r="AA71" s="9">
        <v>152.15017700000001</v>
      </c>
      <c r="AB71" s="9">
        <v>158.449219</v>
      </c>
      <c r="AC71" s="9">
        <v>165.01078799999999</v>
      </c>
      <c r="AD71" s="9">
        <v>171.84581</v>
      </c>
      <c r="AE71" s="9">
        <v>178.965836</v>
      </c>
      <c r="AF71" s="9">
        <v>186.38269</v>
      </c>
      <c r="AG71" s="9">
        <v>194.10867300000001</v>
      </c>
      <c r="AH71" s="9">
        <v>202.156845</v>
      </c>
      <c r="AI71" s="9">
        <v>210.540558</v>
      </c>
      <c r="AJ71" s="9">
        <v>219.27384900000001</v>
      </c>
      <c r="AK71" s="9">
        <v>228.37127699999999</v>
      </c>
      <c r="AL71" s="5">
        <v>3.9268999999999998E-2</v>
      </c>
    </row>
    <row r="73" spans="1:38" ht="15" customHeight="1">
      <c r="B73" s="4" t="s">
        <v>304</v>
      </c>
    </row>
    <row r="74" spans="1:38" ht="15" customHeight="1">
      <c r="A74" s="81" t="s">
        <v>303</v>
      </c>
      <c r="B74" s="7" t="s">
        <v>164</v>
      </c>
      <c r="C74" s="8">
        <v>34.641804</v>
      </c>
      <c r="D74" s="8">
        <v>34.443676000000004</v>
      </c>
      <c r="E74" s="8">
        <v>33.406219</v>
      </c>
      <c r="F74" s="8">
        <v>32.753875999999998</v>
      </c>
      <c r="G74" s="8">
        <v>32.388924000000003</v>
      </c>
      <c r="H74" s="8">
        <v>31.943190000000001</v>
      </c>
      <c r="I74" s="8">
        <v>31.716566</v>
      </c>
      <c r="J74" s="8">
        <v>31.696052999999999</v>
      </c>
      <c r="K74" s="8">
        <v>31.646695999999999</v>
      </c>
      <c r="L74" s="8">
        <v>31.545437</v>
      </c>
      <c r="M74" s="8">
        <v>31.420912000000001</v>
      </c>
      <c r="N74" s="8">
        <v>31.468218</v>
      </c>
      <c r="O74" s="8">
        <v>31.767569999999999</v>
      </c>
      <c r="P74" s="8">
        <v>32.050251000000003</v>
      </c>
      <c r="Q74" s="8">
        <v>32.307609999999997</v>
      </c>
      <c r="R74" s="8">
        <v>32.483311</v>
      </c>
      <c r="S74" s="8">
        <v>32.800761999999999</v>
      </c>
      <c r="T74" s="8">
        <v>33.013339999999999</v>
      </c>
      <c r="U74" s="8">
        <v>33.151600000000002</v>
      </c>
      <c r="V74" s="8">
        <v>33.285876999999999</v>
      </c>
      <c r="W74" s="8">
        <v>33.486389000000003</v>
      </c>
      <c r="X74" s="8">
        <v>33.440536000000002</v>
      </c>
      <c r="Y74" s="8">
        <v>33.550857999999998</v>
      </c>
      <c r="Z74" s="8">
        <v>33.740001999999997</v>
      </c>
      <c r="AA74" s="8">
        <v>33.881050000000002</v>
      </c>
      <c r="AB74" s="8">
        <v>33.982868000000003</v>
      </c>
      <c r="AC74" s="8">
        <v>34.056556999999998</v>
      </c>
      <c r="AD74" s="8">
        <v>34.109253000000002</v>
      </c>
      <c r="AE74" s="8">
        <v>34.070427000000002</v>
      </c>
      <c r="AF74" s="8">
        <v>34.032775999999998</v>
      </c>
      <c r="AG74" s="8">
        <v>34.058281000000001</v>
      </c>
      <c r="AH74" s="8">
        <v>34.002647000000003</v>
      </c>
      <c r="AI74" s="8">
        <v>33.896926999999998</v>
      </c>
      <c r="AJ74" s="8">
        <v>33.788338000000003</v>
      </c>
      <c r="AK74" s="8">
        <v>33.720737</v>
      </c>
      <c r="AL74" s="5">
        <v>-6.4300000000000002E-4</v>
      </c>
    </row>
    <row r="75" spans="1:38" ht="15" customHeight="1">
      <c r="A75" s="81" t="s">
        <v>302</v>
      </c>
      <c r="B75" s="7" t="s">
        <v>162</v>
      </c>
      <c r="C75" s="8">
        <v>0.68606800000000001</v>
      </c>
      <c r="D75" s="8">
        <v>0.704565</v>
      </c>
      <c r="E75" s="8">
        <v>0.72348800000000002</v>
      </c>
      <c r="F75" s="8">
        <v>0.74073500000000003</v>
      </c>
      <c r="G75" s="8">
        <v>0.75722299999999998</v>
      </c>
      <c r="H75" s="8">
        <v>0.77310500000000004</v>
      </c>
      <c r="I75" s="8">
        <v>0.78914399999999996</v>
      </c>
      <c r="J75" s="8">
        <v>0.80538500000000002</v>
      </c>
      <c r="K75" s="8">
        <v>0.82176199999999999</v>
      </c>
      <c r="L75" s="8">
        <v>0.83810700000000005</v>
      </c>
      <c r="M75" s="8">
        <v>0.85428599999999999</v>
      </c>
      <c r="N75" s="8">
        <v>0.87089000000000005</v>
      </c>
      <c r="O75" s="8">
        <v>0.88797899999999996</v>
      </c>
      <c r="P75" s="8">
        <v>0.90568700000000002</v>
      </c>
      <c r="Q75" s="8">
        <v>0.92406200000000005</v>
      </c>
      <c r="R75" s="8">
        <v>0.94261499999999998</v>
      </c>
      <c r="S75" s="8">
        <v>0.96149200000000001</v>
      </c>
      <c r="T75" s="8">
        <v>0.98090200000000005</v>
      </c>
      <c r="U75" s="8">
        <v>1.0008760000000001</v>
      </c>
      <c r="V75" s="8">
        <v>1.0212779999999999</v>
      </c>
      <c r="W75" s="8">
        <v>1.041677</v>
      </c>
      <c r="X75" s="8">
        <v>1.062341</v>
      </c>
      <c r="Y75" s="8">
        <v>1.083402</v>
      </c>
      <c r="Z75" s="8">
        <v>1.104905</v>
      </c>
      <c r="AA75" s="8">
        <v>1.126816</v>
      </c>
      <c r="AB75" s="8">
        <v>1.1491629999999999</v>
      </c>
      <c r="AC75" s="8">
        <v>1.1719520000000001</v>
      </c>
      <c r="AD75" s="8">
        <v>1.1951940000000001</v>
      </c>
      <c r="AE75" s="8">
        <v>1.218896</v>
      </c>
      <c r="AF75" s="8">
        <v>1.2430680000000001</v>
      </c>
      <c r="AG75" s="8">
        <v>1.26772</v>
      </c>
      <c r="AH75" s="8">
        <v>1.2928599999999999</v>
      </c>
      <c r="AI75" s="8">
        <v>1.3184990000000001</v>
      </c>
      <c r="AJ75" s="8">
        <v>1.3446469999999999</v>
      </c>
      <c r="AK75" s="8">
        <v>1.371313</v>
      </c>
      <c r="AL75" s="5">
        <v>2.0385E-2</v>
      </c>
    </row>
    <row r="76" spans="1:38" ht="15" customHeight="1">
      <c r="A76" s="81" t="s">
        <v>301</v>
      </c>
      <c r="B76" s="7" t="s">
        <v>160</v>
      </c>
      <c r="C76" s="8">
        <v>1.3114209999999999</v>
      </c>
      <c r="D76" s="8">
        <v>1.3555079999999999</v>
      </c>
      <c r="E76" s="8">
        <v>1.405278</v>
      </c>
      <c r="F76" s="8">
        <v>1.4556279999999999</v>
      </c>
      <c r="G76" s="8">
        <v>1.5063709999999999</v>
      </c>
      <c r="H76" s="8">
        <v>1.5574920000000001</v>
      </c>
      <c r="I76" s="8">
        <v>1.609032</v>
      </c>
      <c r="J76" s="8">
        <v>1.6615960000000001</v>
      </c>
      <c r="K76" s="8">
        <v>1.7151970000000001</v>
      </c>
      <c r="L76" s="8">
        <v>1.7689239999999999</v>
      </c>
      <c r="M76" s="8">
        <v>1.82368</v>
      </c>
      <c r="N76" s="8">
        <v>1.8794409999999999</v>
      </c>
      <c r="O76" s="8">
        <v>1.9365270000000001</v>
      </c>
      <c r="P76" s="8">
        <v>1.994021</v>
      </c>
      <c r="Q76" s="8">
        <v>2.0539360000000002</v>
      </c>
      <c r="R76" s="8">
        <v>2.1151140000000002</v>
      </c>
      <c r="S76" s="8">
        <v>2.1772269999999998</v>
      </c>
      <c r="T76" s="8">
        <v>2.2408519999999998</v>
      </c>
      <c r="U76" s="8">
        <v>2.3060239999999999</v>
      </c>
      <c r="V76" s="8">
        <v>2.37277</v>
      </c>
      <c r="W76" s="8">
        <v>2.4415589999999998</v>
      </c>
      <c r="X76" s="8">
        <v>2.5104389999999999</v>
      </c>
      <c r="Y76" s="8">
        <v>2.5830310000000001</v>
      </c>
      <c r="Z76" s="8">
        <v>2.6572900000000002</v>
      </c>
      <c r="AA76" s="8">
        <v>2.7348759999999999</v>
      </c>
      <c r="AB76" s="8">
        <v>2.8147280000000001</v>
      </c>
      <c r="AC76" s="8">
        <v>2.8969100000000001</v>
      </c>
      <c r="AD76" s="8">
        <v>2.9814929999999999</v>
      </c>
      <c r="AE76" s="8">
        <v>3.0685440000000002</v>
      </c>
      <c r="AF76" s="8">
        <v>3.1581380000000001</v>
      </c>
      <c r="AG76" s="8">
        <v>3.2503479999999998</v>
      </c>
      <c r="AH76" s="8">
        <v>3.3452489999999999</v>
      </c>
      <c r="AI76" s="8">
        <v>3.4429219999999998</v>
      </c>
      <c r="AJ76" s="8">
        <v>3.543447</v>
      </c>
      <c r="AK76" s="8">
        <v>3.646906</v>
      </c>
      <c r="AL76" s="5">
        <v>3.0445E-2</v>
      </c>
    </row>
    <row r="77" spans="1:38" ht="15" customHeight="1">
      <c r="A77" s="81" t="s">
        <v>300</v>
      </c>
      <c r="B77" s="7" t="s">
        <v>158</v>
      </c>
      <c r="C77" s="8">
        <v>3.0489090000000001</v>
      </c>
      <c r="D77" s="8">
        <v>3.1449929999999999</v>
      </c>
      <c r="E77" s="8">
        <v>3.2562530000000001</v>
      </c>
      <c r="F77" s="8">
        <v>3.3692850000000001</v>
      </c>
      <c r="G77" s="8">
        <v>3.4858150000000001</v>
      </c>
      <c r="H77" s="8">
        <v>3.6014719999999998</v>
      </c>
      <c r="I77" s="8">
        <v>3.716367</v>
      </c>
      <c r="J77" s="8">
        <v>3.8323149999999999</v>
      </c>
      <c r="K77" s="8">
        <v>3.9475769999999999</v>
      </c>
      <c r="L77" s="8">
        <v>4.05938</v>
      </c>
      <c r="M77" s="8">
        <v>4.1723030000000003</v>
      </c>
      <c r="N77" s="8">
        <v>4.2866499999999998</v>
      </c>
      <c r="O77" s="8">
        <v>4.4013840000000002</v>
      </c>
      <c r="P77" s="8">
        <v>4.5171700000000001</v>
      </c>
      <c r="Q77" s="8">
        <v>4.6370120000000004</v>
      </c>
      <c r="R77" s="8">
        <v>4.7597990000000001</v>
      </c>
      <c r="S77" s="8">
        <v>4.8838010000000001</v>
      </c>
      <c r="T77" s="8">
        <v>5.0099080000000002</v>
      </c>
      <c r="U77" s="8">
        <v>5.1374060000000004</v>
      </c>
      <c r="V77" s="8">
        <v>5.2691730000000003</v>
      </c>
      <c r="W77" s="8">
        <v>5.4054089999999997</v>
      </c>
      <c r="X77" s="8">
        <v>5.5443040000000003</v>
      </c>
      <c r="Y77" s="8">
        <v>5.6893719999999997</v>
      </c>
      <c r="Z77" s="8">
        <v>5.838171</v>
      </c>
      <c r="AA77" s="8">
        <v>5.989598</v>
      </c>
      <c r="AB77" s="8">
        <v>6.1449540000000002</v>
      </c>
      <c r="AC77" s="8">
        <v>6.3043389999999997</v>
      </c>
      <c r="AD77" s="8">
        <v>6.4678579999999997</v>
      </c>
      <c r="AE77" s="8">
        <v>6.6356190000000002</v>
      </c>
      <c r="AF77" s="8">
        <v>6.8077310000000004</v>
      </c>
      <c r="AG77" s="8">
        <v>6.9843070000000003</v>
      </c>
      <c r="AH77" s="8">
        <v>7.1654619999999998</v>
      </c>
      <c r="AI77" s="8">
        <v>7.3513169999999999</v>
      </c>
      <c r="AJ77" s="8">
        <v>7.5419919999999996</v>
      </c>
      <c r="AK77" s="8">
        <v>7.7376139999999998</v>
      </c>
      <c r="AL77" s="5">
        <v>2.7657000000000001E-2</v>
      </c>
    </row>
    <row r="78" spans="1:38" ht="15" customHeight="1">
      <c r="A78" s="81" t="s">
        <v>299</v>
      </c>
      <c r="B78" s="7" t="s">
        <v>156</v>
      </c>
      <c r="C78" s="8">
        <v>26.650915000000001</v>
      </c>
      <c r="D78" s="8">
        <v>27.25243</v>
      </c>
      <c r="E78" s="8">
        <v>27.849903000000001</v>
      </c>
      <c r="F78" s="8">
        <v>28.448174000000002</v>
      </c>
      <c r="G78" s="8">
        <v>29.055672000000001</v>
      </c>
      <c r="H78" s="8">
        <v>29.662994000000001</v>
      </c>
      <c r="I78" s="8">
        <v>30.278058999999999</v>
      </c>
      <c r="J78" s="8">
        <v>30.904444000000002</v>
      </c>
      <c r="K78" s="8">
        <v>31.535751000000001</v>
      </c>
      <c r="L78" s="8">
        <v>32.158504000000001</v>
      </c>
      <c r="M78" s="8">
        <v>32.780074999999997</v>
      </c>
      <c r="N78" s="8">
        <v>33.397635999999999</v>
      </c>
      <c r="O78" s="8">
        <v>34.019168999999998</v>
      </c>
      <c r="P78" s="8">
        <v>34.633133000000001</v>
      </c>
      <c r="Q78" s="8">
        <v>35.238064000000001</v>
      </c>
      <c r="R78" s="8">
        <v>35.863388</v>
      </c>
      <c r="S78" s="8">
        <v>36.493926999999999</v>
      </c>
      <c r="T78" s="8">
        <v>37.130572999999998</v>
      </c>
      <c r="U78" s="8">
        <v>37.772765999999997</v>
      </c>
      <c r="V78" s="8">
        <v>38.428733999999999</v>
      </c>
      <c r="W78" s="8">
        <v>39.101467</v>
      </c>
      <c r="X78" s="8">
        <v>39.779876999999999</v>
      </c>
      <c r="Y78" s="8">
        <v>40.472510999999997</v>
      </c>
      <c r="Z78" s="8">
        <v>41.173366999999999</v>
      </c>
      <c r="AA78" s="8">
        <v>41.882927000000002</v>
      </c>
      <c r="AB78" s="8">
        <v>42.604706</v>
      </c>
      <c r="AC78" s="8">
        <v>43.338923999999999</v>
      </c>
      <c r="AD78" s="8">
        <v>44.085804000000003</v>
      </c>
      <c r="AE78" s="8">
        <v>44.845551</v>
      </c>
      <c r="AF78" s="8">
        <v>45.618389000000001</v>
      </c>
      <c r="AG78" s="8">
        <v>46.404549000000003</v>
      </c>
      <c r="AH78" s="8">
        <v>47.204258000000003</v>
      </c>
      <c r="AI78" s="8">
        <v>48.017746000000002</v>
      </c>
      <c r="AJ78" s="8">
        <v>48.845253</v>
      </c>
      <c r="AK78" s="8">
        <v>49.687016</v>
      </c>
      <c r="AL78" s="5">
        <v>1.8367000000000001E-2</v>
      </c>
    </row>
    <row r="79" spans="1:38" ht="15" customHeight="1">
      <c r="A79" s="81" t="s">
        <v>298</v>
      </c>
      <c r="B79" s="7" t="s">
        <v>154</v>
      </c>
      <c r="C79" s="8">
        <v>1.9628140000000001</v>
      </c>
      <c r="D79" s="8">
        <v>2.0657049999999999</v>
      </c>
      <c r="E79" s="8">
        <v>2.174455</v>
      </c>
      <c r="F79" s="8">
        <v>2.2851669999999999</v>
      </c>
      <c r="G79" s="8">
        <v>2.3967809999999998</v>
      </c>
      <c r="H79" s="8">
        <v>2.5145870000000001</v>
      </c>
      <c r="I79" s="8">
        <v>2.636555</v>
      </c>
      <c r="J79" s="8">
        <v>2.7659220000000002</v>
      </c>
      <c r="K79" s="8">
        <v>2.9004180000000002</v>
      </c>
      <c r="L79" s="8">
        <v>3.0403289999999998</v>
      </c>
      <c r="M79" s="8">
        <v>3.1879059999999999</v>
      </c>
      <c r="N79" s="8">
        <v>3.34504</v>
      </c>
      <c r="O79" s="8">
        <v>3.5120909999999999</v>
      </c>
      <c r="P79" s="8">
        <v>3.6873239999999998</v>
      </c>
      <c r="Q79" s="8">
        <v>3.870066</v>
      </c>
      <c r="R79" s="8">
        <v>4.0620909999999997</v>
      </c>
      <c r="S79" s="8">
        <v>4.262105</v>
      </c>
      <c r="T79" s="8">
        <v>4.4789510000000003</v>
      </c>
      <c r="U79" s="8">
        <v>4.7021870000000003</v>
      </c>
      <c r="V79" s="8">
        <v>4.9357490000000004</v>
      </c>
      <c r="W79" s="8">
        <v>5.1805919999999999</v>
      </c>
      <c r="X79" s="8">
        <v>5.4357300000000004</v>
      </c>
      <c r="Y79" s="8">
        <v>5.7065849999999996</v>
      </c>
      <c r="Z79" s="8">
        <v>5.9886109999999997</v>
      </c>
      <c r="AA79" s="8">
        <v>6.2835479999999997</v>
      </c>
      <c r="AB79" s="8">
        <v>6.5930119999999999</v>
      </c>
      <c r="AC79" s="8">
        <v>6.9177160000000004</v>
      </c>
      <c r="AD79" s="8">
        <v>7.2584109999999997</v>
      </c>
      <c r="AE79" s="8">
        <v>7.6158869999999999</v>
      </c>
      <c r="AF79" s="8">
        <v>7.9909679999999996</v>
      </c>
      <c r="AG79" s="8">
        <v>8.3845209999999994</v>
      </c>
      <c r="AH79" s="8">
        <v>8.7974569999999996</v>
      </c>
      <c r="AI79" s="8">
        <v>9.2307290000000002</v>
      </c>
      <c r="AJ79" s="8">
        <v>9.6853409999999993</v>
      </c>
      <c r="AK79" s="8">
        <v>10.162342000000001</v>
      </c>
      <c r="AL79" s="5">
        <v>4.9464000000000001E-2</v>
      </c>
    </row>
    <row r="80" spans="1:38" ht="15" customHeight="1">
      <c r="A80" s="81" t="s">
        <v>297</v>
      </c>
      <c r="B80" s="7" t="s">
        <v>152</v>
      </c>
      <c r="C80" s="8">
        <v>16.892607000000002</v>
      </c>
      <c r="D80" s="8">
        <v>17.637696999999999</v>
      </c>
      <c r="E80" s="8">
        <v>18.411992999999999</v>
      </c>
      <c r="F80" s="8">
        <v>19.226987999999999</v>
      </c>
      <c r="G80" s="8">
        <v>20.078789</v>
      </c>
      <c r="H80" s="8">
        <v>20.974104000000001</v>
      </c>
      <c r="I80" s="8">
        <v>21.901485000000001</v>
      </c>
      <c r="J80" s="8">
        <v>22.846506000000002</v>
      </c>
      <c r="K80" s="8">
        <v>23.805353</v>
      </c>
      <c r="L80" s="8">
        <v>24.779046999999998</v>
      </c>
      <c r="M80" s="8">
        <v>25.760390999999998</v>
      </c>
      <c r="N80" s="8">
        <v>26.732658000000001</v>
      </c>
      <c r="O80" s="8">
        <v>27.731788999999999</v>
      </c>
      <c r="P80" s="8">
        <v>28.750574</v>
      </c>
      <c r="Q80" s="8">
        <v>29.779007</v>
      </c>
      <c r="R80" s="8">
        <v>30.838145999999998</v>
      </c>
      <c r="S80" s="8">
        <v>31.892047999999999</v>
      </c>
      <c r="T80" s="8">
        <v>32.939692999999998</v>
      </c>
      <c r="U80" s="8">
        <v>34.022387999999999</v>
      </c>
      <c r="V80" s="8">
        <v>35.137951000000001</v>
      </c>
      <c r="W80" s="8">
        <v>36.290641999999998</v>
      </c>
      <c r="X80" s="8">
        <v>37.402760000000001</v>
      </c>
      <c r="Y80" s="8">
        <v>38.511028000000003</v>
      </c>
      <c r="Z80" s="8">
        <v>39.667309000000003</v>
      </c>
      <c r="AA80" s="8">
        <v>40.857346</v>
      </c>
      <c r="AB80" s="8">
        <v>42.083075999999998</v>
      </c>
      <c r="AC80" s="8">
        <v>43.345581000000003</v>
      </c>
      <c r="AD80" s="8">
        <v>44.645966000000001</v>
      </c>
      <c r="AE80" s="8">
        <v>45.985354999999998</v>
      </c>
      <c r="AF80" s="8">
        <v>47.364933000000001</v>
      </c>
      <c r="AG80" s="8">
        <v>48.785896000000001</v>
      </c>
      <c r="AH80" s="8">
        <v>50.249488999999997</v>
      </c>
      <c r="AI80" s="8">
        <v>51.756985</v>
      </c>
      <c r="AJ80" s="8">
        <v>53.309711</v>
      </c>
      <c r="AK80" s="8">
        <v>54.909019000000001</v>
      </c>
      <c r="AL80" s="5">
        <v>3.5012000000000001E-2</v>
      </c>
    </row>
    <row r="81" spans="1:38" ht="15" customHeight="1">
      <c r="A81" s="81" t="s">
        <v>296</v>
      </c>
      <c r="B81" s="7" t="s">
        <v>150</v>
      </c>
      <c r="C81" s="8">
        <v>4.5921500000000002</v>
      </c>
      <c r="D81" s="8">
        <v>4.7486009999999998</v>
      </c>
      <c r="E81" s="8">
        <v>4.9215669999999996</v>
      </c>
      <c r="F81" s="8">
        <v>5.0922720000000004</v>
      </c>
      <c r="G81" s="8">
        <v>5.2567259999999996</v>
      </c>
      <c r="H81" s="8">
        <v>5.4141069999999996</v>
      </c>
      <c r="I81" s="8">
        <v>5.5752100000000002</v>
      </c>
      <c r="J81" s="8">
        <v>5.7421119999999997</v>
      </c>
      <c r="K81" s="8">
        <v>5.9126760000000003</v>
      </c>
      <c r="L81" s="8">
        <v>6.0943019999999999</v>
      </c>
      <c r="M81" s="8">
        <v>6.2691299999999996</v>
      </c>
      <c r="N81" s="8">
        <v>6.4443929999999998</v>
      </c>
      <c r="O81" s="8">
        <v>6.6244399999999999</v>
      </c>
      <c r="P81" s="8">
        <v>6.8077959999999997</v>
      </c>
      <c r="Q81" s="8">
        <v>6.9981980000000004</v>
      </c>
      <c r="R81" s="8">
        <v>7.199433</v>
      </c>
      <c r="S81" s="8">
        <v>7.4075160000000002</v>
      </c>
      <c r="T81" s="8">
        <v>7.6180880000000002</v>
      </c>
      <c r="U81" s="8">
        <v>7.8291310000000003</v>
      </c>
      <c r="V81" s="8">
        <v>8.0356450000000006</v>
      </c>
      <c r="W81" s="8">
        <v>8.2378060000000009</v>
      </c>
      <c r="X81" s="8">
        <v>8.4354960000000005</v>
      </c>
      <c r="Y81" s="8">
        <v>8.6330030000000004</v>
      </c>
      <c r="Z81" s="8">
        <v>8.8291319999999995</v>
      </c>
      <c r="AA81" s="8">
        <v>9.0243789999999997</v>
      </c>
      <c r="AB81" s="8">
        <v>9.2239439999999995</v>
      </c>
      <c r="AC81" s="8">
        <v>9.4279220000000006</v>
      </c>
      <c r="AD81" s="8">
        <v>9.6364099999999997</v>
      </c>
      <c r="AE81" s="8">
        <v>9.8495089999999994</v>
      </c>
      <c r="AF81" s="8">
        <v>10.067318999999999</v>
      </c>
      <c r="AG81" s="8">
        <v>10.289948000000001</v>
      </c>
      <c r="AH81" s="8">
        <v>10.517499000000001</v>
      </c>
      <c r="AI81" s="8">
        <v>10.750083</v>
      </c>
      <c r="AJ81" s="8">
        <v>10.987807999999999</v>
      </c>
      <c r="AK81" s="8">
        <v>11.230791999999999</v>
      </c>
      <c r="AL81" s="5">
        <v>2.6428E-2</v>
      </c>
    </row>
    <row r="82" spans="1:38" ht="15" customHeight="1">
      <c r="A82" s="81" t="s">
        <v>295</v>
      </c>
      <c r="B82" s="7" t="s">
        <v>148</v>
      </c>
      <c r="C82" s="8">
        <v>22.296278000000001</v>
      </c>
      <c r="D82" s="8">
        <v>23.543606</v>
      </c>
      <c r="E82" s="8">
        <v>24.80611</v>
      </c>
      <c r="F82" s="8">
        <v>26.151356</v>
      </c>
      <c r="G82" s="8">
        <v>27.525784000000002</v>
      </c>
      <c r="H82" s="8">
        <v>28.947600999999999</v>
      </c>
      <c r="I82" s="8">
        <v>30.412845999999998</v>
      </c>
      <c r="J82" s="8">
        <v>31.947880000000001</v>
      </c>
      <c r="K82" s="8">
        <v>33.492916000000001</v>
      </c>
      <c r="L82" s="8">
        <v>35.035159999999998</v>
      </c>
      <c r="M82" s="8">
        <v>36.600723000000002</v>
      </c>
      <c r="N82" s="8">
        <v>38.207138</v>
      </c>
      <c r="O82" s="8">
        <v>39.807307999999999</v>
      </c>
      <c r="P82" s="8">
        <v>41.341343000000002</v>
      </c>
      <c r="Q82" s="8">
        <v>43.069015999999998</v>
      </c>
      <c r="R82" s="8">
        <v>44.805801000000002</v>
      </c>
      <c r="S82" s="8">
        <v>46.491366999999997</v>
      </c>
      <c r="T82" s="8">
        <v>48.258156</v>
      </c>
      <c r="U82" s="8">
        <v>50.021079999999998</v>
      </c>
      <c r="V82" s="8">
        <v>51.842593999999998</v>
      </c>
      <c r="W82" s="8">
        <v>53.718921999999999</v>
      </c>
      <c r="X82" s="8">
        <v>55.593479000000002</v>
      </c>
      <c r="Y82" s="8">
        <v>57.562443000000002</v>
      </c>
      <c r="Z82" s="8">
        <v>59.478366999999999</v>
      </c>
      <c r="AA82" s="8">
        <v>61.438701999999999</v>
      </c>
      <c r="AB82" s="8">
        <v>63.463650000000001</v>
      </c>
      <c r="AC82" s="8">
        <v>65.555335999999997</v>
      </c>
      <c r="AD82" s="8">
        <v>67.715958000000001</v>
      </c>
      <c r="AE82" s="8">
        <v>69.947800000000001</v>
      </c>
      <c r="AF82" s="8">
        <v>72.253189000000006</v>
      </c>
      <c r="AG82" s="8">
        <v>74.634567000000004</v>
      </c>
      <c r="AH82" s="8">
        <v>77.094436999999999</v>
      </c>
      <c r="AI82" s="8">
        <v>79.635375999999994</v>
      </c>
      <c r="AJ82" s="8">
        <v>82.260063000000002</v>
      </c>
      <c r="AK82" s="8">
        <v>84.971260000000001</v>
      </c>
      <c r="AL82" s="5">
        <v>3.9659E-2</v>
      </c>
    </row>
    <row r="83" spans="1:38" ht="15" customHeight="1">
      <c r="A83" s="81" t="s">
        <v>294</v>
      </c>
      <c r="B83" s="7" t="s">
        <v>146</v>
      </c>
      <c r="C83" s="8">
        <v>6.9367520000000003</v>
      </c>
      <c r="D83" s="8">
        <v>7.0411279999999996</v>
      </c>
      <c r="E83" s="8">
        <v>7.1274009999999999</v>
      </c>
      <c r="F83" s="8">
        <v>7.211195</v>
      </c>
      <c r="G83" s="8">
        <v>7.2938679999999998</v>
      </c>
      <c r="H83" s="8">
        <v>7.3769600000000004</v>
      </c>
      <c r="I83" s="8">
        <v>7.4584510000000002</v>
      </c>
      <c r="J83" s="8">
        <v>7.5374460000000001</v>
      </c>
      <c r="K83" s="8">
        <v>7.6166219999999996</v>
      </c>
      <c r="L83" s="8">
        <v>7.695462</v>
      </c>
      <c r="M83" s="8">
        <v>7.7665850000000001</v>
      </c>
      <c r="N83" s="8">
        <v>7.8381220000000003</v>
      </c>
      <c r="O83" s="8">
        <v>7.9137930000000001</v>
      </c>
      <c r="P83" s="8">
        <v>7.9884029999999999</v>
      </c>
      <c r="Q83" s="8">
        <v>8.058268</v>
      </c>
      <c r="R83" s="8">
        <v>8.1316459999999999</v>
      </c>
      <c r="S83" s="8">
        <v>8.2076569999999993</v>
      </c>
      <c r="T83" s="8">
        <v>8.2808089999999996</v>
      </c>
      <c r="U83" s="8">
        <v>8.3488279999999992</v>
      </c>
      <c r="V83" s="8">
        <v>8.4136780000000009</v>
      </c>
      <c r="W83" s="8">
        <v>8.4748099999999997</v>
      </c>
      <c r="X83" s="8">
        <v>8.5288459999999997</v>
      </c>
      <c r="Y83" s="8">
        <v>8.5795139999999996</v>
      </c>
      <c r="Z83" s="8">
        <v>8.6358230000000002</v>
      </c>
      <c r="AA83" s="8">
        <v>8.6990999999999996</v>
      </c>
      <c r="AB83" s="8">
        <v>8.7628389999999996</v>
      </c>
      <c r="AC83" s="8">
        <v>8.827045</v>
      </c>
      <c r="AD83" s="8">
        <v>8.8917230000000007</v>
      </c>
      <c r="AE83" s="8">
        <v>8.9568739999999991</v>
      </c>
      <c r="AF83" s="8">
        <v>9.0225030000000004</v>
      </c>
      <c r="AG83" s="8">
        <v>9.0886130000000005</v>
      </c>
      <c r="AH83" s="8">
        <v>9.1552070000000008</v>
      </c>
      <c r="AI83" s="8">
        <v>9.2222899999999992</v>
      </c>
      <c r="AJ83" s="8">
        <v>9.2898639999999997</v>
      </c>
      <c r="AK83" s="8">
        <v>9.3579319999999999</v>
      </c>
      <c r="AL83" s="5">
        <v>8.6569999999999998E-3</v>
      </c>
    </row>
    <row r="84" spans="1:38" ht="15" customHeight="1">
      <c r="A84" s="81" t="s">
        <v>293</v>
      </c>
      <c r="B84" s="7" t="s">
        <v>144</v>
      </c>
      <c r="C84" s="8">
        <v>7.4082710000000001</v>
      </c>
      <c r="D84" s="8">
        <v>7.7542369999999998</v>
      </c>
      <c r="E84" s="8">
        <v>8.1040749999999999</v>
      </c>
      <c r="F84" s="8">
        <v>8.4644250000000003</v>
      </c>
      <c r="G84" s="8">
        <v>8.8360289999999999</v>
      </c>
      <c r="H84" s="8">
        <v>9.2159689999999994</v>
      </c>
      <c r="I84" s="8">
        <v>9.6067870000000006</v>
      </c>
      <c r="J84" s="8">
        <v>10.009054000000001</v>
      </c>
      <c r="K84" s="8">
        <v>10.421165</v>
      </c>
      <c r="L84" s="8">
        <v>10.849281</v>
      </c>
      <c r="M84" s="8">
        <v>11.279645</v>
      </c>
      <c r="N84" s="8">
        <v>11.729161</v>
      </c>
      <c r="O84" s="8">
        <v>12.195456999999999</v>
      </c>
      <c r="P84" s="8">
        <v>12.667718000000001</v>
      </c>
      <c r="Q84" s="8">
        <v>13.158915</v>
      </c>
      <c r="R84" s="8">
        <v>13.670059999999999</v>
      </c>
      <c r="S84" s="8">
        <v>14.193841000000001</v>
      </c>
      <c r="T84" s="8">
        <v>14.73448</v>
      </c>
      <c r="U84" s="8">
        <v>15.297641</v>
      </c>
      <c r="V84" s="8">
        <v>15.881485</v>
      </c>
      <c r="W84" s="8">
        <v>16.486017</v>
      </c>
      <c r="X84" s="8">
        <v>17.103387999999999</v>
      </c>
      <c r="Y84" s="8">
        <v>17.751207000000001</v>
      </c>
      <c r="Z84" s="8">
        <v>18.421458999999999</v>
      </c>
      <c r="AA84" s="8">
        <v>19.113859000000001</v>
      </c>
      <c r="AB84" s="8">
        <v>19.832287000000001</v>
      </c>
      <c r="AC84" s="8">
        <v>20.577717</v>
      </c>
      <c r="AD84" s="8">
        <v>21.351165999999999</v>
      </c>
      <c r="AE84" s="8">
        <v>22.153684999999999</v>
      </c>
      <c r="AF84" s="8">
        <v>22.986366</v>
      </c>
      <c r="AG84" s="8">
        <v>23.850349000000001</v>
      </c>
      <c r="AH84" s="8">
        <v>24.746803</v>
      </c>
      <c r="AI84" s="8">
        <v>25.676950000000001</v>
      </c>
      <c r="AJ84" s="8">
        <v>26.642063</v>
      </c>
      <c r="AK84" s="8">
        <v>27.643447999999999</v>
      </c>
      <c r="AL84" s="5">
        <v>3.9271E-2</v>
      </c>
    </row>
    <row r="85" spans="1:38" ht="15" customHeight="1">
      <c r="A85" s="81" t="s">
        <v>292</v>
      </c>
      <c r="B85" s="7" t="s">
        <v>142</v>
      </c>
      <c r="C85" s="8">
        <v>9.9485250000000001</v>
      </c>
      <c r="D85" s="8">
        <v>10.601108</v>
      </c>
      <c r="E85" s="8">
        <v>11.282280999999999</v>
      </c>
      <c r="F85" s="8">
        <v>12.002520000000001</v>
      </c>
      <c r="G85" s="8">
        <v>12.735132999999999</v>
      </c>
      <c r="H85" s="8">
        <v>13.487648999999999</v>
      </c>
      <c r="I85" s="8">
        <v>14.268753999999999</v>
      </c>
      <c r="J85" s="8">
        <v>15.06522</v>
      </c>
      <c r="K85" s="8">
        <v>15.855382000000001</v>
      </c>
      <c r="L85" s="8">
        <v>16.652944999999999</v>
      </c>
      <c r="M85" s="8">
        <v>17.480148</v>
      </c>
      <c r="N85" s="8">
        <v>18.340537999999999</v>
      </c>
      <c r="O85" s="8">
        <v>19.233544999999999</v>
      </c>
      <c r="P85" s="8">
        <v>20.158653000000001</v>
      </c>
      <c r="Q85" s="8">
        <v>21.111353000000001</v>
      </c>
      <c r="R85" s="8">
        <v>22.096823000000001</v>
      </c>
      <c r="S85" s="8">
        <v>23.119505</v>
      </c>
      <c r="T85" s="8">
        <v>24.181277999999999</v>
      </c>
      <c r="U85" s="8">
        <v>25.277849</v>
      </c>
      <c r="V85" s="8">
        <v>26.418835000000001</v>
      </c>
      <c r="W85" s="8">
        <v>27.605387</v>
      </c>
      <c r="X85" s="8">
        <v>28.836784000000002</v>
      </c>
      <c r="Y85" s="8">
        <v>30.112252999999999</v>
      </c>
      <c r="Z85" s="8">
        <v>31.436102000000002</v>
      </c>
      <c r="AA85" s="8">
        <v>32.808216000000002</v>
      </c>
      <c r="AB85" s="8">
        <v>34.240219000000003</v>
      </c>
      <c r="AC85" s="8">
        <v>35.734726000000002</v>
      </c>
      <c r="AD85" s="8">
        <v>37.294468000000002</v>
      </c>
      <c r="AE85" s="8">
        <v>38.922291000000001</v>
      </c>
      <c r="AF85" s="8">
        <v>40.621158999999999</v>
      </c>
      <c r="AG85" s="8">
        <v>42.394179999999999</v>
      </c>
      <c r="AH85" s="8">
        <v>44.244591</v>
      </c>
      <c r="AI85" s="8">
        <v>46.17577</v>
      </c>
      <c r="AJ85" s="8">
        <v>48.191237999999998</v>
      </c>
      <c r="AK85" s="8">
        <v>50.294670000000004</v>
      </c>
      <c r="AL85" s="5">
        <v>4.8311E-2</v>
      </c>
    </row>
    <row r="86" spans="1:38" ht="15" customHeight="1">
      <c r="A86" s="81" t="s">
        <v>291</v>
      </c>
      <c r="B86" s="7" t="s">
        <v>140</v>
      </c>
      <c r="C86" s="8">
        <v>1.377883</v>
      </c>
      <c r="D86" s="8">
        <v>1.419781</v>
      </c>
      <c r="E86" s="8">
        <v>1.4603660000000001</v>
      </c>
      <c r="F86" s="8">
        <v>1.5003169999999999</v>
      </c>
      <c r="G86" s="8">
        <v>1.5392669999999999</v>
      </c>
      <c r="H86" s="8">
        <v>1.5785629999999999</v>
      </c>
      <c r="I86" s="8">
        <v>1.6169389999999999</v>
      </c>
      <c r="J86" s="8">
        <v>1.655767</v>
      </c>
      <c r="K86" s="8">
        <v>1.6954149999999999</v>
      </c>
      <c r="L86" s="8">
        <v>1.736227</v>
      </c>
      <c r="M86" s="8">
        <v>1.7770790000000001</v>
      </c>
      <c r="N86" s="8">
        <v>1.8182020000000001</v>
      </c>
      <c r="O86" s="8">
        <v>1.8599730000000001</v>
      </c>
      <c r="P86" s="8">
        <v>1.902185</v>
      </c>
      <c r="Q86" s="8">
        <v>1.946197</v>
      </c>
      <c r="R86" s="8">
        <v>1.992407</v>
      </c>
      <c r="S86" s="8">
        <v>2.0417610000000002</v>
      </c>
      <c r="T86" s="8">
        <v>2.094522</v>
      </c>
      <c r="U86" s="8">
        <v>2.1505070000000002</v>
      </c>
      <c r="V86" s="8">
        <v>2.2075680000000002</v>
      </c>
      <c r="W86" s="8">
        <v>2.2670249999999998</v>
      </c>
      <c r="X86" s="8">
        <v>2.3304140000000002</v>
      </c>
      <c r="Y86" s="8">
        <v>2.396636</v>
      </c>
      <c r="Z86" s="8">
        <v>2.4647890000000001</v>
      </c>
      <c r="AA86" s="8">
        <v>2.5350649999999999</v>
      </c>
      <c r="AB86" s="8">
        <v>2.607345</v>
      </c>
      <c r="AC86" s="8">
        <v>2.6816870000000002</v>
      </c>
      <c r="AD86" s="8">
        <v>2.7581470000000001</v>
      </c>
      <c r="AE86" s="8">
        <v>2.8367879999999999</v>
      </c>
      <c r="AF86" s="8">
        <v>2.9176709999999999</v>
      </c>
      <c r="AG86" s="8">
        <v>3.0008599999999999</v>
      </c>
      <c r="AH86" s="8">
        <v>3.0864210000000001</v>
      </c>
      <c r="AI86" s="8">
        <v>3.1744219999999999</v>
      </c>
      <c r="AJ86" s="8">
        <v>3.2649309999999998</v>
      </c>
      <c r="AK86" s="8">
        <v>3.3580209999999999</v>
      </c>
      <c r="AL86" s="5">
        <v>2.6429999999999999E-2</v>
      </c>
    </row>
    <row r="87" spans="1:38" ht="15" customHeight="1">
      <c r="A87" s="81" t="s">
        <v>290</v>
      </c>
      <c r="B87" s="7" t="s">
        <v>138</v>
      </c>
      <c r="C87" s="8">
        <v>137.75439499999999</v>
      </c>
      <c r="D87" s="8">
        <v>141.71302800000001</v>
      </c>
      <c r="E87" s="8">
        <v>144.92941300000001</v>
      </c>
      <c r="F87" s="8">
        <v>148.70195000000001</v>
      </c>
      <c r="G87" s="8">
        <v>152.85638399999999</v>
      </c>
      <c r="H87" s="8">
        <v>157.04780600000001</v>
      </c>
      <c r="I87" s="8">
        <v>161.586197</v>
      </c>
      <c r="J87" s="8">
        <v>166.46968100000001</v>
      </c>
      <c r="K87" s="8">
        <v>171.366928</v>
      </c>
      <c r="L87" s="8">
        <v>176.25308200000001</v>
      </c>
      <c r="M87" s="8">
        <v>181.172867</v>
      </c>
      <c r="N87" s="8">
        <v>186.358093</v>
      </c>
      <c r="O87" s="8">
        <v>191.89103700000001</v>
      </c>
      <c r="P87" s="8">
        <v>197.40426600000001</v>
      </c>
      <c r="Q87" s="8">
        <v>203.15171799999999</v>
      </c>
      <c r="R87" s="8">
        <v>208.960632</v>
      </c>
      <c r="S87" s="8">
        <v>214.93301400000001</v>
      </c>
      <c r="T87" s="8">
        <v>220.96156300000001</v>
      </c>
      <c r="U87" s="8">
        <v>227.01828</v>
      </c>
      <c r="V87" s="8">
        <v>233.251328</v>
      </c>
      <c r="W87" s="8">
        <v>239.73770099999999</v>
      </c>
      <c r="X87" s="8">
        <v>246.00439499999999</v>
      </c>
      <c r="Y87" s="8">
        <v>252.63185100000001</v>
      </c>
      <c r="Z87" s="8">
        <v>259.43530299999998</v>
      </c>
      <c r="AA87" s="8">
        <v>266.37548800000002</v>
      </c>
      <c r="AB87" s="8">
        <v>273.50277699999998</v>
      </c>
      <c r="AC87" s="8">
        <v>280.83642600000002</v>
      </c>
      <c r="AD87" s="8">
        <v>288.39184599999999</v>
      </c>
      <c r="AE87" s="8">
        <v>296.10723899999999</v>
      </c>
      <c r="AF87" s="8">
        <v>304.08419800000001</v>
      </c>
      <c r="AG87" s="8">
        <v>312.39410400000003</v>
      </c>
      <c r="AH87" s="8">
        <v>320.90240499999999</v>
      </c>
      <c r="AI87" s="8">
        <v>329.64999399999999</v>
      </c>
      <c r="AJ87" s="8">
        <v>338.69467200000003</v>
      </c>
      <c r="AK87" s="8">
        <v>348.09112499999998</v>
      </c>
      <c r="AL87" s="5">
        <v>2.7605999999999999E-2</v>
      </c>
    </row>
    <row r="89" spans="1:38" ht="15" customHeight="1">
      <c r="B89" s="4" t="s">
        <v>289</v>
      </c>
    </row>
    <row r="90" spans="1:38" ht="15" customHeight="1">
      <c r="A90" s="81" t="s">
        <v>288</v>
      </c>
      <c r="B90" s="7" t="s">
        <v>268</v>
      </c>
      <c r="C90" s="9">
        <v>1086.9257809999999</v>
      </c>
      <c r="D90" s="9">
        <v>1104.624268</v>
      </c>
      <c r="E90" s="9">
        <v>1139.1995850000001</v>
      </c>
      <c r="F90" s="9">
        <v>1174.4101559999999</v>
      </c>
      <c r="G90" s="9">
        <v>1200.9003909999999</v>
      </c>
      <c r="H90" s="9">
        <v>1230.848389</v>
      </c>
      <c r="I90" s="9">
        <v>1259.9061280000001</v>
      </c>
      <c r="J90" s="9">
        <v>1285.1395259999999</v>
      </c>
      <c r="K90" s="9">
        <v>1313.1042480000001</v>
      </c>
      <c r="L90" s="9">
        <v>1341.6759030000001</v>
      </c>
      <c r="M90" s="9">
        <v>1372.0097659999999</v>
      </c>
      <c r="N90" s="9">
        <v>1404.518311</v>
      </c>
      <c r="O90" s="9">
        <v>1440.1707759999999</v>
      </c>
      <c r="P90" s="9">
        <v>1476.056519</v>
      </c>
      <c r="Q90" s="9">
        <v>1510.760376</v>
      </c>
      <c r="R90" s="9">
        <v>1545.6125489999999</v>
      </c>
      <c r="S90" s="9">
        <v>1581.660034</v>
      </c>
      <c r="T90" s="9">
        <v>1617.0557859999999</v>
      </c>
      <c r="U90" s="9">
        <v>1652.6519780000001</v>
      </c>
      <c r="V90" s="9">
        <v>1688.5942379999999</v>
      </c>
      <c r="W90" s="9">
        <v>1724.7788089999999</v>
      </c>
      <c r="X90" s="9">
        <v>1760.535889</v>
      </c>
      <c r="Y90" s="9">
        <v>1797.1556399999999</v>
      </c>
      <c r="Z90" s="9">
        <v>1834.4586179999999</v>
      </c>
      <c r="AA90" s="9">
        <v>1873.1104740000001</v>
      </c>
      <c r="AB90" s="9">
        <v>1911.7482910000001</v>
      </c>
      <c r="AC90" s="9">
        <v>1951.189087</v>
      </c>
      <c r="AD90" s="9">
        <v>1991.5474850000001</v>
      </c>
      <c r="AE90" s="9">
        <v>2032.4270019999999</v>
      </c>
      <c r="AF90" s="9">
        <v>2074.235107</v>
      </c>
      <c r="AG90" s="9">
        <v>2116.2490229999999</v>
      </c>
      <c r="AH90" s="9">
        <v>2158.8271479999999</v>
      </c>
      <c r="AI90" s="9">
        <v>2201.3815920000002</v>
      </c>
      <c r="AJ90" s="9">
        <v>2243.6435550000001</v>
      </c>
      <c r="AK90" s="9">
        <v>2287.4628910000001</v>
      </c>
      <c r="AL90" s="5">
        <v>2.2304000000000001E-2</v>
      </c>
    </row>
    <row r="91" spans="1:38" ht="15" customHeight="1">
      <c r="A91" s="81" t="s">
        <v>287</v>
      </c>
      <c r="B91" s="7" t="s">
        <v>174</v>
      </c>
      <c r="C91" s="9">
        <v>708.261169</v>
      </c>
      <c r="D91" s="9">
        <v>718.21661400000005</v>
      </c>
      <c r="E91" s="9">
        <v>739.02319299999999</v>
      </c>
      <c r="F91" s="9">
        <v>760.15649399999995</v>
      </c>
      <c r="G91" s="9">
        <v>775.60986300000002</v>
      </c>
      <c r="H91" s="9">
        <v>793.21758999999997</v>
      </c>
      <c r="I91" s="9">
        <v>810.182007</v>
      </c>
      <c r="J91" s="9">
        <v>824.63482699999997</v>
      </c>
      <c r="K91" s="9">
        <v>840.75915499999996</v>
      </c>
      <c r="L91" s="9">
        <v>857.19317599999999</v>
      </c>
      <c r="M91" s="9">
        <v>874.66430700000001</v>
      </c>
      <c r="N91" s="9">
        <v>893.42279099999996</v>
      </c>
      <c r="O91" s="9">
        <v>914.06823699999995</v>
      </c>
      <c r="P91" s="9">
        <v>934.75640899999996</v>
      </c>
      <c r="Q91" s="9">
        <v>954.59789999999998</v>
      </c>
      <c r="R91" s="9">
        <v>974.42968800000006</v>
      </c>
      <c r="S91" s="9">
        <v>994.90252699999996</v>
      </c>
      <c r="T91" s="9">
        <v>1014.860779</v>
      </c>
      <c r="U91" s="9">
        <v>1034.834717</v>
      </c>
      <c r="V91" s="9">
        <v>1054.9133300000001</v>
      </c>
      <c r="W91" s="9">
        <v>1075.0307620000001</v>
      </c>
      <c r="X91" s="9">
        <v>1094.789307</v>
      </c>
      <c r="Y91" s="9">
        <v>1115.019409</v>
      </c>
      <c r="Z91" s="9">
        <v>1135.5532229999999</v>
      </c>
      <c r="AA91" s="9">
        <v>1156.7947999999999</v>
      </c>
      <c r="AB91" s="9">
        <v>1178.4704589999999</v>
      </c>
      <c r="AC91" s="9">
        <v>1200.5424800000001</v>
      </c>
      <c r="AD91" s="9">
        <v>1223.077393</v>
      </c>
      <c r="AE91" s="9">
        <v>1245.8304439999999</v>
      </c>
      <c r="AF91" s="9">
        <v>1269.0473629999999</v>
      </c>
      <c r="AG91" s="9">
        <v>1292.286621</v>
      </c>
      <c r="AH91" s="9">
        <v>1315.764404</v>
      </c>
      <c r="AI91" s="9">
        <v>1339.123779</v>
      </c>
      <c r="AJ91" s="9">
        <v>1362.202759</v>
      </c>
      <c r="AK91" s="9">
        <v>1386.1137699999999</v>
      </c>
      <c r="AL91" s="5">
        <v>2.0124E-2</v>
      </c>
    </row>
    <row r="92" spans="1:38" ht="15" customHeight="1">
      <c r="A92" s="81" t="s">
        <v>286</v>
      </c>
      <c r="B92" s="7" t="s">
        <v>172</v>
      </c>
      <c r="C92" s="9">
        <v>275.05593900000002</v>
      </c>
      <c r="D92" s="9">
        <v>281.08938599999999</v>
      </c>
      <c r="E92" s="9">
        <v>291.54547100000002</v>
      </c>
      <c r="F92" s="9">
        <v>302.24224900000002</v>
      </c>
      <c r="G92" s="9">
        <v>310.71530200000001</v>
      </c>
      <c r="H92" s="9">
        <v>320.158997</v>
      </c>
      <c r="I92" s="9">
        <v>329.43478399999998</v>
      </c>
      <c r="J92" s="9">
        <v>337.755157</v>
      </c>
      <c r="K92" s="9">
        <v>346.87374899999998</v>
      </c>
      <c r="L92" s="9">
        <v>356.22937000000002</v>
      </c>
      <c r="M92" s="9">
        <v>366.14120500000001</v>
      </c>
      <c r="N92" s="9">
        <v>376.73281900000001</v>
      </c>
      <c r="O92" s="9">
        <v>388.28302000000002</v>
      </c>
      <c r="P92" s="9">
        <v>400.00073200000003</v>
      </c>
      <c r="Q92" s="9">
        <v>411.49438500000002</v>
      </c>
      <c r="R92" s="9">
        <v>423.13214099999999</v>
      </c>
      <c r="S92" s="9">
        <v>435.21142600000002</v>
      </c>
      <c r="T92" s="9">
        <v>447.21612499999998</v>
      </c>
      <c r="U92" s="9">
        <v>459.38729899999998</v>
      </c>
      <c r="V92" s="9">
        <v>471.76852400000001</v>
      </c>
      <c r="W92" s="9">
        <v>484.332245</v>
      </c>
      <c r="X92" s="9">
        <v>496.868652</v>
      </c>
      <c r="Y92" s="9">
        <v>509.69693000000001</v>
      </c>
      <c r="Z92" s="9">
        <v>522.84265100000005</v>
      </c>
      <c r="AA92" s="9">
        <v>536.504456</v>
      </c>
      <c r="AB92" s="9">
        <v>550.29528800000003</v>
      </c>
      <c r="AC92" s="9">
        <v>564.44079599999998</v>
      </c>
      <c r="AD92" s="9">
        <v>578.97845500000005</v>
      </c>
      <c r="AE92" s="9">
        <v>593.794128</v>
      </c>
      <c r="AF92" s="9">
        <v>609.01293899999996</v>
      </c>
      <c r="AG92" s="9">
        <v>624.42053199999998</v>
      </c>
      <c r="AH92" s="9">
        <v>640.12731900000006</v>
      </c>
      <c r="AI92" s="9">
        <v>655.95636000000002</v>
      </c>
      <c r="AJ92" s="9">
        <v>671.82598900000005</v>
      </c>
      <c r="AK92" s="9">
        <v>688.30407700000001</v>
      </c>
      <c r="AL92" s="5">
        <v>2.751E-2</v>
      </c>
    </row>
    <row r="93" spans="1:38" ht="15" customHeight="1">
      <c r="A93" s="81" t="s">
        <v>285</v>
      </c>
      <c r="B93" s="7" t="s">
        <v>170</v>
      </c>
      <c r="C93" s="9">
        <v>103.608604</v>
      </c>
      <c r="D93" s="9">
        <v>105.318169</v>
      </c>
      <c r="E93" s="9">
        <v>108.631004</v>
      </c>
      <c r="F93" s="9">
        <v>112.011391</v>
      </c>
      <c r="G93" s="9">
        <v>114.575058</v>
      </c>
      <c r="H93" s="9">
        <v>117.471733</v>
      </c>
      <c r="I93" s="9">
        <v>120.28930699999999</v>
      </c>
      <c r="J93" s="9">
        <v>122.749573</v>
      </c>
      <c r="K93" s="9">
        <v>125.471405</v>
      </c>
      <c r="L93" s="9">
        <v>128.25337200000001</v>
      </c>
      <c r="M93" s="9">
        <v>131.20431500000001</v>
      </c>
      <c r="N93" s="9">
        <v>134.36262500000001</v>
      </c>
      <c r="O93" s="9">
        <v>137.81956500000001</v>
      </c>
      <c r="P93" s="9">
        <v>141.29943800000001</v>
      </c>
      <c r="Q93" s="9">
        <v>144.668091</v>
      </c>
      <c r="R93" s="9">
        <v>148.050613</v>
      </c>
      <c r="S93" s="9">
        <v>151.54594399999999</v>
      </c>
      <c r="T93" s="9">
        <v>154.97894299999999</v>
      </c>
      <c r="U93" s="9">
        <v>158.42987099999999</v>
      </c>
      <c r="V93" s="9">
        <v>161.91215500000001</v>
      </c>
      <c r="W93" s="9">
        <v>165.415741</v>
      </c>
      <c r="X93" s="9">
        <v>168.87794500000001</v>
      </c>
      <c r="Y93" s="9">
        <v>172.43924000000001</v>
      </c>
      <c r="Z93" s="9">
        <v>176.062836</v>
      </c>
      <c r="AA93" s="9">
        <v>179.81137100000001</v>
      </c>
      <c r="AB93" s="9">
        <v>182.98234600000001</v>
      </c>
      <c r="AC93" s="9">
        <v>186.20578</v>
      </c>
      <c r="AD93" s="9">
        <v>189.49177599999999</v>
      </c>
      <c r="AE93" s="9">
        <v>192.80230700000001</v>
      </c>
      <c r="AF93" s="9">
        <v>196.17497299999999</v>
      </c>
      <c r="AG93" s="9">
        <v>199.54165599999999</v>
      </c>
      <c r="AH93" s="9">
        <v>202.935394</v>
      </c>
      <c r="AI93" s="9">
        <v>206.3013</v>
      </c>
      <c r="AJ93" s="9">
        <v>209.614609</v>
      </c>
      <c r="AK93" s="9">
        <v>213.04542499999999</v>
      </c>
      <c r="AL93" s="5">
        <v>2.1579000000000001E-2</v>
      </c>
    </row>
    <row r="94" spans="1:38" ht="15" customHeight="1">
      <c r="A94" s="81" t="s">
        <v>284</v>
      </c>
      <c r="B94" s="7" t="s">
        <v>263</v>
      </c>
      <c r="C94" s="9">
        <v>153.31352200000001</v>
      </c>
      <c r="D94" s="9">
        <v>158.791473</v>
      </c>
      <c r="E94" s="9">
        <v>164.49031099999999</v>
      </c>
      <c r="F94" s="9">
        <v>170.03923</v>
      </c>
      <c r="G94" s="9">
        <v>175.59544399999999</v>
      </c>
      <c r="H94" s="9">
        <v>181.184799</v>
      </c>
      <c r="I94" s="9">
        <v>186.94996599999999</v>
      </c>
      <c r="J94" s="9">
        <v>192.90679900000001</v>
      </c>
      <c r="K94" s="9">
        <v>199.047562</v>
      </c>
      <c r="L94" s="9">
        <v>205.34435999999999</v>
      </c>
      <c r="M94" s="9">
        <v>211.77410900000001</v>
      </c>
      <c r="N94" s="9">
        <v>218.461243</v>
      </c>
      <c r="O94" s="9">
        <v>225.426804</v>
      </c>
      <c r="P94" s="9">
        <v>232.70988500000001</v>
      </c>
      <c r="Q94" s="9">
        <v>240.33279400000001</v>
      </c>
      <c r="R94" s="9">
        <v>248.200943</v>
      </c>
      <c r="S94" s="9">
        <v>256.35534699999999</v>
      </c>
      <c r="T94" s="9">
        <v>264.85412600000001</v>
      </c>
      <c r="U94" s="9">
        <v>273.71765099999999</v>
      </c>
      <c r="V94" s="9">
        <v>282.92806999999999</v>
      </c>
      <c r="W94" s="9">
        <v>292.39511099999999</v>
      </c>
      <c r="X94" s="9">
        <v>302.19201700000002</v>
      </c>
      <c r="Y94" s="9">
        <v>312.36380000000003</v>
      </c>
      <c r="Z94" s="9">
        <v>322.935272</v>
      </c>
      <c r="AA94" s="9">
        <v>333.84634399999999</v>
      </c>
      <c r="AB94" s="9">
        <v>345.25015300000001</v>
      </c>
      <c r="AC94" s="9">
        <v>357.10333300000002</v>
      </c>
      <c r="AD94" s="9">
        <v>369.42450000000002</v>
      </c>
      <c r="AE94" s="9">
        <v>382.23306300000002</v>
      </c>
      <c r="AF94" s="9">
        <v>395.54904199999999</v>
      </c>
      <c r="AG94" s="9">
        <v>409.39358499999997</v>
      </c>
      <c r="AH94" s="9">
        <v>423.78839099999999</v>
      </c>
      <c r="AI94" s="9">
        <v>438.75650000000002</v>
      </c>
      <c r="AJ94" s="9">
        <v>454.32147200000003</v>
      </c>
      <c r="AK94" s="9">
        <v>470.50811800000002</v>
      </c>
      <c r="AL94" s="5">
        <v>3.3463E-2</v>
      </c>
    </row>
    <row r="95" spans="1:38" ht="15" customHeight="1">
      <c r="A95" s="81" t="s">
        <v>283</v>
      </c>
      <c r="B95" s="7" t="s">
        <v>258</v>
      </c>
      <c r="C95" s="9">
        <v>168.158096</v>
      </c>
      <c r="D95" s="9">
        <v>174.75410500000001</v>
      </c>
      <c r="E95" s="9">
        <v>182.11183199999999</v>
      </c>
      <c r="F95" s="9">
        <v>189.656387</v>
      </c>
      <c r="G95" s="9">
        <v>197.36982699999999</v>
      </c>
      <c r="H95" s="9">
        <v>205.25413499999999</v>
      </c>
      <c r="I95" s="9">
        <v>213.31310999999999</v>
      </c>
      <c r="J95" s="9">
        <v>221.62593100000001</v>
      </c>
      <c r="K95" s="9">
        <v>230.19911200000001</v>
      </c>
      <c r="L95" s="9">
        <v>238.925186</v>
      </c>
      <c r="M95" s="9">
        <v>247.91667200000001</v>
      </c>
      <c r="N95" s="9">
        <v>257.17919899999998</v>
      </c>
      <c r="O95" s="9">
        <v>266.75882000000001</v>
      </c>
      <c r="P95" s="9">
        <v>276.545074</v>
      </c>
      <c r="Q95" s="9">
        <v>286.80139200000002</v>
      </c>
      <c r="R95" s="9">
        <v>297.38458300000002</v>
      </c>
      <c r="S95" s="9">
        <v>308.26214599999997</v>
      </c>
      <c r="T95" s="9">
        <v>319.51684599999999</v>
      </c>
      <c r="U95" s="9">
        <v>331.16125499999998</v>
      </c>
      <c r="V95" s="9">
        <v>343.207764</v>
      </c>
      <c r="W95" s="9">
        <v>355.72534200000001</v>
      </c>
      <c r="X95" s="9">
        <v>368.45935100000003</v>
      </c>
      <c r="Y95" s="9">
        <v>381.91754200000003</v>
      </c>
      <c r="Z95" s="9">
        <v>395.83010899999999</v>
      </c>
      <c r="AA95" s="9">
        <v>415.01574699999998</v>
      </c>
      <c r="AB95" s="9">
        <v>431.76828</v>
      </c>
      <c r="AC95" s="9">
        <v>449.22714200000001</v>
      </c>
      <c r="AD95" s="9">
        <v>467.42248499999999</v>
      </c>
      <c r="AE95" s="9">
        <v>486.38552900000002</v>
      </c>
      <c r="AF95" s="9">
        <v>506.14883400000002</v>
      </c>
      <c r="AG95" s="9">
        <v>526.74670400000002</v>
      </c>
      <c r="AH95" s="9">
        <v>548.21423300000004</v>
      </c>
      <c r="AI95" s="9">
        <v>570.58862299999998</v>
      </c>
      <c r="AJ95" s="9">
        <v>593.90863000000002</v>
      </c>
      <c r="AK95" s="9">
        <v>618.21417199999996</v>
      </c>
      <c r="AL95" s="5">
        <v>3.9029000000000001E-2</v>
      </c>
    </row>
    <row r="96" spans="1:38" ht="15" customHeight="1">
      <c r="A96" s="81" t="s">
        <v>282</v>
      </c>
      <c r="B96" s="7" t="s">
        <v>253</v>
      </c>
      <c r="C96" s="9">
        <v>237.77955600000001</v>
      </c>
      <c r="D96" s="9">
        <v>248.58543399999999</v>
      </c>
      <c r="E96" s="9">
        <v>260.784424</v>
      </c>
      <c r="F96" s="9">
        <v>273.478455</v>
      </c>
      <c r="G96" s="9">
        <v>286.81179800000001</v>
      </c>
      <c r="H96" s="9">
        <v>300.48275799999999</v>
      </c>
      <c r="I96" s="9">
        <v>314.50030500000003</v>
      </c>
      <c r="J96" s="9">
        <v>329.01815800000003</v>
      </c>
      <c r="K96" s="9">
        <v>343.913971</v>
      </c>
      <c r="L96" s="9">
        <v>358.97241200000002</v>
      </c>
      <c r="M96" s="9">
        <v>374.56021099999998</v>
      </c>
      <c r="N96" s="9">
        <v>390.72521999999998</v>
      </c>
      <c r="O96" s="9">
        <v>407.39746100000002</v>
      </c>
      <c r="P96" s="9">
        <v>424.64904799999999</v>
      </c>
      <c r="Q96" s="9">
        <v>442.76327500000002</v>
      </c>
      <c r="R96" s="9">
        <v>461.666901</v>
      </c>
      <c r="S96" s="9">
        <v>481.23642000000001</v>
      </c>
      <c r="T96" s="9">
        <v>501.57601899999997</v>
      </c>
      <c r="U96" s="9">
        <v>522.64361599999995</v>
      </c>
      <c r="V96" s="9">
        <v>544.74139400000001</v>
      </c>
      <c r="W96" s="9">
        <v>567.92150900000001</v>
      </c>
      <c r="X96" s="9">
        <v>592.05011000000002</v>
      </c>
      <c r="Y96" s="9">
        <v>617.52081299999998</v>
      </c>
      <c r="Z96" s="9">
        <v>644.13244599999996</v>
      </c>
      <c r="AA96" s="9">
        <v>671.03088400000001</v>
      </c>
      <c r="AB96" s="9">
        <v>701.02514599999995</v>
      </c>
      <c r="AC96" s="9">
        <v>732.42034899999999</v>
      </c>
      <c r="AD96" s="9">
        <v>765.28228799999999</v>
      </c>
      <c r="AE96" s="9">
        <v>799.68017599999996</v>
      </c>
      <c r="AF96" s="9">
        <v>835.68615699999998</v>
      </c>
      <c r="AG96" s="9">
        <v>873.37603799999999</v>
      </c>
      <c r="AH96" s="9">
        <v>912.82879600000001</v>
      </c>
      <c r="AI96" s="9">
        <v>954.12792999999999</v>
      </c>
      <c r="AJ96" s="9">
        <v>997.35998500000005</v>
      </c>
      <c r="AK96" s="9">
        <v>1042.615967</v>
      </c>
      <c r="AL96" s="5">
        <v>4.4402999999999998E-2</v>
      </c>
    </row>
    <row r="97" spans="1:38" ht="15" customHeight="1">
      <c r="A97" s="81" t="s">
        <v>281</v>
      </c>
      <c r="B97" s="7" t="s">
        <v>248</v>
      </c>
      <c r="C97" s="9">
        <v>1241.4918210000001</v>
      </c>
      <c r="D97" s="9">
        <v>1281.5477289999999</v>
      </c>
      <c r="E97" s="9">
        <v>1322.239014</v>
      </c>
      <c r="F97" s="9">
        <v>1363.79187</v>
      </c>
      <c r="G97" s="9">
        <v>1406.6048579999999</v>
      </c>
      <c r="H97" s="9">
        <v>1450.2753909999999</v>
      </c>
      <c r="I97" s="9">
        <v>1495.186279</v>
      </c>
      <c r="J97" s="9">
        <v>1541.5345460000001</v>
      </c>
      <c r="K97" s="9">
        <v>1589.0589600000001</v>
      </c>
      <c r="L97" s="9">
        <v>1637.151001</v>
      </c>
      <c r="M97" s="9">
        <v>1686.1551509999999</v>
      </c>
      <c r="N97" s="9">
        <v>1735.9655760000001</v>
      </c>
      <c r="O97" s="9">
        <v>1786.9820560000001</v>
      </c>
      <c r="P97" s="9">
        <v>1838.6572269999999</v>
      </c>
      <c r="Q97" s="9">
        <v>1890.9261469999999</v>
      </c>
      <c r="R97" s="9">
        <v>1945.2751459999999</v>
      </c>
      <c r="S97" s="9">
        <v>2000.994385</v>
      </c>
      <c r="T97" s="9">
        <v>2058.1572270000001</v>
      </c>
      <c r="U97" s="9">
        <v>2116.7695309999999</v>
      </c>
      <c r="V97" s="9">
        <v>2177.303711</v>
      </c>
      <c r="W97" s="9">
        <v>2239.9714359999998</v>
      </c>
      <c r="X97" s="9">
        <v>2304.2216800000001</v>
      </c>
      <c r="Y97" s="9">
        <v>2370.5656739999999</v>
      </c>
      <c r="Z97" s="9">
        <v>2438.7192380000001</v>
      </c>
      <c r="AA97" s="9">
        <v>2506.6437989999999</v>
      </c>
      <c r="AB97" s="9">
        <v>2578.0458979999999</v>
      </c>
      <c r="AC97" s="9">
        <v>2651.6110840000001</v>
      </c>
      <c r="AD97" s="9">
        <v>2727.4030760000001</v>
      </c>
      <c r="AE97" s="9">
        <v>2805.4909670000002</v>
      </c>
      <c r="AF97" s="9">
        <v>2885.9445799999999</v>
      </c>
      <c r="AG97" s="9">
        <v>2968.8354490000002</v>
      </c>
      <c r="AH97" s="9">
        <v>3054.2387699999999</v>
      </c>
      <c r="AI97" s="9">
        <v>3142.2319339999999</v>
      </c>
      <c r="AJ97" s="9">
        <v>3232.8916020000001</v>
      </c>
      <c r="AK97" s="9">
        <v>3326.3012699999999</v>
      </c>
      <c r="AL97" s="5">
        <v>2.9325E-2</v>
      </c>
    </row>
    <row r="98" spans="1:38" ht="15" customHeight="1">
      <c r="A98" s="81" t="s">
        <v>280</v>
      </c>
      <c r="B98" s="7" t="s">
        <v>243</v>
      </c>
      <c r="C98" s="9">
        <v>165.524551</v>
      </c>
      <c r="D98" s="9">
        <v>174.674057</v>
      </c>
      <c r="E98" s="9">
        <v>184.37348900000001</v>
      </c>
      <c r="F98" s="9">
        <v>194.30642700000001</v>
      </c>
      <c r="G98" s="9">
        <v>204.38743600000001</v>
      </c>
      <c r="H98" s="9">
        <v>215.06823700000001</v>
      </c>
      <c r="I98" s="9">
        <v>226.17433199999999</v>
      </c>
      <c r="J98" s="9">
        <v>237.98483300000001</v>
      </c>
      <c r="K98" s="9">
        <v>250.31625399999999</v>
      </c>
      <c r="L98" s="9">
        <v>263.19885299999999</v>
      </c>
      <c r="M98" s="9">
        <v>276.83694500000001</v>
      </c>
      <c r="N98" s="9">
        <v>291.39361600000001</v>
      </c>
      <c r="O98" s="9">
        <v>306.91055299999999</v>
      </c>
      <c r="P98" s="9">
        <v>323.24926799999997</v>
      </c>
      <c r="Q98" s="9">
        <v>340.36142000000001</v>
      </c>
      <c r="R98" s="9">
        <v>358.41659499999997</v>
      </c>
      <c r="S98" s="9">
        <v>377.30603000000002</v>
      </c>
      <c r="T98" s="9">
        <v>397.81201199999998</v>
      </c>
      <c r="U98" s="9">
        <v>419.03765900000002</v>
      </c>
      <c r="V98" s="9">
        <v>441.33779900000002</v>
      </c>
      <c r="W98" s="9">
        <v>464.81601000000001</v>
      </c>
      <c r="X98" s="9">
        <v>489.39209</v>
      </c>
      <c r="Y98" s="9">
        <v>515.5625</v>
      </c>
      <c r="Z98" s="9">
        <v>542.93896500000005</v>
      </c>
      <c r="AA98" s="9">
        <v>573.739014</v>
      </c>
      <c r="AB98" s="9">
        <v>605.351135</v>
      </c>
      <c r="AC98" s="9">
        <v>638.72351100000003</v>
      </c>
      <c r="AD98" s="9">
        <v>673.95507799999996</v>
      </c>
      <c r="AE98" s="9">
        <v>711.14996299999996</v>
      </c>
      <c r="AF98" s="9">
        <v>750.418091</v>
      </c>
      <c r="AG98" s="9">
        <v>791.87591599999996</v>
      </c>
      <c r="AH98" s="9">
        <v>835.64660600000002</v>
      </c>
      <c r="AI98" s="9">
        <v>881.85949700000003</v>
      </c>
      <c r="AJ98" s="9">
        <v>930.65191700000003</v>
      </c>
      <c r="AK98" s="9">
        <v>982.16870100000006</v>
      </c>
      <c r="AL98" s="5">
        <v>5.3721999999999999E-2</v>
      </c>
    </row>
    <row r="99" spans="1:38" ht="15" customHeight="1">
      <c r="A99" s="81" t="s">
        <v>279</v>
      </c>
      <c r="B99" s="7" t="s">
        <v>238</v>
      </c>
      <c r="C99" s="9">
        <v>348.67392000000001</v>
      </c>
      <c r="D99" s="9">
        <v>366.51156600000002</v>
      </c>
      <c r="E99" s="9">
        <v>385.29104599999999</v>
      </c>
      <c r="F99" s="9">
        <v>405.24212599999998</v>
      </c>
      <c r="G99" s="9">
        <v>426.34472699999998</v>
      </c>
      <c r="H99" s="9">
        <v>448.91186499999998</v>
      </c>
      <c r="I99" s="9">
        <v>472.51419099999998</v>
      </c>
      <c r="J99" s="9">
        <v>497.05926499999998</v>
      </c>
      <c r="K99" s="9">
        <v>522.50793499999997</v>
      </c>
      <c r="L99" s="9">
        <v>548.90734899999995</v>
      </c>
      <c r="M99" s="9">
        <v>576.19207800000004</v>
      </c>
      <c r="N99" s="9">
        <v>604.02618399999994</v>
      </c>
      <c r="O99" s="9">
        <v>633.11938499999997</v>
      </c>
      <c r="P99" s="9">
        <v>663.37292500000001</v>
      </c>
      <c r="Q99" s="9">
        <v>694.623108</v>
      </c>
      <c r="R99" s="9">
        <v>727.39105199999995</v>
      </c>
      <c r="S99" s="9">
        <v>760.92047100000002</v>
      </c>
      <c r="T99" s="9">
        <v>795.20562700000005</v>
      </c>
      <c r="U99" s="9">
        <v>831.14929199999995</v>
      </c>
      <c r="V99" s="9">
        <v>868.76336700000002</v>
      </c>
      <c r="W99" s="9">
        <v>908.26446499999997</v>
      </c>
      <c r="X99" s="9">
        <v>947.90258800000004</v>
      </c>
      <c r="Y99" s="9">
        <v>988.50042699999995</v>
      </c>
      <c r="Z99" s="9">
        <v>1031.2875979999999</v>
      </c>
      <c r="AA99" s="9">
        <v>1073.1220699999999</v>
      </c>
      <c r="AB99" s="9">
        <v>1120.7222899999999</v>
      </c>
      <c r="AC99" s="9">
        <v>1170.568237</v>
      </c>
      <c r="AD99" s="9">
        <v>1222.7687989999999</v>
      </c>
      <c r="AE99" s="9">
        <v>1277.4375</v>
      </c>
      <c r="AF99" s="9">
        <v>1334.694336</v>
      </c>
      <c r="AG99" s="9">
        <v>1394.663818</v>
      </c>
      <c r="AH99" s="9">
        <v>1457.4780270000001</v>
      </c>
      <c r="AI99" s="9">
        <v>1523.273682</v>
      </c>
      <c r="AJ99" s="9">
        <v>1592.196289</v>
      </c>
      <c r="AK99" s="9">
        <v>1664.3967290000001</v>
      </c>
      <c r="AL99" s="5">
        <v>4.6921999999999998E-2</v>
      </c>
    </row>
    <row r="100" spans="1:38" ht="15" customHeight="1">
      <c r="A100" s="81" t="s">
        <v>278</v>
      </c>
      <c r="B100" s="7" t="s">
        <v>233</v>
      </c>
      <c r="C100" s="9">
        <v>256.175659</v>
      </c>
      <c r="D100" s="9">
        <v>264.94244400000002</v>
      </c>
      <c r="E100" s="9">
        <v>274.612976</v>
      </c>
      <c r="F100" s="9">
        <v>284.38214099999999</v>
      </c>
      <c r="G100" s="9">
        <v>294.070312</v>
      </c>
      <c r="H100" s="9">
        <v>303.60784899999999</v>
      </c>
      <c r="I100" s="9">
        <v>313.513733</v>
      </c>
      <c r="J100" s="9">
        <v>323.89794899999998</v>
      </c>
      <c r="K100" s="9">
        <v>334.67804000000001</v>
      </c>
      <c r="L100" s="9">
        <v>346.21722399999999</v>
      </c>
      <c r="M100" s="9">
        <v>357.64984099999998</v>
      </c>
      <c r="N100" s="9">
        <v>369.35201999999998</v>
      </c>
      <c r="O100" s="9">
        <v>381.54638699999998</v>
      </c>
      <c r="P100" s="9">
        <v>394.176086</v>
      </c>
      <c r="Q100" s="9">
        <v>407.44323700000001</v>
      </c>
      <c r="R100" s="9">
        <v>421.54061899999999</v>
      </c>
      <c r="S100" s="9">
        <v>436.30654900000002</v>
      </c>
      <c r="T100" s="9">
        <v>451.53497299999998</v>
      </c>
      <c r="U100" s="9">
        <v>467.13250699999998</v>
      </c>
      <c r="V100" s="9">
        <v>482.84234600000002</v>
      </c>
      <c r="W100" s="9">
        <v>498.66802999999999</v>
      </c>
      <c r="X100" s="9">
        <v>514.60699499999998</v>
      </c>
      <c r="Y100" s="9">
        <v>530.89617899999996</v>
      </c>
      <c r="Z100" s="9">
        <v>547.476135</v>
      </c>
      <c r="AA100" s="9">
        <v>558.88397199999997</v>
      </c>
      <c r="AB100" s="9">
        <v>577.24292000000003</v>
      </c>
      <c r="AC100" s="9">
        <v>596.29907200000002</v>
      </c>
      <c r="AD100" s="9">
        <v>616.07946800000002</v>
      </c>
      <c r="AE100" s="9">
        <v>636.61157200000002</v>
      </c>
      <c r="AF100" s="9">
        <v>657.924622</v>
      </c>
      <c r="AG100" s="9">
        <v>680.04840100000001</v>
      </c>
      <c r="AH100" s="9">
        <v>703.01409899999999</v>
      </c>
      <c r="AI100" s="9">
        <v>726.85455300000001</v>
      </c>
      <c r="AJ100" s="9">
        <v>751.60296600000004</v>
      </c>
      <c r="AK100" s="9">
        <v>777.29461700000002</v>
      </c>
      <c r="AL100" s="5">
        <v>3.3153000000000002E-2</v>
      </c>
    </row>
    <row r="101" spans="1:38" ht="15" customHeight="1">
      <c r="A101" s="81" t="s">
        <v>277</v>
      </c>
      <c r="B101" s="7" t="s">
        <v>228</v>
      </c>
      <c r="C101" s="9">
        <v>642.54303000000004</v>
      </c>
      <c r="D101" s="9">
        <v>684.25537099999997</v>
      </c>
      <c r="E101" s="9">
        <v>727.32238800000005</v>
      </c>
      <c r="F101" s="9">
        <v>773.65673800000002</v>
      </c>
      <c r="G101" s="9">
        <v>821.85095200000001</v>
      </c>
      <c r="H101" s="9">
        <v>872.47723399999995</v>
      </c>
      <c r="I101" s="9">
        <v>925.49633800000004</v>
      </c>
      <c r="J101" s="9">
        <v>981.75286900000003</v>
      </c>
      <c r="K101" s="9">
        <v>1039.5783690000001</v>
      </c>
      <c r="L101" s="9">
        <v>1098.6252440000001</v>
      </c>
      <c r="M101" s="9">
        <v>1159.7080080000001</v>
      </c>
      <c r="N101" s="9">
        <v>1223.4204099999999</v>
      </c>
      <c r="O101" s="9">
        <v>1288.3707280000001</v>
      </c>
      <c r="P101" s="9">
        <v>1352.69165</v>
      </c>
      <c r="Q101" s="9">
        <v>1424.6401370000001</v>
      </c>
      <c r="R101" s="9">
        <v>1498.503052</v>
      </c>
      <c r="S101" s="9">
        <v>1572.344971</v>
      </c>
      <c r="T101" s="9">
        <v>1650.5345460000001</v>
      </c>
      <c r="U101" s="9">
        <v>1730.344971</v>
      </c>
      <c r="V101" s="9">
        <v>1813.933716</v>
      </c>
      <c r="W101" s="9">
        <v>1901.2817379999999</v>
      </c>
      <c r="X101" s="9">
        <v>1990.521362</v>
      </c>
      <c r="Y101" s="9">
        <v>2085.0922850000002</v>
      </c>
      <c r="Z101" s="9">
        <v>2179.8771969999998</v>
      </c>
      <c r="AA101" s="9">
        <v>2257.7067870000001</v>
      </c>
      <c r="AB101" s="9">
        <v>2353.3259280000002</v>
      </c>
      <c r="AC101" s="9">
        <v>2453.1052249999998</v>
      </c>
      <c r="AD101" s="9">
        <v>2557.2253420000002</v>
      </c>
      <c r="AE101" s="9">
        <v>2665.8747560000002</v>
      </c>
      <c r="AF101" s="9">
        <v>2779.2517090000001</v>
      </c>
      <c r="AG101" s="9">
        <v>2897.560547</v>
      </c>
      <c r="AH101" s="9">
        <v>3021.016357</v>
      </c>
      <c r="AI101" s="9">
        <v>3149.8422850000002</v>
      </c>
      <c r="AJ101" s="9">
        <v>3284.2729490000002</v>
      </c>
      <c r="AK101" s="9">
        <v>3424.5515140000002</v>
      </c>
      <c r="AL101" s="5">
        <v>5.0009999999999999E-2</v>
      </c>
    </row>
    <row r="102" spans="1:38" ht="15" customHeight="1">
      <c r="A102" s="81" t="s">
        <v>276</v>
      </c>
      <c r="B102" s="7" t="s">
        <v>223</v>
      </c>
      <c r="C102" s="9">
        <v>291.18325800000002</v>
      </c>
      <c r="D102" s="9">
        <v>297.97854599999999</v>
      </c>
      <c r="E102" s="9">
        <v>304.17437699999999</v>
      </c>
      <c r="F102" s="9">
        <v>310.37313799999998</v>
      </c>
      <c r="G102" s="9">
        <v>316.62866200000002</v>
      </c>
      <c r="H102" s="9">
        <v>323.00305200000003</v>
      </c>
      <c r="I102" s="9">
        <v>329.41589399999998</v>
      </c>
      <c r="J102" s="9">
        <v>335.83013899999997</v>
      </c>
      <c r="K102" s="9">
        <v>342.357056</v>
      </c>
      <c r="L102" s="9">
        <v>348.97689800000001</v>
      </c>
      <c r="M102" s="9">
        <v>355.37503099999998</v>
      </c>
      <c r="N102" s="9">
        <v>361.89456200000001</v>
      </c>
      <c r="O102" s="9">
        <v>368.70047</v>
      </c>
      <c r="P102" s="9">
        <v>375.57128899999998</v>
      </c>
      <c r="Q102" s="9">
        <v>382.34295700000001</v>
      </c>
      <c r="R102" s="9">
        <v>389.382904</v>
      </c>
      <c r="S102" s="9">
        <v>396.65802000000002</v>
      </c>
      <c r="T102" s="9">
        <v>403.92166099999997</v>
      </c>
      <c r="U102" s="9">
        <v>411.06597900000003</v>
      </c>
      <c r="V102" s="9">
        <v>418.17776500000002</v>
      </c>
      <c r="W102" s="9">
        <v>425.22766100000001</v>
      </c>
      <c r="X102" s="9">
        <v>432.04965199999998</v>
      </c>
      <c r="Y102" s="9">
        <v>438.81668100000002</v>
      </c>
      <c r="Z102" s="9">
        <v>445.96853599999997</v>
      </c>
      <c r="AA102" s="9">
        <v>452.05123900000001</v>
      </c>
      <c r="AB102" s="9">
        <v>459.80175800000001</v>
      </c>
      <c r="AC102" s="9">
        <v>467.702789</v>
      </c>
      <c r="AD102" s="9">
        <v>475.75723299999999</v>
      </c>
      <c r="AE102" s="9">
        <v>483.96801799999997</v>
      </c>
      <c r="AF102" s="9">
        <v>492.33828699999998</v>
      </c>
      <c r="AG102" s="9">
        <v>500.87106299999999</v>
      </c>
      <c r="AH102" s="9">
        <v>509.56964099999999</v>
      </c>
      <c r="AI102" s="9">
        <v>518.43725600000005</v>
      </c>
      <c r="AJ102" s="9">
        <v>527.47717299999999</v>
      </c>
      <c r="AK102" s="9">
        <v>536.69274900000005</v>
      </c>
      <c r="AL102" s="5">
        <v>1.7989999999999999E-2</v>
      </c>
    </row>
    <row r="103" spans="1:38" ht="15" customHeight="1">
      <c r="A103" s="81" t="s">
        <v>275</v>
      </c>
      <c r="B103" s="7" t="s">
        <v>218</v>
      </c>
      <c r="C103" s="9">
        <v>409.15704299999999</v>
      </c>
      <c r="D103" s="9">
        <v>433.16409299999998</v>
      </c>
      <c r="E103" s="9">
        <v>457.94589200000001</v>
      </c>
      <c r="F103" s="9">
        <v>483.893372</v>
      </c>
      <c r="G103" s="9">
        <v>511.08431999999999</v>
      </c>
      <c r="H103" s="9">
        <v>539.38354500000003</v>
      </c>
      <c r="I103" s="9">
        <v>568.97808799999996</v>
      </c>
      <c r="J103" s="9">
        <v>599.94073500000002</v>
      </c>
      <c r="K103" s="9">
        <v>632.21868900000004</v>
      </c>
      <c r="L103" s="9">
        <v>666.22198500000002</v>
      </c>
      <c r="M103" s="9">
        <v>701.15893600000004</v>
      </c>
      <c r="N103" s="9">
        <v>738.10644500000001</v>
      </c>
      <c r="O103" s="9">
        <v>776.98101799999995</v>
      </c>
      <c r="P103" s="9">
        <v>817.15801999999996</v>
      </c>
      <c r="Q103" s="9">
        <v>859.50799600000005</v>
      </c>
      <c r="R103" s="9">
        <v>904.15905799999996</v>
      </c>
      <c r="S103" s="9">
        <v>950.71185300000002</v>
      </c>
      <c r="T103" s="9">
        <v>999.50659199999996</v>
      </c>
      <c r="U103" s="9">
        <v>1050.9989009999999</v>
      </c>
      <c r="V103" s="9">
        <v>1105.150635</v>
      </c>
      <c r="W103" s="9">
        <v>1162.0399170000001</v>
      </c>
      <c r="X103" s="9">
        <v>1221.2094729999999</v>
      </c>
      <c r="Y103" s="9">
        <v>1283.988159</v>
      </c>
      <c r="Z103" s="9">
        <v>1349.916626</v>
      </c>
      <c r="AA103" s="9">
        <v>1433.2655030000001</v>
      </c>
      <c r="AB103" s="9">
        <v>1508.7978519999999</v>
      </c>
      <c r="AC103" s="9">
        <v>1588.3946530000001</v>
      </c>
      <c r="AD103" s="9">
        <v>1672.2779539999999</v>
      </c>
      <c r="AE103" s="9">
        <v>1760.6813959999999</v>
      </c>
      <c r="AF103" s="9">
        <v>1853.8516850000001</v>
      </c>
      <c r="AG103" s="9">
        <v>1952.049561</v>
      </c>
      <c r="AH103" s="9">
        <v>2055.548828</v>
      </c>
      <c r="AI103" s="9">
        <v>2164.6408689999998</v>
      </c>
      <c r="AJ103" s="9">
        <v>2279.630615</v>
      </c>
      <c r="AK103" s="9">
        <v>2400.841797</v>
      </c>
      <c r="AL103" s="5">
        <v>5.3262999999999998E-2</v>
      </c>
    </row>
    <row r="104" spans="1:38" ht="15" customHeight="1">
      <c r="A104" s="81" t="s">
        <v>274</v>
      </c>
      <c r="B104" s="7" t="s">
        <v>213</v>
      </c>
      <c r="C104" s="9">
        <v>178.70533800000001</v>
      </c>
      <c r="D104" s="9">
        <v>191.773224</v>
      </c>
      <c r="E104" s="9">
        <v>205.59913599999999</v>
      </c>
      <c r="F104" s="9">
        <v>220.39044200000001</v>
      </c>
      <c r="G104" s="9">
        <v>235.70045500000001</v>
      </c>
      <c r="H104" s="9">
        <v>251.67884799999999</v>
      </c>
      <c r="I104" s="9">
        <v>268.504456</v>
      </c>
      <c r="J104" s="9">
        <v>285.95929000000001</v>
      </c>
      <c r="K104" s="9">
        <v>303.65920999999997</v>
      </c>
      <c r="L104" s="9">
        <v>321.86779799999999</v>
      </c>
      <c r="M104" s="9">
        <v>341.02081299999998</v>
      </c>
      <c r="N104" s="9">
        <v>361.21676600000001</v>
      </c>
      <c r="O104" s="9">
        <v>382.47701999999998</v>
      </c>
      <c r="P104" s="9">
        <v>404.82418799999999</v>
      </c>
      <c r="Q104" s="9">
        <v>428.20288099999999</v>
      </c>
      <c r="R104" s="9">
        <v>452.74719199999998</v>
      </c>
      <c r="S104" s="9">
        <v>478.58590700000002</v>
      </c>
      <c r="T104" s="9">
        <v>505.79821800000002</v>
      </c>
      <c r="U104" s="9">
        <v>534.33917199999996</v>
      </c>
      <c r="V104" s="9">
        <v>564.45233199999996</v>
      </c>
      <c r="W104" s="9">
        <v>596.21185300000002</v>
      </c>
      <c r="X104" s="9">
        <v>629.65722700000003</v>
      </c>
      <c r="Y104" s="9">
        <v>664.82598900000005</v>
      </c>
      <c r="Z104" s="9">
        <v>701.86920199999997</v>
      </c>
      <c r="AA104" s="9">
        <v>746.614014</v>
      </c>
      <c r="AB104" s="9">
        <v>788.87097200000005</v>
      </c>
      <c r="AC104" s="9">
        <v>833.626892</v>
      </c>
      <c r="AD104" s="9">
        <v>881.03417999999999</v>
      </c>
      <c r="AE104" s="9">
        <v>931.254639</v>
      </c>
      <c r="AF104" s="9">
        <v>984.45959500000004</v>
      </c>
      <c r="AG104" s="9">
        <v>1040.8323969999999</v>
      </c>
      <c r="AH104" s="9">
        <v>1100.5668949999999</v>
      </c>
      <c r="AI104" s="9">
        <v>1163.869263</v>
      </c>
      <c r="AJ104" s="9">
        <v>1230.9586179999999</v>
      </c>
      <c r="AK104" s="9">
        <v>1302.0683590000001</v>
      </c>
      <c r="AL104" s="5">
        <v>5.9760000000000001E-2</v>
      </c>
    </row>
    <row r="105" spans="1:38" ht="15" customHeight="1">
      <c r="A105" s="81" t="s">
        <v>273</v>
      </c>
      <c r="B105" s="7" t="s">
        <v>208</v>
      </c>
      <c r="C105" s="9">
        <v>166.013779</v>
      </c>
      <c r="D105" s="9">
        <v>172.95640599999999</v>
      </c>
      <c r="E105" s="9">
        <v>179.877319</v>
      </c>
      <c r="F105" s="9">
        <v>186.86807300000001</v>
      </c>
      <c r="G105" s="9">
        <v>193.874786</v>
      </c>
      <c r="H105" s="9">
        <v>201.063751</v>
      </c>
      <c r="I105" s="9">
        <v>208.27496300000001</v>
      </c>
      <c r="J105" s="9">
        <v>215.68971300000001</v>
      </c>
      <c r="K105" s="9">
        <v>223.351349</v>
      </c>
      <c r="L105" s="9">
        <v>231.314819</v>
      </c>
      <c r="M105" s="9">
        <v>239.44270299999999</v>
      </c>
      <c r="N105" s="9">
        <v>247.76326</v>
      </c>
      <c r="O105" s="9">
        <v>256.33395400000001</v>
      </c>
      <c r="P105" s="9">
        <v>265.134094</v>
      </c>
      <c r="Q105" s="9">
        <v>274.35394300000002</v>
      </c>
      <c r="R105" s="9">
        <v>284.06237800000002</v>
      </c>
      <c r="S105" s="9">
        <v>294.40841699999999</v>
      </c>
      <c r="T105" s="9">
        <v>305.44873000000001</v>
      </c>
      <c r="U105" s="9">
        <v>317.17718500000001</v>
      </c>
      <c r="V105" s="9">
        <v>329.301849</v>
      </c>
      <c r="W105" s="9">
        <v>342.021973</v>
      </c>
      <c r="X105" s="9">
        <v>355.58767699999999</v>
      </c>
      <c r="Y105" s="9">
        <v>369.85409499999997</v>
      </c>
      <c r="Z105" s="9">
        <v>384.712738</v>
      </c>
      <c r="AA105" s="9">
        <v>402.32043499999997</v>
      </c>
      <c r="AB105" s="9">
        <v>418.60931399999998</v>
      </c>
      <c r="AC105" s="9">
        <v>435.565155</v>
      </c>
      <c r="AD105" s="9">
        <v>453.21554600000002</v>
      </c>
      <c r="AE105" s="9">
        <v>471.58892800000001</v>
      </c>
      <c r="AF105" s="9">
        <v>490.715057</v>
      </c>
      <c r="AG105" s="9">
        <v>510.624573</v>
      </c>
      <c r="AH105" s="9">
        <v>531.34991500000001</v>
      </c>
      <c r="AI105" s="9">
        <v>552.924622</v>
      </c>
      <c r="AJ105" s="9">
        <v>575.38330099999996</v>
      </c>
      <c r="AK105" s="9">
        <v>598.76245100000006</v>
      </c>
      <c r="AL105" s="5">
        <v>3.8348E-2</v>
      </c>
    </row>
    <row r="106" spans="1:38" ht="15" customHeight="1">
      <c r="A106" s="81" t="s">
        <v>272</v>
      </c>
      <c r="B106" s="7" t="s">
        <v>271</v>
      </c>
      <c r="C106" s="9">
        <v>5345.6455079999996</v>
      </c>
      <c r="D106" s="9">
        <v>5554.5590819999998</v>
      </c>
      <c r="E106" s="9">
        <v>5788.0219729999999</v>
      </c>
      <c r="F106" s="9">
        <v>6030.4887699999999</v>
      </c>
      <c r="G106" s="9">
        <v>6271.2246089999999</v>
      </c>
      <c r="H106" s="9">
        <v>6523.2397460000002</v>
      </c>
      <c r="I106" s="9">
        <v>6782.7280270000001</v>
      </c>
      <c r="J106" s="9">
        <v>7048.3403319999998</v>
      </c>
      <c r="K106" s="9">
        <v>7323.9907229999999</v>
      </c>
      <c r="L106" s="9">
        <v>7607.3994140000004</v>
      </c>
      <c r="M106" s="9">
        <v>7899.8007809999999</v>
      </c>
      <c r="N106" s="9">
        <v>8204.0234380000002</v>
      </c>
      <c r="O106" s="9">
        <v>8521.1748050000006</v>
      </c>
      <c r="P106" s="9">
        <v>8844.7958980000003</v>
      </c>
      <c r="Q106" s="9">
        <v>9183.0595699999994</v>
      </c>
      <c r="R106" s="9">
        <v>9534.3427730000003</v>
      </c>
      <c r="S106" s="9">
        <v>9895.7509769999997</v>
      </c>
      <c r="T106" s="9">
        <v>10270.921875</v>
      </c>
      <c r="U106" s="9">
        <v>10658.189453000001</v>
      </c>
      <c r="V106" s="9">
        <v>11060.734375</v>
      </c>
      <c r="W106" s="9">
        <v>11479.324219</v>
      </c>
      <c r="X106" s="9">
        <v>11908.385742</v>
      </c>
      <c r="Y106" s="9">
        <v>12357.059569999999</v>
      </c>
      <c r="Z106" s="9">
        <v>12820.123046999999</v>
      </c>
      <c r="AA106" s="9">
        <v>13297.350586</v>
      </c>
      <c r="AB106" s="9">
        <v>13800.560546999999</v>
      </c>
      <c r="AC106" s="9">
        <v>14325.537109000001</v>
      </c>
      <c r="AD106" s="9">
        <v>14873.393555000001</v>
      </c>
      <c r="AE106" s="9">
        <v>15444.784180000001</v>
      </c>
      <c r="AF106" s="9">
        <v>16041.216796999999</v>
      </c>
      <c r="AG106" s="9">
        <v>16663.126952999999</v>
      </c>
      <c r="AH106" s="9">
        <v>17312.085938</v>
      </c>
      <c r="AI106" s="9">
        <v>17988.787109000001</v>
      </c>
      <c r="AJ106" s="9">
        <v>18694.298827999999</v>
      </c>
      <c r="AK106" s="9">
        <v>19431.876952999999</v>
      </c>
      <c r="AL106" s="5">
        <v>3.8677999999999997E-2</v>
      </c>
    </row>
    <row r="108" spans="1:38" ht="15" customHeight="1">
      <c r="B108" s="4" t="s">
        <v>270</v>
      </c>
    </row>
    <row r="109" spans="1:38" ht="15" customHeight="1">
      <c r="A109" s="81" t="s">
        <v>269</v>
      </c>
      <c r="B109" s="7" t="s">
        <v>268</v>
      </c>
      <c r="C109" s="9">
        <v>337.90789799999999</v>
      </c>
      <c r="D109" s="9">
        <v>339.83075000000002</v>
      </c>
      <c r="E109" s="9">
        <v>344.09454299999999</v>
      </c>
      <c r="F109" s="9">
        <v>349.64077800000001</v>
      </c>
      <c r="G109" s="9">
        <v>355.02142300000003</v>
      </c>
      <c r="H109" s="9">
        <v>359.766907</v>
      </c>
      <c r="I109" s="9">
        <v>363.88757299999997</v>
      </c>
      <c r="J109" s="9">
        <v>368.22985799999998</v>
      </c>
      <c r="K109" s="9">
        <v>371.780304</v>
      </c>
      <c r="L109" s="9">
        <v>374.84848</v>
      </c>
      <c r="M109" s="9">
        <v>377.98764</v>
      </c>
      <c r="N109" s="9">
        <v>381.357483</v>
      </c>
      <c r="O109" s="9">
        <v>385.34912100000003</v>
      </c>
      <c r="P109" s="9">
        <v>389.626282</v>
      </c>
      <c r="Q109" s="9">
        <v>393.82000699999998</v>
      </c>
      <c r="R109" s="9">
        <v>397.93145800000002</v>
      </c>
      <c r="S109" s="9">
        <v>401.98922700000003</v>
      </c>
      <c r="T109" s="9">
        <v>405.79013099999997</v>
      </c>
      <c r="U109" s="9">
        <v>409.24389600000001</v>
      </c>
      <c r="V109" s="9">
        <v>412.79074100000003</v>
      </c>
      <c r="W109" s="9">
        <v>416.21801799999997</v>
      </c>
      <c r="X109" s="9">
        <v>419.61554000000001</v>
      </c>
      <c r="Y109" s="9">
        <v>422.78698700000001</v>
      </c>
      <c r="Z109" s="9">
        <v>425.70285000000001</v>
      </c>
      <c r="AA109" s="9">
        <v>428.81692500000003</v>
      </c>
      <c r="AB109" s="9">
        <v>432.13958700000001</v>
      </c>
      <c r="AC109" s="9">
        <v>435.36660799999999</v>
      </c>
      <c r="AD109" s="9">
        <v>438.448059</v>
      </c>
      <c r="AE109" s="9">
        <v>441.60003699999999</v>
      </c>
      <c r="AF109" s="9">
        <v>444.38345299999997</v>
      </c>
      <c r="AG109" s="9">
        <v>446.98297100000002</v>
      </c>
      <c r="AH109" s="9">
        <v>449.37750199999999</v>
      </c>
      <c r="AI109" s="9">
        <v>452.06863399999997</v>
      </c>
      <c r="AJ109" s="9">
        <v>454.14355499999999</v>
      </c>
      <c r="AK109" s="9">
        <v>455.82431000000003</v>
      </c>
      <c r="AL109" s="5">
        <v>8.9390000000000008E-3</v>
      </c>
    </row>
    <row r="110" spans="1:38" ht="15" customHeight="1">
      <c r="A110" s="81" t="s">
        <v>267</v>
      </c>
      <c r="B110" s="7" t="s">
        <v>174</v>
      </c>
      <c r="C110" s="9">
        <v>203.72583</v>
      </c>
      <c r="D110" s="9">
        <v>207.031296</v>
      </c>
      <c r="E110" s="9">
        <v>212.35635400000001</v>
      </c>
      <c r="F110" s="9">
        <v>222.447891</v>
      </c>
      <c r="G110" s="9">
        <v>227.027084</v>
      </c>
      <c r="H110" s="9">
        <v>229.52430699999999</v>
      </c>
      <c r="I110" s="9">
        <v>230.910538</v>
      </c>
      <c r="J110" s="9">
        <v>226.262711</v>
      </c>
      <c r="K110" s="9">
        <v>225.614227</v>
      </c>
      <c r="L110" s="9">
        <v>228.558212</v>
      </c>
      <c r="M110" s="9">
        <v>234.675522</v>
      </c>
      <c r="N110" s="9">
        <v>237.452316</v>
      </c>
      <c r="O110" s="9">
        <v>240.455276</v>
      </c>
      <c r="P110" s="9">
        <v>243.391006</v>
      </c>
      <c r="Q110" s="9">
        <v>245.55625900000001</v>
      </c>
      <c r="R110" s="9">
        <v>247.485153</v>
      </c>
      <c r="S110" s="9">
        <v>249.36352500000001</v>
      </c>
      <c r="T110" s="9">
        <v>251.14340200000001</v>
      </c>
      <c r="U110" s="9">
        <v>253.46260100000001</v>
      </c>
      <c r="V110" s="9">
        <v>256.17511000000002</v>
      </c>
      <c r="W110" s="9">
        <v>258.75399800000002</v>
      </c>
      <c r="X110" s="9">
        <v>260.900757</v>
      </c>
      <c r="Y110" s="9">
        <v>262.835083</v>
      </c>
      <c r="Z110" s="9">
        <v>264.54898100000003</v>
      </c>
      <c r="AA110" s="9">
        <v>266.34536700000001</v>
      </c>
      <c r="AB110" s="9">
        <v>268.30508400000002</v>
      </c>
      <c r="AC110" s="9">
        <v>270.26281699999998</v>
      </c>
      <c r="AD110" s="9">
        <v>272.19528200000002</v>
      </c>
      <c r="AE110" s="9">
        <v>274.23666400000002</v>
      </c>
      <c r="AF110" s="9">
        <v>276.03909299999998</v>
      </c>
      <c r="AG110" s="9">
        <v>277.679779</v>
      </c>
      <c r="AH110" s="9">
        <v>279.14721700000001</v>
      </c>
      <c r="AI110" s="9">
        <v>280.79293799999999</v>
      </c>
      <c r="AJ110" s="9">
        <v>282.05703699999998</v>
      </c>
      <c r="AK110" s="9">
        <v>283.08422899999999</v>
      </c>
      <c r="AL110" s="5">
        <v>9.5259999999999997E-3</v>
      </c>
    </row>
    <row r="111" spans="1:38" ht="15" customHeight="1">
      <c r="A111" s="81" t="s">
        <v>266</v>
      </c>
      <c r="B111" s="7" t="s">
        <v>172</v>
      </c>
      <c r="C111" s="9">
        <v>25.633078000000001</v>
      </c>
      <c r="D111" s="9">
        <v>26.081817999999998</v>
      </c>
      <c r="E111" s="9">
        <v>26.037158999999999</v>
      </c>
      <c r="F111" s="9">
        <v>28.838638</v>
      </c>
      <c r="G111" s="9">
        <v>29.396485999999999</v>
      </c>
      <c r="H111" s="9">
        <v>30.387551999999999</v>
      </c>
      <c r="I111" s="9">
        <v>33.212626999999998</v>
      </c>
      <c r="J111" s="9">
        <v>33.691093000000002</v>
      </c>
      <c r="K111" s="9">
        <v>34.083179000000001</v>
      </c>
      <c r="L111" s="9">
        <v>34.361930999999998</v>
      </c>
      <c r="M111" s="9">
        <v>31.907236000000001</v>
      </c>
      <c r="N111" s="9">
        <v>32.517960000000002</v>
      </c>
      <c r="O111" s="9">
        <v>33.186619</v>
      </c>
      <c r="P111" s="9">
        <v>33.962223000000002</v>
      </c>
      <c r="Q111" s="9">
        <v>34.512295000000002</v>
      </c>
      <c r="R111" s="9">
        <v>35.064911000000002</v>
      </c>
      <c r="S111" s="9">
        <v>35.569332000000003</v>
      </c>
      <c r="T111" s="9">
        <v>35.792496</v>
      </c>
      <c r="U111" s="9">
        <v>35.962485999999998</v>
      </c>
      <c r="V111" s="9">
        <v>36.117294000000001</v>
      </c>
      <c r="W111" s="9">
        <v>36.243462000000001</v>
      </c>
      <c r="X111" s="9">
        <v>36.651122999999998</v>
      </c>
      <c r="Y111" s="9">
        <v>37.015884</v>
      </c>
      <c r="Z111" s="9">
        <v>37.332099999999997</v>
      </c>
      <c r="AA111" s="9">
        <v>37.627879999999998</v>
      </c>
      <c r="AB111" s="9">
        <v>37.924339000000003</v>
      </c>
      <c r="AC111" s="9">
        <v>38.191932999999999</v>
      </c>
      <c r="AD111" s="9">
        <v>38.428936</v>
      </c>
      <c r="AE111" s="9">
        <v>38.680613999999998</v>
      </c>
      <c r="AF111" s="9">
        <v>38.911819000000001</v>
      </c>
      <c r="AG111" s="9">
        <v>39.142487000000003</v>
      </c>
      <c r="AH111" s="9">
        <v>39.374310000000001</v>
      </c>
      <c r="AI111" s="9">
        <v>39.622540000000001</v>
      </c>
      <c r="AJ111" s="9">
        <v>39.808723000000001</v>
      </c>
      <c r="AK111" s="9">
        <v>39.954295999999999</v>
      </c>
      <c r="AL111" s="5">
        <v>1.3008E-2</v>
      </c>
    </row>
    <row r="112" spans="1:38" ht="15" customHeight="1">
      <c r="A112" s="81" t="s">
        <v>265</v>
      </c>
      <c r="B112" s="7" t="s">
        <v>170</v>
      </c>
      <c r="C112" s="9">
        <v>108.54898799999999</v>
      </c>
      <c r="D112" s="9">
        <v>106.717628</v>
      </c>
      <c r="E112" s="9">
        <v>105.701027</v>
      </c>
      <c r="F112" s="9">
        <v>98.354247999999998</v>
      </c>
      <c r="G112" s="9">
        <v>98.597824000000003</v>
      </c>
      <c r="H112" s="9">
        <v>99.855025999999995</v>
      </c>
      <c r="I112" s="9">
        <v>99.764411999999993</v>
      </c>
      <c r="J112" s="9">
        <v>108.27607</v>
      </c>
      <c r="K112" s="9">
        <v>112.082893</v>
      </c>
      <c r="L112" s="9">
        <v>111.928352</v>
      </c>
      <c r="M112" s="9">
        <v>111.404877</v>
      </c>
      <c r="N112" s="9">
        <v>111.387215</v>
      </c>
      <c r="O112" s="9">
        <v>111.707222</v>
      </c>
      <c r="P112" s="9">
        <v>112.27304100000001</v>
      </c>
      <c r="Q112" s="9">
        <v>113.75145000000001</v>
      </c>
      <c r="R112" s="9">
        <v>115.381424</v>
      </c>
      <c r="S112" s="9">
        <v>117.056366</v>
      </c>
      <c r="T112" s="9">
        <v>118.85420999999999</v>
      </c>
      <c r="U112" s="9">
        <v>119.81880200000001</v>
      </c>
      <c r="V112" s="9">
        <v>120.49831399999999</v>
      </c>
      <c r="W112" s="9">
        <v>121.220535</v>
      </c>
      <c r="X112" s="9">
        <v>122.063644</v>
      </c>
      <c r="Y112" s="9">
        <v>122.936035</v>
      </c>
      <c r="Z112" s="9">
        <v>123.82177</v>
      </c>
      <c r="AA112" s="9">
        <v>124.84369700000001</v>
      </c>
      <c r="AB112" s="9">
        <v>125.91016399999999</v>
      </c>
      <c r="AC112" s="9">
        <v>126.911858</v>
      </c>
      <c r="AD112" s="9">
        <v>127.823837</v>
      </c>
      <c r="AE112" s="9">
        <v>128.68275499999999</v>
      </c>
      <c r="AF112" s="9">
        <v>129.432526</v>
      </c>
      <c r="AG112" s="9">
        <v>130.16068999999999</v>
      </c>
      <c r="AH112" s="9">
        <v>130.855988</v>
      </c>
      <c r="AI112" s="9">
        <v>131.65316799999999</v>
      </c>
      <c r="AJ112" s="9">
        <v>132.27780200000001</v>
      </c>
      <c r="AK112" s="9">
        <v>132.785797</v>
      </c>
      <c r="AL112" s="5">
        <v>6.6449999999999999E-3</v>
      </c>
    </row>
    <row r="113" spans="1:38" ht="15" customHeight="1">
      <c r="A113" s="81" t="s">
        <v>264</v>
      </c>
      <c r="B113" s="7" t="s">
        <v>263</v>
      </c>
      <c r="C113" s="9">
        <v>26.085094000000002</v>
      </c>
      <c r="D113" s="9">
        <v>26.788392999999999</v>
      </c>
      <c r="E113" s="9">
        <v>27.50787</v>
      </c>
      <c r="F113" s="9">
        <v>28.163634999999999</v>
      </c>
      <c r="G113" s="9">
        <v>28.790520000000001</v>
      </c>
      <c r="H113" s="9">
        <v>29.394373000000002</v>
      </c>
      <c r="I113" s="9">
        <v>30.004189</v>
      </c>
      <c r="J113" s="9">
        <v>30.621689</v>
      </c>
      <c r="K113" s="9">
        <v>31.244365999999999</v>
      </c>
      <c r="L113" s="9">
        <v>31.865798999999999</v>
      </c>
      <c r="M113" s="9">
        <v>32.480946000000003</v>
      </c>
      <c r="N113" s="9">
        <v>33.112270000000002</v>
      </c>
      <c r="O113" s="9">
        <v>33.762008999999999</v>
      </c>
      <c r="P113" s="9">
        <v>34.435290999999999</v>
      </c>
      <c r="Q113" s="9">
        <v>35.133934000000004</v>
      </c>
      <c r="R113" s="9">
        <v>35.839333000000003</v>
      </c>
      <c r="S113" s="9">
        <v>36.557045000000002</v>
      </c>
      <c r="T113" s="9">
        <v>37.295059000000002</v>
      </c>
      <c r="U113" s="9">
        <v>38.054496999999998</v>
      </c>
      <c r="V113" s="9">
        <v>38.830185</v>
      </c>
      <c r="W113" s="9">
        <v>39.605801</v>
      </c>
      <c r="X113" s="9">
        <v>40.391468000000003</v>
      </c>
      <c r="Y113" s="9">
        <v>41.192230000000002</v>
      </c>
      <c r="Z113" s="9">
        <v>42.009780999999997</v>
      </c>
      <c r="AA113" s="9">
        <v>42.842888000000002</v>
      </c>
      <c r="AB113" s="9">
        <v>43.692520000000002</v>
      </c>
      <c r="AC113" s="9">
        <v>44.558998000000003</v>
      </c>
      <c r="AD113" s="9">
        <v>45.442664999999998</v>
      </c>
      <c r="AE113" s="9">
        <v>46.343857</v>
      </c>
      <c r="AF113" s="9">
        <v>47.262909000000001</v>
      </c>
      <c r="AG113" s="9">
        <v>48.200198999999998</v>
      </c>
      <c r="AH113" s="9">
        <v>49.156067</v>
      </c>
      <c r="AI113" s="9">
        <v>50.130901000000001</v>
      </c>
      <c r="AJ113" s="9">
        <v>51.125061000000002</v>
      </c>
      <c r="AK113" s="9">
        <v>52.138939000000001</v>
      </c>
      <c r="AL113" s="5">
        <v>2.0385E-2</v>
      </c>
    </row>
    <row r="114" spans="1:38" ht="15" customHeight="1">
      <c r="A114" s="81" t="s">
        <v>262</v>
      </c>
      <c r="B114" s="7" t="s">
        <v>174</v>
      </c>
      <c r="C114" s="9">
        <v>10.179549</v>
      </c>
      <c r="D114" s="9">
        <v>10.454006</v>
      </c>
      <c r="E114" s="9">
        <v>10.734778</v>
      </c>
      <c r="F114" s="9">
        <v>10.990686</v>
      </c>
      <c r="G114" s="9">
        <v>11.235325</v>
      </c>
      <c r="H114" s="9">
        <v>11.470974</v>
      </c>
      <c r="I114" s="9">
        <v>11.708951000000001</v>
      </c>
      <c r="J114" s="9">
        <v>11.949927000000001</v>
      </c>
      <c r="K114" s="9">
        <v>12.192923</v>
      </c>
      <c r="L114" s="9">
        <v>12.435433</v>
      </c>
      <c r="M114" s="9">
        <v>12.67549</v>
      </c>
      <c r="N114" s="9">
        <v>12.921862000000001</v>
      </c>
      <c r="O114" s="9">
        <v>13.175416999999999</v>
      </c>
      <c r="P114" s="9">
        <v>13.438162</v>
      </c>
      <c r="Q114" s="9">
        <v>13.710803</v>
      </c>
      <c r="R114" s="9">
        <v>13.986081</v>
      </c>
      <c r="S114" s="9">
        <v>14.266164</v>
      </c>
      <c r="T114" s="9">
        <v>14.554169</v>
      </c>
      <c r="U114" s="9">
        <v>14.850536</v>
      </c>
      <c r="V114" s="9">
        <v>15.153243</v>
      </c>
      <c r="W114" s="9">
        <v>15.455921</v>
      </c>
      <c r="X114" s="9">
        <v>15.762524000000001</v>
      </c>
      <c r="Y114" s="9">
        <v>16.075016000000002</v>
      </c>
      <c r="Z114" s="9">
        <v>16.39406</v>
      </c>
      <c r="AA114" s="9">
        <v>16.719175</v>
      </c>
      <c r="AB114" s="9">
        <v>17.050739</v>
      </c>
      <c r="AC114" s="9">
        <v>17.388877999999998</v>
      </c>
      <c r="AD114" s="9">
        <v>17.733723000000001</v>
      </c>
      <c r="AE114" s="9">
        <v>18.085405000000002</v>
      </c>
      <c r="AF114" s="9">
        <v>18.444061000000001</v>
      </c>
      <c r="AG114" s="9">
        <v>18.809833999999999</v>
      </c>
      <c r="AH114" s="9">
        <v>19.182856000000001</v>
      </c>
      <c r="AI114" s="9">
        <v>19.563278</v>
      </c>
      <c r="AJ114" s="9">
        <v>19.951242000000001</v>
      </c>
      <c r="AK114" s="9">
        <v>20.346903000000001</v>
      </c>
      <c r="AL114" s="5">
        <v>2.0385E-2</v>
      </c>
    </row>
    <row r="115" spans="1:38" ht="15" customHeight="1">
      <c r="A115" s="81" t="s">
        <v>261</v>
      </c>
      <c r="B115" s="7" t="s">
        <v>172</v>
      </c>
      <c r="C115" s="9">
        <v>3.6052569999999999</v>
      </c>
      <c r="D115" s="9">
        <v>3.702461</v>
      </c>
      <c r="E115" s="9">
        <v>3.801901</v>
      </c>
      <c r="F115" s="9">
        <v>3.8925350000000001</v>
      </c>
      <c r="G115" s="9">
        <v>3.979177</v>
      </c>
      <c r="H115" s="9">
        <v>4.0626369999999996</v>
      </c>
      <c r="I115" s="9">
        <v>4.1469199999999997</v>
      </c>
      <c r="J115" s="9">
        <v>4.2322660000000001</v>
      </c>
      <c r="K115" s="9">
        <v>4.318327</v>
      </c>
      <c r="L115" s="9">
        <v>4.4042159999999999</v>
      </c>
      <c r="M115" s="9">
        <v>4.489236</v>
      </c>
      <c r="N115" s="9">
        <v>4.5764930000000001</v>
      </c>
      <c r="O115" s="9">
        <v>4.6662939999999997</v>
      </c>
      <c r="P115" s="9">
        <v>4.7593490000000003</v>
      </c>
      <c r="Q115" s="9">
        <v>4.8559099999999997</v>
      </c>
      <c r="R115" s="9">
        <v>4.9534039999999999</v>
      </c>
      <c r="S115" s="9">
        <v>5.0526</v>
      </c>
      <c r="T115" s="9">
        <v>5.1546019999999997</v>
      </c>
      <c r="U115" s="9">
        <v>5.2595650000000003</v>
      </c>
      <c r="V115" s="9">
        <v>5.3667740000000004</v>
      </c>
      <c r="W115" s="9">
        <v>5.4739719999999998</v>
      </c>
      <c r="X115" s="9">
        <v>5.5825610000000001</v>
      </c>
      <c r="Y115" s="9">
        <v>5.6932349999999996</v>
      </c>
      <c r="Z115" s="9">
        <v>5.8062300000000002</v>
      </c>
      <c r="AA115" s="9">
        <v>5.9213750000000003</v>
      </c>
      <c r="AB115" s="9">
        <v>6.0388039999999998</v>
      </c>
      <c r="AC115" s="9">
        <v>6.1585619999999999</v>
      </c>
      <c r="AD115" s="9">
        <v>6.2806940000000004</v>
      </c>
      <c r="AE115" s="9">
        <v>6.4052480000000003</v>
      </c>
      <c r="AF115" s="9">
        <v>6.5322719999999999</v>
      </c>
      <c r="AG115" s="9">
        <v>6.6618170000000001</v>
      </c>
      <c r="AH115" s="9">
        <v>6.7939290000000003</v>
      </c>
      <c r="AI115" s="9">
        <v>6.928661</v>
      </c>
      <c r="AJ115" s="9">
        <v>7.066065</v>
      </c>
      <c r="AK115" s="9">
        <v>7.2061950000000001</v>
      </c>
      <c r="AL115" s="5">
        <v>2.0385E-2</v>
      </c>
    </row>
    <row r="116" spans="1:38" ht="15" customHeight="1">
      <c r="A116" s="81" t="s">
        <v>260</v>
      </c>
      <c r="B116" s="7" t="s">
        <v>170</v>
      </c>
      <c r="C116" s="9">
        <v>12.300288999999999</v>
      </c>
      <c r="D116" s="9">
        <v>12.631926</v>
      </c>
      <c r="E116" s="9">
        <v>12.971190999999999</v>
      </c>
      <c r="F116" s="9">
        <v>13.280414</v>
      </c>
      <c r="G116" s="9">
        <v>13.576017999999999</v>
      </c>
      <c r="H116" s="9">
        <v>13.860761999999999</v>
      </c>
      <c r="I116" s="9">
        <v>14.148315999999999</v>
      </c>
      <c r="J116" s="9">
        <v>14.439496</v>
      </c>
      <c r="K116" s="9">
        <v>14.733115</v>
      </c>
      <c r="L116" s="9">
        <v>15.026149999999999</v>
      </c>
      <c r="M116" s="9">
        <v>15.316217999999999</v>
      </c>
      <c r="N116" s="9">
        <v>15.613917000000001</v>
      </c>
      <c r="O116" s="9">
        <v>15.920297</v>
      </c>
      <c r="P116" s="9">
        <v>16.237780000000001</v>
      </c>
      <c r="Q116" s="9">
        <v>16.567221</v>
      </c>
      <c r="R116" s="9">
        <v>16.899849</v>
      </c>
      <c r="S116" s="9">
        <v>17.238282999999999</v>
      </c>
      <c r="T116" s="9">
        <v>17.586288</v>
      </c>
      <c r="U116" s="9">
        <v>17.944396999999999</v>
      </c>
      <c r="V116" s="9">
        <v>18.310168999999998</v>
      </c>
      <c r="W116" s="9">
        <v>18.675906999999999</v>
      </c>
      <c r="X116" s="9">
        <v>19.046382999999999</v>
      </c>
      <c r="Y116" s="9">
        <v>19.423978999999999</v>
      </c>
      <c r="Z116" s="9">
        <v>19.80949</v>
      </c>
      <c r="AA116" s="9">
        <v>20.202338999999998</v>
      </c>
      <c r="AB116" s="9">
        <v>20.602978</v>
      </c>
      <c r="AC116" s="9">
        <v>21.011559999999999</v>
      </c>
      <c r="AD116" s="9">
        <v>21.428249000000001</v>
      </c>
      <c r="AE116" s="9">
        <v>21.853200999999999</v>
      </c>
      <c r="AF116" s="9">
        <v>22.286574999999999</v>
      </c>
      <c r="AG116" s="9">
        <v>22.728549999999998</v>
      </c>
      <c r="AH116" s="9">
        <v>23.179285</v>
      </c>
      <c r="AI116" s="9">
        <v>23.638961999999999</v>
      </c>
      <c r="AJ116" s="9">
        <v>24.107754</v>
      </c>
      <c r="AK116" s="9">
        <v>24.585842</v>
      </c>
      <c r="AL116" s="5">
        <v>2.0385E-2</v>
      </c>
    </row>
    <row r="117" spans="1:38" ht="15" customHeight="1">
      <c r="A117" s="81" t="s">
        <v>259</v>
      </c>
      <c r="B117" s="7" t="s">
        <v>258</v>
      </c>
      <c r="C117" s="9">
        <v>46.330849000000001</v>
      </c>
      <c r="D117" s="9">
        <v>47.888382</v>
      </c>
      <c r="E117" s="9">
        <v>49.646706000000002</v>
      </c>
      <c r="F117" s="9">
        <v>51.425502999999999</v>
      </c>
      <c r="G117" s="9">
        <v>53.218201000000001</v>
      </c>
      <c r="H117" s="9">
        <v>55.024250000000002</v>
      </c>
      <c r="I117" s="9">
        <v>56.845078000000001</v>
      </c>
      <c r="J117" s="9">
        <v>58.702080000000002</v>
      </c>
      <c r="K117" s="9">
        <v>60.595756999999999</v>
      </c>
      <c r="L117" s="9">
        <v>62.493858000000003</v>
      </c>
      <c r="M117" s="9">
        <v>64.428336999999999</v>
      </c>
      <c r="N117" s="9">
        <v>66.398300000000006</v>
      </c>
      <c r="O117" s="9">
        <v>68.415053999999998</v>
      </c>
      <c r="P117" s="9">
        <v>70.446258999999998</v>
      </c>
      <c r="Q117" s="9">
        <v>72.562957999999995</v>
      </c>
      <c r="R117" s="9">
        <v>74.724311999999998</v>
      </c>
      <c r="S117" s="9">
        <v>76.918678</v>
      </c>
      <c r="T117" s="9">
        <v>79.166495999999995</v>
      </c>
      <c r="U117" s="9">
        <v>81.468918000000002</v>
      </c>
      <c r="V117" s="9">
        <v>83.826965000000001</v>
      </c>
      <c r="W117" s="9">
        <v>86.257202000000007</v>
      </c>
      <c r="X117" s="9">
        <v>88.690658999999997</v>
      </c>
      <c r="Y117" s="9">
        <v>91.255234000000002</v>
      </c>
      <c r="Z117" s="9">
        <v>93.878737999999998</v>
      </c>
      <c r="AA117" s="9">
        <v>96.619750999999994</v>
      </c>
      <c r="AB117" s="9">
        <v>99.440810999999997</v>
      </c>
      <c r="AC117" s="9">
        <v>102.34421500000001</v>
      </c>
      <c r="AD117" s="9">
        <v>105.332397</v>
      </c>
      <c r="AE117" s="9">
        <v>108.40782900000001</v>
      </c>
      <c r="AF117" s="9">
        <v>111.573059</v>
      </c>
      <c r="AG117" s="9">
        <v>114.830704</v>
      </c>
      <c r="AH117" s="9">
        <v>118.183464</v>
      </c>
      <c r="AI117" s="9">
        <v>121.634117</v>
      </c>
      <c r="AJ117" s="9">
        <v>125.18551600000001</v>
      </c>
      <c r="AK117" s="9">
        <v>128.84060700000001</v>
      </c>
      <c r="AL117" s="5">
        <v>3.0445E-2</v>
      </c>
    </row>
    <row r="118" spans="1:38" ht="15" customHeight="1">
      <c r="A118" s="81" t="s">
        <v>257</v>
      </c>
      <c r="B118" s="7" t="s">
        <v>174</v>
      </c>
      <c r="C118" s="9">
        <v>29.940218000000002</v>
      </c>
      <c r="D118" s="9">
        <v>30.946739000000001</v>
      </c>
      <c r="E118" s="9">
        <v>32.083011999999997</v>
      </c>
      <c r="F118" s="9">
        <v>33.232517000000001</v>
      </c>
      <c r="G118" s="9">
        <v>34.391005999999997</v>
      </c>
      <c r="H118" s="9">
        <v>35.558124999999997</v>
      </c>
      <c r="I118" s="9">
        <v>36.734791000000001</v>
      </c>
      <c r="J118" s="9">
        <v>37.934834000000002</v>
      </c>
      <c r="K118" s="9">
        <v>39.158577000000001</v>
      </c>
      <c r="L118" s="9">
        <v>40.385181000000003</v>
      </c>
      <c r="M118" s="9">
        <v>41.635292</v>
      </c>
      <c r="N118" s="9">
        <v>42.908332999999999</v>
      </c>
      <c r="O118" s="9">
        <v>44.211616999999997</v>
      </c>
      <c r="P118" s="9">
        <v>45.524231</v>
      </c>
      <c r="Q118" s="9">
        <v>46.892100999999997</v>
      </c>
      <c r="R118" s="9">
        <v>48.288822000000003</v>
      </c>
      <c r="S118" s="9">
        <v>49.706882</v>
      </c>
      <c r="T118" s="9">
        <v>51.159481</v>
      </c>
      <c r="U118" s="9">
        <v>52.647368999999998</v>
      </c>
      <c r="V118" s="9">
        <v>54.171199999999999</v>
      </c>
      <c r="W118" s="9">
        <v>55.741680000000002</v>
      </c>
      <c r="X118" s="9">
        <v>57.314247000000002</v>
      </c>
      <c r="Y118" s="9">
        <v>58.971541999999999</v>
      </c>
      <c r="Z118" s="9">
        <v>60.666919999999998</v>
      </c>
      <c r="AA118" s="9">
        <v>62.438236000000003</v>
      </c>
      <c r="AB118" s="9">
        <v>64.261275999999995</v>
      </c>
      <c r="AC118" s="9">
        <v>66.137535</v>
      </c>
      <c r="AD118" s="9">
        <v>68.068580999999995</v>
      </c>
      <c r="AE118" s="9">
        <v>70.055999999999997</v>
      </c>
      <c r="AF118" s="9">
        <v>72.101455999999999</v>
      </c>
      <c r="AG118" s="9">
        <v>74.206635000000006</v>
      </c>
      <c r="AH118" s="9">
        <v>76.373276000000004</v>
      </c>
      <c r="AI118" s="9">
        <v>78.603179999999995</v>
      </c>
      <c r="AJ118" s="9">
        <v>80.898185999999995</v>
      </c>
      <c r="AK118" s="9">
        <v>83.260208000000006</v>
      </c>
      <c r="AL118" s="5">
        <v>3.0445E-2</v>
      </c>
    </row>
    <row r="119" spans="1:38" ht="15" customHeight="1">
      <c r="A119" s="81" t="s">
        <v>256</v>
      </c>
      <c r="B119" s="7" t="s">
        <v>172</v>
      </c>
      <c r="C119" s="9">
        <v>2.1854170000000002</v>
      </c>
      <c r="D119" s="9">
        <v>2.2588859999999999</v>
      </c>
      <c r="E119" s="9">
        <v>2.3418260000000002</v>
      </c>
      <c r="F119" s="9">
        <v>2.4257309999999999</v>
      </c>
      <c r="G119" s="9">
        <v>2.5102920000000002</v>
      </c>
      <c r="H119" s="9">
        <v>2.5954839999999999</v>
      </c>
      <c r="I119" s="9">
        <v>2.6813720000000001</v>
      </c>
      <c r="J119" s="9">
        <v>2.7689659999999998</v>
      </c>
      <c r="K119" s="9">
        <v>2.8582900000000002</v>
      </c>
      <c r="L119" s="9">
        <v>2.9478240000000002</v>
      </c>
      <c r="M119" s="9">
        <v>3.0390730000000001</v>
      </c>
      <c r="N119" s="9">
        <v>3.1319949999999999</v>
      </c>
      <c r="O119" s="9">
        <v>3.227125</v>
      </c>
      <c r="P119" s="9">
        <v>3.322937</v>
      </c>
      <c r="Q119" s="9">
        <v>3.4227810000000001</v>
      </c>
      <c r="R119" s="9">
        <v>3.5247320000000002</v>
      </c>
      <c r="S119" s="9">
        <v>3.6282399999999999</v>
      </c>
      <c r="T119" s="9">
        <v>3.7342689999999998</v>
      </c>
      <c r="U119" s="9">
        <v>3.8428740000000001</v>
      </c>
      <c r="V119" s="9">
        <v>3.9541019999999998</v>
      </c>
      <c r="W119" s="9">
        <v>4.0687360000000004</v>
      </c>
      <c r="X119" s="9">
        <v>4.183522</v>
      </c>
      <c r="Y119" s="9">
        <v>4.3044919999999998</v>
      </c>
      <c r="Z119" s="9">
        <v>4.428242</v>
      </c>
      <c r="AA119" s="9">
        <v>4.5575359999999998</v>
      </c>
      <c r="AB119" s="9">
        <v>4.6906040000000004</v>
      </c>
      <c r="AC119" s="9">
        <v>4.8275569999999997</v>
      </c>
      <c r="AD119" s="9">
        <v>4.9685090000000001</v>
      </c>
      <c r="AE119" s="9">
        <v>5.1135770000000003</v>
      </c>
      <c r="AF119" s="9">
        <v>5.26288</v>
      </c>
      <c r="AG119" s="9">
        <v>5.4165429999999999</v>
      </c>
      <c r="AH119" s="9">
        <v>5.5746919999999998</v>
      </c>
      <c r="AI119" s="9">
        <v>5.7374580000000002</v>
      </c>
      <c r="AJ119" s="9">
        <v>5.9049769999999997</v>
      </c>
      <c r="AK119" s="9">
        <v>6.0773869999999999</v>
      </c>
      <c r="AL119" s="5">
        <v>3.0445E-2</v>
      </c>
    </row>
    <row r="120" spans="1:38" ht="15" customHeight="1">
      <c r="A120" s="81" t="s">
        <v>255</v>
      </c>
      <c r="B120" s="7" t="s">
        <v>170</v>
      </c>
      <c r="C120" s="9">
        <v>14.205214</v>
      </c>
      <c r="D120" s="9">
        <v>14.682759000000001</v>
      </c>
      <c r="E120" s="9">
        <v>15.221869</v>
      </c>
      <c r="F120" s="9">
        <v>15.767253</v>
      </c>
      <c r="G120" s="9">
        <v>16.3169</v>
      </c>
      <c r="H120" s="9">
        <v>16.870643999999999</v>
      </c>
      <c r="I120" s="9">
        <v>17.428916999999998</v>
      </c>
      <c r="J120" s="9">
        <v>17.998280000000001</v>
      </c>
      <c r="K120" s="9">
        <v>18.578887999999999</v>
      </c>
      <c r="L120" s="9">
        <v>19.160851999999998</v>
      </c>
      <c r="M120" s="9">
        <v>19.753971</v>
      </c>
      <c r="N120" s="9">
        <v>20.357966999999999</v>
      </c>
      <c r="O120" s="9">
        <v>20.976313000000001</v>
      </c>
      <c r="P120" s="9">
        <v>21.599087000000001</v>
      </c>
      <c r="Q120" s="9">
        <v>22.248076999999999</v>
      </c>
      <c r="R120" s="9">
        <v>22.910757</v>
      </c>
      <c r="S120" s="9">
        <v>23.583559000000001</v>
      </c>
      <c r="T120" s="9">
        <v>24.272746999999999</v>
      </c>
      <c r="U120" s="9">
        <v>24.978680000000001</v>
      </c>
      <c r="V120" s="9">
        <v>25.701665999999999</v>
      </c>
      <c r="W120" s="9">
        <v>26.446783</v>
      </c>
      <c r="X120" s="9">
        <v>27.192892000000001</v>
      </c>
      <c r="Y120" s="9">
        <v>27.979198</v>
      </c>
      <c r="Z120" s="9">
        <v>28.783574999999999</v>
      </c>
      <c r="AA120" s="9">
        <v>29.623981000000001</v>
      </c>
      <c r="AB120" s="9">
        <v>30.488928000000001</v>
      </c>
      <c r="AC120" s="9">
        <v>31.379121999999999</v>
      </c>
      <c r="AD120" s="9">
        <v>32.295310999999998</v>
      </c>
      <c r="AE120" s="9">
        <v>33.238250999999998</v>
      </c>
      <c r="AF120" s="9">
        <v>34.208720999999997</v>
      </c>
      <c r="AG120" s="9">
        <v>35.207531000000003</v>
      </c>
      <c r="AH120" s="9">
        <v>36.235497000000002</v>
      </c>
      <c r="AI120" s="9">
        <v>37.293480000000002</v>
      </c>
      <c r="AJ120" s="9">
        <v>38.382351</v>
      </c>
      <c r="AK120" s="9">
        <v>39.503017</v>
      </c>
      <c r="AL120" s="5">
        <v>3.0445E-2</v>
      </c>
    </row>
    <row r="121" spans="1:38" ht="15" customHeight="1">
      <c r="A121" s="81" t="s">
        <v>254</v>
      </c>
      <c r="B121" s="7" t="s">
        <v>253</v>
      </c>
      <c r="C121" s="9">
        <v>95.429489000000004</v>
      </c>
      <c r="D121" s="9">
        <v>98.436858999999998</v>
      </c>
      <c r="E121" s="9">
        <v>101.919281</v>
      </c>
      <c r="F121" s="9">
        <v>105.45713000000001</v>
      </c>
      <c r="G121" s="9">
        <v>109.104462</v>
      </c>
      <c r="H121" s="9">
        <v>112.72448</v>
      </c>
      <c r="I121" s="9">
        <v>116.32064800000001</v>
      </c>
      <c r="J121" s="9">
        <v>119.94976</v>
      </c>
      <c r="K121" s="9">
        <v>123.557419</v>
      </c>
      <c r="L121" s="9">
        <v>127.056793</v>
      </c>
      <c r="M121" s="9">
        <v>130.59124800000001</v>
      </c>
      <c r="N121" s="9">
        <v>134.17025799999999</v>
      </c>
      <c r="O121" s="9">
        <v>137.761368</v>
      </c>
      <c r="P121" s="9">
        <v>141.38540599999999</v>
      </c>
      <c r="Q121" s="9">
        <v>145.13642899999999</v>
      </c>
      <c r="R121" s="9">
        <v>148.979614</v>
      </c>
      <c r="S121" s="9">
        <v>152.86080899999999</v>
      </c>
      <c r="T121" s="9">
        <v>156.807907</v>
      </c>
      <c r="U121" s="9">
        <v>160.79853800000001</v>
      </c>
      <c r="V121" s="9">
        <v>164.92279099999999</v>
      </c>
      <c r="W121" s="9">
        <v>169.18693500000001</v>
      </c>
      <c r="X121" s="9">
        <v>173.53428600000001</v>
      </c>
      <c r="Y121" s="9">
        <v>178.07484400000001</v>
      </c>
      <c r="Z121" s="9">
        <v>182.73216199999999</v>
      </c>
      <c r="AA121" s="9">
        <v>187.47178600000001</v>
      </c>
      <c r="AB121" s="9">
        <v>192.334351</v>
      </c>
      <c r="AC121" s="9">
        <v>197.32302899999999</v>
      </c>
      <c r="AD121" s="9">
        <v>202.44113200000001</v>
      </c>
      <c r="AE121" s="9">
        <v>207.69193999999999</v>
      </c>
      <c r="AF121" s="9">
        <v>213.078979</v>
      </c>
      <c r="AG121" s="9">
        <v>218.60574299999999</v>
      </c>
      <c r="AH121" s="9">
        <v>224.27581799999999</v>
      </c>
      <c r="AI121" s="9">
        <v>230.09300200000001</v>
      </c>
      <c r="AJ121" s="9">
        <v>236.06106600000001</v>
      </c>
      <c r="AK121" s="9">
        <v>242.18392900000001</v>
      </c>
      <c r="AL121" s="5">
        <v>2.7657000000000001E-2</v>
      </c>
    </row>
    <row r="122" spans="1:38" ht="15" customHeight="1">
      <c r="A122" s="81" t="s">
        <v>252</v>
      </c>
      <c r="B122" s="7" t="s">
        <v>174</v>
      </c>
      <c r="C122" s="9">
        <v>48.948746</v>
      </c>
      <c r="D122" s="9">
        <v>50.491321999999997</v>
      </c>
      <c r="E122" s="9">
        <v>52.277560999999999</v>
      </c>
      <c r="F122" s="9">
        <v>54.092232000000003</v>
      </c>
      <c r="G122" s="9">
        <v>55.963062000000001</v>
      </c>
      <c r="H122" s="9">
        <v>57.819881000000002</v>
      </c>
      <c r="I122" s="9">
        <v>59.664470999999999</v>
      </c>
      <c r="J122" s="9">
        <v>61.525950999999999</v>
      </c>
      <c r="K122" s="9">
        <v>63.376438</v>
      </c>
      <c r="L122" s="9">
        <v>65.171370999999994</v>
      </c>
      <c r="M122" s="9">
        <v>66.984298999999993</v>
      </c>
      <c r="N122" s="9">
        <v>68.820083999999994</v>
      </c>
      <c r="O122" s="9">
        <v>70.662079000000006</v>
      </c>
      <c r="P122" s="9">
        <v>72.520966000000001</v>
      </c>
      <c r="Q122" s="9">
        <v>74.444969</v>
      </c>
      <c r="R122" s="9">
        <v>76.416267000000005</v>
      </c>
      <c r="S122" s="9">
        <v>78.407050999999996</v>
      </c>
      <c r="T122" s="9">
        <v>80.431640999999999</v>
      </c>
      <c r="U122" s="9">
        <v>82.478560999999999</v>
      </c>
      <c r="V122" s="9">
        <v>84.594016999999994</v>
      </c>
      <c r="W122" s="9">
        <v>86.781227000000001</v>
      </c>
      <c r="X122" s="9">
        <v>89.011116000000001</v>
      </c>
      <c r="Y122" s="9">
        <v>91.340110999999993</v>
      </c>
      <c r="Z122" s="9">
        <v>93.728995999999995</v>
      </c>
      <c r="AA122" s="9">
        <v>96.160094999999998</v>
      </c>
      <c r="AB122" s="9">
        <v>98.654258999999996</v>
      </c>
      <c r="AC122" s="9">
        <v>101.213097</v>
      </c>
      <c r="AD122" s="9">
        <v>103.838341</v>
      </c>
      <c r="AE122" s="9">
        <v>106.531639</v>
      </c>
      <c r="AF122" s="9">
        <v>109.29482299999999</v>
      </c>
      <c r="AG122" s="9">
        <v>112.129662</v>
      </c>
      <c r="AH122" s="9">
        <v>115.038033</v>
      </c>
      <c r="AI122" s="9">
        <v>118.021835</v>
      </c>
      <c r="AJ122" s="9">
        <v>121.083046</v>
      </c>
      <c r="AK122" s="9">
        <v>124.22364</v>
      </c>
      <c r="AL122" s="5">
        <v>2.7657000000000001E-2</v>
      </c>
    </row>
    <row r="123" spans="1:38" ht="15" customHeight="1">
      <c r="A123" s="81" t="s">
        <v>251</v>
      </c>
      <c r="B123" s="7" t="s">
        <v>172</v>
      </c>
      <c r="C123" s="9">
        <v>13.162689</v>
      </c>
      <c r="D123" s="9">
        <v>13.577499</v>
      </c>
      <c r="E123" s="9">
        <v>14.057833</v>
      </c>
      <c r="F123" s="9">
        <v>14.545811</v>
      </c>
      <c r="G123" s="9">
        <v>15.048890999999999</v>
      </c>
      <c r="H123" s="9">
        <v>15.548204999999999</v>
      </c>
      <c r="I123" s="9">
        <v>16.044228</v>
      </c>
      <c r="J123" s="9">
        <v>16.544794</v>
      </c>
      <c r="K123" s="9">
        <v>17.042404000000001</v>
      </c>
      <c r="L123" s="9">
        <v>17.525074</v>
      </c>
      <c r="M123" s="9">
        <v>18.012585000000001</v>
      </c>
      <c r="N123" s="9">
        <v>18.506243000000001</v>
      </c>
      <c r="O123" s="9">
        <v>19.001567999999999</v>
      </c>
      <c r="P123" s="9">
        <v>19.501438</v>
      </c>
      <c r="Q123" s="9">
        <v>20.018818</v>
      </c>
      <c r="R123" s="9">
        <v>20.548914</v>
      </c>
      <c r="S123" s="9">
        <v>21.084250999999998</v>
      </c>
      <c r="T123" s="9">
        <v>21.628677</v>
      </c>
      <c r="U123" s="9">
        <v>22.179110999999999</v>
      </c>
      <c r="V123" s="9">
        <v>22.747972000000001</v>
      </c>
      <c r="W123" s="9">
        <v>23.336130000000001</v>
      </c>
      <c r="X123" s="9">
        <v>23.935763999999999</v>
      </c>
      <c r="Y123" s="9">
        <v>24.562045999999999</v>
      </c>
      <c r="Z123" s="9">
        <v>25.204439000000001</v>
      </c>
      <c r="AA123" s="9">
        <v>25.858179</v>
      </c>
      <c r="AB123" s="9">
        <v>26.528877000000001</v>
      </c>
      <c r="AC123" s="9">
        <v>27.216974</v>
      </c>
      <c r="AD123" s="9">
        <v>27.922915</v>
      </c>
      <c r="AE123" s="9">
        <v>28.647165000000001</v>
      </c>
      <c r="AF123" s="9">
        <v>29.390203</v>
      </c>
      <c r="AG123" s="9">
        <v>30.152515000000001</v>
      </c>
      <c r="AH123" s="9">
        <v>30.934597</v>
      </c>
      <c r="AI123" s="9">
        <v>31.736967</v>
      </c>
      <c r="AJ123" s="9">
        <v>32.560146000000003</v>
      </c>
      <c r="AK123" s="9">
        <v>33.404677999999997</v>
      </c>
      <c r="AL123" s="5">
        <v>2.7657000000000001E-2</v>
      </c>
    </row>
    <row r="124" spans="1:38" ht="15" customHeight="1">
      <c r="A124" s="81" t="s">
        <v>250</v>
      </c>
      <c r="B124" s="7" t="s">
        <v>170</v>
      </c>
      <c r="C124" s="9">
        <v>33.318058000000001</v>
      </c>
      <c r="D124" s="9">
        <v>34.368046</v>
      </c>
      <c r="E124" s="9">
        <v>35.583888999999999</v>
      </c>
      <c r="F124" s="9">
        <v>36.819083999999997</v>
      </c>
      <c r="G124" s="9">
        <v>38.092506</v>
      </c>
      <c r="H124" s="9">
        <v>39.356392</v>
      </c>
      <c r="I124" s="9">
        <v>40.611953999999997</v>
      </c>
      <c r="J124" s="9">
        <v>41.879013</v>
      </c>
      <c r="K124" s="9">
        <v>43.138584000000002</v>
      </c>
      <c r="L124" s="9">
        <v>44.360348000000002</v>
      </c>
      <c r="M124" s="9">
        <v>45.594357000000002</v>
      </c>
      <c r="N124" s="9">
        <v>46.843929000000003</v>
      </c>
      <c r="O124" s="9">
        <v>48.097721</v>
      </c>
      <c r="P124" s="9">
        <v>49.363014</v>
      </c>
      <c r="Q124" s="9">
        <v>50.672634000000002</v>
      </c>
      <c r="R124" s="9">
        <v>52.014439000000003</v>
      </c>
      <c r="S124" s="9">
        <v>53.369511000000003</v>
      </c>
      <c r="T124" s="9">
        <v>54.747588999999998</v>
      </c>
      <c r="U124" s="9">
        <v>56.140872999999999</v>
      </c>
      <c r="V124" s="9">
        <v>57.580807</v>
      </c>
      <c r="W124" s="9">
        <v>59.069583999999999</v>
      </c>
      <c r="X124" s="9">
        <v>60.587398999999998</v>
      </c>
      <c r="Y124" s="9">
        <v>62.172688000000001</v>
      </c>
      <c r="Z124" s="9">
        <v>63.798732999999999</v>
      </c>
      <c r="AA124" s="9">
        <v>65.453513999999998</v>
      </c>
      <c r="AB124" s="9">
        <v>67.151222000000004</v>
      </c>
      <c r="AC124" s="9">
        <v>68.892960000000002</v>
      </c>
      <c r="AD124" s="9">
        <v>70.679878000000002</v>
      </c>
      <c r="AE124" s="9">
        <v>72.513137999999998</v>
      </c>
      <c r="AF124" s="9">
        <v>74.393951000000001</v>
      </c>
      <c r="AG124" s="9">
        <v>76.323554999999999</v>
      </c>
      <c r="AH124" s="9">
        <v>78.303200000000004</v>
      </c>
      <c r="AI124" s="9">
        <v>80.334198000000001</v>
      </c>
      <c r="AJ124" s="9">
        <v>82.417869999999994</v>
      </c>
      <c r="AK124" s="9">
        <v>84.555594999999997</v>
      </c>
      <c r="AL124" s="5">
        <v>2.7657000000000001E-2</v>
      </c>
    </row>
    <row r="125" spans="1:38" ht="15" customHeight="1">
      <c r="A125" s="81" t="s">
        <v>249</v>
      </c>
      <c r="B125" s="7" t="s">
        <v>248</v>
      </c>
      <c r="C125" s="9">
        <v>261.31573500000002</v>
      </c>
      <c r="D125" s="9">
        <v>267.21365400000002</v>
      </c>
      <c r="E125" s="9">
        <v>273.07195999999999</v>
      </c>
      <c r="F125" s="9">
        <v>278.93810999999999</v>
      </c>
      <c r="G125" s="9">
        <v>284.89471400000002</v>
      </c>
      <c r="H125" s="9">
        <v>290.84957900000001</v>
      </c>
      <c r="I125" s="9">
        <v>296.88034099999999</v>
      </c>
      <c r="J125" s="9">
        <v>303.02212500000002</v>
      </c>
      <c r="K125" s="9">
        <v>309.212219</v>
      </c>
      <c r="L125" s="9">
        <v>315.31842</v>
      </c>
      <c r="M125" s="9">
        <v>321.41299400000003</v>
      </c>
      <c r="N125" s="9">
        <v>327.46826199999998</v>
      </c>
      <c r="O125" s="9">
        <v>333.56243899999998</v>
      </c>
      <c r="P125" s="9">
        <v>339.58245799999997</v>
      </c>
      <c r="Q125" s="9">
        <v>345.51388500000002</v>
      </c>
      <c r="R125" s="9">
        <v>351.645264</v>
      </c>
      <c r="S125" s="9">
        <v>357.827789</v>
      </c>
      <c r="T125" s="9">
        <v>364.07019000000003</v>
      </c>
      <c r="U125" s="9">
        <v>370.36703499999999</v>
      </c>
      <c r="V125" s="9">
        <v>376.79885899999999</v>
      </c>
      <c r="W125" s="9">
        <v>383.39511099999999</v>
      </c>
      <c r="X125" s="9">
        <v>390.04699699999998</v>
      </c>
      <c r="Y125" s="9">
        <v>396.83837899999997</v>
      </c>
      <c r="Z125" s="9">
        <v>403.71032700000001</v>
      </c>
      <c r="AA125" s="9">
        <v>410.66763300000002</v>
      </c>
      <c r="AB125" s="9">
        <v>417.74481200000002</v>
      </c>
      <c r="AC125" s="9">
        <v>424.94390900000002</v>
      </c>
      <c r="AD125" s="9">
        <v>432.26718099999999</v>
      </c>
      <c r="AE125" s="9">
        <v>439.71658300000001</v>
      </c>
      <c r="AF125" s="9">
        <v>447.29437300000001</v>
      </c>
      <c r="AG125" s="9">
        <v>455.002747</v>
      </c>
      <c r="AH125" s="9">
        <v>462.84399400000001</v>
      </c>
      <c r="AI125" s="9">
        <v>470.820312</v>
      </c>
      <c r="AJ125" s="9">
        <v>478.93417399999998</v>
      </c>
      <c r="AK125" s="9">
        <v>487.18777499999999</v>
      </c>
      <c r="AL125" s="5">
        <v>1.8367000000000001E-2</v>
      </c>
    </row>
    <row r="126" spans="1:38" ht="15" customHeight="1">
      <c r="A126" s="81" t="s">
        <v>247</v>
      </c>
      <c r="B126" s="7" t="s">
        <v>174</v>
      </c>
      <c r="C126" s="9">
        <v>166.081604</v>
      </c>
      <c r="D126" s="9">
        <v>169.83007799999999</v>
      </c>
      <c r="E126" s="9">
        <v>173.55337499999999</v>
      </c>
      <c r="F126" s="9">
        <v>177.28166200000001</v>
      </c>
      <c r="G126" s="9">
        <v>181.067429</v>
      </c>
      <c r="H126" s="9">
        <v>184.85209699999999</v>
      </c>
      <c r="I126" s="9">
        <v>188.685013</v>
      </c>
      <c r="J126" s="9">
        <v>192.58848599999999</v>
      </c>
      <c r="K126" s="9">
        <v>196.522659</v>
      </c>
      <c r="L126" s="9">
        <v>200.403503</v>
      </c>
      <c r="M126" s="9">
        <v>204.27694700000001</v>
      </c>
      <c r="N126" s="9">
        <v>208.12544299999999</v>
      </c>
      <c r="O126" s="9">
        <v>211.99865700000001</v>
      </c>
      <c r="P126" s="9">
        <v>215.824738</v>
      </c>
      <c r="Q126" s="9">
        <v>219.59451300000001</v>
      </c>
      <c r="R126" s="9">
        <v>223.491364</v>
      </c>
      <c r="S126" s="9">
        <v>227.420715</v>
      </c>
      <c r="T126" s="9">
        <v>231.38815299999999</v>
      </c>
      <c r="U126" s="9">
        <v>235.39013700000001</v>
      </c>
      <c r="V126" s="9">
        <v>239.47795099999999</v>
      </c>
      <c r="W126" s="9">
        <v>243.67025799999999</v>
      </c>
      <c r="X126" s="9">
        <v>247.897919</v>
      </c>
      <c r="Y126" s="9">
        <v>252.21426400000001</v>
      </c>
      <c r="Z126" s="9">
        <v>256.58178700000002</v>
      </c>
      <c r="AA126" s="9">
        <v>261.00357100000002</v>
      </c>
      <c r="AB126" s="9">
        <v>265.50152600000001</v>
      </c>
      <c r="AC126" s="9">
        <v>270.07699600000001</v>
      </c>
      <c r="AD126" s="9">
        <v>274.73135400000001</v>
      </c>
      <c r="AE126" s="9">
        <v>279.46588100000002</v>
      </c>
      <c r="AF126" s="9">
        <v>284.28201300000001</v>
      </c>
      <c r="AG126" s="9">
        <v>289.181152</v>
      </c>
      <c r="AH126" s="9">
        <v>294.16473400000001</v>
      </c>
      <c r="AI126" s="9">
        <v>299.23416099999997</v>
      </c>
      <c r="AJ126" s="9">
        <v>304.39099099999999</v>
      </c>
      <c r="AK126" s="9">
        <v>309.63662699999998</v>
      </c>
      <c r="AL126" s="5">
        <v>1.8367000000000001E-2</v>
      </c>
    </row>
    <row r="127" spans="1:38" ht="15" customHeight="1">
      <c r="A127" s="81" t="s">
        <v>246</v>
      </c>
      <c r="B127" s="7" t="s">
        <v>172</v>
      </c>
      <c r="C127" s="9">
        <v>48.983561999999999</v>
      </c>
      <c r="D127" s="9">
        <v>50.089126999999998</v>
      </c>
      <c r="E127" s="9">
        <v>51.187260000000002</v>
      </c>
      <c r="F127" s="9">
        <v>52.286869000000003</v>
      </c>
      <c r="G127" s="9">
        <v>53.403430999999998</v>
      </c>
      <c r="H127" s="9">
        <v>54.519669</v>
      </c>
      <c r="I127" s="9">
        <v>55.650139000000003</v>
      </c>
      <c r="J127" s="9">
        <v>56.801414000000001</v>
      </c>
      <c r="K127" s="9">
        <v>57.961739000000001</v>
      </c>
      <c r="L127" s="9">
        <v>59.106346000000002</v>
      </c>
      <c r="M127" s="9">
        <v>60.248767999999998</v>
      </c>
      <c r="N127" s="9">
        <v>61.383834999999998</v>
      </c>
      <c r="O127" s="9">
        <v>62.526184000000001</v>
      </c>
      <c r="P127" s="9">
        <v>63.654636000000004</v>
      </c>
      <c r="Q127" s="9">
        <v>64.766479000000004</v>
      </c>
      <c r="R127" s="9">
        <v>65.915809999999993</v>
      </c>
      <c r="S127" s="9">
        <v>67.074721999999994</v>
      </c>
      <c r="T127" s="9">
        <v>68.244857999999994</v>
      </c>
      <c r="U127" s="9">
        <v>69.425194000000005</v>
      </c>
      <c r="V127" s="9">
        <v>70.630843999999996</v>
      </c>
      <c r="W127" s="9">
        <v>71.867310000000003</v>
      </c>
      <c r="X127" s="9">
        <v>73.114197000000004</v>
      </c>
      <c r="Y127" s="9">
        <v>74.387237999999996</v>
      </c>
      <c r="Z127" s="9">
        <v>75.675392000000002</v>
      </c>
      <c r="AA127" s="9">
        <v>76.979538000000005</v>
      </c>
      <c r="AB127" s="9">
        <v>78.306145000000001</v>
      </c>
      <c r="AC127" s="9">
        <v>79.655624000000003</v>
      </c>
      <c r="AD127" s="9">
        <v>81.028366000000005</v>
      </c>
      <c r="AE127" s="9">
        <v>82.424751000000001</v>
      </c>
      <c r="AF127" s="9">
        <v>83.845207000000002</v>
      </c>
      <c r="AG127" s="9">
        <v>85.290137999999999</v>
      </c>
      <c r="AH127" s="9">
        <v>86.759972000000005</v>
      </c>
      <c r="AI127" s="9">
        <v>88.255134999999996</v>
      </c>
      <c r="AJ127" s="9">
        <v>89.776070000000004</v>
      </c>
      <c r="AK127" s="9">
        <v>91.323211999999998</v>
      </c>
      <c r="AL127" s="5">
        <v>1.8367000000000001E-2</v>
      </c>
    </row>
    <row r="128" spans="1:38" ht="15" customHeight="1">
      <c r="A128" s="81" t="s">
        <v>245</v>
      </c>
      <c r="B128" s="7" t="s">
        <v>170</v>
      </c>
      <c r="C128" s="9">
        <v>46.250576000000002</v>
      </c>
      <c r="D128" s="9">
        <v>47.294455999999997</v>
      </c>
      <c r="E128" s="9">
        <v>48.331322</v>
      </c>
      <c r="F128" s="9">
        <v>49.369579000000002</v>
      </c>
      <c r="G128" s="9">
        <v>50.423842999999998</v>
      </c>
      <c r="H128" s="9">
        <v>51.477801999999997</v>
      </c>
      <c r="I128" s="9">
        <v>52.545197000000002</v>
      </c>
      <c r="J128" s="9">
        <v>53.632240000000003</v>
      </c>
      <c r="K128" s="9">
        <v>54.727829</v>
      </c>
      <c r="L128" s="9">
        <v>55.808571000000001</v>
      </c>
      <c r="M128" s="9">
        <v>56.887256999999998</v>
      </c>
      <c r="N128" s="9">
        <v>57.958987999999998</v>
      </c>
      <c r="O128" s="9">
        <v>59.037601000000002</v>
      </c>
      <c r="P128" s="9">
        <v>60.103088</v>
      </c>
      <c r="Q128" s="9">
        <v>61.152904999999997</v>
      </c>
      <c r="R128" s="9">
        <v>62.238098000000001</v>
      </c>
      <c r="S128" s="9">
        <v>63.332355</v>
      </c>
      <c r="T128" s="9">
        <v>64.437209999999993</v>
      </c>
      <c r="U128" s="9">
        <v>65.551688999999996</v>
      </c>
      <c r="V128" s="9">
        <v>66.690062999999995</v>
      </c>
      <c r="W128" s="9">
        <v>67.857544000000004</v>
      </c>
      <c r="X128" s="9">
        <v>69.034865999999994</v>
      </c>
      <c r="Y128" s="9">
        <v>70.236885000000001</v>
      </c>
      <c r="Z128" s="9">
        <v>71.453163000000004</v>
      </c>
      <c r="AA128" s="9">
        <v>72.684539999999998</v>
      </c>
      <c r="AB128" s="9">
        <v>73.937140999999997</v>
      </c>
      <c r="AC128" s="9">
        <v>75.211319000000003</v>
      </c>
      <c r="AD128" s="9">
        <v>76.507469</v>
      </c>
      <c r="AE128" s="9">
        <v>77.825951000000003</v>
      </c>
      <c r="AF128" s="9">
        <v>79.167152000000002</v>
      </c>
      <c r="AG128" s="9">
        <v>80.531464</v>
      </c>
      <c r="AH128" s="9">
        <v>81.919289000000006</v>
      </c>
      <c r="AI128" s="9">
        <v>83.331031999999993</v>
      </c>
      <c r="AJ128" s="9">
        <v>84.767112999999995</v>
      </c>
      <c r="AK128" s="9">
        <v>86.227928000000006</v>
      </c>
      <c r="AL128" s="5">
        <v>1.8367000000000001E-2</v>
      </c>
    </row>
    <row r="129" spans="1:38" ht="15" customHeight="1">
      <c r="A129" s="81" t="s">
        <v>244</v>
      </c>
      <c r="B129" s="7" t="s">
        <v>243</v>
      </c>
      <c r="C129" s="9">
        <v>44.372638999999999</v>
      </c>
      <c r="D129" s="9">
        <v>46.698650000000001</v>
      </c>
      <c r="E129" s="9">
        <v>49.157127000000003</v>
      </c>
      <c r="F129" s="9">
        <v>51.659950000000002</v>
      </c>
      <c r="G129" s="9">
        <v>54.183166999999997</v>
      </c>
      <c r="H129" s="9">
        <v>56.846359</v>
      </c>
      <c r="I129" s="9">
        <v>59.603661000000002</v>
      </c>
      <c r="J129" s="9">
        <v>62.528216999999998</v>
      </c>
      <c r="K129" s="9">
        <v>65.568702999999999</v>
      </c>
      <c r="L129" s="9">
        <v>68.731628000000001</v>
      </c>
      <c r="M129" s="9">
        <v>72.067856000000006</v>
      </c>
      <c r="N129" s="9">
        <v>75.620116999999993</v>
      </c>
      <c r="O129" s="9">
        <v>79.396591000000001</v>
      </c>
      <c r="P129" s="9">
        <v>83.358008999999996</v>
      </c>
      <c r="Q129" s="9">
        <v>87.489204000000001</v>
      </c>
      <c r="R129" s="9">
        <v>91.830246000000002</v>
      </c>
      <c r="S129" s="9">
        <v>96.351883000000001</v>
      </c>
      <c r="T129" s="9">
        <v>101.254059</v>
      </c>
      <c r="U129" s="9">
        <v>106.300674</v>
      </c>
      <c r="V129" s="9">
        <v>111.580719</v>
      </c>
      <c r="W129" s="9">
        <v>117.115799</v>
      </c>
      <c r="X129" s="9">
        <v>122.88359800000001</v>
      </c>
      <c r="Y129" s="9">
        <v>129.00672900000001</v>
      </c>
      <c r="Z129" s="9">
        <v>135.382385</v>
      </c>
      <c r="AA129" s="9">
        <v>142.049927</v>
      </c>
      <c r="AB129" s="9">
        <v>149.04586800000001</v>
      </c>
      <c r="AC129" s="9">
        <v>156.38632200000001</v>
      </c>
      <c r="AD129" s="9">
        <v>164.08833300000001</v>
      </c>
      <c r="AE129" s="9">
        <v>172.169647</v>
      </c>
      <c r="AF129" s="9">
        <v>180.648956</v>
      </c>
      <c r="AG129" s="9">
        <v>189.545883</v>
      </c>
      <c r="AH129" s="9">
        <v>198.88098099999999</v>
      </c>
      <c r="AI129" s="9">
        <v>208.675827</v>
      </c>
      <c r="AJ129" s="9">
        <v>218.95306400000001</v>
      </c>
      <c r="AK129" s="9">
        <v>229.73644999999999</v>
      </c>
      <c r="AL129" s="5">
        <v>4.9464000000000001E-2</v>
      </c>
    </row>
    <row r="130" spans="1:38" ht="15" customHeight="1">
      <c r="A130" s="81" t="s">
        <v>242</v>
      </c>
      <c r="B130" s="7" t="s">
        <v>174</v>
      </c>
      <c r="C130" s="9">
        <v>16.752934</v>
      </c>
      <c r="D130" s="9">
        <v>17.631122999999999</v>
      </c>
      <c r="E130" s="9">
        <v>18.559324</v>
      </c>
      <c r="F130" s="9">
        <v>19.504266999999999</v>
      </c>
      <c r="G130" s="9">
        <v>20.456909</v>
      </c>
      <c r="H130" s="9">
        <v>21.462399999999999</v>
      </c>
      <c r="I130" s="9">
        <v>22.503422</v>
      </c>
      <c r="J130" s="9">
        <v>23.607592</v>
      </c>
      <c r="K130" s="9">
        <v>24.755531000000001</v>
      </c>
      <c r="L130" s="9">
        <v>25.949695999999999</v>
      </c>
      <c r="M130" s="9">
        <v>27.209292999999999</v>
      </c>
      <c r="N130" s="9">
        <v>28.550453000000001</v>
      </c>
      <c r="O130" s="9">
        <v>29.976262999999999</v>
      </c>
      <c r="P130" s="9">
        <v>31.471900999999999</v>
      </c>
      <c r="Q130" s="9">
        <v>33.031635000000001</v>
      </c>
      <c r="R130" s="9">
        <v>34.670605000000002</v>
      </c>
      <c r="S130" s="9">
        <v>36.377749999999999</v>
      </c>
      <c r="T130" s="9">
        <v>38.228572999999997</v>
      </c>
      <c r="U130" s="9">
        <v>40.133926000000002</v>
      </c>
      <c r="V130" s="9">
        <v>42.127411000000002</v>
      </c>
      <c r="W130" s="9">
        <v>44.217185999999998</v>
      </c>
      <c r="X130" s="9">
        <v>46.394824999999997</v>
      </c>
      <c r="Y130" s="9">
        <v>48.706623</v>
      </c>
      <c r="Z130" s="9">
        <v>51.113754</v>
      </c>
      <c r="AA130" s="9">
        <v>53.631095999999999</v>
      </c>
      <c r="AB130" s="9">
        <v>56.272415000000002</v>
      </c>
      <c r="AC130" s="9">
        <v>59.043816</v>
      </c>
      <c r="AD130" s="9">
        <v>61.951717000000002</v>
      </c>
      <c r="AE130" s="9">
        <v>65.002823000000006</v>
      </c>
      <c r="AF130" s="9">
        <v>68.204200999999998</v>
      </c>
      <c r="AG130" s="9">
        <v>71.563239999999993</v>
      </c>
      <c r="AH130" s="9">
        <v>75.087715000000003</v>
      </c>
      <c r="AI130" s="9">
        <v>78.785767000000007</v>
      </c>
      <c r="AJ130" s="9">
        <v>82.665947000000003</v>
      </c>
      <c r="AK130" s="9">
        <v>86.737228000000002</v>
      </c>
      <c r="AL130" s="5">
        <v>4.9464000000000001E-2</v>
      </c>
    </row>
    <row r="131" spans="1:38" ht="15" customHeight="1">
      <c r="A131" s="81" t="s">
        <v>241</v>
      </c>
      <c r="B131" s="7" t="s">
        <v>172</v>
      </c>
      <c r="C131" s="9">
        <v>14.262632999999999</v>
      </c>
      <c r="D131" s="9">
        <v>15.010281000000001</v>
      </c>
      <c r="E131" s="9">
        <v>15.800504999999999</v>
      </c>
      <c r="F131" s="9">
        <v>16.604984000000002</v>
      </c>
      <c r="G131" s="9">
        <v>17.416018000000001</v>
      </c>
      <c r="H131" s="9">
        <v>18.272044999999999</v>
      </c>
      <c r="I131" s="9">
        <v>19.158318999999999</v>
      </c>
      <c r="J131" s="9">
        <v>20.098354</v>
      </c>
      <c r="K131" s="9">
        <v>21.075655000000001</v>
      </c>
      <c r="L131" s="9">
        <v>22.092310000000001</v>
      </c>
      <c r="M131" s="9">
        <v>23.164667000000001</v>
      </c>
      <c r="N131" s="9">
        <v>24.306464999999999</v>
      </c>
      <c r="O131" s="9">
        <v>25.520332</v>
      </c>
      <c r="P131" s="9">
        <v>26.793645999999999</v>
      </c>
      <c r="Q131" s="9">
        <v>28.121531000000001</v>
      </c>
      <c r="R131" s="9">
        <v>29.516864999999999</v>
      </c>
      <c r="S131" s="9">
        <v>30.970247000000001</v>
      </c>
      <c r="T131" s="9">
        <v>32.545948000000003</v>
      </c>
      <c r="U131" s="9">
        <v>34.168072000000002</v>
      </c>
      <c r="V131" s="9">
        <v>35.865231000000001</v>
      </c>
      <c r="W131" s="9">
        <v>37.644362999999998</v>
      </c>
      <c r="X131" s="9">
        <v>39.498299000000003</v>
      </c>
      <c r="Y131" s="9">
        <v>41.466450000000002</v>
      </c>
      <c r="Z131" s="9">
        <v>43.515762000000002</v>
      </c>
      <c r="AA131" s="9">
        <v>45.658904999999997</v>
      </c>
      <c r="AB131" s="9">
        <v>47.907600000000002</v>
      </c>
      <c r="AC131" s="9">
        <v>50.267032999999998</v>
      </c>
      <c r="AD131" s="9">
        <v>52.74268</v>
      </c>
      <c r="AE131" s="9">
        <v>55.340243999999998</v>
      </c>
      <c r="AF131" s="9">
        <v>58.065734999999997</v>
      </c>
      <c r="AG131" s="9">
        <v>60.925468000000002</v>
      </c>
      <c r="AH131" s="9">
        <v>63.926029</v>
      </c>
      <c r="AI131" s="9">
        <v>67.074370999999999</v>
      </c>
      <c r="AJ131" s="9">
        <v>70.377769000000001</v>
      </c>
      <c r="AK131" s="9">
        <v>73.843857</v>
      </c>
      <c r="AL131" s="5">
        <v>4.9464000000000001E-2</v>
      </c>
    </row>
    <row r="132" spans="1:38" ht="15" customHeight="1">
      <c r="A132" s="81" t="s">
        <v>240</v>
      </c>
      <c r="B132" s="7" t="s">
        <v>170</v>
      </c>
      <c r="C132" s="9">
        <v>13.35707</v>
      </c>
      <c r="D132" s="9">
        <v>14.057247</v>
      </c>
      <c r="E132" s="9">
        <v>14.797298</v>
      </c>
      <c r="F132" s="9">
        <v>15.550699</v>
      </c>
      <c r="G132" s="9">
        <v>16.31024</v>
      </c>
      <c r="H132" s="9">
        <v>17.111916000000001</v>
      </c>
      <c r="I132" s="9">
        <v>17.941918999999999</v>
      </c>
      <c r="J132" s="9">
        <v>18.822268999999999</v>
      </c>
      <c r="K132" s="9">
        <v>19.737518000000001</v>
      </c>
      <c r="L132" s="9">
        <v>20.689623000000001</v>
      </c>
      <c r="M132" s="9">
        <v>21.693895000000001</v>
      </c>
      <c r="N132" s="9">
        <v>22.763199</v>
      </c>
      <c r="O132" s="9">
        <v>23.899994</v>
      </c>
      <c r="P132" s="9">
        <v>25.092462999999999</v>
      </c>
      <c r="Q132" s="9">
        <v>26.336034999999999</v>
      </c>
      <c r="R132" s="9">
        <v>27.642778</v>
      </c>
      <c r="S132" s="9">
        <v>29.003882999999998</v>
      </c>
      <c r="T132" s="9">
        <v>30.479538000000002</v>
      </c>
      <c r="U132" s="9">
        <v>31.998671999999999</v>
      </c>
      <c r="V132" s="9">
        <v>33.588073999999999</v>
      </c>
      <c r="W132" s="9">
        <v>35.254246000000002</v>
      </c>
      <c r="X132" s="9">
        <v>36.990470999999999</v>
      </c>
      <c r="Y132" s="9">
        <v>38.833660000000002</v>
      </c>
      <c r="Z132" s="9">
        <v>40.752861000000003</v>
      </c>
      <c r="AA132" s="9">
        <v>42.759926</v>
      </c>
      <c r="AB132" s="9">
        <v>44.865848999999997</v>
      </c>
      <c r="AC132" s="9">
        <v>47.075474</v>
      </c>
      <c r="AD132" s="9">
        <v>49.393935999999997</v>
      </c>
      <c r="AE132" s="9">
        <v>51.82658</v>
      </c>
      <c r="AF132" s="9">
        <v>54.379024999999999</v>
      </c>
      <c r="AG132" s="9">
        <v>57.057178</v>
      </c>
      <c r="AH132" s="9">
        <v>59.867237000000003</v>
      </c>
      <c r="AI132" s="9">
        <v>62.815685000000002</v>
      </c>
      <c r="AJ132" s="9">
        <v>65.90934</v>
      </c>
      <c r="AK132" s="9">
        <v>69.155356999999995</v>
      </c>
      <c r="AL132" s="5">
        <v>4.9464000000000001E-2</v>
      </c>
    </row>
    <row r="133" spans="1:38" ht="15" customHeight="1">
      <c r="A133" s="81" t="s">
        <v>239</v>
      </c>
      <c r="B133" s="7" t="s">
        <v>238</v>
      </c>
      <c r="C133" s="9">
        <v>113.62853200000001</v>
      </c>
      <c r="D133" s="9">
        <v>118.640381</v>
      </c>
      <c r="E133" s="9">
        <v>123.848686</v>
      </c>
      <c r="F133" s="9">
        <v>129.33078</v>
      </c>
      <c r="G133" s="9">
        <v>135.06045499999999</v>
      </c>
      <c r="H133" s="9">
        <v>141.08279400000001</v>
      </c>
      <c r="I133" s="9">
        <v>147.32086200000001</v>
      </c>
      <c r="J133" s="9">
        <v>153.67756700000001</v>
      </c>
      <c r="K133" s="9">
        <v>160.127274</v>
      </c>
      <c r="L133" s="9">
        <v>166.676849</v>
      </c>
      <c r="M133" s="9">
        <v>173.277863</v>
      </c>
      <c r="N133" s="9">
        <v>179.81785600000001</v>
      </c>
      <c r="O133" s="9">
        <v>186.53852800000001</v>
      </c>
      <c r="P133" s="9">
        <v>193.391403</v>
      </c>
      <c r="Q133" s="9">
        <v>200.309189</v>
      </c>
      <c r="R133" s="9">
        <v>207.433502</v>
      </c>
      <c r="S133" s="9">
        <v>214.522614</v>
      </c>
      <c r="T133" s="9">
        <v>221.56964099999999</v>
      </c>
      <c r="U133" s="9">
        <v>228.852386</v>
      </c>
      <c r="V133" s="9">
        <v>236.35629299999999</v>
      </c>
      <c r="W133" s="9">
        <v>244.10986299999999</v>
      </c>
      <c r="X133" s="9">
        <v>251.59054599999999</v>
      </c>
      <c r="Y133" s="9">
        <v>259.04531900000001</v>
      </c>
      <c r="Z133" s="9">
        <v>266.82308999999998</v>
      </c>
      <c r="AA133" s="9">
        <v>274.82785000000001</v>
      </c>
      <c r="AB133" s="9">
        <v>283.07278400000001</v>
      </c>
      <c r="AC133" s="9">
        <v>291.56506300000001</v>
      </c>
      <c r="AD133" s="9">
        <v>300.31210299999998</v>
      </c>
      <c r="AE133" s="9">
        <v>309.32156400000002</v>
      </c>
      <c r="AF133" s="9">
        <v>318.60134900000003</v>
      </c>
      <c r="AG133" s="9">
        <v>328.15948500000002</v>
      </c>
      <c r="AH133" s="9">
        <v>338.00433299999997</v>
      </c>
      <c r="AI133" s="9">
        <v>348.14459199999999</v>
      </c>
      <c r="AJ133" s="9">
        <v>358.58904999999999</v>
      </c>
      <c r="AK133" s="9">
        <v>369.34683200000001</v>
      </c>
      <c r="AL133" s="5">
        <v>3.5012000000000001E-2</v>
      </c>
    </row>
    <row r="134" spans="1:38" ht="15" customHeight="1">
      <c r="A134" s="81" t="s">
        <v>237</v>
      </c>
      <c r="B134" s="7" t="s">
        <v>174</v>
      </c>
      <c r="C134" s="9">
        <v>48.666049999999998</v>
      </c>
      <c r="D134" s="9">
        <v>50.812579999999997</v>
      </c>
      <c r="E134" s="9">
        <v>53.043250999999998</v>
      </c>
      <c r="F134" s="9">
        <v>55.391182000000001</v>
      </c>
      <c r="G134" s="9">
        <v>57.845142000000003</v>
      </c>
      <c r="H134" s="9">
        <v>60.424458000000001</v>
      </c>
      <c r="I134" s="9">
        <v>63.096164999999999</v>
      </c>
      <c r="J134" s="9">
        <v>65.818680000000001</v>
      </c>
      <c r="K134" s="9">
        <v>68.581031999999993</v>
      </c>
      <c r="L134" s="9">
        <v>71.386146999999994</v>
      </c>
      <c r="M134" s="9">
        <v>74.213310000000007</v>
      </c>
      <c r="N134" s="9">
        <v>77.014328000000006</v>
      </c>
      <c r="O134" s="9">
        <v>79.892723000000004</v>
      </c>
      <c r="P134" s="9">
        <v>82.827751000000006</v>
      </c>
      <c r="Q134" s="9">
        <v>85.790572999999995</v>
      </c>
      <c r="R134" s="9">
        <v>88.841858000000002</v>
      </c>
      <c r="S134" s="9">
        <v>91.878051999999997</v>
      </c>
      <c r="T134" s="9">
        <v>94.896225000000001</v>
      </c>
      <c r="U134" s="9">
        <v>98.015366</v>
      </c>
      <c r="V134" s="9">
        <v>101.22920999999999</v>
      </c>
      <c r="W134" s="9">
        <v>104.550003</v>
      </c>
      <c r="X134" s="9">
        <v>107.753906</v>
      </c>
      <c r="Y134" s="9">
        <v>110.946724</v>
      </c>
      <c r="Z134" s="9">
        <v>114.277863</v>
      </c>
      <c r="AA134" s="9">
        <v>117.706238</v>
      </c>
      <c r="AB134" s="9">
        <v>121.23745700000001</v>
      </c>
      <c r="AC134" s="9">
        <v>124.874619</v>
      </c>
      <c r="AD134" s="9">
        <v>128.62091100000001</v>
      </c>
      <c r="AE134" s="9">
        <v>132.479568</v>
      </c>
      <c r="AF134" s="9">
        <v>136.45401000000001</v>
      </c>
      <c r="AG134" s="9">
        <v>140.54766799999999</v>
      </c>
      <c r="AH134" s="9">
        <v>144.76414500000001</v>
      </c>
      <c r="AI134" s="9">
        <v>149.10711699999999</v>
      </c>
      <c r="AJ134" s="9">
        <v>153.58038300000001</v>
      </c>
      <c r="AK134" s="9">
        <v>158.187836</v>
      </c>
      <c r="AL134" s="5">
        <v>3.5012000000000001E-2</v>
      </c>
    </row>
    <row r="135" spans="1:38" ht="15" customHeight="1">
      <c r="A135" s="81" t="s">
        <v>236</v>
      </c>
      <c r="B135" s="7" t="s">
        <v>172</v>
      </c>
      <c r="C135" s="9">
        <v>59.381507999999997</v>
      </c>
      <c r="D135" s="9">
        <v>62.000670999999997</v>
      </c>
      <c r="E135" s="9">
        <v>64.722496000000007</v>
      </c>
      <c r="F135" s="9">
        <v>67.587401999999997</v>
      </c>
      <c r="G135" s="9">
        <v>70.581695999999994</v>
      </c>
      <c r="H135" s="9">
        <v>73.728927999999996</v>
      </c>
      <c r="I135" s="9">
        <v>76.988899000000004</v>
      </c>
      <c r="J135" s="9">
        <v>80.310867000000002</v>
      </c>
      <c r="K135" s="9">
        <v>83.681442000000004</v>
      </c>
      <c r="L135" s="9">
        <v>87.104202000000001</v>
      </c>
      <c r="M135" s="9">
        <v>90.553855999999996</v>
      </c>
      <c r="N135" s="9">
        <v>93.971610999999996</v>
      </c>
      <c r="O135" s="9">
        <v>97.483795000000001</v>
      </c>
      <c r="P135" s="9">
        <v>101.065056</v>
      </c>
      <c r="Q135" s="9">
        <v>104.680244</v>
      </c>
      <c r="R135" s="9">
        <v>108.40336600000001</v>
      </c>
      <c r="S135" s="9">
        <v>112.108093</v>
      </c>
      <c r="T135" s="9">
        <v>115.79080999999999</v>
      </c>
      <c r="U135" s="9">
        <v>119.59672500000001</v>
      </c>
      <c r="V135" s="9">
        <v>123.518219</v>
      </c>
      <c r="W135" s="9">
        <v>127.570183</v>
      </c>
      <c r="X135" s="9">
        <v>131.47953799999999</v>
      </c>
      <c r="Y135" s="9">
        <v>135.37536600000001</v>
      </c>
      <c r="Z135" s="9">
        <v>139.43995699999999</v>
      </c>
      <c r="AA135" s="9">
        <v>143.623199</v>
      </c>
      <c r="AB135" s="9">
        <v>147.93194600000001</v>
      </c>
      <c r="AC135" s="9">
        <v>152.36994899999999</v>
      </c>
      <c r="AD135" s="9">
        <v>156.941101</v>
      </c>
      <c r="AE135" s="9">
        <v>161.649384</v>
      </c>
      <c r="AF135" s="9">
        <v>166.49894699999999</v>
      </c>
      <c r="AG135" s="9">
        <v>171.493942</v>
      </c>
      <c r="AH135" s="9">
        <v>176.638824</v>
      </c>
      <c r="AI135" s="9">
        <v>181.93804900000001</v>
      </c>
      <c r="AJ135" s="9">
        <v>187.39624000000001</v>
      </c>
      <c r="AK135" s="9">
        <v>193.01818800000001</v>
      </c>
      <c r="AL135" s="5">
        <v>3.5012000000000001E-2</v>
      </c>
    </row>
    <row r="136" spans="1:38" ht="15" customHeight="1">
      <c r="A136" s="81" t="s">
        <v>235</v>
      </c>
      <c r="B136" s="7" t="s">
        <v>170</v>
      </c>
      <c r="C136" s="9">
        <v>5.5809689999999996</v>
      </c>
      <c r="D136" s="9">
        <v>5.8271309999999996</v>
      </c>
      <c r="E136" s="9">
        <v>6.0829420000000001</v>
      </c>
      <c r="F136" s="9">
        <v>6.3521999999999998</v>
      </c>
      <c r="G136" s="9">
        <v>6.6336170000000001</v>
      </c>
      <c r="H136" s="9">
        <v>6.9294099999999998</v>
      </c>
      <c r="I136" s="9">
        <v>7.2357990000000001</v>
      </c>
      <c r="J136" s="9">
        <v>7.5480130000000001</v>
      </c>
      <c r="K136" s="9">
        <v>7.8647970000000003</v>
      </c>
      <c r="L136" s="9">
        <v>8.1864849999999993</v>
      </c>
      <c r="M136" s="9">
        <v>8.5106999999999999</v>
      </c>
      <c r="N136" s="9">
        <v>8.8319179999999999</v>
      </c>
      <c r="O136" s="9">
        <v>9.1620089999999994</v>
      </c>
      <c r="P136" s="9">
        <v>9.4985949999999999</v>
      </c>
      <c r="Q136" s="9">
        <v>9.8383679999999991</v>
      </c>
      <c r="R136" s="9">
        <v>10.188286</v>
      </c>
      <c r="S136" s="9">
        <v>10.536474</v>
      </c>
      <c r="T136" s="9">
        <v>10.882593999999999</v>
      </c>
      <c r="U136" s="9">
        <v>11.240294</v>
      </c>
      <c r="V136" s="9">
        <v>11.608853999999999</v>
      </c>
      <c r="W136" s="9">
        <v>11.989679000000001</v>
      </c>
      <c r="X136" s="9">
        <v>12.357100000000001</v>
      </c>
      <c r="Y136" s="9">
        <v>12.723248</v>
      </c>
      <c r="Z136" s="9">
        <v>13.105259</v>
      </c>
      <c r="AA136" s="9">
        <v>13.498421</v>
      </c>
      <c r="AB136" s="9">
        <v>13.903378</v>
      </c>
      <c r="AC136" s="9">
        <v>14.320482999999999</v>
      </c>
      <c r="AD136" s="9">
        <v>14.750102999999999</v>
      </c>
      <c r="AE136" s="9">
        <v>15.192610999999999</v>
      </c>
      <c r="AF136" s="9">
        <v>15.648394</v>
      </c>
      <c r="AG136" s="9">
        <v>16.117851000000002</v>
      </c>
      <c r="AH136" s="9">
        <v>16.601393000000002</v>
      </c>
      <c r="AI136" s="9">
        <v>17.099440000000001</v>
      </c>
      <c r="AJ136" s="9">
        <v>17.612428999999999</v>
      </c>
      <c r="AK136" s="9">
        <v>18.140806000000001</v>
      </c>
      <c r="AL136" s="5">
        <v>3.5012000000000001E-2</v>
      </c>
    </row>
    <row r="137" spans="1:38" ht="15" customHeight="1">
      <c r="A137" s="81" t="s">
        <v>234</v>
      </c>
      <c r="B137" s="7" t="s">
        <v>233</v>
      </c>
      <c r="C137" s="9">
        <v>46.719563000000001</v>
      </c>
      <c r="D137" s="9">
        <v>48.311272000000002</v>
      </c>
      <c r="E137" s="9">
        <v>50.070988</v>
      </c>
      <c r="F137" s="9">
        <v>51.807701000000002</v>
      </c>
      <c r="G137" s="9">
        <v>53.480812</v>
      </c>
      <c r="H137" s="9">
        <v>55.081977999999999</v>
      </c>
      <c r="I137" s="9">
        <v>56.721004000000001</v>
      </c>
      <c r="J137" s="9">
        <v>58.419024999999998</v>
      </c>
      <c r="K137" s="9">
        <v>60.154311999999997</v>
      </c>
      <c r="L137" s="9">
        <v>62.002132000000003</v>
      </c>
      <c r="M137" s="9">
        <v>63.780799999999999</v>
      </c>
      <c r="N137" s="9">
        <v>65.563889000000003</v>
      </c>
      <c r="O137" s="9">
        <v>67.395645000000002</v>
      </c>
      <c r="P137" s="9">
        <v>69.261070000000004</v>
      </c>
      <c r="Q137" s="9">
        <v>71.198173999999995</v>
      </c>
      <c r="R137" s="9">
        <v>73.245498999999995</v>
      </c>
      <c r="S137" s="9">
        <v>75.362487999999999</v>
      </c>
      <c r="T137" s="9">
        <v>77.504807</v>
      </c>
      <c r="U137" s="9">
        <v>79.651900999999995</v>
      </c>
      <c r="V137" s="9">
        <v>81.752944999999997</v>
      </c>
      <c r="W137" s="9">
        <v>83.809691999999998</v>
      </c>
      <c r="X137" s="9">
        <v>85.820937999999998</v>
      </c>
      <c r="Y137" s="9">
        <v>87.830337999999998</v>
      </c>
      <c r="Z137" s="9">
        <v>89.825705999999997</v>
      </c>
      <c r="AA137" s="9">
        <v>91.812111000000002</v>
      </c>
      <c r="AB137" s="9">
        <v>93.842429999999993</v>
      </c>
      <c r="AC137" s="9">
        <v>95.917664000000002</v>
      </c>
      <c r="AD137" s="9">
        <v>98.038773000000006</v>
      </c>
      <c r="AE137" s="9">
        <v>100.206795</v>
      </c>
      <c r="AF137" s="9">
        <v>102.42276</v>
      </c>
      <c r="AG137" s="9">
        <v>104.687729</v>
      </c>
      <c r="AH137" s="9">
        <v>107.002785</v>
      </c>
      <c r="AI137" s="9">
        <v>109.369034</v>
      </c>
      <c r="AJ137" s="9">
        <v>111.78761299999999</v>
      </c>
      <c r="AK137" s="9">
        <v>114.259674</v>
      </c>
      <c r="AL137" s="5">
        <v>2.6428E-2</v>
      </c>
    </row>
    <row r="138" spans="1:38" ht="15" customHeight="1">
      <c r="A138" s="81" t="s">
        <v>232</v>
      </c>
      <c r="B138" s="7" t="s">
        <v>174</v>
      </c>
      <c r="C138" s="9">
        <v>26.32696</v>
      </c>
      <c r="D138" s="9">
        <v>27.223904000000001</v>
      </c>
      <c r="E138" s="9">
        <v>28.215523000000001</v>
      </c>
      <c r="F138" s="9">
        <v>29.194179999999999</v>
      </c>
      <c r="G138" s="9">
        <v>30.136994999999999</v>
      </c>
      <c r="H138" s="9">
        <v>31.039266999999999</v>
      </c>
      <c r="I138" s="9">
        <v>31.962875</v>
      </c>
      <c r="J138" s="9">
        <v>32.919727000000002</v>
      </c>
      <c r="K138" s="9">
        <v>33.897579</v>
      </c>
      <c r="L138" s="9">
        <v>34.938847000000003</v>
      </c>
      <c r="M138" s="9">
        <v>35.941142999999997</v>
      </c>
      <c r="N138" s="9">
        <v>36.945929999999997</v>
      </c>
      <c r="O138" s="9">
        <v>37.978146000000002</v>
      </c>
      <c r="P138" s="9">
        <v>39.029335000000003</v>
      </c>
      <c r="Q138" s="9">
        <v>40.120911</v>
      </c>
      <c r="R138" s="9">
        <v>41.274600999999997</v>
      </c>
      <c r="S138" s="9">
        <v>42.467540999999997</v>
      </c>
      <c r="T138" s="9">
        <v>43.674767000000003</v>
      </c>
      <c r="U138" s="9">
        <v>44.884673999999997</v>
      </c>
      <c r="V138" s="9">
        <v>46.068638</v>
      </c>
      <c r="W138" s="9">
        <v>47.227631000000002</v>
      </c>
      <c r="X138" s="9">
        <v>48.360992000000003</v>
      </c>
      <c r="Y138" s="9">
        <v>49.493304999999999</v>
      </c>
      <c r="Z138" s="9">
        <v>50.617718000000004</v>
      </c>
      <c r="AA138" s="9">
        <v>51.737076000000002</v>
      </c>
      <c r="AB138" s="9">
        <v>52.881186999999997</v>
      </c>
      <c r="AC138" s="9">
        <v>54.050598000000001</v>
      </c>
      <c r="AD138" s="9">
        <v>55.245868999999999</v>
      </c>
      <c r="AE138" s="9">
        <v>56.467571</v>
      </c>
      <c r="AF138" s="9">
        <v>57.716293</v>
      </c>
      <c r="AG138" s="9">
        <v>58.992621999999997</v>
      </c>
      <c r="AH138" s="9">
        <v>60.297184000000001</v>
      </c>
      <c r="AI138" s="9">
        <v>61.630589000000001</v>
      </c>
      <c r="AJ138" s="9">
        <v>62.993481000000003</v>
      </c>
      <c r="AK138" s="9">
        <v>64.386512999999994</v>
      </c>
      <c r="AL138" s="5">
        <v>2.6428E-2</v>
      </c>
    </row>
    <row r="139" spans="1:38" ht="15" customHeight="1">
      <c r="A139" s="81" t="s">
        <v>231</v>
      </c>
      <c r="B139" s="7" t="s">
        <v>172</v>
      </c>
      <c r="C139" s="9">
        <v>6.6896370000000003</v>
      </c>
      <c r="D139" s="9">
        <v>6.9175490000000002</v>
      </c>
      <c r="E139" s="9">
        <v>7.1695180000000001</v>
      </c>
      <c r="F139" s="9">
        <v>7.4181929999999996</v>
      </c>
      <c r="G139" s="9">
        <v>7.6577599999999997</v>
      </c>
      <c r="H139" s="9">
        <v>7.8870269999999998</v>
      </c>
      <c r="I139" s="9">
        <v>8.121715</v>
      </c>
      <c r="J139" s="9">
        <v>8.3648489999999995</v>
      </c>
      <c r="K139" s="9">
        <v>8.6133190000000006</v>
      </c>
      <c r="L139" s="9">
        <v>8.8779039999999991</v>
      </c>
      <c r="M139" s="9">
        <v>9.1325859999999999</v>
      </c>
      <c r="N139" s="9">
        <v>9.3879000000000001</v>
      </c>
      <c r="O139" s="9">
        <v>9.6501850000000005</v>
      </c>
      <c r="P139" s="9">
        <v>9.9172899999999995</v>
      </c>
      <c r="Q139" s="9">
        <v>10.194658</v>
      </c>
      <c r="R139" s="9">
        <v>10.487809</v>
      </c>
      <c r="S139" s="9">
        <v>10.790934</v>
      </c>
      <c r="T139" s="9">
        <v>11.097685999999999</v>
      </c>
      <c r="U139" s="9">
        <v>11.405124000000001</v>
      </c>
      <c r="V139" s="9">
        <v>11.705964</v>
      </c>
      <c r="W139" s="9">
        <v>12.000463</v>
      </c>
      <c r="X139" s="9">
        <v>12.288449</v>
      </c>
      <c r="Y139" s="9">
        <v>12.576167999999999</v>
      </c>
      <c r="Z139" s="9">
        <v>12.861879</v>
      </c>
      <c r="AA139" s="9">
        <v>13.146307</v>
      </c>
      <c r="AB139" s="9">
        <v>13.437023</v>
      </c>
      <c r="AC139" s="9">
        <v>13.734169</v>
      </c>
      <c r="AD139" s="9">
        <v>14.037884999999999</v>
      </c>
      <c r="AE139" s="9">
        <v>14.348316000000001</v>
      </c>
      <c r="AF139" s="9">
        <v>14.665614</v>
      </c>
      <c r="AG139" s="9">
        <v>14.989928000000001</v>
      </c>
      <c r="AH139" s="9">
        <v>15.321414000000001</v>
      </c>
      <c r="AI139" s="9">
        <v>15.660233</v>
      </c>
      <c r="AJ139" s="9">
        <v>16.006540000000001</v>
      </c>
      <c r="AK139" s="9">
        <v>16.360507999999999</v>
      </c>
      <c r="AL139" s="5">
        <v>2.6428E-2</v>
      </c>
    </row>
    <row r="140" spans="1:38" ht="15" customHeight="1">
      <c r="A140" s="81" t="s">
        <v>230</v>
      </c>
      <c r="B140" s="7" t="s">
        <v>170</v>
      </c>
      <c r="C140" s="9">
        <v>13.702966</v>
      </c>
      <c r="D140" s="9">
        <v>14.169817</v>
      </c>
      <c r="E140" s="9">
        <v>14.685947000000001</v>
      </c>
      <c r="F140" s="9">
        <v>15.19533</v>
      </c>
      <c r="G140" s="9">
        <v>15.686057999999999</v>
      </c>
      <c r="H140" s="9">
        <v>16.155684000000001</v>
      </c>
      <c r="I140" s="9">
        <v>16.636413999999998</v>
      </c>
      <c r="J140" s="9">
        <v>17.134449</v>
      </c>
      <c r="K140" s="9">
        <v>17.643412000000001</v>
      </c>
      <c r="L140" s="9">
        <v>18.185383000000002</v>
      </c>
      <c r="M140" s="9">
        <v>18.707069000000001</v>
      </c>
      <c r="N140" s="9">
        <v>19.230053000000002</v>
      </c>
      <c r="O140" s="9">
        <v>19.767313000000001</v>
      </c>
      <c r="P140" s="9">
        <v>20.314447000000001</v>
      </c>
      <c r="Q140" s="9">
        <v>20.882607</v>
      </c>
      <c r="R140" s="9">
        <v>21.483091000000002</v>
      </c>
      <c r="S140" s="9">
        <v>22.104009999999999</v>
      </c>
      <c r="T140" s="9">
        <v>22.732357</v>
      </c>
      <c r="U140" s="9">
        <v>23.362106000000001</v>
      </c>
      <c r="V140" s="9">
        <v>23.978345999999998</v>
      </c>
      <c r="W140" s="9">
        <v>24.581593000000002</v>
      </c>
      <c r="X140" s="9">
        <v>25.171499000000001</v>
      </c>
      <c r="Y140" s="9">
        <v>25.760860000000001</v>
      </c>
      <c r="Z140" s="9">
        <v>26.346107</v>
      </c>
      <c r="AA140" s="9">
        <v>26.928726000000001</v>
      </c>
      <c r="AB140" s="9">
        <v>27.524222999999999</v>
      </c>
      <c r="AC140" s="9">
        <v>28.132892999999999</v>
      </c>
      <c r="AD140" s="9">
        <v>28.755019999999998</v>
      </c>
      <c r="AE140" s="9">
        <v>29.390906999999999</v>
      </c>
      <c r="AF140" s="9">
        <v>30.040855000000001</v>
      </c>
      <c r="AG140" s="9">
        <v>30.705172999999998</v>
      </c>
      <c r="AH140" s="9">
        <v>31.384188000000002</v>
      </c>
      <c r="AI140" s="9">
        <v>32.078217000000002</v>
      </c>
      <c r="AJ140" s="9">
        <v>32.787590000000002</v>
      </c>
      <c r="AK140" s="9">
        <v>33.512653</v>
      </c>
      <c r="AL140" s="5">
        <v>2.6428E-2</v>
      </c>
    </row>
    <row r="141" spans="1:38" ht="15" customHeight="1">
      <c r="A141" s="81" t="s">
        <v>229</v>
      </c>
      <c r="B141" s="7" t="s">
        <v>228</v>
      </c>
      <c r="C141" s="9">
        <v>360.70272799999998</v>
      </c>
      <c r="D141" s="9">
        <v>380.88165300000003</v>
      </c>
      <c r="E141" s="9">
        <v>401.30609099999998</v>
      </c>
      <c r="F141" s="9">
        <v>423.06912199999999</v>
      </c>
      <c r="G141" s="9">
        <v>445.30419899999998</v>
      </c>
      <c r="H141" s="9">
        <v>468.305969</v>
      </c>
      <c r="I141" s="9">
        <v>492.010223</v>
      </c>
      <c r="J141" s="9">
        <v>516.84356700000001</v>
      </c>
      <c r="K141" s="9">
        <v>541.83874500000002</v>
      </c>
      <c r="L141" s="9">
        <v>566.78869599999996</v>
      </c>
      <c r="M141" s="9">
        <v>592.11596699999996</v>
      </c>
      <c r="N141" s="9">
        <v>618.10406499999999</v>
      </c>
      <c r="O141" s="9">
        <v>643.99108899999999</v>
      </c>
      <c r="P141" s="9">
        <v>668.80828899999995</v>
      </c>
      <c r="Q141" s="9">
        <v>696.75805700000001</v>
      </c>
      <c r="R141" s="9">
        <v>724.85522500000002</v>
      </c>
      <c r="S141" s="9">
        <v>752.12383999999997</v>
      </c>
      <c r="T141" s="9">
        <v>780.70648200000005</v>
      </c>
      <c r="U141" s="9">
        <v>809.22656199999994</v>
      </c>
      <c r="V141" s="9">
        <v>838.69457999999997</v>
      </c>
      <c r="W141" s="9">
        <v>869.04919400000006</v>
      </c>
      <c r="X141" s="9">
        <v>899.37530500000003</v>
      </c>
      <c r="Y141" s="9">
        <v>931.22869900000001</v>
      </c>
      <c r="Z141" s="9">
        <v>962.22399900000005</v>
      </c>
      <c r="AA141" s="9">
        <v>993.93774399999995</v>
      </c>
      <c r="AB141" s="9">
        <v>1026.6967770000001</v>
      </c>
      <c r="AC141" s="9">
        <v>1060.5354</v>
      </c>
      <c r="AD141" s="9">
        <v>1095.48938</v>
      </c>
      <c r="AE141" s="9">
        <v>1131.5954589999999</v>
      </c>
      <c r="AF141" s="9">
        <v>1168.8914789999999</v>
      </c>
      <c r="AG141" s="9">
        <v>1207.4167480000001</v>
      </c>
      <c r="AH141" s="9">
        <v>1247.2117920000001</v>
      </c>
      <c r="AI141" s="9">
        <v>1288.3183590000001</v>
      </c>
      <c r="AJ141" s="9">
        <v>1330.7799070000001</v>
      </c>
      <c r="AK141" s="9">
        <v>1374.6408690000001</v>
      </c>
      <c r="AL141" s="5">
        <v>3.9659E-2</v>
      </c>
    </row>
    <row r="142" spans="1:38" ht="15" customHeight="1">
      <c r="A142" s="81" t="s">
        <v>227</v>
      </c>
      <c r="B142" s="7" t="s">
        <v>174</v>
      </c>
      <c r="C142" s="9">
        <v>277.94619799999998</v>
      </c>
      <c r="D142" s="9">
        <v>293.49542200000002</v>
      </c>
      <c r="E142" s="9">
        <v>309.233856</v>
      </c>
      <c r="F142" s="9">
        <v>326.00375400000001</v>
      </c>
      <c r="G142" s="9">
        <v>343.13742100000002</v>
      </c>
      <c r="H142" s="9">
        <v>360.86184700000001</v>
      </c>
      <c r="I142" s="9">
        <v>379.12762500000002</v>
      </c>
      <c r="J142" s="9">
        <v>398.263397</v>
      </c>
      <c r="K142" s="9">
        <v>417.52389499999998</v>
      </c>
      <c r="L142" s="9">
        <v>436.74954200000002</v>
      </c>
      <c r="M142" s="9">
        <v>456.26593000000003</v>
      </c>
      <c r="N142" s="9">
        <v>476.29156499999999</v>
      </c>
      <c r="O142" s="9">
        <v>496.23931900000002</v>
      </c>
      <c r="P142" s="9">
        <v>515.36267099999998</v>
      </c>
      <c r="Q142" s="9">
        <v>536.89984100000004</v>
      </c>
      <c r="R142" s="9">
        <v>558.550659</v>
      </c>
      <c r="S142" s="9">
        <v>579.56298800000002</v>
      </c>
      <c r="T142" s="9">
        <v>601.58789100000001</v>
      </c>
      <c r="U142" s="9">
        <v>623.56457499999999</v>
      </c>
      <c r="V142" s="9">
        <v>646.27166699999998</v>
      </c>
      <c r="W142" s="9">
        <v>669.66198699999995</v>
      </c>
      <c r="X142" s="9">
        <v>693.03033400000004</v>
      </c>
      <c r="Y142" s="9">
        <v>717.57556199999999</v>
      </c>
      <c r="Z142" s="9">
        <v>741.45953399999996</v>
      </c>
      <c r="AA142" s="9">
        <v>765.897156</v>
      </c>
      <c r="AB142" s="9">
        <v>791.14025900000001</v>
      </c>
      <c r="AC142" s="9">
        <v>817.21527100000003</v>
      </c>
      <c r="AD142" s="9">
        <v>844.149719</v>
      </c>
      <c r="AE142" s="9">
        <v>871.97186299999998</v>
      </c>
      <c r="AF142" s="9">
        <v>900.71105999999997</v>
      </c>
      <c r="AG142" s="9">
        <v>930.39739999999995</v>
      </c>
      <c r="AH142" s="9">
        <v>961.06225600000005</v>
      </c>
      <c r="AI142" s="9">
        <v>992.73767099999998</v>
      </c>
      <c r="AJ142" s="9">
        <v>1025.4571530000001</v>
      </c>
      <c r="AK142" s="9">
        <v>1059.255005</v>
      </c>
      <c r="AL142" s="5">
        <v>3.9659E-2</v>
      </c>
    </row>
    <row r="143" spans="1:38" ht="15" customHeight="1">
      <c r="A143" s="81" t="s">
        <v>226</v>
      </c>
      <c r="B143" s="7" t="s">
        <v>172</v>
      </c>
      <c r="C143" s="9">
        <v>60.318179999999998</v>
      </c>
      <c r="D143" s="9">
        <v>63.692585000000001</v>
      </c>
      <c r="E143" s="9">
        <v>67.108040000000003</v>
      </c>
      <c r="F143" s="9">
        <v>70.747337000000002</v>
      </c>
      <c r="G143" s="9">
        <v>74.465584000000007</v>
      </c>
      <c r="H143" s="9">
        <v>78.312027</v>
      </c>
      <c r="I143" s="9">
        <v>82.275954999999996</v>
      </c>
      <c r="J143" s="9">
        <v>86.428687999999994</v>
      </c>
      <c r="K143" s="9">
        <v>90.608474999999999</v>
      </c>
      <c r="L143" s="9">
        <v>94.780715999999998</v>
      </c>
      <c r="M143" s="9">
        <v>99.016036999999997</v>
      </c>
      <c r="N143" s="9">
        <v>103.36187</v>
      </c>
      <c r="O143" s="9">
        <v>107.690819</v>
      </c>
      <c r="P143" s="9">
        <v>111.840851</v>
      </c>
      <c r="Q143" s="9">
        <v>116.514717</v>
      </c>
      <c r="R143" s="9">
        <v>121.213249</v>
      </c>
      <c r="S143" s="9">
        <v>125.77320899999999</v>
      </c>
      <c r="T143" s="9">
        <v>130.55291700000001</v>
      </c>
      <c r="U143" s="9">
        <v>135.322159</v>
      </c>
      <c r="V143" s="9">
        <v>140.249908</v>
      </c>
      <c r="W143" s="9">
        <v>145.325943</v>
      </c>
      <c r="X143" s="9">
        <v>150.39720199999999</v>
      </c>
      <c r="Y143" s="9">
        <v>155.72384600000001</v>
      </c>
      <c r="Z143" s="9">
        <v>160.90701300000001</v>
      </c>
      <c r="AA143" s="9">
        <v>166.21031199999999</v>
      </c>
      <c r="AB143" s="9">
        <v>171.6884</v>
      </c>
      <c r="AC143" s="9">
        <v>177.34704600000001</v>
      </c>
      <c r="AD143" s="9">
        <v>183.19220000000001</v>
      </c>
      <c r="AE143" s="9">
        <v>189.229996</v>
      </c>
      <c r="AF143" s="9">
        <v>195.46679700000001</v>
      </c>
      <c r="AG143" s="9">
        <v>201.90914900000001</v>
      </c>
      <c r="AH143" s="9">
        <v>208.56384299999999</v>
      </c>
      <c r="AI143" s="9">
        <v>215.437836</v>
      </c>
      <c r="AJ143" s="9">
        <v>222.53845200000001</v>
      </c>
      <c r="AK143" s="9">
        <v>229.87303199999999</v>
      </c>
      <c r="AL143" s="5">
        <v>3.9659E-2</v>
      </c>
    </row>
    <row r="144" spans="1:38" ht="15" customHeight="1">
      <c r="A144" s="81" t="s">
        <v>225</v>
      </c>
      <c r="B144" s="7" t="s">
        <v>170</v>
      </c>
      <c r="C144" s="9">
        <v>22.438362000000001</v>
      </c>
      <c r="D144" s="9">
        <v>23.693639999999998</v>
      </c>
      <c r="E144" s="9">
        <v>24.964191</v>
      </c>
      <c r="F144" s="9">
        <v>26.318010000000001</v>
      </c>
      <c r="G144" s="9">
        <v>27.701197000000001</v>
      </c>
      <c r="H144" s="9">
        <v>29.132073999999999</v>
      </c>
      <c r="I144" s="9">
        <v>30.606655</v>
      </c>
      <c r="J144" s="9">
        <v>32.151470000000003</v>
      </c>
      <c r="K144" s="9">
        <v>33.706352000000003</v>
      </c>
      <c r="L144" s="9">
        <v>35.258423000000001</v>
      </c>
      <c r="M144" s="9">
        <v>36.833964999999999</v>
      </c>
      <c r="N144" s="9">
        <v>38.450619000000003</v>
      </c>
      <c r="O144" s="9">
        <v>40.060986</v>
      </c>
      <c r="P144" s="9">
        <v>41.604796999999998</v>
      </c>
      <c r="Q144" s="9">
        <v>43.343474999999998</v>
      </c>
      <c r="R144" s="9">
        <v>45.091327999999997</v>
      </c>
      <c r="S144" s="9">
        <v>46.787635999999999</v>
      </c>
      <c r="T144" s="9">
        <v>48.565685000000002</v>
      </c>
      <c r="U144" s="9">
        <v>50.339843999999999</v>
      </c>
      <c r="V144" s="9">
        <v>52.172966000000002</v>
      </c>
      <c r="W144" s="9">
        <v>54.061248999999997</v>
      </c>
      <c r="X144" s="9">
        <v>55.947758</v>
      </c>
      <c r="Y144" s="9">
        <v>57.929271999999997</v>
      </c>
      <c r="Z144" s="9">
        <v>59.857407000000002</v>
      </c>
      <c r="AA144" s="9">
        <v>61.830235000000002</v>
      </c>
      <c r="AB144" s="9">
        <v>63.868088</v>
      </c>
      <c r="AC144" s="9">
        <v>65.973099000000005</v>
      </c>
      <c r="AD144" s="9">
        <v>68.147498999999996</v>
      </c>
      <c r="AE144" s="9">
        <v>70.393555000000006</v>
      </c>
      <c r="AF144" s="9">
        <v>72.713645999999997</v>
      </c>
      <c r="AG144" s="9">
        <v>75.110198999999994</v>
      </c>
      <c r="AH144" s="9">
        <v>77.585746999999998</v>
      </c>
      <c r="AI144" s="9">
        <v>80.142876000000001</v>
      </c>
      <c r="AJ144" s="9">
        <v>82.784294000000003</v>
      </c>
      <c r="AK144" s="9">
        <v>85.512764000000004</v>
      </c>
      <c r="AL144" s="5">
        <v>3.9659E-2</v>
      </c>
    </row>
    <row r="145" spans="1:38" ht="15" customHeight="1">
      <c r="A145" s="81" t="s">
        <v>224</v>
      </c>
      <c r="B145" s="7" t="s">
        <v>223</v>
      </c>
      <c r="C145" s="9">
        <v>69.384415000000004</v>
      </c>
      <c r="D145" s="9">
        <v>70.428428999999994</v>
      </c>
      <c r="E145" s="9">
        <v>71.291374000000005</v>
      </c>
      <c r="F145" s="9">
        <v>72.129508999999999</v>
      </c>
      <c r="G145" s="9">
        <v>72.956451000000001</v>
      </c>
      <c r="H145" s="9">
        <v>73.787566999999996</v>
      </c>
      <c r="I145" s="9">
        <v>74.602676000000002</v>
      </c>
      <c r="J145" s="9">
        <v>75.392807000000005</v>
      </c>
      <c r="K145" s="9">
        <v>76.184775999999999</v>
      </c>
      <c r="L145" s="9">
        <v>76.973358000000005</v>
      </c>
      <c r="M145" s="9">
        <v>77.684760999999995</v>
      </c>
      <c r="N145" s="9">
        <v>78.400299000000004</v>
      </c>
      <c r="O145" s="9">
        <v>79.157188000000005</v>
      </c>
      <c r="P145" s="9">
        <v>79.903464999999997</v>
      </c>
      <c r="Q145" s="9">
        <v>80.602294999999998</v>
      </c>
      <c r="R145" s="9">
        <v>81.336250000000007</v>
      </c>
      <c r="S145" s="9">
        <v>82.096549999999993</v>
      </c>
      <c r="T145" s="9">
        <v>82.828238999999996</v>
      </c>
      <c r="U145" s="9">
        <v>83.508598000000006</v>
      </c>
      <c r="V145" s="9">
        <v>84.157257000000001</v>
      </c>
      <c r="W145" s="9">
        <v>84.768722999999994</v>
      </c>
      <c r="X145" s="9">
        <v>85.309212000000002</v>
      </c>
      <c r="Y145" s="9">
        <v>85.816010000000006</v>
      </c>
      <c r="Z145" s="9">
        <v>86.379242000000005</v>
      </c>
      <c r="AA145" s="9">
        <v>87.012161000000006</v>
      </c>
      <c r="AB145" s="9">
        <v>87.649711999999994</v>
      </c>
      <c r="AC145" s="9">
        <v>88.291938999999999</v>
      </c>
      <c r="AD145" s="9">
        <v>88.938873000000001</v>
      </c>
      <c r="AE145" s="9">
        <v>89.590537999999995</v>
      </c>
      <c r="AF145" s="9">
        <v>90.246986000000007</v>
      </c>
      <c r="AG145" s="9">
        <v>90.908241000000004</v>
      </c>
      <c r="AH145" s="9">
        <v>91.574355999999995</v>
      </c>
      <c r="AI145" s="9">
        <v>92.245330999999993</v>
      </c>
      <c r="AJ145" s="9">
        <v>92.921242000000007</v>
      </c>
      <c r="AK145" s="9">
        <v>93.602080999999998</v>
      </c>
      <c r="AL145" s="5">
        <v>8.6569999999999998E-3</v>
      </c>
    </row>
    <row r="146" spans="1:38" ht="15" customHeight="1">
      <c r="A146" s="81" t="s">
        <v>222</v>
      </c>
      <c r="B146" s="7" t="s">
        <v>174</v>
      </c>
      <c r="C146" s="9">
        <v>33.851185000000001</v>
      </c>
      <c r="D146" s="9">
        <v>34.360534999999999</v>
      </c>
      <c r="E146" s="9">
        <v>34.781548000000001</v>
      </c>
      <c r="F146" s="9">
        <v>35.190455999999998</v>
      </c>
      <c r="G146" s="9">
        <v>35.593902999999997</v>
      </c>
      <c r="H146" s="9">
        <v>35.999386000000001</v>
      </c>
      <c r="I146" s="9">
        <v>36.397060000000003</v>
      </c>
      <c r="J146" s="9">
        <v>36.782550999999998</v>
      </c>
      <c r="K146" s="9">
        <v>37.168934</v>
      </c>
      <c r="L146" s="9">
        <v>37.553668999999999</v>
      </c>
      <c r="M146" s="9">
        <v>37.900745000000001</v>
      </c>
      <c r="N146" s="9">
        <v>38.249844000000003</v>
      </c>
      <c r="O146" s="9">
        <v>38.619109999999999</v>
      </c>
      <c r="P146" s="9">
        <v>38.983207999999998</v>
      </c>
      <c r="Q146" s="9">
        <v>39.324150000000003</v>
      </c>
      <c r="R146" s="9">
        <v>39.682231999999999</v>
      </c>
      <c r="S146" s="9">
        <v>40.053165</v>
      </c>
      <c r="T146" s="9">
        <v>40.410145</v>
      </c>
      <c r="U146" s="9">
        <v>40.742072999999998</v>
      </c>
      <c r="V146" s="9">
        <v>41.058540000000001</v>
      </c>
      <c r="W146" s="9">
        <v>41.356861000000002</v>
      </c>
      <c r="X146" s="9">
        <v>41.620552000000004</v>
      </c>
      <c r="Y146" s="9">
        <v>41.867809000000001</v>
      </c>
      <c r="Z146" s="9">
        <v>42.142597000000002</v>
      </c>
      <c r="AA146" s="9">
        <v>42.451385000000002</v>
      </c>
      <c r="AB146" s="9">
        <v>42.762436000000001</v>
      </c>
      <c r="AC146" s="9">
        <v>43.075763999999999</v>
      </c>
      <c r="AD146" s="9">
        <v>43.391387999999999</v>
      </c>
      <c r="AE146" s="9">
        <v>43.709324000000002</v>
      </c>
      <c r="AF146" s="9">
        <v>44.029591000000003</v>
      </c>
      <c r="AG146" s="9">
        <v>44.352203000000003</v>
      </c>
      <c r="AH146" s="9">
        <v>44.677180999999997</v>
      </c>
      <c r="AI146" s="9">
        <v>45.004542999999998</v>
      </c>
      <c r="AJ146" s="9">
        <v>45.334301000000004</v>
      </c>
      <c r="AK146" s="9">
        <v>45.666469999999997</v>
      </c>
      <c r="AL146" s="5">
        <v>8.6569999999999998E-3</v>
      </c>
    </row>
    <row r="147" spans="1:38" ht="15" customHeight="1">
      <c r="A147" s="81" t="s">
        <v>221</v>
      </c>
      <c r="B147" s="7" t="s">
        <v>172</v>
      </c>
      <c r="C147" s="9">
        <v>30.276835999999999</v>
      </c>
      <c r="D147" s="9">
        <v>30.732405</v>
      </c>
      <c r="E147" s="9">
        <v>31.108962999999999</v>
      </c>
      <c r="F147" s="9">
        <v>31.474695000000001</v>
      </c>
      <c r="G147" s="9">
        <v>31.835540999999999</v>
      </c>
      <c r="H147" s="9">
        <v>32.198211999999998</v>
      </c>
      <c r="I147" s="9">
        <v>32.553894</v>
      </c>
      <c r="J147" s="9">
        <v>32.898677999999997</v>
      </c>
      <c r="K147" s="9">
        <v>33.244267000000001</v>
      </c>
      <c r="L147" s="9">
        <v>33.588374999999999</v>
      </c>
      <c r="M147" s="9">
        <v>33.898808000000002</v>
      </c>
      <c r="N147" s="9">
        <v>34.211039999999997</v>
      </c>
      <c r="O147" s="9">
        <v>34.541316999999999</v>
      </c>
      <c r="P147" s="9">
        <v>34.866970000000002</v>
      </c>
      <c r="Q147" s="9">
        <v>35.171908999999999</v>
      </c>
      <c r="R147" s="9">
        <v>35.492184000000002</v>
      </c>
      <c r="S147" s="9">
        <v>35.823948000000001</v>
      </c>
      <c r="T147" s="9">
        <v>36.143234</v>
      </c>
      <c r="U147" s="9">
        <v>36.440117000000001</v>
      </c>
      <c r="V147" s="9">
        <v>36.723166999999997</v>
      </c>
      <c r="W147" s="9">
        <v>36.989986000000002</v>
      </c>
      <c r="X147" s="9">
        <v>37.225838000000003</v>
      </c>
      <c r="Y147" s="9">
        <v>37.446987</v>
      </c>
      <c r="Z147" s="9">
        <v>37.69276</v>
      </c>
      <c r="AA147" s="9">
        <v>37.968944999999998</v>
      </c>
      <c r="AB147" s="9">
        <v>38.247146999999998</v>
      </c>
      <c r="AC147" s="9">
        <v>38.527393000000004</v>
      </c>
      <c r="AD147" s="9">
        <v>38.809688999999999</v>
      </c>
      <c r="AE147" s="9">
        <v>39.094054999999997</v>
      </c>
      <c r="AF147" s="9">
        <v>39.380504999999999</v>
      </c>
      <c r="AG147" s="9">
        <v>39.669052000000001</v>
      </c>
      <c r="AH147" s="9">
        <v>39.959716999999998</v>
      </c>
      <c r="AI147" s="9">
        <v>40.252510000000001</v>
      </c>
      <c r="AJ147" s="9">
        <v>40.547451000000002</v>
      </c>
      <c r="AK147" s="9">
        <v>40.844546999999999</v>
      </c>
      <c r="AL147" s="5">
        <v>8.6569999999999998E-3</v>
      </c>
    </row>
    <row r="148" spans="1:38" ht="15" customHeight="1">
      <c r="A148" s="81" t="s">
        <v>220</v>
      </c>
      <c r="B148" s="7" t="s">
        <v>170</v>
      </c>
      <c r="C148" s="9">
        <v>5.2563950000000004</v>
      </c>
      <c r="D148" s="9">
        <v>5.3354869999999996</v>
      </c>
      <c r="E148" s="9">
        <v>5.4008620000000001</v>
      </c>
      <c r="F148" s="9">
        <v>5.4643569999999997</v>
      </c>
      <c r="G148" s="9">
        <v>5.5270039999999998</v>
      </c>
      <c r="H148" s="9">
        <v>5.5899669999999997</v>
      </c>
      <c r="I148" s="9">
        <v>5.6517169999999997</v>
      </c>
      <c r="J148" s="9">
        <v>5.711576</v>
      </c>
      <c r="K148" s="9">
        <v>5.7715740000000002</v>
      </c>
      <c r="L148" s="9">
        <v>5.831315</v>
      </c>
      <c r="M148" s="9">
        <v>5.8852099999999998</v>
      </c>
      <c r="N148" s="9">
        <v>5.9394169999999997</v>
      </c>
      <c r="O148" s="9">
        <v>5.9967560000000004</v>
      </c>
      <c r="P148" s="9">
        <v>6.053293</v>
      </c>
      <c r="Q148" s="9">
        <v>6.1062349999999999</v>
      </c>
      <c r="R148" s="9">
        <v>6.1618370000000002</v>
      </c>
      <c r="S148" s="9">
        <v>6.219436</v>
      </c>
      <c r="T148" s="9">
        <v>6.2748670000000004</v>
      </c>
      <c r="U148" s="9">
        <v>6.3264089999999999</v>
      </c>
      <c r="V148" s="9">
        <v>6.3755499999999996</v>
      </c>
      <c r="W148" s="9">
        <v>6.4218729999999997</v>
      </c>
      <c r="X148" s="9">
        <v>6.4628189999999996</v>
      </c>
      <c r="Y148" s="9">
        <v>6.5012129999999999</v>
      </c>
      <c r="Z148" s="9">
        <v>6.5438809999999998</v>
      </c>
      <c r="AA148" s="9">
        <v>6.5918299999999999</v>
      </c>
      <c r="AB148" s="9">
        <v>6.6401289999999999</v>
      </c>
      <c r="AC148" s="9">
        <v>6.6887840000000001</v>
      </c>
      <c r="AD148" s="9">
        <v>6.7377940000000001</v>
      </c>
      <c r="AE148" s="9">
        <v>6.7871620000000004</v>
      </c>
      <c r="AF148" s="9">
        <v>6.8368929999999999</v>
      </c>
      <c r="AG148" s="9">
        <v>6.8869879999999997</v>
      </c>
      <c r="AH148" s="9">
        <v>6.9374510000000003</v>
      </c>
      <c r="AI148" s="9">
        <v>6.988283</v>
      </c>
      <c r="AJ148" s="9">
        <v>7.0394880000000004</v>
      </c>
      <c r="AK148" s="9">
        <v>7.0910669999999998</v>
      </c>
      <c r="AL148" s="5">
        <v>8.6569999999999998E-3</v>
      </c>
    </row>
    <row r="149" spans="1:38" ht="15" customHeight="1">
      <c r="A149" s="81" t="s">
        <v>219</v>
      </c>
      <c r="B149" s="7" t="s">
        <v>218</v>
      </c>
      <c r="C149" s="9">
        <v>211.23925800000001</v>
      </c>
      <c r="D149" s="9">
        <v>221.104095</v>
      </c>
      <c r="E149" s="9">
        <v>231.07936100000001</v>
      </c>
      <c r="F149" s="9">
        <v>241.35438500000001</v>
      </c>
      <c r="G149" s="9">
        <v>251.95027200000001</v>
      </c>
      <c r="H149" s="9">
        <v>262.78387500000002</v>
      </c>
      <c r="I149" s="9">
        <v>273.92764299999999</v>
      </c>
      <c r="J149" s="9">
        <v>285.39788800000002</v>
      </c>
      <c r="K149" s="9">
        <v>297.14880399999998</v>
      </c>
      <c r="L149" s="9">
        <v>309.35607900000002</v>
      </c>
      <c r="M149" s="9">
        <v>321.62744099999998</v>
      </c>
      <c r="N149" s="9">
        <v>334.44494600000002</v>
      </c>
      <c r="O149" s="9">
        <v>347.74087500000002</v>
      </c>
      <c r="P149" s="9">
        <v>361.206909</v>
      </c>
      <c r="Q149" s="9">
        <v>375.21289100000001</v>
      </c>
      <c r="R149" s="9">
        <v>389.78765900000002</v>
      </c>
      <c r="S149" s="9">
        <v>404.72277800000001</v>
      </c>
      <c r="T149" s="9">
        <v>420.13848899999999</v>
      </c>
      <c r="U149" s="9">
        <v>436.19644199999999</v>
      </c>
      <c r="V149" s="9">
        <v>452.84414700000002</v>
      </c>
      <c r="W149" s="9">
        <v>470.08178700000002</v>
      </c>
      <c r="X149" s="9">
        <v>487.68548600000003</v>
      </c>
      <c r="Y149" s="9">
        <v>506.15741000000003</v>
      </c>
      <c r="Z149" s="9">
        <v>525.26898200000005</v>
      </c>
      <c r="AA149" s="9">
        <v>545.012024</v>
      </c>
      <c r="AB149" s="9">
        <v>565.497253</v>
      </c>
      <c r="AC149" s="9">
        <v>586.75238000000002</v>
      </c>
      <c r="AD149" s="9">
        <v>608.80645800000002</v>
      </c>
      <c r="AE149" s="9">
        <v>631.68945299999996</v>
      </c>
      <c r="AF149" s="9">
        <v>655.43261700000005</v>
      </c>
      <c r="AG149" s="9">
        <v>680.06817599999999</v>
      </c>
      <c r="AH149" s="9">
        <v>705.629639</v>
      </c>
      <c r="AI149" s="9">
        <v>732.15191700000003</v>
      </c>
      <c r="AJ149" s="9">
        <v>759.67114300000003</v>
      </c>
      <c r="AK149" s="9">
        <v>788.22454800000003</v>
      </c>
      <c r="AL149" s="5">
        <v>3.9271E-2</v>
      </c>
    </row>
    <row r="150" spans="1:38" ht="15" customHeight="1">
      <c r="A150" s="81" t="s">
        <v>217</v>
      </c>
      <c r="B150" s="7" t="s">
        <v>174</v>
      </c>
      <c r="C150" s="9">
        <v>130.71284499999999</v>
      </c>
      <c r="D150" s="9">
        <v>136.81710799999999</v>
      </c>
      <c r="E150" s="9">
        <v>142.98971599999999</v>
      </c>
      <c r="F150" s="9">
        <v>149.34779399999999</v>
      </c>
      <c r="G150" s="9">
        <v>155.90443400000001</v>
      </c>
      <c r="H150" s="9">
        <v>162.60815400000001</v>
      </c>
      <c r="I150" s="9">
        <v>169.503815</v>
      </c>
      <c r="J150" s="9">
        <v>176.60148599999999</v>
      </c>
      <c r="K150" s="9">
        <v>183.872849</v>
      </c>
      <c r="L150" s="9">
        <v>191.426605</v>
      </c>
      <c r="M150" s="9">
        <v>199.020004</v>
      </c>
      <c r="N150" s="9">
        <v>206.95135500000001</v>
      </c>
      <c r="O150" s="9">
        <v>215.178741</v>
      </c>
      <c r="P150" s="9">
        <v>223.51139800000001</v>
      </c>
      <c r="Q150" s="9">
        <v>232.17817700000001</v>
      </c>
      <c r="R150" s="9">
        <v>241.196899</v>
      </c>
      <c r="S150" s="9">
        <v>250.43858299999999</v>
      </c>
      <c r="T150" s="9">
        <v>259.97769199999999</v>
      </c>
      <c r="U150" s="9">
        <v>269.91421500000001</v>
      </c>
      <c r="V150" s="9">
        <v>280.21563700000002</v>
      </c>
      <c r="W150" s="9">
        <v>290.88214099999999</v>
      </c>
      <c r="X150" s="9">
        <v>301.77514600000001</v>
      </c>
      <c r="Y150" s="9">
        <v>313.20538299999998</v>
      </c>
      <c r="Z150" s="9">
        <v>325.03143299999999</v>
      </c>
      <c r="AA150" s="9">
        <v>337.24826000000002</v>
      </c>
      <c r="AB150" s="9">
        <v>349.92434700000001</v>
      </c>
      <c r="AC150" s="9">
        <v>363.07681300000002</v>
      </c>
      <c r="AD150" s="9">
        <v>376.72366299999999</v>
      </c>
      <c r="AE150" s="9">
        <v>390.88342299999999</v>
      </c>
      <c r="AF150" s="9">
        <v>405.57547</v>
      </c>
      <c r="AG150" s="9">
        <v>420.81970200000001</v>
      </c>
      <c r="AH150" s="9">
        <v>436.636932</v>
      </c>
      <c r="AI150" s="9">
        <v>453.04861499999998</v>
      </c>
      <c r="AJ150" s="9">
        <v>470.07724000000002</v>
      </c>
      <c r="AK150" s="9">
        <v>487.74585000000002</v>
      </c>
      <c r="AL150" s="5">
        <v>3.9271E-2</v>
      </c>
    </row>
    <row r="151" spans="1:38" ht="15" customHeight="1">
      <c r="A151" s="81" t="s">
        <v>216</v>
      </c>
      <c r="B151" s="7" t="s">
        <v>172</v>
      </c>
      <c r="C151" s="9">
        <v>46.764628999999999</v>
      </c>
      <c r="D151" s="9">
        <v>48.948532</v>
      </c>
      <c r="E151" s="9">
        <v>51.156879000000004</v>
      </c>
      <c r="F151" s="9">
        <v>53.431587</v>
      </c>
      <c r="G151" s="9">
        <v>55.777332000000001</v>
      </c>
      <c r="H151" s="9">
        <v>58.175697</v>
      </c>
      <c r="I151" s="9">
        <v>60.642730999999998</v>
      </c>
      <c r="J151" s="9">
        <v>63.182037000000001</v>
      </c>
      <c r="K151" s="9">
        <v>65.783484999999999</v>
      </c>
      <c r="L151" s="9">
        <v>68.485962000000001</v>
      </c>
      <c r="M151" s="9">
        <v>71.202620999999994</v>
      </c>
      <c r="N151" s="9">
        <v>74.040192000000005</v>
      </c>
      <c r="O151" s="9">
        <v>76.983681000000004</v>
      </c>
      <c r="P151" s="9">
        <v>79.964813000000007</v>
      </c>
      <c r="Q151" s="9">
        <v>83.065490999999994</v>
      </c>
      <c r="R151" s="9">
        <v>86.292090999999999</v>
      </c>
      <c r="S151" s="9">
        <v>89.59845</v>
      </c>
      <c r="T151" s="9">
        <v>93.011223000000001</v>
      </c>
      <c r="U151" s="9">
        <v>96.56617</v>
      </c>
      <c r="V151" s="9">
        <v>100.251678</v>
      </c>
      <c r="W151" s="9">
        <v>104.067787</v>
      </c>
      <c r="X151" s="9">
        <v>107.964935</v>
      </c>
      <c r="Y151" s="9">
        <v>112.05429100000001</v>
      </c>
      <c r="Z151" s="9">
        <v>116.285248</v>
      </c>
      <c r="AA151" s="9">
        <v>120.656013</v>
      </c>
      <c r="AB151" s="9">
        <v>125.191078</v>
      </c>
      <c r="AC151" s="9">
        <v>129.896591</v>
      </c>
      <c r="AD151" s="9">
        <v>134.778976</v>
      </c>
      <c r="AE151" s="9">
        <v>139.84487899999999</v>
      </c>
      <c r="AF151" s="9">
        <v>145.101181</v>
      </c>
      <c r="AG151" s="9">
        <v>150.55505400000001</v>
      </c>
      <c r="AH151" s="9">
        <v>156.21391299999999</v>
      </c>
      <c r="AI151" s="9">
        <v>162.085464</v>
      </c>
      <c r="AJ151" s="9">
        <v>168.17773399999999</v>
      </c>
      <c r="AK151" s="9">
        <v>174.49897799999999</v>
      </c>
      <c r="AL151" s="5">
        <v>3.9271E-2</v>
      </c>
    </row>
    <row r="152" spans="1:38" ht="15" customHeight="1">
      <c r="A152" s="81" t="s">
        <v>215</v>
      </c>
      <c r="B152" s="7" t="s">
        <v>170</v>
      </c>
      <c r="C152" s="9">
        <v>33.761783999999999</v>
      </c>
      <c r="D152" s="9">
        <v>35.338450999999999</v>
      </c>
      <c r="E152" s="9">
        <v>36.932774000000002</v>
      </c>
      <c r="F152" s="9">
        <v>38.575001</v>
      </c>
      <c r="G152" s="9">
        <v>40.268512999999999</v>
      </c>
      <c r="H152" s="9">
        <v>42.000014999999998</v>
      </c>
      <c r="I152" s="9">
        <v>43.781094000000003</v>
      </c>
      <c r="J152" s="9">
        <v>45.614348999999997</v>
      </c>
      <c r="K152" s="9">
        <v>47.492466</v>
      </c>
      <c r="L152" s="9">
        <v>49.443522999999999</v>
      </c>
      <c r="M152" s="9">
        <v>51.404819000000003</v>
      </c>
      <c r="N152" s="9">
        <v>53.453403000000002</v>
      </c>
      <c r="O152" s="9">
        <v>55.578460999999997</v>
      </c>
      <c r="P152" s="9">
        <v>57.730701000000003</v>
      </c>
      <c r="Q152" s="9">
        <v>59.969237999999997</v>
      </c>
      <c r="R152" s="9">
        <v>62.298682999999997</v>
      </c>
      <c r="S152" s="9">
        <v>64.685715000000002</v>
      </c>
      <c r="T152" s="9">
        <v>67.149567000000005</v>
      </c>
      <c r="U152" s="9">
        <v>69.716064000000003</v>
      </c>
      <c r="V152" s="9">
        <v>72.376823000000002</v>
      </c>
      <c r="W152" s="9">
        <v>75.131866000000002</v>
      </c>
      <c r="X152" s="9">
        <v>77.945419000000001</v>
      </c>
      <c r="Y152" s="9">
        <v>80.897735999999995</v>
      </c>
      <c r="Z152" s="9">
        <v>83.952278000000007</v>
      </c>
      <c r="AA152" s="9">
        <v>87.107758000000004</v>
      </c>
      <c r="AB152" s="9">
        <v>90.381850999999997</v>
      </c>
      <c r="AC152" s="9">
        <v>93.779007000000007</v>
      </c>
      <c r="AD152" s="9">
        <v>97.303848000000002</v>
      </c>
      <c r="AE152" s="9">
        <v>100.961174</v>
      </c>
      <c r="AF152" s="9">
        <v>104.75597399999999</v>
      </c>
      <c r="AG152" s="9">
        <v>108.693405</v>
      </c>
      <c r="AH152" s="9">
        <v>112.778824</v>
      </c>
      <c r="AI152" s="9">
        <v>117.017807</v>
      </c>
      <c r="AJ152" s="9">
        <v>121.416115</v>
      </c>
      <c r="AK152" s="9">
        <v>125.979744</v>
      </c>
      <c r="AL152" s="5">
        <v>3.9271E-2</v>
      </c>
    </row>
    <row r="153" spans="1:38" ht="15" customHeight="1">
      <c r="A153" s="81" t="s">
        <v>214</v>
      </c>
      <c r="B153" s="7" t="s">
        <v>213</v>
      </c>
      <c r="C153" s="9">
        <v>56.653458000000001</v>
      </c>
      <c r="D153" s="9">
        <v>60.369694000000003</v>
      </c>
      <c r="E153" s="9">
        <v>64.248740999999995</v>
      </c>
      <c r="F153" s="9">
        <v>68.350257999999997</v>
      </c>
      <c r="G153" s="9">
        <v>72.522246999999993</v>
      </c>
      <c r="H153" s="9">
        <v>76.807570999999996</v>
      </c>
      <c r="I153" s="9">
        <v>81.255699000000007</v>
      </c>
      <c r="J153" s="9">
        <v>85.791297999999998</v>
      </c>
      <c r="K153" s="9">
        <v>90.290999999999997</v>
      </c>
      <c r="L153" s="9">
        <v>94.832854999999995</v>
      </c>
      <c r="M153" s="9">
        <v>99.543487999999996</v>
      </c>
      <c r="N153" s="9">
        <v>104.44311500000001</v>
      </c>
      <c r="O153" s="9">
        <v>109.528488</v>
      </c>
      <c r="P153" s="9">
        <v>114.796654</v>
      </c>
      <c r="Q153" s="9">
        <v>120.221962</v>
      </c>
      <c r="R153" s="9">
        <v>125.833862</v>
      </c>
      <c r="S153" s="9">
        <v>131.65770000000001</v>
      </c>
      <c r="T153" s="9">
        <v>137.704117</v>
      </c>
      <c r="U153" s="9">
        <v>143.94873000000001</v>
      </c>
      <c r="V153" s="9">
        <v>150.44624300000001</v>
      </c>
      <c r="W153" s="9">
        <v>157.203247</v>
      </c>
      <c r="X153" s="9">
        <v>164.21565200000001</v>
      </c>
      <c r="Y153" s="9">
        <v>171.47901899999999</v>
      </c>
      <c r="Z153" s="9">
        <v>179.01786799999999</v>
      </c>
      <c r="AA153" s="9">
        <v>186.831604</v>
      </c>
      <c r="AB153" s="9">
        <v>194.98637400000001</v>
      </c>
      <c r="AC153" s="9">
        <v>203.49707000000001</v>
      </c>
      <c r="AD153" s="9">
        <v>212.37927199999999</v>
      </c>
      <c r="AE153" s="9">
        <v>221.64917</v>
      </c>
      <c r="AF153" s="9">
        <v>231.32363900000001</v>
      </c>
      <c r="AG153" s="9">
        <v>241.42037999999999</v>
      </c>
      <c r="AH153" s="9">
        <v>251.95784</v>
      </c>
      <c r="AI153" s="9">
        <v>262.95523100000003</v>
      </c>
      <c r="AJ153" s="9">
        <v>274.43264799999997</v>
      </c>
      <c r="AK153" s="9">
        <v>286.41098</v>
      </c>
      <c r="AL153" s="5">
        <v>4.8311E-2</v>
      </c>
    </row>
    <row r="154" spans="1:38" ht="15" customHeight="1">
      <c r="A154" s="81" t="s">
        <v>212</v>
      </c>
      <c r="B154" s="7" t="s">
        <v>174</v>
      </c>
      <c r="C154" s="9">
        <v>39.971245000000003</v>
      </c>
      <c r="D154" s="9">
        <v>42.593192999999999</v>
      </c>
      <c r="E154" s="9">
        <v>45.330016999999998</v>
      </c>
      <c r="F154" s="9">
        <v>48.223796999999998</v>
      </c>
      <c r="G154" s="9">
        <v>51.167296999999998</v>
      </c>
      <c r="H154" s="9">
        <v>54.190764999999999</v>
      </c>
      <c r="I154" s="9">
        <v>57.329093999999998</v>
      </c>
      <c r="J154" s="9">
        <v>60.529136999999999</v>
      </c>
      <c r="K154" s="9">
        <v>63.703856999999999</v>
      </c>
      <c r="L154" s="9">
        <v>66.90831</v>
      </c>
      <c r="M154" s="9">
        <v>70.231849999999994</v>
      </c>
      <c r="N154" s="9">
        <v>73.688727999999998</v>
      </c>
      <c r="O154" s="9">
        <v>77.276657</v>
      </c>
      <c r="P154" s="9">
        <v>80.993561</v>
      </c>
      <c r="Q154" s="9">
        <v>84.821326999999997</v>
      </c>
      <c r="R154" s="9">
        <v>88.780738999999997</v>
      </c>
      <c r="S154" s="9">
        <v>92.889686999999995</v>
      </c>
      <c r="T154" s="9">
        <v>97.155670000000001</v>
      </c>
      <c r="U154" s="9">
        <v>101.561493</v>
      </c>
      <c r="V154" s="9">
        <v>106.14574399999999</v>
      </c>
      <c r="W154" s="9">
        <v>110.91308600000001</v>
      </c>
      <c r="X154" s="9">
        <v>115.86061100000001</v>
      </c>
      <c r="Y154" s="9">
        <v>120.985191</v>
      </c>
      <c r="Z154" s="9">
        <v>126.304146</v>
      </c>
      <c r="AA154" s="9">
        <v>131.817047</v>
      </c>
      <c r="AB154" s="9">
        <v>137.57055700000001</v>
      </c>
      <c r="AC154" s="9">
        <v>143.57519500000001</v>
      </c>
      <c r="AD154" s="9">
        <v>149.84193400000001</v>
      </c>
      <c r="AE154" s="9">
        <v>156.38220200000001</v>
      </c>
      <c r="AF154" s="9">
        <v>163.207932</v>
      </c>
      <c r="AG154" s="9">
        <v>170.33157299999999</v>
      </c>
      <c r="AH154" s="9">
        <v>177.76617400000001</v>
      </c>
      <c r="AI154" s="9">
        <v>185.52526900000001</v>
      </c>
      <c r="AJ154" s="9">
        <v>193.62303199999999</v>
      </c>
      <c r="AK154" s="9">
        <v>202.074219</v>
      </c>
      <c r="AL154" s="5">
        <v>4.8311E-2</v>
      </c>
    </row>
    <row r="155" spans="1:38" ht="15" customHeight="1">
      <c r="A155" s="81" t="s">
        <v>211</v>
      </c>
      <c r="B155" s="7" t="s">
        <v>172</v>
      </c>
      <c r="C155" s="9">
        <v>9.2495440000000002</v>
      </c>
      <c r="D155" s="9">
        <v>9.8562770000000004</v>
      </c>
      <c r="E155" s="9">
        <v>10.489591000000001</v>
      </c>
      <c r="F155" s="9">
        <v>11.159226</v>
      </c>
      <c r="G155" s="9">
        <v>11.840366</v>
      </c>
      <c r="H155" s="9">
        <v>12.540012000000001</v>
      </c>
      <c r="I155" s="9">
        <v>13.266235999999999</v>
      </c>
      <c r="J155" s="9">
        <v>14.006741999999999</v>
      </c>
      <c r="K155" s="9">
        <v>14.741388000000001</v>
      </c>
      <c r="L155" s="9">
        <v>15.482915</v>
      </c>
      <c r="M155" s="9">
        <v>16.251999000000001</v>
      </c>
      <c r="N155" s="9">
        <v>17.051936999999999</v>
      </c>
      <c r="O155" s="9">
        <v>17.882201999999999</v>
      </c>
      <c r="P155" s="9">
        <v>18.742311000000001</v>
      </c>
      <c r="Q155" s="9">
        <v>19.628077000000001</v>
      </c>
      <c r="R155" s="9">
        <v>20.544304</v>
      </c>
      <c r="S155" s="9">
        <v>21.495134</v>
      </c>
      <c r="T155" s="9">
        <v>22.482306000000001</v>
      </c>
      <c r="U155" s="9">
        <v>23.501833000000001</v>
      </c>
      <c r="V155" s="9">
        <v>24.562653000000001</v>
      </c>
      <c r="W155" s="9">
        <v>25.665838000000001</v>
      </c>
      <c r="X155" s="9">
        <v>26.81072</v>
      </c>
      <c r="Y155" s="9">
        <v>27.996573999999999</v>
      </c>
      <c r="Z155" s="9">
        <v>29.227405999999998</v>
      </c>
      <c r="AA155" s="9">
        <v>30.503119000000002</v>
      </c>
      <c r="AB155" s="9">
        <v>31.834513000000001</v>
      </c>
      <c r="AC155" s="9">
        <v>33.224013999999997</v>
      </c>
      <c r="AD155" s="9">
        <v>34.674168000000002</v>
      </c>
      <c r="AE155" s="9">
        <v>36.187618000000001</v>
      </c>
      <c r="AF155" s="9">
        <v>37.767124000000003</v>
      </c>
      <c r="AG155" s="9">
        <v>39.415573000000002</v>
      </c>
      <c r="AH155" s="9">
        <v>41.135975000000002</v>
      </c>
      <c r="AI155" s="9">
        <v>42.931469</v>
      </c>
      <c r="AJ155" s="9">
        <v>44.805328000000003</v>
      </c>
      <c r="AK155" s="9">
        <v>46.760978999999999</v>
      </c>
      <c r="AL155" s="5">
        <v>4.8311E-2</v>
      </c>
    </row>
    <row r="156" spans="1:38" ht="15" customHeight="1">
      <c r="A156" s="81" t="s">
        <v>210</v>
      </c>
      <c r="B156" s="7" t="s">
        <v>170</v>
      </c>
      <c r="C156" s="9">
        <v>7.4326699999999999</v>
      </c>
      <c r="D156" s="9">
        <v>7.9202219999999999</v>
      </c>
      <c r="E156" s="9">
        <v>8.4291350000000005</v>
      </c>
      <c r="F156" s="9">
        <v>8.9672350000000005</v>
      </c>
      <c r="G156" s="9">
        <v>9.5145809999999997</v>
      </c>
      <c r="H156" s="9">
        <v>10.076795000000001</v>
      </c>
      <c r="I156" s="9">
        <v>10.660368999999999</v>
      </c>
      <c r="J156" s="9">
        <v>11.255419</v>
      </c>
      <c r="K156" s="9">
        <v>11.845758999999999</v>
      </c>
      <c r="L156" s="9">
        <v>12.441628</v>
      </c>
      <c r="M156" s="9">
        <v>13.059642999999999</v>
      </c>
      <c r="N156" s="9">
        <v>13.702450000000001</v>
      </c>
      <c r="O156" s="9">
        <v>14.369628000000001</v>
      </c>
      <c r="P156" s="9">
        <v>15.060786</v>
      </c>
      <c r="Q156" s="9">
        <v>15.772562000000001</v>
      </c>
      <c r="R156" s="9">
        <v>16.508815999999999</v>
      </c>
      <c r="S156" s="9">
        <v>17.272877000000001</v>
      </c>
      <c r="T156" s="9">
        <v>18.066139</v>
      </c>
      <c r="U156" s="9">
        <v>18.885403</v>
      </c>
      <c r="V156" s="9">
        <v>19.737843999999999</v>
      </c>
      <c r="W156" s="9">
        <v>20.624334000000001</v>
      </c>
      <c r="X156" s="9">
        <v>21.544331</v>
      </c>
      <c r="Y156" s="9">
        <v>22.497247999999999</v>
      </c>
      <c r="Z156" s="9">
        <v>23.486311000000001</v>
      </c>
      <c r="AA156" s="9">
        <v>24.511436</v>
      </c>
      <c r="AB156" s="9">
        <v>25.581305</v>
      </c>
      <c r="AC156" s="9">
        <v>26.697868</v>
      </c>
      <c r="AD156" s="9">
        <v>27.863173</v>
      </c>
      <c r="AE156" s="9">
        <v>29.079338</v>
      </c>
      <c r="AF156" s="9">
        <v>30.348585</v>
      </c>
      <c r="AG156" s="9">
        <v>31.673228999999999</v>
      </c>
      <c r="AH156" s="9">
        <v>33.055695</v>
      </c>
      <c r="AI156" s="9">
        <v>34.498500999999997</v>
      </c>
      <c r="AJ156" s="9">
        <v>36.004283999999998</v>
      </c>
      <c r="AK156" s="9">
        <v>37.575786999999998</v>
      </c>
      <c r="AL156" s="5">
        <v>4.8311E-2</v>
      </c>
    </row>
    <row r="157" spans="1:38" ht="15" customHeight="1">
      <c r="A157" s="81" t="s">
        <v>209</v>
      </c>
      <c r="B157" s="7" t="s">
        <v>208</v>
      </c>
      <c r="C157" s="9">
        <v>41.290573000000002</v>
      </c>
      <c r="D157" s="9">
        <v>42.546120000000002</v>
      </c>
      <c r="E157" s="9">
        <v>43.762318</v>
      </c>
      <c r="F157" s="9">
        <v>44.959507000000002</v>
      </c>
      <c r="G157" s="9">
        <v>46.126728</v>
      </c>
      <c r="H157" s="9">
        <v>47.304290999999999</v>
      </c>
      <c r="I157" s="9">
        <v>48.454268999999996</v>
      </c>
      <c r="J157" s="9">
        <v>49.617835999999997</v>
      </c>
      <c r="K157" s="9">
        <v>50.805945999999999</v>
      </c>
      <c r="L157" s="9">
        <v>52.028956999999998</v>
      </c>
      <c r="M157" s="9">
        <v>53.253143000000001</v>
      </c>
      <c r="N157" s="9">
        <v>54.485477000000003</v>
      </c>
      <c r="O157" s="9">
        <v>55.737225000000002</v>
      </c>
      <c r="P157" s="9">
        <v>57.002167</v>
      </c>
      <c r="Q157" s="9">
        <v>58.321075</v>
      </c>
      <c r="R157" s="9">
        <v>59.705844999999997</v>
      </c>
      <c r="S157" s="9">
        <v>61.184806999999999</v>
      </c>
      <c r="T157" s="9">
        <v>62.765881</v>
      </c>
      <c r="U157" s="9">
        <v>64.443565000000007</v>
      </c>
      <c r="V157" s="9">
        <v>66.153487999999996</v>
      </c>
      <c r="W157" s="9">
        <v>67.935210999999995</v>
      </c>
      <c r="X157" s="9">
        <v>69.834778</v>
      </c>
      <c r="Y157" s="9">
        <v>71.819220999999999</v>
      </c>
      <c r="Z157" s="9">
        <v>73.861548999999997</v>
      </c>
      <c r="AA157" s="9">
        <v>75.967506</v>
      </c>
      <c r="AB157" s="9">
        <v>78.133499</v>
      </c>
      <c r="AC157" s="9">
        <v>80.361259000000004</v>
      </c>
      <c r="AD157" s="9">
        <v>82.652527000000006</v>
      </c>
      <c r="AE157" s="9">
        <v>85.009124999999997</v>
      </c>
      <c r="AF157" s="9">
        <v>87.432922000000005</v>
      </c>
      <c r="AG157" s="9">
        <v>89.925826999999998</v>
      </c>
      <c r="AH157" s="9">
        <v>92.489799000000005</v>
      </c>
      <c r="AI157" s="9">
        <v>95.126891999999998</v>
      </c>
      <c r="AJ157" s="9">
        <v>97.839164999999994</v>
      </c>
      <c r="AK157" s="9">
        <v>100.62876900000001</v>
      </c>
      <c r="AL157" s="5">
        <v>2.6429999999999999E-2</v>
      </c>
    </row>
    <row r="158" spans="1:38" ht="15" customHeight="1">
      <c r="A158" s="81" t="s">
        <v>207</v>
      </c>
      <c r="B158" s="7" t="s">
        <v>174</v>
      </c>
      <c r="C158" s="9">
        <v>22.050463000000001</v>
      </c>
      <c r="D158" s="9">
        <v>22.720963999999999</v>
      </c>
      <c r="E158" s="9">
        <v>23.370450999999999</v>
      </c>
      <c r="F158" s="9">
        <v>24.009786999999999</v>
      </c>
      <c r="G158" s="9">
        <v>24.633120999999999</v>
      </c>
      <c r="H158" s="9">
        <v>25.261976000000001</v>
      </c>
      <c r="I158" s="9">
        <v>25.876101999999999</v>
      </c>
      <c r="J158" s="9">
        <v>26.497482000000002</v>
      </c>
      <c r="K158" s="9">
        <v>27.131969000000002</v>
      </c>
      <c r="L158" s="9">
        <v>27.785097</v>
      </c>
      <c r="M158" s="9">
        <v>28.438852000000001</v>
      </c>
      <c r="N158" s="9">
        <v>29.096955999999999</v>
      </c>
      <c r="O158" s="9">
        <v>29.765426999999999</v>
      </c>
      <c r="P158" s="9">
        <v>30.440947999999999</v>
      </c>
      <c r="Q158" s="9">
        <v>31.145287</v>
      </c>
      <c r="R158" s="9">
        <v>31.884796000000001</v>
      </c>
      <c r="S158" s="9">
        <v>32.674610000000001</v>
      </c>
      <c r="T158" s="9">
        <v>33.518951000000001</v>
      </c>
      <c r="U158" s="9">
        <v>34.414886000000003</v>
      </c>
      <c r="V158" s="9">
        <v>35.328040999999999</v>
      </c>
      <c r="W158" s="9">
        <v>36.279536999999998</v>
      </c>
      <c r="X158" s="9">
        <v>37.293968</v>
      </c>
      <c r="Y158" s="9">
        <v>38.353721999999998</v>
      </c>
      <c r="Z158" s="9">
        <v>39.444386000000002</v>
      </c>
      <c r="AA158" s="9">
        <v>40.569035</v>
      </c>
      <c r="AB158" s="9">
        <v>41.725741999999997</v>
      </c>
      <c r="AC158" s="9">
        <v>42.915436</v>
      </c>
      <c r="AD158" s="9">
        <v>44.139046</v>
      </c>
      <c r="AE158" s="9">
        <v>45.397545000000001</v>
      </c>
      <c r="AF158" s="9">
        <v>46.691929000000002</v>
      </c>
      <c r="AG158" s="9">
        <v>48.023215999999998</v>
      </c>
      <c r="AH158" s="9">
        <v>49.39246</v>
      </c>
      <c r="AI158" s="9">
        <v>50.800747000000001</v>
      </c>
      <c r="AJ158" s="9">
        <v>52.249184</v>
      </c>
      <c r="AK158" s="9">
        <v>53.738922000000002</v>
      </c>
      <c r="AL158" s="5">
        <v>2.6429999999999999E-2</v>
      </c>
    </row>
    <row r="159" spans="1:38" ht="15" customHeight="1">
      <c r="A159" s="81" t="s">
        <v>206</v>
      </c>
      <c r="B159" s="7" t="s">
        <v>172</v>
      </c>
      <c r="C159" s="9">
        <v>9.0796030000000005</v>
      </c>
      <c r="D159" s="9">
        <v>9.3556919999999995</v>
      </c>
      <c r="E159" s="9">
        <v>9.6231279999999995</v>
      </c>
      <c r="F159" s="9">
        <v>9.8863839999999996</v>
      </c>
      <c r="G159" s="9">
        <v>10.143050000000001</v>
      </c>
      <c r="H159" s="9">
        <v>10.401991000000001</v>
      </c>
      <c r="I159" s="9">
        <v>10.654866</v>
      </c>
      <c r="J159" s="9">
        <v>10.910728000000001</v>
      </c>
      <c r="K159" s="9">
        <v>11.171988000000001</v>
      </c>
      <c r="L159" s="9">
        <v>11.440923</v>
      </c>
      <c r="M159" s="9">
        <v>11.710115999999999</v>
      </c>
      <c r="N159" s="9">
        <v>11.9811</v>
      </c>
      <c r="O159" s="9">
        <v>12.256353000000001</v>
      </c>
      <c r="P159" s="9">
        <v>12.534509999999999</v>
      </c>
      <c r="Q159" s="9">
        <v>12.824531</v>
      </c>
      <c r="R159" s="9">
        <v>13.129034000000001</v>
      </c>
      <c r="S159" s="9">
        <v>13.454252</v>
      </c>
      <c r="T159" s="9">
        <v>13.801923</v>
      </c>
      <c r="U159" s="9">
        <v>14.170836</v>
      </c>
      <c r="V159" s="9">
        <v>14.54684</v>
      </c>
      <c r="W159" s="9">
        <v>14.938634</v>
      </c>
      <c r="X159" s="9">
        <v>15.356339999999999</v>
      </c>
      <c r="Y159" s="9">
        <v>15.792709</v>
      </c>
      <c r="Z159" s="9">
        <v>16.241807999999999</v>
      </c>
      <c r="AA159" s="9">
        <v>16.704896999999999</v>
      </c>
      <c r="AB159" s="9">
        <v>17.181190000000001</v>
      </c>
      <c r="AC159" s="9">
        <v>17.671061999999999</v>
      </c>
      <c r="AD159" s="9">
        <v>18.174901999999999</v>
      </c>
      <c r="AE159" s="9">
        <v>18.693107999999999</v>
      </c>
      <c r="AF159" s="9">
        <v>19.226089000000002</v>
      </c>
      <c r="AG159" s="9">
        <v>19.774265</v>
      </c>
      <c r="AH159" s="9">
        <v>20.338073999999999</v>
      </c>
      <c r="AI159" s="9">
        <v>20.917957000000001</v>
      </c>
      <c r="AJ159" s="9">
        <v>21.514372000000002</v>
      </c>
      <c r="AK159" s="9">
        <v>22.127791999999999</v>
      </c>
      <c r="AL159" s="5">
        <v>2.6429999999999999E-2</v>
      </c>
    </row>
    <row r="160" spans="1:38" ht="15" customHeight="1">
      <c r="A160" s="81" t="s">
        <v>205</v>
      </c>
      <c r="B160" s="7" t="s">
        <v>170</v>
      </c>
      <c r="C160" s="9">
        <v>10.160507000000001</v>
      </c>
      <c r="D160" s="9">
        <v>10.469462999999999</v>
      </c>
      <c r="E160" s="9">
        <v>10.768738000000001</v>
      </c>
      <c r="F160" s="9">
        <v>11.063333999999999</v>
      </c>
      <c r="G160" s="9">
        <v>11.350555</v>
      </c>
      <c r="H160" s="9">
        <v>11.640323</v>
      </c>
      <c r="I160" s="9">
        <v>11.923303000000001</v>
      </c>
      <c r="J160" s="9">
        <v>12.209624</v>
      </c>
      <c r="K160" s="9">
        <v>12.501987</v>
      </c>
      <c r="L160" s="9">
        <v>12.802937</v>
      </c>
      <c r="M160" s="9">
        <v>13.104177</v>
      </c>
      <c r="N160" s="9">
        <v>13.407420999999999</v>
      </c>
      <c r="O160" s="9">
        <v>13.715443</v>
      </c>
      <c r="P160" s="9">
        <v>14.026711000000001</v>
      </c>
      <c r="Q160" s="9">
        <v>14.351259000000001</v>
      </c>
      <c r="R160" s="9">
        <v>14.692014</v>
      </c>
      <c r="S160" s="9">
        <v>15.055948000000001</v>
      </c>
      <c r="T160" s="9">
        <v>15.445007</v>
      </c>
      <c r="U160" s="9">
        <v>15.857839999999999</v>
      </c>
      <c r="V160" s="9">
        <v>16.278604999999999</v>
      </c>
      <c r="W160" s="9">
        <v>16.717040999999998</v>
      </c>
      <c r="X160" s="9">
        <v>17.184474999999999</v>
      </c>
      <c r="Y160" s="9">
        <v>17.672792000000001</v>
      </c>
      <c r="Z160" s="9">
        <v>18.175353999999999</v>
      </c>
      <c r="AA160" s="9">
        <v>18.693573000000001</v>
      </c>
      <c r="AB160" s="9">
        <v>19.226568</v>
      </c>
      <c r="AC160" s="9">
        <v>19.774759</v>
      </c>
      <c r="AD160" s="9">
        <v>20.338578999999999</v>
      </c>
      <c r="AE160" s="9">
        <v>20.918475999999998</v>
      </c>
      <c r="AF160" s="9">
        <v>21.514907999999998</v>
      </c>
      <c r="AG160" s="9">
        <v>22.128343999999998</v>
      </c>
      <c r="AH160" s="9">
        <v>22.759271999999999</v>
      </c>
      <c r="AI160" s="9">
        <v>23.408187999999999</v>
      </c>
      <c r="AJ160" s="9">
        <v>24.075604999999999</v>
      </c>
      <c r="AK160" s="9">
        <v>24.762053000000002</v>
      </c>
      <c r="AL160" s="5">
        <v>2.6429999999999999E-2</v>
      </c>
    </row>
    <row r="161" spans="1:38" ht="15" customHeight="1">
      <c r="A161" s="81" t="s">
        <v>204</v>
      </c>
      <c r="B161" s="4" t="s">
        <v>203</v>
      </c>
      <c r="C161" s="13">
        <v>1711.060303</v>
      </c>
      <c r="D161" s="13">
        <v>1769.1383060000001</v>
      </c>
      <c r="E161" s="13">
        <v>1831.0051269999999</v>
      </c>
      <c r="F161" s="13">
        <v>1896.2861330000001</v>
      </c>
      <c r="G161" s="13">
        <v>1962.613525</v>
      </c>
      <c r="H161" s="13">
        <v>2029.76001</v>
      </c>
      <c r="I161" s="13">
        <v>2097.8342290000001</v>
      </c>
      <c r="J161" s="13">
        <v>2168.1938479999999</v>
      </c>
      <c r="K161" s="13">
        <v>2238.5095209999999</v>
      </c>
      <c r="L161" s="13">
        <v>2308.974365</v>
      </c>
      <c r="M161" s="13">
        <v>2380.2524410000001</v>
      </c>
      <c r="N161" s="13">
        <v>2453.3864749999998</v>
      </c>
      <c r="O161" s="13">
        <v>2528.3352049999999</v>
      </c>
      <c r="P161" s="13">
        <v>2603.2036130000001</v>
      </c>
      <c r="Q161" s="13">
        <v>2682.280029</v>
      </c>
      <c r="R161" s="13">
        <v>2763.1477049999999</v>
      </c>
      <c r="S161" s="13">
        <v>2844.1762699999999</v>
      </c>
      <c r="T161" s="13">
        <v>2927.6020509999998</v>
      </c>
      <c r="U161" s="13">
        <v>3012.0622560000002</v>
      </c>
      <c r="V161" s="13">
        <v>3099.155029</v>
      </c>
      <c r="W161" s="13">
        <v>3188.7365719999998</v>
      </c>
      <c r="X161" s="13">
        <v>3278.9946289999998</v>
      </c>
      <c r="Y161" s="13">
        <v>3372.530518</v>
      </c>
      <c r="Z161" s="13">
        <v>3466.8164059999999</v>
      </c>
      <c r="AA161" s="13">
        <v>3563.8698730000001</v>
      </c>
      <c r="AB161" s="13">
        <v>3664.2768550000001</v>
      </c>
      <c r="AC161" s="13">
        <v>3767.8439939999998</v>
      </c>
      <c r="AD161" s="13">
        <v>3874.6372070000002</v>
      </c>
      <c r="AE161" s="13">
        <v>3984.9916990000002</v>
      </c>
      <c r="AF161" s="13">
        <v>4098.5932620000003</v>
      </c>
      <c r="AG161" s="13">
        <v>4215.7548829999996</v>
      </c>
      <c r="AH161" s="13">
        <v>4336.5883789999998</v>
      </c>
      <c r="AI161" s="13">
        <v>4461.734375</v>
      </c>
      <c r="AJ161" s="13">
        <v>4590.4228519999997</v>
      </c>
      <c r="AK161" s="13">
        <v>4723.0253910000001</v>
      </c>
      <c r="AL161" s="2">
        <v>3.0203000000000001E-2</v>
      </c>
    </row>
    <row r="163" spans="1:38" ht="15" customHeight="1">
      <c r="B163" s="4" t="s">
        <v>202</v>
      </c>
    </row>
    <row r="164" spans="1:38" ht="15" customHeight="1">
      <c r="A164" s="81" t="s">
        <v>201</v>
      </c>
      <c r="B164" s="7" t="s">
        <v>200</v>
      </c>
      <c r="C164" s="6">
        <v>0.79</v>
      </c>
      <c r="D164" s="6">
        <v>0.86</v>
      </c>
      <c r="E164" s="6">
        <v>0.93</v>
      </c>
      <c r="F164" s="6">
        <v>1</v>
      </c>
      <c r="G164" s="6">
        <v>0</v>
      </c>
      <c r="H164" s="6">
        <v>0</v>
      </c>
      <c r="I164" s="6">
        <v>0</v>
      </c>
      <c r="J164" s="6">
        <v>0</v>
      </c>
      <c r="K164" s="6">
        <v>0</v>
      </c>
      <c r="L164" s="6">
        <v>0</v>
      </c>
      <c r="M164" s="6">
        <v>0</v>
      </c>
      <c r="N164" s="6">
        <v>0</v>
      </c>
      <c r="O164" s="6">
        <v>0</v>
      </c>
      <c r="P164" s="6">
        <v>0</v>
      </c>
      <c r="Q164" s="6">
        <v>0</v>
      </c>
      <c r="R164" s="6">
        <v>0</v>
      </c>
      <c r="S164" s="6">
        <v>0</v>
      </c>
      <c r="T164" s="6">
        <v>0</v>
      </c>
      <c r="U164" s="6">
        <v>0</v>
      </c>
      <c r="V164" s="6">
        <v>0</v>
      </c>
      <c r="W164" s="6">
        <v>0</v>
      </c>
      <c r="X164" s="6">
        <v>0</v>
      </c>
      <c r="Y164" s="6">
        <v>0</v>
      </c>
      <c r="Z164" s="6">
        <v>0</v>
      </c>
      <c r="AA164" s="6">
        <v>0</v>
      </c>
      <c r="AB164" s="6">
        <v>0</v>
      </c>
      <c r="AC164" s="6">
        <v>0</v>
      </c>
      <c r="AD164" s="6">
        <v>0</v>
      </c>
      <c r="AE164" s="6">
        <v>0</v>
      </c>
      <c r="AF164" s="6">
        <v>0</v>
      </c>
      <c r="AG164" s="6">
        <v>0</v>
      </c>
      <c r="AH164" s="6">
        <v>0</v>
      </c>
      <c r="AI164" s="6">
        <v>0</v>
      </c>
      <c r="AJ164" s="6">
        <v>0</v>
      </c>
      <c r="AK164" s="6">
        <v>0</v>
      </c>
      <c r="AL164" s="5" t="s">
        <v>191</v>
      </c>
    </row>
    <row r="165" spans="1:38" ht="15" customHeight="1">
      <c r="A165" s="81" t="s">
        <v>199</v>
      </c>
      <c r="B165" s="7" t="s">
        <v>198</v>
      </c>
      <c r="C165" s="6">
        <v>0</v>
      </c>
      <c r="D165" s="6">
        <v>0</v>
      </c>
      <c r="E165" s="6">
        <v>0</v>
      </c>
      <c r="F165" s="6">
        <v>0</v>
      </c>
      <c r="G165" s="6">
        <v>0.41699999999999998</v>
      </c>
      <c r="H165" s="6">
        <v>0.56299999999999994</v>
      </c>
      <c r="I165" s="6">
        <v>0.70799999999999996</v>
      </c>
      <c r="J165" s="6">
        <v>0.85399999999999998</v>
      </c>
      <c r="K165" s="6">
        <v>1</v>
      </c>
      <c r="L165" s="6">
        <v>0</v>
      </c>
      <c r="M165" s="6">
        <v>0</v>
      </c>
      <c r="N165" s="6">
        <v>0</v>
      </c>
      <c r="O165" s="6">
        <v>0</v>
      </c>
      <c r="P165" s="6">
        <v>0</v>
      </c>
      <c r="Q165" s="6">
        <v>0</v>
      </c>
      <c r="R165" s="6">
        <v>0</v>
      </c>
      <c r="S165" s="6">
        <v>0</v>
      </c>
      <c r="T165" s="6">
        <v>0</v>
      </c>
      <c r="U165" s="6">
        <v>0</v>
      </c>
      <c r="V165" s="6">
        <v>0</v>
      </c>
      <c r="W165" s="6">
        <v>0</v>
      </c>
      <c r="X165" s="6">
        <v>0</v>
      </c>
      <c r="Y165" s="6">
        <v>0</v>
      </c>
      <c r="Z165" s="6">
        <v>0</v>
      </c>
      <c r="AA165" s="6">
        <v>0</v>
      </c>
      <c r="AB165" s="6">
        <v>0</v>
      </c>
      <c r="AC165" s="6">
        <v>0</v>
      </c>
      <c r="AD165" s="6">
        <v>0</v>
      </c>
      <c r="AE165" s="6">
        <v>0</v>
      </c>
      <c r="AF165" s="6">
        <v>0</v>
      </c>
      <c r="AG165" s="6">
        <v>0</v>
      </c>
      <c r="AH165" s="6">
        <v>0</v>
      </c>
      <c r="AI165" s="6">
        <v>0</v>
      </c>
      <c r="AJ165" s="6">
        <v>0</v>
      </c>
      <c r="AK165" s="6">
        <v>0</v>
      </c>
      <c r="AL165" s="5" t="s">
        <v>191</v>
      </c>
    </row>
    <row r="166" spans="1:38" ht="15" customHeight="1">
      <c r="A166" s="81" t="s">
        <v>197</v>
      </c>
      <c r="B166" s="7" t="s">
        <v>196</v>
      </c>
      <c r="C166" s="6">
        <v>0</v>
      </c>
      <c r="D166" s="6">
        <v>0</v>
      </c>
      <c r="E166" s="6">
        <v>0</v>
      </c>
      <c r="F166" s="6">
        <v>0</v>
      </c>
      <c r="G166" s="6">
        <v>0</v>
      </c>
      <c r="H166" s="6">
        <v>0</v>
      </c>
      <c r="I166" s="6">
        <v>0</v>
      </c>
      <c r="J166" s="6">
        <v>0</v>
      </c>
      <c r="K166" s="6">
        <v>0</v>
      </c>
      <c r="L166" s="6">
        <v>0.5</v>
      </c>
      <c r="M166" s="6">
        <v>0.625</v>
      </c>
      <c r="N166" s="6">
        <v>0.75</v>
      </c>
      <c r="O166" s="6">
        <v>0.875</v>
      </c>
      <c r="P166" s="6">
        <v>1</v>
      </c>
      <c r="Q166" s="6">
        <v>0</v>
      </c>
      <c r="R166" s="6">
        <v>0</v>
      </c>
      <c r="S166" s="6">
        <v>0</v>
      </c>
      <c r="T166" s="6">
        <v>0</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6">
        <v>0</v>
      </c>
      <c r="AL166" s="5" t="s">
        <v>191</v>
      </c>
    </row>
    <row r="167" spans="1:38" ht="15" customHeight="1">
      <c r="A167" s="81" t="s">
        <v>195</v>
      </c>
      <c r="B167" s="7" t="s">
        <v>194</v>
      </c>
      <c r="C167" s="6">
        <v>0</v>
      </c>
      <c r="D167" s="6">
        <v>0</v>
      </c>
      <c r="E167" s="6">
        <v>0</v>
      </c>
      <c r="F167" s="6">
        <v>0</v>
      </c>
      <c r="G167" s="6">
        <v>0</v>
      </c>
      <c r="H167" s="6">
        <v>0</v>
      </c>
      <c r="I167" s="6">
        <v>0</v>
      </c>
      <c r="J167" s="6">
        <v>0</v>
      </c>
      <c r="K167" s="6">
        <v>0</v>
      </c>
      <c r="L167" s="6">
        <v>0</v>
      </c>
      <c r="M167" s="6">
        <v>0</v>
      </c>
      <c r="N167" s="6">
        <v>0</v>
      </c>
      <c r="O167" s="6">
        <v>0</v>
      </c>
      <c r="P167" s="6">
        <v>0</v>
      </c>
      <c r="Q167" s="6">
        <v>0.85699999999999998</v>
      </c>
      <c r="R167" s="6">
        <v>0.89300000000000002</v>
      </c>
      <c r="S167" s="6">
        <v>0.92900000000000005</v>
      </c>
      <c r="T167" s="6">
        <v>0.96399999999999997</v>
      </c>
      <c r="U167" s="6">
        <v>1</v>
      </c>
      <c r="V167" s="6">
        <v>0</v>
      </c>
      <c r="W167" s="6">
        <v>0</v>
      </c>
      <c r="X167" s="6">
        <v>0</v>
      </c>
      <c r="Y167" s="6">
        <v>0</v>
      </c>
      <c r="Z167" s="6">
        <v>0</v>
      </c>
      <c r="AA167" s="6">
        <v>0</v>
      </c>
      <c r="AB167" s="6">
        <v>0</v>
      </c>
      <c r="AC167" s="6">
        <v>0</v>
      </c>
      <c r="AD167" s="6">
        <v>0</v>
      </c>
      <c r="AE167" s="6">
        <v>0</v>
      </c>
      <c r="AF167" s="6">
        <v>0</v>
      </c>
      <c r="AG167" s="6">
        <v>0</v>
      </c>
      <c r="AH167" s="6">
        <v>0</v>
      </c>
      <c r="AI167" s="6">
        <v>0</v>
      </c>
      <c r="AJ167" s="6">
        <v>0</v>
      </c>
      <c r="AK167" s="6">
        <v>0</v>
      </c>
      <c r="AL167" s="5" t="s">
        <v>191</v>
      </c>
    </row>
    <row r="168" spans="1:38" ht="15" customHeight="1">
      <c r="A168" s="81" t="s">
        <v>193</v>
      </c>
      <c r="B168" s="7" t="s">
        <v>192</v>
      </c>
      <c r="C168" s="6">
        <v>0</v>
      </c>
      <c r="D168" s="6">
        <v>0</v>
      </c>
      <c r="E168" s="6">
        <v>0</v>
      </c>
      <c r="F168" s="6">
        <v>0</v>
      </c>
      <c r="G168" s="6">
        <v>0</v>
      </c>
      <c r="H168" s="6">
        <v>0</v>
      </c>
      <c r="I168" s="6">
        <v>0</v>
      </c>
      <c r="J168" s="6">
        <v>0</v>
      </c>
      <c r="K168" s="6">
        <v>0</v>
      </c>
      <c r="L168" s="6">
        <v>0</v>
      </c>
      <c r="M168" s="6">
        <v>0</v>
      </c>
      <c r="N168" s="6">
        <v>0</v>
      </c>
      <c r="O168" s="6">
        <v>0</v>
      </c>
      <c r="P168" s="6">
        <v>0</v>
      </c>
      <c r="Q168" s="6">
        <v>0</v>
      </c>
      <c r="R168" s="6">
        <v>0</v>
      </c>
      <c r="S168" s="6">
        <v>0</v>
      </c>
      <c r="T168" s="6">
        <v>0</v>
      </c>
      <c r="U168" s="6">
        <v>0</v>
      </c>
      <c r="V168" s="6">
        <v>0.82399999999999995</v>
      </c>
      <c r="W168" s="6">
        <v>0.85899999999999999</v>
      </c>
      <c r="X168" s="6">
        <v>0.89400000000000002</v>
      </c>
      <c r="Y168" s="6">
        <v>0.92900000000000005</v>
      </c>
      <c r="Z168" s="6">
        <v>0.96499999999999997</v>
      </c>
      <c r="AA168" s="6">
        <v>1</v>
      </c>
      <c r="AB168" s="6">
        <v>1</v>
      </c>
      <c r="AC168" s="6">
        <v>1</v>
      </c>
      <c r="AD168" s="6">
        <v>1</v>
      </c>
      <c r="AE168" s="6">
        <v>1</v>
      </c>
      <c r="AF168" s="6">
        <v>1</v>
      </c>
      <c r="AG168" s="6">
        <v>1</v>
      </c>
      <c r="AH168" s="6">
        <v>1</v>
      </c>
      <c r="AI168" s="6">
        <v>1</v>
      </c>
      <c r="AJ168" s="6">
        <v>1</v>
      </c>
      <c r="AK168" s="6">
        <v>1</v>
      </c>
      <c r="AL168" s="5" t="s">
        <v>191</v>
      </c>
    </row>
    <row r="169" spans="1:38" ht="15" customHeight="1">
      <c r="A169" s="81" t="s">
        <v>190</v>
      </c>
      <c r="B169" s="7" t="s">
        <v>189</v>
      </c>
      <c r="C169" s="6">
        <v>7.4999999999999993E-5</v>
      </c>
      <c r="D169" s="6">
        <v>7.4999999999999993E-5</v>
      </c>
      <c r="E169" s="6">
        <v>7.4999999999999993E-5</v>
      </c>
      <c r="F169" s="6">
        <v>7.4999999999999993E-5</v>
      </c>
      <c r="G169" s="6">
        <v>7.4999999999999993E-5</v>
      </c>
      <c r="H169" s="6">
        <v>7.4999999999999993E-5</v>
      </c>
      <c r="I169" s="6">
        <v>7.4999999999999993E-5</v>
      </c>
      <c r="J169" s="6">
        <v>7.4999999999999993E-5</v>
      </c>
      <c r="K169" s="6">
        <v>1.0900000000000001E-4</v>
      </c>
      <c r="L169" s="6">
        <v>1.6100000000000001E-4</v>
      </c>
      <c r="M169" s="6">
        <v>2.31E-4</v>
      </c>
      <c r="N169" s="6">
        <v>3.6699999999999998E-4</v>
      </c>
      <c r="O169" s="6">
        <v>5.8100000000000003E-4</v>
      </c>
      <c r="P169" s="6">
        <v>1.008E-3</v>
      </c>
      <c r="Q169" s="6">
        <v>1.565E-3</v>
      </c>
      <c r="R169" s="6">
        <v>2.5709999999999999E-3</v>
      </c>
      <c r="S169" s="6">
        <v>3.9950000000000003E-3</v>
      </c>
      <c r="T169" s="6">
        <v>6.241E-3</v>
      </c>
      <c r="U169" s="6">
        <v>9.606E-3</v>
      </c>
      <c r="V169" s="6">
        <v>1.4146000000000001E-2</v>
      </c>
      <c r="W169" s="6">
        <v>2.0840000000000001E-2</v>
      </c>
      <c r="X169" s="6">
        <v>3.5189999999999999E-2</v>
      </c>
      <c r="Y169" s="6">
        <v>5.1219000000000001E-2</v>
      </c>
      <c r="Z169" s="6">
        <v>7.5356999999999993E-2</v>
      </c>
      <c r="AA169" s="6">
        <v>0.10885</v>
      </c>
      <c r="AB169" s="6">
        <v>0.15598999999999999</v>
      </c>
      <c r="AC169" s="6">
        <v>0.20884900000000001</v>
      </c>
      <c r="AD169" s="6">
        <v>0.276119</v>
      </c>
      <c r="AE169" s="6">
        <v>0.35346699999999998</v>
      </c>
      <c r="AF169" s="6">
        <v>0.43855</v>
      </c>
      <c r="AG169" s="6">
        <v>0.51713200000000004</v>
      </c>
      <c r="AH169" s="6">
        <v>0.61130099999999998</v>
      </c>
      <c r="AI169" s="6">
        <v>0.702851</v>
      </c>
      <c r="AJ169" s="6">
        <v>0.77275400000000005</v>
      </c>
      <c r="AK169" s="6">
        <v>0.82958699999999996</v>
      </c>
      <c r="AL169" s="5">
        <v>0.32607000000000003</v>
      </c>
    </row>
    <row r="170" spans="1:38" ht="15" customHeight="1">
      <c r="A170" s="81" t="s">
        <v>188</v>
      </c>
      <c r="B170" s="7" t="s">
        <v>187</v>
      </c>
      <c r="C170" s="6">
        <v>7.4999999999999993E-5</v>
      </c>
      <c r="D170" s="6">
        <v>7.4999999999999993E-5</v>
      </c>
      <c r="E170" s="6">
        <v>7.4999999999999993E-5</v>
      </c>
      <c r="F170" s="6">
        <v>7.4999999999999993E-5</v>
      </c>
      <c r="G170" s="6">
        <v>7.4999999999999993E-5</v>
      </c>
      <c r="H170" s="6">
        <v>7.4999999999999993E-5</v>
      </c>
      <c r="I170" s="6">
        <v>7.4999999999999993E-5</v>
      </c>
      <c r="J170" s="6">
        <v>7.4999999999999993E-5</v>
      </c>
      <c r="K170" s="6">
        <v>7.4999999999999993E-5</v>
      </c>
      <c r="L170" s="6">
        <v>1.4300000000000001E-3</v>
      </c>
      <c r="M170" s="6">
        <v>2.0279999999999999E-3</v>
      </c>
      <c r="N170" s="6">
        <v>3.1059999999999998E-3</v>
      </c>
      <c r="O170" s="6">
        <v>4.7460000000000002E-3</v>
      </c>
      <c r="P170" s="6">
        <v>7.7520000000000002E-3</v>
      </c>
      <c r="Q170" s="6">
        <v>1.1653999999999999E-2</v>
      </c>
      <c r="R170" s="6">
        <v>1.8221999999999999E-2</v>
      </c>
      <c r="S170" s="6">
        <v>2.7265999999999999E-2</v>
      </c>
      <c r="T170" s="6">
        <v>4.0804E-2</v>
      </c>
      <c r="U170" s="6">
        <v>6.0054999999999997E-2</v>
      </c>
      <c r="V170" s="6">
        <v>8.5038000000000002E-2</v>
      </c>
      <c r="W170" s="6">
        <v>0.119296</v>
      </c>
      <c r="X170" s="6">
        <v>0.18024599999999999</v>
      </c>
      <c r="Y170" s="6">
        <v>0.242395</v>
      </c>
      <c r="Z170" s="6">
        <v>0.32087500000000002</v>
      </c>
      <c r="AA170" s="6">
        <v>0.40966900000000001</v>
      </c>
      <c r="AB170" s="6">
        <v>0.50655399999999995</v>
      </c>
      <c r="AC170" s="6">
        <v>0.59259899999999999</v>
      </c>
      <c r="AD170" s="6">
        <v>0.67521500000000001</v>
      </c>
      <c r="AE170" s="6">
        <v>0.747054</v>
      </c>
      <c r="AF170" s="6">
        <v>0.80716299999999996</v>
      </c>
      <c r="AG170" s="6">
        <v>0.85191099999999997</v>
      </c>
      <c r="AH170" s="6">
        <v>0.89272399999999996</v>
      </c>
      <c r="AI170" s="6">
        <v>0.92455500000000002</v>
      </c>
      <c r="AJ170" s="6">
        <v>0.94579599999999997</v>
      </c>
      <c r="AK170" s="6">
        <v>0.96118899999999996</v>
      </c>
      <c r="AL170" s="5">
        <v>0.33200000000000002</v>
      </c>
    </row>
    <row r="171" spans="1:38" ht="15" customHeight="1">
      <c r="A171" s="81" t="s">
        <v>186</v>
      </c>
      <c r="B171" s="7" t="s">
        <v>185</v>
      </c>
      <c r="C171" s="6">
        <v>7.4999999999999993E-5</v>
      </c>
      <c r="D171" s="6">
        <v>7.4999999999999993E-5</v>
      </c>
      <c r="E171" s="6">
        <v>7.4999999999999993E-5</v>
      </c>
      <c r="F171" s="6">
        <v>7.4999999999999993E-5</v>
      </c>
      <c r="G171" s="6">
        <v>7.4999999999999993E-5</v>
      </c>
      <c r="H171" s="6">
        <v>7.4999999999999993E-5</v>
      </c>
      <c r="I171" s="6">
        <v>7.4999999999999993E-5</v>
      </c>
      <c r="J171" s="6">
        <v>7.4999999999999993E-5</v>
      </c>
      <c r="K171" s="6">
        <v>7.4999999999999993E-5</v>
      </c>
      <c r="L171" s="6">
        <v>7.4999999999999993E-5</v>
      </c>
      <c r="M171" s="6">
        <v>7.4999999999999993E-5</v>
      </c>
      <c r="N171" s="6">
        <v>7.4999999999999993E-5</v>
      </c>
      <c r="O171" s="6">
        <v>7.4999999999999993E-5</v>
      </c>
      <c r="P171" s="6">
        <v>7.4999999999999993E-5</v>
      </c>
      <c r="Q171" s="6">
        <v>7.4999999999999993E-5</v>
      </c>
      <c r="R171" s="6">
        <v>7.4999999999999993E-5</v>
      </c>
      <c r="S171" s="6">
        <v>7.4999999999999993E-5</v>
      </c>
      <c r="T171" s="6">
        <v>7.4999999999999993E-5</v>
      </c>
      <c r="U171" s="6">
        <v>7.4999999999999993E-5</v>
      </c>
      <c r="V171" s="6">
        <v>7.4999999999999993E-5</v>
      </c>
      <c r="W171" s="6">
        <v>7.4999999999999993E-5</v>
      </c>
      <c r="X171" s="6">
        <v>7.4999999999999993E-5</v>
      </c>
      <c r="Y171" s="6">
        <v>7.4999999999999993E-5</v>
      </c>
      <c r="Z171" s="6">
        <v>7.4999999999999993E-5</v>
      </c>
      <c r="AA171" s="6">
        <v>7.4999999999999993E-5</v>
      </c>
      <c r="AB171" s="6">
        <v>7.4999999999999993E-5</v>
      </c>
      <c r="AC171" s="6">
        <v>7.4999999999999993E-5</v>
      </c>
      <c r="AD171" s="6">
        <v>7.4999999999999993E-5</v>
      </c>
      <c r="AE171" s="6">
        <v>7.4999999999999993E-5</v>
      </c>
      <c r="AF171" s="6">
        <v>7.4999999999999993E-5</v>
      </c>
      <c r="AG171" s="6">
        <v>7.4999999999999993E-5</v>
      </c>
      <c r="AH171" s="6">
        <v>7.4999999999999993E-5</v>
      </c>
      <c r="AI171" s="6">
        <v>7.4999999999999993E-5</v>
      </c>
      <c r="AJ171" s="6">
        <v>7.4999999999999993E-5</v>
      </c>
      <c r="AK171" s="6">
        <v>7.4999999999999993E-5</v>
      </c>
      <c r="AL171" s="5">
        <v>0</v>
      </c>
    </row>
    <row r="172" spans="1:38" ht="15" customHeight="1">
      <c r="A172" s="81" t="s">
        <v>184</v>
      </c>
      <c r="B172" s="7" t="s">
        <v>183</v>
      </c>
      <c r="C172" s="6">
        <v>7.4999999999999993E-5</v>
      </c>
      <c r="D172" s="6">
        <v>7.4999999999999993E-5</v>
      </c>
      <c r="E172" s="6">
        <v>7.4999999999999993E-5</v>
      </c>
      <c r="F172" s="6">
        <v>7.4999999999999993E-5</v>
      </c>
      <c r="G172" s="6">
        <v>7.4999999999999993E-5</v>
      </c>
      <c r="H172" s="6">
        <v>7.4999999999999993E-5</v>
      </c>
      <c r="I172" s="6">
        <v>7.4999999999999993E-5</v>
      </c>
      <c r="J172" s="6">
        <v>7.4999999999999993E-5</v>
      </c>
      <c r="K172" s="6">
        <v>7.4999999999999993E-5</v>
      </c>
      <c r="L172" s="6">
        <v>7.4999999999999993E-5</v>
      </c>
      <c r="M172" s="6">
        <v>7.4999999999999993E-5</v>
      </c>
      <c r="N172" s="6">
        <v>7.4999999999999993E-5</v>
      </c>
      <c r="O172" s="6">
        <v>7.4999999999999993E-5</v>
      </c>
      <c r="P172" s="6">
        <v>7.4999999999999993E-5</v>
      </c>
      <c r="Q172" s="6">
        <v>7.4999999999999993E-5</v>
      </c>
      <c r="R172" s="6">
        <v>7.4999999999999993E-5</v>
      </c>
      <c r="S172" s="6">
        <v>7.4999999999999993E-5</v>
      </c>
      <c r="T172" s="6">
        <v>7.4999999999999993E-5</v>
      </c>
      <c r="U172" s="6">
        <v>7.4999999999999993E-5</v>
      </c>
      <c r="V172" s="6">
        <v>7.4999999999999993E-5</v>
      </c>
      <c r="W172" s="6">
        <v>7.4999999999999993E-5</v>
      </c>
      <c r="X172" s="6">
        <v>7.4999999999999993E-5</v>
      </c>
      <c r="Y172" s="6">
        <v>7.4999999999999993E-5</v>
      </c>
      <c r="Z172" s="6">
        <v>7.4999999999999993E-5</v>
      </c>
      <c r="AA172" s="6">
        <v>7.4999999999999993E-5</v>
      </c>
      <c r="AB172" s="6">
        <v>7.4999999999999993E-5</v>
      </c>
      <c r="AC172" s="6">
        <v>7.4999999999999993E-5</v>
      </c>
      <c r="AD172" s="6">
        <v>7.4999999999999993E-5</v>
      </c>
      <c r="AE172" s="6">
        <v>7.4999999999999993E-5</v>
      </c>
      <c r="AF172" s="6">
        <v>7.4999999999999993E-5</v>
      </c>
      <c r="AG172" s="6">
        <v>7.4999999999999993E-5</v>
      </c>
      <c r="AH172" s="6">
        <v>7.4999999999999993E-5</v>
      </c>
      <c r="AI172" s="6">
        <v>7.4999999999999993E-5</v>
      </c>
      <c r="AJ172" s="6">
        <v>7.4999999999999993E-5</v>
      </c>
      <c r="AK172" s="6">
        <v>7.4999999999999993E-5</v>
      </c>
      <c r="AL172" s="5">
        <v>0</v>
      </c>
    </row>
    <row r="174" spans="1:38" ht="15" customHeight="1">
      <c r="B174" s="4" t="s">
        <v>182</v>
      </c>
    </row>
    <row r="175" spans="1:38" ht="15" customHeight="1">
      <c r="B175" s="4" t="s">
        <v>181</v>
      </c>
    </row>
    <row r="176" spans="1:38" ht="15" customHeight="1">
      <c r="A176" s="81" t="s">
        <v>180</v>
      </c>
      <c r="B176" s="7" t="s">
        <v>174</v>
      </c>
      <c r="C176" s="8">
        <v>76.137077000000005</v>
      </c>
      <c r="D176" s="8">
        <v>76.928207</v>
      </c>
      <c r="E176" s="8">
        <v>77.060005000000004</v>
      </c>
      <c r="F176" s="8">
        <v>77.191788000000003</v>
      </c>
      <c r="G176" s="8">
        <v>77.193291000000002</v>
      </c>
      <c r="H176" s="8">
        <v>77.852997000000002</v>
      </c>
      <c r="I176" s="8">
        <v>78.508185999999995</v>
      </c>
      <c r="J176" s="8">
        <v>79.167884999999998</v>
      </c>
      <c r="K176" s="8">
        <v>79.827720999999997</v>
      </c>
      <c r="L176" s="8">
        <v>79.829955999999996</v>
      </c>
      <c r="M176" s="8">
        <v>80.960762000000003</v>
      </c>
      <c r="N176" s="8">
        <v>82.092513999999994</v>
      </c>
      <c r="O176" s="8">
        <v>83.225432999999995</v>
      </c>
      <c r="P176" s="8">
        <v>84.361198000000002</v>
      </c>
      <c r="Q176" s="8">
        <v>84.367660999999998</v>
      </c>
      <c r="R176" s="8">
        <v>84.760902000000002</v>
      </c>
      <c r="S176" s="8">
        <v>85.159415999999993</v>
      </c>
      <c r="T176" s="8">
        <v>85.557304000000002</v>
      </c>
      <c r="U176" s="8">
        <v>85.978515999999999</v>
      </c>
      <c r="V176" s="8">
        <v>86.039253000000002</v>
      </c>
      <c r="W176" s="8">
        <v>86.564155999999997</v>
      </c>
      <c r="X176" s="8">
        <v>87.158073000000002</v>
      </c>
      <c r="Y176" s="8">
        <v>87.760131999999999</v>
      </c>
      <c r="Z176" s="8">
        <v>88.430115000000001</v>
      </c>
      <c r="AA176" s="8">
        <v>89.138046000000003</v>
      </c>
      <c r="AB176" s="8">
        <v>89.461472000000001</v>
      </c>
      <c r="AC176" s="8">
        <v>89.790115</v>
      </c>
      <c r="AD176" s="8">
        <v>90.167846999999995</v>
      </c>
      <c r="AE176" s="8">
        <v>90.567307</v>
      </c>
      <c r="AF176" s="8">
        <v>90.978210000000004</v>
      </c>
      <c r="AG176" s="8">
        <v>91.341507000000007</v>
      </c>
      <c r="AH176" s="8">
        <v>91.757553000000001</v>
      </c>
      <c r="AI176" s="8">
        <v>92.150222999999997</v>
      </c>
      <c r="AJ176" s="8">
        <v>92.445442</v>
      </c>
      <c r="AK176" s="8">
        <v>92.682625000000002</v>
      </c>
      <c r="AL176" s="5">
        <v>5.6620000000000004E-3</v>
      </c>
    </row>
    <row r="177" spans="1:38" ht="15" customHeight="1">
      <c r="A177" s="81" t="s">
        <v>179</v>
      </c>
      <c r="B177" s="7" t="s">
        <v>172</v>
      </c>
      <c r="C177" s="8">
        <v>74.308502000000004</v>
      </c>
      <c r="D177" s="8">
        <v>75.080642999999995</v>
      </c>
      <c r="E177" s="8">
        <v>75.209259000000003</v>
      </c>
      <c r="F177" s="8">
        <v>75.337890999999999</v>
      </c>
      <c r="G177" s="8">
        <v>75.339354999999998</v>
      </c>
      <c r="H177" s="8">
        <v>75.983208000000005</v>
      </c>
      <c r="I177" s="8">
        <v>76.622664999999998</v>
      </c>
      <c r="J177" s="8">
        <v>77.266525000000001</v>
      </c>
      <c r="K177" s="8">
        <v>77.910515000000004</v>
      </c>
      <c r="L177" s="8">
        <v>77.912696999999994</v>
      </c>
      <c r="M177" s="8">
        <v>79.016334999999998</v>
      </c>
      <c r="N177" s="8">
        <v>80.120918000000003</v>
      </c>
      <c r="O177" s="8">
        <v>81.226616000000007</v>
      </c>
      <c r="P177" s="8">
        <v>82.335105999999996</v>
      </c>
      <c r="Q177" s="8">
        <v>82.341423000000006</v>
      </c>
      <c r="R177" s="8">
        <v>82.725204000000005</v>
      </c>
      <c r="S177" s="8">
        <v>83.114151000000007</v>
      </c>
      <c r="T177" s="8">
        <v>83.502471999999997</v>
      </c>
      <c r="U177" s="8">
        <v>83.913589000000002</v>
      </c>
      <c r="V177" s="8">
        <v>83.97287</v>
      </c>
      <c r="W177" s="8">
        <v>84.485161000000005</v>
      </c>
      <c r="X177" s="8">
        <v>85.064819</v>
      </c>
      <c r="Y177" s="8">
        <v>85.652405000000002</v>
      </c>
      <c r="Z177" s="8">
        <v>86.306297000000001</v>
      </c>
      <c r="AA177" s="8">
        <v>86.997230999999999</v>
      </c>
      <c r="AB177" s="8">
        <v>87.312904000000003</v>
      </c>
      <c r="AC177" s="8">
        <v>87.633651999999998</v>
      </c>
      <c r="AD177" s="8">
        <v>88.002303999999995</v>
      </c>
      <c r="AE177" s="8">
        <v>88.392159000000007</v>
      </c>
      <c r="AF177" s="8">
        <v>88.793198000000004</v>
      </c>
      <c r="AG177" s="8">
        <v>89.147766000000004</v>
      </c>
      <c r="AH177" s="8">
        <v>89.553825000000003</v>
      </c>
      <c r="AI177" s="8">
        <v>89.937072999999998</v>
      </c>
      <c r="AJ177" s="8">
        <v>90.225189</v>
      </c>
      <c r="AK177" s="8">
        <v>90.456680000000006</v>
      </c>
      <c r="AL177" s="5">
        <v>5.6620000000000004E-3</v>
      </c>
    </row>
    <row r="178" spans="1:38" ht="15" customHeight="1">
      <c r="A178" s="81" t="s">
        <v>178</v>
      </c>
      <c r="B178" s="7" t="s">
        <v>170</v>
      </c>
      <c r="C178" s="8">
        <v>48.619259</v>
      </c>
      <c r="D178" s="8">
        <v>49.124451000000001</v>
      </c>
      <c r="E178" s="8">
        <v>49.208610999999998</v>
      </c>
      <c r="F178" s="8">
        <v>49.292769999999997</v>
      </c>
      <c r="G178" s="8">
        <v>49.293736000000003</v>
      </c>
      <c r="H178" s="8">
        <v>49.714995999999999</v>
      </c>
      <c r="I178" s="8">
        <v>50.133384999999997</v>
      </c>
      <c r="J178" s="8">
        <v>50.554656999999999</v>
      </c>
      <c r="K178" s="8">
        <v>50.976013000000002</v>
      </c>
      <c r="L178" s="8">
        <v>50.977440000000001</v>
      </c>
      <c r="M178" s="8">
        <v>51.699534999999997</v>
      </c>
      <c r="N178" s="8">
        <v>52.422255999999997</v>
      </c>
      <c r="O178" s="8">
        <v>53.145702</v>
      </c>
      <c r="P178" s="8">
        <v>53.870978999999998</v>
      </c>
      <c r="Q178" s="8">
        <v>53.875103000000003</v>
      </c>
      <c r="R178" s="8">
        <v>54.126216999999997</v>
      </c>
      <c r="S178" s="8">
        <v>54.380695000000003</v>
      </c>
      <c r="T178" s="8">
        <v>54.634773000000003</v>
      </c>
      <c r="U178" s="8">
        <v>54.903759000000001</v>
      </c>
      <c r="V178" s="8">
        <v>54.942546999999998</v>
      </c>
      <c r="W178" s="8">
        <v>55.277724999999997</v>
      </c>
      <c r="X178" s="8">
        <v>55.656993999999997</v>
      </c>
      <c r="Y178" s="8">
        <v>56.041446999999998</v>
      </c>
      <c r="Z178" s="8">
        <v>56.469284000000002</v>
      </c>
      <c r="AA178" s="8">
        <v>56.92136</v>
      </c>
      <c r="AB178" s="8">
        <v>57.127892000000003</v>
      </c>
      <c r="AC178" s="8">
        <v>57.337746000000003</v>
      </c>
      <c r="AD178" s="8">
        <v>57.578960000000002</v>
      </c>
      <c r="AE178" s="8">
        <v>57.834041999999997</v>
      </c>
      <c r="AF178" s="8">
        <v>58.096432</v>
      </c>
      <c r="AG178" s="8">
        <v>58.328426</v>
      </c>
      <c r="AH178" s="8">
        <v>58.594104999999999</v>
      </c>
      <c r="AI178" s="8">
        <v>58.844864000000001</v>
      </c>
      <c r="AJ178" s="8">
        <v>59.033374999999999</v>
      </c>
      <c r="AK178" s="8">
        <v>59.184834000000002</v>
      </c>
      <c r="AL178" s="5">
        <v>5.6620000000000004E-3</v>
      </c>
    </row>
    <row r="179" spans="1:38" ht="15" customHeight="1">
      <c r="A179" s="81" t="s">
        <v>177</v>
      </c>
      <c r="B179" s="7" t="s">
        <v>168</v>
      </c>
      <c r="C179" s="8">
        <v>71.815337999999997</v>
      </c>
      <c r="D179" s="8">
        <v>72.558402999999998</v>
      </c>
      <c r="E179" s="8">
        <v>72.679694999999995</v>
      </c>
      <c r="F179" s="8">
        <v>72.800811999999993</v>
      </c>
      <c r="G179" s="8">
        <v>72.798705999999996</v>
      </c>
      <c r="H179" s="8">
        <v>73.417259000000001</v>
      </c>
      <c r="I179" s="8">
        <v>74.031379999999999</v>
      </c>
      <c r="J179" s="8">
        <v>74.649551000000002</v>
      </c>
      <c r="K179" s="8">
        <v>75.267830000000004</v>
      </c>
      <c r="L179" s="8">
        <v>75.266029000000003</v>
      </c>
      <c r="M179" s="8">
        <v>76.328254999999999</v>
      </c>
      <c r="N179" s="8">
        <v>77.391341999999995</v>
      </c>
      <c r="O179" s="8">
        <v>78.455528000000001</v>
      </c>
      <c r="P179" s="8">
        <v>79.522330999999994</v>
      </c>
      <c r="Q179" s="8">
        <v>79.524567000000005</v>
      </c>
      <c r="R179" s="8">
        <v>79.891418000000002</v>
      </c>
      <c r="S179" s="8">
        <v>80.263298000000006</v>
      </c>
      <c r="T179" s="8">
        <v>80.634574999999998</v>
      </c>
      <c r="U179" s="8">
        <v>81.027878000000001</v>
      </c>
      <c r="V179" s="8">
        <v>81.081519999999998</v>
      </c>
      <c r="W179" s="8">
        <v>81.572616999999994</v>
      </c>
      <c r="X179" s="8">
        <v>82.128769000000005</v>
      </c>
      <c r="Y179" s="8">
        <v>82.692245</v>
      </c>
      <c r="Z179" s="8">
        <v>83.319762999999995</v>
      </c>
      <c r="AA179" s="8">
        <v>83.983101000000005</v>
      </c>
      <c r="AB179" s="8">
        <v>84.297698999999994</v>
      </c>
      <c r="AC179" s="8">
        <v>84.617317</v>
      </c>
      <c r="AD179" s="8">
        <v>84.983322000000001</v>
      </c>
      <c r="AE179" s="8">
        <v>85.369926000000007</v>
      </c>
      <c r="AF179" s="8">
        <v>85.767455999999996</v>
      </c>
      <c r="AG179" s="8">
        <v>86.120232000000001</v>
      </c>
      <c r="AH179" s="8">
        <v>86.522850000000005</v>
      </c>
      <c r="AI179" s="8">
        <v>86.903542000000002</v>
      </c>
      <c r="AJ179" s="8">
        <v>87.192429000000004</v>
      </c>
      <c r="AK179" s="8">
        <v>87.426682</v>
      </c>
      <c r="AL179" s="5">
        <v>5.6649999999999999E-3</v>
      </c>
    </row>
    <row r="180" spans="1:38" ht="15" customHeight="1">
      <c r="B180" s="4" t="s">
        <v>176</v>
      </c>
    </row>
    <row r="181" spans="1:38" ht="15" customHeight="1">
      <c r="A181" s="81" t="s">
        <v>175</v>
      </c>
      <c r="B181" s="7" t="s">
        <v>174</v>
      </c>
      <c r="C181" s="8">
        <v>73.248008999999996</v>
      </c>
      <c r="D181" s="8">
        <v>73.512833000000001</v>
      </c>
      <c r="E181" s="8">
        <v>73.777396999999993</v>
      </c>
      <c r="F181" s="8">
        <v>74.030463999999995</v>
      </c>
      <c r="G181" s="8">
        <v>74.280403000000007</v>
      </c>
      <c r="H181" s="8">
        <v>74.524817999999996</v>
      </c>
      <c r="I181" s="8">
        <v>74.772910999999993</v>
      </c>
      <c r="J181" s="8">
        <v>75.038437000000002</v>
      </c>
      <c r="K181" s="8">
        <v>75.314102000000005</v>
      </c>
      <c r="L181" s="8">
        <v>75.586265999999995</v>
      </c>
      <c r="M181" s="8">
        <v>75.894188</v>
      </c>
      <c r="N181" s="8">
        <v>76.241294999999994</v>
      </c>
      <c r="O181" s="8">
        <v>76.625748000000002</v>
      </c>
      <c r="P181" s="8">
        <v>77.032425000000003</v>
      </c>
      <c r="Q181" s="8">
        <v>77.433266000000003</v>
      </c>
      <c r="R181" s="8">
        <v>77.831642000000002</v>
      </c>
      <c r="S181" s="8">
        <v>78.248703000000006</v>
      </c>
      <c r="T181" s="8">
        <v>78.676811000000001</v>
      </c>
      <c r="U181" s="8">
        <v>79.107201000000003</v>
      </c>
      <c r="V181" s="8">
        <v>79.538680999999997</v>
      </c>
      <c r="W181" s="8">
        <v>79.963699000000005</v>
      </c>
      <c r="X181" s="8">
        <v>80.413086000000007</v>
      </c>
      <c r="Y181" s="8">
        <v>80.863479999999996</v>
      </c>
      <c r="Z181" s="8">
        <v>81.334586999999999</v>
      </c>
      <c r="AA181" s="8">
        <v>81.822456000000003</v>
      </c>
      <c r="AB181" s="8">
        <v>82.303741000000002</v>
      </c>
      <c r="AC181" s="8">
        <v>82.771659999999997</v>
      </c>
      <c r="AD181" s="8">
        <v>83.232749999999996</v>
      </c>
      <c r="AE181" s="8">
        <v>83.679801999999995</v>
      </c>
      <c r="AF181" s="8">
        <v>84.121680999999995</v>
      </c>
      <c r="AG181" s="8">
        <v>84.551772999999997</v>
      </c>
      <c r="AH181" s="8">
        <v>84.980727999999999</v>
      </c>
      <c r="AI181" s="8">
        <v>85.405265999999997</v>
      </c>
      <c r="AJ181" s="8">
        <v>85.828277999999997</v>
      </c>
      <c r="AK181" s="8">
        <v>86.248940000000005</v>
      </c>
      <c r="AL181" s="5">
        <v>4.8529999999999997E-3</v>
      </c>
    </row>
    <row r="182" spans="1:38" ht="15" customHeight="1">
      <c r="A182" s="81" t="s">
        <v>173</v>
      </c>
      <c r="B182" s="7" t="s">
        <v>172</v>
      </c>
      <c r="C182" s="8">
        <v>71.082024000000004</v>
      </c>
      <c r="D182" s="8">
        <v>71.334357999999995</v>
      </c>
      <c r="E182" s="8">
        <v>71.619675000000001</v>
      </c>
      <c r="F182" s="8">
        <v>71.949837000000002</v>
      </c>
      <c r="G182" s="8">
        <v>72.247298999999998</v>
      </c>
      <c r="H182" s="8">
        <v>72.568245000000005</v>
      </c>
      <c r="I182" s="8">
        <v>72.921645999999996</v>
      </c>
      <c r="J182" s="8">
        <v>73.280754000000002</v>
      </c>
      <c r="K182" s="8">
        <v>73.673964999999995</v>
      </c>
      <c r="L182" s="8">
        <v>74.056861999999995</v>
      </c>
      <c r="M182" s="8">
        <v>74.446883999999997</v>
      </c>
      <c r="N182" s="8">
        <v>74.845116000000004</v>
      </c>
      <c r="O182" s="8">
        <v>75.267471</v>
      </c>
      <c r="P182" s="8">
        <v>75.700867000000002</v>
      </c>
      <c r="Q182" s="8">
        <v>76.142525000000006</v>
      </c>
      <c r="R182" s="8">
        <v>76.604270999999997</v>
      </c>
      <c r="S182" s="8">
        <v>77.055908000000002</v>
      </c>
      <c r="T182" s="8">
        <v>77.489006000000003</v>
      </c>
      <c r="U182" s="8">
        <v>77.889992000000007</v>
      </c>
      <c r="V182" s="8">
        <v>78.290656999999996</v>
      </c>
      <c r="W182" s="8">
        <v>78.702941999999993</v>
      </c>
      <c r="X182" s="8">
        <v>79.126648000000003</v>
      </c>
      <c r="Y182" s="8">
        <v>79.562988000000004</v>
      </c>
      <c r="Z182" s="8">
        <v>79.986519000000001</v>
      </c>
      <c r="AA182" s="8">
        <v>80.442786999999996</v>
      </c>
      <c r="AB182" s="8">
        <v>80.934021000000001</v>
      </c>
      <c r="AC182" s="8">
        <v>81.438286000000005</v>
      </c>
      <c r="AD182" s="8">
        <v>81.966071999999997</v>
      </c>
      <c r="AE182" s="8">
        <v>82.471564999999998</v>
      </c>
      <c r="AF182" s="8">
        <v>82.975043999999997</v>
      </c>
      <c r="AG182" s="8">
        <v>83.454696999999996</v>
      </c>
      <c r="AH182" s="8">
        <v>83.944664000000003</v>
      </c>
      <c r="AI182" s="8">
        <v>84.395606999999998</v>
      </c>
      <c r="AJ182" s="8">
        <v>84.847960999999998</v>
      </c>
      <c r="AK182" s="8">
        <v>85.284606999999994</v>
      </c>
      <c r="AL182" s="5">
        <v>5.4270000000000004E-3</v>
      </c>
    </row>
    <row r="183" spans="1:38" ht="15" customHeight="1">
      <c r="A183" s="81" t="s">
        <v>171</v>
      </c>
      <c r="B183" s="7" t="s">
        <v>170</v>
      </c>
      <c r="C183" s="8">
        <v>46.452396</v>
      </c>
      <c r="D183" s="8">
        <v>46.623924000000002</v>
      </c>
      <c r="E183" s="8">
        <v>46.790382000000001</v>
      </c>
      <c r="F183" s="8">
        <v>46.942005000000002</v>
      </c>
      <c r="G183" s="8">
        <v>47.080364000000003</v>
      </c>
      <c r="H183" s="8">
        <v>47.235996</v>
      </c>
      <c r="I183" s="8">
        <v>47.398743000000003</v>
      </c>
      <c r="J183" s="8">
        <v>47.627521999999999</v>
      </c>
      <c r="K183" s="8">
        <v>47.820210000000003</v>
      </c>
      <c r="L183" s="8">
        <v>48.016818999999998</v>
      </c>
      <c r="M183" s="8">
        <v>48.258429999999997</v>
      </c>
      <c r="N183" s="8">
        <v>48.491588999999998</v>
      </c>
      <c r="O183" s="8">
        <v>48.739108999999999</v>
      </c>
      <c r="P183" s="8">
        <v>48.997452000000003</v>
      </c>
      <c r="Q183" s="8">
        <v>49.254241999999998</v>
      </c>
      <c r="R183" s="8">
        <v>49.495635999999998</v>
      </c>
      <c r="S183" s="8">
        <v>49.755642000000002</v>
      </c>
      <c r="T183" s="8">
        <v>50.048641000000003</v>
      </c>
      <c r="U183" s="8">
        <v>50.331004999999998</v>
      </c>
      <c r="V183" s="8">
        <v>50.59404</v>
      </c>
      <c r="W183" s="8">
        <v>50.86224</v>
      </c>
      <c r="X183" s="8">
        <v>51.137588999999998</v>
      </c>
      <c r="Y183" s="8">
        <v>51.402805000000001</v>
      </c>
      <c r="Z183" s="8">
        <v>51.676727</v>
      </c>
      <c r="AA183" s="8">
        <v>51.957912</v>
      </c>
      <c r="AB183" s="8">
        <v>52.244698</v>
      </c>
      <c r="AC183" s="8">
        <v>52.540481999999997</v>
      </c>
      <c r="AD183" s="8">
        <v>52.851269000000002</v>
      </c>
      <c r="AE183" s="8">
        <v>53.162224000000002</v>
      </c>
      <c r="AF183" s="8">
        <v>53.471024</v>
      </c>
      <c r="AG183" s="8">
        <v>53.778072000000002</v>
      </c>
      <c r="AH183" s="8">
        <v>54.083739999999999</v>
      </c>
      <c r="AI183" s="8">
        <v>54.383076000000003</v>
      </c>
      <c r="AJ183" s="8">
        <v>54.675944999999999</v>
      </c>
      <c r="AK183" s="8">
        <v>54.964809000000002</v>
      </c>
      <c r="AL183" s="5">
        <v>5.0000000000000001E-3</v>
      </c>
    </row>
    <row r="184" spans="1:38" ht="15" customHeight="1">
      <c r="A184" s="81" t="s">
        <v>169</v>
      </c>
      <c r="B184" s="7" t="s">
        <v>168</v>
      </c>
      <c r="C184" s="8">
        <v>66.679198999999997</v>
      </c>
      <c r="D184" s="8">
        <v>66.924469000000002</v>
      </c>
      <c r="E184" s="8">
        <v>67.176597999999998</v>
      </c>
      <c r="F184" s="8">
        <v>67.429810000000003</v>
      </c>
      <c r="G184" s="8">
        <v>67.670394999999999</v>
      </c>
      <c r="H184" s="8">
        <v>67.917159999999996</v>
      </c>
      <c r="I184" s="8">
        <v>68.175490999999994</v>
      </c>
      <c r="J184" s="8">
        <v>68.458916000000002</v>
      </c>
      <c r="K184" s="8">
        <v>68.749274999999997</v>
      </c>
      <c r="L184" s="8">
        <v>69.036095000000003</v>
      </c>
      <c r="M184" s="8">
        <v>69.354598999999993</v>
      </c>
      <c r="N184" s="8">
        <v>69.695862000000005</v>
      </c>
      <c r="O184" s="8">
        <v>70.067497000000003</v>
      </c>
      <c r="P184" s="8">
        <v>70.456833000000003</v>
      </c>
      <c r="Q184" s="8">
        <v>70.844695999999999</v>
      </c>
      <c r="R184" s="8">
        <v>71.233170000000001</v>
      </c>
      <c r="S184" s="8">
        <v>71.633651999999998</v>
      </c>
      <c r="T184" s="8">
        <v>72.042595000000006</v>
      </c>
      <c r="U184" s="8">
        <v>72.442420999999996</v>
      </c>
      <c r="V184" s="8">
        <v>72.838759999999994</v>
      </c>
      <c r="W184" s="8">
        <v>73.235564999999994</v>
      </c>
      <c r="X184" s="8">
        <v>73.650368</v>
      </c>
      <c r="Y184" s="8">
        <v>74.066551000000004</v>
      </c>
      <c r="Z184" s="8">
        <v>74.492676000000003</v>
      </c>
      <c r="AA184" s="8">
        <v>74.938170999999997</v>
      </c>
      <c r="AB184" s="8">
        <v>75.402862999999996</v>
      </c>
      <c r="AC184" s="8">
        <v>75.865784000000005</v>
      </c>
      <c r="AD184" s="8">
        <v>76.334632999999997</v>
      </c>
      <c r="AE184" s="8">
        <v>76.790145999999993</v>
      </c>
      <c r="AF184" s="8">
        <v>77.242125999999999</v>
      </c>
      <c r="AG184" s="8">
        <v>77.681128999999999</v>
      </c>
      <c r="AH184" s="8">
        <v>78.122260999999995</v>
      </c>
      <c r="AI184" s="8">
        <v>78.549301</v>
      </c>
      <c r="AJ184" s="8">
        <v>78.974754000000004</v>
      </c>
      <c r="AK184" s="8">
        <v>79.393996999999999</v>
      </c>
      <c r="AL184" s="5">
        <v>5.1910000000000003E-3</v>
      </c>
    </row>
    <row r="186" spans="1:38" ht="15" customHeight="1">
      <c r="B186" s="4" t="s">
        <v>167</v>
      </c>
    </row>
    <row r="187" spans="1:38" ht="15" customHeight="1">
      <c r="B187" s="4" t="s">
        <v>166</v>
      </c>
    </row>
    <row r="188" spans="1:38" ht="15" customHeight="1">
      <c r="A188" s="81" t="s">
        <v>165</v>
      </c>
      <c r="B188" s="7" t="s">
        <v>164</v>
      </c>
      <c r="C188" s="9">
        <v>2341.7871089999999</v>
      </c>
      <c r="D188" s="9">
        <v>2368.1098630000001</v>
      </c>
      <c r="E188" s="9">
        <v>2424.5390619999998</v>
      </c>
      <c r="F188" s="9">
        <v>2483.3198240000002</v>
      </c>
      <c r="G188" s="9">
        <v>2525.8852539999998</v>
      </c>
      <c r="H188" s="9">
        <v>2574.4672850000002</v>
      </c>
      <c r="I188" s="9">
        <v>2621.3579100000002</v>
      </c>
      <c r="J188" s="9">
        <v>2660.1879880000001</v>
      </c>
      <c r="K188" s="9">
        <v>2703.6757809999999</v>
      </c>
      <c r="L188" s="9">
        <v>2747.9223630000001</v>
      </c>
      <c r="M188" s="9">
        <v>2793.8676759999998</v>
      </c>
      <c r="N188" s="9">
        <v>2843.3442380000001</v>
      </c>
      <c r="O188" s="9">
        <v>2898.1137699999999</v>
      </c>
      <c r="P188" s="9">
        <v>2951.9467770000001</v>
      </c>
      <c r="Q188" s="9">
        <v>3002.9018550000001</v>
      </c>
      <c r="R188" s="9">
        <v>3053.2475589999999</v>
      </c>
      <c r="S188" s="9">
        <v>3105.3139649999998</v>
      </c>
      <c r="T188" s="9">
        <v>3154.8164059999999</v>
      </c>
      <c r="U188" s="9">
        <v>3204.2602539999998</v>
      </c>
      <c r="V188" s="9">
        <v>3253.9428710000002</v>
      </c>
      <c r="W188" s="9">
        <v>3303.7578119999998</v>
      </c>
      <c r="X188" s="9">
        <v>3350.5302729999999</v>
      </c>
      <c r="Y188" s="9">
        <v>3398.8569339999999</v>
      </c>
      <c r="Z188" s="9">
        <v>3447.7075199999999</v>
      </c>
      <c r="AA188" s="9">
        <v>3497.3564449999999</v>
      </c>
      <c r="AB188" s="9">
        <v>3545.3491210000002</v>
      </c>
      <c r="AC188" s="9">
        <v>3594.1669919999999</v>
      </c>
      <c r="AD188" s="9">
        <v>3643.658203</v>
      </c>
      <c r="AE188" s="9">
        <v>3693.7807619999999</v>
      </c>
      <c r="AF188" s="9">
        <v>3745.1108399999998</v>
      </c>
      <c r="AG188" s="9">
        <v>3797.0546880000002</v>
      </c>
      <c r="AH188" s="9">
        <v>3849.0039059999999</v>
      </c>
      <c r="AI188" s="9">
        <v>3900.8569339999999</v>
      </c>
      <c r="AJ188" s="9">
        <v>3951.7192380000001</v>
      </c>
      <c r="AK188" s="9">
        <v>4005.1367190000001</v>
      </c>
      <c r="AL188" s="5">
        <v>1.6050999999999999E-2</v>
      </c>
    </row>
    <row r="189" spans="1:38" ht="15" customHeight="1">
      <c r="A189" s="81" t="s">
        <v>163</v>
      </c>
      <c r="B189" s="7" t="s">
        <v>162</v>
      </c>
      <c r="C189" s="9">
        <v>295.882721</v>
      </c>
      <c r="D189" s="9">
        <v>305.85964999999999</v>
      </c>
      <c r="E189" s="9">
        <v>316.17538500000001</v>
      </c>
      <c r="F189" s="9">
        <v>326.10159299999998</v>
      </c>
      <c r="G189" s="9">
        <v>336.03094499999997</v>
      </c>
      <c r="H189" s="9">
        <v>345.92034899999999</v>
      </c>
      <c r="I189" s="9">
        <v>356.02371199999999</v>
      </c>
      <c r="J189" s="9">
        <v>366.288971</v>
      </c>
      <c r="K189" s="9">
        <v>376.79156499999999</v>
      </c>
      <c r="L189" s="9">
        <v>387.53161599999999</v>
      </c>
      <c r="M189" s="9">
        <v>398.25109900000001</v>
      </c>
      <c r="N189" s="9">
        <v>409.23364299999997</v>
      </c>
      <c r="O189" s="9">
        <v>420.457764</v>
      </c>
      <c r="P189" s="9">
        <v>432.06149299999998</v>
      </c>
      <c r="Q189" s="9">
        <v>444.19744900000001</v>
      </c>
      <c r="R189" s="9">
        <v>456.66253699999999</v>
      </c>
      <c r="S189" s="9">
        <v>469.45169099999998</v>
      </c>
      <c r="T189" s="9">
        <v>482.68722500000001</v>
      </c>
      <c r="U189" s="9">
        <v>496.519745</v>
      </c>
      <c r="V189" s="9">
        <v>510.87020899999999</v>
      </c>
      <c r="W189" s="9">
        <v>525.53491199999996</v>
      </c>
      <c r="X189" s="9">
        <v>540.51110800000004</v>
      </c>
      <c r="Y189" s="9">
        <v>555.99340800000004</v>
      </c>
      <c r="Z189" s="9">
        <v>571.95019500000001</v>
      </c>
      <c r="AA189" s="9">
        <v>588.18212900000003</v>
      </c>
      <c r="AB189" s="9">
        <v>604.94799799999998</v>
      </c>
      <c r="AC189" s="9">
        <v>622.32458499999996</v>
      </c>
      <c r="AD189" s="9">
        <v>640.26843299999996</v>
      </c>
      <c r="AE189" s="9">
        <v>658.96911599999999</v>
      </c>
      <c r="AF189" s="9">
        <v>678.369507</v>
      </c>
      <c r="AG189" s="9">
        <v>698.58386199999995</v>
      </c>
      <c r="AH189" s="9">
        <v>719.50341800000001</v>
      </c>
      <c r="AI189" s="9">
        <v>741.31103499999995</v>
      </c>
      <c r="AJ189" s="9">
        <v>763.92053199999998</v>
      </c>
      <c r="AK189" s="9">
        <v>787.40942399999994</v>
      </c>
      <c r="AL189" s="5">
        <v>2.9069999999999999E-2</v>
      </c>
    </row>
    <row r="190" spans="1:38" ht="15" customHeight="1">
      <c r="A190" s="81" t="s">
        <v>161</v>
      </c>
      <c r="B190" s="7" t="s">
        <v>160</v>
      </c>
      <c r="C190" s="9">
        <v>209.40112300000001</v>
      </c>
      <c r="D190" s="9">
        <v>221.617279</v>
      </c>
      <c r="E190" s="9">
        <v>235.25997899999999</v>
      </c>
      <c r="F190" s="9">
        <v>249.17089799999999</v>
      </c>
      <c r="G190" s="9">
        <v>263.39074699999998</v>
      </c>
      <c r="H190" s="9">
        <v>277.81329299999999</v>
      </c>
      <c r="I190" s="9">
        <v>292.40625</v>
      </c>
      <c r="J190" s="9">
        <v>307.231201</v>
      </c>
      <c r="K190" s="9">
        <v>322.40292399999998</v>
      </c>
      <c r="L190" s="9">
        <v>337.77090500000003</v>
      </c>
      <c r="M190" s="9">
        <v>353.308716</v>
      </c>
      <c r="N190" s="9">
        <v>369.06845099999998</v>
      </c>
      <c r="O190" s="9">
        <v>385.06488000000002</v>
      </c>
      <c r="P190" s="9">
        <v>401.15490699999998</v>
      </c>
      <c r="Q190" s="9">
        <v>417.98468000000003</v>
      </c>
      <c r="R190" s="9">
        <v>435.25048800000002</v>
      </c>
      <c r="S190" s="9">
        <v>452.78857399999998</v>
      </c>
      <c r="T190" s="9">
        <v>470.77294899999998</v>
      </c>
      <c r="U190" s="9">
        <v>489.36480699999998</v>
      </c>
      <c r="V190" s="9">
        <v>508.534424</v>
      </c>
      <c r="W190" s="9">
        <v>528.36840800000004</v>
      </c>
      <c r="X190" s="9">
        <v>548.21826199999998</v>
      </c>
      <c r="Y190" s="9">
        <v>569.16625999999997</v>
      </c>
      <c r="Z190" s="9">
        <v>590.61267099999998</v>
      </c>
      <c r="AA190" s="9">
        <v>621.13311799999997</v>
      </c>
      <c r="AB190" s="9">
        <v>646.74426300000005</v>
      </c>
      <c r="AC190" s="9">
        <v>673.32562299999995</v>
      </c>
      <c r="AD190" s="9">
        <v>700.83068800000001</v>
      </c>
      <c r="AE190" s="9">
        <v>729.50830099999996</v>
      </c>
      <c r="AF190" s="9">
        <v>759.29614300000003</v>
      </c>
      <c r="AG190" s="9">
        <v>790.35137899999995</v>
      </c>
      <c r="AH190" s="9">
        <v>822.54376200000002</v>
      </c>
      <c r="AI190" s="9">
        <v>856.120544</v>
      </c>
      <c r="AJ190" s="9">
        <v>890.980774</v>
      </c>
      <c r="AK190" s="9">
        <v>927.23638900000003</v>
      </c>
      <c r="AL190" s="5">
        <v>4.4325999999999997E-2</v>
      </c>
    </row>
    <row r="191" spans="1:38" ht="15" customHeight="1">
      <c r="A191" s="81" t="s">
        <v>159</v>
      </c>
      <c r="B191" s="7" t="s">
        <v>158</v>
      </c>
      <c r="C191" s="9">
        <v>566.57403599999998</v>
      </c>
      <c r="D191" s="9">
        <v>586.94976799999995</v>
      </c>
      <c r="E191" s="9">
        <v>609.98272699999995</v>
      </c>
      <c r="F191" s="9">
        <v>633.83264199999996</v>
      </c>
      <c r="G191" s="9">
        <v>658.902649</v>
      </c>
      <c r="H191" s="9">
        <v>684.40686000000005</v>
      </c>
      <c r="I191" s="9">
        <v>710.30181900000002</v>
      </c>
      <c r="J191" s="9">
        <v>736.74883999999997</v>
      </c>
      <c r="K191" s="9">
        <v>763.64770499999997</v>
      </c>
      <c r="L191" s="9">
        <v>790.66149900000005</v>
      </c>
      <c r="M191" s="9">
        <v>818.14648399999999</v>
      </c>
      <c r="N191" s="9">
        <v>846.25140399999998</v>
      </c>
      <c r="O191" s="9">
        <v>874.71398899999997</v>
      </c>
      <c r="P191" s="9">
        <v>903.78167699999995</v>
      </c>
      <c r="Q191" s="9">
        <v>934.20696999999996</v>
      </c>
      <c r="R191" s="9">
        <v>965.80059800000004</v>
      </c>
      <c r="S191" s="9">
        <v>998.15606700000001</v>
      </c>
      <c r="T191" s="9">
        <v>1031.4902340000001</v>
      </c>
      <c r="U191" s="9">
        <v>1065.934814</v>
      </c>
      <c r="V191" s="9">
        <v>1101.9757079999999</v>
      </c>
      <c r="W191" s="9">
        <v>1139.6311040000001</v>
      </c>
      <c r="X191" s="9">
        <v>1178.3594969999999</v>
      </c>
      <c r="Y191" s="9">
        <v>1219.1010739999999</v>
      </c>
      <c r="Z191" s="9">
        <v>1261.3104249999999</v>
      </c>
      <c r="AA191" s="9">
        <v>1303.2476810000001</v>
      </c>
      <c r="AB191" s="9">
        <v>1349.9223629999999</v>
      </c>
      <c r="AC191" s="9">
        <v>1398.5633539999999</v>
      </c>
      <c r="AD191" s="9">
        <v>1449.116211</v>
      </c>
      <c r="AE191" s="9">
        <v>1502.0147710000001</v>
      </c>
      <c r="AF191" s="9">
        <v>1557.182861</v>
      </c>
      <c r="AG191" s="9">
        <v>1614.908447</v>
      </c>
      <c r="AH191" s="9">
        <v>1675.0035399999999</v>
      </c>
      <c r="AI191" s="9">
        <v>1737.911255</v>
      </c>
      <c r="AJ191" s="9">
        <v>1803.4941409999999</v>
      </c>
      <c r="AK191" s="9">
        <v>1871.9730219999999</v>
      </c>
      <c r="AL191" s="5">
        <v>3.5770999999999997E-2</v>
      </c>
    </row>
    <row r="192" spans="1:38" ht="15" customHeight="1">
      <c r="A192" s="81" t="s">
        <v>157</v>
      </c>
      <c r="B192" s="7" t="s">
        <v>156</v>
      </c>
      <c r="C192" s="9">
        <v>2611.6052249999998</v>
      </c>
      <c r="D192" s="9">
        <v>2685.2250979999999</v>
      </c>
      <c r="E192" s="9">
        <v>2759.2856449999999</v>
      </c>
      <c r="F192" s="9">
        <v>2834.4748540000001</v>
      </c>
      <c r="G192" s="9">
        <v>2912.1967770000001</v>
      </c>
      <c r="H192" s="9">
        <v>2990.798828</v>
      </c>
      <c r="I192" s="9">
        <v>3070.796143</v>
      </c>
      <c r="J192" s="9">
        <v>3151.9106449999999</v>
      </c>
      <c r="K192" s="9">
        <v>3234.358154</v>
      </c>
      <c r="L192" s="9">
        <v>3317.359375</v>
      </c>
      <c r="M192" s="9">
        <v>3399.8864749999998</v>
      </c>
      <c r="N192" s="9">
        <v>3482.0656739999999</v>
      </c>
      <c r="O192" s="9">
        <v>3564.233643</v>
      </c>
      <c r="P192" s="9">
        <v>3645.8496089999999</v>
      </c>
      <c r="Q192" s="9">
        <v>3727.743164</v>
      </c>
      <c r="R192" s="9">
        <v>3812.7314449999999</v>
      </c>
      <c r="S192" s="9">
        <v>3898.7453609999998</v>
      </c>
      <c r="T192" s="9">
        <v>3986.0615229999999</v>
      </c>
      <c r="U192" s="9">
        <v>4075.6271969999998</v>
      </c>
      <c r="V192" s="9">
        <v>4168.0234380000002</v>
      </c>
      <c r="W192" s="9">
        <v>4263.3857420000004</v>
      </c>
      <c r="X192" s="9">
        <v>4359.5751950000003</v>
      </c>
      <c r="Y192" s="9">
        <v>4458.4726559999999</v>
      </c>
      <c r="Z192" s="9">
        <v>4558.9638670000004</v>
      </c>
      <c r="AA192" s="9">
        <v>4656.7246089999999</v>
      </c>
      <c r="AB192" s="9">
        <v>4758.3876950000003</v>
      </c>
      <c r="AC192" s="9">
        <v>4862.810547</v>
      </c>
      <c r="AD192" s="9">
        <v>4969.5654299999997</v>
      </c>
      <c r="AE192" s="9">
        <v>5079.9804690000001</v>
      </c>
      <c r="AF192" s="9">
        <v>5193.5126950000003</v>
      </c>
      <c r="AG192" s="9">
        <v>5310.8916019999997</v>
      </c>
      <c r="AH192" s="9">
        <v>5431.1933589999999</v>
      </c>
      <c r="AI192" s="9">
        <v>5555.640625</v>
      </c>
      <c r="AJ192" s="9">
        <v>5683.4609380000002</v>
      </c>
      <c r="AK192" s="9">
        <v>5815.091797</v>
      </c>
      <c r="AL192" s="5">
        <v>2.3691E-2</v>
      </c>
    </row>
    <row r="193" spans="1:38" ht="15" customHeight="1">
      <c r="A193" s="81" t="s">
        <v>155</v>
      </c>
      <c r="B193" s="7" t="s">
        <v>154</v>
      </c>
      <c r="C193" s="9">
        <v>446.82556199999999</v>
      </c>
      <c r="D193" s="9">
        <v>464.43975799999998</v>
      </c>
      <c r="E193" s="9">
        <v>483.01531999999997</v>
      </c>
      <c r="F193" s="9">
        <v>501.92095899999998</v>
      </c>
      <c r="G193" s="9">
        <v>521.06201199999998</v>
      </c>
      <c r="H193" s="9">
        <v>541.24444600000004</v>
      </c>
      <c r="I193" s="9">
        <v>562.06188999999995</v>
      </c>
      <c r="J193" s="9">
        <v>583.96484399999997</v>
      </c>
      <c r="K193" s="9">
        <v>606.67956500000003</v>
      </c>
      <c r="L193" s="9">
        <v>630.32916299999999</v>
      </c>
      <c r="M193" s="9">
        <v>655.03228799999999</v>
      </c>
      <c r="N193" s="9">
        <v>681.137878</v>
      </c>
      <c r="O193" s="9">
        <v>708.61578399999996</v>
      </c>
      <c r="P193" s="9">
        <v>737.25109899999995</v>
      </c>
      <c r="Q193" s="9">
        <v>767.08758499999999</v>
      </c>
      <c r="R193" s="9">
        <v>798.41589399999998</v>
      </c>
      <c r="S193" s="9">
        <v>830.88494900000001</v>
      </c>
      <c r="T193" s="9">
        <v>865.99615500000004</v>
      </c>
      <c r="U193" s="9">
        <v>902.17614700000001</v>
      </c>
      <c r="V193" s="9">
        <v>940.02880900000002</v>
      </c>
      <c r="W193" s="9">
        <v>979.67926</v>
      </c>
      <c r="X193" s="9">
        <v>1020.728943</v>
      </c>
      <c r="Y193" s="9">
        <v>1064.2641599999999</v>
      </c>
      <c r="Z193" s="9">
        <v>1109.4051509999999</v>
      </c>
      <c r="AA193" s="9">
        <v>1159.97522</v>
      </c>
      <c r="AB193" s="9">
        <v>1211.171875</v>
      </c>
      <c r="AC193" s="9">
        <v>1264.9548339999999</v>
      </c>
      <c r="AD193" s="9">
        <v>1321.3360600000001</v>
      </c>
      <c r="AE193" s="9">
        <v>1380.76001</v>
      </c>
      <c r="AF193" s="9">
        <v>1443.2298579999999</v>
      </c>
      <c r="AG193" s="9">
        <v>1509.076294</v>
      </c>
      <c r="AH193" s="9">
        <v>1578.206543</v>
      </c>
      <c r="AI193" s="9">
        <v>1651.1042480000001</v>
      </c>
      <c r="AJ193" s="9">
        <v>1727.7288820000001</v>
      </c>
      <c r="AK193" s="9">
        <v>1808.3735349999999</v>
      </c>
      <c r="AL193" s="5">
        <v>4.2053E-2</v>
      </c>
    </row>
    <row r="194" spans="1:38" ht="15" customHeight="1">
      <c r="A194" s="81" t="s">
        <v>153</v>
      </c>
      <c r="B194" s="7" t="s">
        <v>152</v>
      </c>
      <c r="C194" s="9">
        <v>753.52343800000006</v>
      </c>
      <c r="D194" s="9">
        <v>789.67382799999996</v>
      </c>
      <c r="E194" s="9">
        <v>827.48364300000003</v>
      </c>
      <c r="F194" s="9">
        <v>867.50524900000005</v>
      </c>
      <c r="G194" s="9">
        <v>909.84466599999996</v>
      </c>
      <c r="H194" s="9">
        <v>954.87957800000004</v>
      </c>
      <c r="I194" s="9">
        <v>1001.5922849999999</v>
      </c>
      <c r="J194" s="9">
        <v>1049.489014</v>
      </c>
      <c r="K194" s="9">
        <v>1098.7067870000001</v>
      </c>
      <c r="L194" s="9">
        <v>1149.487793</v>
      </c>
      <c r="M194" s="9">
        <v>1201.044189</v>
      </c>
      <c r="N194" s="9">
        <v>1252.741943</v>
      </c>
      <c r="O194" s="9">
        <v>1305.891357</v>
      </c>
      <c r="P194" s="9">
        <v>1360.432129</v>
      </c>
      <c r="Q194" s="9">
        <v>1416.339111</v>
      </c>
      <c r="R194" s="9">
        <v>1474.6176760000001</v>
      </c>
      <c r="S194" s="9">
        <v>1533.4187010000001</v>
      </c>
      <c r="T194" s="9">
        <v>1592.769043</v>
      </c>
      <c r="U194" s="9">
        <v>1654.881592</v>
      </c>
      <c r="V194" s="9">
        <v>1719.6130370000001</v>
      </c>
      <c r="W194" s="9">
        <v>1787.247803</v>
      </c>
      <c r="X194" s="9">
        <v>1853.797607</v>
      </c>
      <c r="Y194" s="9">
        <v>1921.301514</v>
      </c>
      <c r="Z194" s="9">
        <v>1991.923828</v>
      </c>
      <c r="AA194" s="9">
        <v>2059.610596</v>
      </c>
      <c r="AB194" s="9">
        <v>2136.4008789999998</v>
      </c>
      <c r="AC194" s="9">
        <v>2216.4296880000002</v>
      </c>
      <c r="AD194" s="9">
        <v>2299.6064449999999</v>
      </c>
      <c r="AE194" s="9">
        <v>2386.6613769999999</v>
      </c>
      <c r="AF194" s="9">
        <v>2477.466797</v>
      </c>
      <c r="AG194" s="9">
        <v>2572.506836</v>
      </c>
      <c r="AH194" s="9">
        <v>2671.468018</v>
      </c>
      <c r="AI194" s="9">
        <v>2775.0935060000002</v>
      </c>
      <c r="AJ194" s="9">
        <v>2883.1567380000001</v>
      </c>
      <c r="AK194" s="9">
        <v>2996.0295409999999</v>
      </c>
      <c r="AL194" s="5">
        <v>4.1234E-2</v>
      </c>
    </row>
    <row r="195" spans="1:38" ht="15" customHeight="1">
      <c r="A195" s="81" t="s">
        <v>151</v>
      </c>
      <c r="B195" s="7" t="s">
        <v>150</v>
      </c>
      <c r="C195" s="9">
        <v>660.33215299999995</v>
      </c>
      <c r="D195" s="9">
        <v>676.67864999999995</v>
      </c>
      <c r="E195" s="9">
        <v>694.73028599999998</v>
      </c>
      <c r="F195" s="9">
        <v>712.82580600000006</v>
      </c>
      <c r="G195" s="9">
        <v>730.71283000000005</v>
      </c>
      <c r="H195" s="9">
        <v>748.08862299999998</v>
      </c>
      <c r="I195" s="9">
        <v>765.97387700000002</v>
      </c>
      <c r="J195" s="9">
        <v>784.44799799999998</v>
      </c>
      <c r="K195" s="9">
        <v>803.49298099999999</v>
      </c>
      <c r="L195" s="9">
        <v>823.94134499999996</v>
      </c>
      <c r="M195" s="9">
        <v>843.657104</v>
      </c>
      <c r="N195" s="9">
        <v>863.47485400000005</v>
      </c>
      <c r="O195" s="9">
        <v>883.73651099999995</v>
      </c>
      <c r="P195" s="9">
        <v>904.43536400000005</v>
      </c>
      <c r="Q195" s="9">
        <v>926.16473399999995</v>
      </c>
      <c r="R195" s="9">
        <v>949.26501499999995</v>
      </c>
      <c r="S195" s="9">
        <v>973.25805700000001</v>
      </c>
      <c r="T195" s="9">
        <v>997.75762899999995</v>
      </c>
      <c r="U195" s="9">
        <v>1022.783386</v>
      </c>
      <c r="V195" s="9">
        <v>1047.7701420000001</v>
      </c>
      <c r="W195" s="9">
        <v>1072.6779790000001</v>
      </c>
      <c r="X195" s="9">
        <v>1097.270264</v>
      </c>
      <c r="Y195" s="9">
        <v>1122.2062989999999</v>
      </c>
      <c r="Z195" s="9">
        <v>1147.248779</v>
      </c>
      <c r="AA195" s="9">
        <v>1162.415039</v>
      </c>
      <c r="AB195" s="9">
        <v>1189.5939940000001</v>
      </c>
      <c r="AC195" s="9">
        <v>1217.7216800000001</v>
      </c>
      <c r="AD195" s="9">
        <v>1246.718018</v>
      </c>
      <c r="AE195" s="9">
        <v>1276.898193</v>
      </c>
      <c r="AF195" s="9">
        <v>1308.1579589999999</v>
      </c>
      <c r="AG195" s="9">
        <v>1340.6826169999999</v>
      </c>
      <c r="AH195" s="9">
        <v>1374.280029</v>
      </c>
      <c r="AI195" s="9">
        <v>1409.2509769999999</v>
      </c>
      <c r="AJ195" s="9">
        <v>1445.439697</v>
      </c>
      <c r="AK195" s="9">
        <v>1482.9689940000001</v>
      </c>
      <c r="AL195" s="5">
        <v>2.4060999999999999E-2</v>
      </c>
    </row>
    <row r="196" spans="1:38" ht="15" customHeight="1">
      <c r="A196" s="81" t="s">
        <v>149</v>
      </c>
      <c r="B196" s="7" t="s">
        <v>148</v>
      </c>
      <c r="C196" s="9">
        <v>1444.62915</v>
      </c>
      <c r="D196" s="9">
        <v>1528.7048339999999</v>
      </c>
      <c r="E196" s="9">
        <v>1614.7910159999999</v>
      </c>
      <c r="F196" s="9">
        <v>1707.0795900000001</v>
      </c>
      <c r="G196" s="9">
        <v>1802.829956</v>
      </c>
      <c r="H196" s="9">
        <v>1902.7570800000001</v>
      </c>
      <c r="I196" s="9">
        <v>2006.5397949999999</v>
      </c>
      <c r="J196" s="9">
        <v>2115.4453119999998</v>
      </c>
      <c r="K196" s="9">
        <v>2226.3540039999998</v>
      </c>
      <c r="L196" s="9">
        <v>2338.8242190000001</v>
      </c>
      <c r="M196" s="9">
        <v>2453.3222660000001</v>
      </c>
      <c r="N196" s="9">
        <v>2571.2045899999998</v>
      </c>
      <c r="O196" s="9">
        <v>2689.1572270000001</v>
      </c>
      <c r="P196" s="9">
        <v>2803.7138669999999</v>
      </c>
      <c r="Q196" s="9">
        <v>2932.3447270000001</v>
      </c>
      <c r="R196" s="9">
        <v>3063.2114259999998</v>
      </c>
      <c r="S196" s="9">
        <v>3191.8999020000001</v>
      </c>
      <c r="T196" s="9">
        <v>3327.2246089999999</v>
      </c>
      <c r="U196" s="9">
        <v>3464.4570309999999</v>
      </c>
      <c r="V196" s="9">
        <v>3607.5732419999999</v>
      </c>
      <c r="W196" s="9">
        <v>3756.248047</v>
      </c>
      <c r="X196" s="9">
        <v>3905.8398440000001</v>
      </c>
      <c r="Y196" s="9">
        <v>4063.7441410000001</v>
      </c>
      <c r="Z196" s="9">
        <v>4219.5234380000002</v>
      </c>
      <c r="AA196" s="9">
        <v>4342.0283200000003</v>
      </c>
      <c r="AB196" s="9">
        <v>4494.0444340000004</v>
      </c>
      <c r="AC196" s="9">
        <v>4651.9458009999998</v>
      </c>
      <c r="AD196" s="9">
        <v>4815.4829099999997</v>
      </c>
      <c r="AE196" s="9">
        <v>4986.091797</v>
      </c>
      <c r="AF196" s="9">
        <v>5163.4418949999999</v>
      </c>
      <c r="AG196" s="9">
        <v>5348.4462890000004</v>
      </c>
      <c r="AH196" s="9">
        <v>5540.3881840000004</v>
      </c>
      <c r="AI196" s="9">
        <v>5740.7006840000004</v>
      </c>
      <c r="AJ196" s="9">
        <v>5948.8330079999996</v>
      </c>
      <c r="AK196" s="9">
        <v>6165.4487300000001</v>
      </c>
      <c r="AL196" s="5">
        <v>4.3164000000000001E-2</v>
      </c>
    </row>
    <row r="197" spans="1:38" ht="15" customHeight="1">
      <c r="A197" s="81" t="s">
        <v>147</v>
      </c>
      <c r="B197" s="7" t="s">
        <v>146</v>
      </c>
      <c r="C197" s="9">
        <v>734.410889</v>
      </c>
      <c r="D197" s="9">
        <v>746.27593999999999</v>
      </c>
      <c r="E197" s="9">
        <v>756.71148700000003</v>
      </c>
      <c r="F197" s="9">
        <v>767.05432099999996</v>
      </c>
      <c r="G197" s="9">
        <v>777.55200200000002</v>
      </c>
      <c r="H197" s="9">
        <v>788.15197799999999</v>
      </c>
      <c r="I197" s="9">
        <v>798.62939500000005</v>
      </c>
      <c r="J197" s="9">
        <v>808.76678500000003</v>
      </c>
      <c r="K197" s="9">
        <v>818.97192399999994</v>
      </c>
      <c r="L197" s="9">
        <v>829.308044</v>
      </c>
      <c r="M197" s="9">
        <v>838.76672399999995</v>
      </c>
      <c r="N197" s="9">
        <v>848.137024</v>
      </c>
      <c r="O197" s="9">
        <v>857.662598</v>
      </c>
      <c r="P197" s="9">
        <v>867.01946999999996</v>
      </c>
      <c r="Q197" s="9">
        <v>876.08233600000005</v>
      </c>
      <c r="R197" s="9">
        <v>885.56158400000004</v>
      </c>
      <c r="S197" s="9">
        <v>895.26074200000005</v>
      </c>
      <c r="T197" s="9">
        <v>904.72717299999999</v>
      </c>
      <c r="U197" s="9">
        <v>913.94561799999997</v>
      </c>
      <c r="V197" s="9">
        <v>923.02948000000004</v>
      </c>
      <c r="W197" s="9">
        <v>931.88207999999997</v>
      </c>
      <c r="X197" s="9">
        <v>939.99408000000005</v>
      </c>
      <c r="Y197" s="9">
        <v>947.88732900000002</v>
      </c>
      <c r="Z197" s="9">
        <v>956.29821800000002</v>
      </c>
      <c r="AA197" s="9">
        <v>962.49340800000004</v>
      </c>
      <c r="AB197" s="9">
        <v>971.385986</v>
      </c>
      <c r="AC197" s="9">
        <v>980.459473</v>
      </c>
      <c r="AD197" s="9">
        <v>989.62805200000003</v>
      </c>
      <c r="AE197" s="9">
        <v>999.11450200000002</v>
      </c>
      <c r="AF197" s="9">
        <v>1008.809937</v>
      </c>
      <c r="AG197" s="9">
        <v>1018.827454</v>
      </c>
      <c r="AH197" s="9">
        <v>1028.99585</v>
      </c>
      <c r="AI197" s="9">
        <v>1039.5076899999999</v>
      </c>
      <c r="AJ197" s="9">
        <v>1050.220703</v>
      </c>
      <c r="AK197" s="9">
        <v>1061.193115</v>
      </c>
      <c r="AL197" s="5">
        <v>1.0725E-2</v>
      </c>
    </row>
    <row r="198" spans="1:38" ht="15" customHeight="1">
      <c r="A198" s="81" t="s">
        <v>145</v>
      </c>
      <c r="B198" s="7" t="s">
        <v>144</v>
      </c>
      <c r="C198" s="9">
        <v>1155.8271480000001</v>
      </c>
      <c r="D198" s="9">
        <v>1202.50415</v>
      </c>
      <c r="E198" s="9">
        <v>1250.3156739999999</v>
      </c>
      <c r="F198" s="9">
        <v>1300.12915</v>
      </c>
      <c r="G198" s="9">
        <v>1352.2919919999999</v>
      </c>
      <c r="H198" s="9">
        <v>1406.220703</v>
      </c>
      <c r="I198" s="9">
        <v>1462.169678</v>
      </c>
      <c r="J198" s="9">
        <v>1519.9921879999999</v>
      </c>
      <c r="K198" s="9">
        <v>1579.8298339999999</v>
      </c>
      <c r="L198" s="9">
        <v>1642.669922</v>
      </c>
      <c r="M198" s="9">
        <v>1706.1728519999999</v>
      </c>
      <c r="N198" s="9">
        <v>1772.583496</v>
      </c>
      <c r="O198" s="9">
        <v>1841.4562989999999</v>
      </c>
      <c r="P198" s="9">
        <v>1911.7158199999999</v>
      </c>
      <c r="Q198" s="9">
        <v>1985.451172</v>
      </c>
      <c r="R198" s="9">
        <v>2062.804932</v>
      </c>
      <c r="S198" s="9">
        <v>2142.642578</v>
      </c>
      <c r="T198" s="9">
        <v>2225.630615</v>
      </c>
      <c r="U198" s="9">
        <v>2313.045654</v>
      </c>
      <c r="V198" s="9">
        <v>2404.6079100000002</v>
      </c>
      <c r="W198" s="9">
        <v>2500.2873540000001</v>
      </c>
      <c r="X198" s="9">
        <v>2598.6010740000002</v>
      </c>
      <c r="Y198" s="9">
        <v>2702.4577640000002</v>
      </c>
      <c r="Z198" s="9">
        <v>2810.609375</v>
      </c>
      <c r="AA198" s="9">
        <v>2948.3156739999999</v>
      </c>
      <c r="AB198" s="9">
        <v>3069.7829590000001</v>
      </c>
      <c r="AC198" s="9">
        <v>3197.1586910000001</v>
      </c>
      <c r="AD198" s="9">
        <v>3330.4345699999999</v>
      </c>
      <c r="AE198" s="9">
        <v>3470.6813959999999</v>
      </c>
      <c r="AF198" s="9">
        <v>3617.8620609999998</v>
      </c>
      <c r="AG198" s="9">
        <v>3772.7561040000001</v>
      </c>
      <c r="AH198" s="9">
        <v>3935.0830080000001</v>
      </c>
      <c r="AI198" s="9">
        <v>4105.9965819999998</v>
      </c>
      <c r="AJ198" s="9">
        <v>4285.3427730000003</v>
      </c>
      <c r="AK198" s="9">
        <v>4473.7954099999997</v>
      </c>
      <c r="AL198" s="5">
        <v>4.0615999999999999E-2</v>
      </c>
    </row>
    <row r="199" spans="1:38" ht="15" customHeight="1">
      <c r="A199" s="81" t="s">
        <v>143</v>
      </c>
      <c r="B199" s="7" t="s">
        <v>142</v>
      </c>
      <c r="C199" s="9">
        <v>344.12072799999999</v>
      </c>
      <c r="D199" s="9">
        <v>371.64044200000001</v>
      </c>
      <c r="E199" s="9">
        <v>400.55081200000001</v>
      </c>
      <c r="F199" s="9">
        <v>431.32626299999998</v>
      </c>
      <c r="G199" s="9">
        <v>463.05273399999999</v>
      </c>
      <c r="H199" s="9">
        <v>495.91168199999998</v>
      </c>
      <c r="I199" s="9">
        <v>530.224243</v>
      </c>
      <c r="J199" s="9">
        <v>565.35082999999997</v>
      </c>
      <c r="K199" s="9">
        <v>600.578125</v>
      </c>
      <c r="L199" s="9">
        <v>636.56823699999995</v>
      </c>
      <c r="M199" s="9">
        <v>673.88067599999999</v>
      </c>
      <c r="N199" s="9">
        <v>712.74957300000005</v>
      </c>
      <c r="O199" s="9">
        <v>753.06536900000003</v>
      </c>
      <c r="P199" s="9">
        <v>794.94744900000001</v>
      </c>
      <c r="Q199" s="9">
        <v>838.45867899999996</v>
      </c>
      <c r="R199" s="9">
        <v>883.82104500000003</v>
      </c>
      <c r="S199" s="9">
        <v>931.10583499999996</v>
      </c>
      <c r="T199" s="9">
        <v>980.46362299999998</v>
      </c>
      <c r="U199" s="9">
        <v>1032.0067140000001</v>
      </c>
      <c r="V199" s="9">
        <v>1086.1173100000001</v>
      </c>
      <c r="W199" s="9">
        <v>1142.8374020000001</v>
      </c>
      <c r="X199" s="9">
        <v>1201.893433</v>
      </c>
      <c r="Y199" s="9">
        <v>1263.565308</v>
      </c>
      <c r="Z199" s="9">
        <v>1327.935669</v>
      </c>
      <c r="AA199" s="9">
        <v>1405.2475589999999</v>
      </c>
      <c r="AB199" s="9">
        <v>1477.014038</v>
      </c>
      <c r="AC199" s="9">
        <v>1552.6079099999999</v>
      </c>
      <c r="AD199" s="9">
        <v>1632.0736079999999</v>
      </c>
      <c r="AE199" s="9">
        <v>1716.0614009999999</v>
      </c>
      <c r="AF199" s="9">
        <v>1804.6082759999999</v>
      </c>
      <c r="AG199" s="9">
        <v>1898.213501</v>
      </c>
      <c r="AH199" s="9">
        <v>1996.787476</v>
      </c>
      <c r="AI199" s="9">
        <v>2101.0502929999998</v>
      </c>
      <c r="AJ199" s="9">
        <v>2210.9926759999998</v>
      </c>
      <c r="AK199" s="9">
        <v>2327.0786130000001</v>
      </c>
      <c r="AL199" s="5">
        <v>5.7162999999999999E-2</v>
      </c>
    </row>
    <row r="200" spans="1:38" ht="15" customHeight="1">
      <c r="A200" s="81" t="s">
        <v>141</v>
      </c>
      <c r="B200" s="7" t="s">
        <v>140</v>
      </c>
      <c r="C200" s="9">
        <v>341.69415300000003</v>
      </c>
      <c r="D200" s="9">
        <v>354.61554000000001</v>
      </c>
      <c r="E200" s="9">
        <v>367.35617100000002</v>
      </c>
      <c r="F200" s="9">
        <v>380.13275099999998</v>
      </c>
      <c r="G200" s="9">
        <v>392.91476399999999</v>
      </c>
      <c r="H200" s="9">
        <v>405.933044</v>
      </c>
      <c r="I200" s="9">
        <v>418.82641599999999</v>
      </c>
      <c r="J200" s="9">
        <v>431.86737099999999</v>
      </c>
      <c r="K200" s="9">
        <v>445.24389600000001</v>
      </c>
      <c r="L200" s="9">
        <v>459.12622099999999</v>
      </c>
      <c r="M200" s="9">
        <v>472.99786399999999</v>
      </c>
      <c r="N200" s="9">
        <v>486.95800800000001</v>
      </c>
      <c r="O200" s="9">
        <v>501.04946899999999</v>
      </c>
      <c r="P200" s="9">
        <v>515.30407700000001</v>
      </c>
      <c r="Q200" s="9">
        <v>530.21978799999999</v>
      </c>
      <c r="R200" s="9">
        <v>545.90258800000004</v>
      </c>
      <c r="S200" s="9">
        <v>562.53466800000001</v>
      </c>
      <c r="T200" s="9">
        <v>580.22753899999998</v>
      </c>
      <c r="U200" s="9">
        <v>599.09039299999995</v>
      </c>
      <c r="V200" s="9">
        <v>618.51397699999995</v>
      </c>
      <c r="W200" s="9">
        <v>638.82989499999996</v>
      </c>
      <c r="X200" s="9">
        <v>660.33007799999996</v>
      </c>
      <c r="Y200" s="9">
        <v>682.86425799999995</v>
      </c>
      <c r="Z200" s="9">
        <v>706.13269000000003</v>
      </c>
      <c r="AA200" s="9">
        <v>733.90808100000004</v>
      </c>
      <c r="AB200" s="9">
        <v>758.80731200000002</v>
      </c>
      <c r="AC200" s="9">
        <v>784.61395300000004</v>
      </c>
      <c r="AD200" s="9">
        <v>811.28051800000003</v>
      </c>
      <c r="AE200" s="9">
        <v>839.04571499999997</v>
      </c>
      <c r="AF200" s="9">
        <v>867.84643600000004</v>
      </c>
      <c r="AG200" s="9">
        <v>897.83123799999998</v>
      </c>
      <c r="AH200" s="9">
        <v>928.87194799999997</v>
      </c>
      <c r="AI200" s="9">
        <v>961.20422399999995</v>
      </c>
      <c r="AJ200" s="9">
        <v>994.72656199999994</v>
      </c>
      <c r="AK200" s="9">
        <v>1029.543823</v>
      </c>
      <c r="AL200" s="5">
        <v>3.2825E-2</v>
      </c>
    </row>
    <row r="201" spans="1:38" ht="15" customHeight="1">
      <c r="A201" s="81" t="s">
        <v>139</v>
      </c>
      <c r="B201" s="7" t="s">
        <v>138</v>
      </c>
      <c r="C201" s="9">
        <v>11906.614258</v>
      </c>
      <c r="D201" s="9">
        <v>12302.294921999999</v>
      </c>
      <c r="E201" s="9">
        <v>12740.197265999999</v>
      </c>
      <c r="F201" s="9">
        <v>13194.873046999999</v>
      </c>
      <c r="G201" s="9">
        <v>13646.666992</v>
      </c>
      <c r="H201" s="9">
        <v>14116.594727</v>
      </c>
      <c r="I201" s="9">
        <v>14596.904296999999</v>
      </c>
      <c r="J201" s="9">
        <v>15081.691406</v>
      </c>
      <c r="K201" s="9">
        <v>15580.733398</v>
      </c>
      <c r="L201" s="9">
        <v>16091.5</v>
      </c>
      <c r="M201" s="9">
        <v>16608.333984000001</v>
      </c>
      <c r="N201" s="9">
        <v>17138.949218999998</v>
      </c>
      <c r="O201" s="9">
        <v>17683.21875</v>
      </c>
      <c r="P201" s="9">
        <v>18229.615234000001</v>
      </c>
      <c r="Q201" s="9">
        <v>18799.183593999998</v>
      </c>
      <c r="R201" s="9">
        <v>19387.292968999998</v>
      </c>
      <c r="S201" s="9">
        <v>19985.460938</v>
      </c>
      <c r="T201" s="9">
        <v>20600.625</v>
      </c>
      <c r="U201" s="9">
        <v>21234.091797000001</v>
      </c>
      <c r="V201" s="9">
        <v>21890.599609000001</v>
      </c>
      <c r="W201" s="9">
        <v>22570.369140999999</v>
      </c>
      <c r="X201" s="9">
        <v>23255.650390999999</v>
      </c>
      <c r="Y201" s="9">
        <v>23969.878906000002</v>
      </c>
      <c r="Z201" s="9">
        <v>24699.623047000001</v>
      </c>
      <c r="AA201" s="9">
        <v>25440.640625</v>
      </c>
      <c r="AB201" s="9">
        <v>26213.552734000001</v>
      </c>
      <c r="AC201" s="9">
        <v>27017.082031000002</v>
      </c>
      <c r="AD201" s="9">
        <v>27850</v>
      </c>
      <c r="AE201" s="9">
        <v>28719.566406000002</v>
      </c>
      <c r="AF201" s="9">
        <v>29624.892577999999</v>
      </c>
      <c r="AG201" s="9">
        <v>30570.128906000002</v>
      </c>
      <c r="AH201" s="9">
        <v>31551.330077999999</v>
      </c>
      <c r="AI201" s="9">
        <v>32575.75</v>
      </c>
      <c r="AJ201" s="9">
        <v>33640.015625</v>
      </c>
      <c r="AK201" s="9">
        <v>34751.277344000002</v>
      </c>
      <c r="AL201" s="5">
        <v>3.1968000000000003E-2</v>
      </c>
    </row>
    <row r="202" spans="1:38" ht="15" customHeight="1">
      <c r="A202" s="81" t="s">
        <v>137</v>
      </c>
      <c r="B202" s="7" t="s">
        <v>136</v>
      </c>
      <c r="C202" s="9">
        <v>22.556319999999999</v>
      </c>
      <c r="D202" s="9">
        <v>22.522085000000001</v>
      </c>
      <c r="E202" s="9">
        <v>22.493759000000001</v>
      </c>
      <c r="F202" s="9">
        <v>22.470324000000002</v>
      </c>
      <c r="G202" s="9">
        <v>22.450932999999999</v>
      </c>
      <c r="H202" s="9">
        <v>22.434891</v>
      </c>
      <c r="I202" s="9">
        <v>22.421617999999999</v>
      </c>
      <c r="J202" s="9">
        <v>22.410634999999999</v>
      </c>
      <c r="K202" s="9">
        <v>22.401547999999998</v>
      </c>
      <c r="L202" s="9">
        <v>22.394031999999999</v>
      </c>
      <c r="M202" s="9">
        <v>22.387812</v>
      </c>
      <c r="N202" s="9">
        <v>22.382666</v>
      </c>
      <c r="O202" s="9">
        <v>22.378406999999999</v>
      </c>
      <c r="P202" s="9">
        <v>22.374884000000002</v>
      </c>
      <c r="Q202" s="9">
        <v>22.371969</v>
      </c>
      <c r="R202" s="9">
        <v>22.369558000000001</v>
      </c>
      <c r="S202" s="9">
        <v>22.367563000000001</v>
      </c>
      <c r="T202" s="9">
        <v>22.365911000000001</v>
      </c>
      <c r="U202" s="9">
        <v>22.364546000000001</v>
      </c>
      <c r="V202" s="9">
        <v>22.363416999999998</v>
      </c>
      <c r="W202" s="9">
        <v>22.362480000000001</v>
      </c>
      <c r="X202" s="9">
        <v>22.361708</v>
      </c>
      <c r="Y202" s="9">
        <v>22.361066999999998</v>
      </c>
      <c r="Z202" s="9">
        <v>22.360537999999998</v>
      </c>
      <c r="AA202" s="9">
        <v>22.360099999999999</v>
      </c>
      <c r="AB202" s="9">
        <v>22.359736999999999</v>
      </c>
      <c r="AC202" s="9">
        <v>22.359438000000001</v>
      </c>
      <c r="AD202" s="9">
        <v>22.359190000000002</v>
      </c>
      <c r="AE202" s="9">
        <v>22.358984</v>
      </c>
      <c r="AF202" s="9">
        <v>22.358813999999999</v>
      </c>
      <c r="AG202" s="9">
        <v>22.358673</v>
      </c>
      <c r="AH202" s="9">
        <v>22.358557000000001</v>
      </c>
      <c r="AI202" s="9">
        <v>22.358460999999998</v>
      </c>
      <c r="AJ202" s="9">
        <v>22.358381000000001</v>
      </c>
      <c r="AK202" s="9">
        <v>22.358315000000001</v>
      </c>
      <c r="AL202" s="5">
        <v>-2.2100000000000001E-4</v>
      </c>
    </row>
    <row r="203" spans="1:38" ht="15" customHeight="1">
      <c r="A203" s="81" t="s">
        <v>135</v>
      </c>
      <c r="B203" s="7" t="s">
        <v>134</v>
      </c>
      <c r="C203" s="9">
        <v>424.601562</v>
      </c>
      <c r="D203" s="9">
        <v>425.71154799999999</v>
      </c>
      <c r="E203" s="9">
        <v>432.75018299999999</v>
      </c>
      <c r="F203" s="9">
        <v>431.18933099999998</v>
      </c>
      <c r="G203" s="9">
        <v>429.69784499999997</v>
      </c>
      <c r="H203" s="9">
        <v>427.89855999999997</v>
      </c>
      <c r="I203" s="9">
        <v>424.87573200000003</v>
      </c>
      <c r="J203" s="9">
        <v>422.71484400000003</v>
      </c>
      <c r="K203" s="9">
        <v>422.44281000000001</v>
      </c>
      <c r="L203" s="9">
        <v>423.27886999999998</v>
      </c>
      <c r="M203" s="9">
        <v>424.24173000000002</v>
      </c>
      <c r="N203" s="9">
        <v>425.29351800000001</v>
      </c>
      <c r="O203" s="9">
        <v>428.99206500000003</v>
      </c>
      <c r="P203" s="9">
        <v>433.721497</v>
      </c>
      <c r="Q203" s="9">
        <v>438.65930200000003</v>
      </c>
      <c r="R203" s="9">
        <v>443.77905299999998</v>
      </c>
      <c r="S203" s="9">
        <v>449.12463400000001</v>
      </c>
      <c r="T203" s="9">
        <v>454.66339099999999</v>
      </c>
      <c r="U203" s="9">
        <v>460.41793799999999</v>
      </c>
      <c r="V203" s="9">
        <v>466.38415500000002</v>
      </c>
      <c r="W203" s="9">
        <v>472.52685500000001</v>
      </c>
      <c r="X203" s="9">
        <v>478.91525300000001</v>
      </c>
      <c r="Y203" s="9">
        <v>485.48297100000002</v>
      </c>
      <c r="Z203" s="9">
        <v>492.22763099999997</v>
      </c>
      <c r="AA203" s="9">
        <v>499.14712500000002</v>
      </c>
      <c r="AB203" s="9">
        <v>506.22521999999998</v>
      </c>
      <c r="AC203" s="9">
        <v>513.43676800000003</v>
      </c>
      <c r="AD203" s="9">
        <v>520.77734399999997</v>
      </c>
      <c r="AE203" s="9">
        <v>528.25054899999998</v>
      </c>
      <c r="AF203" s="9">
        <v>535.84252900000001</v>
      </c>
      <c r="AG203" s="9">
        <v>543.49487299999998</v>
      </c>
      <c r="AH203" s="9">
        <v>551.19885299999999</v>
      </c>
      <c r="AI203" s="9">
        <v>559.05865500000004</v>
      </c>
      <c r="AJ203" s="9">
        <v>567.07531700000004</v>
      </c>
      <c r="AK203" s="9">
        <v>575.19482400000004</v>
      </c>
      <c r="AL203" s="5">
        <v>9.1610000000000007E-3</v>
      </c>
    </row>
    <row r="204" spans="1:38" ht="15" customHeight="1" thickBot="1"/>
    <row r="205" spans="1:38" ht="15" customHeight="1">
      <c r="B205" s="84" t="s">
        <v>1190</v>
      </c>
      <c r="C205" s="60"/>
      <c r="D205" s="60"/>
      <c r="E205" s="60"/>
      <c r="F205" s="60"/>
      <c r="G205" s="60"/>
      <c r="H205" s="60"/>
      <c r="I205" s="60"/>
      <c r="J205" s="60"/>
      <c r="K205" s="60"/>
      <c r="L205" s="60"/>
      <c r="M205" s="60"/>
      <c r="N205" s="60"/>
      <c r="O205" s="60"/>
      <c r="P205" s="60"/>
      <c r="Q205" s="60"/>
      <c r="R205" s="60"/>
      <c r="S205" s="60"/>
      <c r="T205" s="60"/>
      <c r="U205" s="60"/>
      <c r="V205" s="60"/>
      <c r="W205" s="60"/>
      <c r="X205" s="60"/>
      <c r="Y205" s="60"/>
      <c r="Z205" s="60"/>
      <c r="AA205" s="60"/>
      <c r="AB205" s="60"/>
      <c r="AC205" s="60"/>
      <c r="AD205" s="60"/>
      <c r="AE205" s="60"/>
      <c r="AF205" s="60"/>
      <c r="AG205" s="60"/>
      <c r="AH205" s="60"/>
      <c r="AI205" s="60"/>
      <c r="AJ205" s="60"/>
      <c r="AK205" s="60"/>
      <c r="AL205" s="60"/>
    </row>
    <row r="206" spans="1:38" ht="15" customHeight="1">
      <c r="B206" s="83" t="s">
        <v>133</v>
      </c>
    </row>
    <row r="207" spans="1:38" ht="15" customHeight="1">
      <c r="B207" s="83" t="s">
        <v>5</v>
      </c>
    </row>
    <row r="208" spans="1:38" ht="15" customHeight="1">
      <c r="B208" s="83" t="s">
        <v>132</v>
      </c>
    </row>
    <row r="209" spans="2:2" ht="15" customHeight="1">
      <c r="B209" s="83" t="s">
        <v>131</v>
      </c>
    </row>
    <row r="210" spans="2:2" ht="15" customHeight="1">
      <c r="B210" s="83" t="s">
        <v>1191</v>
      </c>
    </row>
    <row r="211" spans="2:2" ht="15" customHeight="1">
      <c r="B211" s="83" t="s">
        <v>1192</v>
      </c>
    </row>
    <row r="212" spans="2:2" ht="15" customHeight="1">
      <c r="B212" s="83" t="s">
        <v>1193</v>
      </c>
    </row>
    <row r="213" spans="2:2" ht="15" customHeight="1">
      <c r="B213" s="83" t="s">
        <v>1194</v>
      </c>
    </row>
    <row r="214" spans="2:2" ht="15" customHeight="1">
      <c r="B214" s="83" t="s">
        <v>1195</v>
      </c>
    </row>
  </sheetData>
  <mergeCells count="1">
    <mergeCell ref="B205:AL205"/>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99"/>
  <sheetViews>
    <sheetView workbookViewId="0">
      <pane xSplit="2" ySplit="1" topLeftCell="C2" activePane="bottomRight" state="frozen"/>
      <selection pane="topRight" activeCell="C1" sqref="C1"/>
      <selection pane="bottomLeft" activeCell="A2" sqref="A2"/>
      <selection pane="bottomRight" activeCell="C20" sqref="A1:XFD1048576"/>
    </sheetView>
  </sheetViews>
  <sheetFormatPr defaultRowHeight="15" customHeight="1"/>
  <cols>
    <col min="1" max="1" width="20.85546875" hidden="1" customWidth="1"/>
    <col min="2" max="2" width="45.7109375" customWidth="1"/>
  </cols>
  <sheetData>
    <row r="1" spans="1:38" ht="15" customHeight="1" thickBot="1">
      <c r="B1" s="11" t="s">
        <v>1160</v>
      </c>
      <c r="C1" s="10">
        <v>2016</v>
      </c>
      <c r="D1" s="10">
        <v>2017</v>
      </c>
      <c r="E1" s="10">
        <v>2018</v>
      </c>
      <c r="F1" s="10">
        <v>2019</v>
      </c>
      <c r="G1" s="10">
        <v>2020</v>
      </c>
      <c r="H1" s="10">
        <v>2021</v>
      </c>
      <c r="I1" s="10">
        <v>2022</v>
      </c>
      <c r="J1" s="10">
        <v>2023</v>
      </c>
      <c r="K1" s="10">
        <v>2024</v>
      </c>
      <c r="L1" s="10">
        <v>2025</v>
      </c>
      <c r="M1" s="10">
        <v>2026</v>
      </c>
      <c r="N1" s="10">
        <v>2027</v>
      </c>
      <c r="O1" s="10">
        <v>2028</v>
      </c>
      <c r="P1" s="10">
        <v>2029</v>
      </c>
      <c r="Q1" s="10">
        <v>2030</v>
      </c>
      <c r="R1" s="10">
        <v>2031</v>
      </c>
      <c r="S1" s="10">
        <v>2032</v>
      </c>
      <c r="T1" s="10">
        <v>2033</v>
      </c>
      <c r="U1" s="10">
        <v>2034</v>
      </c>
      <c r="V1" s="10">
        <v>2035</v>
      </c>
      <c r="W1" s="10">
        <v>2036</v>
      </c>
      <c r="X1" s="10">
        <v>2037</v>
      </c>
      <c r="Y1" s="10">
        <v>2038</v>
      </c>
      <c r="Z1" s="10">
        <v>2039</v>
      </c>
      <c r="AA1" s="10">
        <v>2040</v>
      </c>
      <c r="AB1" s="10">
        <v>2041</v>
      </c>
      <c r="AC1" s="10">
        <v>2042</v>
      </c>
      <c r="AD1" s="10">
        <v>2043</v>
      </c>
      <c r="AE1" s="10">
        <v>2044</v>
      </c>
      <c r="AF1" s="10">
        <v>2045</v>
      </c>
      <c r="AG1" s="10">
        <v>2046</v>
      </c>
      <c r="AH1" s="10">
        <v>2047</v>
      </c>
      <c r="AI1" s="10">
        <v>2048</v>
      </c>
      <c r="AJ1" s="10">
        <v>2049</v>
      </c>
      <c r="AK1" s="10">
        <v>2050</v>
      </c>
    </row>
    <row r="2" spans="1:38" ht="15" customHeight="1" thickTop="1"/>
    <row r="3" spans="1:38" ht="15" customHeight="1">
      <c r="C3" s="80" t="s">
        <v>122</v>
      </c>
      <c r="D3" s="80" t="s">
        <v>1159</v>
      </c>
      <c r="E3" s="80"/>
      <c r="F3" s="80"/>
      <c r="G3" s="80"/>
    </row>
    <row r="4" spans="1:38" ht="15" customHeight="1">
      <c r="C4" s="80" t="s">
        <v>121</v>
      </c>
      <c r="D4" s="80" t="s">
        <v>1161</v>
      </c>
      <c r="E4" s="80"/>
      <c r="F4" s="80"/>
      <c r="G4" s="80" t="s">
        <v>120</v>
      </c>
    </row>
    <row r="5" spans="1:38" ht="15" customHeight="1">
      <c r="C5" s="80" t="s">
        <v>119</v>
      </c>
      <c r="D5" s="80" t="s">
        <v>1162</v>
      </c>
      <c r="E5" s="80"/>
      <c r="F5" s="80"/>
      <c r="G5" s="80"/>
    </row>
    <row r="6" spans="1:38" ht="15" customHeight="1">
      <c r="C6" s="80" t="s">
        <v>118</v>
      </c>
      <c r="D6" s="80"/>
      <c r="E6" s="80" t="s">
        <v>1163</v>
      </c>
      <c r="F6" s="80"/>
      <c r="G6" s="80"/>
    </row>
    <row r="10" spans="1:38" ht="15" customHeight="1">
      <c r="A10" s="81" t="s">
        <v>559</v>
      </c>
      <c r="B10" s="12" t="s">
        <v>558</v>
      </c>
    </row>
    <row r="11" spans="1:38" ht="15" customHeight="1">
      <c r="B11" s="11" t="s">
        <v>115</v>
      </c>
    </row>
    <row r="12" spans="1:38" ht="15" customHeight="1">
      <c r="B12" s="11" t="s">
        <v>115</v>
      </c>
      <c r="C12" s="82" t="s">
        <v>115</v>
      </c>
      <c r="D12" s="82" t="s">
        <v>115</v>
      </c>
      <c r="E12" s="82" t="s">
        <v>115</v>
      </c>
      <c r="F12" s="82" t="s">
        <v>115</v>
      </c>
      <c r="G12" s="82" t="s">
        <v>115</v>
      </c>
      <c r="H12" s="82" t="s">
        <v>115</v>
      </c>
      <c r="I12" s="82" t="s">
        <v>115</v>
      </c>
      <c r="J12" s="82" t="s">
        <v>115</v>
      </c>
      <c r="K12" s="82" t="s">
        <v>115</v>
      </c>
      <c r="L12" s="82" t="s">
        <v>115</v>
      </c>
      <c r="M12" s="82" t="s">
        <v>115</v>
      </c>
      <c r="N12" s="82" t="s">
        <v>115</v>
      </c>
      <c r="O12" s="82" t="s">
        <v>115</v>
      </c>
      <c r="P12" s="82" t="s">
        <v>115</v>
      </c>
      <c r="Q12" s="82" t="s">
        <v>115</v>
      </c>
      <c r="R12" s="82" t="s">
        <v>115</v>
      </c>
      <c r="S12" s="82" t="s">
        <v>115</v>
      </c>
      <c r="T12" s="82" t="s">
        <v>115</v>
      </c>
      <c r="U12" s="82" t="s">
        <v>115</v>
      </c>
      <c r="V12" s="82" t="s">
        <v>115</v>
      </c>
      <c r="W12" s="82" t="s">
        <v>115</v>
      </c>
      <c r="X12" s="82" t="s">
        <v>115</v>
      </c>
      <c r="Y12" s="82" t="s">
        <v>115</v>
      </c>
      <c r="Z12" s="82" t="s">
        <v>115</v>
      </c>
      <c r="AA12" s="82" t="s">
        <v>115</v>
      </c>
      <c r="AB12" s="82" t="s">
        <v>115</v>
      </c>
      <c r="AC12" s="82" t="s">
        <v>115</v>
      </c>
      <c r="AD12" s="82" t="s">
        <v>115</v>
      </c>
      <c r="AE12" s="82" t="s">
        <v>115</v>
      </c>
      <c r="AF12" s="82" t="s">
        <v>115</v>
      </c>
      <c r="AG12" s="82" t="s">
        <v>115</v>
      </c>
      <c r="AH12" s="82" t="s">
        <v>115</v>
      </c>
      <c r="AI12" s="82" t="s">
        <v>115</v>
      </c>
      <c r="AJ12" s="82" t="s">
        <v>115</v>
      </c>
      <c r="AK12" s="82" t="s">
        <v>115</v>
      </c>
      <c r="AL12" s="82" t="s">
        <v>1164</v>
      </c>
    </row>
    <row r="13" spans="1:38" ht="15" customHeight="1" thickBot="1">
      <c r="B13" s="10" t="s">
        <v>557</v>
      </c>
      <c r="C13" s="10">
        <v>2016</v>
      </c>
      <c r="D13" s="10">
        <v>2017</v>
      </c>
      <c r="E13" s="10">
        <v>2018</v>
      </c>
      <c r="F13" s="10">
        <v>2019</v>
      </c>
      <c r="G13" s="10">
        <v>2020</v>
      </c>
      <c r="H13" s="10">
        <v>2021</v>
      </c>
      <c r="I13" s="10">
        <v>2022</v>
      </c>
      <c r="J13" s="10">
        <v>2023</v>
      </c>
      <c r="K13" s="10">
        <v>2024</v>
      </c>
      <c r="L13" s="10">
        <v>2025</v>
      </c>
      <c r="M13" s="10">
        <v>2026</v>
      </c>
      <c r="N13" s="10">
        <v>2027</v>
      </c>
      <c r="O13" s="10">
        <v>2028</v>
      </c>
      <c r="P13" s="10">
        <v>2029</v>
      </c>
      <c r="Q13" s="10">
        <v>2030</v>
      </c>
      <c r="R13" s="10">
        <v>2031</v>
      </c>
      <c r="S13" s="10">
        <v>2032</v>
      </c>
      <c r="T13" s="10">
        <v>2033</v>
      </c>
      <c r="U13" s="10">
        <v>2034</v>
      </c>
      <c r="V13" s="10">
        <v>2035</v>
      </c>
      <c r="W13" s="10">
        <v>2036</v>
      </c>
      <c r="X13" s="10">
        <v>2037</v>
      </c>
      <c r="Y13" s="10">
        <v>2038</v>
      </c>
      <c r="Z13" s="10">
        <v>2039</v>
      </c>
      <c r="AA13" s="10">
        <v>2040</v>
      </c>
      <c r="AB13" s="10">
        <v>2041</v>
      </c>
      <c r="AC13" s="10">
        <v>2042</v>
      </c>
      <c r="AD13" s="10">
        <v>2043</v>
      </c>
      <c r="AE13" s="10">
        <v>2044</v>
      </c>
      <c r="AF13" s="10">
        <v>2045</v>
      </c>
      <c r="AG13" s="10">
        <v>2046</v>
      </c>
      <c r="AH13" s="10">
        <v>2047</v>
      </c>
      <c r="AI13" s="10">
        <v>2048</v>
      </c>
      <c r="AJ13" s="10">
        <v>2049</v>
      </c>
      <c r="AK13" s="10">
        <v>2050</v>
      </c>
      <c r="AL13" s="10">
        <v>2050</v>
      </c>
    </row>
    <row r="14" spans="1:38" ht="15" customHeight="1" thickTop="1"/>
    <row r="15" spans="1:38" ht="15" customHeight="1">
      <c r="B15" s="4" t="s">
        <v>556</v>
      </c>
    </row>
    <row r="16" spans="1:38" ht="15" customHeight="1">
      <c r="A16" s="81" t="s">
        <v>555</v>
      </c>
      <c r="B16" s="7" t="s">
        <v>268</v>
      </c>
      <c r="C16" s="9">
        <v>8430.2421880000002</v>
      </c>
      <c r="D16" s="9">
        <v>8628.1269530000009</v>
      </c>
      <c r="E16" s="9">
        <v>8814.3925780000009</v>
      </c>
      <c r="F16" s="9">
        <v>9003.1171880000002</v>
      </c>
      <c r="G16" s="9">
        <v>9201.4658199999994</v>
      </c>
      <c r="H16" s="9">
        <v>9389.8222659999992</v>
      </c>
      <c r="I16" s="9">
        <v>9619.9140619999998</v>
      </c>
      <c r="J16" s="9">
        <v>9788.2792969999991</v>
      </c>
      <c r="K16" s="9">
        <v>10018.869140999999</v>
      </c>
      <c r="L16" s="9">
        <v>10200.590819999999</v>
      </c>
      <c r="M16" s="9">
        <v>10355.732421999999</v>
      </c>
      <c r="N16" s="9">
        <v>10553.475586</v>
      </c>
      <c r="O16" s="9">
        <v>10667.401367</v>
      </c>
      <c r="P16" s="9">
        <v>10745.349609000001</v>
      </c>
      <c r="Q16" s="9">
        <v>10793.292969</v>
      </c>
      <c r="R16" s="9">
        <v>10828.444336</v>
      </c>
      <c r="S16" s="9">
        <v>11001.024414</v>
      </c>
      <c r="T16" s="9">
        <v>11172.846680000001</v>
      </c>
      <c r="U16" s="9">
        <v>11346.184569999999</v>
      </c>
      <c r="V16" s="9">
        <v>11524.628906</v>
      </c>
      <c r="W16" s="9">
        <v>11706.060546999999</v>
      </c>
      <c r="X16" s="9">
        <v>11885.864258</v>
      </c>
      <c r="Y16" s="9">
        <v>12065.576171999999</v>
      </c>
      <c r="Z16" s="9">
        <v>12242.962890999999</v>
      </c>
      <c r="AA16" s="9">
        <v>12421.569336</v>
      </c>
      <c r="AB16" s="9">
        <v>12597.242188</v>
      </c>
      <c r="AC16" s="9">
        <v>12782.874023</v>
      </c>
      <c r="AD16" s="9">
        <v>12980.650390999999</v>
      </c>
      <c r="AE16" s="9">
        <v>13187.809569999999</v>
      </c>
      <c r="AF16" s="9">
        <v>13403.419921999999</v>
      </c>
      <c r="AG16" s="9">
        <v>13623.580078000001</v>
      </c>
      <c r="AH16" s="9">
        <v>13845.934569999999</v>
      </c>
      <c r="AI16" s="9">
        <v>14068.516602</v>
      </c>
      <c r="AJ16" s="9">
        <v>14288.512694999999</v>
      </c>
      <c r="AK16" s="9">
        <v>14506.643555000001</v>
      </c>
      <c r="AL16" s="5">
        <v>1.5869000000000001E-2</v>
      </c>
    </row>
    <row r="17" spans="1:38" ht="15" customHeight="1">
      <c r="A17" s="81" t="s">
        <v>554</v>
      </c>
      <c r="B17" s="7" t="s">
        <v>174</v>
      </c>
      <c r="C17" s="9">
        <v>4316.6381840000004</v>
      </c>
      <c r="D17" s="9">
        <v>4489.5263670000004</v>
      </c>
      <c r="E17" s="9">
        <v>4669.1313479999999</v>
      </c>
      <c r="F17" s="9">
        <v>4858.9360349999997</v>
      </c>
      <c r="G17" s="9">
        <v>5048.3286129999997</v>
      </c>
      <c r="H17" s="9">
        <v>5233.9111329999996</v>
      </c>
      <c r="I17" s="9">
        <v>5412.7758789999998</v>
      </c>
      <c r="J17" s="9">
        <v>5582.9716799999997</v>
      </c>
      <c r="K17" s="9">
        <v>5744.9555659999996</v>
      </c>
      <c r="L17" s="9">
        <v>5899.7021480000003</v>
      </c>
      <c r="M17" s="9">
        <v>6050.7563479999999</v>
      </c>
      <c r="N17" s="9">
        <v>6193.2998049999997</v>
      </c>
      <c r="O17" s="9">
        <v>6322.3779299999997</v>
      </c>
      <c r="P17" s="9">
        <v>6447.8125</v>
      </c>
      <c r="Q17" s="9">
        <v>6565.109375</v>
      </c>
      <c r="R17" s="9">
        <v>6668.236328</v>
      </c>
      <c r="S17" s="9">
        <v>6762.310547</v>
      </c>
      <c r="T17" s="9">
        <v>6856.669922</v>
      </c>
      <c r="U17" s="9">
        <v>6951.935547</v>
      </c>
      <c r="V17" s="9">
        <v>7051.4135740000002</v>
      </c>
      <c r="W17" s="9">
        <v>7154.1875</v>
      </c>
      <c r="X17" s="9">
        <v>7254.9853519999997</v>
      </c>
      <c r="Y17" s="9">
        <v>7353.6337890000004</v>
      </c>
      <c r="Z17" s="9">
        <v>7448.3901370000003</v>
      </c>
      <c r="AA17" s="9">
        <v>7541.4814450000003</v>
      </c>
      <c r="AB17" s="9">
        <v>7639.9204099999997</v>
      </c>
      <c r="AC17" s="9">
        <v>7746.8256840000004</v>
      </c>
      <c r="AD17" s="9">
        <v>7864.1577150000003</v>
      </c>
      <c r="AE17" s="9">
        <v>7989.9453119999998</v>
      </c>
      <c r="AF17" s="9">
        <v>8122.4501950000003</v>
      </c>
      <c r="AG17" s="9">
        <v>8259.2060550000006</v>
      </c>
      <c r="AH17" s="9">
        <v>8397.1474610000005</v>
      </c>
      <c r="AI17" s="9">
        <v>8535.4716800000006</v>
      </c>
      <c r="AJ17" s="9">
        <v>8671.8925780000009</v>
      </c>
      <c r="AK17" s="9">
        <v>8803.4902340000008</v>
      </c>
      <c r="AL17" s="5">
        <v>2.0615999999999999E-2</v>
      </c>
    </row>
    <row r="18" spans="1:38" ht="15" customHeight="1">
      <c r="A18" s="81" t="s">
        <v>553</v>
      </c>
      <c r="B18" s="7" t="s">
        <v>172</v>
      </c>
      <c r="C18" s="9">
        <v>1245.4257809999999</v>
      </c>
      <c r="D18" s="9">
        <v>1223.031982</v>
      </c>
      <c r="E18" s="9">
        <v>1207.6525879999999</v>
      </c>
      <c r="F18" s="9">
        <v>1202.674927</v>
      </c>
      <c r="G18" s="9">
        <v>1198.9807129999999</v>
      </c>
      <c r="H18" s="9">
        <v>1194.4648440000001</v>
      </c>
      <c r="I18" s="9">
        <v>1208.940186</v>
      </c>
      <c r="J18" s="9">
        <v>1221.681519</v>
      </c>
      <c r="K18" s="9">
        <v>1240.766357</v>
      </c>
      <c r="L18" s="9">
        <v>1260.8443600000001</v>
      </c>
      <c r="M18" s="9">
        <v>1282.1198730000001</v>
      </c>
      <c r="N18" s="9">
        <v>1304.7001949999999</v>
      </c>
      <c r="O18" s="9">
        <v>1329.1308590000001</v>
      </c>
      <c r="P18" s="9">
        <v>1353.8336179999999</v>
      </c>
      <c r="Q18" s="9">
        <v>1378.0317379999999</v>
      </c>
      <c r="R18" s="9">
        <v>1403.9021</v>
      </c>
      <c r="S18" s="9">
        <v>1430.651245</v>
      </c>
      <c r="T18" s="9">
        <v>1457.280029</v>
      </c>
      <c r="U18" s="9">
        <v>1484.2529300000001</v>
      </c>
      <c r="V18" s="9">
        <v>1511.6552730000001</v>
      </c>
      <c r="W18" s="9">
        <v>1539.4335940000001</v>
      </c>
      <c r="X18" s="9">
        <v>1567.1723629999999</v>
      </c>
      <c r="Y18" s="9">
        <v>1595.5029300000001</v>
      </c>
      <c r="Z18" s="9">
        <v>1624.4765620000001</v>
      </c>
      <c r="AA18" s="9">
        <v>1654.4858400000001</v>
      </c>
      <c r="AB18" s="9">
        <v>1684.764893</v>
      </c>
      <c r="AC18" s="9">
        <v>1715.7607419999999</v>
      </c>
      <c r="AD18" s="9">
        <v>1747.5469969999999</v>
      </c>
      <c r="AE18" s="9">
        <v>1779.8984379999999</v>
      </c>
      <c r="AF18" s="9">
        <v>1813.0629879999999</v>
      </c>
      <c r="AG18" s="9">
        <v>1846.615845</v>
      </c>
      <c r="AH18" s="9">
        <v>1880.775879</v>
      </c>
      <c r="AI18" s="9">
        <v>1915.1933590000001</v>
      </c>
      <c r="AJ18" s="9">
        <v>1949.7067870000001</v>
      </c>
      <c r="AK18" s="9">
        <v>1985.438721</v>
      </c>
      <c r="AL18" s="5">
        <v>1.4789999999999999E-2</v>
      </c>
    </row>
    <row r="19" spans="1:38" ht="15" customHeight="1">
      <c r="A19" s="81" t="s">
        <v>552</v>
      </c>
      <c r="B19" s="7" t="s">
        <v>170</v>
      </c>
      <c r="C19" s="9">
        <v>2868.1779790000001</v>
      </c>
      <c r="D19" s="9">
        <v>2915.5683589999999</v>
      </c>
      <c r="E19" s="9">
        <v>2937.6088869999999</v>
      </c>
      <c r="F19" s="9">
        <v>2941.506836</v>
      </c>
      <c r="G19" s="9">
        <v>2954.15625</v>
      </c>
      <c r="H19" s="9">
        <v>2961.4465329999998</v>
      </c>
      <c r="I19" s="9">
        <v>2998.1984859999998</v>
      </c>
      <c r="J19" s="9">
        <v>2983.6254880000001</v>
      </c>
      <c r="K19" s="9">
        <v>3033.1472170000002</v>
      </c>
      <c r="L19" s="9">
        <v>3040.0444339999999</v>
      </c>
      <c r="M19" s="9">
        <v>3022.8559570000002</v>
      </c>
      <c r="N19" s="9">
        <v>3055.4753420000002</v>
      </c>
      <c r="O19" s="9">
        <v>3015.8928219999998</v>
      </c>
      <c r="P19" s="9">
        <v>2943.703125</v>
      </c>
      <c r="Q19" s="9">
        <v>2850.1520999999998</v>
      </c>
      <c r="R19" s="9">
        <v>2756.305664</v>
      </c>
      <c r="S19" s="9">
        <v>2808.0627439999998</v>
      </c>
      <c r="T19" s="9">
        <v>2858.8967290000001</v>
      </c>
      <c r="U19" s="9">
        <v>2909.9963379999999</v>
      </c>
      <c r="V19" s="9">
        <v>2961.5603030000002</v>
      </c>
      <c r="W19" s="9">
        <v>3012.439453</v>
      </c>
      <c r="X19" s="9">
        <v>3063.7058109999998</v>
      </c>
      <c r="Y19" s="9">
        <v>3116.4396969999998</v>
      </c>
      <c r="Z19" s="9">
        <v>3170.095703</v>
      </c>
      <c r="AA19" s="9">
        <v>3225.602539</v>
      </c>
      <c r="AB19" s="9">
        <v>3272.5563959999999</v>
      </c>
      <c r="AC19" s="9">
        <v>3320.2878420000002</v>
      </c>
      <c r="AD19" s="9">
        <v>3368.9448240000002</v>
      </c>
      <c r="AE19" s="9">
        <v>3417.9655760000001</v>
      </c>
      <c r="AF19" s="9">
        <v>3467.9060060000002</v>
      </c>
      <c r="AG19" s="9">
        <v>3517.7583009999998</v>
      </c>
      <c r="AH19" s="9">
        <v>3568.0109859999998</v>
      </c>
      <c r="AI19" s="9">
        <v>3617.8515619999998</v>
      </c>
      <c r="AJ19" s="9">
        <v>3666.913086</v>
      </c>
      <c r="AK19" s="9">
        <v>3717.7150879999999</v>
      </c>
      <c r="AL19" s="5">
        <v>7.3920000000000001E-3</v>
      </c>
    </row>
    <row r="20" spans="1:38" ht="15" customHeight="1">
      <c r="A20" s="81" t="s">
        <v>551</v>
      </c>
      <c r="B20" s="7" t="s">
        <v>263</v>
      </c>
      <c r="C20" s="9">
        <v>947.65832499999999</v>
      </c>
      <c r="D20" s="9">
        <v>964.23193400000002</v>
      </c>
      <c r="E20" s="9">
        <v>978.92907700000001</v>
      </c>
      <c r="F20" s="9">
        <v>990.428223</v>
      </c>
      <c r="G20" s="9">
        <v>1002.3110349999999</v>
      </c>
      <c r="H20" s="9">
        <v>1013.125732</v>
      </c>
      <c r="I20" s="9">
        <v>1024.6572269999999</v>
      </c>
      <c r="J20" s="9">
        <v>1032.2504879999999</v>
      </c>
      <c r="K20" s="9">
        <v>1039.7548830000001</v>
      </c>
      <c r="L20" s="9">
        <v>1053.6567379999999</v>
      </c>
      <c r="M20" s="9">
        <v>1067.484375</v>
      </c>
      <c r="N20" s="9">
        <v>1081.05249</v>
      </c>
      <c r="O20" s="9">
        <v>1096.017456</v>
      </c>
      <c r="P20" s="9">
        <v>1112.8460689999999</v>
      </c>
      <c r="Q20" s="9">
        <v>1131.1407469999999</v>
      </c>
      <c r="R20" s="9">
        <v>1154.3602289999999</v>
      </c>
      <c r="S20" s="9">
        <v>1145.1361079999999</v>
      </c>
      <c r="T20" s="9">
        <v>1172.3210449999999</v>
      </c>
      <c r="U20" s="9">
        <v>1200.5867920000001</v>
      </c>
      <c r="V20" s="9">
        <v>1229.8554690000001</v>
      </c>
      <c r="W20" s="9">
        <v>1259.7954099999999</v>
      </c>
      <c r="X20" s="9">
        <v>1290.654297</v>
      </c>
      <c r="Y20" s="9">
        <v>1322.5772710000001</v>
      </c>
      <c r="Z20" s="9">
        <v>1355.636841</v>
      </c>
      <c r="AA20" s="9">
        <v>1389.3292240000001</v>
      </c>
      <c r="AB20" s="9">
        <v>1425.6716309999999</v>
      </c>
      <c r="AC20" s="9">
        <v>1463.357178</v>
      </c>
      <c r="AD20" s="9">
        <v>1502.4389650000001</v>
      </c>
      <c r="AE20" s="9">
        <v>1542.9731449999999</v>
      </c>
      <c r="AF20" s="9">
        <v>1585.016846</v>
      </c>
      <c r="AG20" s="9">
        <v>1628.6311040000001</v>
      </c>
      <c r="AH20" s="9">
        <v>1673.877686</v>
      </c>
      <c r="AI20" s="9">
        <v>1720.82251</v>
      </c>
      <c r="AJ20" s="9">
        <v>1769.533447</v>
      </c>
      <c r="AK20" s="9">
        <v>1820.0812989999999</v>
      </c>
      <c r="AL20" s="5">
        <v>1.9438E-2</v>
      </c>
    </row>
    <row r="21" spans="1:38" ht="15" customHeight="1">
      <c r="A21" s="81" t="s">
        <v>550</v>
      </c>
      <c r="B21" s="7" t="s">
        <v>174</v>
      </c>
      <c r="C21" s="9">
        <v>359.284088</v>
      </c>
      <c r="D21" s="9">
        <v>365.46249399999999</v>
      </c>
      <c r="E21" s="9">
        <v>371.32415800000001</v>
      </c>
      <c r="F21" s="9">
        <v>377.43014499999998</v>
      </c>
      <c r="G21" s="9">
        <v>383.24288899999999</v>
      </c>
      <c r="H21" s="9">
        <v>389.59451300000001</v>
      </c>
      <c r="I21" s="9">
        <v>395.10882600000002</v>
      </c>
      <c r="J21" s="9">
        <v>398.96814000000001</v>
      </c>
      <c r="K21" s="9">
        <v>405.08166499999999</v>
      </c>
      <c r="L21" s="9">
        <v>412.287689</v>
      </c>
      <c r="M21" s="9">
        <v>418.52526899999998</v>
      </c>
      <c r="N21" s="9">
        <v>424.05538899999999</v>
      </c>
      <c r="O21" s="9">
        <v>431.88098100000002</v>
      </c>
      <c r="P21" s="9">
        <v>439.01693699999998</v>
      </c>
      <c r="Q21" s="9">
        <v>447.48675500000002</v>
      </c>
      <c r="R21" s="9">
        <v>459.46820100000002</v>
      </c>
      <c r="S21" s="9">
        <v>471.80731200000002</v>
      </c>
      <c r="T21" s="9">
        <v>484.603973</v>
      </c>
      <c r="U21" s="9">
        <v>497.88430799999998</v>
      </c>
      <c r="V21" s="9">
        <v>511.60229500000003</v>
      </c>
      <c r="W21" s="9">
        <v>525.57952899999998</v>
      </c>
      <c r="X21" s="9">
        <v>539.94207800000004</v>
      </c>
      <c r="Y21" s="9">
        <v>554.76129200000003</v>
      </c>
      <c r="Z21" s="9">
        <v>570.06976299999997</v>
      </c>
      <c r="AA21" s="9">
        <v>585.51617399999998</v>
      </c>
      <c r="AB21" s="9">
        <v>602.95233199999996</v>
      </c>
      <c r="AC21" s="9">
        <v>621.00976600000001</v>
      </c>
      <c r="AD21" s="9">
        <v>639.71234100000004</v>
      </c>
      <c r="AE21" s="9">
        <v>659.08520499999997</v>
      </c>
      <c r="AF21" s="9">
        <v>679.15417500000001</v>
      </c>
      <c r="AG21" s="9">
        <v>699.94689900000003</v>
      </c>
      <c r="AH21" s="9">
        <v>721.49108899999999</v>
      </c>
      <c r="AI21" s="9">
        <v>743.81640600000003</v>
      </c>
      <c r="AJ21" s="9">
        <v>766.95324700000003</v>
      </c>
      <c r="AK21" s="9">
        <v>790.93365500000004</v>
      </c>
      <c r="AL21" s="5">
        <v>2.3671000000000001E-2</v>
      </c>
    </row>
    <row r="22" spans="1:38" ht="15" customHeight="1">
      <c r="A22" s="81" t="s">
        <v>549</v>
      </c>
      <c r="B22" s="7" t="s">
        <v>172</v>
      </c>
      <c r="C22" s="9">
        <v>117.928871</v>
      </c>
      <c r="D22" s="9">
        <v>124.68942300000001</v>
      </c>
      <c r="E22" s="9">
        <v>131.63798499999999</v>
      </c>
      <c r="F22" s="9">
        <v>138.20959500000001</v>
      </c>
      <c r="G22" s="9">
        <v>144.69274899999999</v>
      </c>
      <c r="H22" s="9">
        <v>151.783691</v>
      </c>
      <c r="I22" s="9">
        <v>159.114395</v>
      </c>
      <c r="J22" s="9">
        <v>166.70439099999999</v>
      </c>
      <c r="K22" s="9">
        <v>174.547043</v>
      </c>
      <c r="L22" s="9">
        <v>182.613876</v>
      </c>
      <c r="M22" s="9">
        <v>190.881134</v>
      </c>
      <c r="N22" s="9">
        <v>199.48585499999999</v>
      </c>
      <c r="O22" s="9">
        <v>208.45373499999999</v>
      </c>
      <c r="P22" s="9">
        <v>217.831177</v>
      </c>
      <c r="Q22" s="9">
        <v>227.64617899999999</v>
      </c>
      <c r="R22" s="9">
        <v>238.301254</v>
      </c>
      <c r="S22" s="9">
        <v>249.376801</v>
      </c>
      <c r="T22" s="9">
        <v>260.94335899999999</v>
      </c>
      <c r="U22" s="9">
        <v>273.03021200000001</v>
      </c>
      <c r="V22" s="9">
        <v>285.62341300000003</v>
      </c>
      <c r="W22" s="9">
        <v>298.62536599999999</v>
      </c>
      <c r="X22" s="9">
        <v>312.12503099999998</v>
      </c>
      <c r="Y22" s="9">
        <v>326.17999300000002</v>
      </c>
      <c r="Z22" s="9">
        <v>340.82565299999999</v>
      </c>
      <c r="AA22" s="9">
        <v>356.11489899999998</v>
      </c>
      <c r="AB22" s="9">
        <v>371.49380500000001</v>
      </c>
      <c r="AC22" s="9">
        <v>387.50344799999999</v>
      </c>
      <c r="AD22" s="9">
        <v>404.17028800000003</v>
      </c>
      <c r="AE22" s="9">
        <v>421.5224</v>
      </c>
      <c r="AF22" s="9">
        <v>439.58856200000002</v>
      </c>
      <c r="AG22" s="9">
        <v>458.39907799999997</v>
      </c>
      <c r="AH22" s="9">
        <v>477.985229</v>
      </c>
      <c r="AI22" s="9">
        <v>498.380157</v>
      </c>
      <c r="AJ22" s="9">
        <v>519.61785899999995</v>
      </c>
      <c r="AK22" s="9">
        <v>541.73413100000005</v>
      </c>
      <c r="AL22" s="5">
        <v>4.5518999999999997E-2</v>
      </c>
    </row>
    <row r="23" spans="1:38" ht="15" customHeight="1">
      <c r="A23" s="81" t="s">
        <v>548</v>
      </c>
      <c r="B23" s="7" t="s">
        <v>170</v>
      </c>
      <c r="C23" s="9">
        <v>470.445404</v>
      </c>
      <c r="D23" s="9">
        <v>474.08004799999998</v>
      </c>
      <c r="E23" s="9">
        <v>475.96691900000002</v>
      </c>
      <c r="F23" s="9">
        <v>474.78845200000001</v>
      </c>
      <c r="G23" s="9">
        <v>474.37536599999999</v>
      </c>
      <c r="H23" s="9">
        <v>471.747589</v>
      </c>
      <c r="I23" s="9">
        <v>470.43396000000001</v>
      </c>
      <c r="J23" s="9">
        <v>466.57791099999997</v>
      </c>
      <c r="K23" s="9">
        <v>460.12609900000001</v>
      </c>
      <c r="L23" s="9">
        <v>458.75518799999998</v>
      </c>
      <c r="M23" s="9">
        <v>458.07794200000001</v>
      </c>
      <c r="N23" s="9">
        <v>457.51123000000001</v>
      </c>
      <c r="O23" s="9">
        <v>455.68270899999999</v>
      </c>
      <c r="P23" s="9">
        <v>455.99792500000001</v>
      </c>
      <c r="Q23" s="9">
        <v>456.00784299999998</v>
      </c>
      <c r="R23" s="9">
        <v>456.59079000000003</v>
      </c>
      <c r="S23" s="9">
        <v>423.95199600000001</v>
      </c>
      <c r="T23" s="9">
        <v>426.77371199999999</v>
      </c>
      <c r="U23" s="9">
        <v>429.672211</v>
      </c>
      <c r="V23" s="9">
        <v>432.62970000000001</v>
      </c>
      <c r="W23" s="9">
        <v>435.59045400000002</v>
      </c>
      <c r="X23" s="9">
        <v>438.587219</v>
      </c>
      <c r="Y23" s="9">
        <v>441.63601699999998</v>
      </c>
      <c r="Z23" s="9">
        <v>444.74145499999997</v>
      </c>
      <c r="AA23" s="9">
        <v>447.698151</v>
      </c>
      <c r="AB23" s="9">
        <v>451.22540300000003</v>
      </c>
      <c r="AC23" s="9">
        <v>454.84393299999999</v>
      </c>
      <c r="AD23" s="9">
        <v>458.55642699999999</v>
      </c>
      <c r="AE23" s="9">
        <v>462.36554000000001</v>
      </c>
      <c r="AF23" s="9">
        <v>466.27413899999999</v>
      </c>
      <c r="AG23" s="9">
        <v>470.28509500000001</v>
      </c>
      <c r="AH23" s="9">
        <v>474.40136699999999</v>
      </c>
      <c r="AI23" s="9">
        <v>478.62603799999999</v>
      </c>
      <c r="AJ23" s="9">
        <v>482.96237200000002</v>
      </c>
      <c r="AK23" s="9">
        <v>487.413544</v>
      </c>
      <c r="AL23" s="5">
        <v>8.4099999999999995E-4</v>
      </c>
    </row>
    <row r="24" spans="1:38" ht="15" customHeight="1">
      <c r="A24" s="81" t="s">
        <v>547</v>
      </c>
      <c r="B24" s="7" t="s">
        <v>258</v>
      </c>
      <c r="C24" s="9">
        <v>753.48193400000002</v>
      </c>
      <c r="D24" s="9">
        <v>798.23144500000001</v>
      </c>
      <c r="E24" s="9">
        <v>845.96044900000004</v>
      </c>
      <c r="F24" s="9">
        <v>894.93658400000004</v>
      </c>
      <c r="G24" s="9">
        <v>945.17382799999996</v>
      </c>
      <c r="H24" s="9">
        <v>997.319885</v>
      </c>
      <c r="I24" s="9">
        <v>1050.4389650000001</v>
      </c>
      <c r="J24" s="9">
        <v>1093.20874</v>
      </c>
      <c r="K24" s="9">
        <v>1137.3583980000001</v>
      </c>
      <c r="L24" s="9">
        <v>1132.731812</v>
      </c>
      <c r="M24" s="9">
        <v>1194.96875</v>
      </c>
      <c r="N24" s="9">
        <v>1229.1209719999999</v>
      </c>
      <c r="O24" s="9">
        <v>1278.450562</v>
      </c>
      <c r="P24" s="9">
        <v>1328.3511960000001</v>
      </c>
      <c r="Q24" s="9">
        <v>1379.8081050000001</v>
      </c>
      <c r="R24" s="9">
        <v>1434.8504640000001</v>
      </c>
      <c r="S24" s="9">
        <v>1477.815918</v>
      </c>
      <c r="T24" s="9">
        <v>1537.5844729999999</v>
      </c>
      <c r="U24" s="9">
        <v>1599.9384769999999</v>
      </c>
      <c r="V24" s="9">
        <v>1664.7346190000001</v>
      </c>
      <c r="W24" s="9">
        <v>1731.960327</v>
      </c>
      <c r="X24" s="9">
        <v>1800.58728</v>
      </c>
      <c r="Y24" s="9">
        <v>1871.0629879999999</v>
      </c>
      <c r="Z24" s="9">
        <v>1943.197144</v>
      </c>
      <c r="AA24" s="9">
        <v>2024.398682</v>
      </c>
      <c r="AB24" s="9">
        <v>2102.6804200000001</v>
      </c>
      <c r="AC24" s="9">
        <v>2182.8129880000001</v>
      </c>
      <c r="AD24" s="9">
        <v>2264.968018</v>
      </c>
      <c r="AE24" s="9">
        <v>2349.084961</v>
      </c>
      <c r="AF24" s="9">
        <v>2434.7788089999999</v>
      </c>
      <c r="AG24" s="9">
        <v>2522.280518</v>
      </c>
      <c r="AH24" s="9">
        <v>2612.326172</v>
      </c>
      <c r="AI24" s="9">
        <v>2705.141357</v>
      </c>
      <c r="AJ24" s="9">
        <v>2800.7319339999999</v>
      </c>
      <c r="AK24" s="9">
        <v>2898.945557</v>
      </c>
      <c r="AL24" s="5">
        <v>3.9856000000000003E-2</v>
      </c>
    </row>
    <row r="25" spans="1:38" ht="15" customHeight="1">
      <c r="A25" s="81" t="s">
        <v>546</v>
      </c>
      <c r="B25" s="7" t="s">
        <v>174</v>
      </c>
      <c r="C25" s="9">
        <v>437.45507800000001</v>
      </c>
      <c r="D25" s="9">
        <v>463.72872899999999</v>
      </c>
      <c r="E25" s="9">
        <v>491.91378800000001</v>
      </c>
      <c r="F25" s="9">
        <v>520.90045199999997</v>
      </c>
      <c r="G25" s="9">
        <v>550.889771</v>
      </c>
      <c r="H25" s="9">
        <v>582.52941899999996</v>
      </c>
      <c r="I25" s="9">
        <v>614.86926300000005</v>
      </c>
      <c r="J25" s="9">
        <v>647.91223100000002</v>
      </c>
      <c r="K25" s="9">
        <v>681.60607900000002</v>
      </c>
      <c r="L25" s="9">
        <v>715.76800500000002</v>
      </c>
      <c r="M25" s="9">
        <v>750.37078899999995</v>
      </c>
      <c r="N25" s="9">
        <v>785.48156700000004</v>
      </c>
      <c r="O25" s="9">
        <v>821.014771</v>
      </c>
      <c r="P25" s="9">
        <v>856.957581</v>
      </c>
      <c r="Q25" s="9">
        <v>893.84301800000003</v>
      </c>
      <c r="R25" s="9">
        <v>932.111267</v>
      </c>
      <c r="S25" s="9">
        <v>971.87451199999998</v>
      </c>
      <c r="T25" s="9">
        <v>1013.762695</v>
      </c>
      <c r="U25" s="9">
        <v>1057.169922</v>
      </c>
      <c r="V25" s="9">
        <v>1102.049561</v>
      </c>
      <c r="W25" s="9">
        <v>1148.3408199999999</v>
      </c>
      <c r="X25" s="9">
        <v>1195.5043949999999</v>
      </c>
      <c r="Y25" s="9">
        <v>1243.159058</v>
      </c>
      <c r="Z25" s="9">
        <v>1291.6079099999999</v>
      </c>
      <c r="AA25" s="9">
        <v>1340.8897710000001</v>
      </c>
      <c r="AB25" s="9">
        <v>1391.0089109999999</v>
      </c>
      <c r="AC25" s="9">
        <v>1441.7703859999999</v>
      </c>
      <c r="AD25" s="9">
        <v>1493.309692</v>
      </c>
      <c r="AE25" s="9">
        <v>1545.525024</v>
      </c>
      <c r="AF25" s="9">
        <v>1597.9808350000001</v>
      </c>
      <c r="AG25" s="9">
        <v>1650.853394</v>
      </c>
      <c r="AH25" s="9">
        <v>1704.821289</v>
      </c>
      <c r="AI25" s="9">
        <v>1760.049561</v>
      </c>
      <c r="AJ25" s="9">
        <v>1816.481323</v>
      </c>
      <c r="AK25" s="9">
        <v>1873.898193</v>
      </c>
      <c r="AL25" s="5">
        <v>4.3226000000000001E-2</v>
      </c>
    </row>
    <row r="26" spans="1:38" ht="15" customHeight="1">
      <c r="A26" s="81" t="s">
        <v>545</v>
      </c>
      <c r="B26" s="7" t="s">
        <v>172</v>
      </c>
      <c r="C26" s="9">
        <v>46.107596999999998</v>
      </c>
      <c r="D26" s="9">
        <v>53.556801</v>
      </c>
      <c r="E26" s="9">
        <v>61.955437000000003</v>
      </c>
      <c r="F26" s="9">
        <v>70.710555999999997</v>
      </c>
      <c r="G26" s="9">
        <v>79.665183999999996</v>
      </c>
      <c r="H26" s="9">
        <v>88.821845999999994</v>
      </c>
      <c r="I26" s="9">
        <v>98.184723000000005</v>
      </c>
      <c r="J26" s="9">
        <v>107.843559</v>
      </c>
      <c r="K26" s="9">
        <v>117.805908</v>
      </c>
      <c r="L26" s="9">
        <v>127.950974</v>
      </c>
      <c r="M26" s="9">
        <v>138.40562399999999</v>
      </c>
      <c r="N26" s="9">
        <v>149.176987</v>
      </c>
      <c r="O26" s="9">
        <v>160.317184</v>
      </c>
      <c r="P26" s="9">
        <v>171.70195000000001</v>
      </c>
      <c r="Q26" s="9">
        <v>183.629288</v>
      </c>
      <c r="R26" s="9">
        <v>196.52310199999999</v>
      </c>
      <c r="S26" s="9">
        <v>209.80586199999999</v>
      </c>
      <c r="T26" s="9">
        <v>223.57392899999999</v>
      </c>
      <c r="U26" s="9">
        <v>237.84446700000001</v>
      </c>
      <c r="V26" s="9">
        <v>252.63464400000001</v>
      </c>
      <c r="W26" s="9">
        <v>268.02603099999999</v>
      </c>
      <c r="X26" s="9">
        <v>283.73040800000001</v>
      </c>
      <c r="Y26" s="9">
        <v>300.33312999999998</v>
      </c>
      <c r="Z26" s="9">
        <v>317.52868699999999</v>
      </c>
      <c r="AA26" s="9">
        <v>342.57705700000002</v>
      </c>
      <c r="AB26" s="9">
        <v>362.78353900000002</v>
      </c>
      <c r="AC26" s="9">
        <v>383.85498000000001</v>
      </c>
      <c r="AD26" s="9">
        <v>405.828979</v>
      </c>
      <c r="AE26" s="9">
        <v>428.74438500000002</v>
      </c>
      <c r="AF26" s="9">
        <v>452.641907</v>
      </c>
      <c r="AG26" s="9">
        <v>477.564301</v>
      </c>
      <c r="AH26" s="9">
        <v>503.55548099999999</v>
      </c>
      <c r="AI26" s="9">
        <v>530.66210899999999</v>
      </c>
      <c r="AJ26" s="9">
        <v>558.93218999999999</v>
      </c>
      <c r="AK26" s="9">
        <v>588.41625999999997</v>
      </c>
      <c r="AL26" s="5">
        <v>7.5328999999999993E-2</v>
      </c>
    </row>
    <row r="27" spans="1:38" ht="15" customHeight="1">
      <c r="A27" s="81" t="s">
        <v>544</v>
      </c>
      <c r="B27" s="7" t="s">
        <v>170</v>
      </c>
      <c r="C27" s="9">
        <v>269.91924999999998</v>
      </c>
      <c r="D27" s="9">
        <v>280.94589200000001</v>
      </c>
      <c r="E27" s="9">
        <v>292.09127799999999</v>
      </c>
      <c r="F27" s="9">
        <v>303.32556199999999</v>
      </c>
      <c r="G27" s="9">
        <v>314.61886600000003</v>
      </c>
      <c r="H27" s="9">
        <v>325.96862800000002</v>
      </c>
      <c r="I27" s="9">
        <v>337.38507099999998</v>
      </c>
      <c r="J27" s="9">
        <v>337.45288099999999</v>
      </c>
      <c r="K27" s="9">
        <v>337.94641100000001</v>
      </c>
      <c r="L27" s="9">
        <v>289.01281699999998</v>
      </c>
      <c r="M27" s="9">
        <v>306.19229100000001</v>
      </c>
      <c r="N27" s="9">
        <v>294.462402</v>
      </c>
      <c r="O27" s="9">
        <v>297.11862200000002</v>
      </c>
      <c r="P27" s="9">
        <v>299.69164999999998</v>
      </c>
      <c r="Q27" s="9">
        <v>302.33575400000001</v>
      </c>
      <c r="R27" s="9">
        <v>306.216095</v>
      </c>
      <c r="S27" s="9">
        <v>296.135468</v>
      </c>
      <c r="T27" s="9">
        <v>300.24786399999999</v>
      </c>
      <c r="U27" s="9">
        <v>304.92413299999998</v>
      </c>
      <c r="V27" s="9">
        <v>310.05044600000002</v>
      </c>
      <c r="W27" s="9">
        <v>315.59347500000001</v>
      </c>
      <c r="X27" s="9">
        <v>321.352417</v>
      </c>
      <c r="Y27" s="9">
        <v>327.57076999999998</v>
      </c>
      <c r="Z27" s="9">
        <v>334.06051600000001</v>
      </c>
      <c r="AA27" s="9">
        <v>340.93185399999999</v>
      </c>
      <c r="AB27" s="9">
        <v>348.88797</v>
      </c>
      <c r="AC27" s="9">
        <v>357.18774400000001</v>
      </c>
      <c r="AD27" s="9">
        <v>365.82943699999998</v>
      </c>
      <c r="AE27" s="9">
        <v>374.815674</v>
      </c>
      <c r="AF27" s="9">
        <v>384.15609699999999</v>
      </c>
      <c r="AG27" s="9">
        <v>393.86279300000001</v>
      </c>
      <c r="AH27" s="9">
        <v>403.94949300000002</v>
      </c>
      <c r="AI27" s="9">
        <v>414.42971799999998</v>
      </c>
      <c r="AJ27" s="9">
        <v>425.31848100000002</v>
      </c>
      <c r="AK27" s="9">
        <v>436.631012</v>
      </c>
      <c r="AL27" s="5">
        <v>1.3450999999999999E-2</v>
      </c>
    </row>
    <row r="28" spans="1:38" ht="15" customHeight="1">
      <c r="A28" s="81" t="s">
        <v>543</v>
      </c>
      <c r="B28" s="7" t="s">
        <v>253</v>
      </c>
      <c r="C28" s="9">
        <v>1536.764038</v>
      </c>
      <c r="D28" s="9">
        <v>1603.2585449999999</v>
      </c>
      <c r="E28" s="9">
        <v>1681.6623540000001</v>
      </c>
      <c r="F28" s="9">
        <v>1762.7803960000001</v>
      </c>
      <c r="G28" s="9">
        <v>1830.674561</v>
      </c>
      <c r="H28" s="9">
        <v>1900.6583250000001</v>
      </c>
      <c r="I28" s="9">
        <v>1935.1770019999999</v>
      </c>
      <c r="J28" s="9">
        <v>2032.9418949999999</v>
      </c>
      <c r="K28" s="9">
        <v>2067.6088869999999</v>
      </c>
      <c r="L28" s="9">
        <v>2173.851318</v>
      </c>
      <c r="M28" s="9">
        <v>2246.2814939999998</v>
      </c>
      <c r="N28" s="9">
        <v>2318.3012699999999</v>
      </c>
      <c r="O28" s="9">
        <v>2407.516846</v>
      </c>
      <c r="P28" s="9">
        <v>2498.8654790000001</v>
      </c>
      <c r="Q28" s="9">
        <v>2593.7387699999999</v>
      </c>
      <c r="R28" s="9">
        <v>2668.5197750000002</v>
      </c>
      <c r="S28" s="9">
        <v>2754.6645509999998</v>
      </c>
      <c r="T28" s="9">
        <v>2863.3142090000001</v>
      </c>
      <c r="U28" s="9">
        <v>2975.4072270000001</v>
      </c>
      <c r="V28" s="9">
        <v>3089.859375</v>
      </c>
      <c r="W28" s="9">
        <v>3208.17749</v>
      </c>
      <c r="X28" s="9">
        <v>3328.9736330000001</v>
      </c>
      <c r="Y28" s="9">
        <v>3452.654297</v>
      </c>
      <c r="Z28" s="9">
        <v>3578.2619629999999</v>
      </c>
      <c r="AA28" s="9">
        <v>3703.8403320000002</v>
      </c>
      <c r="AB28" s="9">
        <v>3832.765625</v>
      </c>
      <c r="AC28" s="9">
        <v>3964.6401369999999</v>
      </c>
      <c r="AD28" s="9">
        <v>4099.7583009999998</v>
      </c>
      <c r="AE28" s="9">
        <v>4238.1455079999996</v>
      </c>
      <c r="AF28" s="9">
        <v>4379.6186520000001</v>
      </c>
      <c r="AG28" s="9">
        <v>4524.203125</v>
      </c>
      <c r="AH28" s="9">
        <v>4691.076172</v>
      </c>
      <c r="AI28" s="9">
        <v>4892.2983400000003</v>
      </c>
      <c r="AJ28" s="9">
        <v>5102.4096680000002</v>
      </c>
      <c r="AK28" s="9">
        <v>5321.7666019999997</v>
      </c>
      <c r="AL28" s="5">
        <v>3.7026000000000003E-2</v>
      </c>
    </row>
    <row r="29" spans="1:38" ht="15" customHeight="1">
      <c r="A29" s="81" t="s">
        <v>542</v>
      </c>
      <c r="B29" s="7" t="s">
        <v>174</v>
      </c>
      <c r="C29" s="9">
        <v>886.27325399999995</v>
      </c>
      <c r="D29" s="9">
        <v>912.53070100000002</v>
      </c>
      <c r="E29" s="9">
        <v>949.68841599999996</v>
      </c>
      <c r="F29" s="9">
        <v>988.50122099999999</v>
      </c>
      <c r="G29" s="9">
        <v>1027.593384</v>
      </c>
      <c r="H29" s="9">
        <v>1068.918091</v>
      </c>
      <c r="I29" s="9">
        <v>1111.159058</v>
      </c>
      <c r="J29" s="9">
        <v>1156.9045410000001</v>
      </c>
      <c r="K29" s="9">
        <v>1204.130981</v>
      </c>
      <c r="L29" s="9">
        <v>1254.799438</v>
      </c>
      <c r="M29" s="9">
        <v>1307.8204350000001</v>
      </c>
      <c r="N29" s="9">
        <v>1362.8743899999999</v>
      </c>
      <c r="O29" s="9">
        <v>1418.535889</v>
      </c>
      <c r="P29" s="9">
        <v>1475.7110600000001</v>
      </c>
      <c r="Q29" s="9">
        <v>1535.4213870000001</v>
      </c>
      <c r="R29" s="9">
        <v>1596.901611</v>
      </c>
      <c r="S29" s="9">
        <v>1660.0048830000001</v>
      </c>
      <c r="T29" s="9">
        <v>1724.754639</v>
      </c>
      <c r="U29" s="9">
        <v>1791.143677</v>
      </c>
      <c r="V29" s="9">
        <v>1857.8873289999999</v>
      </c>
      <c r="W29" s="9">
        <v>1926.5455320000001</v>
      </c>
      <c r="X29" s="9">
        <v>1995.876221</v>
      </c>
      <c r="Y29" s="9">
        <v>2065.716797</v>
      </c>
      <c r="Z29" s="9">
        <v>2135.4240719999998</v>
      </c>
      <c r="AA29" s="9">
        <v>2204.718018</v>
      </c>
      <c r="AB29" s="9">
        <v>2274.251221</v>
      </c>
      <c r="AC29" s="9">
        <v>2344.5498050000001</v>
      </c>
      <c r="AD29" s="9">
        <v>2415.843018</v>
      </c>
      <c r="AE29" s="9">
        <v>2488.0822750000002</v>
      </c>
      <c r="AF29" s="9">
        <v>2560.9780270000001</v>
      </c>
      <c r="AG29" s="9">
        <v>2634.438721</v>
      </c>
      <c r="AH29" s="9">
        <v>2727.5402829999998</v>
      </c>
      <c r="AI29" s="9">
        <v>2852.2390140000002</v>
      </c>
      <c r="AJ29" s="9">
        <v>2982.9038089999999</v>
      </c>
      <c r="AK29" s="9">
        <v>3119.8222660000001</v>
      </c>
      <c r="AL29" s="5">
        <v>3.7954000000000002E-2</v>
      </c>
    </row>
    <row r="30" spans="1:38" ht="15" customHeight="1">
      <c r="A30" s="81" t="s">
        <v>541</v>
      </c>
      <c r="B30" s="7" t="s">
        <v>172</v>
      </c>
      <c r="C30" s="9">
        <v>169.24189799999999</v>
      </c>
      <c r="D30" s="9">
        <v>180.729782</v>
      </c>
      <c r="E30" s="9">
        <v>192.60704000000001</v>
      </c>
      <c r="F30" s="9">
        <v>204.93130500000001</v>
      </c>
      <c r="G30" s="9">
        <v>217.746475</v>
      </c>
      <c r="H30" s="9">
        <v>231.03324900000001</v>
      </c>
      <c r="I30" s="9">
        <v>244.66197199999999</v>
      </c>
      <c r="J30" s="9">
        <v>258.72592200000003</v>
      </c>
      <c r="K30" s="9">
        <v>273.17901599999999</v>
      </c>
      <c r="L30" s="9">
        <v>287.82720899999998</v>
      </c>
      <c r="M30" s="9">
        <v>302.68310500000001</v>
      </c>
      <c r="N30" s="9">
        <v>317.71951300000001</v>
      </c>
      <c r="O30" s="9">
        <v>332.96148699999998</v>
      </c>
      <c r="P30" s="9">
        <v>348.39117399999998</v>
      </c>
      <c r="Q30" s="9">
        <v>364.03326399999997</v>
      </c>
      <c r="R30" s="9">
        <v>379.91442899999998</v>
      </c>
      <c r="S30" s="9">
        <v>396.04736300000002</v>
      </c>
      <c r="T30" s="9">
        <v>412.43112200000002</v>
      </c>
      <c r="U30" s="9">
        <v>429.039581</v>
      </c>
      <c r="V30" s="9">
        <v>445.849243</v>
      </c>
      <c r="W30" s="9">
        <v>462.86657700000001</v>
      </c>
      <c r="X30" s="9">
        <v>480.148529</v>
      </c>
      <c r="Y30" s="9">
        <v>497.75485200000003</v>
      </c>
      <c r="Z30" s="9">
        <v>515.61987299999998</v>
      </c>
      <c r="AA30" s="9">
        <v>533.72997999999995</v>
      </c>
      <c r="AB30" s="9">
        <v>552.05352800000003</v>
      </c>
      <c r="AC30" s="9">
        <v>570.55792199999996</v>
      </c>
      <c r="AD30" s="9">
        <v>589.21533199999999</v>
      </c>
      <c r="AE30" s="9">
        <v>608.00286900000003</v>
      </c>
      <c r="AF30" s="9">
        <v>626.92303500000003</v>
      </c>
      <c r="AG30" s="9">
        <v>645.98205600000006</v>
      </c>
      <c r="AH30" s="9">
        <v>665.16656499999999</v>
      </c>
      <c r="AI30" s="9">
        <v>684.45623799999998</v>
      </c>
      <c r="AJ30" s="9">
        <v>703.836365</v>
      </c>
      <c r="AK30" s="9">
        <v>723.35876499999995</v>
      </c>
      <c r="AL30" s="5">
        <v>4.2923000000000003E-2</v>
      </c>
    </row>
    <row r="31" spans="1:38" ht="15" customHeight="1">
      <c r="A31" s="81" t="s">
        <v>540</v>
      </c>
      <c r="B31" s="7" t="s">
        <v>170</v>
      </c>
      <c r="C31" s="9">
        <v>481.24890099999999</v>
      </c>
      <c r="D31" s="9">
        <v>509.99798600000003</v>
      </c>
      <c r="E31" s="9">
        <v>539.36688200000003</v>
      </c>
      <c r="F31" s="9">
        <v>569.34789999999998</v>
      </c>
      <c r="G31" s="9">
        <v>585.33477800000003</v>
      </c>
      <c r="H31" s="9">
        <v>600.70703100000003</v>
      </c>
      <c r="I31" s="9">
        <v>579.35595699999999</v>
      </c>
      <c r="J31" s="9">
        <v>617.31133999999997</v>
      </c>
      <c r="K31" s="9">
        <v>590.29882799999996</v>
      </c>
      <c r="L31" s="9">
        <v>631.22466999999995</v>
      </c>
      <c r="M31" s="9">
        <v>635.77795400000002</v>
      </c>
      <c r="N31" s="9">
        <v>637.70739700000001</v>
      </c>
      <c r="O31" s="9">
        <v>656.01959199999999</v>
      </c>
      <c r="P31" s="9">
        <v>674.76324499999998</v>
      </c>
      <c r="Q31" s="9">
        <v>694.28430200000003</v>
      </c>
      <c r="R31" s="9">
        <v>691.70379600000001</v>
      </c>
      <c r="S31" s="9">
        <v>698.61236599999995</v>
      </c>
      <c r="T31" s="9">
        <v>726.12841800000001</v>
      </c>
      <c r="U31" s="9">
        <v>755.22387700000002</v>
      </c>
      <c r="V31" s="9">
        <v>786.12292500000001</v>
      </c>
      <c r="W31" s="9">
        <v>818.76531999999997</v>
      </c>
      <c r="X31" s="9">
        <v>852.94891399999995</v>
      </c>
      <c r="Y31" s="9">
        <v>889.18261700000005</v>
      </c>
      <c r="Z31" s="9">
        <v>927.21801800000003</v>
      </c>
      <c r="AA31" s="9">
        <v>965.39221199999997</v>
      </c>
      <c r="AB31" s="9">
        <v>1006.460999</v>
      </c>
      <c r="AC31" s="9">
        <v>1049.5325929999999</v>
      </c>
      <c r="AD31" s="9">
        <v>1094.6999510000001</v>
      </c>
      <c r="AE31" s="9">
        <v>1142.060303</v>
      </c>
      <c r="AF31" s="9">
        <v>1191.7176509999999</v>
      </c>
      <c r="AG31" s="9">
        <v>1243.7821039999999</v>
      </c>
      <c r="AH31" s="9">
        <v>1298.369629</v>
      </c>
      <c r="AI31" s="9">
        <v>1355.6030270000001</v>
      </c>
      <c r="AJ31" s="9">
        <v>1415.669312</v>
      </c>
      <c r="AK31" s="9">
        <v>1478.585327</v>
      </c>
      <c r="AL31" s="5">
        <v>3.2780999999999998E-2</v>
      </c>
    </row>
    <row r="32" spans="1:38" ht="15" customHeight="1">
      <c r="A32" s="81" t="s">
        <v>539</v>
      </c>
      <c r="B32" s="7" t="s">
        <v>248</v>
      </c>
      <c r="C32" s="9">
        <v>6153.2617190000001</v>
      </c>
      <c r="D32" s="9">
        <v>6374.8198240000002</v>
      </c>
      <c r="E32" s="9">
        <v>6597.9858400000003</v>
      </c>
      <c r="F32" s="9">
        <v>6820.0410160000001</v>
      </c>
      <c r="G32" s="9">
        <v>7040.5356449999999</v>
      </c>
      <c r="H32" s="9">
        <v>7258.6137699999999</v>
      </c>
      <c r="I32" s="9">
        <v>7472.8432620000003</v>
      </c>
      <c r="J32" s="9">
        <v>7699.0595700000003</v>
      </c>
      <c r="K32" s="9">
        <v>7935.3051759999998</v>
      </c>
      <c r="L32" s="9">
        <v>8170.8701170000004</v>
      </c>
      <c r="M32" s="9">
        <v>8405.9238280000009</v>
      </c>
      <c r="N32" s="9">
        <v>8640.1757809999999</v>
      </c>
      <c r="O32" s="9">
        <v>8870.8369139999995</v>
      </c>
      <c r="P32" s="9">
        <v>9098.3144530000009</v>
      </c>
      <c r="Q32" s="9">
        <v>9330.6914059999999</v>
      </c>
      <c r="R32" s="9">
        <v>9584.2246090000008</v>
      </c>
      <c r="S32" s="9">
        <v>9838.359375</v>
      </c>
      <c r="T32" s="9">
        <v>10091.880859000001</v>
      </c>
      <c r="U32" s="9">
        <v>10342.321289</v>
      </c>
      <c r="V32" s="9">
        <v>10587.041992</v>
      </c>
      <c r="W32" s="9">
        <v>10824.073242</v>
      </c>
      <c r="X32" s="9">
        <v>11051.252930000001</v>
      </c>
      <c r="Y32" s="9">
        <v>11270.444336</v>
      </c>
      <c r="Z32" s="9">
        <v>11477.556640999999</v>
      </c>
      <c r="AA32" s="9">
        <v>11689.191406</v>
      </c>
      <c r="AB32" s="9">
        <v>11895.838867</v>
      </c>
      <c r="AC32" s="9">
        <v>12104.759765999999</v>
      </c>
      <c r="AD32" s="9">
        <v>12315.824219</v>
      </c>
      <c r="AE32" s="9">
        <v>12531.226562</v>
      </c>
      <c r="AF32" s="9">
        <v>12749.574219</v>
      </c>
      <c r="AG32" s="9">
        <v>12972.806640999999</v>
      </c>
      <c r="AH32" s="9">
        <v>13199.342773</v>
      </c>
      <c r="AI32" s="9">
        <v>13431.754883</v>
      </c>
      <c r="AJ32" s="9">
        <v>13670.097656</v>
      </c>
      <c r="AK32" s="9">
        <v>13913.432617</v>
      </c>
      <c r="AL32" s="5">
        <v>2.3932999999999999E-2</v>
      </c>
    </row>
    <row r="33" spans="1:38" ht="15" customHeight="1">
      <c r="A33" s="81" t="s">
        <v>538</v>
      </c>
      <c r="B33" s="7" t="s">
        <v>174</v>
      </c>
      <c r="C33" s="9">
        <v>3509.3947750000002</v>
      </c>
      <c r="D33" s="9">
        <v>3667.6271969999998</v>
      </c>
      <c r="E33" s="9">
        <v>3829.3442380000001</v>
      </c>
      <c r="F33" s="9">
        <v>3992.21875</v>
      </c>
      <c r="G33" s="9">
        <v>4155.9526370000003</v>
      </c>
      <c r="H33" s="9">
        <v>4320.0859380000002</v>
      </c>
      <c r="I33" s="9">
        <v>4484.3930659999996</v>
      </c>
      <c r="J33" s="9">
        <v>4648.8647460000002</v>
      </c>
      <c r="K33" s="9">
        <v>4813.1396480000003</v>
      </c>
      <c r="L33" s="9">
        <v>4976.9653319999998</v>
      </c>
      <c r="M33" s="9">
        <v>5138.9926759999998</v>
      </c>
      <c r="N33" s="9">
        <v>5300.6274409999996</v>
      </c>
      <c r="O33" s="9">
        <v>5460.1440430000002</v>
      </c>
      <c r="P33" s="9">
        <v>5614.841797</v>
      </c>
      <c r="Q33" s="9">
        <v>5766.7705079999996</v>
      </c>
      <c r="R33" s="9">
        <v>5916.2099609999996</v>
      </c>
      <c r="S33" s="9">
        <v>6063.5200199999999</v>
      </c>
      <c r="T33" s="9">
        <v>6209.4335940000001</v>
      </c>
      <c r="U33" s="9">
        <v>6354.4692379999997</v>
      </c>
      <c r="V33" s="9">
        <v>6497.6782229999999</v>
      </c>
      <c r="W33" s="9">
        <v>6637.720703</v>
      </c>
      <c r="X33" s="9">
        <v>6772.1621089999999</v>
      </c>
      <c r="Y33" s="9">
        <v>6900.5737300000001</v>
      </c>
      <c r="Z33" s="9">
        <v>7023.0976559999999</v>
      </c>
      <c r="AA33" s="9">
        <v>7143.4091799999997</v>
      </c>
      <c r="AB33" s="9">
        <v>7262.2016599999997</v>
      </c>
      <c r="AC33" s="9">
        <v>7379.9111329999996</v>
      </c>
      <c r="AD33" s="9">
        <v>7500.001953</v>
      </c>
      <c r="AE33" s="9">
        <v>7621.3745120000003</v>
      </c>
      <c r="AF33" s="9">
        <v>7743.4189450000003</v>
      </c>
      <c r="AG33" s="9">
        <v>7866.5068359999996</v>
      </c>
      <c r="AH33" s="9">
        <v>7989.5078119999998</v>
      </c>
      <c r="AI33" s="9">
        <v>8114.3188479999999</v>
      </c>
      <c r="AJ33" s="9">
        <v>8241.4404300000006</v>
      </c>
      <c r="AK33" s="9">
        <v>8373.1523440000001</v>
      </c>
      <c r="AL33" s="5">
        <v>2.5329999999999998E-2</v>
      </c>
    </row>
    <row r="34" spans="1:38" ht="15" customHeight="1">
      <c r="A34" s="81" t="s">
        <v>537</v>
      </c>
      <c r="B34" s="7" t="s">
        <v>172</v>
      </c>
      <c r="C34" s="9">
        <v>1095.2895510000001</v>
      </c>
      <c r="D34" s="9">
        <v>1134.3636469999999</v>
      </c>
      <c r="E34" s="9">
        <v>1173.1851810000001</v>
      </c>
      <c r="F34" s="9">
        <v>1211.709106</v>
      </c>
      <c r="G34" s="9">
        <v>1250.0341800000001</v>
      </c>
      <c r="H34" s="9">
        <v>1288.056274</v>
      </c>
      <c r="I34" s="9">
        <v>1324.818726</v>
      </c>
      <c r="J34" s="9">
        <v>1362.3276370000001</v>
      </c>
      <c r="K34" s="9">
        <v>1399.3076169999999</v>
      </c>
      <c r="L34" s="9">
        <v>1434.80188</v>
      </c>
      <c r="M34" s="9">
        <v>1470.2353519999999</v>
      </c>
      <c r="N34" s="9">
        <v>1504.4732670000001</v>
      </c>
      <c r="O34" s="9">
        <v>1536.6026609999999</v>
      </c>
      <c r="P34" s="9">
        <v>1569.8452150000001</v>
      </c>
      <c r="Q34" s="9">
        <v>1609.8515620000001</v>
      </c>
      <c r="R34" s="9">
        <v>1655.835327</v>
      </c>
      <c r="S34" s="9">
        <v>1703.3576660000001</v>
      </c>
      <c r="T34" s="9">
        <v>1755.1142580000001</v>
      </c>
      <c r="U34" s="9">
        <v>1808.5458980000001</v>
      </c>
      <c r="V34" s="9">
        <v>1864.3404539999999</v>
      </c>
      <c r="W34" s="9">
        <v>1922.1757809999999</v>
      </c>
      <c r="X34" s="9">
        <v>1980.6445309999999</v>
      </c>
      <c r="Y34" s="9">
        <v>2042.157837</v>
      </c>
      <c r="Z34" s="9">
        <v>2104.5126949999999</v>
      </c>
      <c r="AA34" s="9">
        <v>2168.633789</v>
      </c>
      <c r="AB34" s="9">
        <v>2233.048828</v>
      </c>
      <c r="AC34" s="9">
        <v>2300.5688479999999</v>
      </c>
      <c r="AD34" s="9">
        <v>2369.2189939999998</v>
      </c>
      <c r="AE34" s="9">
        <v>2441.0671390000002</v>
      </c>
      <c r="AF34" s="9">
        <v>2515.1835940000001</v>
      </c>
      <c r="AG34" s="9">
        <v>2591.6408689999998</v>
      </c>
      <c r="AH34" s="9">
        <v>2670.5131839999999</v>
      </c>
      <c r="AI34" s="9">
        <v>2751.8791500000002</v>
      </c>
      <c r="AJ34" s="9">
        <v>2835.8171390000002</v>
      </c>
      <c r="AK34" s="9">
        <v>2922.4091800000001</v>
      </c>
      <c r="AL34" s="5">
        <v>2.9092E-2</v>
      </c>
    </row>
    <row r="35" spans="1:38" ht="15" customHeight="1">
      <c r="A35" s="81" t="s">
        <v>536</v>
      </c>
      <c r="B35" s="7" t="s">
        <v>170</v>
      </c>
      <c r="C35" s="9">
        <v>1548.576904</v>
      </c>
      <c r="D35" s="9">
        <v>1572.8292240000001</v>
      </c>
      <c r="E35" s="9">
        <v>1595.4564210000001</v>
      </c>
      <c r="F35" s="9">
        <v>1616.1134030000001</v>
      </c>
      <c r="G35" s="9">
        <v>1634.548828</v>
      </c>
      <c r="H35" s="9">
        <v>1650.471558</v>
      </c>
      <c r="I35" s="9">
        <v>1663.631226</v>
      </c>
      <c r="J35" s="9">
        <v>1687.8670649999999</v>
      </c>
      <c r="K35" s="9">
        <v>1722.8580320000001</v>
      </c>
      <c r="L35" s="9">
        <v>1759.102783</v>
      </c>
      <c r="M35" s="9">
        <v>1796.6954350000001</v>
      </c>
      <c r="N35" s="9">
        <v>1835.075317</v>
      </c>
      <c r="O35" s="9">
        <v>1874.089966</v>
      </c>
      <c r="P35" s="9">
        <v>1913.6270750000001</v>
      </c>
      <c r="Q35" s="9">
        <v>1954.0695800000001</v>
      </c>
      <c r="R35" s="9">
        <v>2012.1796879999999</v>
      </c>
      <c r="S35" s="9">
        <v>2071.4816890000002</v>
      </c>
      <c r="T35" s="9">
        <v>2127.3325199999999</v>
      </c>
      <c r="U35" s="9">
        <v>2179.3059079999998</v>
      </c>
      <c r="V35" s="9">
        <v>2225.023682</v>
      </c>
      <c r="W35" s="9">
        <v>2264.1767580000001</v>
      </c>
      <c r="X35" s="9">
        <v>2298.446289</v>
      </c>
      <c r="Y35" s="9">
        <v>2327.713135</v>
      </c>
      <c r="Z35" s="9">
        <v>2349.9467770000001</v>
      </c>
      <c r="AA35" s="9">
        <v>2377.148682</v>
      </c>
      <c r="AB35" s="9">
        <v>2400.5888669999999</v>
      </c>
      <c r="AC35" s="9">
        <v>2424.2788089999999</v>
      </c>
      <c r="AD35" s="9">
        <v>2446.6040039999998</v>
      </c>
      <c r="AE35" s="9">
        <v>2468.7856449999999</v>
      </c>
      <c r="AF35" s="9">
        <v>2490.9721679999998</v>
      </c>
      <c r="AG35" s="9">
        <v>2514.6591800000001</v>
      </c>
      <c r="AH35" s="9">
        <v>2539.321289</v>
      </c>
      <c r="AI35" s="9">
        <v>2565.5566410000001</v>
      </c>
      <c r="AJ35" s="9">
        <v>2592.8393550000001</v>
      </c>
      <c r="AK35" s="9">
        <v>2617.8710940000001</v>
      </c>
      <c r="AL35" s="5">
        <v>1.5559E-2</v>
      </c>
    </row>
    <row r="36" spans="1:38" ht="15" customHeight="1">
      <c r="A36" s="81" t="s">
        <v>535</v>
      </c>
      <c r="B36" s="7" t="s">
        <v>243</v>
      </c>
      <c r="C36" s="9">
        <v>1325.7531739999999</v>
      </c>
      <c r="D36" s="9">
        <v>1344.5458980000001</v>
      </c>
      <c r="E36" s="9">
        <v>1362.7299800000001</v>
      </c>
      <c r="F36" s="9">
        <v>1381.5341800000001</v>
      </c>
      <c r="G36" s="9">
        <v>1401.778198</v>
      </c>
      <c r="H36" s="9">
        <v>1435.330078</v>
      </c>
      <c r="I36" s="9">
        <v>1473.708496</v>
      </c>
      <c r="J36" s="9">
        <v>1514.622803</v>
      </c>
      <c r="K36" s="9">
        <v>1555.3359379999999</v>
      </c>
      <c r="L36" s="9">
        <v>1598.7470699999999</v>
      </c>
      <c r="M36" s="9">
        <v>1646.5089109999999</v>
      </c>
      <c r="N36" s="9">
        <v>1702.4982910000001</v>
      </c>
      <c r="O36" s="9">
        <v>1762.4389650000001</v>
      </c>
      <c r="P36" s="9">
        <v>1827.1062010000001</v>
      </c>
      <c r="Q36" s="9">
        <v>1894.7998050000001</v>
      </c>
      <c r="R36" s="9">
        <v>1974.0600589999999</v>
      </c>
      <c r="S36" s="9">
        <v>2056.686768</v>
      </c>
      <c r="T36" s="9">
        <v>2136.4111330000001</v>
      </c>
      <c r="U36" s="9">
        <v>2219.935547</v>
      </c>
      <c r="V36" s="9">
        <v>2312.016846</v>
      </c>
      <c r="W36" s="9">
        <v>2409.7890619999998</v>
      </c>
      <c r="X36" s="9">
        <v>2515.0351559999999</v>
      </c>
      <c r="Y36" s="9">
        <v>2627.8161620000001</v>
      </c>
      <c r="Z36" s="9">
        <v>2747.189453</v>
      </c>
      <c r="AA36" s="9">
        <v>2877.3022460000002</v>
      </c>
      <c r="AB36" s="9">
        <v>3015.288086</v>
      </c>
      <c r="AC36" s="9">
        <v>3161.4045409999999</v>
      </c>
      <c r="AD36" s="9">
        <v>3316.0722660000001</v>
      </c>
      <c r="AE36" s="9">
        <v>3479.694336</v>
      </c>
      <c r="AF36" s="9">
        <v>3652.7136230000001</v>
      </c>
      <c r="AG36" s="9">
        <v>3835.5964359999998</v>
      </c>
      <c r="AH36" s="9">
        <v>4028.8637699999999</v>
      </c>
      <c r="AI36" s="9">
        <v>4233.0278319999998</v>
      </c>
      <c r="AJ36" s="9">
        <v>4448.6416019999997</v>
      </c>
      <c r="AK36" s="9">
        <v>4676.3217770000001</v>
      </c>
      <c r="AL36" s="5">
        <v>3.8494E-2</v>
      </c>
    </row>
    <row r="37" spans="1:38" ht="15" customHeight="1">
      <c r="A37" s="81" t="s">
        <v>534</v>
      </c>
      <c r="B37" s="7" t="s">
        <v>174</v>
      </c>
      <c r="C37" s="9">
        <v>601.67718500000001</v>
      </c>
      <c r="D37" s="9">
        <v>605.09857199999999</v>
      </c>
      <c r="E37" s="9">
        <v>607.65332000000001</v>
      </c>
      <c r="F37" s="9">
        <v>610.95959500000004</v>
      </c>
      <c r="G37" s="9">
        <v>615.16754200000003</v>
      </c>
      <c r="H37" s="9">
        <v>631.74865699999998</v>
      </c>
      <c r="I37" s="9">
        <v>652.98138400000005</v>
      </c>
      <c r="J37" s="9">
        <v>676.37402299999997</v>
      </c>
      <c r="K37" s="9">
        <v>700.06707800000004</v>
      </c>
      <c r="L37" s="9">
        <v>725.69732699999997</v>
      </c>
      <c r="M37" s="9">
        <v>752.77990699999998</v>
      </c>
      <c r="N37" s="9">
        <v>780.56243900000004</v>
      </c>
      <c r="O37" s="9">
        <v>810.10205099999996</v>
      </c>
      <c r="P37" s="9">
        <v>842.05102499999998</v>
      </c>
      <c r="Q37" s="9">
        <v>875.27062999999998</v>
      </c>
      <c r="R37" s="9">
        <v>915.15570100000002</v>
      </c>
      <c r="S37" s="9">
        <v>956.98364300000003</v>
      </c>
      <c r="T37" s="9">
        <v>1003.504639</v>
      </c>
      <c r="U37" s="9">
        <v>1050.729736</v>
      </c>
      <c r="V37" s="9">
        <v>1101.4580080000001</v>
      </c>
      <c r="W37" s="9">
        <v>1153.930664</v>
      </c>
      <c r="X37" s="9">
        <v>1209.9769289999999</v>
      </c>
      <c r="Y37" s="9">
        <v>1269.7178960000001</v>
      </c>
      <c r="Z37" s="9">
        <v>1332.2962649999999</v>
      </c>
      <c r="AA37" s="9">
        <v>1401.904297</v>
      </c>
      <c r="AB37" s="9">
        <v>1475.661865</v>
      </c>
      <c r="AC37" s="9">
        <v>1553.6875</v>
      </c>
      <c r="AD37" s="9">
        <v>1636.230591</v>
      </c>
      <c r="AE37" s="9">
        <v>1723.553345</v>
      </c>
      <c r="AF37" s="9">
        <v>1815.934082</v>
      </c>
      <c r="AG37" s="9">
        <v>1913.6676030000001</v>
      </c>
      <c r="AH37" s="9">
        <v>2017.0661620000001</v>
      </c>
      <c r="AI37" s="9">
        <v>2126.4592290000001</v>
      </c>
      <c r="AJ37" s="9">
        <v>2242.1960450000001</v>
      </c>
      <c r="AK37" s="9">
        <v>2364.6472170000002</v>
      </c>
      <c r="AL37" s="5">
        <v>4.2167999999999997E-2</v>
      </c>
    </row>
    <row r="38" spans="1:38" ht="15" customHeight="1">
      <c r="A38" s="81" t="s">
        <v>533</v>
      </c>
      <c r="B38" s="7" t="s">
        <v>172</v>
      </c>
      <c r="C38" s="9">
        <v>200.87439000000001</v>
      </c>
      <c r="D38" s="9">
        <v>212.23204000000001</v>
      </c>
      <c r="E38" s="9">
        <v>224.09158300000001</v>
      </c>
      <c r="F38" s="9">
        <v>236.120758</v>
      </c>
      <c r="G38" s="9">
        <v>249.60977199999999</v>
      </c>
      <c r="H38" s="9">
        <v>263.68197600000002</v>
      </c>
      <c r="I38" s="9">
        <v>278.29061899999999</v>
      </c>
      <c r="J38" s="9">
        <v>293.63595600000002</v>
      </c>
      <c r="K38" s="9">
        <v>309.70254499999999</v>
      </c>
      <c r="L38" s="9">
        <v>326.51190200000002</v>
      </c>
      <c r="M38" s="9">
        <v>343.29757699999999</v>
      </c>
      <c r="N38" s="9">
        <v>362.19940200000002</v>
      </c>
      <c r="O38" s="9">
        <v>382.23321499999997</v>
      </c>
      <c r="P38" s="9">
        <v>403.48074300000002</v>
      </c>
      <c r="Q38" s="9">
        <v>426.05694599999998</v>
      </c>
      <c r="R38" s="9">
        <v>449.993469</v>
      </c>
      <c r="S38" s="9">
        <v>475.15826399999997</v>
      </c>
      <c r="T38" s="9">
        <v>501.61135899999999</v>
      </c>
      <c r="U38" s="9">
        <v>528.41272000000004</v>
      </c>
      <c r="V38" s="9">
        <v>557.625</v>
      </c>
      <c r="W38" s="9">
        <v>588.33319100000006</v>
      </c>
      <c r="X38" s="9">
        <v>620.618652</v>
      </c>
      <c r="Y38" s="9">
        <v>654.52966300000003</v>
      </c>
      <c r="Z38" s="9">
        <v>690.10595699999999</v>
      </c>
      <c r="AA38" s="9">
        <v>727.32940699999995</v>
      </c>
      <c r="AB38" s="9">
        <v>766.16754200000003</v>
      </c>
      <c r="AC38" s="9">
        <v>806.71563700000002</v>
      </c>
      <c r="AD38" s="9">
        <v>849.05566399999998</v>
      </c>
      <c r="AE38" s="9">
        <v>893.23596199999997</v>
      </c>
      <c r="AF38" s="9">
        <v>939.33581500000003</v>
      </c>
      <c r="AG38" s="9">
        <v>987.48406999999997</v>
      </c>
      <c r="AH38" s="9">
        <v>1037.7954099999999</v>
      </c>
      <c r="AI38" s="9">
        <v>1090.372437</v>
      </c>
      <c r="AJ38" s="9">
        <v>1145.322388</v>
      </c>
      <c r="AK38" s="9">
        <v>1202.7514650000001</v>
      </c>
      <c r="AL38" s="5">
        <v>5.3971999999999999E-2</v>
      </c>
    </row>
    <row r="39" spans="1:38" ht="15" customHeight="1">
      <c r="A39" s="81" t="s">
        <v>532</v>
      </c>
      <c r="B39" s="7" t="s">
        <v>170</v>
      </c>
      <c r="C39" s="9">
        <v>523.20165999999995</v>
      </c>
      <c r="D39" s="9">
        <v>527.21527100000003</v>
      </c>
      <c r="E39" s="9">
        <v>530.98510699999997</v>
      </c>
      <c r="F39" s="9">
        <v>534.45385699999997</v>
      </c>
      <c r="G39" s="9">
        <v>537.000854</v>
      </c>
      <c r="H39" s="9">
        <v>539.89935300000002</v>
      </c>
      <c r="I39" s="9">
        <v>542.43658400000004</v>
      </c>
      <c r="J39" s="9">
        <v>544.61273200000005</v>
      </c>
      <c r="K39" s="9">
        <v>545.566284</v>
      </c>
      <c r="L39" s="9">
        <v>546.53784199999996</v>
      </c>
      <c r="M39" s="9">
        <v>550.43139599999995</v>
      </c>
      <c r="N39" s="9">
        <v>559.73644999999999</v>
      </c>
      <c r="O39" s="9">
        <v>570.10369900000001</v>
      </c>
      <c r="P39" s="9">
        <v>581.57440199999996</v>
      </c>
      <c r="Q39" s="9">
        <v>593.47210700000005</v>
      </c>
      <c r="R39" s="9">
        <v>608.91082800000004</v>
      </c>
      <c r="S39" s="9">
        <v>624.54492200000004</v>
      </c>
      <c r="T39" s="9">
        <v>631.29516599999999</v>
      </c>
      <c r="U39" s="9">
        <v>640.79296899999997</v>
      </c>
      <c r="V39" s="9">
        <v>652.93377699999996</v>
      </c>
      <c r="W39" s="9">
        <v>667.52508499999999</v>
      </c>
      <c r="X39" s="9">
        <v>684.43957499999999</v>
      </c>
      <c r="Y39" s="9">
        <v>703.56854199999998</v>
      </c>
      <c r="Z39" s="9">
        <v>724.78723100000002</v>
      </c>
      <c r="AA39" s="9">
        <v>748.06848100000002</v>
      </c>
      <c r="AB39" s="9">
        <v>773.458618</v>
      </c>
      <c r="AC39" s="9">
        <v>801.00140399999998</v>
      </c>
      <c r="AD39" s="9">
        <v>830.78607199999999</v>
      </c>
      <c r="AE39" s="9">
        <v>862.90515100000005</v>
      </c>
      <c r="AF39" s="9">
        <v>897.44366500000001</v>
      </c>
      <c r="AG39" s="9">
        <v>934.44476299999997</v>
      </c>
      <c r="AH39" s="9">
        <v>974.00219700000002</v>
      </c>
      <c r="AI39" s="9">
        <v>1016.1961669999999</v>
      </c>
      <c r="AJ39" s="9">
        <v>1061.122803</v>
      </c>
      <c r="AK39" s="9">
        <v>1108.9229740000001</v>
      </c>
      <c r="AL39" s="5">
        <v>2.2787000000000002E-2</v>
      </c>
    </row>
    <row r="40" spans="1:38" ht="15" customHeight="1">
      <c r="A40" s="81" t="s">
        <v>531</v>
      </c>
      <c r="B40" s="7" t="s">
        <v>238</v>
      </c>
      <c r="C40" s="9">
        <v>1843.5367429999999</v>
      </c>
      <c r="D40" s="9">
        <v>1938.663452</v>
      </c>
      <c r="E40" s="9">
        <v>2044.6501459999999</v>
      </c>
      <c r="F40" s="9">
        <v>2155.3039549999999</v>
      </c>
      <c r="G40" s="9">
        <v>2270.501953</v>
      </c>
      <c r="H40" s="9">
        <v>2394.2221679999998</v>
      </c>
      <c r="I40" s="9">
        <v>2511.525635</v>
      </c>
      <c r="J40" s="9">
        <v>2634.6989749999998</v>
      </c>
      <c r="K40" s="9">
        <v>2762.7705080000001</v>
      </c>
      <c r="L40" s="9">
        <v>2895.03125</v>
      </c>
      <c r="M40" s="9">
        <v>3017.3066410000001</v>
      </c>
      <c r="N40" s="9">
        <v>3149.4624020000001</v>
      </c>
      <c r="O40" s="9">
        <v>3291.1757809999999</v>
      </c>
      <c r="P40" s="9">
        <v>3435.1655270000001</v>
      </c>
      <c r="Q40" s="9">
        <v>3581.1179200000001</v>
      </c>
      <c r="R40" s="9">
        <v>3733.876953</v>
      </c>
      <c r="S40" s="9">
        <v>3890.4714359999998</v>
      </c>
      <c r="T40" s="9">
        <v>4014.8298340000001</v>
      </c>
      <c r="U40" s="9">
        <v>4154.4868159999996</v>
      </c>
      <c r="V40" s="9">
        <v>4299.2758789999998</v>
      </c>
      <c r="W40" s="9">
        <v>4432.0659180000002</v>
      </c>
      <c r="X40" s="9">
        <v>4596.7822269999997</v>
      </c>
      <c r="Y40" s="9">
        <v>4736.8085940000001</v>
      </c>
      <c r="Z40" s="9">
        <v>4903.1347660000001</v>
      </c>
      <c r="AA40" s="9">
        <v>5083.873047</v>
      </c>
      <c r="AB40" s="9">
        <v>5262.1420900000003</v>
      </c>
      <c r="AC40" s="9">
        <v>5439.6181640000004</v>
      </c>
      <c r="AD40" s="9">
        <v>5627.3315430000002</v>
      </c>
      <c r="AE40" s="9">
        <v>5827.2631840000004</v>
      </c>
      <c r="AF40" s="9">
        <v>6024.4204099999997</v>
      </c>
      <c r="AG40" s="9">
        <v>6220.2885740000002</v>
      </c>
      <c r="AH40" s="9">
        <v>6425.1806640000004</v>
      </c>
      <c r="AI40" s="9">
        <v>6632.5473629999997</v>
      </c>
      <c r="AJ40" s="9">
        <v>6850.7749020000001</v>
      </c>
      <c r="AK40" s="9">
        <v>7064.6748049999997</v>
      </c>
      <c r="AL40" s="5">
        <v>3.9962999999999999E-2</v>
      </c>
    </row>
    <row r="41" spans="1:38" ht="15" customHeight="1">
      <c r="A41" s="81" t="s">
        <v>530</v>
      </c>
      <c r="B41" s="7" t="s">
        <v>174</v>
      </c>
      <c r="C41" s="9">
        <v>760.98156700000004</v>
      </c>
      <c r="D41" s="9">
        <v>803.42132600000002</v>
      </c>
      <c r="E41" s="9">
        <v>848.92614700000001</v>
      </c>
      <c r="F41" s="9">
        <v>896.78491199999996</v>
      </c>
      <c r="G41" s="9">
        <v>946.25408900000002</v>
      </c>
      <c r="H41" s="9">
        <v>997.86773700000003</v>
      </c>
      <c r="I41" s="9">
        <v>1051.399414</v>
      </c>
      <c r="J41" s="9">
        <v>1108.287842</v>
      </c>
      <c r="K41" s="9">
        <v>1167.2703859999999</v>
      </c>
      <c r="L41" s="9">
        <v>1228.778564</v>
      </c>
      <c r="M41" s="9">
        <v>1292.4738769999999</v>
      </c>
      <c r="N41" s="9">
        <v>1357.0920410000001</v>
      </c>
      <c r="O41" s="9">
        <v>1423.6229249999999</v>
      </c>
      <c r="P41" s="9">
        <v>1493.0249020000001</v>
      </c>
      <c r="Q41" s="9">
        <v>1564.1788329999999</v>
      </c>
      <c r="R41" s="9">
        <v>1637.3538820000001</v>
      </c>
      <c r="S41" s="9">
        <v>1712.7100829999999</v>
      </c>
      <c r="T41" s="9">
        <v>1790.1673579999999</v>
      </c>
      <c r="U41" s="9">
        <v>1869.87085</v>
      </c>
      <c r="V41" s="9">
        <v>1951.8460689999999</v>
      </c>
      <c r="W41" s="9">
        <v>2036.7645259999999</v>
      </c>
      <c r="X41" s="9">
        <v>2124.4616700000001</v>
      </c>
      <c r="Y41" s="9">
        <v>2214.42749</v>
      </c>
      <c r="Z41" s="9">
        <v>2306.545654</v>
      </c>
      <c r="AA41" s="9">
        <v>2401.3698730000001</v>
      </c>
      <c r="AB41" s="9">
        <v>2498.413086</v>
      </c>
      <c r="AC41" s="9">
        <v>2597.6289059999999</v>
      </c>
      <c r="AD41" s="9">
        <v>2699.1264649999998</v>
      </c>
      <c r="AE41" s="9">
        <v>2802.6958009999998</v>
      </c>
      <c r="AF41" s="9">
        <v>2908.0046390000002</v>
      </c>
      <c r="AG41" s="9">
        <v>3015.0192870000001</v>
      </c>
      <c r="AH41" s="9">
        <v>3122.915039</v>
      </c>
      <c r="AI41" s="9">
        <v>3231.251221</v>
      </c>
      <c r="AJ41" s="9">
        <v>3340.336914</v>
      </c>
      <c r="AK41" s="9">
        <v>3450.9477539999998</v>
      </c>
      <c r="AL41" s="5">
        <v>4.5157000000000003E-2</v>
      </c>
    </row>
    <row r="42" spans="1:38" ht="15" customHeight="1">
      <c r="A42" s="81" t="s">
        <v>529</v>
      </c>
      <c r="B42" s="7" t="s">
        <v>172</v>
      </c>
      <c r="C42" s="9">
        <v>860.02136199999995</v>
      </c>
      <c r="D42" s="9">
        <v>909.40448000000004</v>
      </c>
      <c r="E42" s="9">
        <v>960.68609600000002</v>
      </c>
      <c r="F42" s="9">
        <v>1013.85498</v>
      </c>
      <c r="G42" s="9">
        <v>1069.569336</v>
      </c>
      <c r="H42" s="9">
        <v>1131.07312</v>
      </c>
      <c r="I42" s="9">
        <v>1183.920288</v>
      </c>
      <c r="J42" s="9">
        <v>1239.054443</v>
      </c>
      <c r="K42" s="9">
        <v>1296.8085940000001</v>
      </c>
      <c r="L42" s="9">
        <v>1356.0303960000001</v>
      </c>
      <c r="M42" s="9">
        <v>1402.947144</v>
      </c>
      <c r="N42" s="9">
        <v>1459.215332</v>
      </c>
      <c r="O42" s="9">
        <v>1522.4461670000001</v>
      </c>
      <c r="P42" s="9">
        <v>1584.841064</v>
      </c>
      <c r="Q42" s="9">
        <v>1647.322388</v>
      </c>
      <c r="R42" s="9">
        <v>1711.119385</v>
      </c>
      <c r="S42" s="9">
        <v>1776.6107179999999</v>
      </c>
      <c r="T42" s="9">
        <v>1833.5460210000001</v>
      </c>
      <c r="U42" s="9">
        <v>1902.9769289999999</v>
      </c>
      <c r="V42" s="9">
        <v>1974.549438</v>
      </c>
      <c r="W42" s="9">
        <v>2030.2717290000001</v>
      </c>
      <c r="X42" s="9">
        <v>2114.1667480000001</v>
      </c>
      <c r="Y42" s="9">
        <v>2170.1716310000002</v>
      </c>
      <c r="Z42" s="9">
        <v>2250.429443</v>
      </c>
      <c r="AA42" s="9">
        <v>2340.5239259999998</v>
      </c>
      <c r="AB42" s="9">
        <v>2425.0202640000002</v>
      </c>
      <c r="AC42" s="9">
        <v>2505.4858399999998</v>
      </c>
      <c r="AD42" s="9">
        <v>2592.6279300000001</v>
      </c>
      <c r="AE42" s="9">
        <v>2688.516846</v>
      </c>
      <c r="AF42" s="9">
        <v>2778.5009770000001</v>
      </c>
      <c r="AG42" s="9">
        <v>2864.1767580000001</v>
      </c>
      <c r="AH42" s="9">
        <v>2956.845703</v>
      </c>
      <c r="AI42" s="9">
        <v>3050.5002439999998</v>
      </c>
      <c r="AJ42" s="9">
        <v>3153.2924800000001</v>
      </c>
      <c r="AK42" s="9">
        <v>3249.2551269999999</v>
      </c>
      <c r="AL42" s="5">
        <v>3.9342000000000002E-2</v>
      </c>
    </row>
    <row r="43" spans="1:38" ht="15" customHeight="1">
      <c r="A43" s="81" t="s">
        <v>528</v>
      </c>
      <c r="B43" s="7" t="s">
        <v>170</v>
      </c>
      <c r="C43" s="9">
        <v>222.533829</v>
      </c>
      <c r="D43" s="9">
        <v>225.83767700000001</v>
      </c>
      <c r="E43" s="9">
        <v>235.037781</v>
      </c>
      <c r="F43" s="9">
        <v>244.66416899999999</v>
      </c>
      <c r="G43" s="9">
        <v>254.67858899999999</v>
      </c>
      <c r="H43" s="9">
        <v>265.281158</v>
      </c>
      <c r="I43" s="9">
        <v>276.205872</v>
      </c>
      <c r="J43" s="9">
        <v>287.35665899999998</v>
      </c>
      <c r="K43" s="9">
        <v>298.69146699999999</v>
      </c>
      <c r="L43" s="9">
        <v>310.22207600000002</v>
      </c>
      <c r="M43" s="9">
        <v>321.88583399999999</v>
      </c>
      <c r="N43" s="9">
        <v>333.154968</v>
      </c>
      <c r="O43" s="9">
        <v>345.10681199999999</v>
      </c>
      <c r="P43" s="9">
        <v>357.29956099999998</v>
      </c>
      <c r="Q43" s="9">
        <v>369.61663800000002</v>
      </c>
      <c r="R43" s="9">
        <v>385.40380900000002</v>
      </c>
      <c r="S43" s="9">
        <v>401.15063500000002</v>
      </c>
      <c r="T43" s="9">
        <v>391.11651599999999</v>
      </c>
      <c r="U43" s="9">
        <v>381.639343</v>
      </c>
      <c r="V43" s="9">
        <v>372.88024899999999</v>
      </c>
      <c r="W43" s="9">
        <v>365.02975500000002</v>
      </c>
      <c r="X43" s="9">
        <v>358.15405299999998</v>
      </c>
      <c r="Y43" s="9">
        <v>352.20959499999998</v>
      </c>
      <c r="Z43" s="9">
        <v>346.15978999999999</v>
      </c>
      <c r="AA43" s="9">
        <v>341.97927900000002</v>
      </c>
      <c r="AB43" s="9">
        <v>338.70871</v>
      </c>
      <c r="AC43" s="9">
        <v>336.50332600000002</v>
      </c>
      <c r="AD43" s="9">
        <v>335.57720899999998</v>
      </c>
      <c r="AE43" s="9">
        <v>336.05044600000002</v>
      </c>
      <c r="AF43" s="9">
        <v>337.914581</v>
      </c>
      <c r="AG43" s="9">
        <v>341.09219400000001</v>
      </c>
      <c r="AH43" s="9">
        <v>345.41973899999999</v>
      </c>
      <c r="AI43" s="9">
        <v>350.79611199999999</v>
      </c>
      <c r="AJ43" s="9">
        <v>357.14529399999998</v>
      </c>
      <c r="AK43" s="9">
        <v>364.471924</v>
      </c>
      <c r="AL43" s="5">
        <v>1.461E-2</v>
      </c>
    </row>
    <row r="44" spans="1:38" ht="15" customHeight="1">
      <c r="A44" s="81" t="s">
        <v>527</v>
      </c>
      <c r="B44" s="7" t="s">
        <v>233</v>
      </c>
      <c r="C44" s="9">
        <v>1622.27124</v>
      </c>
      <c r="D44" s="9">
        <v>1651.092163</v>
      </c>
      <c r="E44" s="9">
        <v>1681.4106449999999</v>
      </c>
      <c r="F44" s="9">
        <v>1713.388672</v>
      </c>
      <c r="G44" s="9">
        <v>1747.5</v>
      </c>
      <c r="H44" s="9">
        <v>1782.3282469999999</v>
      </c>
      <c r="I44" s="9">
        <v>1810.5035399999999</v>
      </c>
      <c r="J44" s="9">
        <v>1837.8355710000001</v>
      </c>
      <c r="K44" s="9">
        <v>1857.14624</v>
      </c>
      <c r="L44" s="9">
        <v>1885.560669</v>
      </c>
      <c r="M44" s="9">
        <v>1910.846558</v>
      </c>
      <c r="N44" s="9">
        <v>1913.7677000000001</v>
      </c>
      <c r="O44" s="9">
        <v>1930.553711</v>
      </c>
      <c r="P44" s="9">
        <v>1956.661621</v>
      </c>
      <c r="Q44" s="9">
        <v>1987.1533199999999</v>
      </c>
      <c r="R44" s="9">
        <v>1977.671875</v>
      </c>
      <c r="S44" s="9">
        <v>1994.1602780000001</v>
      </c>
      <c r="T44" s="9">
        <v>2036.6376949999999</v>
      </c>
      <c r="U44" s="9">
        <v>2078.2143550000001</v>
      </c>
      <c r="V44" s="9">
        <v>2124.1586910000001</v>
      </c>
      <c r="W44" s="9">
        <v>2170.4953609999998</v>
      </c>
      <c r="X44" s="9">
        <v>2214.1020509999998</v>
      </c>
      <c r="Y44" s="9">
        <v>2249.517578</v>
      </c>
      <c r="Z44" s="9">
        <v>2289.8774410000001</v>
      </c>
      <c r="AA44" s="9">
        <v>2315.0751949999999</v>
      </c>
      <c r="AB44" s="9">
        <v>2364.0102539999998</v>
      </c>
      <c r="AC44" s="9">
        <v>2436.2646479999999</v>
      </c>
      <c r="AD44" s="9">
        <v>2512.67749</v>
      </c>
      <c r="AE44" s="9">
        <v>2590.8852539999998</v>
      </c>
      <c r="AF44" s="9">
        <v>2669.7387699999999</v>
      </c>
      <c r="AG44" s="9">
        <v>2749.1020509999998</v>
      </c>
      <c r="AH44" s="9">
        <v>2837.5817870000001</v>
      </c>
      <c r="AI44" s="9">
        <v>2930.0859380000002</v>
      </c>
      <c r="AJ44" s="9">
        <v>3025.8864749999998</v>
      </c>
      <c r="AK44" s="9">
        <v>3125.1049800000001</v>
      </c>
      <c r="AL44" s="5">
        <v>1.9522000000000001E-2</v>
      </c>
    </row>
    <row r="45" spans="1:38" ht="15" customHeight="1">
      <c r="A45" s="81" t="s">
        <v>526</v>
      </c>
      <c r="B45" s="7" t="s">
        <v>174</v>
      </c>
      <c r="C45" s="9">
        <v>1020.496216</v>
      </c>
      <c r="D45" s="9">
        <v>1035.548096</v>
      </c>
      <c r="E45" s="9">
        <v>1052.052612</v>
      </c>
      <c r="F45" s="9">
        <v>1070.2623289999999</v>
      </c>
      <c r="G45" s="9">
        <v>1090.696289</v>
      </c>
      <c r="H45" s="9">
        <v>1112.019775</v>
      </c>
      <c r="I45" s="9">
        <v>1126.8935550000001</v>
      </c>
      <c r="J45" s="9">
        <v>1141.1267089999999</v>
      </c>
      <c r="K45" s="9">
        <v>1147.5363769999999</v>
      </c>
      <c r="L45" s="9">
        <v>1164.230957</v>
      </c>
      <c r="M45" s="9">
        <v>1177.105957</v>
      </c>
      <c r="N45" s="9">
        <v>1186.0187989999999</v>
      </c>
      <c r="O45" s="9">
        <v>1187.8542480000001</v>
      </c>
      <c r="P45" s="9">
        <v>1198.4837649999999</v>
      </c>
      <c r="Q45" s="9">
        <v>1209.4420170000001</v>
      </c>
      <c r="R45" s="9">
        <v>1220.8115230000001</v>
      </c>
      <c r="S45" s="9">
        <v>1235.7432859999999</v>
      </c>
      <c r="T45" s="9">
        <v>1249.7907709999999</v>
      </c>
      <c r="U45" s="9">
        <v>1262.2495120000001</v>
      </c>
      <c r="V45" s="9">
        <v>1278.86499</v>
      </c>
      <c r="W45" s="9">
        <v>1295.6328120000001</v>
      </c>
      <c r="X45" s="9">
        <v>1309.457764</v>
      </c>
      <c r="Y45" s="9">
        <v>1315.449341</v>
      </c>
      <c r="Z45" s="9">
        <v>1324.8488769999999</v>
      </c>
      <c r="AA45" s="9">
        <v>1328.877563</v>
      </c>
      <c r="AB45" s="9">
        <v>1344.7669679999999</v>
      </c>
      <c r="AC45" s="9">
        <v>1383.77063</v>
      </c>
      <c r="AD45" s="9">
        <v>1424.6712649999999</v>
      </c>
      <c r="AE45" s="9">
        <v>1466.065186</v>
      </c>
      <c r="AF45" s="9">
        <v>1506.7547609999999</v>
      </c>
      <c r="AG45" s="9">
        <v>1546.552856</v>
      </c>
      <c r="AH45" s="9">
        <v>1594.014893</v>
      </c>
      <c r="AI45" s="9">
        <v>1643.993164</v>
      </c>
      <c r="AJ45" s="9">
        <v>1695.7041019999999</v>
      </c>
      <c r="AK45" s="9">
        <v>1749.209717</v>
      </c>
      <c r="AL45" s="5">
        <v>1.6012999999999999E-2</v>
      </c>
    </row>
    <row r="46" spans="1:38" ht="15" customHeight="1">
      <c r="A46" s="81" t="s">
        <v>525</v>
      </c>
      <c r="B46" s="7" t="s">
        <v>172</v>
      </c>
      <c r="C46" s="9">
        <v>198.220032</v>
      </c>
      <c r="D46" s="9">
        <v>203.45065299999999</v>
      </c>
      <c r="E46" s="9">
        <v>208.674057</v>
      </c>
      <c r="F46" s="9">
        <v>213.84657300000001</v>
      </c>
      <c r="G46" s="9">
        <v>218.96021999999999</v>
      </c>
      <c r="H46" s="9">
        <v>223.990341</v>
      </c>
      <c r="I46" s="9">
        <v>228.901825</v>
      </c>
      <c r="J46" s="9">
        <v>233.657196</v>
      </c>
      <c r="K46" s="9">
        <v>238.22598300000001</v>
      </c>
      <c r="L46" s="9">
        <v>241.58410599999999</v>
      </c>
      <c r="M46" s="9">
        <v>245.624359</v>
      </c>
      <c r="N46" s="9">
        <v>249.209183</v>
      </c>
      <c r="O46" s="9">
        <v>258.43710299999998</v>
      </c>
      <c r="P46" s="9">
        <v>270.18417399999998</v>
      </c>
      <c r="Q46" s="9">
        <v>282.860321</v>
      </c>
      <c r="R46" s="9">
        <v>297.27307100000002</v>
      </c>
      <c r="S46" s="9">
        <v>312.520264</v>
      </c>
      <c r="T46" s="9">
        <v>328.39135700000003</v>
      </c>
      <c r="U46" s="9">
        <v>344.78866599999998</v>
      </c>
      <c r="V46" s="9">
        <v>361.48687699999999</v>
      </c>
      <c r="W46" s="9">
        <v>378.51593000000003</v>
      </c>
      <c r="X46" s="9">
        <v>395.855255</v>
      </c>
      <c r="Y46" s="9">
        <v>412.71816999999999</v>
      </c>
      <c r="Z46" s="9">
        <v>431.06185900000003</v>
      </c>
      <c r="AA46" s="9">
        <v>446.242096</v>
      </c>
      <c r="AB46" s="9">
        <v>465.434662</v>
      </c>
      <c r="AC46" s="9">
        <v>484.40362499999998</v>
      </c>
      <c r="AD46" s="9">
        <v>505.19250499999998</v>
      </c>
      <c r="AE46" s="9">
        <v>526.82757600000002</v>
      </c>
      <c r="AF46" s="9">
        <v>549.34368900000004</v>
      </c>
      <c r="AG46" s="9">
        <v>572.77685499999995</v>
      </c>
      <c r="AH46" s="9">
        <v>597.16418499999997</v>
      </c>
      <c r="AI46" s="9">
        <v>622.54583700000001</v>
      </c>
      <c r="AJ46" s="9">
        <v>648.96148700000003</v>
      </c>
      <c r="AK46" s="9">
        <v>676.45428500000003</v>
      </c>
      <c r="AL46" s="5">
        <v>3.7078E-2</v>
      </c>
    </row>
    <row r="47" spans="1:38" ht="15" customHeight="1">
      <c r="A47" s="81" t="s">
        <v>524</v>
      </c>
      <c r="B47" s="7" t="s">
        <v>170</v>
      </c>
      <c r="C47" s="9">
        <v>403.55487099999999</v>
      </c>
      <c r="D47" s="9">
        <v>412.093414</v>
      </c>
      <c r="E47" s="9">
        <v>420.68398999999999</v>
      </c>
      <c r="F47" s="9">
        <v>429.27981599999998</v>
      </c>
      <c r="G47" s="9">
        <v>437.84353599999997</v>
      </c>
      <c r="H47" s="9">
        <v>446.318085</v>
      </c>
      <c r="I47" s="9">
        <v>454.70812999999998</v>
      </c>
      <c r="J47" s="9">
        <v>463.05163599999997</v>
      </c>
      <c r="K47" s="9">
        <v>471.38394199999999</v>
      </c>
      <c r="L47" s="9">
        <v>479.74560500000001</v>
      </c>
      <c r="M47" s="9">
        <v>488.116241</v>
      </c>
      <c r="N47" s="9">
        <v>478.53967299999999</v>
      </c>
      <c r="O47" s="9">
        <v>484.26238999999998</v>
      </c>
      <c r="P47" s="9">
        <v>487.99371300000001</v>
      </c>
      <c r="Q47" s="9">
        <v>494.85101300000002</v>
      </c>
      <c r="R47" s="9">
        <v>459.58728000000002</v>
      </c>
      <c r="S47" s="9">
        <v>445.89675899999997</v>
      </c>
      <c r="T47" s="9">
        <v>458.455536</v>
      </c>
      <c r="U47" s="9">
        <v>471.17611699999998</v>
      </c>
      <c r="V47" s="9">
        <v>483.80685399999999</v>
      </c>
      <c r="W47" s="9">
        <v>496.34670999999997</v>
      </c>
      <c r="X47" s="9">
        <v>508.78918499999997</v>
      </c>
      <c r="Y47" s="9">
        <v>521.35015899999996</v>
      </c>
      <c r="Z47" s="9">
        <v>533.96661400000005</v>
      </c>
      <c r="AA47" s="9">
        <v>539.95556599999998</v>
      </c>
      <c r="AB47" s="9">
        <v>553.80865500000004</v>
      </c>
      <c r="AC47" s="9">
        <v>568.09027100000003</v>
      </c>
      <c r="AD47" s="9">
        <v>582.81372099999999</v>
      </c>
      <c r="AE47" s="9">
        <v>597.99249299999997</v>
      </c>
      <c r="AF47" s="9">
        <v>613.64050299999997</v>
      </c>
      <c r="AG47" s="9">
        <v>629.77233899999999</v>
      </c>
      <c r="AH47" s="9">
        <v>646.40252699999996</v>
      </c>
      <c r="AI47" s="9">
        <v>663.546875</v>
      </c>
      <c r="AJ47" s="9">
        <v>681.22088599999995</v>
      </c>
      <c r="AK47" s="9">
        <v>699.44097899999997</v>
      </c>
      <c r="AL47" s="5">
        <v>1.6160000000000001E-2</v>
      </c>
    </row>
    <row r="48" spans="1:38" ht="15" customHeight="1">
      <c r="A48" s="81" t="s">
        <v>523</v>
      </c>
      <c r="B48" s="7" t="s">
        <v>228</v>
      </c>
      <c r="C48" s="9">
        <v>3450.6596679999998</v>
      </c>
      <c r="D48" s="9">
        <v>3844.5961910000001</v>
      </c>
      <c r="E48" s="9">
        <v>4263.0649409999996</v>
      </c>
      <c r="F48" s="9">
        <v>4704.9248049999997</v>
      </c>
      <c r="G48" s="9">
        <v>5168.8081050000001</v>
      </c>
      <c r="H48" s="9">
        <v>5637.9072269999997</v>
      </c>
      <c r="I48" s="9">
        <v>6117.6499020000001</v>
      </c>
      <c r="J48" s="9">
        <v>6622.0751950000003</v>
      </c>
      <c r="K48" s="9">
        <v>7142.0112300000001</v>
      </c>
      <c r="L48" s="9">
        <v>7682.8930659999996</v>
      </c>
      <c r="M48" s="9">
        <v>8250.2890619999998</v>
      </c>
      <c r="N48" s="9">
        <v>8842.9003909999992</v>
      </c>
      <c r="O48" s="9">
        <v>9451.2275389999995</v>
      </c>
      <c r="P48" s="9">
        <v>10065.3125</v>
      </c>
      <c r="Q48" s="9">
        <v>10713.905273</v>
      </c>
      <c r="R48" s="9">
        <v>11385.247069999999</v>
      </c>
      <c r="S48" s="9">
        <v>12004.764648</v>
      </c>
      <c r="T48" s="9">
        <v>12560.927734000001</v>
      </c>
      <c r="U48" s="9">
        <v>13139.462890999999</v>
      </c>
      <c r="V48" s="9">
        <v>13743.800781</v>
      </c>
      <c r="W48" s="9">
        <v>14372.513671999999</v>
      </c>
      <c r="X48" s="9">
        <v>15018.327148</v>
      </c>
      <c r="Y48" s="9">
        <v>15684.946289</v>
      </c>
      <c r="Z48" s="9">
        <v>16377.122069999999</v>
      </c>
      <c r="AA48" s="9">
        <v>17062.914062</v>
      </c>
      <c r="AB48" s="9">
        <v>17797.820312</v>
      </c>
      <c r="AC48" s="9">
        <v>18503.720702999999</v>
      </c>
      <c r="AD48" s="9">
        <v>19262.519531000002</v>
      </c>
      <c r="AE48" s="9">
        <v>20001.462890999999</v>
      </c>
      <c r="AF48" s="9">
        <v>20779.777343999998</v>
      </c>
      <c r="AG48" s="9">
        <v>21524.478515999999</v>
      </c>
      <c r="AH48" s="9">
        <v>22294.150390999999</v>
      </c>
      <c r="AI48" s="9">
        <v>23063.964843999998</v>
      </c>
      <c r="AJ48" s="9">
        <v>23792.828125</v>
      </c>
      <c r="AK48" s="9">
        <v>24580.796875</v>
      </c>
      <c r="AL48" s="5">
        <v>5.7832000000000001E-2</v>
      </c>
    </row>
    <row r="49" spans="1:38" ht="15" customHeight="1">
      <c r="A49" s="81" t="s">
        <v>522</v>
      </c>
      <c r="B49" s="7" t="s">
        <v>174</v>
      </c>
      <c r="C49" s="9">
        <v>2625.9914549999999</v>
      </c>
      <c r="D49" s="9">
        <v>2917.0407709999999</v>
      </c>
      <c r="E49" s="9">
        <v>3223.2448730000001</v>
      </c>
      <c r="F49" s="9">
        <v>3545.1115719999998</v>
      </c>
      <c r="G49" s="9">
        <v>3883.516357</v>
      </c>
      <c r="H49" s="9">
        <v>4225.1977539999998</v>
      </c>
      <c r="I49" s="9">
        <v>4578.7387699999999</v>
      </c>
      <c r="J49" s="9">
        <v>4948.9501950000003</v>
      </c>
      <c r="K49" s="9">
        <v>5337.0395509999998</v>
      </c>
      <c r="L49" s="9">
        <v>5743.7353519999997</v>
      </c>
      <c r="M49" s="9">
        <v>6169.0429690000001</v>
      </c>
      <c r="N49" s="9">
        <v>6612.2348629999997</v>
      </c>
      <c r="O49" s="9">
        <v>7072.001953</v>
      </c>
      <c r="P49" s="9">
        <v>7547.0234380000002</v>
      </c>
      <c r="Q49" s="9">
        <v>8038.9975590000004</v>
      </c>
      <c r="R49" s="9">
        <v>8538.2675780000009</v>
      </c>
      <c r="S49" s="9">
        <v>9053.5732420000004</v>
      </c>
      <c r="T49" s="9">
        <v>9584.9013670000004</v>
      </c>
      <c r="U49" s="9">
        <v>10134.605469</v>
      </c>
      <c r="V49" s="9">
        <v>10701.426758</v>
      </c>
      <c r="W49" s="9">
        <v>11284.362305000001</v>
      </c>
      <c r="X49" s="9">
        <v>11882.569336</v>
      </c>
      <c r="Y49" s="9">
        <v>12495.516602</v>
      </c>
      <c r="Z49" s="9">
        <v>13122.923828000001</v>
      </c>
      <c r="AA49" s="9">
        <v>13760.693359000001</v>
      </c>
      <c r="AB49" s="9">
        <v>14408.172852</v>
      </c>
      <c r="AC49" s="9">
        <v>15052.752930000001</v>
      </c>
      <c r="AD49" s="9">
        <v>15709.411133</v>
      </c>
      <c r="AE49" s="9">
        <v>16377.094727</v>
      </c>
      <c r="AF49" s="9">
        <v>17038.644531000002</v>
      </c>
      <c r="AG49" s="9">
        <v>17704.324218999998</v>
      </c>
      <c r="AH49" s="9">
        <v>18360.832031000002</v>
      </c>
      <c r="AI49" s="9">
        <v>18997.097656000002</v>
      </c>
      <c r="AJ49" s="9">
        <v>19639.357422000001</v>
      </c>
      <c r="AK49" s="9">
        <v>20287.861327999999</v>
      </c>
      <c r="AL49" s="5">
        <v>6.0533000000000003E-2</v>
      </c>
    </row>
    <row r="50" spans="1:38" ht="15" customHeight="1">
      <c r="A50" s="81" t="s">
        <v>521</v>
      </c>
      <c r="B50" s="7" t="s">
        <v>172</v>
      </c>
      <c r="C50" s="9">
        <v>584.94946300000004</v>
      </c>
      <c r="D50" s="9">
        <v>633.98584000000005</v>
      </c>
      <c r="E50" s="9">
        <v>684.94812000000002</v>
      </c>
      <c r="F50" s="9">
        <v>739.12475600000005</v>
      </c>
      <c r="G50" s="9">
        <v>796.380493</v>
      </c>
      <c r="H50" s="9">
        <v>852.34570299999996</v>
      </c>
      <c r="I50" s="9">
        <v>903.94256600000006</v>
      </c>
      <c r="J50" s="9">
        <v>959.18573000000004</v>
      </c>
      <c r="K50" s="9">
        <v>1010.157654</v>
      </c>
      <c r="L50" s="9">
        <v>1062.084595</v>
      </c>
      <c r="M50" s="9">
        <v>1119.358154</v>
      </c>
      <c r="N50" s="9">
        <v>1180.565918</v>
      </c>
      <c r="O50" s="9">
        <v>1239.5509030000001</v>
      </c>
      <c r="P50" s="9">
        <v>1290.3747559999999</v>
      </c>
      <c r="Q50" s="9">
        <v>1348.2054439999999</v>
      </c>
      <c r="R50" s="9">
        <v>1402.2416989999999</v>
      </c>
      <c r="S50" s="9">
        <v>1457.4106449999999</v>
      </c>
      <c r="T50" s="9">
        <v>1516.926025</v>
      </c>
      <c r="U50" s="9">
        <v>1573.159058</v>
      </c>
      <c r="V50" s="9">
        <v>1633.0946039999999</v>
      </c>
      <c r="W50" s="9">
        <v>1697.1435550000001</v>
      </c>
      <c r="X50" s="9">
        <v>1758.9760739999999</v>
      </c>
      <c r="Y50" s="9">
        <v>1822.400879</v>
      </c>
      <c r="Z50" s="9">
        <v>1892.4001459999999</v>
      </c>
      <c r="AA50" s="9">
        <v>1940.7749020000001</v>
      </c>
      <c r="AB50" s="9">
        <v>2023.521362</v>
      </c>
      <c r="AC50" s="9">
        <v>2075.0048830000001</v>
      </c>
      <c r="AD50" s="9">
        <v>2162.0048830000001</v>
      </c>
      <c r="AE50" s="9">
        <v>2212.827393</v>
      </c>
      <c r="AF50" s="9">
        <v>2304.0122070000002</v>
      </c>
      <c r="AG50" s="9">
        <v>2352.6767580000001</v>
      </c>
      <c r="AH50" s="9">
        <v>2431.0036620000001</v>
      </c>
      <c r="AI50" s="9">
        <v>2525.804443</v>
      </c>
      <c r="AJ50" s="9">
        <v>2570.0095209999999</v>
      </c>
      <c r="AK50" s="9">
        <v>2663.6826169999999</v>
      </c>
      <c r="AL50" s="5">
        <v>4.4457999999999998E-2</v>
      </c>
    </row>
    <row r="51" spans="1:38" ht="15" customHeight="1">
      <c r="A51" s="81" t="s">
        <v>520</v>
      </c>
      <c r="B51" s="7" t="s">
        <v>170</v>
      </c>
      <c r="C51" s="9">
        <v>239.71873500000001</v>
      </c>
      <c r="D51" s="9">
        <v>293.56970200000001</v>
      </c>
      <c r="E51" s="9">
        <v>354.87228399999998</v>
      </c>
      <c r="F51" s="9">
        <v>420.68847699999998</v>
      </c>
      <c r="G51" s="9">
        <v>488.91119400000002</v>
      </c>
      <c r="H51" s="9">
        <v>560.364014</v>
      </c>
      <c r="I51" s="9">
        <v>634.96862799999997</v>
      </c>
      <c r="J51" s="9">
        <v>713.93969700000002</v>
      </c>
      <c r="K51" s="9">
        <v>794.81390399999998</v>
      </c>
      <c r="L51" s="9">
        <v>877.07305899999994</v>
      </c>
      <c r="M51" s="9">
        <v>961.88751200000002</v>
      </c>
      <c r="N51" s="9">
        <v>1050.0992429999999</v>
      </c>
      <c r="O51" s="9">
        <v>1139.674683</v>
      </c>
      <c r="P51" s="9">
        <v>1227.914307</v>
      </c>
      <c r="Q51" s="9">
        <v>1326.7020259999999</v>
      </c>
      <c r="R51" s="9">
        <v>1444.736938</v>
      </c>
      <c r="S51" s="9">
        <v>1493.7799070000001</v>
      </c>
      <c r="T51" s="9">
        <v>1459.1010739999999</v>
      </c>
      <c r="U51" s="9">
        <v>1431.698486</v>
      </c>
      <c r="V51" s="9">
        <v>1409.2791749999999</v>
      </c>
      <c r="W51" s="9">
        <v>1391.0083010000001</v>
      </c>
      <c r="X51" s="9">
        <v>1376.782471</v>
      </c>
      <c r="Y51" s="9">
        <v>1367.028687</v>
      </c>
      <c r="Z51" s="9">
        <v>1361.798096</v>
      </c>
      <c r="AA51" s="9">
        <v>1361.4458010000001</v>
      </c>
      <c r="AB51" s="9">
        <v>1366.126221</v>
      </c>
      <c r="AC51" s="9">
        <v>1375.9628909999999</v>
      </c>
      <c r="AD51" s="9">
        <v>1391.1026609999999</v>
      </c>
      <c r="AE51" s="9">
        <v>1411.541504</v>
      </c>
      <c r="AF51" s="9">
        <v>1437.120361</v>
      </c>
      <c r="AG51" s="9">
        <v>1467.4780270000001</v>
      </c>
      <c r="AH51" s="9">
        <v>1502.314087</v>
      </c>
      <c r="AI51" s="9">
        <v>1541.0633539999999</v>
      </c>
      <c r="AJ51" s="9">
        <v>1583.460693</v>
      </c>
      <c r="AK51" s="9">
        <v>1629.2542719999999</v>
      </c>
      <c r="AL51" s="5">
        <v>5.3303999999999997E-2</v>
      </c>
    </row>
    <row r="52" spans="1:38" ht="15" customHeight="1">
      <c r="A52" s="81" t="s">
        <v>519</v>
      </c>
      <c r="B52" s="7" t="s">
        <v>223</v>
      </c>
      <c r="C52" s="9">
        <v>1035.2464600000001</v>
      </c>
      <c r="D52" s="9">
        <v>1100.0667719999999</v>
      </c>
      <c r="E52" s="9">
        <v>1166.244263</v>
      </c>
      <c r="F52" s="9">
        <v>1232.640259</v>
      </c>
      <c r="G52" s="9">
        <v>1299.1098629999999</v>
      </c>
      <c r="H52" s="9">
        <v>1365.462158</v>
      </c>
      <c r="I52" s="9">
        <v>1430.4913329999999</v>
      </c>
      <c r="J52" s="9">
        <v>1495.0913089999999</v>
      </c>
      <c r="K52" s="9">
        <v>1560.1014399999999</v>
      </c>
      <c r="L52" s="9">
        <v>1624.322388</v>
      </c>
      <c r="M52" s="9">
        <v>1687.564453</v>
      </c>
      <c r="N52" s="9">
        <v>1729.862427</v>
      </c>
      <c r="O52" s="9">
        <v>1779.682251</v>
      </c>
      <c r="P52" s="9">
        <v>1836.7436520000001</v>
      </c>
      <c r="Q52" s="9">
        <v>1893.417236</v>
      </c>
      <c r="R52" s="9">
        <v>1950.7802730000001</v>
      </c>
      <c r="S52" s="9">
        <v>2004.877197</v>
      </c>
      <c r="T52" s="9">
        <v>2059.2468260000001</v>
      </c>
      <c r="U52" s="9">
        <v>2111.3935550000001</v>
      </c>
      <c r="V52" s="9">
        <v>2163.0283199999999</v>
      </c>
      <c r="W52" s="9">
        <v>2213.2719729999999</v>
      </c>
      <c r="X52" s="9">
        <v>2262.226318</v>
      </c>
      <c r="Y52" s="9">
        <v>2309.9536130000001</v>
      </c>
      <c r="Z52" s="9">
        <v>2356.7001949999999</v>
      </c>
      <c r="AA52" s="9">
        <v>2403.7753910000001</v>
      </c>
      <c r="AB52" s="9">
        <v>2449.5649410000001</v>
      </c>
      <c r="AC52" s="9">
        <v>2493.8874510000001</v>
      </c>
      <c r="AD52" s="9">
        <v>2536.7602539999998</v>
      </c>
      <c r="AE52" s="9">
        <v>2577.9790039999998</v>
      </c>
      <c r="AF52" s="9">
        <v>2617.5090329999998</v>
      </c>
      <c r="AG52" s="9">
        <v>2655.022461</v>
      </c>
      <c r="AH52" s="9">
        <v>2690.4567870000001</v>
      </c>
      <c r="AI52" s="9">
        <v>2723.9272460000002</v>
      </c>
      <c r="AJ52" s="9">
        <v>2755.671143</v>
      </c>
      <c r="AK52" s="9">
        <v>2785.3608399999998</v>
      </c>
      <c r="AL52" s="5">
        <v>2.8552000000000001E-2</v>
      </c>
    </row>
    <row r="53" spans="1:38" ht="15" customHeight="1">
      <c r="A53" s="81" t="s">
        <v>518</v>
      </c>
      <c r="B53" s="7" t="s">
        <v>174</v>
      </c>
      <c r="C53" s="9">
        <v>446.33746300000001</v>
      </c>
      <c r="D53" s="9">
        <v>479.14306599999998</v>
      </c>
      <c r="E53" s="9">
        <v>513.34521500000005</v>
      </c>
      <c r="F53" s="9">
        <v>547.91186500000003</v>
      </c>
      <c r="G53" s="9">
        <v>582.76879899999994</v>
      </c>
      <c r="H53" s="9">
        <v>617.821594</v>
      </c>
      <c r="I53" s="9">
        <v>651.948669</v>
      </c>
      <c r="J53" s="9">
        <v>686.13311799999997</v>
      </c>
      <c r="K53" s="9">
        <v>721.38861099999997</v>
      </c>
      <c r="L53" s="9">
        <v>756.64892599999996</v>
      </c>
      <c r="M53" s="9">
        <v>791.80554199999995</v>
      </c>
      <c r="N53" s="9">
        <v>824.780396</v>
      </c>
      <c r="O53" s="9">
        <v>858.52282700000001</v>
      </c>
      <c r="P53" s="9">
        <v>891.98187299999995</v>
      </c>
      <c r="Q53" s="9">
        <v>925.97259499999996</v>
      </c>
      <c r="R53" s="9">
        <v>959.32324200000005</v>
      </c>
      <c r="S53" s="9">
        <v>992.03247099999999</v>
      </c>
      <c r="T53" s="9">
        <v>1023.780701</v>
      </c>
      <c r="U53" s="9">
        <v>1054.1301269999999</v>
      </c>
      <c r="V53" s="9">
        <v>1084.615112</v>
      </c>
      <c r="W53" s="9">
        <v>1114.1976320000001</v>
      </c>
      <c r="X53" s="9">
        <v>1143.0180660000001</v>
      </c>
      <c r="Y53" s="9">
        <v>1171.0280760000001</v>
      </c>
      <c r="Z53" s="9">
        <v>1198.2658690000001</v>
      </c>
      <c r="AA53" s="9">
        <v>1224.7388920000001</v>
      </c>
      <c r="AB53" s="9">
        <v>1250.4814449999999</v>
      </c>
      <c r="AC53" s="9">
        <v>1275.375366</v>
      </c>
      <c r="AD53" s="9">
        <v>1299.4648440000001</v>
      </c>
      <c r="AE53" s="9">
        <v>1322.5673830000001</v>
      </c>
      <c r="AF53" s="9">
        <v>1344.690186</v>
      </c>
      <c r="AG53" s="9">
        <v>1365.5527340000001</v>
      </c>
      <c r="AH53" s="9">
        <v>1385.1251219999999</v>
      </c>
      <c r="AI53" s="9">
        <v>1403.525024</v>
      </c>
      <c r="AJ53" s="9">
        <v>1420.948975</v>
      </c>
      <c r="AK53" s="9">
        <v>1437.029053</v>
      </c>
      <c r="AL53" s="5">
        <v>3.3842999999999998E-2</v>
      </c>
    </row>
    <row r="54" spans="1:38" ht="15" customHeight="1">
      <c r="A54" s="81" t="s">
        <v>517</v>
      </c>
      <c r="B54" s="7" t="s">
        <v>172</v>
      </c>
      <c r="C54" s="9">
        <v>481.44448899999998</v>
      </c>
      <c r="D54" s="9">
        <v>509.00945999999999</v>
      </c>
      <c r="E54" s="9">
        <v>536.56732199999999</v>
      </c>
      <c r="F54" s="9">
        <v>564.02465800000004</v>
      </c>
      <c r="G54" s="9">
        <v>591.32421899999997</v>
      </c>
      <c r="H54" s="9">
        <v>618.38342299999999</v>
      </c>
      <c r="I54" s="9">
        <v>645.13085899999999</v>
      </c>
      <c r="J54" s="9">
        <v>671.49731399999996</v>
      </c>
      <c r="K54" s="9">
        <v>697.32086200000003</v>
      </c>
      <c r="L54" s="9">
        <v>722.47845500000005</v>
      </c>
      <c r="M54" s="9">
        <v>746.90033000000005</v>
      </c>
      <c r="N54" s="9">
        <v>770.58074999999997</v>
      </c>
      <c r="O54" s="9">
        <v>793.58166500000004</v>
      </c>
      <c r="P54" s="9">
        <v>815.81030299999998</v>
      </c>
      <c r="Q54" s="9">
        <v>837.28057899999999</v>
      </c>
      <c r="R54" s="9">
        <v>857.98596199999997</v>
      </c>
      <c r="S54" s="9">
        <v>877.97314500000005</v>
      </c>
      <c r="T54" s="9">
        <v>897.26483199999996</v>
      </c>
      <c r="U54" s="9">
        <v>915.87329099999999</v>
      </c>
      <c r="V54" s="9">
        <v>933.91796899999997</v>
      </c>
      <c r="W54" s="9">
        <v>951.57684300000005</v>
      </c>
      <c r="X54" s="9">
        <v>968.91693099999998</v>
      </c>
      <c r="Y54" s="9">
        <v>985.936646</v>
      </c>
      <c r="Z54" s="9">
        <v>1002.5665279999999</v>
      </c>
      <c r="AA54" s="9">
        <v>1018.812683</v>
      </c>
      <c r="AB54" s="9">
        <v>1034.6926269999999</v>
      </c>
      <c r="AC54" s="9">
        <v>1050.165039</v>
      </c>
      <c r="AD54" s="9">
        <v>1065.2231449999999</v>
      </c>
      <c r="AE54" s="9">
        <v>1079.8564449999999</v>
      </c>
      <c r="AF54" s="9">
        <v>1094.027466</v>
      </c>
      <c r="AG54" s="9">
        <v>1107.686768</v>
      </c>
      <c r="AH54" s="9">
        <v>1120.790649</v>
      </c>
      <c r="AI54" s="9">
        <v>1133.320923</v>
      </c>
      <c r="AJ54" s="9">
        <v>1145.3084719999999</v>
      </c>
      <c r="AK54" s="9">
        <v>1156.7779539999999</v>
      </c>
      <c r="AL54" s="5">
        <v>2.5189E-2</v>
      </c>
    </row>
    <row r="55" spans="1:38" ht="15" customHeight="1">
      <c r="A55" s="81" t="s">
        <v>516</v>
      </c>
      <c r="B55" s="7" t="s">
        <v>170</v>
      </c>
      <c r="C55" s="9">
        <v>107.464516</v>
      </c>
      <c r="D55" s="9">
        <v>111.91423</v>
      </c>
      <c r="E55" s="9">
        <v>116.331619</v>
      </c>
      <c r="F55" s="9">
        <v>120.703789</v>
      </c>
      <c r="G55" s="9">
        <v>125.016884</v>
      </c>
      <c r="H55" s="9">
        <v>129.25709499999999</v>
      </c>
      <c r="I55" s="9">
        <v>133.411789</v>
      </c>
      <c r="J55" s="9">
        <v>137.46095299999999</v>
      </c>
      <c r="K55" s="9">
        <v>141.39201399999999</v>
      </c>
      <c r="L55" s="9">
        <v>145.19490099999999</v>
      </c>
      <c r="M55" s="9">
        <v>148.85870399999999</v>
      </c>
      <c r="N55" s="9">
        <v>134.50129699999999</v>
      </c>
      <c r="O55" s="9">
        <v>127.577789</v>
      </c>
      <c r="P55" s="9">
        <v>128.95147700000001</v>
      </c>
      <c r="Q55" s="9">
        <v>130.16400100000001</v>
      </c>
      <c r="R55" s="9">
        <v>133.47103899999999</v>
      </c>
      <c r="S55" s="9">
        <v>134.87158199999999</v>
      </c>
      <c r="T55" s="9">
        <v>138.20137</v>
      </c>
      <c r="U55" s="9">
        <v>141.39025899999999</v>
      </c>
      <c r="V55" s="9">
        <v>144.495316</v>
      </c>
      <c r="W55" s="9">
        <v>147.497467</v>
      </c>
      <c r="X55" s="9">
        <v>150.29135099999999</v>
      </c>
      <c r="Y55" s="9">
        <v>152.98889199999999</v>
      </c>
      <c r="Z55" s="9">
        <v>155.86769100000001</v>
      </c>
      <c r="AA55" s="9">
        <v>160.22392300000001</v>
      </c>
      <c r="AB55" s="9">
        <v>164.390839</v>
      </c>
      <c r="AC55" s="9">
        <v>168.34695400000001</v>
      </c>
      <c r="AD55" s="9">
        <v>172.07214400000001</v>
      </c>
      <c r="AE55" s="9">
        <v>175.55505400000001</v>
      </c>
      <c r="AF55" s="9">
        <v>178.79118299999999</v>
      </c>
      <c r="AG55" s="9">
        <v>181.783005</v>
      </c>
      <c r="AH55" s="9">
        <v>184.54109199999999</v>
      </c>
      <c r="AI55" s="9">
        <v>187.08122299999999</v>
      </c>
      <c r="AJ55" s="9">
        <v>189.41390999999999</v>
      </c>
      <c r="AK55" s="9">
        <v>191.553665</v>
      </c>
      <c r="AL55" s="5">
        <v>1.6419E-2</v>
      </c>
    </row>
    <row r="56" spans="1:38" ht="15" customHeight="1">
      <c r="A56" s="81" t="s">
        <v>515</v>
      </c>
      <c r="B56" s="7" t="s">
        <v>218</v>
      </c>
      <c r="C56" s="9">
        <v>2365.857422</v>
      </c>
      <c r="D56" s="9">
        <v>2566.788086</v>
      </c>
      <c r="E56" s="9">
        <v>2780.2224120000001</v>
      </c>
      <c r="F56" s="9">
        <v>3002.2773440000001</v>
      </c>
      <c r="G56" s="9">
        <v>3232.5764159999999</v>
      </c>
      <c r="H56" s="9">
        <v>3471.272461</v>
      </c>
      <c r="I56" s="9">
        <v>3718.875</v>
      </c>
      <c r="J56" s="9">
        <v>3964.505615</v>
      </c>
      <c r="K56" s="9">
        <v>4205.0893550000001</v>
      </c>
      <c r="L56" s="9">
        <v>4469.7329099999997</v>
      </c>
      <c r="M56" s="9">
        <v>4723.6489259999998</v>
      </c>
      <c r="N56" s="9">
        <v>4988.232422</v>
      </c>
      <c r="O56" s="9">
        <v>5267.0234380000002</v>
      </c>
      <c r="P56" s="9">
        <v>5570.763672</v>
      </c>
      <c r="Q56" s="9">
        <v>5873.4252930000002</v>
      </c>
      <c r="R56" s="9">
        <v>6191.546875</v>
      </c>
      <c r="S56" s="9">
        <v>6500.4438479999999</v>
      </c>
      <c r="T56" s="9">
        <v>6847.7387699999999</v>
      </c>
      <c r="U56" s="9">
        <v>7204.1064450000003</v>
      </c>
      <c r="V56" s="9">
        <v>7566.0791019999997</v>
      </c>
      <c r="W56" s="9">
        <v>7966.8315430000002</v>
      </c>
      <c r="X56" s="9">
        <v>8363.0878909999992</v>
      </c>
      <c r="Y56" s="9">
        <v>8806.4697269999997</v>
      </c>
      <c r="Z56" s="9">
        <v>9237.3798829999996</v>
      </c>
      <c r="AA56" s="9">
        <v>9693.4912110000005</v>
      </c>
      <c r="AB56" s="9">
        <v>10144.274414</v>
      </c>
      <c r="AC56" s="9">
        <v>10644.516602</v>
      </c>
      <c r="AD56" s="9">
        <v>11116.736328000001</v>
      </c>
      <c r="AE56" s="9">
        <v>11629.998046999999</v>
      </c>
      <c r="AF56" s="9">
        <v>12121.794921999999</v>
      </c>
      <c r="AG56" s="9">
        <v>12673.283203000001</v>
      </c>
      <c r="AH56" s="9">
        <v>13200.469727</v>
      </c>
      <c r="AI56" s="9">
        <v>13722.120117</v>
      </c>
      <c r="AJ56" s="9">
        <v>14297.128906</v>
      </c>
      <c r="AK56" s="9">
        <v>14840.734375</v>
      </c>
      <c r="AL56" s="5">
        <v>5.4612000000000001E-2</v>
      </c>
    </row>
    <row r="57" spans="1:38" ht="15" customHeight="1">
      <c r="A57" s="81" t="s">
        <v>514</v>
      </c>
      <c r="B57" s="7" t="s">
        <v>174</v>
      </c>
      <c r="C57" s="9">
        <v>1327.334351</v>
      </c>
      <c r="D57" s="9">
        <v>1452.362183</v>
      </c>
      <c r="E57" s="9">
        <v>1586.993774</v>
      </c>
      <c r="F57" s="9">
        <v>1727.570923</v>
      </c>
      <c r="G57" s="9">
        <v>1873.6551509999999</v>
      </c>
      <c r="H57" s="9">
        <v>2025.376587</v>
      </c>
      <c r="I57" s="9">
        <v>2183.139404</v>
      </c>
      <c r="J57" s="9">
        <v>2347.1586910000001</v>
      </c>
      <c r="K57" s="9">
        <v>2517.5620119999999</v>
      </c>
      <c r="L57" s="9">
        <v>2694.499268</v>
      </c>
      <c r="M57" s="9">
        <v>2878.108154</v>
      </c>
      <c r="N57" s="9">
        <v>3068.7624510000001</v>
      </c>
      <c r="O57" s="9">
        <v>3266.4250489999999</v>
      </c>
      <c r="P57" s="9">
        <v>3471.4270019999999</v>
      </c>
      <c r="Q57" s="9">
        <v>3684.4375</v>
      </c>
      <c r="R57" s="9">
        <v>3905.014893</v>
      </c>
      <c r="S57" s="9">
        <v>4133.7353519999997</v>
      </c>
      <c r="T57" s="9">
        <v>4370.8740230000003</v>
      </c>
      <c r="U57" s="9">
        <v>4617.1440430000002</v>
      </c>
      <c r="V57" s="9">
        <v>4873.0751950000003</v>
      </c>
      <c r="W57" s="9">
        <v>5138.2744140000004</v>
      </c>
      <c r="X57" s="9">
        <v>5412.5092770000001</v>
      </c>
      <c r="Y57" s="9">
        <v>5695.9912109999996</v>
      </c>
      <c r="Z57" s="9">
        <v>5988.5815430000002</v>
      </c>
      <c r="AA57" s="9">
        <v>6290.126953</v>
      </c>
      <c r="AB57" s="9">
        <v>6600.5976559999999</v>
      </c>
      <c r="AC57" s="9">
        <v>6919.6171880000002</v>
      </c>
      <c r="AD57" s="9">
        <v>7246.4785160000001</v>
      </c>
      <c r="AE57" s="9">
        <v>7580.685547</v>
      </c>
      <c r="AF57" s="9">
        <v>7922.3310549999997</v>
      </c>
      <c r="AG57" s="9">
        <v>8271.3466800000006</v>
      </c>
      <c r="AH57" s="9">
        <v>8628.140625</v>
      </c>
      <c r="AI57" s="9">
        <v>8992.4814449999994</v>
      </c>
      <c r="AJ57" s="9">
        <v>9364.6494139999995</v>
      </c>
      <c r="AK57" s="9">
        <v>9745.1953119999998</v>
      </c>
      <c r="AL57" s="5">
        <v>5.9381000000000003E-2</v>
      </c>
    </row>
    <row r="58" spans="1:38" ht="15" customHeight="1">
      <c r="A58" s="81" t="s">
        <v>513</v>
      </c>
      <c r="B58" s="7" t="s">
        <v>172</v>
      </c>
      <c r="C58" s="9">
        <v>599.79180899999994</v>
      </c>
      <c r="D58" s="9">
        <v>645.24084500000004</v>
      </c>
      <c r="E58" s="9">
        <v>692.31762700000002</v>
      </c>
      <c r="F58" s="9">
        <v>741.01300000000003</v>
      </c>
      <c r="G58" s="9">
        <v>791.40893600000004</v>
      </c>
      <c r="H58" s="9">
        <v>843.534851</v>
      </c>
      <c r="I58" s="9">
        <v>897.46612500000003</v>
      </c>
      <c r="J58" s="9">
        <v>953.220642</v>
      </c>
      <c r="K58" s="9">
        <v>1010.714172</v>
      </c>
      <c r="L58" s="9">
        <v>1069.935669</v>
      </c>
      <c r="M58" s="9">
        <v>1130.853394</v>
      </c>
      <c r="N58" s="9">
        <v>1190.985596</v>
      </c>
      <c r="O58" s="9">
        <v>1244.001221</v>
      </c>
      <c r="P58" s="9">
        <v>1307.5922849999999</v>
      </c>
      <c r="Q58" s="9">
        <v>1360.5119629999999</v>
      </c>
      <c r="R58" s="9">
        <v>1413.6270750000001</v>
      </c>
      <c r="S58" s="9">
        <v>1466.672241</v>
      </c>
      <c r="T58" s="9">
        <v>1525.162231</v>
      </c>
      <c r="U58" s="9">
        <v>1579.8598629999999</v>
      </c>
      <c r="V58" s="9">
        <v>1627.8470460000001</v>
      </c>
      <c r="W58" s="9">
        <v>1700.6259769999999</v>
      </c>
      <c r="X58" s="9">
        <v>1756.554077</v>
      </c>
      <c r="Y58" s="9">
        <v>1845.744751</v>
      </c>
      <c r="Z58" s="9">
        <v>1911.4067379999999</v>
      </c>
      <c r="AA58" s="9">
        <v>1991.410889</v>
      </c>
      <c r="AB58" s="9">
        <v>2055.2995609999998</v>
      </c>
      <c r="AC58" s="9">
        <v>2158.2795409999999</v>
      </c>
      <c r="AD58" s="9">
        <v>2223.6159670000002</v>
      </c>
      <c r="AE58" s="9">
        <v>2320.9433589999999</v>
      </c>
      <c r="AF58" s="9">
        <v>2387.733643</v>
      </c>
      <c r="AG58" s="9">
        <v>2505.2807619999999</v>
      </c>
      <c r="AH58" s="9">
        <v>2589.2304690000001</v>
      </c>
      <c r="AI58" s="9">
        <v>2658.5764159999999</v>
      </c>
      <c r="AJ58" s="9">
        <v>2771.8774410000001</v>
      </c>
      <c r="AK58" s="9">
        <v>2843.718018</v>
      </c>
      <c r="AL58" s="5">
        <v>4.5971999999999999E-2</v>
      </c>
    </row>
    <row r="59" spans="1:38" ht="15" customHeight="1">
      <c r="A59" s="81" t="s">
        <v>512</v>
      </c>
      <c r="B59" s="7" t="s">
        <v>170</v>
      </c>
      <c r="C59" s="9">
        <v>438.73126200000002</v>
      </c>
      <c r="D59" s="9">
        <v>469.18496699999997</v>
      </c>
      <c r="E59" s="9">
        <v>500.91098</v>
      </c>
      <c r="F59" s="9">
        <v>533.69341999999995</v>
      </c>
      <c r="G59" s="9">
        <v>567.51238999999998</v>
      </c>
      <c r="H59" s="9">
        <v>602.36114499999996</v>
      </c>
      <c r="I59" s="9">
        <v>638.26946999999996</v>
      </c>
      <c r="J59" s="9">
        <v>664.12622099999999</v>
      </c>
      <c r="K59" s="9">
        <v>676.81341599999996</v>
      </c>
      <c r="L59" s="9">
        <v>705.29803500000003</v>
      </c>
      <c r="M59" s="9">
        <v>714.68762200000003</v>
      </c>
      <c r="N59" s="9">
        <v>728.48455799999999</v>
      </c>
      <c r="O59" s="9">
        <v>756.59741199999996</v>
      </c>
      <c r="P59" s="9">
        <v>791.74408000000005</v>
      </c>
      <c r="Q59" s="9">
        <v>828.47601299999997</v>
      </c>
      <c r="R59" s="9">
        <v>872.90478499999995</v>
      </c>
      <c r="S59" s="9">
        <v>900.03625499999998</v>
      </c>
      <c r="T59" s="9">
        <v>951.70245399999999</v>
      </c>
      <c r="U59" s="9">
        <v>1007.1026000000001</v>
      </c>
      <c r="V59" s="9">
        <v>1065.156982</v>
      </c>
      <c r="W59" s="9">
        <v>1127.93103</v>
      </c>
      <c r="X59" s="9">
        <v>1194.0241699999999</v>
      </c>
      <c r="Y59" s="9">
        <v>1264.7341309999999</v>
      </c>
      <c r="Z59" s="9">
        <v>1337.391357</v>
      </c>
      <c r="AA59" s="9">
        <v>1411.9528809999999</v>
      </c>
      <c r="AB59" s="9">
        <v>1488.376831</v>
      </c>
      <c r="AC59" s="9">
        <v>1566.619751</v>
      </c>
      <c r="AD59" s="9">
        <v>1646.6411129999999</v>
      </c>
      <c r="AE59" s="9">
        <v>1728.3691409999999</v>
      </c>
      <c r="AF59" s="9">
        <v>1811.7303469999999</v>
      </c>
      <c r="AG59" s="9">
        <v>1896.6563719999999</v>
      </c>
      <c r="AH59" s="9">
        <v>1983.0985109999999</v>
      </c>
      <c r="AI59" s="9">
        <v>2071.0625</v>
      </c>
      <c r="AJ59" s="9">
        <v>2160.601807</v>
      </c>
      <c r="AK59" s="9">
        <v>2251.8210450000001</v>
      </c>
      <c r="AL59" s="5">
        <v>4.8677999999999999E-2</v>
      </c>
    </row>
    <row r="60" spans="1:38" ht="15" customHeight="1">
      <c r="A60" s="81" t="s">
        <v>511</v>
      </c>
      <c r="B60" s="7" t="s">
        <v>213</v>
      </c>
      <c r="C60" s="9">
        <v>732.35790999999995</v>
      </c>
      <c r="D60" s="9">
        <v>790.574341</v>
      </c>
      <c r="E60" s="9">
        <v>857.36090100000001</v>
      </c>
      <c r="F60" s="9">
        <v>928.06170699999996</v>
      </c>
      <c r="G60" s="9">
        <v>1001.788147</v>
      </c>
      <c r="H60" s="9">
        <v>1079.5185550000001</v>
      </c>
      <c r="I60" s="9">
        <v>1161.684692</v>
      </c>
      <c r="J60" s="9">
        <v>1247.6733400000001</v>
      </c>
      <c r="K60" s="9">
        <v>1336.8961179999999</v>
      </c>
      <c r="L60" s="9">
        <v>1429.953857</v>
      </c>
      <c r="M60" s="9">
        <v>1527.8011469999999</v>
      </c>
      <c r="N60" s="9">
        <v>1630.5616460000001</v>
      </c>
      <c r="O60" s="9">
        <v>1737.924072</v>
      </c>
      <c r="P60" s="9">
        <v>1851.020264</v>
      </c>
      <c r="Q60" s="9">
        <v>1969.2919919999999</v>
      </c>
      <c r="R60" s="9">
        <v>2097.0344239999999</v>
      </c>
      <c r="S60" s="9">
        <v>2196.8210450000001</v>
      </c>
      <c r="T60" s="9">
        <v>2302.4289549999999</v>
      </c>
      <c r="U60" s="9">
        <v>2417.2155760000001</v>
      </c>
      <c r="V60" s="9">
        <v>2540.2658689999998</v>
      </c>
      <c r="W60" s="9">
        <v>2671.1892090000001</v>
      </c>
      <c r="X60" s="9">
        <v>2808.1313479999999</v>
      </c>
      <c r="Y60" s="9">
        <v>2953.1660160000001</v>
      </c>
      <c r="Z60" s="9">
        <v>3105.0981449999999</v>
      </c>
      <c r="AA60" s="9">
        <v>3265.4304200000001</v>
      </c>
      <c r="AB60" s="9">
        <v>3430.9331050000001</v>
      </c>
      <c r="AC60" s="9">
        <v>3603.4008789999998</v>
      </c>
      <c r="AD60" s="9">
        <v>3780.9187010000001</v>
      </c>
      <c r="AE60" s="9">
        <v>3967.6198730000001</v>
      </c>
      <c r="AF60" s="9">
        <v>4161.5219729999999</v>
      </c>
      <c r="AG60" s="9">
        <v>4362.9106449999999</v>
      </c>
      <c r="AH60" s="9">
        <v>4572.0302730000003</v>
      </c>
      <c r="AI60" s="9">
        <v>4789.7607420000004</v>
      </c>
      <c r="AJ60" s="9">
        <v>5016.9599609999996</v>
      </c>
      <c r="AK60" s="9">
        <v>5254.0234380000002</v>
      </c>
      <c r="AL60" s="5">
        <v>5.9073000000000001E-2</v>
      </c>
    </row>
    <row r="61" spans="1:38" ht="15" customHeight="1">
      <c r="A61" s="81" t="s">
        <v>510</v>
      </c>
      <c r="B61" s="7" t="s">
        <v>174</v>
      </c>
      <c r="C61" s="9">
        <v>483.67218000000003</v>
      </c>
      <c r="D61" s="9">
        <v>523.49877900000001</v>
      </c>
      <c r="E61" s="9">
        <v>565.59869400000002</v>
      </c>
      <c r="F61" s="9">
        <v>610.00720200000001</v>
      </c>
      <c r="G61" s="9">
        <v>656.94610599999999</v>
      </c>
      <c r="H61" s="9">
        <v>706.59027100000003</v>
      </c>
      <c r="I61" s="9">
        <v>759.07733199999996</v>
      </c>
      <c r="J61" s="9">
        <v>814.36389199999996</v>
      </c>
      <c r="K61" s="9">
        <v>872.57678199999998</v>
      </c>
      <c r="L61" s="9">
        <v>933.82531700000004</v>
      </c>
      <c r="M61" s="9">
        <v>998.28308100000004</v>
      </c>
      <c r="N61" s="9">
        <v>1065.908447</v>
      </c>
      <c r="O61" s="9">
        <v>1136.743774</v>
      </c>
      <c r="P61" s="9">
        <v>1211.0913089999999</v>
      </c>
      <c r="Q61" s="9">
        <v>1288.9327390000001</v>
      </c>
      <c r="R61" s="9">
        <v>1370.2232670000001</v>
      </c>
      <c r="S61" s="9">
        <v>1455.165649</v>
      </c>
      <c r="T61" s="9">
        <v>1544.055298</v>
      </c>
      <c r="U61" s="9">
        <v>1637.1094969999999</v>
      </c>
      <c r="V61" s="9">
        <v>1734.4133300000001</v>
      </c>
      <c r="W61" s="9">
        <v>1836.033447</v>
      </c>
      <c r="X61" s="9">
        <v>1941.8082280000001</v>
      </c>
      <c r="Y61" s="9">
        <v>2051.5751949999999</v>
      </c>
      <c r="Z61" s="9">
        <v>2165.150635</v>
      </c>
      <c r="AA61" s="9">
        <v>2282.6530760000001</v>
      </c>
      <c r="AB61" s="9">
        <v>2404.1020509999998</v>
      </c>
      <c r="AC61" s="9">
        <v>2529.3447270000001</v>
      </c>
      <c r="AD61" s="9">
        <v>2658.4140619999998</v>
      </c>
      <c r="AE61" s="9">
        <v>2791.4340820000002</v>
      </c>
      <c r="AF61" s="9">
        <v>2928.4331050000001</v>
      </c>
      <c r="AG61" s="9">
        <v>3069.7385250000002</v>
      </c>
      <c r="AH61" s="9">
        <v>3215.6596679999998</v>
      </c>
      <c r="AI61" s="9">
        <v>3367.033203</v>
      </c>
      <c r="AJ61" s="9">
        <v>3524.6464839999999</v>
      </c>
      <c r="AK61" s="9">
        <v>3688.7907709999999</v>
      </c>
      <c r="AL61" s="5">
        <v>6.0953E-2</v>
      </c>
    </row>
    <row r="62" spans="1:38" ht="15" customHeight="1">
      <c r="A62" s="81" t="s">
        <v>509</v>
      </c>
      <c r="B62" s="7" t="s">
        <v>172</v>
      </c>
      <c r="C62" s="9">
        <v>131.99203499999999</v>
      </c>
      <c r="D62" s="9">
        <v>142.44335899999999</v>
      </c>
      <c r="E62" s="9">
        <v>153.55578600000001</v>
      </c>
      <c r="F62" s="9">
        <v>165.27192700000001</v>
      </c>
      <c r="G62" s="9">
        <v>176.899719</v>
      </c>
      <c r="H62" s="9">
        <v>189.09610000000001</v>
      </c>
      <c r="I62" s="9">
        <v>201.98147599999999</v>
      </c>
      <c r="J62" s="9">
        <v>215.16378800000001</v>
      </c>
      <c r="K62" s="9">
        <v>228.30033900000001</v>
      </c>
      <c r="L62" s="9">
        <v>241.60813899999999</v>
      </c>
      <c r="M62" s="9">
        <v>255.44094799999999</v>
      </c>
      <c r="N62" s="9">
        <v>269.85964999999999</v>
      </c>
      <c r="O62" s="9">
        <v>284.85824600000001</v>
      </c>
      <c r="P62" s="9">
        <v>300.431152</v>
      </c>
      <c r="Q62" s="9">
        <v>316.50897200000003</v>
      </c>
      <c r="R62" s="9">
        <v>333.80740400000002</v>
      </c>
      <c r="S62" s="9">
        <v>353.23544299999998</v>
      </c>
      <c r="T62" s="9">
        <v>374.86318999999997</v>
      </c>
      <c r="U62" s="9">
        <v>397.395172</v>
      </c>
      <c r="V62" s="9">
        <v>421.00711100000001</v>
      </c>
      <c r="W62" s="9">
        <v>445.72586100000001</v>
      </c>
      <c r="X62" s="9">
        <v>470.30197099999998</v>
      </c>
      <c r="Y62" s="9">
        <v>497.21362299999998</v>
      </c>
      <c r="Z62" s="9">
        <v>525.54199200000005</v>
      </c>
      <c r="AA62" s="9">
        <v>556.69836399999997</v>
      </c>
      <c r="AB62" s="9">
        <v>587.41131600000006</v>
      </c>
      <c r="AC62" s="9">
        <v>619.59362799999997</v>
      </c>
      <c r="AD62" s="9">
        <v>653.30560300000002</v>
      </c>
      <c r="AE62" s="9">
        <v>688.610229</v>
      </c>
      <c r="AF62" s="9">
        <v>725.57342500000004</v>
      </c>
      <c r="AG62" s="9">
        <v>764.26666299999999</v>
      </c>
      <c r="AH62" s="9">
        <v>804.76452600000005</v>
      </c>
      <c r="AI62" s="9">
        <v>847.14636199999995</v>
      </c>
      <c r="AJ62" s="9">
        <v>891.496216</v>
      </c>
      <c r="AK62" s="9">
        <v>937.90325900000005</v>
      </c>
      <c r="AL62" s="5">
        <v>5.8775000000000001E-2</v>
      </c>
    </row>
    <row r="63" spans="1:38" ht="15" customHeight="1">
      <c r="A63" s="81" t="s">
        <v>508</v>
      </c>
      <c r="B63" s="7" t="s">
        <v>170</v>
      </c>
      <c r="C63" s="9">
        <v>116.69371</v>
      </c>
      <c r="D63" s="9">
        <v>124.63222500000001</v>
      </c>
      <c r="E63" s="9">
        <v>138.20640599999999</v>
      </c>
      <c r="F63" s="9">
        <v>152.78259299999999</v>
      </c>
      <c r="G63" s="9">
        <v>167.94232199999999</v>
      </c>
      <c r="H63" s="9">
        <v>183.83215300000001</v>
      </c>
      <c r="I63" s="9">
        <v>200.625854</v>
      </c>
      <c r="J63" s="9">
        <v>218.145599</v>
      </c>
      <c r="K63" s="9">
        <v>236.019058</v>
      </c>
      <c r="L63" s="9">
        <v>254.52044699999999</v>
      </c>
      <c r="M63" s="9">
        <v>274.07714800000002</v>
      </c>
      <c r="N63" s="9">
        <v>294.79354899999998</v>
      </c>
      <c r="O63" s="9">
        <v>316.32199100000003</v>
      </c>
      <c r="P63" s="9">
        <v>339.497772</v>
      </c>
      <c r="Q63" s="9">
        <v>363.85031099999998</v>
      </c>
      <c r="R63" s="9">
        <v>393.003784</v>
      </c>
      <c r="S63" s="9">
        <v>388.41992199999999</v>
      </c>
      <c r="T63" s="9">
        <v>383.51058999999998</v>
      </c>
      <c r="U63" s="9">
        <v>382.71099900000002</v>
      </c>
      <c r="V63" s="9">
        <v>384.84545900000001</v>
      </c>
      <c r="W63" s="9">
        <v>389.42984000000001</v>
      </c>
      <c r="X63" s="9">
        <v>396.02133199999997</v>
      </c>
      <c r="Y63" s="9">
        <v>404.37707499999999</v>
      </c>
      <c r="Z63" s="9">
        <v>414.40545700000001</v>
      </c>
      <c r="AA63" s="9">
        <v>426.07891799999999</v>
      </c>
      <c r="AB63" s="9">
        <v>439.41980000000001</v>
      </c>
      <c r="AC63" s="9">
        <v>454.462402</v>
      </c>
      <c r="AD63" s="9">
        <v>469.199005</v>
      </c>
      <c r="AE63" s="9">
        <v>487.57534800000002</v>
      </c>
      <c r="AF63" s="9">
        <v>507.515198</v>
      </c>
      <c r="AG63" s="9">
        <v>528.90533400000004</v>
      </c>
      <c r="AH63" s="9">
        <v>551.60571300000004</v>
      </c>
      <c r="AI63" s="9">
        <v>575.58129899999994</v>
      </c>
      <c r="AJ63" s="9">
        <v>600.817139</v>
      </c>
      <c r="AK63" s="9">
        <v>627.32959000000005</v>
      </c>
      <c r="AL63" s="5">
        <v>5.0192000000000001E-2</v>
      </c>
    </row>
    <row r="64" spans="1:38" ht="15" customHeight="1">
      <c r="A64" s="81" t="s">
        <v>507</v>
      </c>
      <c r="B64" s="7" t="s">
        <v>208</v>
      </c>
      <c r="C64" s="9">
        <v>844.31591800000001</v>
      </c>
      <c r="D64" s="9">
        <v>876.87475600000005</v>
      </c>
      <c r="E64" s="9">
        <v>912.72106900000006</v>
      </c>
      <c r="F64" s="9">
        <v>951.42529300000001</v>
      </c>
      <c r="G64" s="9">
        <v>990.59198000000004</v>
      </c>
      <c r="H64" s="9">
        <v>1030.388428</v>
      </c>
      <c r="I64" s="9">
        <v>1070.581909</v>
      </c>
      <c r="J64" s="9">
        <v>1111.575928</v>
      </c>
      <c r="K64" s="9">
        <v>1153.185547</v>
      </c>
      <c r="L64" s="9">
        <v>1195.7615969999999</v>
      </c>
      <c r="M64" s="9">
        <v>1239.211182</v>
      </c>
      <c r="N64" s="9">
        <v>1283.227173</v>
      </c>
      <c r="O64" s="9">
        <v>1327.8710940000001</v>
      </c>
      <c r="P64" s="9">
        <v>1373.076904</v>
      </c>
      <c r="Q64" s="9">
        <v>1418.988525</v>
      </c>
      <c r="R64" s="9">
        <v>1468.0622559999999</v>
      </c>
      <c r="S64" s="9">
        <v>1482.012939</v>
      </c>
      <c r="T64" s="9">
        <v>1502.0688479999999</v>
      </c>
      <c r="U64" s="9">
        <v>1526.6389160000001</v>
      </c>
      <c r="V64" s="9">
        <v>1555.159058</v>
      </c>
      <c r="W64" s="9">
        <v>1586.996582</v>
      </c>
      <c r="X64" s="9">
        <v>1621.812866</v>
      </c>
      <c r="Y64" s="9">
        <v>1658.0660399999999</v>
      </c>
      <c r="Z64" s="9">
        <v>1697.3654790000001</v>
      </c>
      <c r="AA64" s="9">
        <v>1738.287476</v>
      </c>
      <c r="AB64" s="9">
        <v>1780.2216800000001</v>
      </c>
      <c r="AC64" s="9">
        <v>1822.9442140000001</v>
      </c>
      <c r="AD64" s="9">
        <v>1866.825439</v>
      </c>
      <c r="AE64" s="9">
        <v>1912.3183590000001</v>
      </c>
      <c r="AF64" s="9">
        <v>1976.669067</v>
      </c>
      <c r="AG64" s="9">
        <v>2049.9052729999999</v>
      </c>
      <c r="AH64" s="9">
        <v>2126.4731449999999</v>
      </c>
      <c r="AI64" s="9">
        <v>2206.3283689999998</v>
      </c>
      <c r="AJ64" s="9">
        <v>2289.5771479999999</v>
      </c>
      <c r="AK64" s="9">
        <v>2376.296143</v>
      </c>
      <c r="AL64" s="5">
        <v>3.0671E-2</v>
      </c>
    </row>
    <row r="65" spans="1:38" ht="15" customHeight="1">
      <c r="A65" s="81" t="s">
        <v>506</v>
      </c>
      <c r="B65" s="7" t="s">
        <v>174</v>
      </c>
      <c r="C65" s="9">
        <v>313.45657299999999</v>
      </c>
      <c r="D65" s="9">
        <v>335.48529100000002</v>
      </c>
      <c r="E65" s="9">
        <v>358.063782</v>
      </c>
      <c r="F65" s="9">
        <v>381.18914799999999</v>
      </c>
      <c r="G65" s="9">
        <v>404.82928500000003</v>
      </c>
      <c r="H65" s="9">
        <v>428.97274800000002</v>
      </c>
      <c r="I65" s="9">
        <v>453.56341600000002</v>
      </c>
      <c r="J65" s="9">
        <v>478.56664999999998</v>
      </c>
      <c r="K65" s="9">
        <v>503.96038800000002</v>
      </c>
      <c r="L65" s="9">
        <v>529.69006300000001</v>
      </c>
      <c r="M65" s="9">
        <v>555.72760000000005</v>
      </c>
      <c r="N65" s="9">
        <v>582.13525400000003</v>
      </c>
      <c r="O65" s="9">
        <v>608.92010500000004</v>
      </c>
      <c r="P65" s="9">
        <v>636.09667999999999</v>
      </c>
      <c r="Q65" s="9">
        <v>663.63147000000004</v>
      </c>
      <c r="R65" s="9">
        <v>691.48602300000005</v>
      </c>
      <c r="S65" s="9">
        <v>719.64581299999998</v>
      </c>
      <c r="T65" s="9">
        <v>748.05383300000005</v>
      </c>
      <c r="U65" s="9">
        <v>776.65588400000001</v>
      </c>
      <c r="V65" s="9">
        <v>805.32605000000001</v>
      </c>
      <c r="W65" s="9">
        <v>833.97485400000005</v>
      </c>
      <c r="X65" s="9">
        <v>862.60687299999995</v>
      </c>
      <c r="Y65" s="9">
        <v>891.24957300000005</v>
      </c>
      <c r="Z65" s="9">
        <v>919.86566200000004</v>
      </c>
      <c r="AA65" s="9">
        <v>948.31921399999999</v>
      </c>
      <c r="AB65" s="9">
        <v>976.37792999999999</v>
      </c>
      <c r="AC65" s="9">
        <v>1003.854919</v>
      </c>
      <c r="AD65" s="9">
        <v>1031.1116939999999</v>
      </c>
      <c r="AE65" s="9">
        <v>1058.6358640000001</v>
      </c>
      <c r="AF65" s="9">
        <v>1103.798706</v>
      </c>
      <c r="AG65" s="9">
        <v>1156.7929690000001</v>
      </c>
      <c r="AH65" s="9">
        <v>1212.0969239999999</v>
      </c>
      <c r="AI65" s="9">
        <v>1269.6719969999999</v>
      </c>
      <c r="AJ65" s="9">
        <v>1329.6114500000001</v>
      </c>
      <c r="AK65" s="9">
        <v>1392.0124510000001</v>
      </c>
      <c r="AL65" s="5">
        <v>4.4061999999999997E-2</v>
      </c>
    </row>
    <row r="66" spans="1:38" ht="15" customHeight="1">
      <c r="A66" s="81" t="s">
        <v>505</v>
      </c>
      <c r="B66" s="7" t="s">
        <v>172</v>
      </c>
      <c r="C66" s="9">
        <v>129.52899199999999</v>
      </c>
      <c r="D66" s="9">
        <v>138.25256300000001</v>
      </c>
      <c r="E66" s="9">
        <v>147.138443</v>
      </c>
      <c r="F66" s="9">
        <v>156.17970299999999</v>
      </c>
      <c r="G66" s="9">
        <v>165.35005200000001</v>
      </c>
      <c r="H66" s="9">
        <v>174.641785</v>
      </c>
      <c r="I66" s="9">
        <v>184.04229699999999</v>
      </c>
      <c r="J66" s="9">
        <v>193.55275</v>
      </c>
      <c r="K66" s="9">
        <v>203.16629</v>
      </c>
      <c r="L66" s="9">
        <v>212.89193700000001</v>
      </c>
      <c r="M66" s="9">
        <v>222.70173600000001</v>
      </c>
      <c r="N66" s="9">
        <v>232.59227000000001</v>
      </c>
      <c r="O66" s="9">
        <v>242.556152</v>
      </c>
      <c r="P66" s="9">
        <v>252.538895</v>
      </c>
      <c r="Q66" s="9">
        <v>262.513397</v>
      </c>
      <c r="R66" s="9">
        <v>272.47906499999999</v>
      </c>
      <c r="S66" s="9">
        <v>282.43722500000001</v>
      </c>
      <c r="T66" s="9">
        <v>292.33785999999998</v>
      </c>
      <c r="U66" s="9">
        <v>302.155914</v>
      </c>
      <c r="V66" s="9">
        <v>311.93221999999997</v>
      </c>
      <c r="W66" s="9">
        <v>321.696594</v>
      </c>
      <c r="X66" s="9">
        <v>331.49359099999998</v>
      </c>
      <c r="Y66" s="9">
        <v>341.28100599999999</v>
      </c>
      <c r="Z66" s="9">
        <v>351.095032</v>
      </c>
      <c r="AA66" s="9">
        <v>361.08099399999998</v>
      </c>
      <c r="AB66" s="9">
        <v>371.15734900000001</v>
      </c>
      <c r="AC66" s="9">
        <v>381.40429699999999</v>
      </c>
      <c r="AD66" s="9">
        <v>391.87014799999997</v>
      </c>
      <c r="AE66" s="9">
        <v>402.60226399999999</v>
      </c>
      <c r="AF66" s="9">
        <v>413.56048600000003</v>
      </c>
      <c r="AG66" s="9">
        <v>424.64370700000001</v>
      </c>
      <c r="AH66" s="9">
        <v>435.98382600000002</v>
      </c>
      <c r="AI66" s="9">
        <v>447.60363799999999</v>
      </c>
      <c r="AJ66" s="9">
        <v>459.59051499999998</v>
      </c>
      <c r="AK66" s="9">
        <v>471.947632</v>
      </c>
      <c r="AL66" s="5">
        <v>3.7906000000000002E-2</v>
      </c>
    </row>
    <row r="67" spans="1:38" ht="15" customHeight="1">
      <c r="A67" s="81" t="s">
        <v>504</v>
      </c>
      <c r="B67" s="7" t="s">
        <v>170</v>
      </c>
      <c r="C67" s="9">
        <v>401.33032200000002</v>
      </c>
      <c r="D67" s="9">
        <v>403.136932</v>
      </c>
      <c r="E67" s="9">
        <v>407.51882899999998</v>
      </c>
      <c r="F67" s="9">
        <v>414.05642699999999</v>
      </c>
      <c r="G67" s="9">
        <v>420.41265900000002</v>
      </c>
      <c r="H67" s="9">
        <v>426.773865</v>
      </c>
      <c r="I67" s="9">
        <v>432.97619600000002</v>
      </c>
      <c r="J67" s="9">
        <v>439.45651199999998</v>
      </c>
      <c r="K67" s="9">
        <v>446.058807</v>
      </c>
      <c r="L67" s="9">
        <v>453.17956500000003</v>
      </c>
      <c r="M67" s="9">
        <v>460.78183000000001</v>
      </c>
      <c r="N67" s="9">
        <v>468.49963400000001</v>
      </c>
      <c r="O67" s="9">
        <v>476.39480600000002</v>
      </c>
      <c r="P67" s="9">
        <v>484.441284</v>
      </c>
      <c r="Q67" s="9">
        <v>492.84362800000002</v>
      </c>
      <c r="R67" s="9">
        <v>504.09719799999999</v>
      </c>
      <c r="S67" s="9">
        <v>479.92987099999999</v>
      </c>
      <c r="T67" s="9">
        <v>461.67712399999999</v>
      </c>
      <c r="U67" s="9">
        <v>447.82708700000001</v>
      </c>
      <c r="V67" s="9">
        <v>437.90072600000002</v>
      </c>
      <c r="W67" s="9">
        <v>431.32513399999999</v>
      </c>
      <c r="X67" s="9">
        <v>427.71237200000002</v>
      </c>
      <c r="Y67" s="9">
        <v>425.53549199999998</v>
      </c>
      <c r="Z67" s="9">
        <v>426.40481599999998</v>
      </c>
      <c r="AA67" s="9">
        <v>428.88729899999998</v>
      </c>
      <c r="AB67" s="9">
        <v>432.68646200000001</v>
      </c>
      <c r="AC67" s="9">
        <v>437.68496699999997</v>
      </c>
      <c r="AD67" s="9">
        <v>443.84356700000001</v>
      </c>
      <c r="AE67" s="9">
        <v>451.08019999999999</v>
      </c>
      <c r="AF67" s="9">
        <v>459.30993699999999</v>
      </c>
      <c r="AG67" s="9">
        <v>468.46875</v>
      </c>
      <c r="AH67" s="9">
        <v>478.39239500000002</v>
      </c>
      <c r="AI67" s="9">
        <v>489.05267300000003</v>
      </c>
      <c r="AJ67" s="9">
        <v>500.37536599999999</v>
      </c>
      <c r="AK67" s="9">
        <v>512.33605999999997</v>
      </c>
      <c r="AL67" s="5">
        <v>7.2899999999999996E-3</v>
      </c>
    </row>
    <row r="68" spans="1:38" ht="15" customHeight="1">
      <c r="A68" s="81" t="s">
        <v>503</v>
      </c>
      <c r="B68" s="4" t="s">
        <v>203</v>
      </c>
      <c r="C68" s="13">
        <v>31041.40625</v>
      </c>
      <c r="D68" s="13">
        <v>32481.871093999998</v>
      </c>
      <c r="E68" s="13">
        <v>33987.332030999998</v>
      </c>
      <c r="F68" s="13">
        <v>35540.855469000002</v>
      </c>
      <c r="G68" s="13">
        <v>37132.816405999998</v>
      </c>
      <c r="H68" s="13">
        <v>38755.964844000002</v>
      </c>
      <c r="I68" s="13">
        <v>40398.050780999998</v>
      </c>
      <c r="J68" s="13">
        <v>42073.820312000003</v>
      </c>
      <c r="K68" s="13">
        <v>43771.433594000002</v>
      </c>
      <c r="L68" s="13">
        <v>45513.707030999998</v>
      </c>
      <c r="M68" s="13">
        <v>47273.566405999998</v>
      </c>
      <c r="N68" s="13">
        <v>49062.640625</v>
      </c>
      <c r="O68" s="13">
        <v>50868.117187999997</v>
      </c>
      <c r="P68" s="13">
        <v>52699.570312000003</v>
      </c>
      <c r="Q68" s="13">
        <v>54560.777344000002</v>
      </c>
      <c r="R68" s="13">
        <v>56448.683594000002</v>
      </c>
      <c r="S68" s="13">
        <v>58347.238280999998</v>
      </c>
      <c r="T68" s="13">
        <v>60298.242187999997</v>
      </c>
      <c r="U68" s="13">
        <v>62315.898437999997</v>
      </c>
      <c r="V68" s="13">
        <v>64399.898437999997</v>
      </c>
      <c r="W68" s="13">
        <v>66553.226561999996</v>
      </c>
      <c r="X68" s="13">
        <v>68756.84375</v>
      </c>
      <c r="Y68" s="13">
        <v>71009.0625</v>
      </c>
      <c r="Z68" s="13">
        <v>73311.476561999996</v>
      </c>
      <c r="AA68" s="13">
        <v>75668.484375</v>
      </c>
      <c r="AB68" s="13">
        <v>78098.4375</v>
      </c>
      <c r="AC68" s="13">
        <v>80604.195311999996</v>
      </c>
      <c r="AD68" s="13">
        <v>83183.460938000004</v>
      </c>
      <c r="AE68" s="13">
        <v>85836.46875</v>
      </c>
      <c r="AF68" s="13">
        <v>88556.539061999996</v>
      </c>
      <c r="AG68" s="13">
        <v>91342.09375</v>
      </c>
      <c r="AH68" s="13">
        <v>94197.757811999996</v>
      </c>
      <c r="AI68" s="13">
        <v>97120.289061999996</v>
      </c>
      <c r="AJ68" s="13">
        <v>100108.75</v>
      </c>
      <c r="AK68" s="13">
        <v>103164.195312</v>
      </c>
      <c r="AL68" s="2">
        <v>3.5639999999999998E-2</v>
      </c>
    </row>
    <row r="71" spans="1:38" ht="15" customHeight="1">
      <c r="B71" s="4" t="s">
        <v>502</v>
      </c>
    </row>
    <row r="72" spans="1:38" ht="15" customHeight="1">
      <c r="A72" s="81" t="s">
        <v>501</v>
      </c>
      <c r="B72" s="7" t="s">
        <v>268</v>
      </c>
      <c r="C72" s="9">
        <v>6517.203125</v>
      </c>
      <c r="D72" s="9">
        <v>6775.6826170000004</v>
      </c>
      <c r="E72" s="9">
        <v>7007.4877930000002</v>
      </c>
      <c r="F72" s="9">
        <v>7224.5429690000001</v>
      </c>
      <c r="G72" s="9">
        <v>7451.7138670000004</v>
      </c>
      <c r="H72" s="9">
        <v>7682.4848629999997</v>
      </c>
      <c r="I72" s="9">
        <v>7939.6362300000001</v>
      </c>
      <c r="J72" s="9">
        <v>8133.2563479999999</v>
      </c>
      <c r="K72" s="9">
        <v>8385.6210940000001</v>
      </c>
      <c r="L72" s="9">
        <v>8590.3955079999996</v>
      </c>
      <c r="M72" s="9">
        <v>8770.1376949999994</v>
      </c>
      <c r="N72" s="9">
        <v>9002.4130860000005</v>
      </c>
      <c r="O72" s="9">
        <v>9219.5566409999992</v>
      </c>
      <c r="P72" s="9">
        <v>9444.5351559999999</v>
      </c>
      <c r="Q72" s="9">
        <v>9661.890625</v>
      </c>
      <c r="R72" s="9">
        <v>9881.0136719999991</v>
      </c>
      <c r="S72" s="9">
        <v>10072.782227</v>
      </c>
      <c r="T72" s="9">
        <v>10257.828125</v>
      </c>
      <c r="U72" s="9">
        <v>10439.267578000001</v>
      </c>
      <c r="V72" s="9">
        <v>10616.798828000001</v>
      </c>
      <c r="W72" s="9">
        <v>10807.302734000001</v>
      </c>
      <c r="X72" s="9">
        <v>10985.163086</v>
      </c>
      <c r="Y72" s="9">
        <v>11173.919921999999</v>
      </c>
      <c r="Z72" s="9">
        <v>11354.333984000001</v>
      </c>
      <c r="AA72" s="9">
        <v>11533.953125</v>
      </c>
      <c r="AB72" s="9">
        <v>11709.624023</v>
      </c>
      <c r="AC72" s="9">
        <v>11895.240234000001</v>
      </c>
      <c r="AD72" s="9">
        <v>12089.984375</v>
      </c>
      <c r="AE72" s="9">
        <v>12295.097656</v>
      </c>
      <c r="AF72" s="9">
        <v>12507.644531</v>
      </c>
      <c r="AG72" s="9">
        <v>12727.394531</v>
      </c>
      <c r="AH72" s="9">
        <v>12946.990234000001</v>
      </c>
      <c r="AI72" s="9">
        <v>13168.464844</v>
      </c>
      <c r="AJ72" s="9">
        <v>13385.335938</v>
      </c>
      <c r="AK72" s="9">
        <v>13600.329102</v>
      </c>
      <c r="AL72" s="5">
        <v>2.1337999999999999E-2</v>
      </c>
    </row>
    <row r="73" spans="1:38" ht="15" customHeight="1">
      <c r="A73" s="81" t="s">
        <v>500</v>
      </c>
      <c r="B73" s="7" t="s">
        <v>174</v>
      </c>
      <c r="C73" s="9">
        <v>3625.828857</v>
      </c>
      <c r="D73" s="9">
        <v>3817.7509770000001</v>
      </c>
      <c r="E73" s="9">
        <v>4012.1838379999999</v>
      </c>
      <c r="F73" s="9">
        <v>4213.8823240000002</v>
      </c>
      <c r="G73" s="9">
        <v>4417.0092770000001</v>
      </c>
      <c r="H73" s="9">
        <v>4618.5693359999996</v>
      </c>
      <c r="I73" s="9">
        <v>4816.8901370000003</v>
      </c>
      <c r="J73" s="9">
        <v>5004.3745120000003</v>
      </c>
      <c r="K73" s="9">
        <v>5184.3037109999996</v>
      </c>
      <c r="L73" s="9">
        <v>5358.1416019999997</v>
      </c>
      <c r="M73" s="9">
        <v>5528.8813479999999</v>
      </c>
      <c r="N73" s="9">
        <v>5700.6416019999997</v>
      </c>
      <c r="O73" s="9">
        <v>5868.1845700000003</v>
      </c>
      <c r="P73" s="9">
        <v>6035.3359380000002</v>
      </c>
      <c r="Q73" s="9">
        <v>6197.7114259999998</v>
      </c>
      <c r="R73" s="9">
        <v>6343.7294920000004</v>
      </c>
      <c r="S73" s="9">
        <v>6459.8476559999999</v>
      </c>
      <c r="T73" s="9">
        <v>6570.3154299999997</v>
      </c>
      <c r="U73" s="9">
        <v>6676.5810549999997</v>
      </c>
      <c r="V73" s="9">
        <v>6778.0590819999998</v>
      </c>
      <c r="W73" s="9">
        <v>6891.8330079999996</v>
      </c>
      <c r="X73" s="9">
        <v>6993.6303710000002</v>
      </c>
      <c r="Y73" s="9">
        <v>7104.279297</v>
      </c>
      <c r="Z73" s="9">
        <v>7205.0356449999999</v>
      </c>
      <c r="AA73" s="9">
        <v>7302.1264650000003</v>
      </c>
      <c r="AB73" s="9">
        <v>7403.5654299999997</v>
      </c>
      <c r="AC73" s="9">
        <v>7513.470703</v>
      </c>
      <c r="AD73" s="9">
        <v>7630.8027339999999</v>
      </c>
      <c r="AE73" s="9">
        <v>7757.5908200000003</v>
      </c>
      <c r="AF73" s="9">
        <v>7890.0952150000003</v>
      </c>
      <c r="AG73" s="9">
        <v>8029.5170900000003</v>
      </c>
      <c r="AH73" s="9">
        <v>8167.7924800000001</v>
      </c>
      <c r="AI73" s="9">
        <v>8308.1171880000002</v>
      </c>
      <c r="AJ73" s="9">
        <v>8444.5380860000005</v>
      </c>
      <c r="AK73" s="9">
        <v>8576.1357420000004</v>
      </c>
      <c r="AL73" s="5">
        <v>2.4827999999999999E-2</v>
      </c>
    </row>
    <row r="74" spans="1:38" ht="15" customHeight="1">
      <c r="A74" s="81" t="s">
        <v>499</v>
      </c>
      <c r="B74" s="7" t="s">
        <v>172</v>
      </c>
      <c r="C74" s="9">
        <v>572.34045400000002</v>
      </c>
      <c r="D74" s="9">
        <v>589.31982400000004</v>
      </c>
      <c r="E74" s="9">
        <v>602.023865</v>
      </c>
      <c r="F74" s="9">
        <v>610.43170199999997</v>
      </c>
      <c r="G74" s="9">
        <v>618.30792199999996</v>
      </c>
      <c r="H74" s="9">
        <v>636.19879200000003</v>
      </c>
      <c r="I74" s="9">
        <v>653.68914800000005</v>
      </c>
      <c r="J74" s="9">
        <v>669.20428500000003</v>
      </c>
      <c r="K74" s="9">
        <v>686.25915499999996</v>
      </c>
      <c r="L74" s="9">
        <v>703.72582999999997</v>
      </c>
      <c r="M74" s="9">
        <v>722.23785399999997</v>
      </c>
      <c r="N74" s="9">
        <v>742.03521699999999</v>
      </c>
      <c r="O74" s="9">
        <v>763.66461200000003</v>
      </c>
      <c r="P74" s="9">
        <v>785.548767</v>
      </c>
      <c r="Q74" s="9">
        <v>806.911743</v>
      </c>
      <c r="R74" s="9">
        <v>829.93078600000001</v>
      </c>
      <c r="S74" s="9">
        <v>853.82312000000002</v>
      </c>
      <c r="T74" s="9">
        <v>877.56793200000004</v>
      </c>
      <c r="U74" s="9">
        <v>901.64209000000005</v>
      </c>
      <c r="V74" s="9">
        <v>926.131531</v>
      </c>
      <c r="W74" s="9">
        <v>950.98211700000002</v>
      </c>
      <c r="X74" s="9">
        <v>975.77856399999996</v>
      </c>
      <c r="Y74" s="9">
        <v>1001.152405</v>
      </c>
      <c r="Z74" s="9">
        <v>1027.1541749999999</v>
      </c>
      <c r="AA74" s="9">
        <v>1054.1767580000001</v>
      </c>
      <c r="AB74" s="9">
        <v>1081.454346</v>
      </c>
      <c r="AC74" s="9">
        <v>1109.4335940000001</v>
      </c>
      <c r="AD74" s="9">
        <v>1138.188232</v>
      </c>
      <c r="AE74" s="9">
        <v>1167.4930420000001</v>
      </c>
      <c r="AF74" s="9">
        <v>1197.595337</v>
      </c>
      <c r="AG74" s="9">
        <v>1228.070923</v>
      </c>
      <c r="AH74" s="9">
        <v>1259.1383060000001</v>
      </c>
      <c r="AI74" s="9">
        <v>1290.4476320000001</v>
      </c>
      <c r="AJ74" s="9">
        <v>1321.837158</v>
      </c>
      <c r="AK74" s="9">
        <v>1354.4298100000001</v>
      </c>
      <c r="AL74" s="5">
        <v>2.5538000000000002E-2</v>
      </c>
    </row>
    <row r="75" spans="1:38" ht="15" customHeight="1">
      <c r="A75" s="81" t="s">
        <v>498</v>
      </c>
      <c r="B75" s="7" t="s">
        <v>170</v>
      </c>
      <c r="C75" s="9">
        <v>2319.0334469999998</v>
      </c>
      <c r="D75" s="9">
        <v>2368.6115719999998</v>
      </c>
      <c r="E75" s="9">
        <v>2393.2802729999999</v>
      </c>
      <c r="F75" s="9">
        <v>2400.2290039999998</v>
      </c>
      <c r="G75" s="9">
        <v>2416.39624</v>
      </c>
      <c r="H75" s="9">
        <v>2427.716797</v>
      </c>
      <c r="I75" s="9">
        <v>2469.0571289999998</v>
      </c>
      <c r="J75" s="9">
        <v>2459.6777339999999</v>
      </c>
      <c r="K75" s="9">
        <v>2515.0581050000001</v>
      </c>
      <c r="L75" s="9">
        <v>2528.5280760000001</v>
      </c>
      <c r="M75" s="9">
        <v>2519.0185550000001</v>
      </c>
      <c r="N75" s="9">
        <v>2559.736328</v>
      </c>
      <c r="O75" s="9">
        <v>2587.7080080000001</v>
      </c>
      <c r="P75" s="9">
        <v>2623.6501459999999</v>
      </c>
      <c r="Q75" s="9">
        <v>2657.2673340000001</v>
      </c>
      <c r="R75" s="9">
        <v>2707.3540039999998</v>
      </c>
      <c r="S75" s="9">
        <v>2759.1110840000001</v>
      </c>
      <c r="T75" s="9">
        <v>2809.945068</v>
      </c>
      <c r="U75" s="9">
        <v>2861.0446780000002</v>
      </c>
      <c r="V75" s="9">
        <v>2912.608643</v>
      </c>
      <c r="W75" s="9">
        <v>2964.4877929999998</v>
      </c>
      <c r="X75" s="9">
        <v>3015.7541500000002</v>
      </c>
      <c r="Y75" s="9">
        <v>3068.4880370000001</v>
      </c>
      <c r="Z75" s="9">
        <v>3122.1440429999998</v>
      </c>
      <c r="AA75" s="9">
        <v>3177.6508789999998</v>
      </c>
      <c r="AB75" s="9">
        <v>3224.6047359999998</v>
      </c>
      <c r="AC75" s="9">
        <v>3272.336182</v>
      </c>
      <c r="AD75" s="9">
        <v>3320.993164</v>
      </c>
      <c r="AE75" s="9">
        <v>3370.0139159999999</v>
      </c>
      <c r="AF75" s="9">
        <v>3419.954346</v>
      </c>
      <c r="AG75" s="9">
        <v>3469.8066410000001</v>
      </c>
      <c r="AH75" s="9">
        <v>3520.0593260000001</v>
      </c>
      <c r="AI75" s="9">
        <v>3569.8999020000001</v>
      </c>
      <c r="AJ75" s="9">
        <v>3618.9614259999998</v>
      </c>
      <c r="AK75" s="9">
        <v>3669.7634280000002</v>
      </c>
      <c r="AL75" s="5">
        <v>1.3356E-2</v>
      </c>
    </row>
    <row r="76" spans="1:38" ht="15" customHeight="1">
      <c r="A76" s="81" t="s">
        <v>497</v>
      </c>
      <c r="B76" s="7" t="s">
        <v>263</v>
      </c>
      <c r="C76" s="9">
        <v>814.34747300000004</v>
      </c>
      <c r="D76" s="9">
        <v>832.60406499999999</v>
      </c>
      <c r="E76" s="9">
        <v>851.238159</v>
      </c>
      <c r="F76" s="9">
        <v>868.51965299999995</v>
      </c>
      <c r="G76" s="9">
        <v>884.94799799999998</v>
      </c>
      <c r="H76" s="9">
        <v>900.62487799999997</v>
      </c>
      <c r="I76" s="9">
        <v>915.93811000000005</v>
      </c>
      <c r="J76" s="9">
        <v>931.24517800000001</v>
      </c>
      <c r="K76" s="9">
        <v>946.660706</v>
      </c>
      <c r="L76" s="9">
        <v>961.96252400000003</v>
      </c>
      <c r="M76" s="9">
        <v>977.33642599999996</v>
      </c>
      <c r="N76" s="9">
        <v>993.42028800000003</v>
      </c>
      <c r="O76" s="9">
        <v>1008.848938</v>
      </c>
      <c r="P76" s="9">
        <v>1027.711182</v>
      </c>
      <c r="Q76" s="9">
        <v>1047.3955080000001</v>
      </c>
      <c r="R76" s="9">
        <v>1072.355957</v>
      </c>
      <c r="S76" s="9">
        <v>1098.1345209999999</v>
      </c>
      <c r="T76" s="9">
        <v>1124.92749</v>
      </c>
      <c r="U76" s="9">
        <v>1152.7932129999999</v>
      </c>
      <c r="V76" s="9">
        <v>1181.654053</v>
      </c>
      <c r="W76" s="9">
        <v>1211.1779790000001</v>
      </c>
      <c r="X76" s="9">
        <v>1241.6125489999999</v>
      </c>
      <c r="Y76" s="9">
        <v>1273.102539</v>
      </c>
      <c r="Z76" s="9">
        <v>1305.720703</v>
      </c>
      <c r="AA76" s="9">
        <v>1338.9626459999999</v>
      </c>
      <c r="AB76" s="9">
        <v>1374.845581</v>
      </c>
      <c r="AC76" s="9">
        <v>1412.0626219999999</v>
      </c>
      <c r="AD76" s="9">
        <v>1450.666626</v>
      </c>
      <c r="AE76" s="9">
        <v>1490.7132570000001</v>
      </c>
      <c r="AF76" s="9">
        <v>1532.2597659999999</v>
      </c>
      <c r="AG76" s="9">
        <v>1575.3666989999999</v>
      </c>
      <c r="AH76" s="9">
        <v>1620.0960689999999</v>
      </c>
      <c r="AI76" s="9">
        <v>1666.5131839999999</v>
      </c>
      <c r="AJ76" s="9">
        <v>1714.6857910000001</v>
      </c>
      <c r="AK76" s="9">
        <v>1764.684814</v>
      </c>
      <c r="AL76" s="5">
        <v>2.3023999999999999E-2</v>
      </c>
    </row>
    <row r="77" spans="1:38" ht="15" customHeight="1">
      <c r="A77" s="81" t="s">
        <v>496</v>
      </c>
      <c r="B77" s="7" t="s">
        <v>174</v>
      </c>
      <c r="C77" s="9">
        <v>320.90008499999999</v>
      </c>
      <c r="D77" s="9">
        <v>328.37051400000001</v>
      </c>
      <c r="E77" s="9">
        <v>336.476654</v>
      </c>
      <c r="F77" s="9">
        <v>343.96032700000001</v>
      </c>
      <c r="G77" s="9">
        <v>351.17379799999998</v>
      </c>
      <c r="H77" s="9">
        <v>358.17971799999998</v>
      </c>
      <c r="I77" s="9">
        <v>365.290527</v>
      </c>
      <c r="J77" s="9">
        <v>372.52865600000001</v>
      </c>
      <c r="K77" s="9">
        <v>379.86746199999999</v>
      </c>
      <c r="L77" s="9">
        <v>387.23895299999998</v>
      </c>
      <c r="M77" s="9">
        <v>394.58917200000002</v>
      </c>
      <c r="N77" s="9">
        <v>402.16378800000001</v>
      </c>
      <c r="O77" s="9">
        <v>409.98937999999998</v>
      </c>
      <c r="P77" s="9">
        <v>418.125336</v>
      </c>
      <c r="Q77" s="9">
        <v>426.59515399999998</v>
      </c>
      <c r="R77" s="9">
        <v>438.57656900000001</v>
      </c>
      <c r="S77" s="9">
        <v>450.91568000000001</v>
      </c>
      <c r="T77" s="9">
        <v>463.71234099999998</v>
      </c>
      <c r="U77" s="9">
        <v>476.99267600000002</v>
      </c>
      <c r="V77" s="9">
        <v>490.71066300000001</v>
      </c>
      <c r="W77" s="9">
        <v>504.687927</v>
      </c>
      <c r="X77" s="9">
        <v>519.050476</v>
      </c>
      <c r="Y77" s="9">
        <v>533.86968999999999</v>
      </c>
      <c r="Z77" s="9">
        <v>549.17816200000004</v>
      </c>
      <c r="AA77" s="9">
        <v>564.62457300000005</v>
      </c>
      <c r="AB77" s="9">
        <v>582.06073000000004</v>
      </c>
      <c r="AC77" s="9">
        <v>600.11816399999998</v>
      </c>
      <c r="AD77" s="9">
        <v>618.82074</v>
      </c>
      <c r="AE77" s="9">
        <v>638.19360400000005</v>
      </c>
      <c r="AF77" s="9">
        <v>658.26257299999997</v>
      </c>
      <c r="AG77" s="9">
        <v>679.05529799999999</v>
      </c>
      <c r="AH77" s="9">
        <v>700.59948699999995</v>
      </c>
      <c r="AI77" s="9">
        <v>722.92480499999999</v>
      </c>
      <c r="AJ77" s="9">
        <v>746.061646</v>
      </c>
      <c r="AK77" s="9">
        <v>770.04205300000001</v>
      </c>
      <c r="AL77" s="5">
        <v>2.6164E-2</v>
      </c>
    </row>
    <row r="78" spans="1:38" ht="15" customHeight="1">
      <c r="A78" s="81" t="s">
        <v>495</v>
      </c>
      <c r="B78" s="7" t="s">
        <v>172</v>
      </c>
      <c r="C78" s="9">
        <v>102.659988</v>
      </c>
      <c r="D78" s="9">
        <v>109.134941</v>
      </c>
      <c r="E78" s="9">
        <v>115.889465</v>
      </c>
      <c r="F78" s="9">
        <v>122.535217</v>
      </c>
      <c r="G78" s="9">
        <v>129.23561100000001</v>
      </c>
      <c r="H78" s="9">
        <v>136.017426</v>
      </c>
      <c r="I78" s="9">
        <v>143.032791</v>
      </c>
      <c r="J78" s="9">
        <v>150.301163</v>
      </c>
      <c r="K78" s="9">
        <v>157.81575000000001</v>
      </c>
      <c r="L78" s="9">
        <v>165.54795799999999</v>
      </c>
      <c r="M78" s="9">
        <v>173.47389200000001</v>
      </c>
      <c r="N78" s="9">
        <v>181.730469</v>
      </c>
      <c r="O78" s="9">
        <v>190.34324599999999</v>
      </c>
      <c r="P78" s="9">
        <v>199.358475</v>
      </c>
      <c r="Q78" s="9">
        <v>208.80401599999999</v>
      </c>
      <c r="R78" s="9">
        <v>219.08225999999999</v>
      </c>
      <c r="S78" s="9">
        <v>229.77342200000001</v>
      </c>
      <c r="T78" s="9">
        <v>240.94792200000001</v>
      </c>
      <c r="U78" s="9">
        <v>252.634872</v>
      </c>
      <c r="V78" s="9">
        <v>264.82015999999999</v>
      </c>
      <c r="W78" s="9">
        <v>277.40603599999997</v>
      </c>
      <c r="X78" s="9">
        <v>290.48132299999997</v>
      </c>
      <c r="Y78" s="9">
        <v>304.10339399999998</v>
      </c>
      <c r="Z78" s="9">
        <v>318.307526</v>
      </c>
      <c r="AA78" s="9">
        <v>333.14642300000003</v>
      </c>
      <c r="AB78" s="9">
        <v>348.06594799999999</v>
      </c>
      <c r="AC78" s="9">
        <v>363.60702500000002</v>
      </c>
      <c r="AD78" s="9">
        <v>379.79595899999998</v>
      </c>
      <c r="AE78" s="9">
        <v>396.66058299999997</v>
      </c>
      <c r="AF78" s="9">
        <v>414.22949199999999</v>
      </c>
      <c r="AG78" s="9">
        <v>432.53283699999997</v>
      </c>
      <c r="AH78" s="9">
        <v>451.601654</v>
      </c>
      <c r="AI78" s="9">
        <v>471.46890300000001</v>
      </c>
      <c r="AJ78" s="9">
        <v>492.16839599999997</v>
      </c>
      <c r="AK78" s="9">
        <v>513.73565699999995</v>
      </c>
      <c r="AL78" s="5">
        <v>4.8062000000000001E-2</v>
      </c>
    </row>
    <row r="79" spans="1:38" ht="15" customHeight="1">
      <c r="A79" s="81" t="s">
        <v>494</v>
      </c>
      <c r="B79" s="7" t="s">
        <v>170</v>
      </c>
      <c r="C79" s="9">
        <v>390.78741500000001</v>
      </c>
      <c r="D79" s="9">
        <v>395.09860200000003</v>
      </c>
      <c r="E79" s="9">
        <v>398.87207000000001</v>
      </c>
      <c r="F79" s="9">
        <v>402.02413899999999</v>
      </c>
      <c r="G79" s="9">
        <v>404.53860500000002</v>
      </c>
      <c r="H79" s="9">
        <v>406.42776500000002</v>
      </c>
      <c r="I79" s="9">
        <v>407.61483800000002</v>
      </c>
      <c r="J79" s="9">
        <v>408.415344</v>
      </c>
      <c r="K79" s="9">
        <v>408.97747800000002</v>
      </c>
      <c r="L79" s="9">
        <v>409.175568</v>
      </c>
      <c r="M79" s="9">
        <v>409.273346</v>
      </c>
      <c r="N79" s="9">
        <v>409.52596999999997</v>
      </c>
      <c r="O79" s="9">
        <v>408.51629600000001</v>
      </c>
      <c r="P79" s="9">
        <v>410.22732500000001</v>
      </c>
      <c r="Q79" s="9">
        <v>411.99627700000002</v>
      </c>
      <c r="R79" s="9">
        <v>414.69717400000002</v>
      </c>
      <c r="S79" s="9">
        <v>417.44549599999999</v>
      </c>
      <c r="T79" s="9">
        <v>420.26721199999997</v>
      </c>
      <c r="U79" s="9">
        <v>423.16570999999999</v>
      </c>
      <c r="V79" s="9">
        <v>426.123199</v>
      </c>
      <c r="W79" s="9">
        <v>429.08395400000001</v>
      </c>
      <c r="X79" s="9">
        <v>432.08071899999999</v>
      </c>
      <c r="Y79" s="9">
        <v>435.12951700000002</v>
      </c>
      <c r="Z79" s="9">
        <v>438.23495500000001</v>
      </c>
      <c r="AA79" s="9">
        <v>441.19164999999998</v>
      </c>
      <c r="AB79" s="9">
        <v>444.71890300000001</v>
      </c>
      <c r="AC79" s="9">
        <v>448.33743299999998</v>
      </c>
      <c r="AD79" s="9">
        <v>452.04992700000003</v>
      </c>
      <c r="AE79" s="9">
        <v>455.859039</v>
      </c>
      <c r="AF79" s="9">
        <v>459.76763899999997</v>
      </c>
      <c r="AG79" s="9">
        <v>463.778595</v>
      </c>
      <c r="AH79" s="9">
        <v>467.89486699999998</v>
      </c>
      <c r="AI79" s="9">
        <v>472.11953699999998</v>
      </c>
      <c r="AJ79" s="9">
        <v>476.455872</v>
      </c>
      <c r="AK79" s="9">
        <v>480.90704299999999</v>
      </c>
      <c r="AL79" s="5">
        <v>5.973E-3</v>
      </c>
    </row>
    <row r="80" spans="1:38" ht="15" customHeight="1">
      <c r="A80" s="81" t="s">
        <v>493</v>
      </c>
      <c r="B80" s="7" t="s">
        <v>258</v>
      </c>
      <c r="C80" s="9">
        <v>662.36175500000002</v>
      </c>
      <c r="D80" s="9">
        <v>709.67242399999998</v>
      </c>
      <c r="E80" s="9">
        <v>758.98400900000001</v>
      </c>
      <c r="F80" s="9">
        <v>809.50732400000004</v>
      </c>
      <c r="G80" s="9">
        <v>861.32959000000005</v>
      </c>
      <c r="H80" s="9">
        <v>914.31848100000002</v>
      </c>
      <c r="I80" s="9">
        <v>968.58703600000001</v>
      </c>
      <c r="J80" s="9">
        <v>1012.858276</v>
      </c>
      <c r="K80" s="9">
        <v>1059.078857</v>
      </c>
      <c r="L80" s="9">
        <v>1056.9852289999999</v>
      </c>
      <c r="M80" s="9">
        <v>1122.412842</v>
      </c>
      <c r="N80" s="9">
        <v>1160.383057</v>
      </c>
      <c r="O80" s="9">
        <v>1214.2292480000001</v>
      </c>
      <c r="P80" s="9">
        <v>1269.11438</v>
      </c>
      <c r="Q80" s="9">
        <v>1325.9277340000001</v>
      </c>
      <c r="R80" s="9">
        <v>1385.0943600000001</v>
      </c>
      <c r="S80" s="9">
        <v>1445.5635990000001</v>
      </c>
      <c r="T80" s="9">
        <v>1507.825562</v>
      </c>
      <c r="U80" s="9">
        <v>1571.810547</v>
      </c>
      <c r="V80" s="9">
        <v>1637.5683590000001</v>
      </c>
      <c r="W80" s="9">
        <v>1705.258057</v>
      </c>
      <c r="X80" s="9">
        <v>1774.065918</v>
      </c>
      <c r="Y80" s="9">
        <v>1844.5710449999999</v>
      </c>
      <c r="Z80" s="9">
        <v>1916.632568</v>
      </c>
      <c r="AA80" s="9">
        <v>1997.7486570000001</v>
      </c>
      <c r="AB80" s="9">
        <v>2075.8161620000001</v>
      </c>
      <c r="AC80" s="9">
        <v>2155.696289</v>
      </c>
      <c r="AD80" s="9">
        <v>2237.5737300000001</v>
      </c>
      <c r="AE80" s="9">
        <v>2321.3984380000002</v>
      </c>
      <c r="AF80" s="9">
        <v>2406.7883299999999</v>
      </c>
      <c r="AG80" s="9">
        <v>2493.975586</v>
      </c>
      <c r="AH80" s="9">
        <v>2583.6972660000001</v>
      </c>
      <c r="AI80" s="9">
        <v>2676.179443</v>
      </c>
      <c r="AJ80" s="9">
        <v>2771.4282229999999</v>
      </c>
      <c r="AK80" s="9">
        <v>2869.2917480000001</v>
      </c>
      <c r="AL80" s="5">
        <v>4.3242999999999997E-2</v>
      </c>
    </row>
    <row r="81" spans="1:38" ht="15" customHeight="1">
      <c r="A81" s="81" t="s">
        <v>492</v>
      </c>
      <c r="B81" s="7" t="s">
        <v>174</v>
      </c>
      <c r="C81" s="9">
        <v>386.693085</v>
      </c>
      <c r="D81" s="9">
        <v>415.280914</v>
      </c>
      <c r="E81" s="9">
        <v>444.85290500000002</v>
      </c>
      <c r="F81" s="9">
        <v>475.288025</v>
      </c>
      <c r="G81" s="9">
        <v>506.77801499999998</v>
      </c>
      <c r="H81" s="9">
        <v>539.19940199999996</v>
      </c>
      <c r="I81" s="9">
        <v>572.559753</v>
      </c>
      <c r="J81" s="9">
        <v>606.86779799999999</v>
      </c>
      <c r="K81" s="9">
        <v>642.16143799999998</v>
      </c>
      <c r="L81" s="9">
        <v>678.33905000000004</v>
      </c>
      <c r="M81" s="9">
        <v>715.45538299999998</v>
      </c>
      <c r="N81" s="9">
        <v>753.59027100000003</v>
      </c>
      <c r="O81" s="9">
        <v>792.73840299999995</v>
      </c>
      <c r="P81" s="9">
        <v>832.67431599999998</v>
      </c>
      <c r="Q81" s="9">
        <v>873.847351</v>
      </c>
      <c r="R81" s="9">
        <v>915.10797100000002</v>
      </c>
      <c r="S81" s="9">
        <v>957.167236</v>
      </c>
      <c r="T81" s="9">
        <v>1000.376099</v>
      </c>
      <c r="U81" s="9">
        <v>1044.643188</v>
      </c>
      <c r="V81" s="9">
        <v>1089.996948</v>
      </c>
      <c r="W81" s="9">
        <v>1136.4799800000001</v>
      </c>
      <c r="X81" s="9">
        <v>1183.706543</v>
      </c>
      <c r="Y81" s="9">
        <v>1231.401245</v>
      </c>
      <c r="Z81" s="9">
        <v>1279.8764650000001</v>
      </c>
      <c r="AA81" s="9">
        <v>1329.238159</v>
      </c>
      <c r="AB81" s="9">
        <v>1379.3572999999999</v>
      </c>
      <c r="AC81" s="9">
        <v>1430.118774</v>
      </c>
      <c r="AD81" s="9">
        <v>1481.658081</v>
      </c>
      <c r="AE81" s="9">
        <v>1533.873413</v>
      </c>
      <c r="AF81" s="9">
        <v>1586.3292240000001</v>
      </c>
      <c r="AG81" s="9">
        <v>1639.2017820000001</v>
      </c>
      <c r="AH81" s="9">
        <v>1693.169678</v>
      </c>
      <c r="AI81" s="9">
        <v>1748.3979489999999</v>
      </c>
      <c r="AJ81" s="9">
        <v>1804.829712</v>
      </c>
      <c r="AK81" s="9">
        <v>1862.246582</v>
      </c>
      <c r="AL81" s="5">
        <v>4.6522000000000001E-2</v>
      </c>
    </row>
    <row r="82" spans="1:38" ht="15" customHeight="1">
      <c r="A82" s="81" t="s">
        <v>491</v>
      </c>
      <c r="B82" s="7" t="s">
        <v>172</v>
      </c>
      <c r="C82" s="9">
        <v>36.569426999999997</v>
      </c>
      <c r="D82" s="9">
        <v>44.056148999999998</v>
      </c>
      <c r="E82" s="9">
        <v>52.404564000000001</v>
      </c>
      <c r="F82" s="9">
        <v>60.968670000000003</v>
      </c>
      <c r="G82" s="9">
        <v>69.728454999999997</v>
      </c>
      <c r="H82" s="9">
        <v>78.686385999999999</v>
      </c>
      <c r="I82" s="9">
        <v>87.846549999999993</v>
      </c>
      <c r="J82" s="9">
        <v>97.298621999999995</v>
      </c>
      <c r="K82" s="9">
        <v>107.050072</v>
      </c>
      <c r="L82" s="9">
        <v>116.980026</v>
      </c>
      <c r="M82" s="9">
        <v>127.215256</v>
      </c>
      <c r="N82" s="9">
        <v>137.76281700000001</v>
      </c>
      <c r="O82" s="9">
        <v>148.67472799999999</v>
      </c>
      <c r="P82" s="9">
        <v>159.82664500000001</v>
      </c>
      <c r="Q82" s="9">
        <v>171.516479</v>
      </c>
      <c r="R82" s="9">
        <v>184.16802999999999</v>
      </c>
      <c r="S82" s="9">
        <v>197.20368999999999</v>
      </c>
      <c r="T82" s="9">
        <v>210.71971099999999</v>
      </c>
      <c r="U82" s="9">
        <v>224.73317</v>
      </c>
      <c r="V82" s="9">
        <v>239.261124</v>
      </c>
      <c r="W82" s="9">
        <v>254.38502500000001</v>
      </c>
      <c r="X82" s="9">
        <v>269.81658900000002</v>
      </c>
      <c r="Y82" s="9">
        <v>286.14102200000002</v>
      </c>
      <c r="Z82" s="9">
        <v>303.05276500000002</v>
      </c>
      <c r="AA82" s="9">
        <v>327.81161500000002</v>
      </c>
      <c r="AB82" s="9">
        <v>347.72277800000001</v>
      </c>
      <c r="AC82" s="9">
        <v>368.49301100000002</v>
      </c>
      <c r="AD82" s="9">
        <v>390.15976000000001</v>
      </c>
      <c r="AE82" s="9">
        <v>412.76177999999999</v>
      </c>
      <c r="AF82" s="9">
        <v>436.33966099999998</v>
      </c>
      <c r="AG82" s="9">
        <v>460.93600500000002</v>
      </c>
      <c r="AH82" s="9">
        <v>486.594604</v>
      </c>
      <c r="AI82" s="9">
        <v>513.36206100000004</v>
      </c>
      <c r="AJ82" s="9">
        <v>541.28613299999995</v>
      </c>
      <c r="AK82" s="9">
        <v>570.417236</v>
      </c>
      <c r="AL82" s="5">
        <v>8.0694000000000002E-2</v>
      </c>
    </row>
    <row r="83" spans="1:38" ht="15" customHeight="1">
      <c r="A83" s="81" t="s">
        <v>490</v>
      </c>
      <c r="B83" s="7" t="s">
        <v>170</v>
      </c>
      <c r="C83" s="9">
        <v>239.099243</v>
      </c>
      <c r="D83" s="9">
        <v>250.33535800000001</v>
      </c>
      <c r="E83" s="9">
        <v>261.726562</v>
      </c>
      <c r="F83" s="9">
        <v>273.25058000000001</v>
      </c>
      <c r="G83" s="9">
        <v>284.823151</v>
      </c>
      <c r="H83" s="9">
        <v>296.43270899999999</v>
      </c>
      <c r="I83" s="9">
        <v>308.18075599999997</v>
      </c>
      <c r="J83" s="9">
        <v>308.69183299999997</v>
      </c>
      <c r="K83" s="9">
        <v>309.86734000000001</v>
      </c>
      <c r="L83" s="9">
        <v>261.66616800000003</v>
      </c>
      <c r="M83" s="9">
        <v>279.74212599999998</v>
      </c>
      <c r="N83" s="9">
        <v>269.02999899999998</v>
      </c>
      <c r="O83" s="9">
        <v>272.81607100000002</v>
      </c>
      <c r="P83" s="9">
        <v>276.61337300000002</v>
      </c>
      <c r="Q83" s="9">
        <v>280.56402600000001</v>
      </c>
      <c r="R83" s="9">
        <v>285.81835899999999</v>
      </c>
      <c r="S83" s="9">
        <v>291.19259599999998</v>
      </c>
      <c r="T83" s="9">
        <v>296.72970600000002</v>
      </c>
      <c r="U83" s="9">
        <v>302.43417399999998</v>
      </c>
      <c r="V83" s="9">
        <v>308.310272</v>
      </c>
      <c r="W83" s="9">
        <v>314.393036</v>
      </c>
      <c r="X83" s="9">
        <v>320.54278599999998</v>
      </c>
      <c r="Y83" s="9">
        <v>327.02874800000001</v>
      </c>
      <c r="Z83" s="9">
        <v>333.70330799999999</v>
      </c>
      <c r="AA83" s="9">
        <v>340.69888300000002</v>
      </c>
      <c r="AB83" s="9">
        <v>348.73611499999998</v>
      </c>
      <c r="AC83" s="9">
        <v>357.08438100000001</v>
      </c>
      <c r="AD83" s="9">
        <v>365.75589000000002</v>
      </c>
      <c r="AE83" s="9">
        <v>374.76315299999999</v>
      </c>
      <c r="AF83" s="9">
        <v>384.11929300000003</v>
      </c>
      <c r="AG83" s="9">
        <v>393.83789100000001</v>
      </c>
      <c r="AH83" s="9">
        <v>403.93307499999997</v>
      </c>
      <c r="AI83" s="9">
        <v>414.41949499999998</v>
      </c>
      <c r="AJ83" s="9">
        <v>425.31253099999998</v>
      </c>
      <c r="AK83" s="9">
        <v>436.62786899999998</v>
      </c>
      <c r="AL83" s="5">
        <v>1.7000000000000001E-2</v>
      </c>
    </row>
    <row r="84" spans="1:38" ht="15" customHeight="1">
      <c r="A84" s="81" t="s">
        <v>489</v>
      </c>
      <c r="B84" s="7" t="s">
        <v>253</v>
      </c>
      <c r="C84" s="9">
        <v>1340.746948</v>
      </c>
      <c r="D84" s="9">
        <v>1421.420288</v>
      </c>
      <c r="E84" s="9">
        <v>1505.4624020000001</v>
      </c>
      <c r="F84" s="9">
        <v>1590.2114260000001</v>
      </c>
      <c r="G84" s="9">
        <v>1664.4448239999999</v>
      </c>
      <c r="H84" s="9">
        <v>1739.4384769999999</v>
      </c>
      <c r="I84" s="9">
        <v>1780.578125</v>
      </c>
      <c r="J84" s="9">
        <v>1884.9250489999999</v>
      </c>
      <c r="K84" s="9">
        <v>1925.525879</v>
      </c>
      <c r="L84" s="9">
        <v>2033.707275</v>
      </c>
      <c r="M84" s="9">
        <v>2107.5717770000001</v>
      </c>
      <c r="N84" s="9">
        <v>2181.7541500000002</v>
      </c>
      <c r="O84" s="9">
        <v>2274.4140619999998</v>
      </c>
      <c r="P84" s="9">
        <v>2368.834961</v>
      </c>
      <c r="Q84" s="9">
        <v>2464.632568</v>
      </c>
      <c r="R84" s="9">
        <v>2567.8210450000001</v>
      </c>
      <c r="S84" s="9">
        <v>2673.8916020000001</v>
      </c>
      <c r="T84" s="9">
        <v>2783.014404</v>
      </c>
      <c r="U84" s="9">
        <v>2895.1245119999999</v>
      </c>
      <c r="V84" s="9">
        <v>3010.304443</v>
      </c>
      <c r="W84" s="9">
        <v>3128.2155760000001</v>
      </c>
      <c r="X84" s="9">
        <v>3248.5207519999999</v>
      </c>
      <c r="Y84" s="9">
        <v>3372.6513669999999</v>
      </c>
      <c r="Z84" s="9">
        <v>3497.6589359999998</v>
      </c>
      <c r="AA84" s="9">
        <v>3622.5908199999999</v>
      </c>
      <c r="AB84" s="9">
        <v>3751.0200199999999</v>
      </c>
      <c r="AC84" s="9">
        <v>3882.9799800000001</v>
      </c>
      <c r="AD84" s="9">
        <v>4017.3442380000001</v>
      </c>
      <c r="AE84" s="9">
        <v>4154.9609380000002</v>
      </c>
      <c r="AF84" s="9">
        <v>4295.6318359999996</v>
      </c>
      <c r="AG84" s="9">
        <v>4439.392578</v>
      </c>
      <c r="AH84" s="9">
        <v>4605.423828</v>
      </c>
      <c r="AI84" s="9">
        <v>4805.7841799999997</v>
      </c>
      <c r="AJ84" s="9">
        <v>5014.9609380000002</v>
      </c>
      <c r="AK84" s="9">
        <v>5233.4174800000001</v>
      </c>
      <c r="AL84" s="5">
        <v>4.0287999999999997E-2</v>
      </c>
    </row>
    <row r="85" spans="1:38" ht="15" customHeight="1">
      <c r="A85" s="81" t="s">
        <v>488</v>
      </c>
      <c r="B85" s="7" t="s">
        <v>174</v>
      </c>
      <c r="C85" s="9">
        <v>781.48925799999995</v>
      </c>
      <c r="D85" s="9">
        <v>821.28949</v>
      </c>
      <c r="E85" s="9">
        <v>863.54553199999998</v>
      </c>
      <c r="F85" s="9">
        <v>905.50598100000002</v>
      </c>
      <c r="G85" s="9">
        <v>950.36187700000005</v>
      </c>
      <c r="H85" s="9">
        <v>996.044128</v>
      </c>
      <c r="I85" s="9">
        <v>1044.269043</v>
      </c>
      <c r="J85" s="9">
        <v>1095.5585940000001</v>
      </c>
      <c r="K85" s="9">
        <v>1147.9616699999999</v>
      </c>
      <c r="L85" s="9">
        <v>1200.408447</v>
      </c>
      <c r="M85" s="9">
        <v>1254.666504</v>
      </c>
      <c r="N85" s="9">
        <v>1311.579346</v>
      </c>
      <c r="O85" s="9">
        <v>1370.12915</v>
      </c>
      <c r="P85" s="9">
        <v>1429.694702</v>
      </c>
      <c r="Q85" s="9">
        <v>1489.515259</v>
      </c>
      <c r="R85" s="9">
        <v>1551.088135</v>
      </c>
      <c r="S85" s="9">
        <v>1614.2680660000001</v>
      </c>
      <c r="T85" s="9">
        <v>1679.080322</v>
      </c>
      <c r="U85" s="9">
        <v>1745.5195309999999</v>
      </c>
      <c r="V85" s="9">
        <v>1813.3029790000001</v>
      </c>
      <c r="W85" s="9">
        <v>1881.9921879999999</v>
      </c>
      <c r="X85" s="9">
        <v>1951.3466800000001</v>
      </c>
      <c r="Y85" s="9">
        <v>2022.205322</v>
      </c>
      <c r="Z85" s="9">
        <v>2091.9260250000002</v>
      </c>
      <c r="AA85" s="9">
        <v>2161.2299800000001</v>
      </c>
      <c r="AB85" s="9">
        <v>2230.9621579999998</v>
      </c>
      <c r="AC85" s="9">
        <v>2302.0739749999998</v>
      </c>
      <c r="AD85" s="9">
        <v>2373.3706050000001</v>
      </c>
      <c r="AE85" s="9">
        <v>2445.6208499999998</v>
      </c>
      <c r="AF85" s="9">
        <v>2518.5166020000001</v>
      </c>
      <c r="AG85" s="9">
        <v>2591.9772950000001</v>
      </c>
      <c r="AH85" s="9">
        <v>2685.078857</v>
      </c>
      <c r="AI85" s="9">
        <v>2809.7775879999999</v>
      </c>
      <c r="AJ85" s="9">
        <v>2940.4423830000001</v>
      </c>
      <c r="AK85" s="9">
        <v>3077.3608399999998</v>
      </c>
      <c r="AL85" s="5">
        <v>4.0841000000000002E-2</v>
      </c>
    </row>
    <row r="86" spans="1:38" ht="15" customHeight="1">
      <c r="A86" s="81" t="s">
        <v>487</v>
      </c>
      <c r="B86" s="7" t="s">
        <v>172</v>
      </c>
      <c r="C86" s="9">
        <v>138.872818</v>
      </c>
      <c r="D86" s="9">
        <v>150.795761</v>
      </c>
      <c r="E86" s="9">
        <v>162.94276400000001</v>
      </c>
      <c r="F86" s="9">
        <v>175.420288</v>
      </c>
      <c r="G86" s="9">
        <v>188.42982499999999</v>
      </c>
      <c r="H86" s="9">
        <v>201.92872600000001</v>
      </c>
      <c r="I86" s="9">
        <v>215.716263</v>
      </c>
      <c r="J86" s="9">
        <v>229.93417400000001</v>
      </c>
      <c r="K86" s="9">
        <v>244.60687300000001</v>
      </c>
      <c r="L86" s="9">
        <v>258.79101600000001</v>
      </c>
      <c r="M86" s="9">
        <v>273.11425800000001</v>
      </c>
      <c r="N86" s="9">
        <v>287.60076900000001</v>
      </c>
      <c r="O86" s="9">
        <v>302.40661599999999</v>
      </c>
      <c r="P86" s="9">
        <v>317.376465</v>
      </c>
      <c r="Q86" s="9">
        <v>332.53433200000001</v>
      </c>
      <c r="R86" s="9">
        <v>347.90640300000001</v>
      </c>
      <c r="S86" s="9">
        <v>363.50518799999998</v>
      </c>
      <c r="T86" s="9">
        <v>379.32995599999998</v>
      </c>
      <c r="U86" s="9">
        <v>395.36200000000002</v>
      </c>
      <c r="V86" s="9">
        <v>411.56289700000002</v>
      </c>
      <c r="W86" s="9">
        <v>427.948669</v>
      </c>
      <c r="X86" s="9">
        <v>444.57693499999999</v>
      </c>
      <c r="Y86" s="9">
        <v>461.50811800000002</v>
      </c>
      <c r="Z86" s="9">
        <v>478.677277</v>
      </c>
      <c r="AA86" s="9">
        <v>496.07147200000003</v>
      </c>
      <c r="AB86" s="9">
        <v>513.65966800000001</v>
      </c>
      <c r="AC86" s="9">
        <v>531.409851</v>
      </c>
      <c r="AD86" s="9">
        <v>549.29467799999998</v>
      </c>
      <c r="AE86" s="9">
        <v>567.29150400000003</v>
      </c>
      <c r="AF86" s="9">
        <v>585.40301499999998</v>
      </c>
      <c r="AG86" s="9">
        <v>603.63574200000005</v>
      </c>
      <c r="AH86" s="9">
        <v>621.976135</v>
      </c>
      <c r="AI86" s="9">
        <v>640.40411400000005</v>
      </c>
      <c r="AJ86" s="9">
        <v>658.908997</v>
      </c>
      <c r="AK86" s="9">
        <v>677.53289800000005</v>
      </c>
      <c r="AL86" s="5">
        <v>4.6584E-2</v>
      </c>
    </row>
    <row r="87" spans="1:38" ht="15" customHeight="1">
      <c r="A87" s="81" t="s">
        <v>486</v>
      </c>
      <c r="B87" s="7" t="s">
        <v>170</v>
      </c>
      <c r="C87" s="9">
        <v>420.38491800000003</v>
      </c>
      <c r="D87" s="9">
        <v>449.33505200000002</v>
      </c>
      <c r="E87" s="9">
        <v>478.97406000000001</v>
      </c>
      <c r="F87" s="9">
        <v>509.28521699999999</v>
      </c>
      <c r="G87" s="9">
        <v>525.65307600000006</v>
      </c>
      <c r="H87" s="9">
        <v>541.46557600000006</v>
      </c>
      <c r="I87" s="9">
        <v>520.59271200000001</v>
      </c>
      <c r="J87" s="9">
        <v>559.43231200000002</v>
      </c>
      <c r="K87" s="9">
        <v>532.95721400000002</v>
      </c>
      <c r="L87" s="9">
        <v>574.50787400000002</v>
      </c>
      <c r="M87" s="9">
        <v>579.79095500000005</v>
      </c>
      <c r="N87" s="9">
        <v>582.57397500000002</v>
      </c>
      <c r="O87" s="9">
        <v>601.87829599999998</v>
      </c>
      <c r="P87" s="9">
        <v>621.763733</v>
      </c>
      <c r="Q87" s="9">
        <v>642.58306900000002</v>
      </c>
      <c r="R87" s="9">
        <v>668.82653800000003</v>
      </c>
      <c r="S87" s="9">
        <v>696.11852999999996</v>
      </c>
      <c r="T87" s="9">
        <v>724.60418700000002</v>
      </c>
      <c r="U87" s="9">
        <v>754.24292000000003</v>
      </c>
      <c r="V87" s="9">
        <v>785.43853799999999</v>
      </c>
      <c r="W87" s="9">
        <v>818.27459699999997</v>
      </c>
      <c r="X87" s="9">
        <v>852.59716800000001</v>
      </c>
      <c r="Y87" s="9">
        <v>888.93792699999995</v>
      </c>
      <c r="Z87" s="9">
        <v>927.05560300000002</v>
      </c>
      <c r="AA87" s="9">
        <v>965.28936799999997</v>
      </c>
      <c r="AB87" s="9">
        <v>1006.398315</v>
      </c>
      <c r="AC87" s="9">
        <v>1049.4959719999999</v>
      </c>
      <c r="AD87" s="9">
        <v>1094.679077</v>
      </c>
      <c r="AE87" s="9">
        <v>1142.048828</v>
      </c>
      <c r="AF87" s="9">
        <v>1191.711914</v>
      </c>
      <c r="AG87" s="9">
        <v>1243.779663</v>
      </c>
      <c r="AH87" s="9">
        <v>1298.368774</v>
      </c>
      <c r="AI87" s="9">
        <v>1355.602783</v>
      </c>
      <c r="AJ87" s="9">
        <v>1415.609375</v>
      </c>
      <c r="AK87" s="9">
        <v>1478.5238039999999</v>
      </c>
      <c r="AL87" s="5">
        <v>3.6750999999999999E-2</v>
      </c>
    </row>
    <row r="88" spans="1:38" ht="15" customHeight="1">
      <c r="A88" s="81" t="s">
        <v>485</v>
      </c>
      <c r="B88" s="7" t="s">
        <v>248</v>
      </c>
      <c r="C88" s="9">
        <v>5480.328125</v>
      </c>
      <c r="D88" s="9">
        <v>5718.9150390000004</v>
      </c>
      <c r="E88" s="9">
        <v>5958.6806640000004</v>
      </c>
      <c r="F88" s="9">
        <v>6198.4111329999996</v>
      </c>
      <c r="G88" s="9">
        <v>6439.1816410000001</v>
      </c>
      <c r="H88" s="9">
        <v>6680.8808589999999</v>
      </c>
      <c r="I88" s="9">
        <v>6925.0253910000001</v>
      </c>
      <c r="J88" s="9">
        <v>7167.6308589999999</v>
      </c>
      <c r="K88" s="9">
        <v>7409.3393550000001</v>
      </c>
      <c r="L88" s="9">
        <v>7651.7275390000004</v>
      </c>
      <c r="M88" s="9">
        <v>7897.0288090000004</v>
      </c>
      <c r="N88" s="9">
        <v>8137.9692379999997</v>
      </c>
      <c r="O88" s="9">
        <v>8377.7119139999995</v>
      </c>
      <c r="P88" s="9">
        <v>8610.7978519999997</v>
      </c>
      <c r="Q88" s="9">
        <v>8846.2929690000001</v>
      </c>
      <c r="R88" s="9">
        <v>9104.4990230000003</v>
      </c>
      <c r="S88" s="9">
        <v>9363.1298829999996</v>
      </c>
      <c r="T88" s="9">
        <v>9613.0341800000006</v>
      </c>
      <c r="U88" s="9">
        <v>9863.5810550000006</v>
      </c>
      <c r="V88" s="9">
        <v>10104.818359000001</v>
      </c>
      <c r="W88" s="9">
        <v>10339.275390999999</v>
      </c>
      <c r="X88" s="9">
        <v>10567.789062</v>
      </c>
      <c r="Y88" s="9">
        <v>10782.223633</v>
      </c>
      <c r="Z88" s="9">
        <v>10989.482421999999</v>
      </c>
      <c r="AA88" s="9">
        <v>11198.166015999999</v>
      </c>
      <c r="AB88" s="9">
        <v>11407.805664</v>
      </c>
      <c r="AC88" s="9">
        <v>11613.573242</v>
      </c>
      <c r="AD88" s="9">
        <v>11822.385742</v>
      </c>
      <c r="AE88" s="9">
        <v>12033.429688</v>
      </c>
      <c r="AF88" s="9">
        <v>12246.311523</v>
      </c>
      <c r="AG88" s="9">
        <v>12468.96875</v>
      </c>
      <c r="AH88" s="9">
        <v>12689.817383</v>
      </c>
      <c r="AI88" s="9">
        <v>12917.428711</v>
      </c>
      <c r="AJ88" s="9">
        <v>13150.854492</v>
      </c>
      <c r="AK88" s="9">
        <v>13389.15625</v>
      </c>
      <c r="AL88" s="5">
        <v>2.6113000000000001E-2</v>
      </c>
    </row>
    <row r="89" spans="1:38" ht="15" customHeight="1">
      <c r="A89" s="81" t="s">
        <v>484</v>
      </c>
      <c r="B89" s="7" t="s">
        <v>174</v>
      </c>
      <c r="C89" s="9">
        <v>3290.0422359999998</v>
      </c>
      <c r="D89" s="9">
        <v>3452.8427729999999</v>
      </c>
      <c r="E89" s="9">
        <v>3617.858154</v>
      </c>
      <c r="F89" s="9">
        <v>3784.7722170000002</v>
      </c>
      <c r="G89" s="9">
        <v>3951.7773440000001</v>
      </c>
      <c r="H89" s="9">
        <v>4119.4077150000003</v>
      </c>
      <c r="I89" s="9">
        <v>4288.1279299999997</v>
      </c>
      <c r="J89" s="9">
        <v>4455.9721680000002</v>
      </c>
      <c r="K89" s="9">
        <v>4622.9990230000003</v>
      </c>
      <c r="L89" s="9">
        <v>4791.8320309999999</v>
      </c>
      <c r="M89" s="9">
        <v>4963.6079099999997</v>
      </c>
      <c r="N89" s="9">
        <v>5133.6904299999997</v>
      </c>
      <c r="O89" s="9">
        <v>5301.5122069999998</v>
      </c>
      <c r="P89" s="9">
        <v>5461.2866210000002</v>
      </c>
      <c r="Q89" s="9">
        <v>5615.0561520000001</v>
      </c>
      <c r="R89" s="9">
        <v>5769.6767579999996</v>
      </c>
      <c r="S89" s="9">
        <v>5921.9868159999996</v>
      </c>
      <c r="T89" s="9">
        <v>6067.9003910000001</v>
      </c>
      <c r="U89" s="9">
        <v>6216.9360349999997</v>
      </c>
      <c r="V89" s="9">
        <v>6360.1450199999999</v>
      </c>
      <c r="W89" s="9">
        <v>6500.1875</v>
      </c>
      <c r="X89" s="9">
        <v>6636.6289059999999</v>
      </c>
      <c r="Y89" s="9">
        <v>6765.0405270000001</v>
      </c>
      <c r="Z89" s="9">
        <v>6888.564453</v>
      </c>
      <c r="AA89" s="9">
        <v>7008.8759769999997</v>
      </c>
      <c r="AB89" s="9">
        <v>7132.6684569999998</v>
      </c>
      <c r="AC89" s="9">
        <v>7252.3779299999997</v>
      </c>
      <c r="AD89" s="9">
        <v>7374.46875</v>
      </c>
      <c r="AE89" s="9">
        <v>7496.8413090000004</v>
      </c>
      <c r="AF89" s="9">
        <v>7618.8857420000004</v>
      </c>
      <c r="AG89" s="9">
        <v>7746.9736329999996</v>
      </c>
      <c r="AH89" s="9">
        <v>7869.9746089999999</v>
      </c>
      <c r="AI89" s="9">
        <v>7995.7856449999999</v>
      </c>
      <c r="AJ89" s="9">
        <v>8123.9077150000003</v>
      </c>
      <c r="AK89" s="9">
        <v>8256.6191409999992</v>
      </c>
      <c r="AL89" s="5">
        <v>2.6771E-2</v>
      </c>
    </row>
    <row r="90" spans="1:38" ht="15" customHeight="1">
      <c r="A90" s="81" t="s">
        <v>483</v>
      </c>
      <c r="B90" s="7" t="s">
        <v>172</v>
      </c>
      <c r="C90" s="9">
        <v>890.83502199999998</v>
      </c>
      <c r="D90" s="9">
        <v>930.43585199999995</v>
      </c>
      <c r="E90" s="9">
        <v>968.91705300000001</v>
      </c>
      <c r="F90" s="9">
        <v>1005.128906</v>
      </c>
      <c r="G90" s="9">
        <v>1041.510376</v>
      </c>
      <c r="H90" s="9">
        <v>1077.9041749999999</v>
      </c>
      <c r="I90" s="9">
        <v>1114.9458010000001</v>
      </c>
      <c r="J90" s="9">
        <v>1150.419189</v>
      </c>
      <c r="K90" s="9">
        <v>1185.2292480000001</v>
      </c>
      <c r="L90" s="9">
        <v>1219.0257570000001</v>
      </c>
      <c r="M90" s="9">
        <v>1252.538452</v>
      </c>
      <c r="N90" s="9">
        <v>1283.2558590000001</v>
      </c>
      <c r="O90" s="9">
        <v>1314.4923100000001</v>
      </c>
      <c r="P90" s="9">
        <v>1347.182495</v>
      </c>
      <c r="Q90" s="9">
        <v>1388.430298</v>
      </c>
      <c r="R90" s="9">
        <v>1433.8720699999999</v>
      </c>
      <c r="S90" s="9">
        <v>1480.6289059999999</v>
      </c>
      <c r="T90" s="9">
        <v>1528.7685550000001</v>
      </c>
      <c r="U90" s="9">
        <v>1578.3063959999999</v>
      </c>
      <c r="V90" s="9">
        <v>1629.616943</v>
      </c>
      <c r="W90" s="9">
        <v>1682.8785399999999</v>
      </c>
      <c r="X90" s="9">
        <v>1737.682129</v>
      </c>
      <c r="Y90" s="9">
        <v>1794.4370120000001</v>
      </c>
      <c r="Z90" s="9">
        <v>1852.9383539999999</v>
      </c>
      <c r="AA90" s="9">
        <v>1913.1087649999999</v>
      </c>
      <c r="AB90" s="9">
        <v>1973.514893</v>
      </c>
      <c r="AC90" s="9">
        <v>2035.8842770000001</v>
      </c>
      <c r="AD90" s="9">
        <v>2100.280518</v>
      </c>
      <c r="AE90" s="9">
        <v>2166.7700199999999</v>
      </c>
      <c r="AF90" s="9">
        <v>2235.420654</v>
      </c>
      <c r="AG90" s="9">
        <v>2306.30249</v>
      </c>
      <c r="AH90" s="9">
        <v>2379.4880370000001</v>
      </c>
      <c r="AI90" s="9">
        <v>2455.0534670000002</v>
      </c>
      <c r="AJ90" s="9">
        <v>2533.0749510000001</v>
      </c>
      <c r="AK90" s="9">
        <v>2613.6323240000002</v>
      </c>
      <c r="AL90" s="5">
        <v>3.1793000000000002E-2</v>
      </c>
    </row>
    <row r="91" spans="1:38" ht="15" customHeight="1">
      <c r="A91" s="81" t="s">
        <v>482</v>
      </c>
      <c r="B91" s="7" t="s">
        <v>170</v>
      </c>
      <c r="C91" s="9">
        <v>1299.4508060000001</v>
      </c>
      <c r="D91" s="9">
        <v>1335.635986</v>
      </c>
      <c r="E91" s="9">
        <v>1371.905029</v>
      </c>
      <c r="F91" s="9">
        <v>1408.5097659999999</v>
      </c>
      <c r="G91" s="9">
        <v>1445.8942870000001</v>
      </c>
      <c r="H91" s="9">
        <v>1483.5688479999999</v>
      </c>
      <c r="I91" s="9">
        <v>1521.9516599999999</v>
      </c>
      <c r="J91" s="9">
        <v>1561.2392580000001</v>
      </c>
      <c r="K91" s="9">
        <v>1601.1108400000001</v>
      </c>
      <c r="L91" s="9">
        <v>1640.8695070000001</v>
      </c>
      <c r="M91" s="9">
        <v>1680.8823239999999</v>
      </c>
      <c r="N91" s="9">
        <v>1721.022827</v>
      </c>
      <c r="O91" s="9">
        <v>1761.7078859999999</v>
      </c>
      <c r="P91" s="9">
        <v>1802.328491</v>
      </c>
      <c r="Q91" s="9">
        <v>1842.806885</v>
      </c>
      <c r="R91" s="9">
        <v>1900.9498289999999</v>
      </c>
      <c r="S91" s="9">
        <v>1960.5145259999999</v>
      </c>
      <c r="T91" s="9">
        <v>2016.365356</v>
      </c>
      <c r="U91" s="9">
        <v>2068.3388669999999</v>
      </c>
      <c r="V91" s="9">
        <v>2115.0566410000001</v>
      </c>
      <c r="W91" s="9">
        <v>2156.2097170000002</v>
      </c>
      <c r="X91" s="9">
        <v>2193.4790039999998</v>
      </c>
      <c r="Y91" s="9">
        <v>2222.7460940000001</v>
      </c>
      <c r="Z91" s="9">
        <v>2247.9797359999998</v>
      </c>
      <c r="AA91" s="9">
        <v>2276.1816410000001</v>
      </c>
      <c r="AB91" s="9">
        <v>2301.6218260000001</v>
      </c>
      <c r="AC91" s="9">
        <v>2325.311768</v>
      </c>
      <c r="AD91" s="9">
        <v>2347.6369629999999</v>
      </c>
      <c r="AE91" s="9">
        <v>2369.8186040000001</v>
      </c>
      <c r="AF91" s="9">
        <v>2392.0051269999999</v>
      </c>
      <c r="AG91" s="9">
        <v>2415.6918949999999</v>
      </c>
      <c r="AH91" s="9">
        <v>2440.3542480000001</v>
      </c>
      <c r="AI91" s="9">
        <v>2466.5895999999998</v>
      </c>
      <c r="AJ91" s="9">
        <v>2493.8723140000002</v>
      </c>
      <c r="AK91" s="9">
        <v>2518.9040530000002</v>
      </c>
      <c r="AL91" s="5">
        <v>1.9411000000000001E-2</v>
      </c>
    </row>
    <row r="92" spans="1:38" ht="15" customHeight="1">
      <c r="A92" s="81" t="s">
        <v>481</v>
      </c>
      <c r="B92" s="7" t="s">
        <v>243</v>
      </c>
      <c r="C92" s="9">
        <v>1102.7067870000001</v>
      </c>
      <c r="D92" s="9">
        <v>1141.1716309999999</v>
      </c>
      <c r="E92" s="9">
        <v>1182.027466</v>
      </c>
      <c r="F92" s="9">
        <v>1224.1757809999999</v>
      </c>
      <c r="G92" s="9">
        <v>1267.1826169999999</v>
      </c>
      <c r="H92" s="9">
        <v>1312.4808350000001</v>
      </c>
      <c r="I92" s="9">
        <v>1359.506592</v>
      </c>
      <c r="J92" s="9">
        <v>1408.895874</v>
      </c>
      <c r="K92" s="9">
        <v>1460.2983400000001</v>
      </c>
      <c r="L92" s="9">
        <v>1513.6191409999999</v>
      </c>
      <c r="M92" s="9">
        <v>1569.477783</v>
      </c>
      <c r="N92" s="9">
        <v>1629.14563</v>
      </c>
      <c r="O92" s="9">
        <v>1692.252563</v>
      </c>
      <c r="P92" s="9">
        <v>1758.175659</v>
      </c>
      <c r="Q92" s="9">
        <v>1826.949707</v>
      </c>
      <c r="R92" s="9">
        <v>1907.429932</v>
      </c>
      <c r="S92" s="9">
        <v>1991.813721</v>
      </c>
      <c r="T92" s="9">
        <v>2071.329346</v>
      </c>
      <c r="U92" s="9">
        <v>2156.5854490000002</v>
      </c>
      <c r="V92" s="9">
        <v>2248.3405760000001</v>
      </c>
      <c r="W92" s="9">
        <v>2346.7685550000001</v>
      </c>
      <c r="X92" s="9">
        <v>2451.663818</v>
      </c>
      <c r="Y92" s="9">
        <v>2564.2646479999999</v>
      </c>
      <c r="Z92" s="9">
        <v>2684.1206050000001</v>
      </c>
      <c r="AA92" s="9">
        <v>2814.7517090000001</v>
      </c>
      <c r="AB92" s="9">
        <v>2952.4404300000001</v>
      </c>
      <c r="AC92" s="9">
        <v>3098.3835450000001</v>
      </c>
      <c r="AD92" s="9">
        <v>3253.4812010000001</v>
      </c>
      <c r="AE92" s="9">
        <v>3417.5739749999998</v>
      </c>
      <c r="AF92" s="9">
        <v>3590.4174800000001</v>
      </c>
      <c r="AG92" s="9">
        <v>3772.2741700000001</v>
      </c>
      <c r="AH92" s="9">
        <v>3964.4648440000001</v>
      </c>
      <c r="AI92" s="9">
        <v>4167.4995120000003</v>
      </c>
      <c r="AJ92" s="9">
        <v>4381.9277339999999</v>
      </c>
      <c r="AK92" s="9">
        <v>4608.3647460000002</v>
      </c>
      <c r="AL92" s="5">
        <v>4.3205E-2</v>
      </c>
    </row>
    <row r="93" spans="1:38" ht="15" customHeight="1">
      <c r="A93" s="81" t="s">
        <v>480</v>
      </c>
      <c r="B93" s="7" t="s">
        <v>174</v>
      </c>
      <c r="C93" s="9">
        <v>488.29855300000003</v>
      </c>
      <c r="D93" s="9">
        <v>507.748199</v>
      </c>
      <c r="E93" s="9">
        <v>528.24408000000005</v>
      </c>
      <c r="F93" s="9">
        <v>549.00622599999997</v>
      </c>
      <c r="G93" s="9">
        <v>569.82379200000003</v>
      </c>
      <c r="H93" s="9">
        <v>591.76245100000006</v>
      </c>
      <c r="I93" s="9">
        <v>614.38482699999997</v>
      </c>
      <c r="J93" s="9">
        <v>638.32574499999998</v>
      </c>
      <c r="K93" s="9">
        <v>663.131531</v>
      </c>
      <c r="L93" s="9">
        <v>688.85223399999995</v>
      </c>
      <c r="M93" s="9">
        <v>715.93481399999996</v>
      </c>
      <c r="N93" s="9">
        <v>744.71734600000002</v>
      </c>
      <c r="O93" s="9">
        <v>775.25695800000005</v>
      </c>
      <c r="P93" s="9">
        <v>807.20593299999996</v>
      </c>
      <c r="Q93" s="9">
        <v>840.42553699999996</v>
      </c>
      <c r="R93" s="9">
        <v>881.310608</v>
      </c>
      <c r="S93" s="9">
        <v>924.13855000000001</v>
      </c>
      <c r="T93" s="9">
        <v>970.65954599999998</v>
      </c>
      <c r="U93" s="9">
        <v>1018.884644</v>
      </c>
      <c r="V93" s="9">
        <v>1069.6129149999999</v>
      </c>
      <c r="W93" s="9">
        <v>1123.0855710000001</v>
      </c>
      <c r="X93" s="9">
        <v>1179.131836</v>
      </c>
      <c r="Y93" s="9">
        <v>1238.872803</v>
      </c>
      <c r="Z93" s="9">
        <v>1301.451172</v>
      </c>
      <c r="AA93" s="9">
        <v>1371.0592039999999</v>
      </c>
      <c r="AB93" s="9">
        <v>1444.8167719999999</v>
      </c>
      <c r="AC93" s="9">
        <v>1522.8424070000001</v>
      </c>
      <c r="AD93" s="9">
        <v>1605.3854980000001</v>
      </c>
      <c r="AE93" s="9">
        <v>1692.7082519999999</v>
      </c>
      <c r="AF93" s="9">
        <v>1785.0889890000001</v>
      </c>
      <c r="AG93" s="9">
        <v>1882.82251</v>
      </c>
      <c r="AH93" s="9">
        <v>1986.2210689999999</v>
      </c>
      <c r="AI93" s="9">
        <v>2095.6140140000002</v>
      </c>
      <c r="AJ93" s="9">
        <v>2211.3508299999999</v>
      </c>
      <c r="AK93" s="9">
        <v>2333.8020019999999</v>
      </c>
      <c r="AL93" s="5">
        <v>4.7305E-2</v>
      </c>
    </row>
    <row r="94" spans="1:38" ht="15" customHeight="1">
      <c r="A94" s="81" t="s">
        <v>479</v>
      </c>
      <c r="B94" s="7" t="s">
        <v>172</v>
      </c>
      <c r="C94" s="9">
        <v>164.17600999999999</v>
      </c>
      <c r="D94" s="9">
        <v>176.19091800000001</v>
      </c>
      <c r="E94" s="9">
        <v>189.144058</v>
      </c>
      <c r="F94" s="9">
        <v>202.97375500000001</v>
      </c>
      <c r="G94" s="9">
        <v>217.52600100000001</v>
      </c>
      <c r="H94" s="9">
        <v>232.80452</v>
      </c>
      <c r="I94" s="9">
        <v>248.82714799999999</v>
      </c>
      <c r="J94" s="9">
        <v>265.37390099999999</v>
      </c>
      <c r="K94" s="9">
        <v>282.69693000000001</v>
      </c>
      <c r="L94" s="9">
        <v>300.62933299999997</v>
      </c>
      <c r="M94" s="9">
        <v>319.18325800000002</v>
      </c>
      <c r="N94" s="9">
        <v>339.16754200000003</v>
      </c>
      <c r="O94" s="9">
        <v>360.12643400000002</v>
      </c>
      <c r="P94" s="9">
        <v>381.89712500000002</v>
      </c>
      <c r="Q94" s="9">
        <v>404.69360399999999</v>
      </c>
      <c r="R94" s="9">
        <v>428.66598499999998</v>
      </c>
      <c r="S94" s="9">
        <v>453.76696800000002</v>
      </c>
      <c r="T94" s="9">
        <v>479.99435399999999</v>
      </c>
      <c r="U94" s="9">
        <v>507.52767899999998</v>
      </c>
      <c r="V94" s="9">
        <v>536.41375700000003</v>
      </c>
      <c r="W94" s="9">
        <v>566.77770999999996</v>
      </c>
      <c r="X94" s="9">
        <v>598.71209699999997</v>
      </c>
      <c r="Y94" s="9">
        <v>632.44311500000003</v>
      </c>
      <c r="Z94" s="9">
        <v>668.50207499999999</v>
      </c>
      <c r="AA94" s="9">
        <v>706.24383499999999</v>
      </c>
      <c r="AB94" s="9">
        <v>744.78491199999996</v>
      </c>
      <c r="AC94" s="9">
        <v>785.15942399999994</v>
      </c>
      <c r="AD94" s="9">
        <v>827.92950399999995</v>
      </c>
      <c r="AE94" s="9">
        <v>872.58032200000002</v>
      </c>
      <c r="AF94" s="9">
        <v>918.504456</v>
      </c>
      <c r="AG94" s="9">
        <v>965.62676999999996</v>
      </c>
      <c r="AH94" s="9">
        <v>1014.861572</v>
      </c>
      <c r="AI94" s="9">
        <v>1066.3092039999999</v>
      </c>
      <c r="AJ94" s="9">
        <v>1120.073975</v>
      </c>
      <c r="AK94" s="9">
        <v>1176.259644</v>
      </c>
      <c r="AL94" s="5">
        <v>5.9218E-2</v>
      </c>
    </row>
    <row r="95" spans="1:38" ht="15" customHeight="1">
      <c r="A95" s="81" t="s">
        <v>478</v>
      </c>
      <c r="B95" s="7" t="s">
        <v>170</v>
      </c>
      <c r="C95" s="9">
        <v>450.23230000000001</v>
      </c>
      <c r="D95" s="9">
        <v>457.232483</v>
      </c>
      <c r="E95" s="9">
        <v>464.63937399999998</v>
      </c>
      <c r="F95" s="9">
        <v>472.195831</v>
      </c>
      <c r="G95" s="9">
        <v>479.83288599999997</v>
      </c>
      <c r="H95" s="9">
        <v>487.91390999999999</v>
      </c>
      <c r="I95" s="9">
        <v>496.294647</v>
      </c>
      <c r="J95" s="9">
        <v>505.19619799999998</v>
      </c>
      <c r="K95" s="9">
        <v>514.46984899999995</v>
      </c>
      <c r="L95" s="9">
        <v>524.13751200000002</v>
      </c>
      <c r="M95" s="9">
        <v>534.35980199999995</v>
      </c>
      <c r="N95" s="9">
        <v>545.26074200000005</v>
      </c>
      <c r="O95" s="9">
        <v>556.86914100000001</v>
      </c>
      <c r="P95" s="9">
        <v>569.072632</v>
      </c>
      <c r="Q95" s="9">
        <v>581.83050500000002</v>
      </c>
      <c r="R95" s="9">
        <v>597.45336899999995</v>
      </c>
      <c r="S95" s="9">
        <v>613.90820299999996</v>
      </c>
      <c r="T95" s="9">
        <v>620.67535399999997</v>
      </c>
      <c r="U95" s="9">
        <v>630.17315699999995</v>
      </c>
      <c r="V95" s="9">
        <v>642.31396500000005</v>
      </c>
      <c r="W95" s="9">
        <v>656.90527299999997</v>
      </c>
      <c r="X95" s="9">
        <v>673.81976299999997</v>
      </c>
      <c r="Y95" s="9">
        <v>692.94872999999995</v>
      </c>
      <c r="Z95" s="9">
        <v>714.167419</v>
      </c>
      <c r="AA95" s="9">
        <v>737.448669</v>
      </c>
      <c r="AB95" s="9">
        <v>762.83880599999998</v>
      </c>
      <c r="AC95" s="9">
        <v>790.38159199999996</v>
      </c>
      <c r="AD95" s="9">
        <v>820.16625999999997</v>
      </c>
      <c r="AE95" s="9">
        <v>852.28533900000002</v>
      </c>
      <c r="AF95" s="9">
        <v>886.82385299999999</v>
      </c>
      <c r="AG95" s="9">
        <v>923.82495100000006</v>
      </c>
      <c r="AH95" s="9">
        <v>963.382385</v>
      </c>
      <c r="AI95" s="9">
        <v>1005.576355</v>
      </c>
      <c r="AJ95" s="9">
        <v>1050.503052</v>
      </c>
      <c r="AK95" s="9">
        <v>1098.3032229999999</v>
      </c>
      <c r="AL95" s="5">
        <v>2.6911000000000001E-2</v>
      </c>
    </row>
    <row r="96" spans="1:38" ht="15" customHeight="1">
      <c r="A96" s="81" t="s">
        <v>477</v>
      </c>
      <c r="B96" s="7" t="s">
        <v>238</v>
      </c>
      <c r="C96" s="9">
        <v>1638.6407469999999</v>
      </c>
      <c r="D96" s="9">
        <v>1744.351807</v>
      </c>
      <c r="E96" s="9">
        <v>1853.5322269999999</v>
      </c>
      <c r="F96" s="9">
        <v>1968.724121</v>
      </c>
      <c r="G96" s="9">
        <v>2088.0395509999998</v>
      </c>
      <c r="H96" s="9">
        <v>2214.7924800000001</v>
      </c>
      <c r="I96" s="9">
        <v>2334.296875</v>
      </c>
      <c r="J96" s="9">
        <v>2459.7160640000002</v>
      </c>
      <c r="K96" s="9">
        <v>2590.1865229999999</v>
      </c>
      <c r="L96" s="9">
        <v>2725.1560060000002</v>
      </c>
      <c r="M96" s="9">
        <v>2857.4235840000001</v>
      </c>
      <c r="N96" s="9">
        <v>2995.7460940000001</v>
      </c>
      <c r="O96" s="9">
        <v>3140.7585450000001</v>
      </c>
      <c r="P96" s="9">
        <v>3284.9116210000002</v>
      </c>
      <c r="Q96" s="9">
        <v>3430.2014159999999</v>
      </c>
      <c r="R96" s="9">
        <v>3583.0500489999999</v>
      </c>
      <c r="S96" s="9">
        <v>3740.4982909999999</v>
      </c>
      <c r="T96" s="9">
        <v>3866.0749510000001</v>
      </c>
      <c r="U96" s="9">
        <v>4007.2490229999999</v>
      </c>
      <c r="V96" s="9">
        <v>4152.6948240000002</v>
      </c>
      <c r="W96" s="9">
        <v>4284.8686520000001</v>
      </c>
      <c r="X96" s="9">
        <v>4449.3364259999998</v>
      </c>
      <c r="Y96" s="9">
        <v>4589.3110349999997</v>
      </c>
      <c r="Z96" s="9">
        <v>4753.8579099999997</v>
      </c>
      <c r="AA96" s="9">
        <v>4931.6684569999998</v>
      </c>
      <c r="AB96" s="9">
        <v>5106.939453</v>
      </c>
      <c r="AC96" s="9">
        <v>5281.9345700000003</v>
      </c>
      <c r="AD96" s="9">
        <v>5467.7216799999997</v>
      </c>
      <c r="AE96" s="9">
        <v>5664.6459960000002</v>
      </c>
      <c r="AF96" s="9">
        <v>5859.5219729999999</v>
      </c>
      <c r="AG96" s="9">
        <v>6052.0366210000002</v>
      </c>
      <c r="AH96" s="9">
        <v>6253.5024409999996</v>
      </c>
      <c r="AI96" s="9">
        <v>6457.3681640000004</v>
      </c>
      <c r="AJ96" s="9">
        <v>6672.0185549999997</v>
      </c>
      <c r="AK96" s="9">
        <v>6882.2646480000003</v>
      </c>
      <c r="AL96" s="5">
        <v>4.2470000000000001E-2</v>
      </c>
    </row>
    <row r="97" spans="1:38" ht="15" customHeight="1">
      <c r="A97" s="81" t="s">
        <v>476</v>
      </c>
      <c r="B97" s="7" t="s">
        <v>174</v>
      </c>
      <c r="C97" s="9">
        <v>688.23156700000004</v>
      </c>
      <c r="D97" s="9">
        <v>734.21966599999996</v>
      </c>
      <c r="E97" s="9">
        <v>782.05688499999997</v>
      </c>
      <c r="F97" s="9">
        <v>831.97570800000005</v>
      </c>
      <c r="G97" s="9">
        <v>883.88433799999996</v>
      </c>
      <c r="H97" s="9">
        <v>938.15930200000003</v>
      </c>
      <c r="I97" s="9">
        <v>995.09991500000001</v>
      </c>
      <c r="J97" s="9">
        <v>1054.5740969999999</v>
      </c>
      <c r="K97" s="9">
        <v>1116.2536620000001</v>
      </c>
      <c r="L97" s="9">
        <v>1180.210327</v>
      </c>
      <c r="M97" s="9">
        <v>1246.0145259999999</v>
      </c>
      <c r="N97" s="9">
        <v>1313.725952</v>
      </c>
      <c r="O97" s="9">
        <v>1382.719971</v>
      </c>
      <c r="P97" s="9">
        <v>1454.119995</v>
      </c>
      <c r="Q97" s="9">
        <v>1526.5223390000001</v>
      </c>
      <c r="R97" s="9">
        <v>1601.7703859999999</v>
      </c>
      <c r="S97" s="9">
        <v>1679.8232419999999</v>
      </c>
      <c r="T97" s="9">
        <v>1760.6099850000001</v>
      </c>
      <c r="U97" s="9">
        <v>1844.0238039999999</v>
      </c>
      <c r="V97" s="9">
        <v>1928.933716</v>
      </c>
      <c r="W97" s="9">
        <v>2015.5706789999999</v>
      </c>
      <c r="X97" s="9">
        <v>2105.4133299999999</v>
      </c>
      <c r="Y97" s="9">
        <v>2197.780518</v>
      </c>
      <c r="Z97" s="9">
        <v>2289.6315920000002</v>
      </c>
      <c r="AA97" s="9">
        <v>2384.0983890000002</v>
      </c>
      <c r="AB97" s="9">
        <v>2480.7734380000002</v>
      </c>
      <c r="AC97" s="9">
        <v>2580.1967770000001</v>
      </c>
      <c r="AD97" s="9">
        <v>2682.515625</v>
      </c>
      <c r="AE97" s="9">
        <v>2785.8842770000001</v>
      </c>
      <c r="AF97" s="9">
        <v>2891.7788089999999</v>
      </c>
      <c r="AG97" s="9">
        <v>2998.3664549999999</v>
      </c>
      <c r="AH97" s="9">
        <v>3105.8227539999998</v>
      </c>
      <c r="AI97" s="9">
        <v>3213.7060550000001</v>
      </c>
      <c r="AJ97" s="9">
        <v>3322.3254390000002</v>
      </c>
      <c r="AK97" s="9">
        <v>3432.4560550000001</v>
      </c>
      <c r="AL97" s="5">
        <v>4.7842999999999997E-2</v>
      </c>
    </row>
    <row r="98" spans="1:38" ht="15" customHeight="1">
      <c r="A98" s="81" t="s">
        <v>475</v>
      </c>
      <c r="B98" s="7" t="s">
        <v>172</v>
      </c>
      <c r="C98" s="9">
        <v>738.76678500000003</v>
      </c>
      <c r="D98" s="9">
        <v>789.51397699999995</v>
      </c>
      <c r="E98" s="9">
        <v>841.543091</v>
      </c>
      <c r="F98" s="9">
        <v>897.03326400000003</v>
      </c>
      <c r="G98" s="9">
        <v>954.23004200000003</v>
      </c>
      <c r="H98" s="9">
        <v>1015.916443</v>
      </c>
      <c r="I98" s="9">
        <v>1067.3763429999999</v>
      </c>
      <c r="J98" s="9">
        <v>1122.003052</v>
      </c>
      <c r="K98" s="9">
        <v>1179.3051760000001</v>
      </c>
      <c r="L98" s="9">
        <v>1238.6477050000001</v>
      </c>
      <c r="M98" s="9">
        <v>1293.3226320000001</v>
      </c>
      <c r="N98" s="9">
        <v>1352.2379149999999</v>
      </c>
      <c r="O98" s="9">
        <v>1416.2468260000001</v>
      </c>
      <c r="P98" s="9">
        <v>1476.759033</v>
      </c>
      <c r="Q98" s="9">
        <v>1537.2895510000001</v>
      </c>
      <c r="R98" s="9">
        <v>1599.069702</v>
      </c>
      <c r="S98" s="9">
        <v>1662.479736</v>
      </c>
      <c r="T98" s="9">
        <v>1717.303467</v>
      </c>
      <c r="U98" s="9">
        <v>1784.541138</v>
      </c>
      <c r="V98" s="9">
        <v>1853.8363039999999</v>
      </c>
      <c r="W98" s="9">
        <v>1907.2231449999999</v>
      </c>
      <c r="X98" s="9">
        <v>1988.724121</v>
      </c>
      <c r="Y98" s="9">
        <v>2042.275879</v>
      </c>
      <c r="Z98" s="9">
        <v>2120.0219729999999</v>
      </c>
      <c r="AA98" s="9">
        <v>2207.5458979999999</v>
      </c>
      <c r="AB98" s="9">
        <v>2289.4125979999999</v>
      </c>
      <c r="AC98" s="9">
        <v>2367.1896969999998</v>
      </c>
      <c r="AD98" s="9">
        <v>2451.5842290000001</v>
      </c>
      <c r="AE98" s="9">
        <v>2544.6665039999998</v>
      </c>
      <c r="AF98" s="9">
        <v>2631.7839359999998</v>
      </c>
      <c r="AG98" s="9">
        <v>2714.5334469999998</v>
      </c>
      <c r="AH98" s="9">
        <v>2804.2153320000002</v>
      </c>
      <c r="AI98" s="9">
        <v>2894.8215329999998</v>
      </c>
      <c r="AJ98" s="9">
        <v>2994.5031739999999</v>
      </c>
      <c r="AK98" s="9">
        <v>3087.2922359999998</v>
      </c>
      <c r="AL98" s="5">
        <v>4.2188000000000003E-2</v>
      </c>
    </row>
    <row r="99" spans="1:38" ht="15" customHeight="1">
      <c r="A99" s="81" t="s">
        <v>474</v>
      </c>
      <c r="B99" s="7" t="s">
        <v>170</v>
      </c>
      <c r="C99" s="9">
        <v>211.64241000000001</v>
      </c>
      <c r="D99" s="9">
        <v>220.618134</v>
      </c>
      <c r="E99" s="9">
        <v>229.932312</v>
      </c>
      <c r="F99" s="9">
        <v>239.71507299999999</v>
      </c>
      <c r="G99" s="9">
        <v>249.92523199999999</v>
      </c>
      <c r="H99" s="9">
        <v>260.71667500000001</v>
      </c>
      <c r="I99" s="9">
        <v>271.82067899999998</v>
      </c>
      <c r="J99" s="9">
        <v>283.13894699999997</v>
      </c>
      <c r="K99" s="9">
        <v>294.62780800000002</v>
      </c>
      <c r="L99" s="9">
        <v>306.29806500000001</v>
      </c>
      <c r="M99" s="9">
        <v>318.08642600000002</v>
      </c>
      <c r="N99" s="9">
        <v>329.78222699999998</v>
      </c>
      <c r="O99" s="9">
        <v>341.79183999999998</v>
      </c>
      <c r="P99" s="9">
        <v>354.03259300000002</v>
      </c>
      <c r="Q99" s="9">
        <v>366.38946499999997</v>
      </c>
      <c r="R99" s="9">
        <v>382.21005200000002</v>
      </c>
      <c r="S99" s="9">
        <v>398.19537400000002</v>
      </c>
      <c r="T99" s="9">
        <v>388.16128500000002</v>
      </c>
      <c r="U99" s="9">
        <v>378.68408199999999</v>
      </c>
      <c r="V99" s="9">
        <v>369.92498799999998</v>
      </c>
      <c r="W99" s="9">
        <v>362.07449300000002</v>
      </c>
      <c r="X99" s="9">
        <v>355.19882200000001</v>
      </c>
      <c r="Y99" s="9">
        <v>349.25433299999997</v>
      </c>
      <c r="Z99" s="9">
        <v>344.20452899999998</v>
      </c>
      <c r="AA99" s="9">
        <v>340.02401700000001</v>
      </c>
      <c r="AB99" s="9">
        <v>336.75344799999999</v>
      </c>
      <c r="AC99" s="9">
        <v>334.54806500000001</v>
      </c>
      <c r="AD99" s="9">
        <v>333.62194799999997</v>
      </c>
      <c r="AE99" s="9">
        <v>334.095215</v>
      </c>
      <c r="AF99" s="9">
        <v>335.95931999999999</v>
      </c>
      <c r="AG99" s="9">
        <v>339.136932</v>
      </c>
      <c r="AH99" s="9">
        <v>343.46447799999999</v>
      </c>
      <c r="AI99" s="9">
        <v>348.84085099999999</v>
      </c>
      <c r="AJ99" s="9">
        <v>355.19003300000003</v>
      </c>
      <c r="AK99" s="9">
        <v>362.51666299999999</v>
      </c>
      <c r="AL99" s="5">
        <v>1.5162999999999999E-2</v>
      </c>
    </row>
    <row r="100" spans="1:38" ht="15" customHeight="1">
      <c r="A100" s="81" t="s">
        <v>473</v>
      </c>
      <c r="B100" s="7" t="s">
        <v>233</v>
      </c>
      <c r="C100" s="9">
        <v>1128.4023440000001</v>
      </c>
      <c r="D100" s="9">
        <v>1160.616943</v>
      </c>
      <c r="E100" s="9">
        <v>1196.8748780000001</v>
      </c>
      <c r="F100" s="9">
        <v>1234.746582</v>
      </c>
      <c r="G100" s="9">
        <v>1273.6541749999999</v>
      </c>
      <c r="H100" s="9">
        <v>1313.4617920000001</v>
      </c>
      <c r="I100" s="9">
        <v>1354.2202150000001</v>
      </c>
      <c r="J100" s="9">
        <v>1395.8786620000001</v>
      </c>
      <c r="K100" s="9">
        <v>1438.2517089999999</v>
      </c>
      <c r="L100" s="9">
        <v>1481.8139650000001</v>
      </c>
      <c r="M100" s="9">
        <v>1525.8111570000001</v>
      </c>
      <c r="N100" s="9">
        <v>1552.756592</v>
      </c>
      <c r="O100" s="9">
        <v>1596.0039059999999</v>
      </c>
      <c r="P100" s="9">
        <v>1639.7257079999999</v>
      </c>
      <c r="Q100" s="9">
        <v>1683.764893</v>
      </c>
      <c r="R100" s="9">
        <v>1732.2617190000001</v>
      </c>
      <c r="S100" s="9">
        <v>1781.540405</v>
      </c>
      <c r="T100" s="9">
        <v>1831.774658</v>
      </c>
      <c r="U100" s="9">
        <v>1883.0805660000001</v>
      </c>
      <c r="V100" s="9">
        <v>1934.75</v>
      </c>
      <c r="W100" s="9">
        <v>1990.9604489999999</v>
      </c>
      <c r="X100" s="9">
        <v>2052.4145509999998</v>
      </c>
      <c r="Y100" s="9">
        <v>2114.9145509999998</v>
      </c>
      <c r="Z100" s="9">
        <v>2178.1970209999999</v>
      </c>
      <c r="AA100" s="9">
        <v>2222.0317380000001</v>
      </c>
      <c r="AB100" s="9">
        <v>2288.1911620000001</v>
      </c>
      <c r="AC100" s="9">
        <v>2362.26001</v>
      </c>
      <c r="AD100" s="9">
        <v>2438.9741210000002</v>
      </c>
      <c r="AE100" s="9">
        <v>2518.428711</v>
      </c>
      <c r="AF100" s="9">
        <v>2600.7233890000002</v>
      </c>
      <c r="AG100" s="9">
        <v>2685.9609380000002</v>
      </c>
      <c r="AH100" s="9">
        <v>2774.2482909999999</v>
      </c>
      <c r="AI100" s="9">
        <v>2865.6972660000001</v>
      </c>
      <c r="AJ100" s="9">
        <v>2960.421875</v>
      </c>
      <c r="AK100" s="9">
        <v>3058.5424800000001</v>
      </c>
      <c r="AL100" s="5">
        <v>2.9798999999999999E-2</v>
      </c>
    </row>
    <row r="101" spans="1:38" ht="15" customHeight="1">
      <c r="A101" s="81" t="s">
        <v>472</v>
      </c>
      <c r="B101" s="7" t="s">
        <v>174</v>
      </c>
      <c r="C101" s="9">
        <v>705.31951900000001</v>
      </c>
      <c r="D101" s="9">
        <v>722.41473399999995</v>
      </c>
      <c r="E101" s="9">
        <v>741.58532700000001</v>
      </c>
      <c r="F101" s="9">
        <v>762.14105199999995</v>
      </c>
      <c r="G101" s="9">
        <v>783.67535399999997</v>
      </c>
      <c r="H101" s="9">
        <v>806.158997</v>
      </c>
      <c r="I101" s="9">
        <v>829.22216800000001</v>
      </c>
      <c r="J101" s="9">
        <v>852.67077600000005</v>
      </c>
      <c r="K101" s="9">
        <v>876.32507299999997</v>
      </c>
      <c r="L101" s="9">
        <v>900.28845200000001</v>
      </c>
      <c r="M101" s="9">
        <v>924.47546399999999</v>
      </c>
      <c r="N101" s="9">
        <v>948.76104699999996</v>
      </c>
      <c r="O101" s="9">
        <v>973.01147500000002</v>
      </c>
      <c r="P101" s="9">
        <v>997.07611099999997</v>
      </c>
      <c r="Q101" s="9">
        <v>1020.497559</v>
      </c>
      <c r="R101" s="9">
        <v>1043.33728</v>
      </c>
      <c r="S101" s="9">
        <v>1065.757568</v>
      </c>
      <c r="T101" s="9">
        <v>1088.302612</v>
      </c>
      <c r="U101" s="9">
        <v>1111.258057</v>
      </c>
      <c r="V101" s="9">
        <v>1134.3781739999999</v>
      </c>
      <c r="W101" s="9">
        <v>1161.8363039999999</v>
      </c>
      <c r="X101" s="9">
        <v>1194.341553</v>
      </c>
      <c r="Y101" s="9">
        <v>1227.272095</v>
      </c>
      <c r="Z101" s="9">
        <v>1260.4730219999999</v>
      </c>
      <c r="AA101" s="9">
        <v>1284.035889</v>
      </c>
      <c r="AB101" s="9">
        <v>1318.0660399999999</v>
      </c>
      <c r="AC101" s="9">
        <v>1358.8145750000001</v>
      </c>
      <c r="AD101" s="9">
        <v>1400.9720460000001</v>
      </c>
      <c r="AE101" s="9">
        <v>1444.587524</v>
      </c>
      <c r="AF101" s="9">
        <v>1489.712158</v>
      </c>
      <c r="AG101" s="9">
        <v>1536.399048</v>
      </c>
      <c r="AH101" s="9">
        <v>1584.7030030000001</v>
      </c>
      <c r="AI101" s="9">
        <v>1634.681274</v>
      </c>
      <c r="AJ101" s="9">
        <v>1686.392212</v>
      </c>
      <c r="AK101" s="9">
        <v>1739.897827</v>
      </c>
      <c r="AL101" s="5">
        <v>2.6994000000000001E-2</v>
      </c>
    </row>
    <row r="102" spans="1:38" ht="15" customHeight="1">
      <c r="A102" s="81" t="s">
        <v>471</v>
      </c>
      <c r="B102" s="7" t="s">
        <v>172</v>
      </c>
      <c r="C102" s="9">
        <v>107.00338000000001</v>
      </c>
      <c r="D102" s="9">
        <v>113.500191</v>
      </c>
      <c r="E102" s="9">
        <v>121.857101</v>
      </c>
      <c r="F102" s="9">
        <v>130.37777700000001</v>
      </c>
      <c r="G102" s="9">
        <v>138.924194</v>
      </c>
      <c r="H102" s="9">
        <v>147.43966699999999</v>
      </c>
      <c r="I102" s="9">
        <v>156.33135999999999</v>
      </c>
      <c r="J102" s="9">
        <v>165.69111599999999</v>
      </c>
      <c r="K102" s="9">
        <v>175.45997600000001</v>
      </c>
      <c r="L102" s="9">
        <v>185.93306000000001</v>
      </c>
      <c r="M102" s="9">
        <v>196.424667</v>
      </c>
      <c r="N102" s="9">
        <v>207.237854</v>
      </c>
      <c r="O102" s="9">
        <v>218.55687</v>
      </c>
      <c r="P102" s="9">
        <v>230.34172100000001</v>
      </c>
      <c r="Q102" s="9">
        <v>242.763779</v>
      </c>
      <c r="R102" s="9">
        <v>256.59356700000001</v>
      </c>
      <c r="S102" s="9">
        <v>271.15371699999997</v>
      </c>
      <c r="T102" s="9">
        <v>286.283997</v>
      </c>
      <c r="U102" s="9">
        <v>301.914062</v>
      </c>
      <c r="V102" s="9">
        <v>317.83261099999999</v>
      </c>
      <c r="W102" s="9">
        <v>334.04501299999998</v>
      </c>
      <c r="X102" s="9">
        <v>350.551422</v>
      </c>
      <c r="Y102" s="9">
        <v>367.55987499999998</v>
      </c>
      <c r="Z102" s="9">
        <v>385.02505500000001</v>
      </c>
      <c r="AA102" s="9">
        <v>399.307861</v>
      </c>
      <c r="AB102" s="9">
        <v>417.58407599999998</v>
      </c>
      <c r="AC102" s="9">
        <v>436.622772</v>
      </c>
      <c r="AD102" s="9">
        <v>456.45605499999999</v>
      </c>
      <c r="AE102" s="9">
        <v>477.11636399999998</v>
      </c>
      <c r="AF102" s="9">
        <v>498.63827500000002</v>
      </c>
      <c r="AG102" s="9">
        <v>521.05731200000002</v>
      </c>
      <c r="AH102" s="9">
        <v>544.41027799999995</v>
      </c>
      <c r="AI102" s="9">
        <v>568.73681599999998</v>
      </c>
      <c r="AJ102" s="9">
        <v>594.07629399999996</v>
      </c>
      <c r="AK102" s="9">
        <v>620.47143600000004</v>
      </c>
      <c r="AL102" s="5">
        <v>5.2823000000000002E-2</v>
      </c>
    </row>
    <row r="103" spans="1:38" ht="15" customHeight="1">
      <c r="A103" s="81" t="s">
        <v>470</v>
      </c>
      <c r="B103" s="7" t="s">
        <v>170</v>
      </c>
      <c r="C103" s="9">
        <v>316.07952899999998</v>
      </c>
      <c r="D103" s="9">
        <v>324.70208700000001</v>
      </c>
      <c r="E103" s="9">
        <v>333.43240400000002</v>
      </c>
      <c r="F103" s="9">
        <v>342.22778299999999</v>
      </c>
      <c r="G103" s="9">
        <v>351.05465700000002</v>
      </c>
      <c r="H103" s="9">
        <v>359.863159</v>
      </c>
      <c r="I103" s="9">
        <v>368.66674799999998</v>
      </c>
      <c r="J103" s="9">
        <v>377.51681500000001</v>
      </c>
      <c r="K103" s="9">
        <v>386.46673600000003</v>
      </c>
      <c r="L103" s="9">
        <v>395.592377</v>
      </c>
      <c r="M103" s="9">
        <v>404.91101099999997</v>
      </c>
      <c r="N103" s="9">
        <v>396.75765999999999</v>
      </c>
      <c r="O103" s="9">
        <v>404.43551600000001</v>
      </c>
      <c r="P103" s="9">
        <v>412.307861</v>
      </c>
      <c r="Q103" s="9">
        <v>420.503601</v>
      </c>
      <c r="R103" s="9">
        <v>432.33084100000002</v>
      </c>
      <c r="S103" s="9">
        <v>444.62914999999998</v>
      </c>
      <c r="T103" s="9">
        <v>457.187927</v>
      </c>
      <c r="U103" s="9">
        <v>469.90850799999998</v>
      </c>
      <c r="V103" s="9">
        <v>482.53924599999999</v>
      </c>
      <c r="W103" s="9">
        <v>495.07910199999998</v>
      </c>
      <c r="X103" s="9">
        <v>507.52157599999998</v>
      </c>
      <c r="Y103" s="9">
        <v>520.082581</v>
      </c>
      <c r="Z103" s="9">
        <v>532.69903599999998</v>
      </c>
      <c r="AA103" s="9">
        <v>538.68798800000002</v>
      </c>
      <c r="AB103" s="9">
        <v>552.54107699999997</v>
      </c>
      <c r="AC103" s="9">
        <v>566.82269299999996</v>
      </c>
      <c r="AD103" s="9">
        <v>581.54614300000003</v>
      </c>
      <c r="AE103" s="9">
        <v>596.72491500000001</v>
      </c>
      <c r="AF103" s="9">
        <v>612.37292500000001</v>
      </c>
      <c r="AG103" s="9">
        <v>628.50476100000003</v>
      </c>
      <c r="AH103" s="9">
        <v>645.13494900000001</v>
      </c>
      <c r="AI103" s="9">
        <v>662.27929700000004</v>
      </c>
      <c r="AJ103" s="9">
        <v>679.95330799999999</v>
      </c>
      <c r="AK103" s="9">
        <v>698.17340100000001</v>
      </c>
      <c r="AL103" s="5">
        <v>2.3470000000000001E-2</v>
      </c>
    </row>
    <row r="104" spans="1:38" ht="15" customHeight="1">
      <c r="A104" s="81" t="s">
        <v>469</v>
      </c>
      <c r="B104" s="7" t="s">
        <v>228</v>
      </c>
      <c r="C104" s="9">
        <v>3238.4240719999998</v>
      </c>
      <c r="D104" s="9">
        <v>3638.181885</v>
      </c>
      <c r="E104" s="9">
        <v>4057.304932</v>
      </c>
      <c r="F104" s="9">
        <v>4499.5444340000004</v>
      </c>
      <c r="G104" s="9">
        <v>4963.3349609999996</v>
      </c>
      <c r="H104" s="9">
        <v>5432.6035160000001</v>
      </c>
      <c r="I104" s="9">
        <v>5913.4946289999998</v>
      </c>
      <c r="J104" s="9">
        <v>6418.5551759999998</v>
      </c>
      <c r="K104" s="9">
        <v>6939.6552730000003</v>
      </c>
      <c r="L104" s="9">
        <v>7480.4580079999996</v>
      </c>
      <c r="M104" s="9">
        <v>8048.5234380000002</v>
      </c>
      <c r="N104" s="9">
        <v>8640.5546880000002</v>
      </c>
      <c r="O104" s="9">
        <v>9248.0556639999995</v>
      </c>
      <c r="P104" s="9">
        <v>9861.0849610000005</v>
      </c>
      <c r="Q104" s="9">
        <v>10508.404296999999</v>
      </c>
      <c r="R104" s="9">
        <v>11179.525390999999</v>
      </c>
      <c r="S104" s="9">
        <v>11797.966796999999</v>
      </c>
      <c r="T104" s="9">
        <v>12350.095703000001</v>
      </c>
      <c r="U104" s="9">
        <v>12924.497069999999</v>
      </c>
      <c r="V104" s="9">
        <v>13525.456055000001</v>
      </c>
      <c r="W104" s="9">
        <v>14149.570312</v>
      </c>
      <c r="X104" s="9">
        <v>14790.724609000001</v>
      </c>
      <c r="Y104" s="9">
        <v>15452.385742</v>
      </c>
      <c r="Z104" s="9">
        <v>16139.702148</v>
      </c>
      <c r="AA104" s="9">
        <v>16821.498047000001</v>
      </c>
      <c r="AB104" s="9">
        <v>17551.203125</v>
      </c>
      <c r="AC104" s="9">
        <v>18251.734375</v>
      </c>
      <c r="AD104" s="9">
        <v>19005.947265999999</v>
      </c>
      <c r="AE104" s="9">
        <v>19739.095702999999</v>
      </c>
      <c r="AF104" s="9">
        <v>20511.417968999998</v>
      </c>
      <c r="AG104" s="9">
        <v>21249.927734000001</v>
      </c>
      <c r="AH104" s="9">
        <v>22013.1875</v>
      </c>
      <c r="AI104" s="9">
        <v>22776.380859000001</v>
      </c>
      <c r="AJ104" s="9">
        <v>23498.404297000001</v>
      </c>
      <c r="AK104" s="9">
        <v>24279.308593999998</v>
      </c>
      <c r="AL104" s="5">
        <v>5.9206000000000002E-2</v>
      </c>
    </row>
    <row r="105" spans="1:38" ht="15" customHeight="1">
      <c r="A105" s="81" t="s">
        <v>468</v>
      </c>
      <c r="B105" s="7" t="s">
        <v>174</v>
      </c>
      <c r="C105" s="9">
        <v>2528.4877929999998</v>
      </c>
      <c r="D105" s="9">
        <v>2819.9560550000001</v>
      </c>
      <c r="E105" s="9">
        <v>3126.5515140000002</v>
      </c>
      <c r="F105" s="9">
        <v>3448.8410640000002</v>
      </c>
      <c r="G105" s="9">
        <v>3787.516357</v>
      </c>
      <c r="H105" s="9">
        <v>4129.5058589999999</v>
      </c>
      <c r="I105" s="9">
        <v>4485.1103519999997</v>
      </c>
      <c r="J105" s="9">
        <v>4856.9594729999999</v>
      </c>
      <c r="K105" s="9">
        <v>5246.3154299999997</v>
      </c>
      <c r="L105" s="9">
        <v>5654.1430659999996</v>
      </c>
      <c r="M105" s="9">
        <v>6081.4472660000001</v>
      </c>
      <c r="N105" s="9">
        <v>6525.5034180000002</v>
      </c>
      <c r="O105" s="9">
        <v>6986.0087890000004</v>
      </c>
      <c r="P105" s="9">
        <v>7461.6518550000001</v>
      </c>
      <c r="Q105" s="9">
        <v>7954.1420900000003</v>
      </c>
      <c r="R105" s="9">
        <v>8453.8339840000008</v>
      </c>
      <c r="S105" s="9">
        <v>8969.4794920000004</v>
      </c>
      <c r="T105" s="9">
        <v>9501.078125</v>
      </c>
      <c r="U105" s="9">
        <v>10050.994140999999</v>
      </c>
      <c r="V105" s="9">
        <v>10618.978515999999</v>
      </c>
      <c r="W105" s="9">
        <v>11202.038086</v>
      </c>
      <c r="X105" s="9">
        <v>11800.337890999999</v>
      </c>
      <c r="Y105" s="9">
        <v>12413.353515999999</v>
      </c>
      <c r="Z105" s="9">
        <v>13040.810546999999</v>
      </c>
      <c r="AA105" s="9">
        <v>13679.629883</v>
      </c>
      <c r="AB105" s="9">
        <v>14327.131836</v>
      </c>
      <c r="AC105" s="9">
        <v>14971.750977</v>
      </c>
      <c r="AD105" s="9">
        <v>15629.430664</v>
      </c>
      <c r="AE105" s="9">
        <v>16297.119140999999</v>
      </c>
      <c r="AF105" s="9">
        <v>16958.667968999998</v>
      </c>
      <c r="AG105" s="9">
        <v>17624.347656000002</v>
      </c>
      <c r="AH105" s="9">
        <v>18280.855468999998</v>
      </c>
      <c r="AI105" s="9">
        <v>18917.121093999998</v>
      </c>
      <c r="AJ105" s="9">
        <v>19559.380859000001</v>
      </c>
      <c r="AK105" s="9">
        <v>20207.884765999999</v>
      </c>
      <c r="AL105" s="5">
        <v>6.1494E-2</v>
      </c>
    </row>
    <row r="106" spans="1:38" ht="15" customHeight="1">
      <c r="A106" s="81" t="s">
        <v>467</v>
      </c>
      <c r="B106" s="7" t="s">
        <v>172</v>
      </c>
      <c r="C106" s="9">
        <v>478.58551</v>
      </c>
      <c r="D106" s="9">
        <v>527.27783199999999</v>
      </c>
      <c r="E106" s="9">
        <v>578.502747</v>
      </c>
      <c r="F106" s="9">
        <v>632.63659700000005</v>
      </c>
      <c r="G106" s="9">
        <v>689.52899200000002</v>
      </c>
      <c r="H106" s="9">
        <v>745.355591</v>
      </c>
      <c r="I106" s="9">
        <v>796.03735400000005</v>
      </c>
      <c r="J106" s="9">
        <v>850.27783199999999</v>
      </c>
      <c r="K106" s="9">
        <v>901.14739999999995</v>
      </c>
      <c r="L106" s="9">
        <v>951.86328100000003</v>
      </c>
      <c r="M106" s="9">
        <v>1007.81073</v>
      </c>
      <c r="N106" s="9">
        <v>1067.5736079999999</v>
      </c>
      <c r="O106" s="9">
        <v>1124.9938959999999</v>
      </c>
      <c r="P106" s="9">
        <v>1174.1405030000001</v>
      </c>
      <c r="Q106" s="9">
        <v>1230.182251</v>
      </c>
      <c r="R106" s="9">
        <v>1283.576538</v>
      </c>
      <c r="S106" s="9">
        <v>1334.7071530000001</v>
      </c>
      <c r="T106" s="9">
        <v>1389.9169919999999</v>
      </c>
      <c r="U106" s="9">
        <v>1441.8048100000001</v>
      </c>
      <c r="V106" s="9">
        <v>1497.1983640000001</v>
      </c>
      <c r="W106" s="9">
        <v>1556.524048</v>
      </c>
      <c r="X106" s="9">
        <v>1613.6048579999999</v>
      </c>
      <c r="Y106" s="9">
        <v>1672.0042719999999</v>
      </c>
      <c r="Z106" s="9">
        <v>1737.093384</v>
      </c>
      <c r="AA106" s="9">
        <v>1780.4232179999999</v>
      </c>
      <c r="AB106" s="9">
        <v>1857.9442140000001</v>
      </c>
      <c r="AC106" s="9">
        <v>1904.0196530000001</v>
      </c>
      <c r="AD106" s="9">
        <v>1985.4125979999999</v>
      </c>
      <c r="AE106" s="9">
        <v>2030.434937</v>
      </c>
      <c r="AF106" s="9">
        <v>2115.6296390000002</v>
      </c>
      <c r="AG106" s="9">
        <v>2158.102539</v>
      </c>
      <c r="AH106" s="9">
        <v>2230.017578</v>
      </c>
      <c r="AI106" s="9">
        <v>2318.1977539999998</v>
      </c>
      <c r="AJ106" s="9">
        <v>2355.563232</v>
      </c>
      <c r="AK106" s="9">
        <v>2442.1704100000002</v>
      </c>
      <c r="AL106" s="5">
        <v>4.7548E-2</v>
      </c>
    </row>
    <row r="107" spans="1:38" ht="15" customHeight="1">
      <c r="A107" s="81" t="s">
        <v>466</v>
      </c>
      <c r="B107" s="7" t="s">
        <v>170</v>
      </c>
      <c r="C107" s="9">
        <v>231.350876</v>
      </c>
      <c r="D107" s="9">
        <v>290.948059</v>
      </c>
      <c r="E107" s="9">
        <v>352.25064099999997</v>
      </c>
      <c r="F107" s="9">
        <v>418.06683299999997</v>
      </c>
      <c r="G107" s="9">
        <v>486.28955100000002</v>
      </c>
      <c r="H107" s="9">
        <v>557.74237100000005</v>
      </c>
      <c r="I107" s="9">
        <v>632.34698500000002</v>
      </c>
      <c r="J107" s="9">
        <v>711.31805399999996</v>
      </c>
      <c r="K107" s="9">
        <v>792.19226100000003</v>
      </c>
      <c r="L107" s="9">
        <v>874.45141599999999</v>
      </c>
      <c r="M107" s="9">
        <v>959.26586899999995</v>
      </c>
      <c r="N107" s="9">
        <v>1047.4776609999999</v>
      </c>
      <c r="O107" s="9">
        <v>1137.053101</v>
      </c>
      <c r="P107" s="9">
        <v>1225.292725</v>
      </c>
      <c r="Q107" s="9">
        <v>1324.0804439999999</v>
      </c>
      <c r="R107" s="9">
        <v>1442.115356</v>
      </c>
      <c r="S107" s="9">
        <v>1493.7799070000001</v>
      </c>
      <c r="T107" s="9">
        <v>1459.1010739999999</v>
      </c>
      <c r="U107" s="9">
        <v>1431.698486</v>
      </c>
      <c r="V107" s="9">
        <v>1409.2791749999999</v>
      </c>
      <c r="W107" s="9">
        <v>1391.0083010000001</v>
      </c>
      <c r="X107" s="9">
        <v>1376.782471</v>
      </c>
      <c r="Y107" s="9">
        <v>1367.028687</v>
      </c>
      <c r="Z107" s="9">
        <v>1361.798096</v>
      </c>
      <c r="AA107" s="9">
        <v>1361.4458010000001</v>
      </c>
      <c r="AB107" s="9">
        <v>1366.126221</v>
      </c>
      <c r="AC107" s="9">
        <v>1375.9628909999999</v>
      </c>
      <c r="AD107" s="9">
        <v>1391.1026609999999</v>
      </c>
      <c r="AE107" s="9">
        <v>1411.541504</v>
      </c>
      <c r="AF107" s="9">
        <v>1437.120361</v>
      </c>
      <c r="AG107" s="9">
        <v>1467.4780270000001</v>
      </c>
      <c r="AH107" s="9">
        <v>1502.314087</v>
      </c>
      <c r="AI107" s="9">
        <v>1541.0633539999999</v>
      </c>
      <c r="AJ107" s="9">
        <v>1583.460693</v>
      </c>
      <c r="AK107" s="9">
        <v>1629.2542719999999</v>
      </c>
      <c r="AL107" s="5">
        <v>5.3591E-2</v>
      </c>
    </row>
    <row r="108" spans="1:38" ht="15" customHeight="1">
      <c r="A108" s="81" t="s">
        <v>465</v>
      </c>
      <c r="B108" s="7" t="s">
        <v>223</v>
      </c>
      <c r="C108" s="9">
        <v>954.86651600000005</v>
      </c>
      <c r="D108" s="9">
        <v>1019.180115</v>
      </c>
      <c r="E108" s="9">
        <v>1083.7276609999999</v>
      </c>
      <c r="F108" s="9">
        <v>1148.393311</v>
      </c>
      <c r="G108" s="9">
        <v>1213.0947269999999</v>
      </c>
      <c r="H108" s="9">
        <v>1277.6987300000001</v>
      </c>
      <c r="I108" s="9">
        <v>1342.036255</v>
      </c>
      <c r="J108" s="9">
        <v>1406.0107419999999</v>
      </c>
      <c r="K108" s="9">
        <v>1469.4295649999999</v>
      </c>
      <c r="L108" s="9">
        <v>1532.070923</v>
      </c>
      <c r="M108" s="9">
        <v>1593.756592</v>
      </c>
      <c r="N108" s="9">
        <v>1636.678711</v>
      </c>
      <c r="O108" s="9">
        <v>1686.746216</v>
      </c>
      <c r="P108" s="9">
        <v>1743.4632570000001</v>
      </c>
      <c r="Q108" s="9">
        <v>1799.4880370000001</v>
      </c>
      <c r="R108" s="9">
        <v>1855.3702390000001</v>
      </c>
      <c r="S108" s="9">
        <v>1909.878418</v>
      </c>
      <c r="T108" s="9">
        <v>1962.9377440000001</v>
      </c>
      <c r="U108" s="9">
        <v>2014.262573</v>
      </c>
      <c r="V108" s="9">
        <v>2064.0429690000001</v>
      </c>
      <c r="W108" s="9">
        <v>2112.3867190000001</v>
      </c>
      <c r="X108" s="9">
        <v>2159.4067380000001</v>
      </c>
      <c r="Y108" s="9">
        <v>2205.1552729999999</v>
      </c>
      <c r="Z108" s="9">
        <v>2249.8833009999998</v>
      </c>
      <c r="AA108" s="9">
        <v>2294.9001459999999</v>
      </c>
      <c r="AB108" s="9">
        <v>2338.5895999999998</v>
      </c>
      <c r="AC108" s="9">
        <v>2380.7702640000002</v>
      </c>
      <c r="AD108" s="9">
        <v>2421.4580080000001</v>
      </c>
      <c r="AE108" s="9">
        <v>2460.4487300000001</v>
      </c>
      <c r="AF108" s="9">
        <v>2497.7058109999998</v>
      </c>
      <c r="AG108" s="9">
        <v>2532.9008789999998</v>
      </c>
      <c r="AH108" s="9">
        <v>2565.9702149999998</v>
      </c>
      <c r="AI108" s="9">
        <v>2597.0285640000002</v>
      </c>
      <c r="AJ108" s="9">
        <v>2626.3122560000002</v>
      </c>
      <c r="AK108" s="9">
        <v>2653.4921880000002</v>
      </c>
      <c r="AL108" s="5">
        <v>2.9420999999999999E-2</v>
      </c>
    </row>
    <row r="109" spans="1:38" ht="15" customHeight="1">
      <c r="A109" s="81" t="s">
        <v>464</v>
      </c>
      <c r="B109" s="7" t="s">
        <v>174</v>
      </c>
      <c r="C109" s="9">
        <v>436.95745799999997</v>
      </c>
      <c r="D109" s="9">
        <v>470.30423000000002</v>
      </c>
      <c r="E109" s="9">
        <v>503.97464000000002</v>
      </c>
      <c r="F109" s="9">
        <v>537.96081500000003</v>
      </c>
      <c r="G109" s="9">
        <v>572.251892</v>
      </c>
      <c r="H109" s="9">
        <v>606.81103499999995</v>
      </c>
      <c r="I109" s="9">
        <v>641.55285600000002</v>
      </c>
      <c r="J109" s="9">
        <v>676.46838400000001</v>
      </c>
      <c r="K109" s="9">
        <v>711.53820800000005</v>
      </c>
      <c r="L109" s="9">
        <v>746.671875</v>
      </c>
      <c r="M109" s="9">
        <v>781.77050799999995</v>
      </c>
      <c r="N109" s="9">
        <v>816.74285899999995</v>
      </c>
      <c r="O109" s="9">
        <v>851.48742700000003</v>
      </c>
      <c r="P109" s="9">
        <v>886.042236</v>
      </c>
      <c r="Q109" s="9">
        <v>920.23693800000001</v>
      </c>
      <c r="R109" s="9">
        <v>953.81280500000003</v>
      </c>
      <c r="S109" s="9">
        <v>986.67810099999997</v>
      </c>
      <c r="T109" s="9">
        <v>1018.899231</v>
      </c>
      <c r="U109" s="9">
        <v>1050.2486570000001</v>
      </c>
      <c r="V109" s="9">
        <v>1080.733643</v>
      </c>
      <c r="W109" s="9">
        <v>1110.3161620000001</v>
      </c>
      <c r="X109" s="9">
        <v>1139.1365969999999</v>
      </c>
      <c r="Y109" s="9">
        <v>1167.146606</v>
      </c>
      <c r="Z109" s="9">
        <v>1194.384399</v>
      </c>
      <c r="AA109" s="9">
        <v>1220.857422</v>
      </c>
      <c r="AB109" s="9">
        <v>1246.599976</v>
      </c>
      <c r="AC109" s="9">
        <v>1271.4938959999999</v>
      </c>
      <c r="AD109" s="9">
        <v>1295.583374</v>
      </c>
      <c r="AE109" s="9">
        <v>1318.685913</v>
      </c>
      <c r="AF109" s="9">
        <v>1340.808716</v>
      </c>
      <c r="AG109" s="9">
        <v>1361.6712649999999</v>
      </c>
      <c r="AH109" s="9">
        <v>1381.2436520000001</v>
      </c>
      <c r="AI109" s="9">
        <v>1399.6435550000001</v>
      </c>
      <c r="AJ109" s="9">
        <v>1417.067505</v>
      </c>
      <c r="AK109" s="9">
        <v>1433.1475829999999</v>
      </c>
      <c r="AL109" s="5">
        <v>3.4341999999999998E-2</v>
      </c>
    </row>
    <row r="110" spans="1:38" ht="15" customHeight="1">
      <c r="A110" s="81" t="s">
        <v>463</v>
      </c>
      <c r="B110" s="7" t="s">
        <v>172</v>
      </c>
      <c r="C110" s="9">
        <v>412.44448899999998</v>
      </c>
      <c r="D110" s="9">
        <v>438.96167000000003</v>
      </c>
      <c r="E110" s="9">
        <v>465.42141700000002</v>
      </c>
      <c r="F110" s="9">
        <v>491.72879</v>
      </c>
      <c r="G110" s="9">
        <v>517.82598900000005</v>
      </c>
      <c r="H110" s="9">
        <v>543.63055399999996</v>
      </c>
      <c r="I110" s="9">
        <v>569.07171600000004</v>
      </c>
      <c r="J110" s="9">
        <v>594.08148200000005</v>
      </c>
      <c r="K110" s="9">
        <v>618.49945100000002</v>
      </c>
      <c r="L110" s="9">
        <v>642.20410200000003</v>
      </c>
      <c r="M110" s="9">
        <v>665.12744099999998</v>
      </c>
      <c r="N110" s="9">
        <v>687.43450900000005</v>
      </c>
      <c r="O110" s="9">
        <v>709.68109100000004</v>
      </c>
      <c r="P110" s="9">
        <v>730.469604</v>
      </c>
      <c r="Q110" s="9">
        <v>751.08709699999997</v>
      </c>
      <c r="R110" s="9">
        <v>770.08642599999996</v>
      </c>
      <c r="S110" s="9">
        <v>788.32873500000005</v>
      </c>
      <c r="T110" s="9">
        <v>805.83703600000001</v>
      </c>
      <c r="U110" s="9">
        <v>822.62365699999998</v>
      </c>
      <c r="V110" s="9">
        <v>838.81408699999997</v>
      </c>
      <c r="W110" s="9">
        <v>854.57293700000002</v>
      </c>
      <c r="X110" s="9">
        <v>869.97882100000004</v>
      </c>
      <c r="Y110" s="9">
        <v>885.01971400000002</v>
      </c>
      <c r="Z110" s="9">
        <v>899.63128700000004</v>
      </c>
      <c r="AA110" s="9">
        <v>913.81872599999997</v>
      </c>
      <c r="AB110" s="9">
        <v>927.59881600000006</v>
      </c>
      <c r="AC110" s="9">
        <v>940.92932099999996</v>
      </c>
      <c r="AD110" s="9">
        <v>953.80267300000003</v>
      </c>
      <c r="AE110" s="9">
        <v>966.20770300000004</v>
      </c>
      <c r="AF110" s="9">
        <v>978.10571300000004</v>
      </c>
      <c r="AG110" s="9">
        <v>989.446594</v>
      </c>
      <c r="AH110" s="9">
        <v>1000.185608</v>
      </c>
      <c r="AI110" s="9">
        <v>1010.303772</v>
      </c>
      <c r="AJ110" s="9">
        <v>1019.831055</v>
      </c>
      <c r="AK110" s="9">
        <v>1028.790894</v>
      </c>
      <c r="AL110" s="5">
        <v>2.6145999999999999E-2</v>
      </c>
    </row>
    <row r="111" spans="1:38" ht="15" customHeight="1">
      <c r="A111" s="81" t="s">
        <v>462</v>
      </c>
      <c r="B111" s="7" t="s">
        <v>170</v>
      </c>
      <c r="C111" s="9">
        <v>105.464516</v>
      </c>
      <c r="D111" s="9">
        <v>109.91423</v>
      </c>
      <c r="E111" s="9">
        <v>114.331619</v>
      </c>
      <c r="F111" s="9">
        <v>118.703789</v>
      </c>
      <c r="G111" s="9">
        <v>123.016884</v>
      </c>
      <c r="H111" s="9">
        <v>127.25709500000001</v>
      </c>
      <c r="I111" s="9">
        <v>131.411789</v>
      </c>
      <c r="J111" s="9">
        <v>135.46095299999999</v>
      </c>
      <c r="K111" s="9">
        <v>139.39201399999999</v>
      </c>
      <c r="L111" s="9">
        <v>143.19490099999999</v>
      </c>
      <c r="M111" s="9">
        <v>146.85870399999999</v>
      </c>
      <c r="N111" s="9">
        <v>132.50129699999999</v>
      </c>
      <c r="O111" s="9">
        <v>125.577789</v>
      </c>
      <c r="P111" s="9">
        <v>126.951469</v>
      </c>
      <c r="Q111" s="9">
        <v>128.16400100000001</v>
      </c>
      <c r="R111" s="9">
        <v>131.47103899999999</v>
      </c>
      <c r="S111" s="9">
        <v>134.87158199999999</v>
      </c>
      <c r="T111" s="9">
        <v>138.20137</v>
      </c>
      <c r="U111" s="9">
        <v>141.39025899999999</v>
      </c>
      <c r="V111" s="9">
        <v>144.495316</v>
      </c>
      <c r="W111" s="9">
        <v>147.497467</v>
      </c>
      <c r="X111" s="9">
        <v>150.29135099999999</v>
      </c>
      <c r="Y111" s="9">
        <v>152.98889199999999</v>
      </c>
      <c r="Z111" s="9">
        <v>155.86769100000001</v>
      </c>
      <c r="AA111" s="9">
        <v>160.22392300000001</v>
      </c>
      <c r="AB111" s="9">
        <v>164.390839</v>
      </c>
      <c r="AC111" s="9">
        <v>168.34695400000001</v>
      </c>
      <c r="AD111" s="9">
        <v>172.07214400000001</v>
      </c>
      <c r="AE111" s="9">
        <v>175.55505400000001</v>
      </c>
      <c r="AF111" s="9">
        <v>178.79118299999999</v>
      </c>
      <c r="AG111" s="9">
        <v>181.783005</v>
      </c>
      <c r="AH111" s="9">
        <v>184.54109199999999</v>
      </c>
      <c r="AI111" s="9">
        <v>187.08122299999999</v>
      </c>
      <c r="AJ111" s="9">
        <v>189.41390999999999</v>
      </c>
      <c r="AK111" s="9">
        <v>191.553665</v>
      </c>
      <c r="AL111" s="5">
        <v>1.6975000000000001E-2</v>
      </c>
    </row>
    <row r="112" spans="1:38" ht="15" customHeight="1">
      <c r="A112" s="81" t="s">
        <v>461</v>
      </c>
      <c r="B112" s="7" t="s">
        <v>218</v>
      </c>
      <c r="C112" s="9">
        <v>2098.6108399999998</v>
      </c>
      <c r="D112" s="9">
        <v>2308.6142580000001</v>
      </c>
      <c r="E112" s="9">
        <v>2527.3706050000001</v>
      </c>
      <c r="F112" s="9">
        <v>2754.4731449999999</v>
      </c>
      <c r="G112" s="9">
        <v>2990.7036130000001</v>
      </c>
      <c r="H112" s="9">
        <v>3235.7451169999999</v>
      </c>
      <c r="I112" s="9">
        <v>3490.4641109999998</v>
      </c>
      <c r="J112" s="9">
        <v>3744.1157229999999</v>
      </c>
      <c r="K112" s="9">
        <v>3993.1125489999999</v>
      </c>
      <c r="L112" s="9">
        <v>4267.5869140000004</v>
      </c>
      <c r="M112" s="9">
        <v>4531.2060549999997</v>
      </c>
      <c r="N112" s="9">
        <v>4805.5859380000002</v>
      </c>
      <c r="O112" s="9">
        <v>5092.8364259999998</v>
      </c>
      <c r="P112" s="9">
        <v>5404.0390619999998</v>
      </c>
      <c r="Q112" s="9">
        <v>5716.2900390000004</v>
      </c>
      <c r="R112" s="9">
        <v>6043.5166019999997</v>
      </c>
      <c r="S112" s="9">
        <v>6383.5942379999997</v>
      </c>
      <c r="T112" s="9">
        <v>6738.6010740000002</v>
      </c>
      <c r="U112" s="9">
        <v>7097.3212890000004</v>
      </c>
      <c r="V112" s="9">
        <v>7467.7128910000001</v>
      </c>
      <c r="W112" s="9">
        <v>7869.2001950000003</v>
      </c>
      <c r="X112" s="9">
        <v>8264.7216800000006</v>
      </c>
      <c r="Y112" s="9">
        <v>8707.4902340000008</v>
      </c>
      <c r="Z112" s="9">
        <v>9137.9599610000005</v>
      </c>
      <c r="AA112" s="9">
        <v>9592.9414059999999</v>
      </c>
      <c r="AB112" s="9">
        <v>10042.534180000001</v>
      </c>
      <c r="AC112" s="9">
        <v>10541.533203000001</v>
      </c>
      <c r="AD112" s="9">
        <v>11012.494140999999</v>
      </c>
      <c r="AE112" s="9">
        <v>11524.411133</v>
      </c>
      <c r="AF112" s="9">
        <v>12015.823242</v>
      </c>
      <c r="AG112" s="9">
        <v>12565.890625</v>
      </c>
      <c r="AH112" s="9">
        <v>13091.625</v>
      </c>
      <c r="AI112" s="9">
        <v>13613.788086</v>
      </c>
      <c r="AJ112" s="9">
        <v>14187.271484000001</v>
      </c>
      <c r="AK112" s="9">
        <v>14729.314453000001</v>
      </c>
      <c r="AL112" s="5">
        <v>5.7764000000000003E-2</v>
      </c>
    </row>
    <row r="113" spans="1:38" ht="15" customHeight="1">
      <c r="A113" s="81" t="s">
        <v>460</v>
      </c>
      <c r="B113" s="7" t="s">
        <v>174</v>
      </c>
      <c r="C113" s="9">
        <v>1196.5893550000001</v>
      </c>
      <c r="D113" s="9">
        <v>1329.9343260000001</v>
      </c>
      <c r="E113" s="9">
        <v>1468.918091</v>
      </c>
      <c r="F113" s="9">
        <v>1613.923462</v>
      </c>
      <c r="G113" s="9">
        <v>1765.174072</v>
      </c>
      <c r="H113" s="9">
        <v>1922.46875</v>
      </c>
      <c r="I113" s="9">
        <v>2086.0913089999999</v>
      </c>
      <c r="J113" s="9">
        <v>2256.3376459999999</v>
      </c>
      <c r="K113" s="9">
        <v>2433.2795409999999</v>
      </c>
      <c r="L113" s="9">
        <v>2617.1259770000001</v>
      </c>
      <c r="M113" s="9">
        <v>2807.8479000000002</v>
      </c>
      <c r="N113" s="9">
        <v>3005.126221</v>
      </c>
      <c r="O113" s="9">
        <v>3207.3996579999998</v>
      </c>
      <c r="P113" s="9">
        <v>3415.8156739999999</v>
      </c>
      <c r="Q113" s="9">
        <v>3633.6696780000002</v>
      </c>
      <c r="R113" s="9">
        <v>3857.2709960000002</v>
      </c>
      <c r="S113" s="9">
        <v>4090.5273440000001</v>
      </c>
      <c r="T113" s="9">
        <v>4332.6440430000002</v>
      </c>
      <c r="U113" s="9">
        <v>4580.0771480000003</v>
      </c>
      <c r="V113" s="9">
        <v>4836.8461909999996</v>
      </c>
      <c r="W113" s="9">
        <v>5103.0454099999997</v>
      </c>
      <c r="X113" s="9">
        <v>5377.2802730000003</v>
      </c>
      <c r="Y113" s="9">
        <v>5661.1381840000004</v>
      </c>
      <c r="Z113" s="9">
        <v>5954.3525390000004</v>
      </c>
      <c r="AA113" s="9">
        <v>6255.8979490000002</v>
      </c>
      <c r="AB113" s="9">
        <v>6566.3686520000001</v>
      </c>
      <c r="AC113" s="9">
        <v>6885.3881840000004</v>
      </c>
      <c r="AD113" s="9">
        <v>7212.2495120000003</v>
      </c>
      <c r="AE113" s="9">
        <v>7546.4565430000002</v>
      </c>
      <c r="AF113" s="9">
        <v>7889.1020509999998</v>
      </c>
      <c r="AG113" s="9">
        <v>8238.1181639999995</v>
      </c>
      <c r="AH113" s="9">
        <v>8594.9121090000008</v>
      </c>
      <c r="AI113" s="9">
        <v>8961.2529300000006</v>
      </c>
      <c r="AJ113" s="9">
        <v>9333.4208980000003</v>
      </c>
      <c r="AK113" s="9">
        <v>9713.9667969999991</v>
      </c>
      <c r="AL113" s="5">
        <v>6.2107999999999997E-2</v>
      </c>
    </row>
    <row r="114" spans="1:38" ht="15" customHeight="1">
      <c r="A114" s="81" t="s">
        <v>459</v>
      </c>
      <c r="B114" s="7" t="s">
        <v>172</v>
      </c>
      <c r="C114" s="9">
        <v>508.16915899999998</v>
      </c>
      <c r="D114" s="9">
        <v>554.16021699999999</v>
      </c>
      <c r="E114" s="9">
        <v>601.94537400000002</v>
      </c>
      <c r="F114" s="9">
        <v>650.91210899999999</v>
      </c>
      <c r="G114" s="9">
        <v>701.61730999999997</v>
      </c>
      <c r="H114" s="9">
        <v>753.93707300000005</v>
      </c>
      <c r="I114" s="9">
        <v>808.41833499999996</v>
      </c>
      <c r="J114" s="9">
        <v>865.11554000000001</v>
      </c>
      <c r="K114" s="9">
        <v>923.48260500000004</v>
      </c>
      <c r="L114" s="9">
        <v>984.11236599999995</v>
      </c>
      <c r="M114" s="9">
        <v>1045.9925539999999</v>
      </c>
      <c r="N114" s="9">
        <v>1107.560669</v>
      </c>
      <c r="O114" s="9">
        <v>1162.658936</v>
      </c>
      <c r="P114" s="9">
        <v>1228.6839600000001</v>
      </c>
      <c r="Q114" s="9">
        <v>1284.311768</v>
      </c>
      <c r="R114" s="9">
        <v>1340.42688</v>
      </c>
      <c r="S114" s="9">
        <v>1397.253418</v>
      </c>
      <c r="T114" s="9">
        <v>1457.2947999999999</v>
      </c>
      <c r="U114" s="9">
        <v>1512.3863530000001</v>
      </c>
      <c r="V114" s="9">
        <v>1566.4288329999999</v>
      </c>
      <c r="W114" s="9">
        <v>1638.621216</v>
      </c>
      <c r="X114" s="9">
        <v>1693.6423339999999</v>
      </c>
      <c r="Y114" s="9">
        <v>1781.8435059999999</v>
      </c>
      <c r="Z114" s="9">
        <v>1846.4418949999999</v>
      </c>
      <c r="AA114" s="9">
        <v>1925.3157960000001</v>
      </c>
      <c r="AB114" s="9">
        <v>1988.014404</v>
      </c>
      <c r="AC114" s="9">
        <v>2089.75</v>
      </c>
      <c r="AD114" s="9">
        <v>2153.8286130000001</v>
      </c>
      <c r="AE114" s="9">
        <v>2249.810547</v>
      </c>
      <c r="AF114" s="9">
        <v>2315.2165530000002</v>
      </c>
      <c r="AG114" s="9">
        <v>2431.341797</v>
      </c>
      <c r="AH114" s="9">
        <v>2513.8398440000001</v>
      </c>
      <c r="AI114" s="9">
        <v>2581.6984859999998</v>
      </c>
      <c r="AJ114" s="9">
        <v>2693.4746089999999</v>
      </c>
      <c r="AK114" s="9">
        <v>2763.7521969999998</v>
      </c>
      <c r="AL114" s="5">
        <v>4.9898999999999999E-2</v>
      </c>
    </row>
    <row r="115" spans="1:38" ht="15" customHeight="1">
      <c r="A115" s="81" t="s">
        <v>458</v>
      </c>
      <c r="B115" s="7" t="s">
        <v>170</v>
      </c>
      <c r="C115" s="9">
        <v>393.85226399999999</v>
      </c>
      <c r="D115" s="9">
        <v>424.519745</v>
      </c>
      <c r="E115" s="9">
        <v>456.50711100000001</v>
      </c>
      <c r="F115" s="9">
        <v>489.63757299999997</v>
      </c>
      <c r="G115" s="9">
        <v>523.91210899999999</v>
      </c>
      <c r="H115" s="9">
        <v>559.339294</v>
      </c>
      <c r="I115" s="9">
        <v>595.95428500000003</v>
      </c>
      <c r="J115" s="9">
        <v>622.66272000000004</v>
      </c>
      <c r="K115" s="9">
        <v>636.35034199999996</v>
      </c>
      <c r="L115" s="9">
        <v>666.34851100000003</v>
      </c>
      <c r="M115" s="9">
        <v>677.36560099999997</v>
      </c>
      <c r="N115" s="9">
        <v>692.89910899999995</v>
      </c>
      <c r="O115" s="9">
        <v>722.77770999999996</v>
      </c>
      <c r="P115" s="9">
        <v>759.53942900000004</v>
      </c>
      <c r="Q115" s="9">
        <v>798.30847200000005</v>
      </c>
      <c r="R115" s="9">
        <v>845.819031</v>
      </c>
      <c r="S115" s="9">
        <v>895.81353799999999</v>
      </c>
      <c r="T115" s="9">
        <v>948.66216999999995</v>
      </c>
      <c r="U115" s="9">
        <v>1004.8580930000001</v>
      </c>
      <c r="V115" s="9">
        <v>1064.438232</v>
      </c>
      <c r="W115" s="9">
        <v>1127.533936</v>
      </c>
      <c r="X115" s="9">
        <v>1193.7985839999999</v>
      </c>
      <c r="Y115" s="9">
        <v>1264.5085449999999</v>
      </c>
      <c r="Z115" s="9">
        <v>1337.1657709999999</v>
      </c>
      <c r="AA115" s="9">
        <v>1411.7272949999999</v>
      </c>
      <c r="AB115" s="9">
        <v>1488.151245</v>
      </c>
      <c r="AC115" s="9">
        <v>1566.3941649999999</v>
      </c>
      <c r="AD115" s="9">
        <v>1646.4155270000001</v>
      </c>
      <c r="AE115" s="9">
        <v>1728.1435550000001</v>
      </c>
      <c r="AF115" s="9">
        <v>1811.5047609999999</v>
      </c>
      <c r="AG115" s="9">
        <v>1896.4307859999999</v>
      </c>
      <c r="AH115" s="9">
        <v>1982.8729249999999</v>
      </c>
      <c r="AI115" s="9">
        <v>2070.836914</v>
      </c>
      <c r="AJ115" s="9">
        <v>2160.376221</v>
      </c>
      <c r="AK115" s="9">
        <v>2251.5954590000001</v>
      </c>
      <c r="AL115" s="5">
        <v>5.1859000000000002E-2</v>
      </c>
    </row>
    <row r="116" spans="1:38" ht="15" customHeight="1">
      <c r="A116" s="81" t="s">
        <v>457</v>
      </c>
      <c r="B116" s="7" t="s">
        <v>213</v>
      </c>
      <c r="C116" s="9">
        <v>685.31152299999997</v>
      </c>
      <c r="D116" s="9">
        <v>749.25146500000005</v>
      </c>
      <c r="E116" s="9">
        <v>816.97363299999995</v>
      </c>
      <c r="F116" s="9">
        <v>888.58288600000003</v>
      </c>
      <c r="G116" s="9">
        <v>963.87475600000005</v>
      </c>
      <c r="H116" s="9">
        <v>1043.212769</v>
      </c>
      <c r="I116" s="9">
        <v>1126.982422</v>
      </c>
      <c r="J116" s="9">
        <v>1214.2186280000001</v>
      </c>
      <c r="K116" s="9">
        <v>1305.1733400000001</v>
      </c>
      <c r="L116" s="9">
        <v>1399.0107419999999</v>
      </c>
      <c r="M116" s="9">
        <v>1497.884033</v>
      </c>
      <c r="N116" s="9">
        <v>1602.201538</v>
      </c>
      <c r="O116" s="9">
        <v>1711.7836910000001</v>
      </c>
      <c r="P116" s="9">
        <v>1826.1831050000001</v>
      </c>
      <c r="Q116" s="9">
        <v>1944.6217039999999</v>
      </c>
      <c r="R116" s="9">
        <v>2072.4296880000002</v>
      </c>
      <c r="S116" s="9">
        <v>2171.063721</v>
      </c>
      <c r="T116" s="9">
        <v>2274.2846679999998</v>
      </c>
      <c r="U116" s="9">
        <v>2386.411865</v>
      </c>
      <c r="V116" s="9">
        <v>2506.3715820000002</v>
      </c>
      <c r="W116" s="9">
        <v>2633.8222660000001</v>
      </c>
      <c r="X116" s="9">
        <v>2768.3229980000001</v>
      </c>
      <c r="Y116" s="9">
        <v>2909.4641109999998</v>
      </c>
      <c r="Z116" s="9">
        <v>3057.0498050000001</v>
      </c>
      <c r="AA116" s="9">
        <v>3213.0764159999999</v>
      </c>
      <c r="AB116" s="9">
        <v>3374.4865719999998</v>
      </c>
      <c r="AC116" s="9">
        <v>3542.7875979999999</v>
      </c>
      <c r="AD116" s="9">
        <v>3717.3540039999998</v>
      </c>
      <c r="AE116" s="9">
        <v>3898.8901369999999</v>
      </c>
      <c r="AF116" s="9">
        <v>4087.4140619999998</v>
      </c>
      <c r="AG116" s="9">
        <v>4283.2114259999998</v>
      </c>
      <c r="AH116" s="9">
        <v>4486.5244140000004</v>
      </c>
      <c r="AI116" s="9">
        <v>4698.2333980000003</v>
      </c>
      <c r="AJ116" s="9">
        <v>4918.6469729999999</v>
      </c>
      <c r="AK116" s="9">
        <v>5149.6137699999999</v>
      </c>
      <c r="AL116" s="5">
        <v>6.0151999999999997E-2</v>
      </c>
    </row>
    <row r="117" spans="1:38" ht="15" customHeight="1">
      <c r="A117" s="81" t="s">
        <v>456</v>
      </c>
      <c r="B117" s="7" t="s">
        <v>174</v>
      </c>
      <c r="C117" s="9">
        <v>450.97216800000001</v>
      </c>
      <c r="D117" s="9">
        <v>491.49276700000001</v>
      </c>
      <c r="E117" s="9">
        <v>534.49865699999998</v>
      </c>
      <c r="F117" s="9">
        <v>579.72180200000003</v>
      </c>
      <c r="G117" s="9">
        <v>627.78930700000001</v>
      </c>
      <c r="H117" s="9">
        <v>678.79620399999999</v>
      </c>
      <c r="I117" s="9">
        <v>732.80841099999998</v>
      </c>
      <c r="J117" s="9">
        <v>789.26849400000003</v>
      </c>
      <c r="K117" s="9">
        <v>849.13519299999996</v>
      </c>
      <c r="L117" s="9">
        <v>911.09631300000001</v>
      </c>
      <c r="M117" s="9">
        <v>976.52099599999997</v>
      </c>
      <c r="N117" s="9">
        <v>1045.6499020000001</v>
      </c>
      <c r="O117" s="9">
        <v>1118.2777100000001</v>
      </c>
      <c r="P117" s="9">
        <v>1193.928467</v>
      </c>
      <c r="Q117" s="9">
        <v>1271.9366460000001</v>
      </c>
      <c r="R117" s="9">
        <v>1353.2928469999999</v>
      </c>
      <c r="S117" s="9">
        <v>1438.2352289999999</v>
      </c>
      <c r="T117" s="9">
        <v>1527.5766599999999</v>
      </c>
      <c r="U117" s="9">
        <v>1621.012939</v>
      </c>
      <c r="V117" s="9">
        <v>1718.4829099999999</v>
      </c>
      <c r="W117" s="9">
        <v>1820.1030270000001</v>
      </c>
      <c r="X117" s="9">
        <v>1925.877808</v>
      </c>
      <c r="Y117" s="9">
        <v>2035.644775</v>
      </c>
      <c r="Z117" s="9">
        <v>2149.2202149999998</v>
      </c>
      <c r="AA117" s="9">
        <v>2266.7226559999999</v>
      </c>
      <c r="AB117" s="9">
        <v>2388.6010740000002</v>
      </c>
      <c r="AC117" s="9">
        <v>2514.414307</v>
      </c>
      <c r="AD117" s="9">
        <v>2643.483643</v>
      </c>
      <c r="AE117" s="9">
        <v>2776.5036620000001</v>
      </c>
      <c r="AF117" s="9">
        <v>2913.5026859999998</v>
      </c>
      <c r="AG117" s="9">
        <v>3054.8081050000001</v>
      </c>
      <c r="AH117" s="9">
        <v>3200.7292480000001</v>
      </c>
      <c r="AI117" s="9">
        <v>3352.1027829999998</v>
      </c>
      <c r="AJ117" s="9">
        <v>3509.1723630000001</v>
      </c>
      <c r="AK117" s="9">
        <v>3673.6848140000002</v>
      </c>
      <c r="AL117" s="5">
        <v>6.2851000000000004E-2</v>
      </c>
    </row>
    <row r="118" spans="1:38" ht="15" customHeight="1">
      <c r="A118" s="81" t="s">
        <v>455</v>
      </c>
      <c r="B118" s="7" t="s">
        <v>172</v>
      </c>
      <c r="C118" s="9">
        <v>126.71463</v>
      </c>
      <c r="D118" s="9">
        <v>137.333969</v>
      </c>
      <c r="E118" s="9">
        <v>148.44639599999999</v>
      </c>
      <c r="F118" s="9">
        <v>160.21928399999999</v>
      </c>
      <c r="G118" s="9">
        <v>172.23709099999999</v>
      </c>
      <c r="H118" s="9">
        <v>184.61869799999999</v>
      </c>
      <c r="I118" s="9">
        <v>197.504074</v>
      </c>
      <c r="J118" s="9">
        <v>210.686386</v>
      </c>
      <c r="K118" s="9">
        <v>223.822937</v>
      </c>
      <c r="L118" s="9">
        <v>237.13073700000001</v>
      </c>
      <c r="M118" s="9">
        <v>250.96354700000001</v>
      </c>
      <c r="N118" s="9">
        <v>265.38226300000002</v>
      </c>
      <c r="O118" s="9">
        <v>280.38085899999999</v>
      </c>
      <c r="P118" s="9">
        <v>295.95376599999997</v>
      </c>
      <c r="Q118" s="9">
        <v>312.031586</v>
      </c>
      <c r="R118" s="9">
        <v>329.330017</v>
      </c>
      <c r="S118" s="9">
        <v>347.35513300000002</v>
      </c>
      <c r="T118" s="9">
        <v>366.14410400000003</v>
      </c>
      <c r="U118" s="9">
        <v>385.63436899999999</v>
      </c>
      <c r="V118" s="9">
        <v>405.98962399999999</v>
      </c>
      <c r="W118" s="9">
        <v>427.23571800000002</v>
      </c>
      <c r="X118" s="9">
        <v>449.37051400000001</v>
      </c>
      <c r="Y118" s="9">
        <v>472.38894699999997</v>
      </c>
      <c r="Z118" s="9">
        <v>496.37066700000003</v>
      </c>
      <c r="AA118" s="9">
        <v>523.22137499999997</v>
      </c>
      <c r="AB118" s="9">
        <v>549.41235400000005</v>
      </c>
      <c r="AC118" s="9">
        <v>576.857483</v>
      </c>
      <c r="AD118" s="9">
        <v>605.61804199999995</v>
      </c>
      <c r="AE118" s="9">
        <v>635.75775099999998</v>
      </c>
      <c r="AF118" s="9">
        <v>667.34283400000004</v>
      </c>
      <c r="AG118" s="9">
        <v>700.44451900000001</v>
      </c>
      <c r="AH118" s="9">
        <v>735.13629200000003</v>
      </c>
      <c r="AI118" s="9">
        <v>771.49560499999995</v>
      </c>
      <c r="AJ118" s="9">
        <v>809.60375999999997</v>
      </c>
      <c r="AK118" s="9">
        <v>849.546021</v>
      </c>
      <c r="AL118" s="5">
        <v>5.6773999999999998E-2</v>
      </c>
    </row>
    <row r="119" spans="1:38" ht="15" customHeight="1">
      <c r="A119" s="81" t="s">
        <v>454</v>
      </c>
      <c r="B119" s="7" t="s">
        <v>170</v>
      </c>
      <c r="C119" s="9">
        <v>107.624741</v>
      </c>
      <c r="D119" s="9">
        <v>120.424774</v>
      </c>
      <c r="E119" s="9">
        <v>134.02856399999999</v>
      </c>
      <c r="F119" s="9">
        <v>148.641785</v>
      </c>
      <c r="G119" s="9">
        <v>163.84835799999999</v>
      </c>
      <c r="H119" s="9">
        <v>179.79785200000001</v>
      </c>
      <c r="I119" s="9">
        <v>196.66995199999999</v>
      </c>
      <c r="J119" s="9">
        <v>214.263779</v>
      </c>
      <c r="K119" s="9">
        <v>232.21517900000001</v>
      </c>
      <c r="L119" s="9">
        <v>250.783691</v>
      </c>
      <c r="M119" s="9">
        <v>270.399475</v>
      </c>
      <c r="N119" s="9">
        <v>291.16931199999999</v>
      </c>
      <c r="O119" s="9">
        <v>313.12515300000001</v>
      </c>
      <c r="P119" s="9">
        <v>336.30093399999998</v>
      </c>
      <c r="Q119" s="9">
        <v>360.65347300000002</v>
      </c>
      <c r="R119" s="9">
        <v>389.80694599999998</v>
      </c>
      <c r="S119" s="9">
        <v>385.47335800000002</v>
      </c>
      <c r="T119" s="9">
        <v>380.56402600000001</v>
      </c>
      <c r="U119" s="9">
        <v>379.76443499999999</v>
      </c>
      <c r="V119" s="9">
        <v>381.89889499999998</v>
      </c>
      <c r="W119" s="9">
        <v>386.48327599999999</v>
      </c>
      <c r="X119" s="9">
        <v>393.07476800000001</v>
      </c>
      <c r="Y119" s="9">
        <v>401.43051100000002</v>
      </c>
      <c r="Z119" s="9">
        <v>411.45889299999999</v>
      </c>
      <c r="AA119" s="9">
        <v>423.13235500000002</v>
      </c>
      <c r="AB119" s="9">
        <v>436.47323599999999</v>
      </c>
      <c r="AC119" s="9">
        <v>451.51583900000003</v>
      </c>
      <c r="AD119" s="9">
        <v>468.25244099999998</v>
      </c>
      <c r="AE119" s="9">
        <v>486.628784</v>
      </c>
      <c r="AF119" s="9">
        <v>506.56863399999997</v>
      </c>
      <c r="AG119" s="9">
        <v>527.95874000000003</v>
      </c>
      <c r="AH119" s="9">
        <v>550.65911900000003</v>
      </c>
      <c r="AI119" s="9">
        <v>574.63470500000005</v>
      </c>
      <c r="AJ119" s="9">
        <v>599.870544</v>
      </c>
      <c r="AK119" s="9">
        <v>626.38299600000005</v>
      </c>
      <c r="AL119" s="5">
        <v>5.1236999999999998E-2</v>
      </c>
    </row>
    <row r="120" spans="1:38" ht="15" customHeight="1">
      <c r="A120" s="81" t="s">
        <v>453</v>
      </c>
      <c r="B120" s="7" t="s">
        <v>208</v>
      </c>
      <c r="C120" s="9">
        <v>796.75280799999996</v>
      </c>
      <c r="D120" s="9">
        <v>834.84912099999997</v>
      </c>
      <c r="E120" s="9">
        <v>873.62249799999995</v>
      </c>
      <c r="F120" s="9">
        <v>913.12280299999998</v>
      </c>
      <c r="G120" s="9">
        <v>953.16235400000005</v>
      </c>
      <c r="H120" s="9">
        <v>993.916382</v>
      </c>
      <c r="I120" s="9">
        <v>1035.1389160000001</v>
      </c>
      <c r="J120" s="9">
        <v>1077.005249</v>
      </c>
      <c r="K120" s="9">
        <v>1119.474731</v>
      </c>
      <c r="L120" s="9">
        <v>1162.549072</v>
      </c>
      <c r="M120" s="9">
        <v>1206.0926509999999</v>
      </c>
      <c r="N120" s="9">
        <v>1250.1944579999999</v>
      </c>
      <c r="O120" s="9">
        <v>1294.9185789999999</v>
      </c>
      <c r="P120" s="9">
        <v>1340.2016599999999</v>
      </c>
      <c r="Q120" s="9">
        <v>1386.1904300000001</v>
      </c>
      <c r="R120" s="9">
        <v>1435.3452150000001</v>
      </c>
      <c r="S120" s="9">
        <v>1449.385254</v>
      </c>
      <c r="T120" s="9">
        <v>1469.611572</v>
      </c>
      <c r="U120" s="9">
        <v>1494.319336</v>
      </c>
      <c r="V120" s="9">
        <v>1523.2028809999999</v>
      </c>
      <c r="W120" s="9">
        <v>1555.4799800000001</v>
      </c>
      <c r="X120" s="9">
        <v>1590.83313</v>
      </c>
      <c r="Y120" s="9">
        <v>1629.318726</v>
      </c>
      <c r="Z120" s="9">
        <v>1669.9377440000001</v>
      </c>
      <c r="AA120" s="9">
        <v>1710.8070070000001</v>
      </c>
      <c r="AB120" s="9">
        <v>1753.5180660000001</v>
      </c>
      <c r="AC120" s="9">
        <v>1796.2238769999999</v>
      </c>
      <c r="AD120" s="9">
        <v>1839.9179690000001</v>
      </c>
      <c r="AE120" s="9">
        <v>1885.6229249999999</v>
      </c>
      <c r="AF120" s="9">
        <v>1951.387573</v>
      </c>
      <c r="AG120" s="9">
        <v>2025.0863039999999</v>
      </c>
      <c r="AH120" s="9">
        <v>2101.61499</v>
      </c>
      <c r="AI120" s="9">
        <v>2181.2041020000001</v>
      </c>
      <c r="AJ120" s="9">
        <v>2264.1704100000002</v>
      </c>
      <c r="AK120" s="9">
        <v>2350.6054690000001</v>
      </c>
      <c r="AL120" s="5">
        <v>3.1865999999999998E-2</v>
      </c>
    </row>
    <row r="121" spans="1:38" ht="15" customHeight="1">
      <c r="A121" s="81" t="s">
        <v>452</v>
      </c>
      <c r="B121" s="7" t="s">
        <v>174</v>
      </c>
      <c r="C121" s="9">
        <v>292.70657299999999</v>
      </c>
      <c r="D121" s="9">
        <v>314.99801600000001</v>
      </c>
      <c r="E121" s="9">
        <v>337.92147799999998</v>
      </c>
      <c r="F121" s="9">
        <v>361.42053199999998</v>
      </c>
      <c r="G121" s="9">
        <v>385.40002399999997</v>
      </c>
      <c r="H121" s="9">
        <v>409.84878500000002</v>
      </c>
      <c r="I121" s="9">
        <v>434.72213699999998</v>
      </c>
      <c r="J121" s="9">
        <v>459.98324600000001</v>
      </c>
      <c r="K121" s="9">
        <v>485.554688</v>
      </c>
      <c r="L121" s="9">
        <v>511.36889600000001</v>
      </c>
      <c r="M121" s="9">
        <v>537.47637899999995</v>
      </c>
      <c r="N121" s="9">
        <v>563.94104000000004</v>
      </c>
      <c r="O121" s="9">
        <v>590.77179000000001</v>
      </c>
      <c r="P121" s="9">
        <v>617.98474099999999</v>
      </c>
      <c r="Q121" s="9">
        <v>645.54809599999999</v>
      </c>
      <c r="R121" s="9">
        <v>673.424622</v>
      </c>
      <c r="S121" s="9">
        <v>701.60119599999996</v>
      </c>
      <c r="T121" s="9">
        <v>730.02185099999997</v>
      </c>
      <c r="U121" s="9">
        <v>758.63324</v>
      </c>
      <c r="V121" s="9">
        <v>787.31622300000004</v>
      </c>
      <c r="W121" s="9">
        <v>815.96875</v>
      </c>
      <c r="X121" s="9">
        <v>844.73675500000002</v>
      </c>
      <c r="Y121" s="9">
        <v>874.18261700000005</v>
      </c>
      <c r="Z121" s="9">
        <v>903.86547900000005</v>
      </c>
      <c r="AA121" s="9">
        <v>932.32312000000002</v>
      </c>
      <c r="AB121" s="9">
        <v>961.25176999999996</v>
      </c>
      <c r="AC121" s="9">
        <v>988.85882600000002</v>
      </c>
      <c r="AD121" s="9">
        <v>1016.11554</v>
      </c>
      <c r="AE121" s="9">
        <v>1043.6397710000001</v>
      </c>
      <c r="AF121" s="9">
        <v>1089.674438</v>
      </c>
      <c r="AG121" s="9">
        <v>1142.796875</v>
      </c>
      <c r="AH121" s="9">
        <v>1198.1008300000001</v>
      </c>
      <c r="AI121" s="9">
        <v>1255.6759030000001</v>
      </c>
      <c r="AJ121" s="9">
        <v>1315.615356</v>
      </c>
      <c r="AK121" s="9">
        <v>1378.016357</v>
      </c>
      <c r="AL121" s="5">
        <v>4.5737E-2</v>
      </c>
    </row>
    <row r="122" spans="1:38" ht="15" customHeight="1">
      <c r="A122" s="81" t="s">
        <v>451</v>
      </c>
      <c r="B122" s="7" t="s">
        <v>172</v>
      </c>
      <c r="C122" s="9">
        <v>121.53363</v>
      </c>
      <c r="D122" s="9">
        <v>130.262314</v>
      </c>
      <c r="E122" s="9">
        <v>139.154526</v>
      </c>
      <c r="F122" s="9">
        <v>148.20344499999999</v>
      </c>
      <c r="G122" s="9">
        <v>157.38296500000001</v>
      </c>
      <c r="H122" s="9">
        <v>166.68554700000001</v>
      </c>
      <c r="I122" s="9">
        <v>176.09878499999999</v>
      </c>
      <c r="J122" s="9">
        <v>185.62408400000001</v>
      </c>
      <c r="K122" s="9">
        <v>195.25482199999999</v>
      </c>
      <c r="L122" s="9">
        <v>205.000641</v>
      </c>
      <c r="M122" s="9">
        <v>214.83441199999999</v>
      </c>
      <c r="N122" s="9">
        <v>224.75376900000001</v>
      </c>
      <c r="O122" s="9">
        <v>234.75204500000001</v>
      </c>
      <c r="P122" s="9">
        <v>244.77555799999999</v>
      </c>
      <c r="Q122" s="9">
        <v>254.79869099999999</v>
      </c>
      <c r="R122" s="9">
        <v>264.82345600000002</v>
      </c>
      <c r="S122" s="9">
        <v>274.85418700000002</v>
      </c>
      <c r="T122" s="9">
        <v>284.91253699999999</v>
      </c>
      <c r="U122" s="9">
        <v>294.85906999999997</v>
      </c>
      <c r="V122" s="9">
        <v>304.98590100000001</v>
      </c>
      <c r="W122" s="9">
        <v>315.18606599999998</v>
      </c>
      <c r="X122" s="9">
        <v>325.38397200000003</v>
      </c>
      <c r="Y122" s="9">
        <v>335.600525</v>
      </c>
      <c r="Z122" s="9">
        <v>345.667419</v>
      </c>
      <c r="AA122" s="9">
        <v>355.596497</v>
      </c>
      <c r="AB122" s="9">
        <v>365.57980300000003</v>
      </c>
      <c r="AC122" s="9">
        <v>375.68014499999998</v>
      </c>
      <c r="AD122" s="9">
        <v>385.95889299999999</v>
      </c>
      <c r="AE122" s="9">
        <v>396.90289300000001</v>
      </c>
      <c r="AF122" s="9">
        <v>408.40319799999997</v>
      </c>
      <c r="AG122" s="9">
        <v>419.82064800000001</v>
      </c>
      <c r="AH122" s="9">
        <v>431.121826</v>
      </c>
      <c r="AI122" s="9">
        <v>442.475525</v>
      </c>
      <c r="AJ122" s="9">
        <v>454.179596</v>
      </c>
      <c r="AK122" s="9">
        <v>466.25286899999998</v>
      </c>
      <c r="AL122" s="5">
        <v>3.9398000000000002E-2</v>
      </c>
    </row>
    <row r="123" spans="1:38" ht="15" customHeight="1">
      <c r="A123" s="81" t="s">
        <v>450</v>
      </c>
      <c r="B123" s="7" t="s">
        <v>170</v>
      </c>
      <c r="C123" s="9">
        <v>382.51263399999999</v>
      </c>
      <c r="D123" s="9">
        <v>389.588776</v>
      </c>
      <c r="E123" s="9">
        <v>396.54650900000001</v>
      </c>
      <c r="F123" s="9">
        <v>403.49883999999997</v>
      </c>
      <c r="G123" s="9">
        <v>410.37939499999999</v>
      </c>
      <c r="H123" s="9">
        <v>417.38211100000001</v>
      </c>
      <c r="I123" s="9">
        <v>424.31793199999998</v>
      </c>
      <c r="J123" s="9">
        <v>431.397919</v>
      </c>
      <c r="K123" s="9">
        <v>438.66522200000003</v>
      </c>
      <c r="L123" s="9">
        <v>446.17956500000003</v>
      </c>
      <c r="M123" s="9">
        <v>453.78183000000001</v>
      </c>
      <c r="N123" s="9">
        <v>461.49963400000001</v>
      </c>
      <c r="O123" s="9">
        <v>469.39480600000002</v>
      </c>
      <c r="P123" s="9">
        <v>477.441284</v>
      </c>
      <c r="Q123" s="9">
        <v>485.84362800000002</v>
      </c>
      <c r="R123" s="9">
        <v>497.09719799999999</v>
      </c>
      <c r="S123" s="9">
        <v>472.92987099999999</v>
      </c>
      <c r="T123" s="9">
        <v>454.67712399999999</v>
      </c>
      <c r="U123" s="9">
        <v>440.82708700000001</v>
      </c>
      <c r="V123" s="9">
        <v>430.90072600000002</v>
      </c>
      <c r="W123" s="9">
        <v>424.32513399999999</v>
      </c>
      <c r="X123" s="9">
        <v>420.71237200000002</v>
      </c>
      <c r="Y123" s="9">
        <v>419.53549199999998</v>
      </c>
      <c r="Z123" s="9">
        <v>420.40481599999998</v>
      </c>
      <c r="AA123" s="9">
        <v>422.88729899999998</v>
      </c>
      <c r="AB123" s="9">
        <v>426.68646200000001</v>
      </c>
      <c r="AC123" s="9">
        <v>431.68496699999997</v>
      </c>
      <c r="AD123" s="9">
        <v>437.84356700000001</v>
      </c>
      <c r="AE123" s="9">
        <v>445.08019999999999</v>
      </c>
      <c r="AF123" s="9">
        <v>453.30993699999999</v>
      </c>
      <c r="AG123" s="9">
        <v>462.46875</v>
      </c>
      <c r="AH123" s="9">
        <v>472.39239500000002</v>
      </c>
      <c r="AI123" s="9">
        <v>483.05267300000003</v>
      </c>
      <c r="AJ123" s="9">
        <v>494.37536599999999</v>
      </c>
      <c r="AK123" s="9">
        <v>506.33605999999997</v>
      </c>
      <c r="AL123" s="5">
        <v>7.9740000000000002E-3</v>
      </c>
    </row>
    <row r="124" spans="1:38" ht="15" customHeight="1">
      <c r="A124" s="81" t="s">
        <v>449</v>
      </c>
      <c r="B124" s="4" t="s">
        <v>203</v>
      </c>
      <c r="C124" s="13">
        <v>26458.708984000001</v>
      </c>
      <c r="D124" s="13">
        <v>28054.501952999999</v>
      </c>
      <c r="E124" s="13">
        <v>29673.285156000002</v>
      </c>
      <c r="F124" s="13">
        <v>31322.953125</v>
      </c>
      <c r="G124" s="13">
        <v>33014.664062000003</v>
      </c>
      <c r="H124" s="13">
        <v>34741.65625</v>
      </c>
      <c r="I124" s="13">
        <v>36485.902344000002</v>
      </c>
      <c r="J124" s="13">
        <v>38254.324219000002</v>
      </c>
      <c r="K124" s="13">
        <v>40041.804687999997</v>
      </c>
      <c r="L124" s="13">
        <v>41857.039062000003</v>
      </c>
      <c r="M124" s="13">
        <v>43704.664062000003</v>
      </c>
      <c r="N124" s="13">
        <v>45588.800780999998</v>
      </c>
      <c r="O124" s="13">
        <v>47558.117187999997</v>
      </c>
      <c r="P124" s="13">
        <v>49578.777344000002</v>
      </c>
      <c r="Q124" s="13">
        <v>51642.046875</v>
      </c>
      <c r="R124" s="13">
        <v>53819.71875</v>
      </c>
      <c r="S124" s="13">
        <v>55879.242187999997</v>
      </c>
      <c r="T124" s="13">
        <v>57851.34375</v>
      </c>
      <c r="U124" s="13">
        <v>59886.316405999998</v>
      </c>
      <c r="V124" s="13">
        <v>61973.714844000002</v>
      </c>
      <c r="W124" s="13">
        <v>64134.285155999998</v>
      </c>
      <c r="X124" s="13">
        <v>66344.578125</v>
      </c>
      <c r="Y124" s="13">
        <v>68618.773438000004</v>
      </c>
      <c r="Z124" s="13">
        <v>70934.53125</v>
      </c>
      <c r="AA124" s="13">
        <v>73293.09375</v>
      </c>
      <c r="AB124" s="13">
        <v>75727.023438000004</v>
      </c>
      <c r="AC124" s="13">
        <v>78215.179688000004</v>
      </c>
      <c r="AD124" s="13">
        <v>80775.304688000004</v>
      </c>
      <c r="AE124" s="13">
        <v>83404.710938000004</v>
      </c>
      <c r="AF124" s="13">
        <v>86103.054688000004</v>
      </c>
      <c r="AG124" s="13">
        <v>88872.390625</v>
      </c>
      <c r="AH124" s="13">
        <v>91697.164061999996</v>
      </c>
      <c r="AI124" s="13">
        <v>94591.546875</v>
      </c>
      <c r="AJ124" s="13">
        <v>97546.4375</v>
      </c>
      <c r="AK124" s="13">
        <v>100568.382812</v>
      </c>
      <c r="AL124" s="2">
        <v>3.9446000000000002E-2</v>
      </c>
    </row>
    <row r="127" spans="1:38" ht="15" customHeight="1">
      <c r="B127" s="4" t="s">
        <v>448</v>
      </c>
    </row>
    <row r="128" spans="1:38" ht="15" customHeight="1">
      <c r="A128" s="81" t="s">
        <v>447</v>
      </c>
      <c r="B128" s="7" t="s">
        <v>268</v>
      </c>
      <c r="C128" s="9">
        <v>1002.735107</v>
      </c>
      <c r="D128" s="9">
        <v>967.72332800000004</v>
      </c>
      <c r="E128" s="9">
        <v>938.95825200000002</v>
      </c>
      <c r="F128" s="9">
        <v>916.40289299999995</v>
      </c>
      <c r="G128" s="9">
        <v>893.35583499999996</v>
      </c>
      <c r="H128" s="9">
        <v>851.44348100000002</v>
      </c>
      <c r="I128" s="9">
        <v>824.819885</v>
      </c>
      <c r="J128" s="9">
        <v>797.019409</v>
      </c>
      <c r="K128" s="9">
        <v>772.50732400000004</v>
      </c>
      <c r="L128" s="9">
        <v>747.71227999999996</v>
      </c>
      <c r="M128" s="9">
        <v>721.37469499999997</v>
      </c>
      <c r="N128" s="9">
        <v>687.04260299999999</v>
      </c>
      <c r="O128" s="9">
        <v>590.09997599999997</v>
      </c>
      <c r="P128" s="9">
        <v>444.242706</v>
      </c>
      <c r="Q128" s="9">
        <v>271.98962399999999</v>
      </c>
      <c r="R128" s="9">
        <v>86.160645000000002</v>
      </c>
      <c r="S128" s="9">
        <v>65.107680999999999</v>
      </c>
      <c r="T128" s="9">
        <v>49</v>
      </c>
      <c r="U128" s="9">
        <v>40</v>
      </c>
      <c r="V128" s="9">
        <v>40</v>
      </c>
      <c r="W128" s="9">
        <v>30</v>
      </c>
      <c r="X128" s="9">
        <v>30</v>
      </c>
      <c r="Y128" s="9">
        <v>19</v>
      </c>
      <c r="Z128" s="9">
        <v>13</v>
      </c>
      <c r="AA128" s="9">
        <v>10</v>
      </c>
      <c r="AB128" s="9">
        <v>8</v>
      </c>
      <c r="AC128" s="9">
        <v>6</v>
      </c>
      <c r="AD128" s="9">
        <v>6</v>
      </c>
      <c r="AE128" s="9">
        <v>5</v>
      </c>
      <c r="AF128" s="9">
        <v>5</v>
      </c>
      <c r="AG128" s="9">
        <v>2.333793</v>
      </c>
      <c r="AH128" s="9">
        <v>2</v>
      </c>
      <c r="AI128" s="9">
        <v>0</v>
      </c>
      <c r="AJ128" s="9">
        <v>0</v>
      </c>
      <c r="AK128" s="9">
        <v>0</v>
      </c>
      <c r="AL128" s="5" t="s">
        <v>191</v>
      </c>
    </row>
    <row r="129" spans="1:38" ht="15" customHeight="1">
      <c r="A129" s="81" t="s">
        <v>446</v>
      </c>
      <c r="B129" s="7" t="s">
        <v>174</v>
      </c>
      <c r="C129" s="9">
        <v>418.80963100000002</v>
      </c>
      <c r="D129" s="9">
        <v>406.09518400000002</v>
      </c>
      <c r="E129" s="9">
        <v>394.91412400000002</v>
      </c>
      <c r="F129" s="9">
        <v>383.02044699999999</v>
      </c>
      <c r="G129" s="9">
        <v>369.394409</v>
      </c>
      <c r="H129" s="9">
        <v>354.54760700000003</v>
      </c>
      <c r="I129" s="9">
        <v>338.25793499999997</v>
      </c>
      <c r="J129" s="9">
        <v>321.12866200000002</v>
      </c>
      <c r="K129" s="9">
        <v>303.20294200000001</v>
      </c>
      <c r="L129" s="9">
        <v>285.11825599999997</v>
      </c>
      <c r="M129" s="9">
        <v>266.432953</v>
      </c>
      <c r="N129" s="9">
        <v>240.21560700000001</v>
      </c>
      <c r="O129" s="9">
        <v>210.83902</v>
      </c>
      <c r="P129" s="9">
        <v>173.12222299999999</v>
      </c>
      <c r="Q129" s="9">
        <v>128.04345699999999</v>
      </c>
      <c r="R129" s="9">
        <v>86.151909000000003</v>
      </c>
      <c r="S129" s="9">
        <v>65.107680999999999</v>
      </c>
      <c r="T129" s="9">
        <v>49</v>
      </c>
      <c r="U129" s="9">
        <v>40</v>
      </c>
      <c r="V129" s="9">
        <v>40</v>
      </c>
      <c r="W129" s="9">
        <v>30</v>
      </c>
      <c r="X129" s="9">
        <v>30</v>
      </c>
      <c r="Y129" s="9">
        <v>19</v>
      </c>
      <c r="Z129" s="9">
        <v>13</v>
      </c>
      <c r="AA129" s="9">
        <v>10</v>
      </c>
      <c r="AB129" s="9">
        <v>8</v>
      </c>
      <c r="AC129" s="9">
        <v>6</v>
      </c>
      <c r="AD129" s="9">
        <v>6</v>
      </c>
      <c r="AE129" s="9">
        <v>5</v>
      </c>
      <c r="AF129" s="9">
        <v>5</v>
      </c>
      <c r="AG129" s="9">
        <v>2.333793</v>
      </c>
      <c r="AH129" s="9">
        <v>2</v>
      </c>
      <c r="AI129" s="9">
        <v>0</v>
      </c>
      <c r="AJ129" s="9">
        <v>0</v>
      </c>
      <c r="AK129" s="9">
        <v>0</v>
      </c>
      <c r="AL129" s="5" t="s">
        <v>191</v>
      </c>
    </row>
    <row r="130" spans="1:38" ht="15" customHeight="1">
      <c r="A130" s="81" t="s">
        <v>445</v>
      </c>
      <c r="B130" s="7" t="s">
        <v>172</v>
      </c>
      <c r="C130" s="9">
        <v>83.780997999999997</v>
      </c>
      <c r="D130" s="9">
        <v>63.671467</v>
      </c>
      <c r="E130" s="9">
        <v>48.715606999999999</v>
      </c>
      <c r="F130" s="9">
        <v>41.104545999999999</v>
      </c>
      <c r="G130" s="9">
        <v>35.201279</v>
      </c>
      <c r="H130" s="9">
        <v>12.166055999999999</v>
      </c>
      <c r="I130" s="9">
        <v>6.4205410000000001</v>
      </c>
      <c r="J130" s="9">
        <v>0.94306299999999998</v>
      </c>
      <c r="K130" s="9">
        <v>0.21531600000000001</v>
      </c>
      <c r="L130" s="9">
        <v>7.7630000000000005E-2</v>
      </c>
      <c r="M130" s="9">
        <v>5.5893999999999999E-2</v>
      </c>
      <c r="N130" s="9">
        <v>3.9684999999999998E-2</v>
      </c>
      <c r="O130" s="9">
        <v>2.7779000000000002E-2</v>
      </c>
      <c r="P130" s="9">
        <v>1.9168000000000001E-2</v>
      </c>
      <c r="Q130" s="9">
        <v>1.3034E-2</v>
      </c>
      <c r="R130" s="9">
        <v>8.7329999999999994E-3</v>
      </c>
      <c r="S130" s="9">
        <v>0</v>
      </c>
      <c r="T130" s="9">
        <v>0</v>
      </c>
      <c r="U130" s="9">
        <v>0</v>
      </c>
      <c r="V130" s="9">
        <v>0</v>
      </c>
      <c r="W130" s="9">
        <v>0</v>
      </c>
      <c r="X130" s="9">
        <v>0</v>
      </c>
      <c r="Y130" s="9">
        <v>0</v>
      </c>
      <c r="Z130" s="9">
        <v>0</v>
      </c>
      <c r="AA130" s="9">
        <v>0</v>
      </c>
      <c r="AB130" s="9">
        <v>0</v>
      </c>
      <c r="AC130" s="9">
        <v>0</v>
      </c>
      <c r="AD130" s="9">
        <v>0</v>
      </c>
      <c r="AE130" s="9">
        <v>0</v>
      </c>
      <c r="AF130" s="9">
        <v>0</v>
      </c>
      <c r="AG130" s="9">
        <v>0</v>
      </c>
      <c r="AH130" s="9">
        <v>0</v>
      </c>
      <c r="AI130" s="9">
        <v>0</v>
      </c>
      <c r="AJ130" s="9">
        <v>0</v>
      </c>
      <c r="AK130" s="9">
        <v>0</v>
      </c>
      <c r="AL130" s="5" t="s">
        <v>191</v>
      </c>
    </row>
    <row r="131" spans="1:38" ht="15" customHeight="1">
      <c r="A131" s="81" t="s">
        <v>444</v>
      </c>
      <c r="B131" s="7" t="s">
        <v>170</v>
      </c>
      <c r="C131" s="9">
        <v>500.14450099999999</v>
      </c>
      <c r="D131" s="9">
        <v>497.95666499999999</v>
      </c>
      <c r="E131" s="9">
        <v>495.32849099999999</v>
      </c>
      <c r="F131" s="9">
        <v>492.27789300000001</v>
      </c>
      <c r="G131" s="9">
        <v>488.76010100000002</v>
      </c>
      <c r="H131" s="9">
        <v>484.729828</v>
      </c>
      <c r="I131" s="9">
        <v>480.14141799999999</v>
      </c>
      <c r="J131" s="9">
        <v>474.94769300000002</v>
      </c>
      <c r="K131" s="9">
        <v>469.08904999999999</v>
      </c>
      <c r="L131" s="9">
        <v>462.51635700000003</v>
      </c>
      <c r="M131" s="9">
        <v>454.88583399999999</v>
      </c>
      <c r="N131" s="9">
        <v>446.78732300000001</v>
      </c>
      <c r="O131" s="9">
        <v>379.23318499999999</v>
      </c>
      <c r="P131" s="9">
        <v>271.10131799999999</v>
      </c>
      <c r="Q131" s="9">
        <v>143.93313599999999</v>
      </c>
      <c r="R131" s="9">
        <v>0</v>
      </c>
      <c r="S131" s="9">
        <v>0</v>
      </c>
      <c r="T131" s="9">
        <v>0</v>
      </c>
      <c r="U131" s="9">
        <v>0</v>
      </c>
      <c r="V131" s="9">
        <v>0</v>
      </c>
      <c r="W131" s="9">
        <v>0</v>
      </c>
      <c r="X131" s="9">
        <v>0</v>
      </c>
      <c r="Y131" s="9">
        <v>0</v>
      </c>
      <c r="Z131" s="9">
        <v>0</v>
      </c>
      <c r="AA131" s="9">
        <v>0</v>
      </c>
      <c r="AB131" s="9">
        <v>0</v>
      </c>
      <c r="AC131" s="9">
        <v>0</v>
      </c>
      <c r="AD131" s="9">
        <v>0</v>
      </c>
      <c r="AE131" s="9">
        <v>0</v>
      </c>
      <c r="AF131" s="9">
        <v>0</v>
      </c>
      <c r="AG131" s="9">
        <v>0</v>
      </c>
      <c r="AH131" s="9">
        <v>0</v>
      </c>
      <c r="AI131" s="9">
        <v>0</v>
      </c>
      <c r="AJ131" s="9">
        <v>0</v>
      </c>
      <c r="AK131" s="9">
        <v>0</v>
      </c>
      <c r="AL131" s="5" t="s">
        <v>191</v>
      </c>
    </row>
    <row r="132" spans="1:38" ht="15" customHeight="1">
      <c r="A132" s="81" t="s">
        <v>443</v>
      </c>
      <c r="B132" s="7" t="s">
        <v>263</v>
      </c>
      <c r="C132" s="9">
        <v>80.030884</v>
      </c>
      <c r="D132" s="9">
        <v>78.062302000000003</v>
      </c>
      <c r="E132" s="9">
        <v>73.943939</v>
      </c>
      <c r="F132" s="9">
        <v>68.280051999999998</v>
      </c>
      <c r="G132" s="9">
        <v>63.747368000000002</v>
      </c>
      <c r="H132" s="9">
        <v>58.976044000000002</v>
      </c>
      <c r="I132" s="9">
        <v>55.976196000000002</v>
      </c>
      <c r="J132" s="9">
        <v>51.306179</v>
      </c>
      <c r="K132" s="9">
        <v>44.820296999999997</v>
      </c>
      <c r="L132" s="9">
        <v>43.183169999999997</v>
      </c>
      <c r="M132" s="9">
        <v>42.295482999999997</v>
      </c>
      <c r="N132" s="9">
        <v>41.431679000000003</v>
      </c>
      <c r="O132" s="9">
        <v>40.612816000000002</v>
      </c>
      <c r="P132" s="9">
        <v>39.217007000000002</v>
      </c>
      <c r="Q132" s="9">
        <v>37.457973000000003</v>
      </c>
      <c r="R132" s="9">
        <v>35.387127</v>
      </c>
      <c r="S132" s="9">
        <v>0</v>
      </c>
      <c r="T132" s="9">
        <v>0</v>
      </c>
      <c r="U132" s="9">
        <v>0</v>
      </c>
      <c r="V132" s="9">
        <v>0</v>
      </c>
      <c r="W132" s="9">
        <v>0</v>
      </c>
      <c r="X132" s="9">
        <v>0</v>
      </c>
      <c r="Y132" s="9">
        <v>0</v>
      </c>
      <c r="Z132" s="9">
        <v>0</v>
      </c>
      <c r="AA132" s="9">
        <v>0</v>
      </c>
      <c r="AB132" s="9">
        <v>0</v>
      </c>
      <c r="AC132" s="9">
        <v>0</v>
      </c>
      <c r="AD132" s="9">
        <v>0</v>
      </c>
      <c r="AE132" s="9">
        <v>0</v>
      </c>
      <c r="AF132" s="9">
        <v>0</v>
      </c>
      <c r="AG132" s="9">
        <v>0</v>
      </c>
      <c r="AH132" s="9">
        <v>0</v>
      </c>
      <c r="AI132" s="9">
        <v>0</v>
      </c>
      <c r="AJ132" s="9">
        <v>0</v>
      </c>
      <c r="AK132" s="9">
        <v>0</v>
      </c>
      <c r="AL132" s="5" t="s">
        <v>191</v>
      </c>
    </row>
    <row r="133" spans="1:38" ht="15" customHeight="1">
      <c r="A133" s="81" t="s">
        <v>442</v>
      </c>
      <c r="B133" s="7" t="s">
        <v>174</v>
      </c>
      <c r="C133" s="9">
        <v>8.3840000000000003</v>
      </c>
      <c r="D133" s="9">
        <v>7.0919660000000002</v>
      </c>
      <c r="E133" s="9">
        <v>4.847512</v>
      </c>
      <c r="F133" s="9">
        <v>3.4698150000000001</v>
      </c>
      <c r="G133" s="9">
        <v>2.1774789999999999</v>
      </c>
      <c r="H133" s="9">
        <v>1.523193</v>
      </c>
      <c r="I133" s="9">
        <v>0.926701</v>
      </c>
      <c r="J133" s="9">
        <v>0.54788800000000004</v>
      </c>
      <c r="K133" s="9">
        <v>0.32260699999999998</v>
      </c>
      <c r="L133" s="9">
        <v>0.157137</v>
      </c>
      <c r="M133" s="9">
        <v>4.4482000000000001E-2</v>
      </c>
      <c r="N133" s="9">
        <v>0</v>
      </c>
      <c r="O133" s="9">
        <v>0</v>
      </c>
      <c r="P133" s="9">
        <v>0</v>
      </c>
      <c r="Q133" s="9">
        <v>0</v>
      </c>
      <c r="R133" s="9">
        <v>0</v>
      </c>
      <c r="S133" s="9">
        <v>0</v>
      </c>
      <c r="T133" s="9">
        <v>0</v>
      </c>
      <c r="U133" s="9">
        <v>0</v>
      </c>
      <c r="V133" s="9">
        <v>0</v>
      </c>
      <c r="W133" s="9">
        <v>0</v>
      </c>
      <c r="X133" s="9">
        <v>0</v>
      </c>
      <c r="Y133" s="9">
        <v>0</v>
      </c>
      <c r="Z133" s="9">
        <v>0</v>
      </c>
      <c r="AA133" s="9">
        <v>0</v>
      </c>
      <c r="AB133" s="9">
        <v>0</v>
      </c>
      <c r="AC133" s="9">
        <v>0</v>
      </c>
      <c r="AD133" s="9">
        <v>0</v>
      </c>
      <c r="AE133" s="9">
        <v>0</v>
      </c>
      <c r="AF133" s="9">
        <v>0</v>
      </c>
      <c r="AG133" s="9">
        <v>0</v>
      </c>
      <c r="AH133" s="9">
        <v>0</v>
      </c>
      <c r="AI133" s="9">
        <v>0</v>
      </c>
      <c r="AJ133" s="9">
        <v>0</v>
      </c>
      <c r="AK133" s="9">
        <v>0</v>
      </c>
      <c r="AL133" s="5" t="s">
        <v>191</v>
      </c>
    </row>
    <row r="134" spans="1:38" ht="15" customHeight="1">
      <c r="A134" s="81" t="s">
        <v>441</v>
      </c>
      <c r="B134" s="7" t="s">
        <v>172</v>
      </c>
      <c r="C134" s="9">
        <v>0.98888500000000001</v>
      </c>
      <c r="D134" s="9">
        <v>0.98888500000000001</v>
      </c>
      <c r="E134" s="9">
        <v>0.89160300000000003</v>
      </c>
      <c r="F134" s="9">
        <v>0.52033300000000005</v>
      </c>
      <c r="G134" s="9">
        <v>0</v>
      </c>
      <c r="H134" s="9">
        <v>0</v>
      </c>
      <c r="I134" s="9">
        <v>0</v>
      </c>
      <c r="J134" s="9">
        <v>0</v>
      </c>
      <c r="K134" s="9">
        <v>0</v>
      </c>
      <c r="L134" s="9">
        <v>0</v>
      </c>
      <c r="M134" s="9">
        <v>0</v>
      </c>
      <c r="N134" s="9">
        <v>0</v>
      </c>
      <c r="O134" s="9">
        <v>0</v>
      </c>
      <c r="P134" s="9">
        <v>0</v>
      </c>
      <c r="Q134" s="9">
        <v>0</v>
      </c>
      <c r="R134" s="9">
        <v>0</v>
      </c>
      <c r="S134" s="9">
        <v>0</v>
      </c>
      <c r="T134" s="9">
        <v>0</v>
      </c>
      <c r="U134" s="9">
        <v>0</v>
      </c>
      <c r="V134" s="9">
        <v>0</v>
      </c>
      <c r="W134" s="9">
        <v>0</v>
      </c>
      <c r="X134" s="9">
        <v>0</v>
      </c>
      <c r="Y134" s="9">
        <v>0</v>
      </c>
      <c r="Z134" s="9">
        <v>0</v>
      </c>
      <c r="AA134" s="9">
        <v>0</v>
      </c>
      <c r="AB134" s="9">
        <v>0</v>
      </c>
      <c r="AC134" s="9">
        <v>0</v>
      </c>
      <c r="AD134" s="9">
        <v>0</v>
      </c>
      <c r="AE134" s="9">
        <v>0</v>
      </c>
      <c r="AF134" s="9">
        <v>0</v>
      </c>
      <c r="AG134" s="9">
        <v>0</v>
      </c>
      <c r="AH134" s="9">
        <v>0</v>
      </c>
      <c r="AI134" s="9">
        <v>0</v>
      </c>
      <c r="AJ134" s="9">
        <v>0</v>
      </c>
      <c r="AK134" s="9">
        <v>0</v>
      </c>
      <c r="AL134" s="5" t="s">
        <v>191</v>
      </c>
    </row>
    <row r="135" spans="1:38" ht="15" customHeight="1">
      <c r="A135" s="81" t="s">
        <v>440</v>
      </c>
      <c r="B135" s="7" t="s">
        <v>170</v>
      </c>
      <c r="C135" s="9">
        <v>70.657996999999995</v>
      </c>
      <c r="D135" s="9">
        <v>69.981453000000002</v>
      </c>
      <c r="E135" s="9">
        <v>68.204825999999997</v>
      </c>
      <c r="F135" s="9">
        <v>64.289901999999998</v>
      </c>
      <c r="G135" s="9">
        <v>61.569889000000003</v>
      </c>
      <c r="H135" s="9">
        <v>57.452849999999998</v>
      </c>
      <c r="I135" s="9">
        <v>55.049495999999998</v>
      </c>
      <c r="J135" s="9">
        <v>50.758293000000002</v>
      </c>
      <c r="K135" s="9">
        <v>44.497687999999997</v>
      </c>
      <c r="L135" s="9">
        <v>43.026031000000003</v>
      </c>
      <c r="M135" s="9">
        <v>42.250999</v>
      </c>
      <c r="N135" s="9">
        <v>41.431679000000003</v>
      </c>
      <c r="O135" s="9">
        <v>40.612816000000002</v>
      </c>
      <c r="P135" s="9">
        <v>39.217007000000002</v>
      </c>
      <c r="Q135" s="9">
        <v>37.457973000000003</v>
      </c>
      <c r="R135" s="9">
        <v>35.387127</v>
      </c>
      <c r="S135" s="9">
        <v>0</v>
      </c>
      <c r="T135" s="9">
        <v>0</v>
      </c>
      <c r="U135" s="9">
        <v>0</v>
      </c>
      <c r="V135" s="9">
        <v>0</v>
      </c>
      <c r="W135" s="9">
        <v>0</v>
      </c>
      <c r="X135" s="9">
        <v>0</v>
      </c>
      <c r="Y135" s="9">
        <v>0</v>
      </c>
      <c r="Z135" s="9">
        <v>0</v>
      </c>
      <c r="AA135" s="9">
        <v>0</v>
      </c>
      <c r="AB135" s="9">
        <v>0</v>
      </c>
      <c r="AC135" s="9">
        <v>0</v>
      </c>
      <c r="AD135" s="9">
        <v>0</v>
      </c>
      <c r="AE135" s="9">
        <v>0</v>
      </c>
      <c r="AF135" s="9">
        <v>0</v>
      </c>
      <c r="AG135" s="9">
        <v>0</v>
      </c>
      <c r="AH135" s="9">
        <v>0</v>
      </c>
      <c r="AI135" s="9">
        <v>0</v>
      </c>
      <c r="AJ135" s="9">
        <v>0</v>
      </c>
      <c r="AK135" s="9">
        <v>0</v>
      </c>
      <c r="AL135" s="5" t="s">
        <v>191</v>
      </c>
    </row>
    <row r="136" spans="1:38" ht="15" customHeight="1">
      <c r="A136" s="81" t="s">
        <v>439</v>
      </c>
      <c r="B136" s="7" t="s">
        <v>258</v>
      </c>
      <c r="C136" s="9">
        <v>59.940170000000002</v>
      </c>
      <c r="D136" s="9">
        <v>58.433425999999997</v>
      </c>
      <c r="E136" s="9">
        <v>56.977775999999999</v>
      </c>
      <c r="F136" s="9">
        <v>55.569569000000001</v>
      </c>
      <c r="G136" s="9">
        <v>54.100853000000001</v>
      </c>
      <c r="H136" s="9">
        <v>53.059265000000003</v>
      </c>
      <c r="I136" s="9">
        <v>51.707149999999999</v>
      </c>
      <c r="J136" s="9">
        <v>49.998924000000002</v>
      </c>
      <c r="K136" s="9">
        <v>47.717072000000002</v>
      </c>
      <c r="L136" s="9">
        <v>44.968971000000003</v>
      </c>
      <c r="M136" s="9">
        <v>41.618285999999998</v>
      </c>
      <c r="N136" s="9">
        <v>37.703116999999999</v>
      </c>
      <c r="O136" s="9">
        <v>33.209743000000003</v>
      </c>
      <c r="P136" s="9">
        <v>28.501801</v>
      </c>
      <c r="Q136" s="9">
        <v>23.485683000000002</v>
      </c>
      <c r="R136" s="9">
        <v>19.755618999999999</v>
      </c>
      <c r="S136" s="9">
        <v>2.8420800000000002</v>
      </c>
      <c r="T136" s="9">
        <v>1.546945</v>
      </c>
      <c r="U136" s="9">
        <v>0.71879599999999999</v>
      </c>
      <c r="V136" s="9">
        <v>0.34297299999999997</v>
      </c>
      <c r="W136" s="9">
        <v>0.182866</v>
      </c>
      <c r="X136" s="9">
        <v>0.119829</v>
      </c>
      <c r="Y136" s="9">
        <v>7.9844999999999999E-2</v>
      </c>
      <c r="Z136" s="9">
        <v>5.3496000000000002E-2</v>
      </c>
      <c r="AA136" s="9">
        <v>0</v>
      </c>
      <c r="AB136" s="9">
        <v>0</v>
      </c>
      <c r="AC136" s="9">
        <v>0</v>
      </c>
      <c r="AD136" s="9">
        <v>0</v>
      </c>
      <c r="AE136" s="9">
        <v>0</v>
      </c>
      <c r="AF136" s="9">
        <v>0</v>
      </c>
      <c r="AG136" s="9">
        <v>0</v>
      </c>
      <c r="AH136" s="9">
        <v>0</v>
      </c>
      <c r="AI136" s="9">
        <v>0</v>
      </c>
      <c r="AJ136" s="9">
        <v>0</v>
      </c>
      <c r="AK136" s="9">
        <v>0</v>
      </c>
      <c r="AL136" s="5" t="s">
        <v>191</v>
      </c>
    </row>
    <row r="137" spans="1:38" ht="15" customHeight="1">
      <c r="A137" s="81" t="s">
        <v>438</v>
      </c>
      <c r="B137" s="7" t="s">
        <v>174</v>
      </c>
      <c r="C137" s="9">
        <v>35.762000999999998</v>
      </c>
      <c r="D137" s="9">
        <v>34.685822000000002</v>
      </c>
      <c r="E137" s="9">
        <v>33.613070999999998</v>
      </c>
      <c r="F137" s="9">
        <v>32.494594999999997</v>
      </c>
      <c r="G137" s="9">
        <v>31.305140999999999</v>
      </c>
      <c r="H137" s="9">
        <v>30.523347999999999</v>
      </c>
      <c r="I137" s="9">
        <v>29.502842000000001</v>
      </c>
      <c r="J137" s="9">
        <v>28.237883</v>
      </c>
      <c r="K137" s="9">
        <v>26.638007999999999</v>
      </c>
      <c r="L137" s="9">
        <v>24.622312999999998</v>
      </c>
      <c r="M137" s="9">
        <v>22.156609</v>
      </c>
      <c r="N137" s="9">
        <v>19.140488000000001</v>
      </c>
      <c r="O137" s="9">
        <v>15.551170000000001</v>
      </c>
      <c r="P137" s="9">
        <v>11.743727</v>
      </c>
      <c r="Q137" s="9">
        <v>7.6365860000000003</v>
      </c>
      <c r="R137" s="9">
        <v>4.816427</v>
      </c>
      <c r="S137" s="9">
        <v>2.8420800000000002</v>
      </c>
      <c r="T137" s="9">
        <v>1.546945</v>
      </c>
      <c r="U137" s="9">
        <v>0.71879599999999999</v>
      </c>
      <c r="V137" s="9">
        <v>0.34297299999999997</v>
      </c>
      <c r="W137" s="9">
        <v>0.182866</v>
      </c>
      <c r="X137" s="9">
        <v>0.119829</v>
      </c>
      <c r="Y137" s="9">
        <v>7.9844999999999999E-2</v>
      </c>
      <c r="Z137" s="9">
        <v>5.3496000000000002E-2</v>
      </c>
      <c r="AA137" s="9">
        <v>0</v>
      </c>
      <c r="AB137" s="9">
        <v>0</v>
      </c>
      <c r="AC137" s="9">
        <v>0</v>
      </c>
      <c r="AD137" s="9">
        <v>0</v>
      </c>
      <c r="AE137" s="9">
        <v>0</v>
      </c>
      <c r="AF137" s="9">
        <v>0</v>
      </c>
      <c r="AG137" s="9">
        <v>0</v>
      </c>
      <c r="AH137" s="9">
        <v>0</v>
      </c>
      <c r="AI137" s="9">
        <v>0</v>
      </c>
      <c r="AJ137" s="9">
        <v>0</v>
      </c>
      <c r="AK137" s="9">
        <v>0</v>
      </c>
      <c r="AL137" s="5" t="s">
        <v>191</v>
      </c>
    </row>
    <row r="138" spans="1:38" ht="15" customHeight="1">
      <c r="A138" s="81" t="s">
        <v>437</v>
      </c>
      <c r="B138" s="7" t="s">
        <v>172</v>
      </c>
      <c r="C138" s="9">
        <v>0.35816999999999999</v>
      </c>
      <c r="D138" s="9">
        <v>0.13705600000000001</v>
      </c>
      <c r="E138" s="9">
        <v>0</v>
      </c>
      <c r="F138" s="9">
        <v>0</v>
      </c>
      <c r="G138" s="9">
        <v>0</v>
      </c>
      <c r="H138" s="9">
        <v>0</v>
      </c>
      <c r="I138" s="9">
        <v>0</v>
      </c>
      <c r="J138" s="9">
        <v>0</v>
      </c>
      <c r="K138" s="9">
        <v>0</v>
      </c>
      <c r="L138" s="9">
        <v>0</v>
      </c>
      <c r="M138" s="9">
        <v>0</v>
      </c>
      <c r="N138" s="9">
        <v>0</v>
      </c>
      <c r="O138" s="9">
        <v>0</v>
      </c>
      <c r="P138" s="9">
        <v>0</v>
      </c>
      <c r="Q138" s="9">
        <v>0</v>
      </c>
      <c r="R138" s="9">
        <v>0</v>
      </c>
      <c r="S138" s="9">
        <v>0</v>
      </c>
      <c r="T138" s="9">
        <v>0</v>
      </c>
      <c r="U138" s="9">
        <v>0</v>
      </c>
      <c r="V138" s="9">
        <v>0</v>
      </c>
      <c r="W138" s="9">
        <v>0</v>
      </c>
      <c r="X138" s="9">
        <v>0</v>
      </c>
      <c r="Y138" s="9">
        <v>0</v>
      </c>
      <c r="Z138" s="9">
        <v>0</v>
      </c>
      <c r="AA138" s="9">
        <v>0</v>
      </c>
      <c r="AB138" s="9">
        <v>0</v>
      </c>
      <c r="AC138" s="9">
        <v>0</v>
      </c>
      <c r="AD138" s="9">
        <v>0</v>
      </c>
      <c r="AE138" s="9">
        <v>0</v>
      </c>
      <c r="AF138" s="9">
        <v>0</v>
      </c>
      <c r="AG138" s="9">
        <v>0</v>
      </c>
      <c r="AH138" s="9">
        <v>0</v>
      </c>
      <c r="AI138" s="9">
        <v>0</v>
      </c>
      <c r="AJ138" s="9">
        <v>0</v>
      </c>
      <c r="AK138" s="9">
        <v>0</v>
      </c>
      <c r="AL138" s="5" t="s">
        <v>191</v>
      </c>
    </row>
    <row r="139" spans="1:38" ht="15" customHeight="1">
      <c r="A139" s="81" t="s">
        <v>436</v>
      </c>
      <c r="B139" s="7" t="s">
        <v>170</v>
      </c>
      <c r="C139" s="9">
        <v>23.82</v>
      </c>
      <c r="D139" s="9">
        <v>23.610548000000001</v>
      </c>
      <c r="E139" s="9">
        <v>23.364706000000002</v>
      </c>
      <c r="F139" s="9">
        <v>23.074974000000001</v>
      </c>
      <c r="G139" s="9">
        <v>22.795712000000002</v>
      </c>
      <c r="H139" s="9">
        <v>22.535917000000001</v>
      </c>
      <c r="I139" s="9">
        <v>22.204308000000001</v>
      </c>
      <c r="J139" s="9">
        <v>21.761043999999998</v>
      </c>
      <c r="K139" s="9">
        <v>21.079062</v>
      </c>
      <c r="L139" s="9">
        <v>20.346658999999999</v>
      </c>
      <c r="M139" s="9">
        <v>19.461677999999999</v>
      </c>
      <c r="N139" s="9">
        <v>18.562632000000001</v>
      </c>
      <c r="O139" s="9">
        <v>17.658573000000001</v>
      </c>
      <c r="P139" s="9">
        <v>16.758074000000001</v>
      </c>
      <c r="Q139" s="9">
        <v>15.849098</v>
      </c>
      <c r="R139" s="9">
        <v>14.939190999999999</v>
      </c>
      <c r="S139" s="9">
        <v>0</v>
      </c>
      <c r="T139" s="9">
        <v>0</v>
      </c>
      <c r="U139" s="9">
        <v>0</v>
      </c>
      <c r="V139" s="9">
        <v>0</v>
      </c>
      <c r="W139" s="9">
        <v>0</v>
      </c>
      <c r="X139" s="9">
        <v>0</v>
      </c>
      <c r="Y139" s="9">
        <v>0</v>
      </c>
      <c r="Z139" s="9">
        <v>0</v>
      </c>
      <c r="AA139" s="9">
        <v>0</v>
      </c>
      <c r="AB139" s="9">
        <v>0</v>
      </c>
      <c r="AC139" s="9">
        <v>0</v>
      </c>
      <c r="AD139" s="9">
        <v>0</v>
      </c>
      <c r="AE139" s="9">
        <v>0</v>
      </c>
      <c r="AF139" s="9">
        <v>0</v>
      </c>
      <c r="AG139" s="9">
        <v>0</v>
      </c>
      <c r="AH139" s="9">
        <v>0</v>
      </c>
      <c r="AI139" s="9">
        <v>0</v>
      </c>
      <c r="AJ139" s="9">
        <v>0</v>
      </c>
      <c r="AK139" s="9">
        <v>0</v>
      </c>
      <c r="AL139" s="5" t="s">
        <v>191</v>
      </c>
    </row>
    <row r="140" spans="1:38" ht="15" customHeight="1">
      <c r="A140" s="81" t="s">
        <v>435</v>
      </c>
      <c r="B140" s="7" t="s">
        <v>253</v>
      </c>
      <c r="C140" s="9">
        <v>116.557068</v>
      </c>
      <c r="D140" s="9">
        <v>106.218979</v>
      </c>
      <c r="E140" s="9">
        <v>100.300156</v>
      </c>
      <c r="F140" s="9">
        <v>96.180969000000005</v>
      </c>
      <c r="G140" s="9">
        <v>90.344040000000007</v>
      </c>
      <c r="H140" s="9">
        <v>84.853156999999996</v>
      </c>
      <c r="I140" s="9">
        <v>78.769501000000005</v>
      </c>
      <c r="J140" s="9">
        <v>71.753304</v>
      </c>
      <c r="K140" s="9">
        <v>66.282616000000004</v>
      </c>
      <c r="L140" s="9">
        <v>63.795749999999998</v>
      </c>
      <c r="M140" s="9">
        <v>61.802833999999997</v>
      </c>
      <c r="N140" s="9">
        <v>59.070377000000001</v>
      </c>
      <c r="O140" s="9">
        <v>56.044842000000003</v>
      </c>
      <c r="P140" s="9">
        <v>53.379500999999998</v>
      </c>
      <c r="Q140" s="9">
        <v>51.850479</v>
      </c>
      <c r="R140" s="9">
        <v>22.826084000000002</v>
      </c>
      <c r="S140" s="9">
        <v>2.7242470000000001</v>
      </c>
      <c r="T140" s="9">
        <v>2.578932</v>
      </c>
      <c r="U140" s="9">
        <v>2.4535399999999998</v>
      </c>
      <c r="V140" s="9">
        <v>2.3548800000000001</v>
      </c>
      <c r="W140" s="9">
        <v>2.2743920000000002</v>
      </c>
      <c r="X140" s="9">
        <v>2.2096119999999999</v>
      </c>
      <c r="Y140" s="9">
        <v>1.15818</v>
      </c>
      <c r="Z140" s="9">
        <v>1.1178969999999999</v>
      </c>
      <c r="AA140" s="9">
        <v>1.086776</v>
      </c>
      <c r="AB140" s="9">
        <v>0.87118399999999996</v>
      </c>
      <c r="AC140" s="9">
        <v>4.5239000000000001E-2</v>
      </c>
      <c r="AD140" s="9">
        <v>3.2030999999999997E-2</v>
      </c>
      <c r="AE140" s="9">
        <v>1.7596000000000001E-2</v>
      </c>
      <c r="AF140" s="9">
        <v>1.2317E-2</v>
      </c>
      <c r="AG140" s="9">
        <v>8.4989999999999996E-3</v>
      </c>
      <c r="AH140" s="9">
        <v>5.7790000000000003E-3</v>
      </c>
      <c r="AI140" s="9">
        <v>3.872E-3</v>
      </c>
      <c r="AJ140" s="9">
        <v>0</v>
      </c>
      <c r="AK140" s="9">
        <v>0</v>
      </c>
      <c r="AL140" s="5" t="s">
        <v>191</v>
      </c>
    </row>
    <row r="141" spans="1:38" ht="15" customHeight="1">
      <c r="A141" s="81" t="s">
        <v>434</v>
      </c>
      <c r="B141" s="7" t="s">
        <v>174</v>
      </c>
      <c r="C141" s="9">
        <v>51.783993000000002</v>
      </c>
      <c r="D141" s="9">
        <v>42.551212</v>
      </c>
      <c r="E141" s="9">
        <v>37.650866999999998</v>
      </c>
      <c r="F141" s="9">
        <v>34.503222999999998</v>
      </c>
      <c r="G141" s="9">
        <v>29.739571000000002</v>
      </c>
      <c r="H141" s="9">
        <v>25.408878000000001</v>
      </c>
      <c r="I141" s="9">
        <v>20.424896</v>
      </c>
      <c r="J141" s="9">
        <v>14.880871000000001</v>
      </c>
      <c r="K141" s="9">
        <v>10.704217</v>
      </c>
      <c r="L141" s="9">
        <v>8.9258860000000002</v>
      </c>
      <c r="M141" s="9">
        <v>7.6888620000000003</v>
      </c>
      <c r="N141" s="9">
        <v>5.83</v>
      </c>
      <c r="O141" s="9">
        <v>3.941697</v>
      </c>
      <c r="P141" s="9">
        <v>2.5512860000000002</v>
      </c>
      <c r="Q141" s="9">
        <v>2.4410289999999999</v>
      </c>
      <c r="R141" s="9">
        <v>2.3484129999999999</v>
      </c>
      <c r="S141" s="9">
        <v>2.2717619999999998</v>
      </c>
      <c r="T141" s="9">
        <v>2.209257</v>
      </c>
      <c r="U141" s="9">
        <v>2.1590349999999998</v>
      </c>
      <c r="V141" s="9">
        <v>2.1192760000000002</v>
      </c>
      <c r="W141" s="9">
        <v>2.0882640000000001</v>
      </c>
      <c r="X141" s="9">
        <v>2.0644330000000002</v>
      </c>
      <c r="Y141" s="9">
        <v>1.046392</v>
      </c>
      <c r="Z141" s="9">
        <v>1.0329379999999999</v>
      </c>
      <c r="AA141" s="9">
        <v>1.0230570000000001</v>
      </c>
      <c r="AB141" s="9">
        <v>0.82403199999999999</v>
      </c>
      <c r="AC141" s="9">
        <v>1.0817999999999999E-2</v>
      </c>
      <c r="AD141" s="9">
        <v>7.2480000000000001E-3</v>
      </c>
      <c r="AE141" s="9">
        <v>0</v>
      </c>
      <c r="AF141" s="9">
        <v>0</v>
      </c>
      <c r="AG141" s="9">
        <v>0</v>
      </c>
      <c r="AH141" s="9">
        <v>0</v>
      </c>
      <c r="AI141" s="9">
        <v>0</v>
      </c>
      <c r="AJ141" s="9">
        <v>0</v>
      </c>
      <c r="AK141" s="9">
        <v>0</v>
      </c>
      <c r="AL141" s="5" t="s">
        <v>191</v>
      </c>
    </row>
    <row r="142" spans="1:38" ht="15" customHeight="1">
      <c r="A142" s="81" t="s">
        <v>433</v>
      </c>
      <c r="B142" s="7" t="s">
        <v>172</v>
      </c>
      <c r="C142" s="9">
        <v>6.9090720000000001</v>
      </c>
      <c r="D142" s="9">
        <v>6.0048170000000001</v>
      </c>
      <c r="E142" s="9">
        <v>5.2564840000000004</v>
      </c>
      <c r="F142" s="9">
        <v>4.6150640000000003</v>
      </c>
      <c r="G142" s="9">
        <v>3.9227979999999998</v>
      </c>
      <c r="H142" s="9">
        <v>3.2027929999999998</v>
      </c>
      <c r="I142" s="9">
        <v>2.5813459999999999</v>
      </c>
      <c r="J142" s="9">
        <v>1.9405589999999999</v>
      </c>
      <c r="K142" s="9">
        <v>1.1839040000000001</v>
      </c>
      <c r="L142" s="9">
        <v>1.1001920000000001</v>
      </c>
      <c r="M142" s="9">
        <v>1.0741419999999999</v>
      </c>
      <c r="N142" s="9">
        <v>1.0541240000000001</v>
      </c>
      <c r="O142" s="9">
        <v>0.90896900000000003</v>
      </c>
      <c r="P142" s="9">
        <v>0.775868</v>
      </c>
      <c r="Q142" s="9">
        <v>0.65533799999999998</v>
      </c>
      <c r="R142" s="9">
        <v>0.54757800000000001</v>
      </c>
      <c r="S142" s="9">
        <v>0.452486</v>
      </c>
      <c r="T142" s="9">
        <v>0.36967499999999998</v>
      </c>
      <c r="U142" s="9">
        <v>0.29450500000000002</v>
      </c>
      <c r="V142" s="9">
        <v>0.23560400000000001</v>
      </c>
      <c r="W142" s="9">
        <v>0.18612699999999999</v>
      </c>
      <c r="X142" s="9">
        <v>0.145179</v>
      </c>
      <c r="Y142" s="9">
        <v>0.111788</v>
      </c>
      <c r="Z142" s="9">
        <v>8.4959000000000007E-2</v>
      </c>
      <c r="AA142" s="9">
        <v>6.3718999999999998E-2</v>
      </c>
      <c r="AB142" s="9">
        <v>4.7151999999999999E-2</v>
      </c>
      <c r="AC142" s="9">
        <v>3.4421E-2</v>
      </c>
      <c r="AD142" s="9">
        <v>2.4782999999999999E-2</v>
      </c>
      <c r="AE142" s="9">
        <v>1.7596000000000001E-2</v>
      </c>
      <c r="AF142" s="9">
        <v>1.2317E-2</v>
      </c>
      <c r="AG142" s="9">
        <v>8.4989999999999996E-3</v>
      </c>
      <c r="AH142" s="9">
        <v>5.7790000000000003E-3</v>
      </c>
      <c r="AI142" s="9">
        <v>3.872E-3</v>
      </c>
      <c r="AJ142" s="9">
        <v>0</v>
      </c>
      <c r="AK142" s="9">
        <v>0</v>
      </c>
      <c r="AL142" s="5" t="s">
        <v>191</v>
      </c>
    </row>
    <row r="143" spans="1:38" ht="15" customHeight="1">
      <c r="A143" s="81" t="s">
        <v>432</v>
      </c>
      <c r="B143" s="7" t="s">
        <v>170</v>
      </c>
      <c r="C143" s="9">
        <v>57.863998000000002</v>
      </c>
      <c r="D143" s="9">
        <v>57.662948999999998</v>
      </c>
      <c r="E143" s="9">
        <v>57.392806999999998</v>
      </c>
      <c r="F143" s="9">
        <v>57.062679000000003</v>
      </c>
      <c r="G143" s="9">
        <v>56.681674999999998</v>
      </c>
      <c r="H143" s="9">
        <v>56.241486000000002</v>
      </c>
      <c r="I143" s="9">
        <v>55.763255999999998</v>
      </c>
      <c r="J143" s="9">
        <v>54.931873000000003</v>
      </c>
      <c r="K143" s="9">
        <v>54.394497000000001</v>
      </c>
      <c r="L143" s="9">
        <v>53.769672</v>
      </c>
      <c r="M143" s="9">
        <v>53.039828999999997</v>
      </c>
      <c r="N143" s="9">
        <v>52.186253000000001</v>
      </c>
      <c r="O143" s="9">
        <v>51.194175999999999</v>
      </c>
      <c r="P143" s="9">
        <v>50.052349</v>
      </c>
      <c r="Q143" s="9">
        <v>48.754111999999999</v>
      </c>
      <c r="R143" s="9">
        <v>19.930091999999998</v>
      </c>
      <c r="S143" s="9">
        <v>0</v>
      </c>
      <c r="T143" s="9">
        <v>0</v>
      </c>
      <c r="U143" s="9">
        <v>0</v>
      </c>
      <c r="V143" s="9">
        <v>0</v>
      </c>
      <c r="W143" s="9">
        <v>0</v>
      </c>
      <c r="X143" s="9">
        <v>0</v>
      </c>
      <c r="Y143" s="9">
        <v>0</v>
      </c>
      <c r="Z143" s="9">
        <v>0</v>
      </c>
      <c r="AA143" s="9">
        <v>0</v>
      </c>
      <c r="AB143" s="9">
        <v>0</v>
      </c>
      <c r="AC143" s="9">
        <v>0</v>
      </c>
      <c r="AD143" s="9">
        <v>0</v>
      </c>
      <c r="AE143" s="9">
        <v>0</v>
      </c>
      <c r="AF143" s="9">
        <v>0</v>
      </c>
      <c r="AG143" s="9">
        <v>0</v>
      </c>
      <c r="AH143" s="9">
        <v>0</v>
      </c>
      <c r="AI143" s="9">
        <v>0</v>
      </c>
      <c r="AJ143" s="9">
        <v>0</v>
      </c>
      <c r="AK143" s="9">
        <v>0</v>
      </c>
      <c r="AL143" s="5" t="s">
        <v>191</v>
      </c>
    </row>
    <row r="144" spans="1:38" ht="15" customHeight="1">
      <c r="A144" s="81" t="s">
        <v>431</v>
      </c>
      <c r="B144" s="7" t="s">
        <v>248</v>
      </c>
      <c r="C144" s="9">
        <v>275.85324100000003</v>
      </c>
      <c r="D144" s="9">
        <v>257.01391599999999</v>
      </c>
      <c r="E144" s="9">
        <v>237.20974699999999</v>
      </c>
      <c r="F144" s="9">
        <v>216.265717</v>
      </c>
      <c r="G144" s="9">
        <v>192.65505999999999</v>
      </c>
      <c r="H144" s="9">
        <v>165.634064</v>
      </c>
      <c r="I144" s="9">
        <v>133.30523700000001</v>
      </c>
      <c r="J144" s="9">
        <v>113.41889999999999</v>
      </c>
      <c r="K144" s="9">
        <v>104.437561</v>
      </c>
      <c r="L144" s="9">
        <v>94.934807000000006</v>
      </c>
      <c r="M144" s="9">
        <v>81.951485000000005</v>
      </c>
      <c r="N144" s="9">
        <v>71.462295999999995</v>
      </c>
      <c r="O144" s="9">
        <v>59.496738000000001</v>
      </c>
      <c r="P144" s="9">
        <v>50.907223000000002</v>
      </c>
      <c r="Q144" s="9">
        <v>45.735222</v>
      </c>
      <c r="R144" s="9">
        <v>36.925735000000003</v>
      </c>
      <c r="S144" s="9">
        <v>28.235924000000001</v>
      </c>
      <c r="T144" s="9">
        <v>27.543016000000001</v>
      </c>
      <c r="U144" s="9">
        <v>23.040828999999999</v>
      </c>
      <c r="V144" s="9">
        <v>23.040828999999999</v>
      </c>
      <c r="W144" s="9">
        <v>23.040828999999999</v>
      </c>
      <c r="X144" s="9">
        <v>21.040828999999999</v>
      </c>
      <c r="Y144" s="9">
        <v>21.040828999999999</v>
      </c>
      <c r="Z144" s="9">
        <v>21.040828999999999</v>
      </c>
      <c r="AA144" s="9">
        <v>20.040828999999999</v>
      </c>
      <c r="AB144" s="9">
        <v>14</v>
      </c>
      <c r="AC144" s="9">
        <v>13</v>
      </c>
      <c r="AD144" s="9">
        <v>11</v>
      </c>
      <c r="AE144" s="9">
        <v>10</v>
      </c>
      <c r="AF144" s="9">
        <v>10</v>
      </c>
      <c r="AG144" s="9">
        <v>5</v>
      </c>
      <c r="AH144" s="9">
        <v>5</v>
      </c>
      <c r="AI144" s="9">
        <v>4</v>
      </c>
      <c r="AJ144" s="9">
        <v>3</v>
      </c>
      <c r="AK144" s="9">
        <v>2</v>
      </c>
      <c r="AL144" s="5">
        <v>-0.13683600000000001</v>
      </c>
    </row>
    <row r="145" spans="1:38" ht="15" customHeight="1">
      <c r="A145" s="81" t="s">
        <v>430</v>
      </c>
      <c r="B145" s="7" t="s">
        <v>174</v>
      </c>
      <c r="C145" s="9">
        <v>99.352599999999995</v>
      </c>
      <c r="D145" s="9">
        <v>96.114440999999999</v>
      </c>
      <c r="E145" s="9">
        <v>92.816162000000006</v>
      </c>
      <c r="F145" s="9">
        <v>88.776511999999997</v>
      </c>
      <c r="G145" s="9">
        <v>85.505195999999998</v>
      </c>
      <c r="H145" s="9">
        <v>82.008194000000003</v>
      </c>
      <c r="I145" s="9">
        <v>77.650268999999994</v>
      </c>
      <c r="J145" s="9">
        <v>74.318207000000001</v>
      </c>
      <c r="K145" s="9">
        <v>71.566413999999995</v>
      </c>
      <c r="L145" s="9">
        <v>66.558952000000005</v>
      </c>
      <c r="M145" s="9">
        <v>57.810634999999998</v>
      </c>
      <c r="N145" s="9">
        <v>49.375903999999998</v>
      </c>
      <c r="O145" s="9">
        <v>41.091248</v>
      </c>
      <c r="P145" s="9">
        <v>37.014834999999998</v>
      </c>
      <c r="Q145" s="9">
        <v>35.181365999999997</v>
      </c>
      <c r="R145" s="9">
        <v>30</v>
      </c>
      <c r="S145" s="9">
        <v>25</v>
      </c>
      <c r="T145" s="9">
        <v>25</v>
      </c>
      <c r="U145" s="9">
        <v>21</v>
      </c>
      <c r="V145" s="9">
        <v>21</v>
      </c>
      <c r="W145" s="9">
        <v>21</v>
      </c>
      <c r="X145" s="9">
        <v>19</v>
      </c>
      <c r="Y145" s="9">
        <v>19</v>
      </c>
      <c r="Z145" s="9">
        <v>19</v>
      </c>
      <c r="AA145" s="9">
        <v>19</v>
      </c>
      <c r="AB145" s="9">
        <v>14</v>
      </c>
      <c r="AC145" s="9">
        <v>13</v>
      </c>
      <c r="AD145" s="9">
        <v>11</v>
      </c>
      <c r="AE145" s="9">
        <v>10</v>
      </c>
      <c r="AF145" s="9">
        <v>10</v>
      </c>
      <c r="AG145" s="9">
        <v>5</v>
      </c>
      <c r="AH145" s="9">
        <v>5</v>
      </c>
      <c r="AI145" s="9">
        <v>4</v>
      </c>
      <c r="AJ145" s="9">
        <v>3</v>
      </c>
      <c r="AK145" s="9">
        <v>2</v>
      </c>
      <c r="AL145" s="5">
        <v>-0.110722</v>
      </c>
    </row>
    <row r="146" spans="1:38" ht="15" customHeight="1">
      <c r="A146" s="81" t="s">
        <v>429</v>
      </c>
      <c r="B146" s="7" t="s">
        <v>172</v>
      </c>
      <c r="C146" s="9">
        <v>38.374527</v>
      </c>
      <c r="D146" s="9">
        <v>34.706263999999997</v>
      </c>
      <c r="E146" s="9">
        <v>31.842167</v>
      </c>
      <c r="F146" s="9">
        <v>30.885587999999998</v>
      </c>
      <c r="G146" s="9">
        <v>29.495369</v>
      </c>
      <c r="H146" s="9">
        <v>27.723106000000001</v>
      </c>
      <c r="I146" s="9">
        <v>24.975398999999999</v>
      </c>
      <c r="J146" s="9">
        <v>23.472857999999999</v>
      </c>
      <c r="K146" s="9">
        <v>22.123899000000002</v>
      </c>
      <c r="L146" s="9">
        <v>21.142609</v>
      </c>
      <c r="M146" s="9">
        <v>19.327760999999999</v>
      </c>
      <c r="N146" s="9">
        <v>19.033875999999999</v>
      </c>
      <c r="O146" s="9">
        <v>17.023375000000001</v>
      </c>
      <c r="P146" s="9">
        <v>13.593838999999999</v>
      </c>
      <c r="Q146" s="9">
        <v>10.291131</v>
      </c>
      <c r="R146" s="9">
        <v>6.6958520000000004</v>
      </c>
      <c r="S146" s="9">
        <v>3.2359230000000001</v>
      </c>
      <c r="T146" s="9">
        <v>2.5430169999999999</v>
      </c>
      <c r="U146" s="9">
        <v>2.0408300000000001</v>
      </c>
      <c r="V146" s="9">
        <v>2.0408300000000001</v>
      </c>
      <c r="W146" s="9">
        <v>2.0408300000000001</v>
      </c>
      <c r="X146" s="9">
        <v>2.0408300000000001</v>
      </c>
      <c r="Y146" s="9">
        <v>2.0408300000000001</v>
      </c>
      <c r="Z146" s="9">
        <v>2.0408300000000001</v>
      </c>
      <c r="AA146" s="9">
        <v>1.0408299999999999</v>
      </c>
      <c r="AB146" s="9">
        <v>0</v>
      </c>
      <c r="AC146" s="9">
        <v>0</v>
      </c>
      <c r="AD146" s="9">
        <v>0</v>
      </c>
      <c r="AE146" s="9">
        <v>0</v>
      </c>
      <c r="AF146" s="9">
        <v>0</v>
      </c>
      <c r="AG146" s="9">
        <v>0</v>
      </c>
      <c r="AH146" s="9">
        <v>0</v>
      </c>
      <c r="AI146" s="9">
        <v>0</v>
      </c>
      <c r="AJ146" s="9">
        <v>0</v>
      </c>
      <c r="AK146" s="9">
        <v>0</v>
      </c>
      <c r="AL146" s="5" t="s">
        <v>191</v>
      </c>
    </row>
    <row r="147" spans="1:38" ht="15" customHeight="1">
      <c r="A147" s="81" t="s">
        <v>428</v>
      </c>
      <c r="B147" s="7" t="s">
        <v>170</v>
      </c>
      <c r="C147" s="9">
        <v>138.126114</v>
      </c>
      <c r="D147" s="9">
        <v>126.193207</v>
      </c>
      <c r="E147" s="9">
        <v>112.551422</v>
      </c>
      <c r="F147" s="9">
        <v>96.603606999999997</v>
      </c>
      <c r="G147" s="9">
        <v>77.654494999999997</v>
      </c>
      <c r="H147" s="9">
        <v>55.902763</v>
      </c>
      <c r="I147" s="9">
        <v>30.679559999999999</v>
      </c>
      <c r="J147" s="9">
        <v>15.627841</v>
      </c>
      <c r="K147" s="9">
        <v>10.747249999999999</v>
      </c>
      <c r="L147" s="9">
        <v>7.2332460000000003</v>
      </c>
      <c r="M147" s="9">
        <v>4.8130839999999999</v>
      </c>
      <c r="N147" s="9">
        <v>3.0525099999999998</v>
      </c>
      <c r="O147" s="9">
        <v>1.3821129999999999</v>
      </c>
      <c r="P147" s="9">
        <v>0.29854999999999998</v>
      </c>
      <c r="Q147" s="9">
        <v>0.26272400000000001</v>
      </c>
      <c r="R147" s="9">
        <v>0.22988400000000001</v>
      </c>
      <c r="S147" s="9">
        <v>0</v>
      </c>
      <c r="T147" s="9">
        <v>0</v>
      </c>
      <c r="U147" s="9">
        <v>0</v>
      </c>
      <c r="V147" s="9">
        <v>0</v>
      </c>
      <c r="W147" s="9">
        <v>0</v>
      </c>
      <c r="X147" s="9">
        <v>0</v>
      </c>
      <c r="Y147" s="9">
        <v>0</v>
      </c>
      <c r="Z147" s="9">
        <v>0</v>
      </c>
      <c r="AA147" s="9">
        <v>0</v>
      </c>
      <c r="AB147" s="9">
        <v>0</v>
      </c>
      <c r="AC147" s="9">
        <v>0</v>
      </c>
      <c r="AD147" s="9">
        <v>0</v>
      </c>
      <c r="AE147" s="9">
        <v>0</v>
      </c>
      <c r="AF147" s="9">
        <v>0</v>
      </c>
      <c r="AG147" s="9">
        <v>0</v>
      </c>
      <c r="AH147" s="9">
        <v>0</v>
      </c>
      <c r="AI147" s="9">
        <v>0</v>
      </c>
      <c r="AJ147" s="9">
        <v>0</v>
      </c>
      <c r="AK147" s="9">
        <v>0</v>
      </c>
      <c r="AL147" s="5" t="s">
        <v>191</v>
      </c>
    </row>
    <row r="148" spans="1:38" ht="15" customHeight="1">
      <c r="A148" s="81" t="s">
        <v>427</v>
      </c>
      <c r="B148" s="7" t="s">
        <v>243</v>
      </c>
      <c r="C148" s="9">
        <v>154.80639600000001</v>
      </c>
      <c r="D148" s="9">
        <v>135.88948099999999</v>
      </c>
      <c r="E148" s="9">
        <v>114.41677900000001</v>
      </c>
      <c r="F148" s="9">
        <v>92.755142000000006</v>
      </c>
      <c r="G148" s="9">
        <v>70.825362999999996</v>
      </c>
      <c r="H148" s="9">
        <v>58.820537999999999</v>
      </c>
      <c r="I148" s="9">
        <v>50.021225000000001</v>
      </c>
      <c r="J148" s="9">
        <v>41.278087999999997</v>
      </c>
      <c r="K148" s="9">
        <v>31.430416000000001</v>
      </c>
      <c r="L148" s="9">
        <v>21.343371999999999</v>
      </c>
      <c r="M148" s="9">
        <v>14.041073000000001</v>
      </c>
      <c r="N148" s="9">
        <v>11.074057</v>
      </c>
      <c r="O148" s="9">
        <v>8.6134380000000004</v>
      </c>
      <c r="P148" s="9">
        <v>7.0741969999999998</v>
      </c>
      <c r="Q148" s="9">
        <v>5.7794610000000004</v>
      </c>
      <c r="R148" s="9">
        <v>5.247681</v>
      </c>
      <c r="S148" s="9">
        <v>4.1727720000000001</v>
      </c>
      <c r="T148" s="9">
        <v>4.0740970000000001</v>
      </c>
      <c r="U148" s="9">
        <v>4.0112990000000002</v>
      </c>
      <c r="V148" s="9">
        <v>4</v>
      </c>
      <c r="W148" s="9">
        <v>4</v>
      </c>
      <c r="X148" s="9">
        <v>4</v>
      </c>
      <c r="Y148" s="9">
        <v>3.8218450000000002</v>
      </c>
      <c r="Z148" s="9">
        <v>2.973903</v>
      </c>
      <c r="AA148" s="9">
        <v>2.0829610000000001</v>
      </c>
      <c r="AB148" s="9">
        <v>2</v>
      </c>
      <c r="AC148" s="9">
        <v>1.785879</v>
      </c>
      <c r="AD148" s="9">
        <v>0.96047199999999999</v>
      </c>
      <c r="AE148" s="9">
        <v>8.6629999999999999E-2</v>
      </c>
      <c r="AF148" s="9">
        <v>0</v>
      </c>
      <c r="AG148" s="9">
        <v>0</v>
      </c>
      <c r="AH148" s="9">
        <v>0</v>
      </c>
      <c r="AI148" s="9">
        <v>0</v>
      </c>
      <c r="AJ148" s="9">
        <v>0</v>
      </c>
      <c r="AK148" s="9">
        <v>0</v>
      </c>
      <c r="AL148" s="5" t="s">
        <v>191</v>
      </c>
    </row>
    <row r="149" spans="1:38" ht="15" customHeight="1">
      <c r="A149" s="81" t="s">
        <v>426</v>
      </c>
      <c r="B149" s="7" t="s">
        <v>174</v>
      </c>
      <c r="C149" s="9">
        <v>70.378639000000007</v>
      </c>
      <c r="D149" s="9">
        <v>55.350372</v>
      </c>
      <c r="E149" s="9">
        <v>38.858016999999997</v>
      </c>
      <c r="F149" s="9">
        <v>23.021542</v>
      </c>
      <c r="G149" s="9">
        <v>7.4118360000000001</v>
      </c>
      <c r="H149" s="9">
        <v>2.054357</v>
      </c>
      <c r="I149" s="9">
        <v>0.72900100000000001</v>
      </c>
      <c r="J149" s="9">
        <v>0.180698</v>
      </c>
      <c r="K149" s="9">
        <v>6.8002999999999994E-2</v>
      </c>
      <c r="L149" s="9">
        <v>0</v>
      </c>
      <c r="M149" s="9">
        <v>0</v>
      </c>
      <c r="N149" s="9">
        <v>0</v>
      </c>
      <c r="O149" s="9">
        <v>0</v>
      </c>
      <c r="P149" s="9">
        <v>0</v>
      </c>
      <c r="Q149" s="9">
        <v>0</v>
      </c>
      <c r="R149" s="9">
        <v>0</v>
      </c>
      <c r="S149" s="9">
        <v>0</v>
      </c>
      <c r="T149" s="9">
        <v>0</v>
      </c>
      <c r="U149" s="9">
        <v>0</v>
      </c>
      <c r="V149" s="9">
        <v>0</v>
      </c>
      <c r="W149" s="9">
        <v>0</v>
      </c>
      <c r="X149" s="9">
        <v>0</v>
      </c>
      <c r="Y149" s="9">
        <v>0</v>
      </c>
      <c r="Z149" s="9">
        <v>0</v>
      </c>
      <c r="AA149" s="9">
        <v>0</v>
      </c>
      <c r="AB149" s="9">
        <v>0</v>
      </c>
      <c r="AC149" s="9">
        <v>0</v>
      </c>
      <c r="AD149" s="9">
        <v>0</v>
      </c>
      <c r="AE149" s="9">
        <v>0</v>
      </c>
      <c r="AF149" s="9">
        <v>0</v>
      </c>
      <c r="AG149" s="9">
        <v>0</v>
      </c>
      <c r="AH149" s="9">
        <v>0</v>
      </c>
      <c r="AI149" s="9">
        <v>0</v>
      </c>
      <c r="AJ149" s="9">
        <v>0</v>
      </c>
      <c r="AK149" s="9">
        <v>0</v>
      </c>
      <c r="AL149" s="5" t="s">
        <v>191</v>
      </c>
    </row>
    <row r="150" spans="1:38" ht="15" customHeight="1">
      <c r="A150" s="81" t="s">
        <v>425</v>
      </c>
      <c r="B150" s="7" t="s">
        <v>172</v>
      </c>
      <c r="C150" s="9">
        <v>22.458373999999999</v>
      </c>
      <c r="D150" s="9">
        <v>21.556314</v>
      </c>
      <c r="E150" s="9">
        <v>20.213028000000001</v>
      </c>
      <c r="F150" s="9">
        <v>18.475574000000002</v>
      </c>
      <c r="G150" s="9">
        <v>17.158897</v>
      </c>
      <c r="H150" s="9">
        <v>15.694089999999999</v>
      </c>
      <c r="I150" s="9">
        <v>14.063597</v>
      </c>
      <c r="J150" s="9">
        <v>12.594167000000001</v>
      </c>
      <c r="K150" s="9">
        <v>11.064404</v>
      </c>
      <c r="L150" s="9">
        <v>9.7029420000000002</v>
      </c>
      <c r="M150" s="9">
        <v>8.6810430000000007</v>
      </c>
      <c r="N150" s="9">
        <v>7.3098910000000004</v>
      </c>
      <c r="O150" s="9">
        <v>6.0904049999999996</v>
      </c>
      <c r="P150" s="9">
        <v>5.2839679999999998</v>
      </c>
      <c r="Q150" s="9">
        <v>4.7745889999999997</v>
      </c>
      <c r="R150" s="9">
        <v>4.4269619999999996</v>
      </c>
      <c r="S150" s="9">
        <v>4.1727720000000001</v>
      </c>
      <c r="T150" s="9">
        <v>4.0740970000000001</v>
      </c>
      <c r="U150" s="9">
        <v>4.0112990000000002</v>
      </c>
      <c r="V150" s="9">
        <v>4</v>
      </c>
      <c r="W150" s="9">
        <v>4</v>
      </c>
      <c r="X150" s="9">
        <v>4</v>
      </c>
      <c r="Y150" s="9">
        <v>3.8218450000000002</v>
      </c>
      <c r="Z150" s="9">
        <v>2.973903</v>
      </c>
      <c r="AA150" s="9">
        <v>2.0829610000000001</v>
      </c>
      <c r="AB150" s="9">
        <v>2</v>
      </c>
      <c r="AC150" s="9">
        <v>1.785879</v>
      </c>
      <c r="AD150" s="9">
        <v>0.96047199999999999</v>
      </c>
      <c r="AE150" s="9">
        <v>8.6629999999999999E-2</v>
      </c>
      <c r="AF150" s="9">
        <v>0</v>
      </c>
      <c r="AG150" s="9">
        <v>0</v>
      </c>
      <c r="AH150" s="9">
        <v>0</v>
      </c>
      <c r="AI150" s="9">
        <v>0</v>
      </c>
      <c r="AJ150" s="9">
        <v>0</v>
      </c>
      <c r="AK150" s="9">
        <v>0</v>
      </c>
      <c r="AL150" s="5" t="s">
        <v>191</v>
      </c>
    </row>
    <row r="151" spans="1:38" ht="15" customHeight="1">
      <c r="A151" s="81" t="s">
        <v>424</v>
      </c>
      <c r="B151" s="7" t="s">
        <v>170</v>
      </c>
      <c r="C151" s="9">
        <v>61.969386999999998</v>
      </c>
      <c r="D151" s="9">
        <v>58.982796</v>
      </c>
      <c r="E151" s="9">
        <v>55.345737</v>
      </c>
      <c r="F151" s="9">
        <v>51.258026000000001</v>
      </c>
      <c r="G151" s="9">
        <v>46.254626999999999</v>
      </c>
      <c r="H151" s="9">
        <v>41.072090000000003</v>
      </c>
      <c r="I151" s="9">
        <v>35.228625999999998</v>
      </c>
      <c r="J151" s="9">
        <v>28.503222000000001</v>
      </c>
      <c r="K151" s="9">
        <v>20.298007999999999</v>
      </c>
      <c r="L151" s="9">
        <v>11.640431</v>
      </c>
      <c r="M151" s="9">
        <v>5.3600300000000001</v>
      </c>
      <c r="N151" s="9">
        <v>3.7641650000000002</v>
      </c>
      <c r="O151" s="9">
        <v>2.5230329999999999</v>
      </c>
      <c r="P151" s="9">
        <v>1.7902290000000001</v>
      </c>
      <c r="Q151" s="9">
        <v>1.004872</v>
      </c>
      <c r="R151" s="9">
        <v>0.82071899999999998</v>
      </c>
      <c r="S151" s="9">
        <v>0</v>
      </c>
      <c r="T151" s="9">
        <v>0</v>
      </c>
      <c r="U151" s="9">
        <v>0</v>
      </c>
      <c r="V151" s="9">
        <v>0</v>
      </c>
      <c r="W151" s="9">
        <v>0</v>
      </c>
      <c r="X151" s="9">
        <v>0</v>
      </c>
      <c r="Y151" s="9">
        <v>0</v>
      </c>
      <c r="Z151" s="9">
        <v>0</v>
      </c>
      <c r="AA151" s="9">
        <v>0</v>
      </c>
      <c r="AB151" s="9">
        <v>0</v>
      </c>
      <c r="AC151" s="9">
        <v>0</v>
      </c>
      <c r="AD151" s="9">
        <v>0</v>
      </c>
      <c r="AE151" s="9">
        <v>0</v>
      </c>
      <c r="AF151" s="9">
        <v>0</v>
      </c>
      <c r="AG151" s="9">
        <v>0</v>
      </c>
      <c r="AH151" s="9">
        <v>0</v>
      </c>
      <c r="AI151" s="9">
        <v>0</v>
      </c>
      <c r="AJ151" s="9">
        <v>0</v>
      </c>
      <c r="AK151" s="9">
        <v>0</v>
      </c>
      <c r="AL151" s="5" t="s">
        <v>191</v>
      </c>
    </row>
    <row r="152" spans="1:38" ht="15" customHeight="1">
      <c r="A152" s="81" t="s">
        <v>423</v>
      </c>
      <c r="B152" s="7" t="s">
        <v>238</v>
      </c>
      <c r="C152" s="9">
        <v>95.275977999999995</v>
      </c>
      <c r="D152" s="9">
        <v>83.699280000000002</v>
      </c>
      <c r="E152" s="9">
        <v>79.044280999999998</v>
      </c>
      <c r="F152" s="9">
        <v>72.787407000000002</v>
      </c>
      <c r="G152" s="9">
        <v>66.916297999999998</v>
      </c>
      <c r="H152" s="9">
        <v>62.094849000000004</v>
      </c>
      <c r="I152" s="9">
        <v>58.356495000000002</v>
      </c>
      <c r="J152" s="9">
        <v>54.262619000000001</v>
      </c>
      <c r="K152" s="9">
        <v>50.108317999999997</v>
      </c>
      <c r="L152" s="9">
        <v>46.463332999999999</v>
      </c>
      <c r="M152" s="9">
        <v>43.058841999999999</v>
      </c>
      <c r="N152" s="9">
        <v>35.360351999999999</v>
      </c>
      <c r="O152" s="9">
        <v>31.006886000000002</v>
      </c>
      <c r="P152" s="9">
        <v>28.757189</v>
      </c>
      <c r="Q152" s="9">
        <v>27.282160000000001</v>
      </c>
      <c r="R152" s="9">
        <v>25.012284999999999</v>
      </c>
      <c r="S152" s="9">
        <v>21.934584000000001</v>
      </c>
      <c r="T152" s="9">
        <v>18.479058999999999</v>
      </c>
      <c r="U152" s="9">
        <v>14.657316</v>
      </c>
      <c r="V152" s="9">
        <v>11.640306000000001</v>
      </c>
      <c r="W152" s="9">
        <v>9.8506079999999994</v>
      </c>
      <c r="X152" s="9">
        <v>7.6445379999999998</v>
      </c>
      <c r="Y152" s="9">
        <v>5.1920109999999999</v>
      </c>
      <c r="Z152" s="9">
        <v>5.149769</v>
      </c>
      <c r="AA152" s="9">
        <v>5.1153219999999999</v>
      </c>
      <c r="AB152" s="9">
        <v>5.0876450000000002</v>
      </c>
      <c r="AC152" s="9">
        <v>4.4790330000000003</v>
      </c>
      <c r="AD152" s="9">
        <v>3.2500490000000002</v>
      </c>
      <c r="AE152" s="9">
        <v>3.0355089999999998</v>
      </c>
      <c r="AF152" s="9">
        <v>2.0255670000000001</v>
      </c>
      <c r="AG152" s="9">
        <v>2.0181520000000002</v>
      </c>
      <c r="AH152" s="9">
        <v>2.0127069999999998</v>
      </c>
      <c r="AI152" s="9">
        <v>2.0087679999999999</v>
      </c>
      <c r="AJ152" s="9">
        <v>2.0059619999999998</v>
      </c>
      <c r="AK152" s="9">
        <v>2.0039940000000001</v>
      </c>
      <c r="AL152" s="5">
        <v>-0.106933</v>
      </c>
    </row>
    <row r="153" spans="1:38" ht="15" customHeight="1">
      <c r="A153" s="81" t="s">
        <v>422</v>
      </c>
      <c r="B153" s="7" t="s">
        <v>174</v>
      </c>
      <c r="C153" s="9">
        <v>57.75</v>
      </c>
      <c r="D153" s="9">
        <v>54.861618</v>
      </c>
      <c r="E153" s="9">
        <v>52.753658000000001</v>
      </c>
      <c r="F153" s="9">
        <v>50.693592000000002</v>
      </c>
      <c r="G153" s="9">
        <v>48.254150000000003</v>
      </c>
      <c r="H153" s="9">
        <v>45.592815000000002</v>
      </c>
      <c r="I153" s="9">
        <v>42.470889999999997</v>
      </c>
      <c r="J153" s="9">
        <v>39.897945</v>
      </c>
      <c r="K153" s="9">
        <v>37.343677999999997</v>
      </c>
      <c r="L153" s="9">
        <v>34.895107000000003</v>
      </c>
      <c r="M153" s="9">
        <v>32.786242999999999</v>
      </c>
      <c r="N153" s="9">
        <v>30.692965999999998</v>
      </c>
      <c r="O153" s="9">
        <v>29.229868</v>
      </c>
      <c r="P153" s="9">
        <v>27.241199000000002</v>
      </c>
      <c r="Q153" s="9">
        <v>25.992785999999999</v>
      </c>
      <c r="R153" s="9">
        <v>23.919840000000001</v>
      </c>
      <c r="S153" s="9">
        <v>21.223108</v>
      </c>
      <c r="T153" s="9">
        <v>17.910263</v>
      </c>
      <c r="U153" s="9">
        <v>14.199902</v>
      </c>
      <c r="V153" s="9">
        <v>11.265224999999999</v>
      </c>
      <c r="W153" s="9">
        <v>9.5467929999999992</v>
      </c>
      <c r="X153" s="9">
        <v>7.4014860000000002</v>
      </c>
      <c r="Y153" s="9">
        <v>5</v>
      </c>
      <c r="Z153" s="9">
        <v>5</v>
      </c>
      <c r="AA153" s="9">
        <v>5</v>
      </c>
      <c r="AB153" s="9">
        <v>5</v>
      </c>
      <c r="AC153" s="9">
        <v>4.4132999999999996</v>
      </c>
      <c r="AD153" s="9">
        <v>3.201406</v>
      </c>
      <c r="AE153" s="9">
        <v>3</v>
      </c>
      <c r="AF153" s="9">
        <v>2</v>
      </c>
      <c r="AG153" s="9">
        <v>2</v>
      </c>
      <c r="AH153" s="9">
        <v>2</v>
      </c>
      <c r="AI153" s="9">
        <v>2</v>
      </c>
      <c r="AJ153" s="9">
        <v>2</v>
      </c>
      <c r="AK153" s="9">
        <v>2</v>
      </c>
      <c r="AL153" s="5">
        <v>-9.5481999999999997E-2</v>
      </c>
    </row>
    <row r="154" spans="1:38" ht="15" customHeight="1">
      <c r="A154" s="81" t="s">
        <v>421</v>
      </c>
      <c r="B154" s="7" t="s">
        <v>172</v>
      </c>
      <c r="C154" s="9">
        <v>29.634561999999999</v>
      </c>
      <c r="D154" s="9">
        <v>26.618117999999999</v>
      </c>
      <c r="E154" s="9">
        <v>24.185162999999999</v>
      </c>
      <c r="F154" s="9">
        <v>20.144718000000001</v>
      </c>
      <c r="G154" s="9">
        <v>16.908778999999999</v>
      </c>
      <c r="H154" s="9">
        <v>14.937561000000001</v>
      </c>
      <c r="I154" s="9">
        <v>14.500427</v>
      </c>
      <c r="J154" s="9">
        <v>13.146959000000001</v>
      </c>
      <c r="K154" s="9">
        <v>11.700974</v>
      </c>
      <c r="L154" s="9">
        <v>10.644223999999999</v>
      </c>
      <c r="M154" s="9">
        <v>9.4731959999999997</v>
      </c>
      <c r="N154" s="9">
        <v>4.2498810000000002</v>
      </c>
      <c r="O154" s="9">
        <v>1.417287</v>
      </c>
      <c r="P154" s="9">
        <v>1.204245</v>
      </c>
      <c r="Q154" s="9">
        <v>1.017423</v>
      </c>
      <c r="R154" s="9">
        <v>0.85396099999999997</v>
      </c>
      <c r="S154" s="9">
        <v>0.711476</v>
      </c>
      <c r="T154" s="9">
        <v>0.56879599999999997</v>
      </c>
      <c r="U154" s="9">
        <v>0.45741500000000002</v>
      </c>
      <c r="V154" s="9">
        <v>0.37508000000000002</v>
      </c>
      <c r="W154" s="9">
        <v>0.303815</v>
      </c>
      <c r="X154" s="9">
        <v>0.24305199999999999</v>
      </c>
      <c r="Y154" s="9">
        <v>0.19201099999999999</v>
      </c>
      <c r="Z154" s="9">
        <v>0.14976900000000001</v>
      </c>
      <c r="AA154" s="9">
        <v>0.11532199999999999</v>
      </c>
      <c r="AB154" s="9">
        <v>8.7645000000000001E-2</v>
      </c>
      <c r="AC154" s="9">
        <v>6.5733E-2</v>
      </c>
      <c r="AD154" s="9">
        <v>4.8642999999999999E-2</v>
      </c>
      <c r="AE154" s="9">
        <v>3.5508999999999999E-2</v>
      </c>
      <c r="AF154" s="9">
        <v>2.5566999999999999E-2</v>
      </c>
      <c r="AG154" s="9">
        <v>1.8152000000000001E-2</v>
      </c>
      <c r="AH154" s="9">
        <v>1.2707E-2</v>
      </c>
      <c r="AI154" s="9">
        <v>8.7679999999999998E-3</v>
      </c>
      <c r="AJ154" s="9">
        <v>5.9620000000000003E-3</v>
      </c>
      <c r="AK154" s="9">
        <v>3.9950000000000003E-3</v>
      </c>
      <c r="AL154" s="5">
        <v>-0.23417399999999999</v>
      </c>
    </row>
    <row r="155" spans="1:38" ht="15" customHeight="1">
      <c r="A155" s="81" t="s">
        <v>420</v>
      </c>
      <c r="B155" s="7" t="s">
        <v>170</v>
      </c>
      <c r="C155" s="9">
        <v>7.8914210000000002</v>
      </c>
      <c r="D155" s="9">
        <v>2.2195429999999998</v>
      </c>
      <c r="E155" s="9">
        <v>2.1054629999999999</v>
      </c>
      <c r="F155" s="9">
        <v>1.9490940000000001</v>
      </c>
      <c r="G155" s="9">
        <v>1.7533650000000001</v>
      </c>
      <c r="H155" s="9">
        <v>1.5644709999999999</v>
      </c>
      <c r="I155" s="9">
        <v>1.3851789999999999</v>
      </c>
      <c r="J155" s="9">
        <v>1.217711</v>
      </c>
      <c r="K155" s="9">
        <v>1.0636680000000001</v>
      </c>
      <c r="L155" s="9">
        <v>0.92400300000000002</v>
      </c>
      <c r="M155" s="9">
        <v>0.79940299999999997</v>
      </c>
      <c r="N155" s="9">
        <v>0.41750500000000001</v>
      </c>
      <c r="O155" s="9">
        <v>0.35972999999999999</v>
      </c>
      <c r="P155" s="9">
        <v>0.31174499999999999</v>
      </c>
      <c r="Q155" s="9">
        <v>0.271949</v>
      </c>
      <c r="R155" s="9">
        <v>0.238483</v>
      </c>
      <c r="S155" s="9">
        <v>0</v>
      </c>
      <c r="T155" s="9">
        <v>0</v>
      </c>
      <c r="U155" s="9">
        <v>0</v>
      </c>
      <c r="V155" s="9">
        <v>0</v>
      </c>
      <c r="W155" s="9">
        <v>0</v>
      </c>
      <c r="X155" s="9">
        <v>0</v>
      </c>
      <c r="Y155" s="9">
        <v>0</v>
      </c>
      <c r="Z155" s="9">
        <v>0</v>
      </c>
      <c r="AA155" s="9">
        <v>0</v>
      </c>
      <c r="AB155" s="9">
        <v>0</v>
      </c>
      <c r="AC155" s="9">
        <v>0</v>
      </c>
      <c r="AD155" s="9">
        <v>0</v>
      </c>
      <c r="AE155" s="9">
        <v>0</v>
      </c>
      <c r="AF155" s="9">
        <v>0</v>
      </c>
      <c r="AG155" s="9">
        <v>0</v>
      </c>
      <c r="AH155" s="9">
        <v>0</v>
      </c>
      <c r="AI155" s="9">
        <v>0</v>
      </c>
      <c r="AJ155" s="9">
        <v>0</v>
      </c>
      <c r="AK155" s="9">
        <v>0</v>
      </c>
      <c r="AL155" s="5" t="s">
        <v>191</v>
      </c>
    </row>
    <row r="156" spans="1:38" ht="15" customHeight="1">
      <c r="A156" s="81" t="s">
        <v>419</v>
      </c>
      <c r="B156" s="7" t="s">
        <v>233</v>
      </c>
      <c r="C156" s="9">
        <v>436.308716</v>
      </c>
      <c r="D156" s="9">
        <v>432.34390300000001</v>
      </c>
      <c r="E156" s="9">
        <v>426.27093500000001</v>
      </c>
      <c r="F156" s="9">
        <v>420.508667</v>
      </c>
      <c r="G156" s="9">
        <v>415.252747</v>
      </c>
      <c r="H156" s="9">
        <v>409.790527</v>
      </c>
      <c r="I156" s="9">
        <v>396.73693800000001</v>
      </c>
      <c r="J156" s="9">
        <v>381.95666499999999</v>
      </c>
      <c r="K156" s="9">
        <v>358.45367399999998</v>
      </c>
      <c r="L156" s="9">
        <v>343.88131700000002</v>
      </c>
      <c r="M156" s="9">
        <v>324.75592</v>
      </c>
      <c r="N156" s="9">
        <v>300.38458300000002</v>
      </c>
      <c r="O156" s="9">
        <v>273.689728</v>
      </c>
      <c r="P156" s="9">
        <v>256.19921900000003</v>
      </c>
      <c r="Q156" s="9">
        <v>242.429688</v>
      </c>
      <c r="R156" s="9">
        <v>184.237808</v>
      </c>
      <c r="S156" s="9">
        <v>151.14892599999999</v>
      </c>
      <c r="T156" s="9">
        <v>143.09663399999999</v>
      </c>
      <c r="U156" s="9">
        <v>133.06471300000001</v>
      </c>
      <c r="V156" s="9">
        <v>127.025986</v>
      </c>
      <c r="W156" s="9">
        <v>116.824738</v>
      </c>
      <c r="X156" s="9">
        <v>98.644706999999997</v>
      </c>
      <c r="Y156" s="9">
        <v>72.208281999999997</v>
      </c>
      <c r="Z156" s="9">
        <v>48.925209000000002</v>
      </c>
      <c r="AA156" s="9">
        <v>29.906876</v>
      </c>
      <c r="AB156" s="9">
        <v>13.298194000000001</v>
      </c>
      <c r="AC156" s="9">
        <v>11.878779</v>
      </c>
      <c r="AD156" s="9">
        <v>10.621974</v>
      </c>
      <c r="AE156" s="9">
        <v>8.5678289999999997</v>
      </c>
      <c r="AF156" s="9">
        <v>5.6820180000000002</v>
      </c>
      <c r="AG156" s="9">
        <v>0.56408499999999995</v>
      </c>
      <c r="AH156" s="9">
        <v>0</v>
      </c>
      <c r="AI156" s="9">
        <v>0</v>
      </c>
      <c r="AJ156" s="9">
        <v>0</v>
      </c>
      <c r="AK156" s="9">
        <v>0</v>
      </c>
      <c r="AL156" s="5" t="s">
        <v>191</v>
      </c>
    </row>
    <row r="157" spans="1:38" ht="15" customHeight="1">
      <c r="A157" s="81" t="s">
        <v>418</v>
      </c>
      <c r="B157" s="7" t="s">
        <v>174</v>
      </c>
      <c r="C157" s="9">
        <v>291.17672700000003</v>
      </c>
      <c r="D157" s="9">
        <v>289.13330100000002</v>
      </c>
      <c r="E157" s="9">
        <v>286.91619900000001</v>
      </c>
      <c r="F157" s="9">
        <v>285.29595899999998</v>
      </c>
      <c r="G157" s="9">
        <v>284.34210200000001</v>
      </c>
      <c r="H157" s="9">
        <v>283.317474</v>
      </c>
      <c r="I157" s="9">
        <v>275.28829999999999</v>
      </c>
      <c r="J157" s="9">
        <v>266.26220699999999</v>
      </c>
      <c r="K157" s="9">
        <v>249.23303200000001</v>
      </c>
      <c r="L157" s="9">
        <v>242.20889299999999</v>
      </c>
      <c r="M157" s="9">
        <v>231.16549699999999</v>
      </c>
      <c r="N157" s="9">
        <v>216.10502600000001</v>
      </c>
      <c r="O157" s="9">
        <v>194.062668</v>
      </c>
      <c r="P157" s="9">
        <v>181.04257200000001</v>
      </c>
      <c r="Q157" s="9">
        <v>169.01442</v>
      </c>
      <c r="R157" s="9">
        <v>158.007462</v>
      </c>
      <c r="S157" s="9">
        <v>150.98915099999999</v>
      </c>
      <c r="T157" s="9">
        <v>142.98014800000001</v>
      </c>
      <c r="U157" s="9">
        <v>132.98081999999999</v>
      </c>
      <c r="V157" s="9">
        <v>126.97315999999999</v>
      </c>
      <c r="W157" s="9">
        <v>116.78729199999999</v>
      </c>
      <c r="X157" s="9">
        <v>98.621071000000001</v>
      </c>
      <c r="Y157" s="9">
        <v>72.194121999999993</v>
      </c>
      <c r="Z157" s="9">
        <v>48.915439999999997</v>
      </c>
      <c r="AA157" s="9">
        <v>29.900231999999999</v>
      </c>
      <c r="AB157" s="9">
        <v>13.293742999999999</v>
      </c>
      <c r="AC157" s="9">
        <v>11.878779</v>
      </c>
      <c r="AD157" s="9">
        <v>10.621974</v>
      </c>
      <c r="AE157" s="9">
        <v>8.5678289999999997</v>
      </c>
      <c r="AF157" s="9">
        <v>5.6820180000000002</v>
      </c>
      <c r="AG157" s="9">
        <v>0.56408499999999995</v>
      </c>
      <c r="AH157" s="9">
        <v>0</v>
      </c>
      <c r="AI157" s="9">
        <v>0</v>
      </c>
      <c r="AJ157" s="9">
        <v>0</v>
      </c>
      <c r="AK157" s="9">
        <v>0</v>
      </c>
      <c r="AL157" s="5" t="s">
        <v>191</v>
      </c>
    </row>
    <row r="158" spans="1:38" ht="15" customHeight="1">
      <c r="A158" s="81" t="s">
        <v>417</v>
      </c>
      <c r="B158" s="7" t="s">
        <v>172</v>
      </c>
      <c r="C158" s="9">
        <v>59.656647</v>
      </c>
      <c r="D158" s="9">
        <v>57.819267000000004</v>
      </c>
      <c r="E158" s="9">
        <v>54.103141999999998</v>
      </c>
      <c r="F158" s="9">
        <v>50.160685999999998</v>
      </c>
      <c r="G158" s="9">
        <v>46.121760999999999</v>
      </c>
      <c r="H158" s="9">
        <v>42.018130999999997</v>
      </c>
      <c r="I158" s="9">
        <v>37.407252999999997</v>
      </c>
      <c r="J158" s="9">
        <v>32.15963</v>
      </c>
      <c r="K158" s="9">
        <v>26.303422999999999</v>
      </c>
      <c r="L158" s="9">
        <v>19.519203000000001</v>
      </c>
      <c r="M158" s="9">
        <v>12.385204999999999</v>
      </c>
      <c r="N158" s="9">
        <v>4.460553</v>
      </c>
      <c r="O158" s="9">
        <v>1.6592519999999999</v>
      </c>
      <c r="P158" s="9">
        <v>0.89702599999999999</v>
      </c>
      <c r="Q158" s="9">
        <v>0.41222199999999998</v>
      </c>
      <c r="R158" s="9">
        <v>0.24149699999999999</v>
      </c>
      <c r="S158" s="9">
        <v>0.159777</v>
      </c>
      <c r="T158" s="9">
        <v>0.116491</v>
      </c>
      <c r="U158" s="9">
        <v>8.3886000000000002E-2</v>
      </c>
      <c r="V158" s="9">
        <v>5.2823000000000002E-2</v>
      </c>
      <c r="W158" s="9">
        <v>3.7443999999999998E-2</v>
      </c>
      <c r="X158" s="9">
        <v>2.3633000000000001E-2</v>
      </c>
      <c r="Y158" s="9">
        <v>1.4158E-2</v>
      </c>
      <c r="Z158" s="9">
        <v>9.7689999999999999E-3</v>
      </c>
      <c r="AA158" s="9">
        <v>6.6429999999999996E-3</v>
      </c>
      <c r="AB158" s="9">
        <v>4.4510000000000001E-3</v>
      </c>
      <c r="AC158" s="9">
        <v>0</v>
      </c>
      <c r="AD158" s="9">
        <v>0</v>
      </c>
      <c r="AE158" s="9">
        <v>0</v>
      </c>
      <c r="AF158" s="9">
        <v>0</v>
      </c>
      <c r="AG158" s="9">
        <v>0</v>
      </c>
      <c r="AH158" s="9">
        <v>0</v>
      </c>
      <c r="AI158" s="9">
        <v>0</v>
      </c>
      <c r="AJ158" s="9">
        <v>0</v>
      </c>
      <c r="AK158" s="9">
        <v>0</v>
      </c>
      <c r="AL158" s="5" t="s">
        <v>191</v>
      </c>
    </row>
    <row r="159" spans="1:38" ht="15" customHeight="1">
      <c r="A159" s="81" t="s">
        <v>416</v>
      </c>
      <c r="B159" s="7" t="s">
        <v>170</v>
      </c>
      <c r="C159" s="9">
        <v>85.475326999999993</v>
      </c>
      <c r="D159" s="9">
        <v>85.391334999999998</v>
      </c>
      <c r="E159" s="9">
        <v>85.251594999999995</v>
      </c>
      <c r="F159" s="9">
        <v>85.052040000000005</v>
      </c>
      <c r="G159" s="9">
        <v>84.788887000000003</v>
      </c>
      <c r="H159" s="9">
        <v>84.454918000000006</v>
      </c>
      <c r="I159" s="9">
        <v>84.041366999999994</v>
      </c>
      <c r="J159" s="9">
        <v>83.534828000000005</v>
      </c>
      <c r="K159" s="9">
        <v>82.917213000000004</v>
      </c>
      <c r="L159" s="9">
        <v>82.153236000000007</v>
      </c>
      <c r="M159" s="9">
        <v>81.205223000000004</v>
      </c>
      <c r="N159" s="9">
        <v>79.818984999999998</v>
      </c>
      <c r="O159" s="9">
        <v>77.967804000000001</v>
      </c>
      <c r="P159" s="9">
        <v>74.259628000000006</v>
      </c>
      <c r="Q159" s="9">
        <v>73.003051999999997</v>
      </c>
      <c r="R159" s="9">
        <v>25.988844</v>
      </c>
      <c r="S159" s="9">
        <v>0</v>
      </c>
      <c r="T159" s="9">
        <v>0</v>
      </c>
      <c r="U159" s="9">
        <v>0</v>
      </c>
      <c r="V159" s="9">
        <v>0</v>
      </c>
      <c r="W159" s="9">
        <v>0</v>
      </c>
      <c r="X159" s="9">
        <v>0</v>
      </c>
      <c r="Y159" s="9">
        <v>0</v>
      </c>
      <c r="Z159" s="9">
        <v>0</v>
      </c>
      <c r="AA159" s="9">
        <v>0</v>
      </c>
      <c r="AB159" s="9">
        <v>0</v>
      </c>
      <c r="AC159" s="9">
        <v>0</v>
      </c>
      <c r="AD159" s="9">
        <v>0</v>
      </c>
      <c r="AE159" s="9">
        <v>0</v>
      </c>
      <c r="AF159" s="9">
        <v>0</v>
      </c>
      <c r="AG159" s="9">
        <v>0</v>
      </c>
      <c r="AH159" s="9">
        <v>0</v>
      </c>
      <c r="AI159" s="9">
        <v>0</v>
      </c>
      <c r="AJ159" s="9">
        <v>0</v>
      </c>
      <c r="AK159" s="9">
        <v>0</v>
      </c>
      <c r="AL159" s="5" t="s">
        <v>191</v>
      </c>
    </row>
    <row r="160" spans="1:38" ht="15" customHeight="1">
      <c r="A160" s="81" t="s">
        <v>415</v>
      </c>
      <c r="B160" s="7" t="s">
        <v>228</v>
      </c>
      <c r="C160" s="9">
        <v>44.871459999999999</v>
      </c>
      <c r="D160" s="9">
        <v>36.939861000000001</v>
      </c>
      <c r="E160" s="9">
        <v>34.496437</v>
      </c>
      <c r="F160" s="9">
        <v>32.291054000000003</v>
      </c>
      <c r="G160" s="9">
        <v>30.522167</v>
      </c>
      <c r="H160" s="9">
        <v>28.453835000000002</v>
      </c>
      <c r="I160" s="9">
        <v>25.368313000000001</v>
      </c>
      <c r="J160" s="9">
        <v>22.757529999999999</v>
      </c>
      <c r="K160" s="9">
        <v>19.578036999999998</v>
      </c>
      <c r="L160" s="9">
        <v>17.601542999999999</v>
      </c>
      <c r="M160" s="9">
        <v>14.834536999999999</v>
      </c>
      <c r="N160" s="9">
        <v>13.276643999999999</v>
      </c>
      <c r="O160" s="9">
        <v>11.921662</v>
      </c>
      <c r="P160" s="9">
        <v>10.752056</v>
      </c>
      <c r="Q160" s="9">
        <v>9.7556460000000005</v>
      </c>
      <c r="R160" s="9">
        <v>8.9176939999999991</v>
      </c>
      <c r="S160" s="9">
        <v>5.6002890000000001</v>
      </c>
      <c r="T160" s="9">
        <v>5.0297919999999996</v>
      </c>
      <c r="U160" s="9">
        <v>4.5677859999999999</v>
      </c>
      <c r="V160" s="9">
        <v>3.1982029999999999</v>
      </c>
      <c r="W160" s="9">
        <v>2.90612</v>
      </c>
      <c r="X160" s="9">
        <v>2.6780409999999999</v>
      </c>
      <c r="Y160" s="9">
        <v>2.5020470000000001</v>
      </c>
      <c r="Z160" s="9">
        <v>2.3678330000000001</v>
      </c>
      <c r="AA160" s="9">
        <v>1.2588779999999999</v>
      </c>
      <c r="AB160" s="9">
        <v>1.184429</v>
      </c>
      <c r="AC160" s="9">
        <v>1.1128279999999999</v>
      </c>
      <c r="AD160" s="9">
        <v>7.0088999999999999E-2</v>
      </c>
      <c r="AE160" s="9">
        <v>4.8090000000000001E-2</v>
      </c>
      <c r="AF160" s="9">
        <v>3.0775E-2</v>
      </c>
      <c r="AG160" s="9">
        <v>1.6188000000000001E-2</v>
      </c>
      <c r="AH160" s="9">
        <v>1.1494000000000001E-2</v>
      </c>
      <c r="AI160" s="9">
        <v>8.0459999999999993E-3</v>
      </c>
      <c r="AJ160" s="9">
        <v>5.5510000000000004E-3</v>
      </c>
      <c r="AK160" s="9">
        <v>3.7750000000000001E-3</v>
      </c>
      <c r="AL160" s="5">
        <v>-0.24303900000000001</v>
      </c>
    </row>
    <row r="161" spans="1:38" ht="15" customHeight="1">
      <c r="A161" s="81" t="s">
        <v>414</v>
      </c>
      <c r="B161" s="7" t="s">
        <v>174</v>
      </c>
      <c r="C161" s="9">
        <v>17.503599000000001</v>
      </c>
      <c r="D161" s="9">
        <v>17.084633</v>
      </c>
      <c r="E161" s="9">
        <v>16.693328999999999</v>
      </c>
      <c r="F161" s="9">
        <v>16.270461999999998</v>
      </c>
      <c r="G161" s="9">
        <v>16</v>
      </c>
      <c r="H161" s="9">
        <v>15.692079</v>
      </c>
      <c r="I161" s="9">
        <v>13.628455000000001</v>
      </c>
      <c r="J161" s="9">
        <v>11.990684999999999</v>
      </c>
      <c r="K161" s="9">
        <v>10.724124</v>
      </c>
      <c r="L161" s="9">
        <v>9.5921230000000008</v>
      </c>
      <c r="M161" s="9">
        <v>7.5956429999999999</v>
      </c>
      <c r="N161" s="9">
        <v>6.73149</v>
      </c>
      <c r="O161" s="9">
        <v>5.9931000000000001</v>
      </c>
      <c r="P161" s="9">
        <v>5.3713620000000004</v>
      </c>
      <c r="Q161" s="9">
        <v>4.8554329999999997</v>
      </c>
      <c r="R161" s="9">
        <v>4.4334920000000002</v>
      </c>
      <c r="S161" s="9">
        <v>4.0933950000000001</v>
      </c>
      <c r="T161" s="9">
        <v>3.823226</v>
      </c>
      <c r="U161" s="9">
        <v>3.6117119999999998</v>
      </c>
      <c r="V161" s="9">
        <v>2.4485239999999999</v>
      </c>
      <c r="W161" s="9">
        <v>2.3244549999999999</v>
      </c>
      <c r="X161" s="9">
        <v>2.2315140000000002</v>
      </c>
      <c r="Y161" s="9">
        <v>2.1629179999999999</v>
      </c>
      <c r="Z161" s="9">
        <v>2.1130429999999998</v>
      </c>
      <c r="AA161" s="9">
        <v>1.069534</v>
      </c>
      <c r="AB161" s="9">
        <v>1.0470680000000001</v>
      </c>
      <c r="AC161" s="9">
        <v>1.01773</v>
      </c>
      <c r="AD161" s="9">
        <v>2.9329999999999998E-3</v>
      </c>
      <c r="AE161" s="9">
        <v>0</v>
      </c>
      <c r="AF161" s="9">
        <v>0</v>
      </c>
      <c r="AG161" s="9">
        <v>0</v>
      </c>
      <c r="AH161" s="9">
        <v>0</v>
      </c>
      <c r="AI161" s="9">
        <v>0</v>
      </c>
      <c r="AJ161" s="9">
        <v>0</v>
      </c>
      <c r="AK161" s="9">
        <v>0</v>
      </c>
      <c r="AL161" s="5" t="s">
        <v>191</v>
      </c>
    </row>
    <row r="162" spans="1:38" ht="15" customHeight="1">
      <c r="A162" s="81" t="s">
        <v>413</v>
      </c>
      <c r="B162" s="7" t="s">
        <v>172</v>
      </c>
      <c r="C162" s="9">
        <v>19</v>
      </c>
      <c r="D162" s="9">
        <v>17.233597</v>
      </c>
      <c r="E162" s="9">
        <v>15.181476999999999</v>
      </c>
      <c r="F162" s="9">
        <v>13.398958</v>
      </c>
      <c r="G162" s="9">
        <v>11.900535</v>
      </c>
      <c r="H162" s="9">
        <v>10.140123000000001</v>
      </c>
      <c r="I162" s="9">
        <v>9.1182250000000007</v>
      </c>
      <c r="J162" s="9">
        <v>8.1452120000000008</v>
      </c>
      <c r="K162" s="9">
        <v>6.2322790000000001</v>
      </c>
      <c r="L162" s="9">
        <v>5.3877879999999996</v>
      </c>
      <c r="M162" s="9">
        <v>4.6172620000000002</v>
      </c>
      <c r="N162" s="9">
        <v>3.923521</v>
      </c>
      <c r="O162" s="9">
        <v>3.3069310000000001</v>
      </c>
      <c r="P162" s="9">
        <v>2.7590620000000001</v>
      </c>
      <c r="Q162" s="9">
        <v>2.2785799999999998</v>
      </c>
      <c r="R162" s="9">
        <v>1.8625689999999999</v>
      </c>
      <c r="S162" s="9">
        <v>1.506894</v>
      </c>
      <c r="T162" s="9">
        <v>1.206566</v>
      </c>
      <c r="U162" s="9">
        <v>0.95607399999999998</v>
      </c>
      <c r="V162" s="9">
        <v>0.74968000000000001</v>
      </c>
      <c r="W162" s="9">
        <v>0.58166499999999999</v>
      </c>
      <c r="X162" s="9">
        <v>0.44652799999999998</v>
      </c>
      <c r="Y162" s="9">
        <v>0.33912900000000001</v>
      </c>
      <c r="Z162" s="9">
        <v>0.25478899999999999</v>
      </c>
      <c r="AA162" s="9">
        <v>0.18934300000000001</v>
      </c>
      <c r="AB162" s="9">
        <v>0.13736100000000001</v>
      </c>
      <c r="AC162" s="9">
        <v>9.5098000000000002E-2</v>
      </c>
      <c r="AD162" s="9">
        <v>6.7155999999999993E-2</v>
      </c>
      <c r="AE162" s="9">
        <v>4.8090000000000001E-2</v>
      </c>
      <c r="AF162" s="9">
        <v>3.0775E-2</v>
      </c>
      <c r="AG162" s="9">
        <v>1.6188000000000001E-2</v>
      </c>
      <c r="AH162" s="9">
        <v>1.1494000000000001E-2</v>
      </c>
      <c r="AI162" s="9">
        <v>8.0459999999999993E-3</v>
      </c>
      <c r="AJ162" s="9">
        <v>5.5510000000000004E-3</v>
      </c>
      <c r="AK162" s="9">
        <v>3.7750000000000001E-3</v>
      </c>
      <c r="AL162" s="5">
        <v>-0.22534699999999999</v>
      </c>
    </row>
    <row r="163" spans="1:38" ht="15" customHeight="1">
      <c r="A163" s="81" t="s">
        <v>412</v>
      </c>
      <c r="B163" s="7" t="s">
        <v>170</v>
      </c>
      <c r="C163" s="9">
        <v>8.3678589999999993</v>
      </c>
      <c r="D163" s="9">
        <v>2.6216330000000001</v>
      </c>
      <c r="E163" s="9">
        <v>2.6216330000000001</v>
      </c>
      <c r="F163" s="9">
        <v>2.6216330000000001</v>
      </c>
      <c r="G163" s="9">
        <v>2.6216330000000001</v>
      </c>
      <c r="H163" s="9">
        <v>2.6216330000000001</v>
      </c>
      <c r="I163" s="9">
        <v>2.6216330000000001</v>
      </c>
      <c r="J163" s="9">
        <v>2.6216330000000001</v>
      </c>
      <c r="K163" s="9">
        <v>2.6216330000000001</v>
      </c>
      <c r="L163" s="9">
        <v>2.6216330000000001</v>
      </c>
      <c r="M163" s="9">
        <v>2.6216330000000001</v>
      </c>
      <c r="N163" s="9">
        <v>2.6216330000000001</v>
      </c>
      <c r="O163" s="9">
        <v>2.6216330000000001</v>
      </c>
      <c r="P163" s="9">
        <v>2.6216330000000001</v>
      </c>
      <c r="Q163" s="9">
        <v>2.6216330000000001</v>
      </c>
      <c r="R163" s="9">
        <v>2.6216330000000001</v>
      </c>
      <c r="S163" s="9">
        <v>0</v>
      </c>
      <c r="T163" s="9">
        <v>0</v>
      </c>
      <c r="U163" s="9">
        <v>0</v>
      </c>
      <c r="V163" s="9">
        <v>0</v>
      </c>
      <c r="W163" s="9">
        <v>0</v>
      </c>
      <c r="X163" s="9">
        <v>0</v>
      </c>
      <c r="Y163" s="9">
        <v>0</v>
      </c>
      <c r="Z163" s="9">
        <v>0</v>
      </c>
      <c r="AA163" s="9">
        <v>0</v>
      </c>
      <c r="AB163" s="9">
        <v>0</v>
      </c>
      <c r="AC163" s="9">
        <v>0</v>
      </c>
      <c r="AD163" s="9">
        <v>0</v>
      </c>
      <c r="AE163" s="9">
        <v>0</v>
      </c>
      <c r="AF163" s="9">
        <v>0</v>
      </c>
      <c r="AG163" s="9">
        <v>0</v>
      </c>
      <c r="AH163" s="9">
        <v>0</v>
      </c>
      <c r="AI163" s="9">
        <v>0</v>
      </c>
      <c r="AJ163" s="9">
        <v>0</v>
      </c>
      <c r="AK163" s="9">
        <v>0</v>
      </c>
      <c r="AL163" s="5" t="s">
        <v>191</v>
      </c>
    </row>
    <row r="164" spans="1:38" ht="15" customHeight="1">
      <c r="A164" s="81" t="s">
        <v>411</v>
      </c>
      <c r="B164" s="7" t="s">
        <v>223</v>
      </c>
      <c r="C164" s="9">
        <v>13.1</v>
      </c>
      <c r="D164" s="9">
        <v>11.921041000000001</v>
      </c>
      <c r="E164" s="9">
        <v>11.760336000000001</v>
      </c>
      <c r="F164" s="9">
        <v>11.600637000000001</v>
      </c>
      <c r="G164" s="9">
        <v>11.402844999999999</v>
      </c>
      <c r="H164" s="9">
        <v>11.172136999999999</v>
      </c>
      <c r="I164" s="9">
        <v>9.9285219999999992</v>
      </c>
      <c r="J164" s="9">
        <v>8.6985890000000001</v>
      </c>
      <c r="K164" s="9">
        <v>8.52121</v>
      </c>
      <c r="L164" s="9">
        <v>8.385408</v>
      </c>
      <c r="M164" s="9">
        <v>8.2548720000000007</v>
      </c>
      <c r="N164" s="9">
        <v>7.9812940000000001</v>
      </c>
      <c r="O164" s="9">
        <v>7.1075670000000004</v>
      </c>
      <c r="P164" s="9">
        <v>6.7961429999999998</v>
      </c>
      <c r="Q164" s="9">
        <v>5.7560520000000004</v>
      </c>
      <c r="R164" s="9">
        <v>5.5141220000000004</v>
      </c>
      <c r="S164" s="9">
        <v>3.345783</v>
      </c>
      <c r="T164" s="9">
        <v>3.020041</v>
      </c>
      <c r="U164" s="9">
        <v>3.013674</v>
      </c>
      <c r="V164" s="9">
        <v>3.005779</v>
      </c>
      <c r="W164" s="9">
        <v>3.0038719999999999</v>
      </c>
      <c r="X164" s="9">
        <v>3</v>
      </c>
      <c r="Y164" s="9">
        <v>3</v>
      </c>
      <c r="Z164" s="9">
        <v>3</v>
      </c>
      <c r="AA164" s="9">
        <v>3</v>
      </c>
      <c r="AB164" s="9">
        <v>3</v>
      </c>
      <c r="AC164" s="9">
        <v>3</v>
      </c>
      <c r="AD164" s="9">
        <v>3</v>
      </c>
      <c r="AE164" s="9">
        <v>3</v>
      </c>
      <c r="AF164" s="9">
        <v>3</v>
      </c>
      <c r="AG164" s="9">
        <v>3</v>
      </c>
      <c r="AH164" s="9">
        <v>3</v>
      </c>
      <c r="AI164" s="9">
        <v>3</v>
      </c>
      <c r="AJ164" s="9">
        <v>3</v>
      </c>
      <c r="AK164" s="9">
        <v>3</v>
      </c>
      <c r="AL164" s="5">
        <v>-4.0946999999999997E-2</v>
      </c>
    </row>
    <row r="165" spans="1:38" ht="15" customHeight="1">
      <c r="A165" s="81" t="s">
        <v>410</v>
      </c>
      <c r="B165" s="7" t="s">
        <v>174</v>
      </c>
      <c r="C165" s="9">
        <v>7.38</v>
      </c>
      <c r="D165" s="9">
        <v>6.4588419999999998</v>
      </c>
      <c r="E165" s="9">
        <v>6.5317460000000001</v>
      </c>
      <c r="F165" s="9">
        <v>6.5804739999999997</v>
      </c>
      <c r="G165" s="9">
        <v>6.5658289999999999</v>
      </c>
      <c r="H165" s="9">
        <v>6.4936559999999997</v>
      </c>
      <c r="I165" s="9">
        <v>5.3852500000000001</v>
      </c>
      <c r="J165" s="9">
        <v>4.2689469999999998</v>
      </c>
      <c r="K165" s="9">
        <v>4.1856739999999997</v>
      </c>
      <c r="L165" s="9">
        <v>4.1266780000000001</v>
      </c>
      <c r="M165" s="9">
        <v>4.0579210000000003</v>
      </c>
      <c r="N165" s="9">
        <v>4.0025300000000001</v>
      </c>
      <c r="O165" s="9">
        <v>3.997843</v>
      </c>
      <c r="P165" s="9">
        <v>3.90212</v>
      </c>
      <c r="Q165" s="9">
        <v>3.6981120000000001</v>
      </c>
      <c r="R165" s="9">
        <v>3.472877</v>
      </c>
      <c r="S165" s="9">
        <v>3.316827</v>
      </c>
      <c r="T165" s="9">
        <v>3</v>
      </c>
      <c r="U165" s="9">
        <v>3</v>
      </c>
      <c r="V165" s="9">
        <v>3</v>
      </c>
      <c r="W165" s="9">
        <v>3</v>
      </c>
      <c r="X165" s="9">
        <v>3</v>
      </c>
      <c r="Y165" s="9">
        <v>3</v>
      </c>
      <c r="Z165" s="9">
        <v>3</v>
      </c>
      <c r="AA165" s="9">
        <v>3</v>
      </c>
      <c r="AB165" s="9">
        <v>3</v>
      </c>
      <c r="AC165" s="9">
        <v>3</v>
      </c>
      <c r="AD165" s="9">
        <v>3</v>
      </c>
      <c r="AE165" s="9">
        <v>3</v>
      </c>
      <c r="AF165" s="9">
        <v>3</v>
      </c>
      <c r="AG165" s="9">
        <v>3</v>
      </c>
      <c r="AH165" s="9">
        <v>3</v>
      </c>
      <c r="AI165" s="9">
        <v>3</v>
      </c>
      <c r="AJ165" s="9">
        <v>3</v>
      </c>
      <c r="AK165" s="9">
        <v>3</v>
      </c>
      <c r="AL165" s="5">
        <v>-2.2970000000000001E-2</v>
      </c>
    </row>
    <row r="166" spans="1:38" ht="15" customHeight="1">
      <c r="A166" s="81" t="s">
        <v>409</v>
      </c>
      <c r="B166" s="7" t="s">
        <v>172</v>
      </c>
      <c r="C166" s="9">
        <v>3.72</v>
      </c>
      <c r="D166" s="9">
        <v>3.4622000000000002</v>
      </c>
      <c r="E166" s="9">
        <v>3.2285900000000001</v>
      </c>
      <c r="F166" s="9">
        <v>3.0201630000000002</v>
      </c>
      <c r="G166" s="9">
        <v>2.8370169999999999</v>
      </c>
      <c r="H166" s="9">
        <v>2.6784810000000001</v>
      </c>
      <c r="I166" s="9">
        <v>2.543272</v>
      </c>
      <c r="J166" s="9">
        <v>2.4296419999999999</v>
      </c>
      <c r="K166" s="9">
        <v>2.3355359999999998</v>
      </c>
      <c r="L166" s="9">
        <v>2.2587299999999999</v>
      </c>
      <c r="M166" s="9">
        <v>2.1969509999999999</v>
      </c>
      <c r="N166" s="9">
        <v>1.978764</v>
      </c>
      <c r="O166" s="9">
        <v>1.1097239999999999</v>
      </c>
      <c r="P166" s="9">
        <v>0.89402300000000001</v>
      </c>
      <c r="Q166" s="9">
        <v>5.7938999999999997E-2</v>
      </c>
      <c r="R166" s="9">
        <v>4.1245999999999998E-2</v>
      </c>
      <c r="S166" s="9">
        <v>2.8955000000000002E-2</v>
      </c>
      <c r="T166" s="9">
        <v>2.0041E-2</v>
      </c>
      <c r="U166" s="9">
        <v>1.3674E-2</v>
      </c>
      <c r="V166" s="9">
        <v>5.7790000000000003E-3</v>
      </c>
      <c r="W166" s="9">
        <v>3.872E-3</v>
      </c>
      <c r="X166" s="9">
        <v>0</v>
      </c>
      <c r="Y166" s="9">
        <v>0</v>
      </c>
      <c r="Z166" s="9">
        <v>0</v>
      </c>
      <c r="AA166" s="9">
        <v>0</v>
      </c>
      <c r="AB166" s="9">
        <v>0</v>
      </c>
      <c r="AC166" s="9">
        <v>0</v>
      </c>
      <c r="AD166" s="9">
        <v>0</v>
      </c>
      <c r="AE166" s="9">
        <v>0</v>
      </c>
      <c r="AF166" s="9">
        <v>0</v>
      </c>
      <c r="AG166" s="9">
        <v>0</v>
      </c>
      <c r="AH166" s="9">
        <v>0</v>
      </c>
      <c r="AI166" s="9">
        <v>0</v>
      </c>
      <c r="AJ166" s="9">
        <v>0</v>
      </c>
      <c r="AK166" s="9">
        <v>0</v>
      </c>
      <c r="AL166" s="5" t="s">
        <v>191</v>
      </c>
    </row>
    <row r="167" spans="1:38" ht="15" customHeight="1">
      <c r="A167" s="81" t="s">
        <v>408</v>
      </c>
      <c r="B167" s="7" t="s">
        <v>170</v>
      </c>
      <c r="C167" s="9">
        <v>2</v>
      </c>
      <c r="D167" s="9">
        <v>2</v>
      </c>
      <c r="E167" s="9">
        <v>2</v>
      </c>
      <c r="F167" s="9">
        <v>2</v>
      </c>
      <c r="G167" s="9">
        <v>2</v>
      </c>
      <c r="H167" s="9">
        <v>2</v>
      </c>
      <c r="I167" s="9">
        <v>2</v>
      </c>
      <c r="J167" s="9">
        <v>2</v>
      </c>
      <c r="K167" s="9">
        <v>2</v>
      </c>
      <c r="L167" s="9">
        <v>2</v>
      </c>
      <c r="M167" s="9">
        <v>2</v>
      </c>
      <c r="N167" s="9">
        <v>2</v>
      </c>
      <c r="O167" s="9">
        <v>2</v>
      </c>
      <c r="P167" s="9">
        <v>2</v>
      </c>
      <c r="Q167" s="9">
        <v>2</v>
      </c>
      <c r="R167" s="9">
        <v>2</v>
      </c>
      <c r="S167" s="9">
        <v>0</v>
      </c>
      <c r="T167" s="9">
        <v>0</v>
      </c>
      <c r="U167" s="9">
        <v>0</v>
      </c>
      <c r="V167" s="9">
        <v>0</v>
      </c>
      <c r="W167" s="9">
        <v>0</v>
      </c>
      <c r="X167" s="9">
        <v>0</v>
      </c>
      <c r="Y167" s="9">
        <v>0</v>
      </c>
      <c r="Z167" s="9">
        <v>0</v>
      </c>
      <c r="AA167" s="9">
        <v>0</v>
      </c>
      <c r="AB167" s="9">
        <v>0</v>
      </c>
      <c r="AC167" s="9">
        <v>0</v>
      </c>
      <c r="AD167" s="9">
        <v>0</v>
      </c>
      <c r="AE167" s="9">
        <v>0</v>
      </c>
      <c r="AF167" s="9">
        <v>0</v>
      </c>
      <c r="AG167" s="9">
        <v>0</v>
      </c>
      <c r="AH167" s="9">
        <v>0</v>
      </c>
      <c r="AI167" s="9">
        <v>0</v>
      </c>
      <c r="AJ167" s="9">
        <v>0</v>
      </c>
      <c r="AK167" s="9">
        <v>0</v>
      </c>
      <c r="AL167" s="5" t="s">
        <v>191</v>
      </c>
    </row>
    <row r="168" spans="1:38" ht="15" customHeight="1">
      <c r="A168" s="81" t="s">
        <v>407</v>
      </c>
      <c r="B168" s="7" t="s">
        <v>218</v>
      </c>
      <c r="C168" s="9">
        <v>180.44667100000001</v>
      </c>
      <c r="D168" s="9">
        <v>172.87762499999999</v>
      </c>
      <c r="E168" s="9">
        <v>166.94792200000001</v>
      </c>
      <c r="F168" s="9">
        <v>161.0513</v>
      </c>
      <c r="G168" s="9">
        <v>154.254242</v>
      </c>
      <c r="H168" s="9">
        <v>147.025375</v>
      </c>
      <c r="I168" s="9">
        <v>139.00798</v>
      </c>
      <c r="J168" s="9">
        <v>130.10824600000001</v>
      </c>
      <c r="K168" s="9">
        <v>120.758308</v>
      </c>
      <c r="L168" s="9">
        <v>110.046654</v>
      </c>
      <c r="M168" s="9">
        <v>99.463898</v>
      </c>
      <c r="N168" s="9">
        <v>88.722862000000006</v>
      </c>
      <c r="O168" s="9">
        <v>79.288002000000006</v>
      </c>
      <c r="P168" s="9">
        <v>70.871657999999996</v>
      </c>
      <c r="Q168" s="9">
        <v>60.270415999999997</v>
      </c>
      <c r="R168" s="9">
        <v>50.299370000000003</v>
      </c>
      <c r="S168" s="9">
        <v>18.367135999999999</v>
      </c>
      <c r="T168" s="9">
        <v>10.749407</v>
      </c>
      <c r="U168" s="9">
        <v>8.0501439999999995</v>
      </c>
      <c r="V168" s="9">
        <v>6.7624000000000004</v>
      </c>
      <c r="W168" s="9">
        <v>5.3896680000000003</v>
      </c>
      <c r="X168" s="9">
        <v>5.0843999999999996</v>
      </c>
      <c r="Y168" s="9">
        <v>4.4614390000000004</v>
      </c>
      <c r="Z168" s="9">
        <v>3.6396470000000001</v>
      </c>
      <c r="AA168" s="9">
        <v>3.4833820000000002</v>
      </c>
      <c r="AB168" s="9">
        <v>3.3613010000000001</v>
      </c>
      <c r="AC168" s="9">
        <v>3.2670569999999999</v>
      </c>
      <c r="AD168" s="9">
        <v>3.1748780000000001</v>
      </c>
      <c r="AE168" s="9">
        <v>3.1278109999999999</v>
      </c>
      <c r="AF168" s="9">
        <v>2.0922390000000002</v>
      </c>
      <c r="AG168" s="9">
        <v>2.0657190000000001</v>
      </c>
      <c r="AH168" s="9">
        <v>2.042513</v>
      </c>
      <c r="AI168" s="9">
        <v>2.5787000000000001E-2</v>
      </c>
      <c r="AJ168" s="9">
        <v>1.5500999999999999E-2</v>
      </c>
      <c r="AK168" s="9">
        <v>1.0695E-2</v>
      </c>
      <c r="AL168" s="5">
        <v>-0.254465</v>
      </c>
    </row>
    <row r="169" spans="1:38" ht="15" customHeight="1">
      <c r="A169" s="81" t="s">
        <v>406</v>
      </c>
      <c r="B169" s="7" t="s">
        <v>174</v>
      </c>
      <c r="C169" s="9">
        <v>96.745002999999997</v>
      </c>
      <c r="D169" s="9">
        <v>90.747771999999998</v>
      </c>
      <c r="E169" s="9">
        <v>86.620109999999997</v>
      </c>
      <c r="F169" s="9">
        <v>82.191879</v>
      </c>
      <c r="G169" s="9">
        <v>77.025558000000004</v>
      </c>
      <c r="H169" s="9">
        <v>71.452270999999996</v>
      </c>
      <c r="I169" s="9">
        <v>65.592438000000001</v>
      </c>
      <c r="J169" s="9">
        <v>59.406086000000002</v>
      </c>
      <c r="K169" s="9">
        <v>52.867401000000001</v>
      </c>
      <c r="L169" s="9">
        <v>45.981032999999996</v>
      </c>
      <c r="M169" s="9">
        <v>38.912731000000001</v>
      </c>
      <c r="N169" s="9">
        <v>32.288840999999998</v>
      </c>
      <c r="O169" s="9">
        <v>27.678011000000001</v>
      </c>
      <c r="P169" s="9">
        <v>24.345558</v>
      </c>
      <c r="Q169" s="9">
        <v>19.502022</v>
      </c>
      <c r="R169" s="9">
        <v>16.478055999999999</v>
      </c>
      <c r="S169" s="9">
        <v>11.947172999999999</v>
      </c>
      <c r="T169" s="9">
        <v>7.0008689999999998</v>
      </c>
      <c r="U169" s="9">
        <v>5.8379700000000003</v>
      </c>
      <c r="V169" s="9">
        <v>5</v>
      </c>
      <c r="W169" s="9">
        <v>4</v>
      </c>
      <c r="X169" s="9">
        <v>4</v>
      </c>
      <c r="Y169" s="9">
        <v>3.6241300000000001</v>
      </c>
      <c r="Z169" s="9">
        <v>3</v>
      </c>
      <c r="AA169" s="9">
        <v>3</v>
      </c>
      <c r="AB169" s="9">
        <v>3</v>
      </c>
      <c r="AC169" s="9">
        <v>3</v>
      </c>
      <c r="AD169" s="9">
        <v>3</v>
      </c>
      <c r="AE169" s="9">
        <v>3</v>
      </c>
      <c r="AF169" s="9">
        <v>2</v>
      </c>
      <c r="AG169" s="9">
        <v>2</v>
      </c>
      <c r="AH169" s="9">
        <v>2</v>
      </c>
      <c r="AI169" s="9">
        <v>0</v>
      </c>
      <c r="AJ169" s="9">
        <v>0</v>
      </c>
      <c r="AK169" s="9">
        <v>0</v>
      </c>
      <c r="AL169" s="5" t="s">
        <v>191</v>
      </c>
    </row>
    <row r="170" spans="1:38" ht="15" customHeight="1">
      <c r="A170" s="81" t="s">
        <v>405</v>
      </c>
      <c r="B170" s="7" t="s">
        <v>172</v>
      </c>
      <c r="C170" s="9">
        <v>43.822665999999998</v>
      </c>
      <c r="D170" s="9">
        <v>42.464644999999997</v>
      </c>
      <c r="E170" s="9">
        <v>40.923935</v>
      </c>
      <c r="F170" s="9">
        <v>39.803576999999997</v>
      </c>
      <c r="G170" s="9">
        <v>38.628407000000003</v>
      </c>
      <c r="H170" s="9">
        <v>37.551242999999999</v>
      </c>
      <c r="I170" s="9">
        <v>36.100360999999999</v>
      </c>
      <c r="J170" s="9">
        <v>34.238686000000001</v>
      </c>
      <c r="K170" s="9">
        <v>32.427849000000002</v>
      </c>
      <c r="L170" s="9">
        <v>30.063497999999999</v>
      </c>
      <c r="M170" s="9">
        <v>28.125869999999999</v>
      </c>
      <c r="N170" s="9">
        <v>25.695332000000001</v>
      </c>
      <c r="O170" s="9">
        <v>22.598061000000001</v>
      </c>
      <c r="P170" s="9">
        <v>19.129201999999999</v>
      </c>
      <c r="Q170" s="9">
        <v>15.365482999999999</v>
      </c>
      <c r="R170" s="9">
        <v>11.29936</v>
      </c>
      <c r="S170" s="9">
        <v>6.4199630000000001</v>
      </c>
      <c r="T170" s="9">
        <v>3.7485379999999999</v>
      </c>
      <c r="U170" s="9">
        <v>2.2121740000000001</v>
      </c>
      <c r="V170" s="9">
        <v>1.7624</v>
      </c>
      <c r="W170" s="9">
        <v>1.3896679999999999</v>
      </c>
      <c r="X170" s="9">
        <v>1.0844</v>
      </c>
      <c r="Y170" s="9">
        <v>0.83730800000000005</v>
      </c>
      <c r="Z170" s="9">
        <v>0.63964699999999997</v>
      </c>
      <c r="AA170" s="9">
        <v>0.48338199999999998</v>
      </c>
      <c r="AB170" s="9">
        <v>0.36130099999999998</v>
      </c>
      <c r="AC170" s="9">
        <v>0.26705699999999999</v>
      </c>
      <c r="AD170" s="9">
        <v>0.17487800000000001</v>
      </c>
      <c r="AE170" s="9">
        <v>0.12781100000000001</v>
      </c>
      <c r="AF170" s="9">
        <v>9.2239000000000002E-2</v>
      </c>
      <c r="AG170" s="9">
        <v>6.5719E-2</v>
      </c>
      <c r="AH170" s="9">
        <v>4.2513000000000002E-2</v>
      </c>
      <c r="AI170" s="9">
        <v>2.5787000000000001E-2</v>
      </c>
      <c r="AJ170" s="9">
        <v>1.5500999999999999E-2</v>
      </c>
      <c r="AK170" s="9">
        <v>1.0695E-2</v>
      </c>
      <c r="AL170" s="5">
        <v>-0.22206400000000001</v>
      </c>
    </row>
    <row r="171" spans="1:38" ht="15" customHeight="1">
      <c r="A171" s="81" t="s">
        <v>404</v>
      </c>
      <c r="B171" s="7" t="s">
        <v>170</v>
      </c>
      <c r="C171" s="9">
        <v>39.879002</v>
      </c>
      <c r="D171" s="9">
        <v>39.665210999999999</v>
      </c>
      <c r="E171" s="9">
        <v>39.403872999999997</v>
      </c>
      <c r="F171" s="9">
        <v>39.055843000000003</v>
      </c>
      <c r="G171" s="9">
        <v>38.600287999999999</v>
      </c>
      <c r="H171" s="9">
        <v>38.021861999999999</v>
      </c>
      <c r="I171" s="9">
        <v>37.315188999999997</v>
      </c>
      <c r="J171" s="9">
        <v>36.463473999999998</v>
      </c>
      <c r="K171" s="9">
        <v>35.463057999999997</v>
      </c>
      <c r="L171" s="9">
        <v>34.002121000000002</v>
      </c>
      <c r="M171" s="9">
        <v>32.425288999999999</v>
      </c>
      <c r="N171" s="9">
        <v>30.738689000000001</v>
      </c>
      <c r="O171" s="9">
        <v>29.011932000000002</v>
      </c>
      <c r="P171" s="9">
        <v>27.396894</v>
      </c>
      <c r="Q171" s="9">
        <v>25.402909999999999</v>
      </c>
      <c r="R171" s="9">
        <v>22.521951999999999</v>
      </c>
      <c r="S171" s="9">
        <v>0</v>
      </c>
      <c r="T171" s="9">
        <v>0</v>
      </c>
      <c r="U171" s="9">
        <v>0</v>
      </c>
      <c r="V171" s="9">
        <v>0</v>
      </c>
      <c r="W171" s="9">
        <v>0</v>
      </c>
      <c r="X171" s="9">
        <v>0</v>
      </c>
      <c r="Y171" s="9">
        <v>0</v>
      </c>
      <c r="Z171" s="9">
        <v>0</v>
      </c>
      <c r="AA171" s="9">
        <v>0</v>
      </c>
      <c r="AB171" s="9">
        <v>0</v>
      </c>
      <c r="AC171" s="9">
        <v>0</v>
      </c>
      <c r="AD171" s="9">
        <v>0</v>
      </c>
      <c r="AE171" s="9">
        <v>0</v>
      </c>
      <c r="AF171" s="9">
        <v>0</v>
      </c>
      <c r="AG171" s="9">
        <v>0</v>
      </c>
      <c r="AH171" s="9">
        <v>0</v>
      </c>
      <c r="AI171" s="9">
        <v>0</v>
      </c>
      <c r="AJ171" s="9">
        <v>0</v>
      </c>
      <c r="AK171" s="9">
        <v>0</v>
      </c>
      <c r="AL171" s="5" t="s">
        <v>191</v>
      </c>
    </row>
    <row r="172" spans="1:38" ht="15" customHeight="1">
      <c r="A172" s="81" t="s">
        <v>403</v>
      </c>
      <c r="B172" s="7" t="s">
        <v>213</v>
      </c>
      <c r="C172" s="9">
        <v>26.046364000000001</v>
      </c>
      <c r="D172" s="9">
        <v>20.322904999999999</v>
      </c>
      <c r="E172" s="9">
        <v>19.387293</v>
      </c>
      <c r="F172" s="9">
        <v>18.478857000000001</v>
      </c>
      <c r="G172" s="9">
        <v>16.913381999999999</v>
      </c>
      <c r="H172" s="9">
        <v>15.305745999999999</v>
      </c>
      <c r="I172" s="9">
        <v>13.702229000000001</v>
      </c>
      <c r="J172" s="9">
        <v>12.454613</v>
      </c>
      <c r="K172" s="9">
        <v>10.722837</v>
      </c>
      <c r="L172" s="9">
        <v>9.9431370000000001</v>
      </c>
      <c r="M172" s="9">
        <v>8.9171250000000004</v>
      </c>
      <c r="N172" s="9">
        <v>7.3602230000000004</v>
      </c>
      <c r="O172" s="9">
        <v>5.1937540000000002</v>
      </c>
      <c r="P172" s="9">
        <v>3.8905159999999999</v>
      </c>
      <c r="Q172" s="9">
        <v>3.771617</v>
      </c>
      <c r="R172" s="9">
        <v>3.727681</v>
      </c>
      <c r="S172" s="9">
        <v>3</v>
      </c>
      <c r="T172" s="9">
        <v>2.5482719999999999</v>
      </c>
      <c r="U172" s="9">
        <v>2.1661969999999999</v>
      </c>
      <c r="V172" s="9">
        <v>2</v>
      </c>
      <c r="W172" s="9">
        <v>2</v>
      </c>
      <c r="X172" s="9">
        <v>2</v>
      </c>
      <c r="Y172" s="9">
        <v>2</v>
      </c>
      <c r="Z172" s="9">
        <v>2</v>
      </c>
      <c r="AA172" s="9">
        <v>2</v>
      </c>
      <c r="AB172" s="9">
        <v>1.5704769999999999</v>
      </c>
      <c r="AC172" s="9">
        <v>1</v>
      </c>
      <c r="AD172" s="9">
        <v>1</v>
      </c>
      <c r="AE172" s="9">
        <v>1</v>
      </c>
      <c r="AF172" s="9">
        <v>1</v>
      </c>
      <c r="AG172" s="9">
        <v>1</v>
      </c>
      <c r="AH172" s="9">
        <v>1</v>
      </c>
      <c r="AI172" s="9">
        <v>1</v>
      </c>
      <c r="AJ172" s="9">
        <v>1</v>
      </c>
      <c r="AK172" s="9">
        <v>0</v>
      </c>
      <c r="AL172" s="5" t="s">
        <v>191</v>
      </c>
    </row>
    <row r="173" spans="1:38" ht="15" customHeight="1">
      <c r="A173" s="81" t="s">
        <v>402</v>
      </c>
      <c r="B173" s="7" t="s">
        <v>174</v>
      </c>
      <c r="C173" s="9">
        <v>18.700001</v>
      </c>
      <c r="D173" s="9">
        <v>18.006056000000001</v>
      </c>
      <c r="E173" s="9">
        <v>17.100058000000001</v>
      </c>
      <c r="F173" s="9">
        <v>16.285408</v>
      </c>
      <c r="G173" s="9">
        <v>15.156776000000001</v>
      </c>
      <c r="H173" s="9">
        <v>13.794043</v>
      </c>
      <c r="I173" s="9">
        <v>12.268927</v>
      </c>
      <c r="J173" s="9">
        <v>11.095402</v>
      </c>
      <c r="K173" s="9">
        <v>9.4415639999999996</v>
      </c>
      <c r="L173" s="9">
        <v>8.7289790000000007</v>
      </c>
      <c r="M173" s="9">
        <v>7.7620639999999996</v>
      </c>
      <c r="N173" s="9">
        <v>6.2585860000000002</v>
      </c>
      <c r="O173" s="9">
        <v>4.4660729999999997</v>
      </c>
      <c r="P173" s="9">
        <v>3.1628349999999998</v>
      </c>
      <c r="Q173" s="9">
        <v>3.043936</v>
      </c>
      <c r="R173" s="9">
        <v>3</v>
      </c>
      <c r="S173" s="9">
        <v>3</v>
      </c>
      <c r="T173" s="9">
        <v>2.5482719999999999</v>
      </c>
      <c r="U173" s="9">
        <v>2.1661969999999999</v>
      </c>
      <c r="V173" s="9">
        <v>2</v>
      </c>
      <c r="W173" s="9">
        <v>2</v>
      </c>
      <c r="X173" s="9">
        <v>2</v>
      </c>
      <c r="Y173" s="9">
        <v>2</v>
      </c>
      <c r="Z173" s="9">
        <v>2</v>
      </c>
      <c r="AA173" s="9">
        <v>2</v>
      </c>
      <c r="AB173" s="9">
        <v>1.5704769999999999</v>
      </c>
      <c r="AC173" s="9">
        <v>1</v>
      </c>
      <c r="AD173" s="9">
        <v>1</v>
      </c>
      <c r="AE173" s="9">
        <v>1</v>
      </c>
      <c r="AF173" s="9">
        <v>1</v>
      </c>
      <c r="AG173" s="9">
        <v>1</v>
      </c>
      <c r="AH173" s="9">
        <v>1</v>
      </c>
      <c r="AI173" s="9">
        <v>1</v>
      </c>
      <c r="AJ173" s="9">
        <v>1</v>
      </c>
      <c r="AK173" s="9">
        <v>0</v>
      </c>
      <c r="AL173" s="5" t="s">
        <v>191</v>
      </c>
    </row>
    <row r="174" spans="1:38" ht="15" customHeight="1">
      <c r="A174" s="81" t="s">
        <v>401</v>
      </c>
      <c r="B174" s="7" t="s">
        <v>172</v>
      </c>
      <c r="C174" s="9">
        <v>1.2773969999999999</v>
      </c>
      <c r="D174" s="9">
        <v>1.109397</v>
      </c>
      <c r="E174" s="9">
        <v>1.109397</v>
      </c>
      <c r="F174" s="9">
        <v>1.0526390000000001</v>
      </c>
      <c r="G174" s="9">
        <v>0.66263399999999995</v>
      </c>
      <c r="H174" s="9">
        <v>0.47739700000000002</v>
      </c>
      <c r="I174" s="9">
        <v>0.47739700000000002</v>
      </c>
      <c r="J174" s="9">
        <v>0.47739700000000002</v>
      </c>
      <c r="K174" s="9">
        <v>0.47739700000000002</v>
      </c>
      <c r="L174" s="9">
        <v>0.47739700000000002</v>
      </c>
      <c r="M174" s="9">
        <v>0.47739700000000002</v>
      </c>
      <c r="N174" s="9">
        <v>0.47739700000000002</v>
      </c>
      <c r="O174" s="9">
        <v>0.47739700000000002</v>
      </c>
      <c r="P174" s="9">
        <v>0.47739700000000002</v>
      </c>
      <c r="Q174" s="9">
        <v>0.47739700000000002</v>
      </c>
      <c r="R174" s="9">
        <v>0.47739700000000002</v>
      </c>
      <c r="S174" s="9">
        <v>0</v>
      </c>
      <c r="T174" s="9">
        <v>0</v>
      </c>
      <c r="U174" s="9">
        <v>0</v>
      </c>
      <c r="V174" s="9">
        <v>0</v>
      </c>
      <c r="W174" s="9">
        <v>0</v>
      </c>
      <c r="X174" s="9">
        <v>0</v>
      </c>
      <c r="Y174" s="9">
        <v>0</v>
      </c>
      <c r="Z174" s="9">
        <v>0</v>
      </c>
      <c r="AA174" s="9">
        <v>0</v>
      </c>
      <c r="AB174" s="9">
        <v>0</v>
      </c>
      <c r="AC174" s="9">
        <v>0</v>
      </c>
      <c r="AD174" s="9">
        <v>0</v>
      </c>
      <c r="AE174" s="9">
        <v>0</v>
      </c>
      <c r="AF174" s="9">
        <v>0</v>
      </c>
      <c r="AG174" s="9">
        <v>0</v>
      </c>
      <c r="AH174" s="9">
        <v>0</v>
      </c>
      <c r="AI174" s="9">
        <v>0</v>
      </c>
      <c r="AJ174" s="9">
        <v>0</v>
      </c>
      <c r="AK174" s="9">
        <v>0</v>
      </c>
      <c r="AL174" s="5" t="s">
        <v>191</v>
      </c>
    </row>
    <row r="175" spans="1:38" ht="15" customHeight="1">
      <c r="A175" s="81" t="s">
        <v>400</v>
      </c>
      <c r="B175" s="7" t="s">
        <v>170</v>
      </c>
      <c r="C175" s="9">
        <v>6.0689669999999998</v>
      </c>
      <c r="D175" s="9">
        <v>1.2074530000000001</v>
      </c>
      <c r="E175" s="9">
        <v>1.17784</v>
      </c>
      <c r="F175" s="9">
        <v>1.1408100000000001</v>
      </c>
      <c r="G175" s="9">
        <v>1.093971</v>
      </c>
      <c r="H175" s="9">
        <v>1.0343070000000001</v>
      </c>
      <c r="I175" s="9">
        <v>0.95590399999999998</v>
      </c>
      <c r="J175" s="9">
        <v>0.88181399999999999</v>
      </c>
      <c r="K175" s="9">
        <v>0.80387699999999995</v>
      </c>
      <c r="L175" s="9">
        <v>0.736761</v>
      </c>
      <c r="M175" s="9">
        <v>0.67766300000000002</v>
      </c>
      <c r="N175" s="9">
        <v>0.62424100000000005</v>
      </c>
      <c r="O175" s="9">
        <v>0.25028400000000001</v>
      </c>
      <c r="P175" s="9">
        <v>0.25028400000000001</v>
      </c>
      <c r="Q175" s="9">
        <v>0.25028400000000001</v>
      </c>
      <c r="R175" s="9">
        <v>0.25028400000000001</v>
      </c>
      <c r="S175" s="9">
        <v>0</v>
      </c>
      <c r="T175" s="9">
        <v>0</v>
      </c>
      <c r="U175" s="9">
        <v>0</v>
      </c>
      <c r="V175" s="9">
        <v>0</v>
      </c>
      <c r="W175" s="9">
        <v>0</v>
      </c>
      <c r="X175" s="9">
        <v>0</v>
      </c>
      <c r="Y175" s="9">
        <v>0</v>
      </c>
      <c r="Z175" s="9">
        <v>0</v>
      </c>
      <c r="AA175" s="9">
        <v>0</v>
      </c>
      <c r="AB175" s="9">
        <v>0</v>
      </c>
      <c r="AC175" s="9">
        <v>0</v>
      </c>
      <c r="AD175" s="9">
        <v>0</v>
      </c>
      <c r="AE175" s="9">
        <v>0</v>
      </c>
      <c r="AF175" s="9">
        <v>0</v>
      </c>
      <c r="AG175" s="9">
        <v>0</v>
      </c>
      <c r="AH175" s="9">
        <v>0</v>
      </c>
      <c r="AI175" s="9">
        <v>0</v>
      </c>
      <c r="AJ175" s="9">
        <v>0</v>
      </c>
      <c r="AK175" s="9">
        <v>0</v>
      </c>
      <c r="AL175" s="5" t="s">
        <v>191</v>
      </c>
    </row>
    <row r="176" spans="1:38" ht="15" customHeight="1">
      <c r="A176" s="81" t="s">
        <v>399</v>
      </c>
      <c r="B176" s="7" t="s">
        <v>208</v>
      </c>
      <c r="C176" s="9">
        <v>25.563041999999999</v>
      </c>
      <c r="D176" s="9">
        <v>20.025697999999998</v>
      </c>
      <c r="E176" s="9">
        <v>17.098566000000002</v>
      </c>
      <c r="F176" s="9">
        <v>16.30245</v>
      </c>
      <c r="G176" s="9">
        <v>15.429595000000001</v>
      </c>
      <c r="H176" s="9">
        <v>14.471947</v>
      </c>
      <c r="I176" s="9">
        <v>13.443042</v>
      </c>
      <c r="J176" s="9">
        <v>12.570684999999999</v>
      </c>
      <c r="K176" s="9">
        <v>11.710737</v>
      </c>
      <c r="L176" s="9">
        <v>11.212437</v>
      </c>
      <c r="M176" s="9">
        <v>11.118555000000001</v>
      </c>
      <c r="N176" s="9">
        <v>11.032719999999999</v>
      </c>
      <c r="O176" s="9">
        <v>10.952443000000001</v>
      </c>
      <c r="P176" s="9">
        <v>10.875263</v>
      </c>
      <c r="Q176" s="9">
        <v>10.798102999999999</v>
      </c>
      <c r="R176" s="9">
        <v>10.717001</v>
      </c>
      <c r="S176" s="9">
        <v>10.478128</v>
      </c>
      <c r="T176" s="9">
        <v>10.091872</v>
      </c>
      <c r="U176" s="9">
        <v>9.7311750000000004</v>
      </c>
      <c r="V176" s="9">
        <v>9.1449309999999997</v>
      </c>
      <c r="W176" s="9">
        <v>8.4752500000000008</v>
      </c>
      <c r="X176" s="9">
        <v>7.7005379999999999</v>
      </c>
      <c r="Y176" s="9">
        <v>6.2556859999999999</v>
      </c>
      <c r="Z176" s="9">
        <v>4.7097660000000001</v>
      </c>
      <c r="AA176" s="9">
        <v>4.4634510000000001</v>
      </c>
      <c r="AB176" s="9">
        <v>3.4337399999999998</v>
      </c>
      <c r="AC176" s="9">
        <v>3.194547</v>
      </c>
      <c r="AD176" s="9">
        <v>3.1228919999999998</v>
      </c>
      <c r="AE176" s="9">
        <v>2.649159</v>
      </c>
      <c r="AF176" s="9">
        <v>0.97013700000000003</v>
      </c>
      <c r="AG176" s="9">
        <v>0.25644699999999998</v>
      </c>
      <c r="AH176" s="9">
        <v>6.4149999999999997E-3</v>
      </c>
      <c r="AI176" s="9">
        <v>0</v>
      </c>
      <c r="AJ176" s="9">
        <v>0</v>
      </c>
      <c r="AK176" s="9">
        <v>0</v>
      </c>
      <c r="AL176" s="5" t="s">
        <v>191</v>
      </c>
    </row>
    <row r="177" spans="1:38" ht="15" customHeight="1">
      <c r="A177" s="81" t="s">
        <v>398</v>
      </c>
      <c r="B177" s="7" t="s">
        <v>174</v>
      </c>
      <c r="C177" s="9">
        <v>6.75</v>
      </c>
      <c r="D177" s="9">
        <v>6.4872839999999998</v>
      </c>
      <c r="E177" s="9">
        <v>6.1423139999999998</v>
      </c>
      <c r="F177" s="9">
        <v>5.7686229999999998</v>
      </c>
      <c r="G177" s="9">
        <v>5.4292600000000002</v>
      </c>
      <c r="H177" s="9">
        <v>5.1239569999999999</v>
      </c>
      <c r="I177" s="9">
        <v>4.8412759999999997</v>
      </c>
      <c r="J177" s="9">
        <v>4.5834080000000004</v>
      </c>
      <c r="K177" s="9">
        <v>4.4056940000000004</v>
      </c>
      <c r="L177" s="9">
        <v>4.321142</v>
      </c>
      <c r="M177" s="9">
        <v>4.2512359999999996</v>
      </c>
      <c r="N177" s="9">
        <v>4.1942180000000002</v>
      </c>
      <c r="O177" s="9">
        <v>4.148339</v>
      </c>
      <c r="P177" s="9">
        <v>4.1119209999999997</v>
      </c>
      <c r="Q177" s="9">
        <v>4.0834039999999998</v>
      </c>
      <c r="R177" s="9">
        <v>4.0613770000000002</v>
      </c>
      <c r="S177" s="9">
        <v>4.0445960000000003</v>
      </c>
      <c r="T177" s="9">
        <v>4.031987</v>
      </c>
      <c r="U177" s="9">
        <v>4.0226449999999998</v>
      </c>
      <c r="V177" s="9">
        <v>4.0124029999999999</v>
      </c>
      <c r="W177" s="9">
        <v>4.0086820000000003</v>
      </c>
      <c r="X177" s="9">
        <v>3.8727</v>
      </c>
      <c r="Y177" s="9">
        <v>3.069496</v>
      </c>
      <c r="Z177" s="9">
        <v>2.002729</v>
      </c>
      <c r="AA177" s="9">
        <v>2</v>
      </c>
      <c r="AB177" s="9">
        <v>1.130037</v>
      </c>
      <c r="AC177" s="9">
        <v>1</v>
      </c>
      <c r="AD177" s="9">
        <v>1</v>
      </c>
      <c r="AE177" s="9">
        <v>1</v>
      </c>
      <c r="AF177" s="9">
        <v>0.128138</v>
      </c>
      <c r="AG177" s="9">
        <v>0</v>
      </c>
      <c r="AH177" s="9">
        <v>0</v>
      </c>
      <c r="AI177" s="9">
        <v>0</v>
      </c>
      <c r="AJ177" s="9">
        <v>0</v>
      </c>
      <c r="AK177" s="9">
        <v>0</v>
      </c>
      <c r="AL177" s="5" t="s">
        <v>191</v>
      </c>
    </row>
    <row r="178" spans="1:38" ht="15" customHeight="1">
      <c r="A178" s="81" t="s">
        <v>397</v>
      </c>
      <c r="B178" s="7" t="s">
        <v>172</v>
      </c>
      <c r="C178" s="9">
        <v>6.9953640000000004</v>
      </c>
      <c r="D178" s="9">
        <v>6.9902480000000002</v>
      </c>
      <c r="E178" s="9">
        <v>6.9839219999999997</v>
      </c>
      <c r="F178" s="9">
        <v>6.9762529999999998</v>
      </c>
      <c r="G178" s="9">
        <v>6.967085</v>
      </c>
      <c r="H178" s="9">
        <v>6.9562390000000001</v>
      </c>
      <c r="I178" s="9">
        <v>6.9435099999999998</v>
      </c>
      <c r="J178" s="9">
        <v>6.9286700000000003</v>
      </c>
      <c r="K178" s="9">
        <v>6.9114709999999997</v>
      </c>
      <c r="L178" s="9">
        <v>6.8912940000000003</v>
      </c>
      <c r="M178" s="9">
        <v>6.8673190000000002</v>
      </c>
      <c r="N178" s="9">
        <v>6.8385009999999999</v>
      </c>
      <c r="O178" s="9">
        <v>6.8041039999999997</v>
      </c>
      <c r="P178" s="9">
        <v>6.7633409999999996</v>
      </c>
      <c r="Q178" s="9">
        <v>6.7146990000000004</v>
      </c>
      <c r="R178" s="9">
        <v>6.6556240000000004</v>
      </c>
      <c r="S178" s="9">
        <v>6.4335329999999997</v>
      </c>
      <c r="T178" s="9">
        <v>6.0598850000000004</v>
      </c>
      <c r="U178" s="9">
        <v>5.7085309999999998</v>
      </c>
      <c r="V178" s="9">
        <v>5.1325279999999998</v>
      </c>
      <c r="W178" s="9">
        <v>4.4665679999999996</v>
      </c>
      <c r="X178" s="9">
        <v>3.8278370000000002</v>
      </c>
      <c r="Y178" s="9">
        <v>3.1861890000000002</v>
      </c>
      <c r="Z178" s="9">
        <v>2.7070370000000001</v>
      </c>
      <c r="AA178" s="9">
        <v>2.4634510000000001</v>
      </c>
      <c r="AB178" s="9">
        <v>2.3037030000000001</v>
      </c>
      <c r="AC178" s="9">
        <v>2.194547</v>
      </c>
      <c r="AD178" s="9">
        <v>2.1228919999999998</v>
      </c>
      <c r="AE178" s="9">
        <v>1.649159</v>
      </c>
      <c r="AF178" s="9">
        <v>0.84199900000000005</v>
      </c>
      <c r="AG178" s="9">
        <v>0.25644699999999998</v>
      </c>
      <c r="AH178" s="9">
        <v>6.4149999999999997E-3</v>
      </c>
      <c r="AI178" s="9">
        <v>0</v>
      </c>
      <c r="AJ178" s="9">
        <v>0</v>
      </c>
      <c r="AK178" s="9">
        <v>0</v>
      </c>
      <c r="AL178" s="5" t="s">
        <v>191</v>
      </c>
    </row>
    <row r="179" spans="1:38" ht="15" customHeight="1">
      <c r="A179" s="81" t="s">
        <v>396</v>
      </c>
      <c r="B179" s="7" t="s">
        <v>170</v>
      </c>
      <c r="C179" s="9">
        <v>11.817678000000001</v>
      </c>
      <c r="D179" s="9">
        <v>6.5481670000000003</v>
      </c>
      <c r="E179" s="9">
        <v>3.9723310000000001</v>
      </c>
      <c r="F179" s="9">
        <v>3.5575749999999999</v>
      </c>
      <c r="G179" s="9">
        <v>3.0332499999999998</v>
      </c>
      <c r="H179" s="9">
        <v>2.3917510000000002</v>
      </c>
      <c r="I179" s="9">
        <v>1.6582570000000001</v>
      </c>
      <c r="J179" s="9">
        <v>1.0586070000000001</v>
      </c>
      <c r="K179" s="9">
        <v>0.39357199999999998</v>
      </c>
      <c r="L179" s="9">
        <v>0</v>
      </c>
      <c r="M179" s="9">
        <v>0</v>
      </c>
      <c r="N179" s="9">
        <v>0</v>
      </c>
      <c r="O179" s="9">
        <v>0</v>
      </c>
      <c r="P179" s="9">
        <v>0</v>
      </c>
      <c r="Q179" s="9">
        <v>0</v>
      </c>
      <c r="R179" s="9">
        <v>0</v>
      </c>
      <c r="S179" s="9">
        <v>0</v>
      </c>
      <c r="T179" s="9">
        <v>0</v>
      </c>
      <c r="U179" s="9">
        <v>0</v>
      </c>
      <c r="V179" s="9">
        <v>0</v>
      </c>
      <c r="W179" s="9">
        <v>0</v>
      </c>
      <c r="X179" s="9">
        <v>0</v>
      </c>
      <c r="Y179" s="9">
        <v>0</v>
      </c>
      <c r="Z179" s="9">
        <v>0</v>
      </c>
      <c r="AA179" s="9">
        <v>0</v>
      </c>
      <c r="AB179" s="9">
        <v>0</v>
      </c>
      <c r="AC179" s="9">
        <v>0</v>
      </c>
      <c r="AD179" s="9">
        <v>0</v>
      </c>
      <c r="AE179" s="9">
        <v>0</v>
      </c>
      <c r="AF179" s="9">
        <v>0</v>
      </c>
      <c r="AG179" s="9">
        <v>0</v>
      </c>
      <c r="AH179" s="9">
        <v>0</v>
      </c>
      <c r="AI179" s="9">
        <v>0</v>
      </c>
      <c r="AJ179" s="9">
        <v>0</v>
      </c>
      <c r="AK179" s="9">
        <v>0</v>
      </c>
      <c r="AL179" s="5" t="s">
        <v>191</v>
      </c>
    </row>
    <row r="180" spans="1:38" ht="15" customHeight="1">
      <c r="A180" s="81" t="s">
        <v>395</v>
      </c>
      <c r="B180" s="4" t="s">
        <v>203</v>
      </c>
      <c r="C180" s="13">
        <v>2511.5349120000001</v>
      </c>
      <c r="D180" s="13">
        <v>2381.4716800000001</v>
      </c>
      <c r="E180" s="13">
        <v>2276.8120119999999</v>
      </c>
      <c r="F180" s="13">
        <v>2178.4746089999999</v>
      </c>
      <c r="G180" s="13">
        <v>2075.7197270000001</v>
      </c>
      <c r="H180" s="13">
        <v>1961.1010739999999</v>
      </c>
      <c r="I180" s="13">
        <v>1851.142456</v>
      </c>
      <c r="J180" s="13">
        <v>1747.58374</v>
      </c>
      <c r="K180" s="13">
        <v>1647.0482179999999</v>
      </c>
      <c r="L180" s="13">
        <v>1563.4722899999999</v>
      </c>
      <c r="M180" s="13">
        <v>1473.4875489999999</v>
      </c>
      <c r="N180" s="13">
        <v>1371.9025879999999</v>
      </c>
      <c r="O180" s="13">
        <v>1207.2373050000001</v>
      </c>
      <c r="P180" s="13">
        <v>1011.4646</v>
      </c>
      <c r="Q180" s="13">
        <v>796.36218299999996</v>
      </c>
      <c r="R180" s="13">
        <v>494.72882099999998</v>
      </c>
      <c r="S180" s="13">
        <v>316.95755000000003</v>
      </c>
      <c r="T180" s="13">
        <v>277.75802599999997</v>
      </c>
      <c r="U180" s="13">
        <v>245.475449</v>
      </c>
      <c r="V180" s="13">
        <v>232.51629600000001</v>
      </c>
      <c r="W180" s="13">
        <v>207.94834900000001</v>
      </c>
      <c r="X180" s="13">
        <v>184.12248199999999</v>
      </c>
      <c r="Y180" s="13">
        <v>140.72015400000001</v>
      </c>
      <c r="Z180" s="13">
        <v>107.97835499999999</v>
      </c>
      <c r="AA180" s="13">
        <v>82.438477000000006</v>
      </c>
      <c r="AB180" s="13">
        <v>55.806969000000002</v>
      </c>
      <c r="AC180" s="13">
        <v>48.763359000000001</v>
      </c>
      <c r="AD180" s="13">
        <v>42.232384000000003</v>
      </c>
      <c r="AE180" s="13">
        <v>36.532623000000001</v>
      </c>
      <c r="AF180" s="13">
        <v>29.813053</v>
      </c>
      <c r="AG180" s="13">
        <v>16.262884</v>
      </c>
      <c r="AH180" s="13">
        <v>15.078906999999999</v>
      </c>
      <c r="AI180" s="13">
        <v>10.046472</v>
      </c>
      <c r="AJ180" s="13">
        <v>9.0270139999999994</v>
      </c>
      <c r="AK180" s="13">
        <v>7.018465</v>
      </c>
      <c r="AL180" s="2">
        <v>-0.16186300000000001</v>
      </c>
    </row>
    <row r="183" spans="1:38" ht="15" customHeight="1">
      <c r="B183" s="4" t="s">
        <v>394</v>
      </c>
    </row>
    <row r="184" spans="1:38" ht="15" customHeight="1">
      <c r="A184" s="81" t="s">
        <v>393</v>
      </c>
      <c r="B184" s="7" t="s">
        <v>268</v>
      </c>
      <c r="C184" s="9">
        <v>910.30432099999996</v>
      </c>
      <c r="D184" s="9">
        <v>884.72070299999996</v>
      </c>
      <c r="E184" s="9">
        <v>867.94622800000002</v>
      </c>
      <c r="F184" s="9">
        <v>862.171875</v>
      </c>
      <c r="G184" s="9">
        <v>856.39636199999995</v>
      </c>
      <c r="H184" s="9">
        <v>855.89404300000001</v>
      </c>
      <c r="I184" s="9">
        <v>855.45831299999998</v>
      </c>
      <c r="J184" s="9">
        <v>858.00280799999996</v>
      </c>
      <c r="K184" s="9">
        <v>860.74084500000004</v>
      </c>
      <c r="L184" s="9">
        <v>862.48303199999998</v>
      </c>
      <c r="M184" s="9">
        <v>864.21978799999999</v>
      </c>
      <c r="N184" s="9">
        <v>864.01904300000001</v>
      </c>
      <c r="O184" s="9">
        <v>857.74481200000002</v>
      </c>
      <c r="P184" s="9">
        <v>856.57202099999995</v>
      </c>
      <c r="Q184" s="9">
        <v>859.41326900000001</v>
      </c>
      <c r="R184" s="9">
        <v>861.26886000000002</v>
      </c>
      <c r="S184" s="9">
        <v>863.13445999999999</v>
      </c>
      <c r="T184" s="9">
        <v>866.018372</v>
      </c>
      <c r="U184" s="9">
        <v>866.91711399999997</v>
      </c>
      <c r="V184" s="9">
        <v>867.830017</v>
      </c>
      <c r="W184" s="9">
        <v>868.75775099999998</v>
      </c>
      <c r="X184" s="9">
        <v>870.70007299999997</v>
      </c>
      <c r="Y184" s="9">
        <v>872.65692100000001</v>
      </c>
      <c r="Z184" s="9">
        <v>875.62872300000004</v>
      </c>
      <c r="AA184" s="9">
        <v>877.61535600000002</v>
      </c>
      <c r="AB184" s="9">
        <v>879.61682099999996</v>
      </c>
      <c r="AC184" s="9">
        <v>881.63348399999995</v>
      </c>
      <c r="AD184" s="9">
        <v>884.66510000000005</v>
      </c>
      <c r="AE184" s="9">
        <v>887.71179199999995</v>
      </c>
      <c r="AF184" s="9">
        <v>890.77392599999996</v>
      </c>
      <c r="AG184" s="9">
        <v>893.85125700000003</v>
      </c>
      <c r="AH184" s="9">
        <v>896.94390899999996</v>
      </c>
      <c r="AI184" s="9">
        <v>900.05212400000005</v>
      </c>
      <c r="AJ184" s="9">
        <v>903.17590299999995</v>
      </c>
      <c r="AK184" s="9">
        <v>906.315247</v>
      </c>
      <c r="AL184" s="5">
        <v>7.3099999999999999E-4</v>
      </c>
    </row>
    <row r="185" spans="1:38" ht="15" customHeight="1">
      <c r="A185" s="81" t="s">
        <v>392</v>
      </c>
      <c r="B185" s="7" t="s">
        <v>263</v>
      </c>
      <c r="C185" s="9">
        <v>53.279998999999997</v>
      </c>
      <c r="D185" s="9">
        <v>53.565601000000001</v>
      </c>
      <c r="E185" s="9">
        <v>53.74691</v>
      </c>
      <c r="F185" s="9">
        <v>53.628470999999998</v>
      </c>
      <c r="G185" s="9">
        <v>53.615608000000002</v>
      </c>
      <c r="H185" s="9">
        <v>53.524872000000002</v>
      </c>
      <c r="I185" s="9">
        <v>52.742843999999998</v>
      </c>
      <c r="J185" s="9">
        <v>49.699126999999997</v>
      </c>
      <c r="K185" s="9">
        <v>48.273845999999999</v>
      </c>
      <c r="L185" s="9">
        <v>48.511116000000001</v>
      </c>
      <c r="M185" s="9">
        <v>47.852432</v>
      </c>
      <c r="N185" s="9">
        <v>46.200583999999999</v>
      </c>
      <c r="O185" s="9">
        <v>46.555695</v>
      </c>
      <c r="P185" s="9">
        <v>45.917895999999999</v>
      </c>
      <c r="Q185" s="9">
        <v>46.287354000000001</v>
      </c>
      <c r="R185" s="9">
        <v>46.617125999999999</v>
      </c>
      <c r="S185" s="9">
        <v>47.001503</v>
      </c>
      <c r="T185" s="9">
        <v>47.393569999999997</v>
      </c>
      <c r="U185" s="9">
        <v>47.793480000000002</v>
      </c>
      <c r="V185" s="9">
        <v>48.201393000000003</v>
      </c>
      <c r="W185" s="9">
        <v>48.617455</v>
      </c>
      <c r="X185" s="9">
        <v>49.041840000000001</v>
      </c>
      <c r="Y185" s="9">
        <v>49.474716000000001</v>
      </c>
      <c r="Z185" s="9">
        <v>49.916245000000004</v>
      </c>
      <c r="AA185" s="9">
        <v>50.366607999999999</v>
      </c>
      <c r="AB185" s="9">
        <v>50.825980999999999</v>
      </c>
      <c r="AC185" s="9">
        <v>51.294533000000001</v>
      </c>
      <c r="AD185" s="9">
        <v>51.772464999999997</v>
      </c>
      <c r="AE185" s="9">
        <v>52.259948999999999</v>
      </c>
      <c r="AF185" s="9">
        <v>52.757187000000002</v>
      </c>
      <c r="AG185" s="9">
        <v>53.264366000000003</v>
      </c>
      <c r="AH185" s="9">
        <v>53.781692999999997</v>
      </c>
      <c r="AI185" s="9">
        <v>54.309372000000003</v>
      </c>
      <c r="AJ185" s="9">
        <v>54.847594999999998</v>
      </c>
      <c r="AK185" s="9">
        <v>55.396576000000003</v>
      </c>
      <c r="AL185" s="5">
        <v>1.0189999999999999E-3</v>
      </c>
    </row>
    <row r="186" spans="1:38" ht="15" customHeight="1">
      <c r="A186" s="81" t="s">
        <v>391</v>
      </c>
      <c r="B186" s="7" t="s">
        <v>258</v>
      </c>
      <c r="C186" s="9">
        <v>31.18</v>
      </c>
      <c r="D186" s="9">
        <v>30.125601</v>
      </c>
      <c r="E186" s="9">
        <v>29.998695000000001</v>
      </c>
      <c r="F186" s="9">
        <v>29.859711000000001</v>
      </c>
      <c r="G186" s="9">
        <v>29.743338000000001</v>
      </c>
      <c r="H186" s="9">
        <v>29.942074000000002</v>
      </c>
      <c r="I186" s="9">
        <v>30.144783</v>
      </c>
      <c r="J186" s="9">
        <v>30.351542999999999</v>
      </c>
      <c r="K186" s="9">
        <v>30.562442999999998</v>
      </c>
      <c r="L186" s="9">
        <v>30.777560999999999</v>
      </c>
      <c r="M186" s="9">
        <v>30.937674999999999</v>
      </c>
      <c r="N186" s="9">
        <v>31.034754</v>
      </c>
      <c r="O186" s="9">
        <v>31.011687999999999</v>
      </c>
      <c r="P186" s="9">
        <v>30.735067000000001</v>
      </c>
      <c r="Q186" s="9">
        <v>30.394527</v>
      </c>
      <c r="R186" s="9">
        <v>30.000510999999999</v>
      </c>
      <c r="S186" s="9">
        <v>29.410187000000001</v>
      </c>
      <c r="T186" s="9">
        <v>28.212039999999998</v>
      </c>
      <c r="U186" s="9">
        <v>27.409300000000002</v>
      </c>
      <c r="V186" s="9">
        <v>26.823281999999999</v>
      </c>
      <c r="W186" s="9">
        <v>26.519407000000001</v>
      </c>
      <c r="X186" s="9">
        <v>26.401420999999999</v>
      </c>
      <c r="Y186" s="9">
        <v>26.412067</v>
      </c>
      <c r="Z186" s="9">
        <v>26.511092999999999</v>
      </c>
      <c r="AA186" s="9">
        <v>26.650034000000002</v>
      </c>
      <c r="AB186" s="9">
        <v>26.864222999999999</v>
      </c>
      <c r="AC186" s="9">
        <v>27.116952999999999</v>
      </c>
      <c r="AD186" s="9">
        <v>27.394361</v>
      </c>
      <c r="AE186" s="9">
        <v>27.686727999999999</v>
      </c>
      <c r="AF186" s="9">
        <v>27.990656000000001</v>
      </c>
      <c r="AG186" s="9">
        <v>28.304801999999999</v>
      </c>
      <c r="AH186" s="9">
        <v>28.628885</v>
      </c>
      <c r="AI186" s="9">
        <v>28.961925999999998</v>
      </c>
      <c r="AJ186" s="9">
        <v>29.303654000000002</v>
      </c>
      <c r="AK186" s="9">
        <v>29.653760999999999</v>
      </c>
      <c r="AL186" s="5">
        <v>-4.7800000000000002E-4</v>
      </c>
    </row>
    <row r="187" spans="1:38" ht="15" customHeight="1">
      <c r="A187" s="81" t="s">
        <v>390</v>
      </c>
      <c r="B187" s="7" t="s">
        <v>253</v>
      </c>
      <c r="C187" s="9">
        <v>79.460007000000004</v>
      </c>
      <c r="D187" s="9">
        <v>75.619202000000001</v>
      </c>
      <c r="E187" s="9">
        <v>75.899788000000001</v>
      </c>
      <c r="F187" s="9">
        <v>76.387939000000003</v>
      </c>
      <c r="G187" s="9">
        <v>75.885857000000001</v>
      </c>
      <c r="H187" s="9">
        <v>76.366798000000003</v>
      </c>
      <c r="I187" s="9">
        <v>75.829430000000002</v>
      </c>
      <c r="J187" s="9">
        <v>76.263382000000007</v>
      </c>
      <c r="K187" s="9">
        <v>75.800407000000007</v>
      </c>
      <c r="L187" s="9">
        <v>76.348174999999998</v>
      </c>
      <c r="M187" s="9">
        <v>76.906891000000002</v>
      </c>
      <c r="N187" s="9">
        <v>77.476791000000006</v>
      </c>
      <c r="O187" s="9">
        <v>77.058090000000007</v>
      </c>
      <c r="P187" s="9">
        <v>76.651000999999994</v>
      </c>
      <c r="Q187" s="9">
        <v>77.255782999999994</v>
      </c>
      <c r="R187" s="9">
        <v>77.872649999999993</v>
      </c>
      <c r="S187" s="9">
        <v>78.048584000000005</v>
      </c>
      <c r="T187" s="9">
        <v>77.720778999999993</v>
      </c>
      <c r="U187" s="9">
        <v>77.829139999999995</v>
      </c>
      <c r="V187" s="9">
        <v>77.200210999999996</v>
      </c>
      <c r="W187" s="9">
        <v>77.687561000000002</v>
      </c>
      <c r="X187" s="9">
        <v>78.243217000000001</v>
      </c>
      <c r="Y187" s="9">
        <v>78.844688000000005</v>
      </c>
      <c r="Z187" s="9">
        <v>79.485146</v>
      </c>
      <c r="AA187" s="9">
        <v>80.162719999999993</v>
      </c>
      <c r="AB187" s="9">
        <v>80.874435000000005</v>
      </c>
      <c r="AC187" s="9">
        <v>81.615311000000005</v>
      </c>
      <c r="AD187" s="9">
        <v>82.381844000000001</v>
      </c>
      <c r="AE187" s="9">
        <v>83.166831999999999</v>
      </c>
      <c r="AF187" s="9">
        <v>83.974907000000002</v>
      </c>
      <c r="AG187" s="9">
        <v>84.801849000000004</v>
      </c>
      <c r="AH187" s="9">
        <v>85.647011000000006</v>
      </c>
      <c r="AI187" s="9">
        <v>86.510077999999993</v>
      </c>
      <c r="AJ187" s="9">
        <v>87.448813999999999</v>
      </c>
      <c r="AK187" s="9">
        <v>88.348906999999997</v>
      </c>
      <c r="AL187" s="5">
        <v>4.7260000000000002E-3</v>
      </c>
    </row>
    <row r="188" spans="1:38" ht="15" customHeight="1">
      <c r="A188" s="81" t="s">
        <v>389</v>
      </c>
      <c r="B188" s="7" t="s">
        <v>248</v>
      </c>
      <c r="C188" s="9">
        <v>397.080017</v>
      </c>
      <c r="D188" s="9">
        <v>398.891571</v>
      </c>
      <c r="E188" s="9">
        <v>402.09600799999998</v>
      </c>
      <c r="F188" s="9">
        <v>405.36456299999998</v>
      </c>
      <c r="G188" s="9">
        <v>408.69845600000002</v>
      </c>
      <c r="H188" s="9">
        <v>412.09899899999999</v>
      </c>
      <c r="I188" s="9">
        <v>414.51217700000001</v>
      </c>
      <c r="J188" s="9">
        <v>418.00967400000002</v>
      </c>
      <c r="K188" s="9">
        <v>421.52862499999998</v>
      </c>
      <c r="L188" s="9">
        <v>424.20770299999998</v>
      </c>
      <c r="M188" s="9">
        <v>426.94329800000003</v>
      </c>
      <c r="N188" s="9">
        <v>430.744415</v>
      </c>
      <c r="O188" s="9">
        <v>433.62756300000001</v>
      </c>
      <c r="P188" s="9">
        <v>436.60934400000002</v>
      </c>
      <c r="Q188" s="9">
        <v>438.66336100000001</v>
      </c>
      <c r="R188" s="9">
        <v>442.80068999999997</v>
      </c>
      <c r="S188" s="9">
        <v>446.993225</v>
      </c>
      <c r="T188" s="9">
        <v>451.30310100000003</v>
      </c>
      <c r="U188" s="9">
        <v>455.69915800000001</v>
      </c>
      <c r="V188" s="9">
        <v>459.18316700000003</v>
      </c>
      <c r="W188" s="9">
        <v>461.756775</v>
      </c>
      <c r="X188" s="9">
        <v>462.42193600000002</v>
      </c>
      <c r="Y188" s="9">
        <v>467.18035900000001</v>
      </c>
      <c r="Z188" s="9">
        <v>467.03396600000002</v>
      </c>
      <c r="AA188" s="9">
        <v>470.98461900000001</v>
      </c>
      <c r="AB188" s="9">
        <v>474.03430200000003</v>
      </c>
      <c r="AC188" s="9">
        <v>478.18499800000001</v>
      </c>
      <c r="AD188" s="9">
        <v>482.43875100000002</v>
      </c>
      <c r="AE188" s="9">
        <v>487.79745500000001</v>
      </c>
      <c r="AF188" s="9">
        <v>493.26336700000002</v>
      </c>
      <c r="AG188" s="9">
        <v>498.83871499999998</v>
      </c>
      <c r="AH188" s="9">
        <v>504.52542099999999</v>
      </c>
      <c r="AI188" s="9">
        <v>510.32592799999998</v>
      </c>
      <c r="AJ188" s="9">
        <v>516.24249299999997</v>
      </c>
      <c r="AK188" s="9">
        <v>522.27728300000001</v>
      </c>
      <c r="AL188" s="5">
        <v>8.2000000000000007E-3</v>
      </c>
    </row>
    <row r="189" spans="1:38" ht="15" customHeight="1">
      <c r="A189" s="81" t="s">
        <v>388</v>
      </c>
      <c r="B189" s="7" t="s">
        <v>243</v>
      </c>
      <c r="C189" s="9">
        <v>68.239998</v>
      </c>
      <c r="D189" s="9">
        <v>67.484795000000005</v>
      </c>
      <c r="E189" s="9">
        <v>66.285697999999996</v>
      </c>
      <c r="F189" s="9">
        <v>64.603286999999995</v>
      </c>
      <c r="G189" s="9">
        <v>63.770080999999998</v>
      </c>
      <c r="H189" s="9">
        <v>64.028571999999997</v>
      </c>
      <c r="I189" s="9">
        <v>64.180801000000002</v>
      </c>
      <c r="J189" s="9">
        <v>64.448798999999994</v>
      </c>
      <c r="K189" s="9">
        <v>63.607208</v>
      </c>
      <c r="L189" s="9">
        <v>63.784641000000001</v>
      </c>
      <c r="M189" s="9">
        <v>62.989913999999999</v>
      </c>
      <c r="N189" s="9">
        <v>62.278579999999998</v>
      </c>
      <c r="O189" s="9">
        <v>61.573020999999997</v>
      </c>
      <c r="P189" s="9">
        <v>61.856293000000001</v>
      </c>
      <c r="Q189" s="9">
        <v>62.070594999999997</v>
      </c>
      <c r="R189" s="9">
        <v>61.382370000000002</v>
      </c>
      <c r="S189" s="9">
        <v>60.700378000000001</v>
      </c>
      <c r="T189" s="9">
        <v>61.007812000000001</v>
      </c>
      <c r="U189" s="9">
        <v>59.338664999999999</v>
      </c>
      <c r="V189" s="9">
        <v>59.676147</v>
      </c>
      <c r="W189" s="9">
        <v>59.02037</v>
      </c>
      <c r="X189" s="9">
        <v>59.371474999999997</v>
      </c>
      <c r="Y189" s="9">
        <v>59.729607000000001</v>
      </c>
      <c r="Z189" s="9">
        <v>60.094901999999998</v>
      </c>
      <c r="AA189" s="9">
        <v>60.467498999999997</v>
      </c>
      <c r="AB189" s="9">
        <v>60.847557000000002</v>
      </c>
      <c r="AC189" s="9">
        <v>61.235202999999998</v>
      </c>
      <c r="AD189" s="9">
        <v>61.630614999999999</v>
      </c>
      <c r="AE189" s="9">
        <v>62.033928000000003</v>
      </c>
      <c r="AF189" s="9">
        <v>62.296272000000002</v>
      </c>
      <c r="AG189" s="9">
        <v>63.322204999999997</v>
      </c>
      <c r="AH189" s="9">
        <v>64.398681999999994</v>
      </c>
      <c r="AI189" s="9">
        <v>65.528152000000006</v>
      </c>
      <c r="AJ189" s="9">
        <v>66.713272000000003</v>
      </c>
      <c r="AK189" s="9">
        <v>67.956749000000002</v>
      </c>
      <c r="AL189" s="5">
        <v>2.1100000000000001E-4</v>
      </c>
    </row>
    <row r="190" spans="1:38" ht="15" customHeight="1">
      <c r="A190" s="81" t="s">
        <v>387</v>
      </c>
      <c r="B190" s="7" t="s">
        <v>238</v>
      </c>
      <c r="C190" s="9">
        <v>109.619995</v>
      </c>
      <c r="D190" s="9">
        <v>110.612396</v>
      </c>
      <c r="E190" s="9">
        <v>112.073448</v>
      </c>
      <c r="F190" s="9">
        <v>113.79261</v>
      </c>
      <c r="G190" s="9">
        <v>115.546143</v>
      </c>
      <c r="H190" s="9">
        <v>117.33474699999999</v>
      </c>
      <c r="I190" s="9">
        <v>118.872108</v>
      </c>
      <c r="J190" s="9">
        <v>120.720184</v>
      </c>
      <c r="K190" s="9">
        <v>122.475548</v>
      </c>
      <c r="L190" s="9">
        <v>123.411598</v>
      </c>
      <c r="M190" s="9">
        <v>116.824432</v>
      </c>
      <c r="N190" s="9">
        <v>118.355881</v>
      </c>
      <c r="O190" s="9">
        <v>119.410431</v>
      </c>
      <c r="P190" s="9">
        <v>121.496719</v>
      </c>
      <c r="Q190" s="9">
        <v>123.634277</v>
      </c>
      <c r="R190" s="9">
        <v>125.814575</v>
      </c>
      <c r="S190" s="9">
        <v>128.038498</v>
      </c>
      <c r="T190" s="9">
        <v>130.27597</v>
      </c>
      <c r="U190" s="9">
        <v>132.580704</v>
      </c>
      <c r="V190" s="9">
        <v>134.940292</v>
      </c>
      <c r="W190" s="9">
        <v>137.347061</v>
      </c>
      <c r="X190" s="9">
        <v>139.80195599999999</v>
      </c>
      <c r="Y190" s="9">
        <v>142.305939</v>
      </c>
      <c r="Z190" s="9">
        <v>144.12695299999999</v>
      </c>
      <c r="AA190" s="9">
        <v>147.08952300000001</v>
      </c>
      <c r="AB190" s="9">
        <v>150.114914</v>
      </c>
      <c r="AC190" s="9">
        <v>153.20451399999999</v>
      </c>
      <c r="AD190" s="9">
        <v>156.35969499999999</v>
      </c>
      <c r="AE190" s="9">
        <v>159.581863</v>
      </c>
      <c r="AF190" s="9">
        <v>162.87249800000001</v>
      </c>
      <c r="AG190" s="9">
        <v>166.233124</v>
      </c>
      <c r="AH190" s="9">
        <v>169.66525300000001</v>
      </c>
      <c r="AI190" s="9">
        <v>173.17034899999999</v>
      </c>
      <c r="AJ190" s="9">
        <v>176.75010700000001</v>
      </c>
      <c r="AK190" s="9">
        <v>180.406113</v>
      </c>
      <c r="AL190" s="5">
        <v>1.4933999999999999E-2</v>
      </c>
    </row>
    <row r="191" spans="1:38" ht="15" customHeight="1">
      <c r="A191" s="81" t="s">
        <v>386</v>
      </c>
      <c r="B191" s="7" t="s">
        <v>233</v>
      </c>
      <c r="C191" s="9">
        <v>57.559998</v>
      </c>
      <c r="D191" s="9">
        <v>58.131199000000002</v>
      </c>
      <c r="E191" s="9">
        <v>58.265022000000002</v>
      </c>
      <c r="F191" s="9">
        <v>58.133400000000002</v>
      </c>
      <c r="G191" s="9">
        <v>58.593113000000002</v>
      </c>
      <c r="H191" s="9">
        <v>59.075851</v>
      </c>
      <c r="I191" s="9">
        <v>59.546317999999999</v>
      </c>
      <c r="J191" s="9">
        <v>60.000228999999997</v>
      </c>
      <c r="K191" s="9">
        <v>60.440907000000003</v>
      </c>
      <c r="L191" s="9">
        <v>59.865524000000001</v>
      </c>
      <c r="M191" s="9">
        <v>60.279384999999998</v>
      </c>
      <c r="N191" s="9">
        <v>60.626536999999999</v>
      </c>
      <c r="O191" s="9">
        <v>60.86018</v>
      </c>
      <c r="P191" s="9">
        <v>60.736758999999999</v>
      </c>
      <c r="Q191" s="9">
        <v>60.958694000000001</v>
      </c>
      <c r="R191" s="9">
        <v>61.172386000000003</v>
      </c>
      <c r="S191" s="9">
        <v>61.470954999999996</v>
      </c>
      <c r="T191" s="9">
        <v>61.766575000000003</v>
      </c>
      <c r="U191" s="9">
        <v>62.068882000000002</v>
      </c>
      <c r="V191" s="9">
        <v>62.382755000000003</v>
      </c>
      <c r="W191" s="9">
        <v>62.710284999999999</v>
      </c>
      <c r="X191" s="9">
        <v>63.042889000000002</v>
      </c>
      <c r="Y191" s="9">
        <v>62.394950999999999</v>
      </c>
      <c r="Z191" s="9">
        <v>62.755099999999999</v>
      </c>
      <c r="AA191" s="9">
        <v>63.136631000000001</v>
      </c>
      <c r="AB191" s="9">
        <v>62.520969000000001</v>
      </c>
      <c r="AC191" s="9">
        <v>62.125689999999999</v>
      </c>
      <c r="AD191" s="9">
        <v>63.081305999999998</v>
      </c>
      <c r="AE191" s="9">
        <v>63.888537999999997</v>
      </c>
      <c r="AF191" s="9">
        <v>63.333649000000001</v>
      </c>
      <c r="AG191" s="9">
        <v>62.576816999999998</v>
      </c>
      <c r="AH191" s="9">
        <v>63.333362999999999</v>
      </c>
      <c r="AI191" s="9">
        <v>64.388451000000003</v>
      </c>
      <c r="AJ191" s="9">
        <v>65.464637999999994</v>
      </c>
      <c r="AK191" s="9">
        <v>66.562325000000001</v>
      </c>
      <c r="AL191" s="5">
        <v>4.1130000000000003E-3</v>
      </c>
    </row>
    <row r="192" spans="1:38" ht="15" customHeight="1">
      <c r="A192" s="81" t="s">
        <v>385</v>
      </c>
      <c r="B192" s="7" t="s">
        <v>228</v>
      </c>
      <c r="C192" s="9">
        <v>167.363922</v>
      </c>
      <c r="D192" s="9">
        <v>169.474411</v>
      </c>
      <c r="E192" s="9">
        <v>171.26391599999999</v>
      </c>
      <c r="F192" s="9">
        <v>173.08917199999999</v>
      </c>
      <c r="G192" s="9">
        <v>174.95095800000001</v>
      </c>
      <c r="H192" s="9">
        <v>176.849976</v>
      </c>
      <c r="I192" s="9">
        <v>178.78698700000001</v>
      </c>
      <c r="J192" s="9">
        <v>180.76269500000001</v>
      </c>
      <c r="K192" s="9">
        <v>182.77796900000001</v>
      </c>
      <c r="L192" s="9">
        <v>184.83351099999999</v>
      </c>
      <c r="M192" s="9">
        <v>186.93017599999999</v>
      </c>
      <c r="N192" s="9">
        <v>189.06878699999999</v>
      </c>
      <c r="O192" s="9">
        <v>191.25015300000001</v>
      </c>
      <c r="P192" s="9">
        <v>193.47515899999999</v>
      </c>
      <c r="Q192" s="9">
        <v>195.74465900000001</v>
      </c>
      <c r="R192" s="9">
        <v>196.80265800000001</v>
      </c>
      <c r="S192" s="9">
        <v>201.196686</v>
      </c>
      <c r="T192" s="9">
        <v>205.80249000000001</v>
      </c>
      <c r="U192" s="9">
        <v>210.39819299999999</v>
      </c>
      <c r="V192" s="9">
        <v>215.14657600000001</v>
      </c>
      <c r="W192" s="9">
        <v>220.037903</v>
      </c>
      <c r="X192" s="9">
        <v>224.924622</v>
      </c>
      <c r="Y192" s="9">
        <v>230.057526</v>
      </c>
      <c r="Z192" s="9">
        <v>235.05200199999999</v>
      </c>
      <c r="AA192" s="9">
        <v>240.156555</v>
      </c>
      <c r="AB192" s="9">
        <v>245.43396000000001</v>
      </c>
      <c r="AC192" s="9">
        <v>250.87420700000001</v>
      </c>
      <c r="AD192" s="9">
        <v>256.50253300000003</v>
      </c>
      <c r="AE192" s="9">
        <v>262.32037400000002</v>
      </c>
      <c r="AF192" s="9">
        <v>268.32781999999997</v>
      </c>
      <c r="AG192" s="9">
        <v>274.534088</v>
      </c>
      <c r="AH192" s="9">
        <v>280.95068400000002</v>
      </c>
      <c r="AI192" s="9">
        <v>287.57458500000001</v>
      </c>
      <c r="AJ192" s="9">
        <v>294.41674799999998</v>
      </c>
      <c r="AK192" s="9">
        <v>301.48449699999998</v>
      </c>
      <c r="AL192" s="5">
        <v>1.7607999999999999E-2</v>
      </c>
    </row>
    <row r="193" spans="1:38" ht="15" customHeight="1">
      <c r="A193" s="81" t="s">
        <v>384</v>
      </c>
      <c r="B193" s="7" t="s">
        <v>223</v>
      </c>
      <c r="C193" s="9">
        <v>67.279999000000004</v>
      </c>
      <c r="D193" s="9">
        <v>68.965598999999997</v>
      </c>
      <c r="E193" s="9">
        <v>70.756157000000002</v>
      </c>
      <c r="F193" s="9">
        <v>72.646254999999996</v>
      </c>
      <c r="G193" s="9">
        <v>74.612244000000004</v>
      </c>
      <c r="H193" s="9">
        <v>76.591292999999993</v>
      </c>
      <c r="I193" s="9">
        <v>78.526450999999994</v>
      </c>
      <c r="J193" s="9">
        <v>80.382003999999995</v>
      </c>
      <c r="K193" s="9">
        <v>82.150665000000004</v>
      </c>
      <c r="L193" s="9">
        <v>83.866066000000004</v>
      </c>
      <c r="M193" s="9">
        <v>85.553047000000007</v>
      </c>
      <c r="N193" s="9">
        <v>85.202492000000007</v>
      </c>
      <c r="O193" s="9">
        <v>85.828368999999995</v>
      </c>
      <c r="P193" s="9">
        <v>86.484183999999999</v>
      </c>
      <c r="Q193" s="9">
        <v>88.173119</v>
      </c>
      <c r="R193" s="9">
        <v>89.895836000000003</v>
      </c>
      <c r="S193" s="9">
        <v>91.653000000000006</v>
      </c>
      <c r="T193" s="9">
        <v>93.289260999999996</v>
      </c>
      <c r="U193" s="9">
        <v>94.117431999999994</v>
      </c>
      <c r="V193" s="9">
        <v>95.979590999999999</v>
      </c>
      <c r="W193" s="9">
        <v>97.881546</v>
      </c>
      <c r="X193" s="9">
        <v>99.819618000000006</v>
      </c>
      <c r="Y193" s="9">
        <v>101.79840900000001</v>
      </c>
      <c r="Z193" s="9">
        <v>103.81675</v>
      </c>
      <c r="AA193" s="9">
        <v>105.875435</v>
      </c>
      <c r="AB193" s="9">
        <v>107.97532699999999</v>
      </c>
      <c r="AC193" s="9">
        <v>110.117188</v>
      </c>
      <c r="AD193" s="9">
        <v>112.30191000000001</v>
      </c>
      <c r="AE193" s="9">
        <v>114.530304</v>
      </c>
      <c r="AF193" s="9">
        <v>116.803299</v>
      </c>
      <c r="AG193" s="9">
        <v>119.12172700000001</v>
      </c>
      <c r="AH193" s="9">
        <v>121.486542</v>
      </c>
      <c r="AI193" s="9">
        <v>123.898636</v>
      </c>
      <c r="AJ193" s="9">
        <v>126.35895499999999</v>
      </c>
      <c r="AK193" s="9">
        <v>128.868515</v>
      </c>
      <c r="AL193" s="5">
        <v>1.9126000000000001E-2</v>
      </c>
    </row>
    <row r="194" spans="1:38" ht="15" customHeight="1">
      <c r="A194" s="81" t="s">
        <v>383</v>
      </c>
      <c r="B194" s="7" t="s">
        <v>218</v>
      </c>
      <c r="C194" s="9">
        <v>86.800003000000004</v>
      </c>
      <c r="D194" s="9">
        <v>85.295997999999997</v>
      </c>
      <c r="E194" s="9">
        <v>85.903914999999998</v>
      </c>
      <c r="F194" s="9">
        <v>86.752883999999995</v>
      </c>
      <c r="G194" s="9">
        <v>87.618819999999999</v>
      </c>
      <c r="H194" s="9">
        <v>88.502089999999995</v>
      </c>
      <c r="I194" s="9">
        <v>89.403030000000001</v>
      </c>
      <c r="J194" s="9">
        <v>90.281525000000002</v>
      </c>
      <c r="K194" s="9">
        <v>91.218849000000006</v>
      </c>
      <c r="L194" s="9">
        <v>92.099586000000002</v>
      </c>
      <c r="M194" s="9">
        <v>92.979202000000001</v>
      </c>
      <c r="N194" s="9">
        <v>93.923903999999993</v>
      </c>
      <c r="O194" s="9">
        <v>94.899520999999993</v>
      </c>
      <c r="P194" s="9">
        <v>95.852676000000002</v>
      </c>
      <c r="Q194" s="9">
        <v>96.865189000000001</v>
      </c>
      <c r="R194" s="9">
        <v>97.730507000000003</v>
      </c>
      <c r="S194" s="9">
        <v>98.482253999999998</v>
      </c>
      <c r="T194" s="9">
        <v>98.388023000000004</v>
      </c>
      <c r="U194" s="9">
        <v>98.734618999999995</v>
      </c>
      <c r="V194" s="9">
        <v>91.603279000000001</v>
      </c>
      <c r="W194" s="9">
        <v>92.240928999999994</v>
      </c>
      <c r="X194" s="9">
        <v>93.281738000000004</v>
      </c>
      <c r="Y194" s="9">
        <v>94.518287999999998</v>
      </c>
      <c r="Z194" s="9">
        <v>95.779555999999999</v>
      </c>
      <c r="AA194" s="9">
        <v>97.066063</v>
      </c>
      <c r="AB194" s="9">
        <v>98.378304</v>
      </c>
      <c r="AC194" s="9">
        <v>99.716774000000001</v>
      </c>
      <c r="AD194" s="9">
        <v>101.066872</v>
      </c>
      <c r="AE194" s="9">
        <v>102.459114</v>
      </c>
      <c r="AF194" s="9">
        <v>103.87921900000001</v>
      </c>
      <c r="AG194" s="9">
        <v>105.32772799999999</v>
      </c>
      <c r="AH194" s="9">
        <v>106.802406</v>
      </c>
      <c r="AI194" s="9">
        <v>108.306465</v>
      </c>
      <c r="AJ194" s="9">
        <v>109.841728</v>
      </c>
      <c r="AK194" s="9">
        <v>111.409485</v>
      </c>
      <c r="AL194" s="5">
        <v>8.1259999999999995E-3</v>
      </c>
    </row>
    <row r="195" spans="1:38" ht="15" customHeight="1">
      <c r="A195" s="81" t="s">
        <v>382</v>
      </c>
      <c r="B195" s="7" t="s">
        <v>213</v>
      </c>
      <c r="C195" s="9">
        <v>21</v>
      </c>
      <c r="D195" s="9">
        <v>21</v>
      </c>
      <c r="E195" s="9">
        <v>21</v>
      </c>
      <c r="F195" s="9">
        <v>21</v>
      </c>
      <c r="G195" s="9">
        <v>21</v>
      </c>
      <c r="H195" s="9">
        <v>21</v>
      </c>
      <c r="I195" s="9">
        <v>20.999998000000001</v>
      </c>
      <c r="J195" s="9">
        <v>21</v>
      </c>
      <c r="K195" s="9">
        <v>21</v>
      </c>
      <c r="L195" s="9">
        <v>21</v>
      </c>
      <c r="M195" s="9">
        <v>21</v>
      </c>
      <c r="N195" s="9">
        <v>20.999998000000001</v>
      </c>
      <c r="O195" s="9">
        <v>20.946574999999999</v>
      </c>
      <c r="P195" s="9">
        <v>20.946574999999999</v>
      </c>
      <c r="Q195" s="9">
        <v>20.898672000000001</v>
      </c>
      <c r="R195" s="9">
        <v>20.877033000000001</v>
      </c>
      <c r="S195" s="9">
        <v>22.757335999999999</v>
      </c>
      <c r="T195" s="9">
        <v>25.596105999999999</v>
      </c>
      <c r="U195" s="9">
        <v>28.637837999999999</v>
      </c>
      <c r="V195" s="9">
        <v>31.894537</v>
      </c>
      <c r="W195" s="9">
        <v>35.367171999999997</v>
      </c>
      <c r="X195" s="9">
        <v>37.808483000000003</v>
      </c>
      <c r="Y195" s="9">
        <v>41.701725000000003</v>
      </c>
      <c r="Z195" s="9">
        <v>46.048378</v>
      </c>
      <c r="AA195" s="9">
        <v>50.354019000000001</v>
      </c>
      <c r="AB195" s="9">
        <v>54.875984000000003</v>
      </c>
      <c r="AC195" s="9">
        <v>59.613151999999999</v>
      </c>
      <c r="AD195" s="9">
        <v>62.564582999999999</v>
      </c>
      <c r="AE195" s="9">
        <v>67.729515000000006</v>
      </c>
      <c r="AF195" s="9">
        <v>73.107613000000001</v>
      </c>
      <c r="AG195" s="9">
        <v>78.699202999999997</v>
      </c>
      <c r="AH195" s="9">
        <v>84.505295000000004</v>
      </c>
      <c r="AI195" s="9">
        <v>90.527801999999994</v>
      </c>
      <c r="AJ195" s="9">
        <v>97.313186999999999</v>
      </c>
      <c r="AK195" s="9">
        <v>104.40969800000001</v>
      </c>
      <c r="AL195" s="5">
        <v>4.9799999999999997E-2</v>
      </c>
    </row>
    <row r="196" spans="1:38" ht="15" customHeight="1">
      <c r="A196" s="81" t="s">
        <v>381</v>
      </c>
      <c r="B196" s="7" t="s">
        <v>208</v>
      </c>
      <c r="C196" s="9">
        <v>22</v>
      </c>
      <c r="D196" s="9">
        <v>22</v>
      </c>
      <c r="E196" s="9">
        <v>22.000001999999999</v>
      </c>
      <c r="F196" s="9">
        <v>22</v>
      </c>
      <c r="G196" s="9">
        <v>22</v>
      </c>
      <c r="H196" s="9">
        <v>22</v>
      </c>
      <c r="I196" s="9">
        <v>22</v>
      </c>
      <c r="J196" s="9">
        <v>22</v>
      </c>
      <c r="K196" s="9">
        <v>22</v>
      </c>
      <c r="L196" s="9">
        <v>22</v>
      </c>
      <c r="M196" s="9">
        <v>22</v>
      </c>
      <c r="N196" s="9">
        <v>22.000001999999999</v>
      </c>
      <c r="O196" s="9">
        <v>22</v>
      </c>
      <c r="P196" s="9">
        <v>22.000001999999999</v>
      </c>
      <c r="Q196" s="9">
        <v>22</v>
      </c>
      <c r="R196" s="9">
        <v>22.000004000000001</v>
      </c>
      <c r="S196" s="9">
        <v>22.149508999999998</v>
      </c>
      <c r="T196" s="9">
        <v>22.365444</v>
      </c>
      <c r="U196" s="9">
        <v>22.588322000000002</v>
      </c>
      <c r="V196" s="9">
        <v>22.811233999999999</v>
      </c>
      <c r="W196" s="9">
        <v>23.041419999999999</v>
      </c>
      <c r="X196" s="9">
        <v>23.279236000000001</v>
      </c>
      <c r="Y196" s="9">
        <v>22.491755999999999</v>
      </c>
      <c r="Z196" s="9">
        <v>22.718026999999999</v>
      </c>
      <c r="AA196" s="9">
        <v>23.017160000000001</v>
      </c>
      <c r="AB196" s="9">
        <v>23.269939000000001</v>
      </c>
      <c r="AC196" s="9">
        <v>23.525697999999998</v>
      </c>
      <c r="AD196" s="9">
        <v>23.784468</v>
      </c>
      <c r="AE196" s="9">
        <v>24.046322</v>
      </c>
      <c r="AF196" s="9">
        <v>24.311377</v>
      </c>
      <c r="AG196" s="9">
        <v>24.562721</v>
      </c>
      <c r="AH196" s="9">
        <v>24.851711000000002</v>
      </c>
      <c r="AI196" s="9">
        <v>25.124222</v>
      </c>
      <c r="AJ196" s="9">
        <v>25.407017</v>
      </c>
      <c r="AK196" s="9">
        <v>25.69087</v>
      </c>
      <c r="AL196" s="5">
        <v>4.7109999999999999E-3</v>
      </c>
    </row>
    <row r="197" spans="1:38" ht="15" customHeight="1" thickBot="1">
      <c r="A197" s="81" t="s">
        <v>380</v>
      </c>
      <c r="B197" s="4" t="s">
        <v>203</v>
      </c>
      <c r="C197" s="13">
        <v>2071.1684570000002</v>
      </c>
      <c r="D197" s="13">
        <v>2045.8869629999999</v>
      </c>
      <c r="E197" s="13">
        <v>2037.235962</v>
      </c>
      <c r="F197" s="13">
        <v>2039.4300539999999</v>
      </c>
      <c r="G197" s="13">
        <v>2042.4307859999999</v>
      </c>
      <c r="H197" s="13">
        <v>2053.2094729999999</v>
      </c>
      <c r="I197" s="13">
        <v>2061.0034179999998</v>
      </c>
      <c r="J197" s="13">
        <v>2071.921875</v>
      </c>
      <c r="K197" s="13">
        <v>2082.5776369999999</v>
      </c>
      <c r="L197" s="13">
        <v>2093.1884770000001</v>
      </c>
      <c r="M197" s="13">
        <v>2095.41626</v>
      </c>
      <c r="N197" s="13">
        <v>2101.931885</v>
      </c>
      <c r="O197" s="13">
        <v>2102.7661130000001</v>
      </c>
      <c r="P197" s="13">
        <v>2109.33374</v>
      </c>
      <c r="Q197" s="13">
        <v>2122.3596189999998</v>
      </c>
      <c r="R197" s="13">
        <v>2134.2348630000001</v>
      </c>
      <c r="S197" s="13">
        <v>2151.0363769999999</v>
      </c>
      <c r="T197" s="13">
        <v>2169.1391600000002</v>
      </c>
      <c r="U197" s="13">
        <v>2184.1127929999998</v>
      </c>
      <c r="V197" s="13">
        <v>2193.672607</v>
      </c>
      <c r="W197" s="13">
        <v>2210.985596</v>
      </c>
      <c r="X197" s="13">
        <v>2228.138672</v>
      </c>
      <c r="Y197" s="13">
        <v>2249.5668949999999</v>
      </c>
      <c r="Z197" s="13">
        <v>2268.9665530000002</v>
      </c>
      <c r="AA197" s="13">
        <v>2292.9421390000002</v>
      </c>
      <c r="AB197" s="13">
        <v>2315.632568</v>
      </c>
      <c r="AC197" s="13">
        <v>2340.2573240000002</v>
      </c>
      <c r="AD197" s="13">
        <v>2365.944336</v>
      </c>
      <c r="AE197" s="13">
        <v>2395.2124020000001</v>
      </c>
      <c r="AF197" s="13">
        <v>2423.6916500000002</v>
      </c>
      <c r="AG197" s="13">
        <v>2453.4384770000001</v>
      </c>
      <c r="AH197" s="13">
        <v>2485.5207519999999</v>
      </c>
      <c r="AI197" s="13">
        <v>2518.6779790000001</v>
      </c>
      <c r="AJ197" s="13">
        <v>2553.2841800000001</v>
      </c>
      <c r="AK197" s="13">
        <v>2588.780029</v>
      </c>
      <c r="AL197" s="2">
        <v>7.1570000000000002E-3</v>
      </c>
    </row>
    <row r="198" spans="1:38" ht="15" customHeight="1">
      <c r="B198" s="60" t="s">
        <v>1196</v>
      </c>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c r="AA198" s="60"/>
      <c r="AB198" s="60"/>
      <c r="AC198" s="60"/>
      <c r="AD198" s="60"/>
      <c r="AE198" s="60"/>
      <c r="AF198" s="60"/>
      <c r="AG198" s="60"/>
      <c r="AH198" s="60"/>
      <c r="AI198" s="60"/>
      <c r="AJ198" s="60"/>
      <c r="AK198" s="60"/>
      <c r="AL198" s="60"/>
    </row>
    <row r="199" spans="1:38" ht="15" customHeight="1">
      <c r="B199" s="83" t="s">
        <v>1197</v>
      </c>
    </row>
  </sheetData>
  <mergeCells count="1">
    <mergeCell ref="B198:AL198"/>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86"/>
  <sheetViews>
    <sheetView workbookViewId="0">
      <pane xSplit="2" ySplit="1" topLeftCell="C188" activePane="bottomRight" state="frozen"/>
      <selection pane="topRight" activeCell="C1" sqref="C1"/>
      <selection pane="bottomLeft" activeCell="A2" sqref="A2"/>
      <selection pane="bottomRight" activeCell="O220" sqref="O220"/>
    </sheetView>
  </sheetViews>
  <sheetFormatPr defaultRowHeight="15" customHeight="1"/>
  <cols>
    <col min="1" max="1" width="20.85546875" hidden="1" customWidth="1"/>
    <col min="2" max="2" width="45.7109375" customWidth="1"/>
  </cols>
  <sheetData>
    <row r="1" spans="1:38" ht="15" customHeight="1" thickBot="1">
      <c r="B1" s="11" t="s">
        <v>1160</v>
      </c>
      <c r="C1" s="10">
        <v>2016</v>
      </c>
      <c r="D1" s="10">
        <v>2017</v>
      </c>
      <c r="E1" s="10">
        <v>2018</v>
      </c>
      <c r="F1" s="10">
        <v>2019</v>
      </c>
      <c r="G1" s="10">
        <v>2020</v>
      </c>
      <c r="H1" s="10">
        <v>2021</v>
      </c>
      <c r="I1" s="10">
        <v>2022</v>
      </c>
      <c r="J1" s="10">
        <v>2023</v>
      </c>
      <c r="K1" s="10">
        <v>2024</v>
      </c>
      <c r="L1" s="10">
        <v>2025</v>
      </c>
      <c r="M1" s="10">
        <v>2026</v>
      </c>
      <c r="N1" s="10">
        <v>2027</v>
      </c>
      <c r="O1" s="10">
        <v>2028</v>
      </c>
      <c r="P1" s="10">
        <v>2029</v>
      </c>
      <c r="Q1" s="10">
        <v>2030</v>
      </c>
      <c r="R1" s="10">
        <v>2031</v>
      </c>
      <c r="S1" s="10">
        <v>2032</v>
      </c>
      <c r="T1" s="10">
        <v>2033</v>
      </c>
      <c r="U1" s="10">
        <v>2034</v>
      </c>
      <c r="V1" s="10">
        <v>2035</v>
      </c>
      <c r="W1" s="10">
        <v>2036</v>
      </c>
      <c r="X1" s="10">
        <v>2037</v>
      </c>
      <c r="Y1" s="10">
        <v>2038</v>
      </c>
      <c r="Z1" s="10">
        <v>2039</v>
      </c>
      <c r="AA1" s="10">
        <v>2040</v>
      </c>
      <c r="AB1" s="10">
        <v>2041</v>
      </c>
      <c r="AC1" s="10">
        <v>2042</v>
      </c>
      <c r="AD1" s="10">
        <v>2043</v>
      </c>
      <c r="AE1" s="10">
        <v>2044</v>
      </c>
      <c r="AF1" s="10">
        <v>2045</v>
      </c>
      <c r="AG1" s="10">
        <v>2046</v>
      </c>
      <c r="AH1" s="10">
        <v>2047</v>
      </c>
      <c r="AI1" s="10">
        <v>2048</v>
      </c>
      <c r="AJ1" s="10">
        <v>2049</v>
      </c>
      <c r="AK1" s="10">
        <v>2050</v>
      </c>
    </row>
    <row r="2" spans="1:38" ht="15" customHeight="1" thickTop="1"/>
    <row r="3" spans="1:38" ht="15" customHeight="1">
      <c r="C3" s="80" t="s">
        <v>122</v>
      </c>
      <c r="D3" s="80" t="s">
        <v>1159</v>
      </c>
      <c r="E3" s="80"/>
      <c r="F3" s="80"/>
      <c r="G3" s="80"/>
    </row>
    <row r="4" spans="1:38" ht="15" customHeight="1">
      <c r="C4" s="80" t="s">
        <v>121</v>
      </c>
      <c r="D4" s="80" t="s">
        <v>1161</v>
      </c>
      <c r="E4" s="80"/>
      <c r="F4" s="80"/>
      <c r="G4" s="80" t="s">
        <v>120</v>
      </c>
    </row>
    <row r="5" spans="1:38" ht="15" customHeight="1">
      <c r="C5" s="80" t="s">
        <v>119</v>
      </c>
      <c r="D5" s="80" t="s">
        <v>1162</v>
      </c>
      <c r="E5" s="80"/>
      <c r="F5" s="80"/>
      <c r="G5" s="80"/>
    </row>
    <row r="6" spans="1:38" ht="15" customHeight="1">
      <c r="C6" s="80" t="s">
        <v>118</v>
      </c>
      <c r="D6" s="80"/>
      <c r="E6" s="80" t="s">
        <v>1163</v>
      </c>
      <c r="F6" s="80"/>
      <c r="G6" s="80"/>
    </row>
    <row r="10" spans="1:38" ht="15" customHeight="1">
      <c r="A10" s="81" t="s">
        <v>1111</v>
      </c>
      <c r="B10" s="12" t="s">
        <v>1110</v>
      </c>
    </row>
    <row r="11" spans="1:38" ht="15" customHeight="1">
      <c r="B11" s="11" t="s">
        <v>115</v>
      </c>
    </row>
    <row r="12" spans="1:38" ht="15" customHeight="1">
      <c r="B12" s="11" t="s">
        <v>115</v>
      </c>
      <c r="C12" s="82" t="s">
        <v>115</v>
      </c>
      <c r="D12" s="82" t="s">
        <v>115</v>
      </c>
      <c r="E12" s="82" t="s">
        <v>115</v>
      </c>
      <c r="F12" s="82" t="s">
        <v>115</v>
      </c>
      <c r="G12" s="82" t="s">
        <v>115</v>
      </c>
      <c r="H12" s="82" t="s">
        <v>115</v>
      </c>
      <c r="I12" s="82" t="s">
        <v>115</v>
      </c>
      <c r="J12" s="82" t="s">
        <v>115</v>
      </c>
      <c r="K12" s="82" t="s">
        <v>115</v>
      </c>
      <c r="L12" s="82" t="s">
        <v>115</v>
      </c>
      <c r="M12" s="82" t="s">
        <v>115</v>
      </c>
      <c r="N12" s="82" t="s">
        <v>115</v>
      </c>
      <c r="O12" s="82" t="s">
        <v>115</v>
      </c>
      <c r="P12" s="82" t="s">
        <v>115</v>
      </c>
      <c r="Q12" s="82" t="s">
        <v>115</v>
      </c>
      <c r="R12" s="82" t="s">
        <v>115</v>
      </c>
      <c r="S12" s="82" t="s">
        <v>115</v>
      </c>
      <c r="T12" s="82" t="s">
        <v>115</v>
      </c>
      <c r="U12" s="82" t="s">
        <v>115</v>
      </c>
      <c r="V12" s="82" t="s">
        <v>115</v>
      </c>
      <c r="W12" s="82" t="s">
        <v>115</v>
      </c>
      <c r="X12" s="82" t="s">
        <v>115</v>
      </c>
      <c r="Y12" s="82" t="s">
        <v>115</v>
      </c>
      <c r="Z12" s="82" t="s">
        <v>115</v>
      </c>
      <c r="AA12" s="82" t="s">
        <v>115</v>
      </c>
      <c r="AB12" s="82" t="s">
        <v>115</v>
      </c>
      <c r="AC12" s="82" t="s">
        <v>115</v>
      </c>
      <c r="AD12" s="82" t="s">
        <v>115</v>
      </c>
      <c r="AE12" s="82" t="s">
        <v>115</v>
      </c>
      <c r="AF12" s="82" t="s">
        <v>115</v>
      </c>
      <c r="AG12" s="82" t="s">
        <v>115</v>
      </c>
      <c r="AH12" s="82" t="s">
        <v>115</v>
      </c>
      <c r="AI12" s="82" t="s">
        <v>115</v>
      </c>
      <c r="AJ12" s="82" t="s">
        <v>115</v>
      </c>
      <c r="AK12" s="82" t="s">
        <v>115</v>
      </c>
      <c r="AL12" s="82" t="s">
        <v>1164</v>
      </c>
    </row>
    <row r="13" spans="1:38" ht="15" customHeight="1" thickBot="1">
      <c r="B13" s="10" t="s">
        <v>1109</v>
      </c>
      <c r="C13" s="10">
        <v>2016</v>
      </c>
      <c r="D13" s="10">
        <v>2017</v>
      </c>
      <c r="E13" s="10">
        <v>2018</v>
      </c>
      <c r="F13" s="10">
        <v>2019</v>
      </c>
      <c r="G13" s="10">
        <v>2020</v>
      </c>
      <c r="H13" s="10">
        <v>2021</v>
      </c>
      <c r="I13" s="10">
        <v>2022</v>
      </c>
      <c r="J13" s="10">
        <v>2023</v>
      </c>
      <c r="K13" s="10">
        <v>2024</v>
      </c>
      <c r="L13" s="10">
        <v>2025</v>
      </c>
      <c r="M13" s="10">
        <v>2026</v>
      </c>
      <c r="N13" s="10">
        <v>2027</v>
      </c>
      <c r="O13" s="10">
        <v>2028</v>
      </c>
      <c r="P13" s="10">
        <v>2029</v>
      </c>
      <c r="Q13" s="10">
        <v>2030</v>
      </c>
      <c r="R13" s="10">
        <v>2031</v>
      </c>
      <c r="S13" s="10">
        <v>2032</v>
      </c>
      <c r="T13" s="10">
        <v>2033</v>
      </c>
      <c r="U13" s="10">
        <v>2034</v>
      </c>
      <c r="V13" s="10">
        <v>2035</v>
      </c>
      <c r="W13" s="10">
        <v>2036</v>
      </c>
      <c r="X13" s="10">
        <v>2037</v>
      </c>
      <c r="Y13" s="10">
        <v>2038</v>
      </c>
      <c r="Z13" s="10">
        <v>2039</v>
      </c>
      <c r="AA13" s="10">
        <v>2040</v>
      </c>
      <c r="AB13" s="10">
        <v>2041</v>
      </c>
      <c r="AC13" s="10">
        <v>2042</v>
      </c>
      <c r="AD13" s="10">
        <v>2043</v>
      </c>
      <c r="AE13" s="10">
        <v>2044</v>
      </c>
      <c r="AF13" s="10">
        <v>2045</v>
      </c>
      <c r="AG13" s="10">
        <v>2046</v>
      </c>
      <c r="AH13" s="10">
        <v>2047</v>
      </c>
      <c r="AI13" s="10">
        <v>2048</v>
      </c>
      <c r="AJ13" s="10">
        <v>2049</v>
      </c>
      <c r="AK13" s="10">
        <v>2050</v>
      </c>
      <c r="AL13" s="10">
        <v>2050</v>
      </c>
    </row>
    <row r="14" spans="1:38" ht="15" customHeight="1" thickTop="1"/>
    <row r="15" spans="1:38" ht="15" customHeight="1">
      <c r="B15" s="4" t="s">
        <v>1108</v>
      </c>
    </row>
    <row r="17" spans="1:38" ht="15" customHeight="1">
      <c r="B17" s="4" t="s">
        <v>1107</v>
      </c>
    </row>
    <row r="18" spans="1:38" ht="15" customHeight="1">
      <c r="B18" s="4" t="s">
        <v>929</v>
      </c>
    </row>
    <row r="19" spans="1:38" ht="15" customHeight="1">
      <c r="A19" s="81" t="s">
        <v>1106</v>
      </c>
      <c r="B19" s="7" t="s">
        <v>903</v>
      </c>
      <c r="C19" s="8">
        <v>37.361094999999999</v>
      </c>
      <c r="D19" s="8">
        <v>38.647506999999997</v>
      </c>
      <c r="E19" s="8">
        <v>38.913741999999999</v>
      </c>
      <c r="F19" s="8">
        <v>39.928387000000001</v>
      </c>
      <c r="G19" s="8">
        <v>40.342381000000003</v>
      </c>
      <c r="H19" s="8">
        <v>40.701236999999999</v>
      </c>
      <c r="I19" s="8">
        <v>40.952770000000001</v>
      </c>
      <c r="J19" s="8">
        <v>41.267688999999997</v>
      </c>
      <c r="K19" s="8">
        <v>41.648257999999998</v>
      </c>
      <c r="L19" s="8">
        <v>41.987929999999999</v>
      </c>
      <c r="M19" s="8">
        <v>42.307265999999998</v>
      </c>
      <c r="N19" s="8">
        <v>42.565731</v>
      </c>
      <c r="O19" s="8">
        <v>42.788784</v>
      </c>
      <c r="P19" s="8">
        <v>42.885593</v>
      </c>
      <c r="Q19" s="8">
        <v>43.047848000000002</v>
      </c>
      <c r="R19" s="8">
        <v>43.202548999999998</v>
      </c>
      <c r="S19" s="8">
        <v>43.190562999999997</v>
      </c>
      <c r="T19" s="8">
        <v>43.218304000000003</v>
      </c>
      <c r="U19" s="8">
        <v>43.254162000000001</v>
      </c>
      <c r="V19" s="8">
        <v>43.281010000000002</v>
      </c>
      <c r="W19" s="8">
        <v>43.275936000000002</v>
      </c>
      <c r="X19" s="8">
        <v>43.223495</v>
      </c>
      <c r="Y19" s="8">
        <v>43.225856999999998</v>
      </c>
      <c r="Z19" s="8">
        <v>43.170147</v>
      </c>
      <c r="AA19" s="8">
        <v>43.301608999999999</v>
      </c>
      <c r="AB19" s="8">
        <v>43.318438999999998</v>
      </c>
      <c r="AC19" s="8">
        <v>43.356566999999998</v>
      </c>
      <c r="AD19" s="8">
        <v>43.417610000000003</v>
      </c>
      <c r="AE19" s="8">
        <v>43.489471000000002</v>
      </c>
      <c r="AF19" s="8">
        <v>43.570929999999997</v>
      </c>
      <c r="AG19" s="8">
        <v>43.739269</v>
      </c>
      <c r="AH19" s="8">
        <v>43.933598000000003</v>
      </c>
      <c r="AI19" s="8">
        <v>44.104492</v>
      </c>
      <c r="AJ19" s="8">
        <v>44.300991000000003</v>
      </c>
      <c r="AK19" s="8">
        <v>44.570278000000002</v>
      </c>
      <c r="AL19" s="5">
        <v>4.3299999999999996E-3</v>
      </c>
    </row>
    <row r="20" spans="1:38" ht="15" customHeight="1">
      <c r="A20" s="81" t="s">
        <v>1105</v>
      </c>
      <c r="B20" s="7" t="s">
        <v>901</v>
      </c>
      <c r="C20" s="8">
        <v>12.934919000000001</v>
      </c>
      <c r="D20" s="8">
        <v>13.649488</v>
      </c>
      <c r="E20" s="8">
        <v>14.035837000000001</v>
      </c>
      <c r="F20" s="8">
        <v>14.719936000000001</v>
      </c>
      <c r="G20" s="8">
        <v>15.249325000000001</v>
      </c>
      <c r="H20" s="8">
        <v>15.809286</v>
      </c>
      <c r="I20" s="8">
        <v>16.355433000000001</v>
      </c>
      <c r="J20" s="8">
        <v>16.944761</v>
      </c>
      <c r="K20" s="8">
        <v>17.572212</v>
      </c>
      <c r="L20" s="8">
        <v>18.188454</v>
      </c>
      <c r="M20" s="8">
        <v>18.840948000000001</v>
      </c>
      <c r="N20" s="8">
        <v>19.491399999999999</v>
      </c>
      <c r="O20" s="8">
        <v>20.117359</v>
      </c>
      <c r="P20" s="8">
        <v>20.718585999999998</v>
      </c>
      <c r="Q20" s="8">
        <v>21.340073</v>
      </c>
      <c r="R20" s="8">
        <v>21.956329</v>
      </c>
      <c r="S20" s="8">
        <v>22.534758</v>
      </c>
      <c r="T20" s="8">
        <v>23.139071000000001</v>
      </c>
      <c r="U20" s="8">
        <v>23.736246000000001</v>
      </c>
      <c r="V20" s="8">
        <v>24.330614000000001</v>
      </c>
      <c r="W20" s="8">
        <v>24.914776</v>
      </c>
      <c r="X20" s="8">
        <v>25.427441000000002</v>
      </c>
      <c r="Y20" s="8">
        <v>25.942986999999999</v>
      </c>
      <c r="Z20" s="8">
        <v>26.381582000000002</v>
      </c>
      <c r="AA20" s="8">
        <v>26.883091</v>
      </c>
      <c r="AB20" s="8">
        <v>27.263697000000001</v>
      </c>
      <c r="AC20" s="8">
        <v>27.567489999999999</v>
      </c>
      <c r="AD20" s="8">
        <v>27.820539</v>
      </c>
      <c r="AE20" s="8">
        <v>28.042673000000001</v>
      </c>
      <c r="AF20" s="8">
        <v>28.244478000000001</v>
      </c>
      <c r="AG20" s="8">
        <v>28.446596</v>
      </c>
      <c r="AH20" s="8">
        <v>28.587729</v>
      </c>
      <c r="AI20" s="8">
        <v>28.701839</v>
      </c>
      <c r="AJ20" s="8">
        <v>28.787738999999998</v>
      </c>
      <c r="AK20" s="8">
        <v>28.853822999999998</v>
      </c>
      <c r="AL20" s="5">
        <v>2.2942000000000001E-2</v>
      </c>
    </row>
    <row r="21" spans="1:38" ht="15" customHeight="1">
      <c r="A21" s="81" t="s">
        <v>1104</v>
      </c>
      <c r="B21" s="7" t="s">
        <v>793</v>
      </c>
      <c r="C21" s="8">
        <v>1.7210000000000001E-3</v>
      </c>
      <c r="D21" s="8">
        <v>1.6280000000000001E-3</v>
      </c>
      <c r="E21" s="8">
        <v>6.3579999999999999E-3</v>
      </c>
      <c r="F21" s="8">
        <v>1.1461000000000001E-2</v>
      </c>
      <c r="G21" s="8">
        <v>1.6364E-2</v>
      </c>
      <c r="H21" s="8">
        <v>2.1004999999999999E-2</v>
      </c>
      <c r="I21" s="8">
        <v>2.5503999999999999E-2</v>
      </c>
      <c r="J21" s="8">
        <v>3.0110000000000001E-2</v>
      </c>
      <c r="K21" s="8">
        <v>3.4820999999999998E-2</v>
      </c>
      <c r="L21" s="8">
        <v>3.9552999999999998E-2</v>
      </c>
      <c r="M21" s="8">
        <v>4.4388999999999998E-2</v>
      </c>
      <c r="N21" s="8">
        <v>4.9287999999999998E-2</v>
      </c>
      <c r="O21" s="8">
        <v>5.4272000000000001E-2</v>
      </c>
      <c r="P21" s="8">
        <v>5.9186000000000002E-2</v>
      </c>
      <c r="Q21" s="8">
        <v>6.4233999999999999E-2</v>
      </c>
      <c r="R21" s="8">
        <v>6.9223000000000007E-2</v>
      </c>
      <c r="S21" s="8">
        <v>7.4258000000000005E-2</v>
      </c>
      <c r="T21" s="8">
        <v>7.9284999999999994E-2</v>
      </c>
      <c r="U21" s="8">
        <v>8.4336999999999995E-2</v>
      </c>
      <c r="V21" s="8">
        <v>8.9590000000000003E-2</v>
      </c>
      <c r="W21" s="8">
        <v>9.4927999999999998E-2</v>
      </c>
      <c r="X21" s="8">
        <v>0.100269</v>
      </c>
      <c r="Y21" s="8">
        <v>0.105935</v>
      </c>
      <c r="Z21" s="8">
        <v>0.111585</v>
      </c>
      <c r="AA21" s="8">
        <v>0.117618</v>
      </c>
      <c r="AB21" s="8">
        <v>0.123624</v>
      </c>
      <c r="AC21" s="8">
        <v>0.129581</v>
      </c>
      <c r="AD21" s="8">
        <v>0.13557</v>
      </c>
      <c r="AE21" s="8">
        <v>0.14183699999999999</v>
      </c>
      <c r="AF21" s="8">
        <v>0.14849399999999999</v>
      </c>
      <c r="AG21" s="8">
        <v>0.15554599999999999</v>
      </c>
      <c r="AH21" s="8">
        <v>0.16289200000000001</v>
      </c>
      <c r="AI21" s="8">
        <v>0.17047599999999999</v>
      </c>
      <c r="AJ21" s="8">
        <v>0.17845</v>
      </c>
      <c r="AK21" s="8">
        <v>0.18711</v>
      </c>
      <c r="AL21" s="5">
        <v>0.154613</v>
      </c>
    </row>
    <row r="22" spans="1:38" ht="15" customHeight="1">
      <c r="A22" s="81" t="s">
        <v>1103</v>
      </c>
      <c r="B22" s="7" t="s">
        <v>898</v>
      </c>
      <c r="C22" s="8">
        <v>0</v>
      </c>
      <c r="D22" s="8">
        <v>0</v>
      </c>
      <c r="E22" s="8">
        <v>3.2009999999999999E-3</v>
      </c>
      <c r="F22" s="8">
        <v>6.5259999999999997E-3</v>
      </c>
      <c r="G22" s="8">
        <v>9.6209999999999993E-3</v>
      </c>
      <c r="H22" s="8">
        <v>1.2498E-2</v>
      </c>
      <c r="I22" s="8">
        <v>1.528E-2</v>
      </c>
      <c r="J22" s="8">
        <v>1.8186999999999998E-2</v>
      </c>
      <c r="K22" s="8">
        <v>2.1311E-2</v>
      </c>
      <c r="L22" s="8">
        <v>2.4573999999999999E-2</v>
      </c>
      <c r="M22" s="8">
        <v>2.8074000000000002E-2</v>
      </c>
      <c r="N22" s="8">
        <v>3.1810999999999999E-2</v>
      </c>
      <c r="O22" s="8">
        <v>3.5846000000000003E-2</v>
      </c>
      <c r="P22" s="8">
        <v>4.0114999999999998E-2</v>
      </c>
      <c r="Q22" s="8">
        <v>4.4810999999999997E-2</v>
      </c>
      <c r="R22" s="8">
        <v>4.9840000000000002E-2</v>
      </c>
      <c r="S22" s="8">
        <v>5.5240999999999998E-2</v>
      </c>
      <c r="T22" s="8">
        <v>6.1201999999999999E-2</v>
      </c>
      <c r="U22" s="8">
        <v>6.7810999999999996E-2</v>
      </c>
      <c r="V22" s="8">
        <v>7.5123999999999996E-2</v>
      </c>
      <c r="W22" s="8">
        <v>8.3211999999999994E-2</v>
      </c>
      <c r="X22" s="8">
        <v>9.2079999999999995E-2</v>
      </c>
      <c r="Y22" s="8">
        <v>0.10215</v>
      </c>
      <c r="Z22" s="8">
        <v>0.113274</v>
      </c>
      <c r="AA22" s="8">
        <v>0.125996</v>
      </c>
      <c r="AB22" s="8">
        <v>0.140045</v>
      </c>
      <c r="AC22" s="8">
        <v>0.155497</v>
      </c>
      <c r="AD22" s="8">
        <v>0.17260600000000001</v>
      </c>
      <c r="AE22" s="8">
        <v>0.19187100000000001</v>
      </c>
      <c r="AF22" s="8">
        <v>0.21366399999999999</v>
      </c>
      <c r="AG22" s="8">
        <v>0.23821000000000001</v>
      </c>
      <c r="AH22" s="8">
        <v>0.26561800000000002</v>
      </c>
      <c r="AI22" s="8">
        <v>0.295964</v>
      </c>
      <c r="AJ22" s="8">
        <v>0.330013</v>
      </c>
      <c r="AK22" s="8">
        <v>0.36851499999999998</v>
      </c>
      <c r="AL22" s="5" t="s">
        <v>191</v>
      </c>
    </row>
    <row r="23" spans="1:38" ht="15" customHeight="1">
      <c r="A23" s="81" t="s">
        <v>1102</v>
      </c>
      <c r="B23" s="7" t="s">
        <v>896</v>
      </c>
      <c r="C23" s="8">
        <v>3.246963</v>
      </c>
      <c r="D23" s="8">
        <v>4.0096769999999999</v>
      </c>
      <c r="E23" s="8">
        <v>4.6878419999999998</v>
      </c>
      <c r="F23" s="8">
        <v>5.4363239999999999</v>
      </c>
      <c r="G23" s="8">
        <v>6.1007949999999997</v>
      </c>
      <c r="H23" s="8">
        <v>6.7338800000000001</v>
      </c>
      <c r="I23" s="8">
        <v>7.3378300000000003</v>
      </c>
      <c r="J23" s="8">
        <v>7.9449560000000004</v>
      </c>
      <c r="K23" s="8">
        <v>8.5682729999999996</v>
      </c>
      <c r="L23" s="8">
        <v>9.1815809999999995</v>
      </c>
      <c r="M23" s="8">
        <v>9.8046539999999993</v>
      </c>
      <c r="N23" s="8">
        <v>10.435288</v>
      </c>
      <c r="O23" s="8">
        <v>11.079059000000001</v>
      </c>
      <c r="P23" s="8">
        <v>11.710660000000001</v>
      </c>
      <c r="Q23" s="8">
        <v>12.38297</v>
      </c>
      <c r="R23" s="8">
        <v>13.053082</v>
      </c>
      <c r="S23" s="8">
        <v>13.729476999999999</v>
      </c>
      <c r="T23" s="8">
        <v>14.456693</v>
      </c>
      <c r="U23" s="8">
        <v>15.201005</v>
      </c>
      <c r="V23" s="8">
        <v>15.953559</v>
      </c>
      <c r="W23" s="8">
        <v>16.716014999999999</v>
      </c>
      <c r="X23" s="8">
        <v>17.468142</v>
      </c>
      <c r="Y23" s="8">
        <v>18.266082999999998</v>
      </c>
      <c r="Z23" s="8">
        <v>19.078533</v>
      </c>
      <c r="AA23" s="8">
        <v>19.975586</v>
      </c>
      <c r="AB23" s="8">
        <v>20.884793999999999</v>
      </c>
      <c r="AC23" s="8">
        <v>21.808926</v>
      </c>
      <c r="AD23" s="8">
        <v>22.754013</v>
      </c>
      <c r="AE23" s="8">
        <v>23.740192</v>
      </c>
      <c r="AF23" s="8">
        <v>24.794858999999999</v>
      </c>
      <c r="AG23" s="8">
        <v>25.921990999999998</v>
      </c>
      <c r="AH23" s="8">
        <v>27.085518</v>
      </c>
      <c r="AI23" s="8">
        <v>28.286396</v>
      </c>
      <c r="AJ23" s="8">
        <v>29.529533000000001</v>
      </c>
      <c r="AK23" s="8">
        <v>30.833348999999998</v>
      </c>
      <c r="AL23" s="5">
        <v>6.3765000000000002E-2</v>
      </c>
    </row>
    <row r="24" spans="1:38" ht="15" customHeight="1">
      <c r="A24" s="81" t="s">
        <v>1101</v>
      </c>
      <c r="B24" s="7" t="s">
        <v>894</v>
      </c>
      <c r="C24" s="8">
        <v>1.5250000000000001E-3</v>
      </c>
      <c r="D24" s="8">
        <v>1.485E-3</v>
      </c>
      <c r="E24" s="8">
        <v>2.7050999999999999E-2</v>
      </c>
      <c r="F24" s="8">
        <v>5.4413999999999997E-2</v>
      </c>
      <c r="G24" s="8">
        <v>8.3253999999999995E-2</v>
      </c>
      <c r="H24" s="8">
        <v>0.11294800000000001</v>
      </c>
      <c r="I24" s="8">
        <v>0.14347399999999999</v>
      </c>
      <c r="J24" s="8">
        <v>0.17513699999999999</v>
      </c>
      <c r="K24" s="8">
        <v>0.2077</v>
      </c>
      <c r="L24" s="8">
        <v>0.240476</v>
      </c>
      <c r="M24" s="8">
        <v>0.27378000000000002</v>
      </c>
      <c r="N24" s="8">
        <v>0.30729200000000001</v>
      </c>
      <c r="O24" s="8">
        <v>0.34095500000000001</v>
      </c>
      <c r="P24" s="8">
        <v>0.37385299999999999</v>
      </c>
      <c r="Q24" s="8">
        <v>0.407501</v>
      </c>
      <c r="R24" s="8">
        <v>0.44079699999999999</v>
      </c>
      <c r="S24" s="8">
        <v>0.47397499999999998</v>
      </c>
      <c r="T24" s="8">
        <v>0.50825799999999999</v>
      </c>
      <c r="U24" s="8">
        <v>0.54381400000000002</v>
      </c>
      <c r="V24" s="8">
        <v>0.580372</v>
      </c>
      <c r="W24" s="8">
        <v>0.61796799999999996</v>
      </c>
      <c r="X24" s="8">
        <v>0.65548600000000001</v>
      </c>
      <c r="Y24" s="8">
        <v>0.69488099999999997</v>
      </c>
      <c r="Z24" s="8">
        <v>0.73492100000000005</v>
      </c>
      <c r="AA24" s="8">
        <v>0.77812400000000004</v>
      </c>
      <c r="AB24" s="8">
        <v>0.82045999999999997</v>
      </c>
      <c r="AC24" s="8">
        <v>0.86198300000000005</v>
      </c>
      <c r="AD24" s="8">
        <v>0.903146</v>
      </c>
      <c r="AE24" s="8">
        <v>0.94576000000000005</v>
      </c>
      <c r="AF24" s="8">
        <v>0.990699</v>
      </c>
      <c r="AG24" s="8">
        <v>1.0378039999999999</v>
      </c>
      <c r="AH24" s="8">
        <v>1.086597</v>
      </c>
      <c r="AI24" s="8">
        <v>1.1373169999999999</v>
      </c>
      <c r="AJ24" s="8">
        <v>1.1906730000000001</v>
      </c>
      <c r="AK24" s="8">
        <v>1.248661</v>
      </c>
      <c r="AL24" s="5">
        <v>0.22639599999999999</v>
      </c>
    </row>
    <row r="25" spans="1:38" ht="15" customHeight="1">
      <c r="A25" s="81" t="s">
        <v>1100</v>
      </c>
      <c r="B25" s="7" t="s">
        <v>892</v>
      </c>
      <c r="C25" s="8">
        <v>0</v>
      </c>
      <c r="D25" s="8">
        <v>0</v>
      </c>
      <c r="E25" s="8">
        <v>0</v>
      </c>
      <c r="F25" s="8">
        <v>0</v>
      </c>
      <c r="G25" s="8">
        <v>6.0000000000000001E-3</v>
      </c>
      <c r="H25" s="8">
        <v>1.2125E-2</v>
      </c>
      <c r="I25" s="8">
        <v>1.8689000000000001E-2</v>
      </c>
      <c r="J25" s="8">
        <v>2.5676999999999998E-2</v>
      </c>
      <c r="K25" s="8">
        <v>3.2993000000000001E-2</v>
      </c>
      <c r="L25" s="8">
        <v>4.0488000000000003E-2</v>
      </c>
      <c r="M25" s="8">
        <v>4.8175000000000003E-2</v>
      </c>
      <c r="N25" s="8">
        <v>5.5953000000000003E-2</v>
      </c>
      <c r="O25" s="8">
        <v>6.3783999999999993E-2</v>
      </c>
      <c r="P25" s="8">
        <v>7.1462999999999999E-2</v>
      </c>
      <c r="Q25" s="8">
        <v>7.9255999999999993E-2</v>
      </c>
      <c r="R25" s="8">
        <v>8.6927000000000004E-2</v>
      </c>
      <c r="S25" s="8">
        <v>9.4502000000000003E-2</v>
      </c>
      <c r="T25" s="8">
        <v>0.10223</v>
      </c>
      <c r="U25" s="8">
        <v>0.11014699999999999</v>
      </c>
      <c r="V25" s="8">
        <v>0.1182</v>
      </c>
      <c r="W25" s="8">
        <v>0.12640799999999999</v>
      </c>
      <c r="X25" s="8">
        <v>0.13469500000000001</v>
      </c>
      <c r="Y25" s="8">
        <v>0.143509</v>
      </c>
      <c r="Z25" s="8">
        <v>0.15245600000000001</v>
      </c>
      <c r="AA25" s="8">
        <v>0.16203600000000001</v>
      </c>
      <c r="AB25" s="8">
        <v>0.171652</v>
      </c>
      <c r="AC25" s="8">
        <v>0.18124000000000001</v>
      </c>
      <c r="AD25" s="8">
        <v>0.19061800000000001</v>
      </c>
      <c r="AE25" s="8">
        <v>0.200182</v>
      </c>
      <c r="AF25" s="8">
        <v>0.21013299999999999</v>
      </c>
      <c r="AG25" s="8">
        <v>0.220468</v>
      </c>
      <c r="AH25" s="8">
        <v>0.231101</v>
      </c>
      <c r="AI25" s="8">
        <v>0.242032</v>
      </c>
      <c r="AJ25" s="8">
        <v>0.253438</v>
      </c>
      <c r="AK25" s="8">
        <v>0.26553700000000002</v>
      </c>
      <c r="AL25" s="5" t="s">
        <v>191</v>
      </c>
    </row>
    <row r="26" spans="1:38" ht="15" customHeight="1">
      <c r="A26" s="81" t="s">
        <v>1099</v>
      </c>
      <c r="B26" s="7" t="s">
        <v>890</v>
      </c>
      <c r="C26" s="8">
        <v>0</v>
      </c>
      <c r="D26" s="8">
        <v>0</v>
      </c>
      <c r="E26" s="8">
        <v>0</v>
      </c>
      <c r="F26" s="8">
        <v>0</v>
      </c>
      <c r="G26" s="8">
        <v>5.4939999999999998E-3</v>
      </c>
      <c r="H26" s="8">
        <v>1.1103E-2</v>
      </c>
      <c r="I26" s="8">
        <v>1.7113E-2</v>
      </c>
      <c r="J26" s="8">
        <v>2.3512000000000002E-2</v>
      </c>
      <c r="K26" s="8">
        <v>3.0211999999999999E-2</v>
      </c>
      <c r="L26" s="8">
        <v>3.7074999999999997E-2</v>
      </c>
      <c r="M26" s="8">
        <v>4.4112999999999999E-2</v>
      </c>
      <c r="N26" s="8">
        <v>5.1235000000000003E-2</v>
      </c>
      <c r="O26" s="8">
        <v>5.8406E-2</v>
      </c>
      <c r="P26" s="8">
        <v>6.5437999999999996E-2</v>
      </c>
      <c r="Q26" s="8">
        <v>7.2574E-2</v>
      </c>
      <c r="R26" s="8">
        <v>7.9598000000000002E-2</v>
      </c>
      <c r="S26" s="8">
        <v>8.6534E-2</v>
      </c>
      <c r="T26" s="8">
        <v>9.3611E-2</v>
      </c>
      <c r="U26" s="8">
        <v>0.10086100000000001</v>
      </c>
      <c r="V26" s="8">
        <v>0.108235</v>
      </c>
      <c r="W26" s="8">
        <v>0.11575100000000001</v>
      </c>
      <c r="X26" s="8">
        <v>0.123339</v>
      </c>
      <c r="Y26" s="8">
        <v>0.131409</v>
      </c>
      <c r="Z26" s="8">
        <v>0.139603</v>
      </c>
      <c r="AA26" s="8">
        <v>0.14837500000000001</v>
      </c>
      <c r="AB26" s="8">
        <v>0.15717999999999999</v>
      </c>
      <c r="AC26" s="8">
        <v>0.16596</v>
      </c>
      <c r="AD26" s="8">
        <v>0.17454700000000001</v>
      </c>
      <c r="AE26" s="8">
        <v>0.18330399999999999</v>
      </c>
      <c r="AF26" s="8">
        <v>0.192417</v>
      </c>
      <c r="AG26" s="8">
        <v>0.20188</v>
      </c>
      <c r="AH26" s="8">
        <v>0.211617</v>
      </c>
      <c r="AI26" s="8">
        <v>0.22162599999999999</v>
      </c>
      <c r="AJ26" s="8">
        <v>0.23207</v>
      </c>
      <c r="AK26" s="8">
        <v>0.24315000000000001</v>
      </c>
      <c r="AL26" s="5" t="s">
        <v>191</v>
      </c>
    </row>
    <row r="27" spans="1:38" ht="15" customHeight="1">
      <c r="A27" s="81" t="s">
        <v>1098</v>
      </c>
      <c r="B27" s="7" t="s">
        <v>888</v>
      </c>
      <c r="C27" s="8">
        <v>0</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8">
        <v>0</v>
      </c>
      <c r="AC27" s="8">
        <v>0</v>
      </c>
      <c r="AD27" s="8">
        <v>0</v>
      </c>
      <c r="AE27" s="8">
        <v>0</v>
      </c>
      <c r="AF27" s="8">
        <v>0</v>
      </c>
      <c r="AG27" s="8">
        <v>0</v>
      </c>
      <c r="AH27" s="8">
        <v>0</v>
      </c>
      <c r="AI27" s="8">
        <v>0</v>
      </c>
      <c r="AJ27" s="8">
        <v>0</v>
      </c>
      <c r="AK27" s="8">
        <v>0</v>
      </c>
      <c r="AL27" s="5" t="s">
        <v>191</v>
      </c>
    </row>
    <row r="28" spans="1:38" ht="15" customHeight="1">
      <c r="A28" s="81" t="s">
        <v>1097</v>
      </c>
      <c r="B28" s="7" t="s">
        <v>918</v>
      </c>
      <c r="C28" s="8">
        <v>53.546245999999996</v>
      </c>
      <c r="D28" s="8">
        <v>56.309784000000001</v>
      </c>
      <c r="E28" s="8">
        <v>57.673988000000001</v>
      </c>
      <c r="F28" s="8">
        <v>60.156998000000002</v>
      </c>
      <c r="G28" s="8">
        <v>61.813243999999997</v>
      </c>
      <c r="H28" s="8">
        <v>63.414078000000003</v>
      </c>
      <c r="I28" s="8">
        <v>64.866089000000002</v>
      </c>
      <c r="J28" s="8">
        <v>66.430137999999999</v>
      </c>
      <c r="K28" s="8">
        <v>68.115775999999997</v>
      </c>
      <c r="L28" s="8">
        <v>69.740120000000005</v>
      </c>
      <c r="M28" s="8">
        <v>71.391388000000006</v>
      </c>
      <c r="N28" s="8">
        <v>72.987915000000001</v>
      </c>
      <c r="O28" s="8">
        <v>74.538444999999996</v>
      </c>
      <c r="P28" s="8">
        <v>75.924972999999994</v>
      </c>
      <c r="Q28" s="8">
        <v>77.439339000000004</v>
      </c>
      <c r="R28" s="8">
        <v>78.938507000000001</v>
      </c>
      <c r="S28" s="8">
        <v>80.239395000000002</v>
      </c>
      <c r="T28" s="8">
        <v>81.658669000000003</v>
      </c>
      <c r="U28" s="8">
        <v>83.098327999999995</v>
      </c>
      <c r="V28" s="8">
        <v>84.536804000000004</v>
      </c>
      <c r="W28" s="8">
        <v>85.945076</v>
      </c>
      <c r="X28" s="8">
        <v>87.224959999999996</v>
      </c>
      <c r="Y28" s="8">
        <v>88.612853999999999</v>
      </c>
      <c r="Z28" s="8">
        <v>89.882034000000004</v>
      </c>
      <c r="AA28" s="8">
        <v>91.492287000000005</v>
      </c>
      <c r="AB28" s="8">
        <v>92.880013000000005</v>
      </c>
      <c r="AC28" s="8">
        <v>94.227271999999999</v>
      </c>
      <c r="AD28" s="8">
        <v>95.568520000000007</v>
      </c>
      <c r="AE28" s="8">
        <v>96.935203999999999</v>
      </c>
      <c r="AF28" s="8">
        <v>98.365584999999996</v>
      </c>
      <c r="AG28" s="8">
        <v>99.961738999999994</v>
      </c>
      <c r="AH28" s="8">
        <v>101.56469</v>
      </c>
      <c r="AI28" s="8">
        <v>103.160263</v>
      </c>
      <c r="AJ28" s="8">
        <v>104.803017</v>
      </c>
      <c r="AK28" s="8">
        <v>106.570564</v>
      </c>
      <c r="AL28" s="5">
        <v>1.9519999999999999E-2</v>
      </c>
    </row>
    <row r="29" spans="1:38" ht="15" customHeight="1">
      <c r="B29" s="4" t="s">
        <v>917</v>
      </c>
    </row>
    <row r="30" spans="1:38" ht="15" customHeight="1">
      <c r="A30" s="81" t="s">
        <v>1096</v>
      </c>
      <c r="B30" s="7" t="s">
        <v>903</v>
      </c>
      <c r="C30" s="8">
        <v>35.153914999999998</v>
      </c>
      <c r="D30" s="8">
        <v>36.495967999999998</v>
      </c>
      <c r="E30" s="8">
        <v>37.180878</v>
      </c>
      <c r="F30" s="8">
        <v>39.197158999999999</v>
      </c>
      <c r="G30" s="8">
        <v>40.990360000000003</v>
      </c>
      <c r="H30" s="8">
        <v>42.794724000000002</v>
      </c>
      <c r="I30" s="8">
        <v>44.959918999999999</v>
      </c>
      <c r="J30" s="8">
        <v>47.266948999999997</v>
      </c>
      <c r="K30" s="8">
        <v>49.242756</v>
      </c>
      <c r="L30" s="8">
        <v>51.002735000000001</v>
      </c>
      <c r="M30" s="8">
        <v>52.729702000000003</v>
      </c>
      <c r="N30" s="8">
        <v>54.548214000000002</v>
      </c>
      <c r="O30" s="8">
        <v>56.278782</v>
      </c>
      <c r="P30" s="8">
        <v>57.997646000000003</v>
      </c>
      <c r="Q30" s="8">
        <v>59.660141000000003</v>
      </c>
      <c r="R30" s="8">
        <v>61.301372999999998</v>
      </c>
      <c r="S30" s="8">
        <v>62.724384000000001</v>
      </c>
      <c r="T30" s="8">
        <v>64.086310999999995</v>
      </c>
      <c r="U30" s="8">
        <v>65.452408000000005</v>
      </c>
      <c r="V30" s="8">
        <v>66.828406999999999</v>
      </c>
      <c r="W30" s="8">
        <v>68.186233999999999</v>
      </c>
      <c r="X30" s="8">
        <v>69.393021000000005</v>
      </c>
      <c r="Y30" s="8">
        <v>70.583336000000003</v>
      </c>
      <c r="Z30" s="8">
        <v>71.648955999999998</v>
      </c>
      <c r="AA30" s="8">
        <v>72.876807999999997</v>
      </c>
      <c r="AB30" s="8">
        <v>73.961394999999996</v>
      </c>
      <c r="AC30" s="8">
        <v>75.060981999999996</v>
      </c>
      <c r="AD30" s="8">
        <v>76.139403999999999</v>
      </c>
      <c r="AE30" s="8">
        <v>77.189743000000007</v>
      </c>
      <c r="AF30" s="8">
        <v>78.135283999999999</v>
      </c>
      <c r="AG30" s="8">
        <v>79.105148</v>
      </c>
      <c r="AH30" s="8">
        <v>80.152336000000005</v>
      </c>
      <c r="AI30" s="8">
        <v>81.113074999999995</v>
      </c>
      <c r="AJ30" s="8">
        <v>81.981003000000001</v>
      </c>
      <c r="AK30" s="8">
        <v>82.896347000000006</v>
      </c>
      <c r="AL30" s="5">
        <v>2.5172E-2</v>
      </c>
    </row>
    <row r="31" spans="1:38" ht="15" customHeight="1">
      <c r="A31" s="81" t="s">
        <v>1095</v>
      </c>
      <c r="B31" s="7" t="s">
        <v>901</v>
      </c>
      <c r="C31" s="8">
        <v>15.41727</v>
      </c>
      <c r="D31" s="8">
        <v>15.553789999999999</v>
      </c>
      <c r="E31" s="8">
        <v>15.253029</v>
      </c>
      <c r="F31" s="8">
        <v>15.442209</v>
      </c>
      <c r="G31" s="8">
        <v>15.504117000000001</v>
      </c>
      <c r="H31" s="8">
        <v>15.534971000000001</v>
      </c>
      <c r="I31" s="8">
        <v>15.644918000000001</v>
      </c>
      <c r="J31" s="8">
        <v>15.777825999999999</v>
      </c>
      <c r="K31" s="8">
        <v>15.906642</v>
      </c>
      <c r="L31" s="8">
        <v>15.909172</v>
      </c>
      <c r="M31" s="8">
        <v>15.941725</v>
      </c>
      <c r="N31" s="8">
        <v>15.955647000000001</v>
      </c>
      <c r="O31" s="8">
        <v>15.934409</v>
      </c>
      <c r="P31" s="8">
        <v>15.993242</v>
      </c>
      <c r="Q31" s="8">
        <v>15.892321000000001</v>
      </c>
      <c r="R31" s="8">
        <v>15.939503999999999</v>
      </c>
      <c r="S31" s="8">
        <v>15.823867999999999</v>
      </c>
      <c r="T31" s="8">
        <v>15.684361000000001</v>
      </c>
      <c r="U31" s="8">
        <v>15.649519</v>
      </c>
      <c r="V31" s="8">
        <v>15.607860000000001</v>
      </c>
      <c r="W31" s="8">
        <v>15.596399999999999</v>
      </c>
      <c r="X31" s="8">
        <v>15.524524</v>
      </c>
      <c r="Y31" s="8">
        <v>15.570423999999999</v>
      </c>
      <c r="Z31" s="8">
        <v>15.478013000000001</v>
      </c>
      <c r="AA31" s="8">
        <v>15.483639</v>
      </c>
      <c r="AB31" s="8">
        <v>15.444108999999999</v>
      </c>
      <c r="AC31" s="8">
        <v>15.439178999999999</v>
      </c>
      <c r="AD31" s="8">
        <v>15.473248999999999</v>
      </c>
      <c r="AE31" s="8">
        <v>15.461302</v>
      </c>
      <c r="AF31" s="8">
        <v>15.428511</v>
      </c>
      <c r="AG31" s="8">
        <v>15.388501</v>
      </c>
      <c r="AH31" s="8">
        <v>15.364226</v>
      </c>
      <c r="AI31" s="8">
        <v>15.302878</v>
      </c>
      <c r="AJ31" s="8">
        <v>15.227909</v>
      </c>
      <c r="AK31" s="8">
        <v>15.162549</v>
      </c>
      <c r="AL31" s="5">
        <v>-7.7200000000000001E-4</v>
      </c>
    </row>
    <row r="32" spans="1:38" ht="15" customHeight="1">
      <c r="A32" s="81" t="s">
        <v>1094</v>
      </c>
      <c r="B32" s="7" t="s">
        <v>793</v>
      </c>
      <c r="C32" s="8">
        <v>1.2678E-2</v>
      </c>
      <c r="D32" s="8">
        <v>1.1631000000000001E-2</v>
      </c>
      <c r="E32" s="8">
        <v>1.3738E-2</v>
      </c>
      <c r="F32" s="8">
        <v>1.6730999999999999E-2</v>
      </c>
      <c r="G32" s="8">
        <v>2.0032000000000001E-2</v>
      </c>
      <c r="H32" s="8">
        <v>2.3695999999999998E-2</v>
      </c>
      <c r="I32" s="8">
        <v>2.7748999999999999E-2</v>
      </c>
      <c r="J32" s="8">
        <v>3.1980000000000001E-2</v>
      </c>
      <c r="K32" s="8">
        <v>3.6022999999999999E-2</v>
      </c>
      <c r="L32" s="8">
        <v>4.0126000000000002E-2</v>
      </c>
      <c r="M32" s="8">
        <v>4.4088000000000002E-2</v>
      </c>
      <c r="N32" s="8">
        <v>4.8377999999999997E-2</v>
      </c>
      <c r="O32" s="8">
        <v>5.1930999999999998E-2</v>
      </c>
      <c r="P32" s="8">
        <v>5.5862000000000002E-2</v>
      </c>
      <c r="Q32" s="8">
        <v>5.9442000000000002E-2</v>
      </c>
      <c r="R32" s="8">
        <v>6.2745999999999996E-2</v>
      </c>
      <c r="S32" s="8">
        <v>6.6956000000000002E-2</v>
      </c>
      <c r="T32" s="8">
        <v>7.0499999999999993E-2</v>
      </c>
      <c r="U32" s="8">
        <v>7.3453000000000004E-2</v>
      </c>
      <c r="V32" s="8">
        <v>7.7244999999999994E-2</v>
      </c>
      <c r="W32" s="8">
        <v>8.1239000000000006E-2</v>
      </c>
      <c r="X32" s="8">
        <v>8.5341E-2</v>
      </c>
      <c r="Y32" s="8">
        <v>8.9695999999999998E-2</v>
      </c>
      <c r="Z32" s="8">
        <v>9.4150999999999999E-2</v>
      </c>
      <c r="AA32" s="8">
        <v>9.9117999999999998E-2</v>
      </c>
      <c r="AB32" s="8">
        <v>0.104185</v>
      </c>
      <c r="AC32" s="8">
        <v>0.109263</v>
      </c>
      <c r="AD32" s="8">
        <v>0.114353</v>
      </c>
      <c r="AE32" s="8">
        <v>0.119574</v>
      </c>
      <c r="AF32" s="8">
        <v>0.124976</v>
      </c>
      <c r="AG32" s="8">
        <v>0.13054299999999999</v>
      </c>
      <c r="AH32" s="8">
        <v>0.13633300000000001</v>
      </c>
      <c r="AI32" s="8">
        <v>0.14236599999999999</v>
      </c>
      <c r="AJ32" s="8">
        <v>0.148453</v>
      </c>
      <c r="AK32" s="8">
        <v>0.155057</v>
      </c>
      <c r="AL32" s="5">
        <v>8.165E-2</v>
      </c>
    </row>
    <row r="33" spans="1:38" ht="15" customHeight="1">
      <c r="A33" s="81" t="s">
        <v>1093</v>
      </c>
      <c r="B33" s="7" t="s">
        <v>898</v>
      </c>
      <c r="C33" s="8">
        <v>4.8877999999999998E-2</v>
      </c>
      <c r="D33" s="8">
        <v>5.4198999999999997E-2</v>
      </c>
      <c r="E33" s="8">
        <v>6.9970000000000004E-2</v>
      </c>
      <c r="F33" s="8">
        <v>8.8396000000000002E-2</v>
      </c>
      <c r="G33" s="8">
        <v>0.10566</v>
      </c>
      <c r="H33" s="8">
        <v>0.122003</v>
      </c>
      <c r="I33" s="8">
        <v>0.13877400000000001</v>
      </c>
      <c r="J33" s="8">
        <v>0.155054</v>
      </c>
      <c r="K33" s="8">
        <v>0.16916999999999999</v>
      </c>
      <c r="L33" s="8">
        <v>0.18149000000000001</v>
      </c>
      <c r="M33" s="8">
        <v>0.19283400000000001</v>
      </c>
      <c r="N33" s="8">
        <v>0.203343</v>
      </c>
      <c r="O33" s="8">
        <v>0.213147</v>
      </c>
      <c r="P33" s="8">
        <v>0.221744</v>
      </c>
      <c r="Q33" s="8">
        <v>0.22955500000000001</v>
      </c>
      <c r="R33" s="8">
        <v>0.23630300000000001</v>
      </c>
      <c r="S33" s="8">
        <v>0.242427</v>
      </c>
      <c r="T33" s="8">
        <v>0.24836800000000001</v>
      </c>
      <c r="U33" s="8">
        <v>0.25453300000000001</v>
      </c>
      <c r="V33" s="8">
        <v>0.25997399999999998</v>
      </c>
      <c r="W33" s="8">
        <v>0.26600600000000002</v>
      </c>
      <c r="X33" s="8">
        <v>0.27187</v>
      </c>
      <c r="Y33" s="8">
        <v>0.27868999999999999</v>
      </c>
      <c r="Z33" s="8">
        <v>0.28615800000000002</v>
      </c>
      <c r="AA33" s="8">
        <v>0.29425200000000001</v>
      </c>
      <c r="AB33" s="8">
        <v>0.30368600000000001</v>
      </c>
      <c r="AC33" s="8">
        <v>0.31195899999999999</v>
      </c>
      <c r="AD33" s="8">
        <v>0.319691</v>
      </c>
      <c r="AE33" s="8">
        <v>0.32883499999999999</v>
      </c>
      <c r="AF33" s="8">
        <v>0.33855299999999999</v>
      </c>
      <c r="AG33" s="8">
        <v>0.34857199999999999</v>
      </c>
      <c r="AH33" s="8">
        <v>0.359234</v>
      </c>
      <c r="AI33" s="8">
        <v>0.37029400000000001</v>
      </c>
      <c r="AJ33" s="8">
        <v>0.38148500000000002</v>
      </c>
      <c r="AK33" s="8">
        <v>0.39389999999999997</v>
      </c>
      <c r="AL33" s="5">
        <v>6.1947000000000002E-2</v>
      </c>
    </row>
    <row r="34" spans="1:38" ht="15" customHeight="1">
      <c r="A34" s="81" t="s">
        <v>1092</v>
      </c>
      <c r="B34" s="7" t="s">
        <v>896</v>
      </c>
      <c r="C34" s="8">
        <v>0.53672799999999998</v>
      </c>
      <c r="D34" s="8">
        <v>0.67757100000000003</v>
      </c>
      <c r="E34" s="8">
        <v>0.80974999999999997</v>
      </c>
      <c r="F34" s="8">
        <v>0.97121599999999997</v>
      </c>
      <c r="G34" s="8">
        <v>1.1218349999999999</v>
      </c>
      <c r="H34" s="8">
        <v>1.2664880000000001</v>
      </c>
      <c r="I34" s="8">
        <v>1.419419</v>
      </c>
      <c r="J34" s="8">
        <v>1.5721700000000001</v>
      </c>
      <c r="K34" s="8">
        <v>1.70848</v>
      </c>
      <c r="L34" s="8">
        <v>1.834721</v>
      </c>
      <c r="M34" s="8">
        <v>1.9579610000000001</v>
      </c>
      <c r="N34" s="8">
        <v>2.0886209999999998</v>
      </c>
      <c r="O34" s="8">
        <v>2.2249129999999999</v>
      </c>
      <c r="P34" s="8">
        <v>2.3618079999999999</v>
      </c>
      <c r="Q34" s="8">
        <v>2.506173</v>
      </c>
      <c r="R34" s="8">
        <v>2.6495920000000002</v>
      </c>
      <c r="S34" s="8">
        <v>2.7960720000000001</v>
      </c>
      <c r="T34" s="8">
        <v>2.950053</v>
      </c>
      <c r="U34" s="8">
        <v>3.1068250000000002</v>
      </c>
      <c r="V34" s="8">
        <v>3.2704360000000001</v>
      </c>
      <c r="W34" s="8">
        <v>3.4404710000000001</v>
      </c>
      <c r="X34" s="8">
        <v>3.6110030000000002</v>
      </c>
      <c r="Y34" s="8">
        <v>3.7897539999999998</v>
      </c>
      <c r="Z34" s="8">
        <v>3.9781550000000001</v>
      </c>
      <c r="AA34" s="8">
        <v>4.1713769999999997</v>
      </c>
      <c r="AB34" s="8">
        <v>4.3750850000000003</v>
      </c>
      <c r="AC34" s="8">
        <v>4.5808730000000004</v>
      </c>
      <c r="AD34" s="8">
        <v>4.7858729999999996</v>
      </c>
      <c r="AE34" s="8">
        <v>4.9990160000000001</v>
      </c>
      <c r="AF34" s="8">
        <v>5.2172530000000004</v>
      </c>
      <c r="AG34" s="8">
        <v>5.444598</v>
      </c>
      <c r="AH34" s="8">
        <v>5.6861889999999997</v>
      </c>
      <c r="AI34" s="8">
        <v>5.9217899999999997</v>
      </c>
      <c r="AJ34" s="8">
        <v>6.1600710000000003</v>
      </c>
      <c r="AK34" s="8">
        <v>6.4120860000000004</v>
      </c>
      <c r="AL34" s="5">
        <v>7.0475999999999997E-2</v>
      </c>
    </row>
    <row r="35" spans="1:38" ht="15" customHeight="1">
      <c r="A35" s="81" t="s">
        <v>1091</v>
      </c>
      <c r="B35" s="7" t="s">
        <v>894</v>
      </c>
      <c r="C35" s="8">
        <v>0</v>
      </c>
      <c r="D35" s="8">
        <v>0</v>
      </c>
      <c r="E35" s="8">
        <v>2.4756E-2</v>
      </c>
      <c r="F35" s="8">
        <v>5.2657000000000002E-2</v>
      </c>
      <c r="G35" s="8">
        <v>8.1037999999999999E-2</v>
      </c>
      <c r="H35" s="8">
        <v>0.10924300000000001</v>
      </c>
      <c r="I35" s="8">
        <v>0.13988</v>
      </c>
      <c r="J35" s="8">
        <v>0.171403</v>
      </c>
      <c r="K35" s="8">
        <v>0.200928</v>
      </c>
      <c r="L35" s="8">
        <v>0.22922200000000001</v>
      </c>
      <c r="M35" s="8">
        <v>0.25760499999999997</v>
      </c>
      <c r="N35" s="8">
        <v>0.28653800000000001</v>
      </c>
      <c r="O35" s="8">
        <v>0.31618000000000002</v>
      </c>
      <c r="P35" s="8">
        <v>0.34582200000000002</v>
      </c>
      <c r="Q35" s="8">
        <v>0.37615900000000002</v>
      </c>
      <c r="R35" s="8">
        <v>0.40604299999999999</v>
      </c>
      <c r="S35" s="8">
        <v>0.43590499999999999</v>
      </c>
      <c r="T35" s="8">
        <v>0.46666400000000002</v>
      </c>
      <c r="U35" s="8">
        <v>0.49832500000000002</v>
      </c>
      <c r="V35" s="8">
        <v>0.53085300000000002</v>
      </c>
      <c r="W35" s="8">
        <v>0.56444300000000003</v>
      </c>
      <c r="X35" s="8">
        <v>0.59699599999999997</v>
      </c>
      <c r="Y35" s="8">
        <v>0.63085999999999998</v>
      </c>
      <c r="Z35" s="8">
        <v>0.66515500000000005</v>
      </c>
      <c r="AA35" s="8">
        <v>0.70291499999999996</v>
      </c>
      <c r="AB35" s="8">
        <v>0.74109499999999995</v>
      </c>
      <c r="AC35" s="8">
        <v>0.7792</v>
      </c>
      <c r="AD35" s="8">
        <v>0.81745199999999996</v>
      </c>
      <c r="AE35" s="8">
        <v>0.85664899999999999</v>
      </c>
      <c r="AF35" s="8">
        <v>0.89713100000000001</v>
      </c>
      <c r="AG35" s="8">
        <v>0.93875699999999995</v>
      </c>
      <c r="AH35" s="8">
        <v>0.981904</v>
      </c>
      <c r="AI35" s="8">
        <v>1.026729</v>
      </c>
      <c r="AJ35" s="8">
        <v>1.0719719999999999</v>
      </c>
      <c r="AK35" s="8">
        <v>1.1218600000000001</v>
      </c>
      <c r="AL35" s="5" t="s">
        <v>191</v>
      </c>
    </row>
    <row r="36" spans="1:38" ht="15" customHeight="1">
      <c r="A36" s="81" t="s">
        <v>1090</v>
      </c>
      <c r="B36" s="7" t="s">
        <v>892</v>
      </c>
      <c r="C36" s="8">
        <v>0</v>
      </c>
      <c r="D36" s="8">
        <v>0</v>
      </c>
      <c r="E36" s="8">
        <v>1.1398999999999999E-2</v>
      </c>
      <c r="F36" s="8">
        <v>2.4246E-2</v>
      </c>
      <c r="G36" s="8">
        <v>3.7312999999999999E-2</v>
      </c>
      <c r="H36" s="8">
        <v>5.0299999999999997E-2</v>
      </c>
      <c r="I36" s="8">
        <v>6.4407000000000006E-2</v>
      </c>
      <c r="J36" s="8">
        <v>7.8921000000000005E-2</v>
      </c>
      <c r="K36" s="8">
        <v>9.2515E-2</v>
      </c>
      <c r="L36" s="8">
        <v>0.105543</v>
      </c>
      <c r="M36" s="8">
        <v>0.118612</v>
      </c>
      <c r="N36" s="8">
        <v>0.131934</v>
      </c>
      <c r="O36" s="8">
        <v>0.14558199999999999</v>
      </c>
      <c r="P36" s="8">
        <v>0.15923000000000001</v>
      </c>
      <c r="Q36" s="8">
        <v>0.17319899999999999</v>
      </c>
      <c r="R36" s="8">
        <v>0.18695800000000001</v>
      </c>
      <c r="S36" s="8">
        <v>0.200708</v>
      </c>
      <c r="T36" s="8">
        <v>0.21487100000000001</v>
      </c>
      <c r="U36" s="8">
        <v>0.22944899999999999</v>
      </c>
      <c r="V36" s="8">
        <v>0.244426</v>
      </c>
      <c r="W36" s="8">
        <v>0.25989299999999999</v>
      </c>
      <c r="X36" s="8">
        <v>0.27488099999999999</v>
      </c>
      <c r="Y36" s="8">
        <v>0.29047299999999998</v>
      </c>
      <c r="Z36" s="8">
        <v>0.30626399999999998</v>
      </c>
      <c r="AA36" s="8">
        <v>0.32364999999999999</v>
      </c>
      <c r="AB36" s="8">
        <v>0.34122999999999998</v>
      </c>
      <c r="AC36" s="8">
        <v>0.35877500000000001</v>
      </c>
      <c r="AD36" s="8">
        <v>0.376388</v>
      </c>
      <c r="AE36" s="8">
        <v>0.39443600000000001</v>
      </c>
      <c r="AF36" s="8">
        <v>0.41307500000000003</v>
      </c>
      <c r="AG36" s="8">
        <v>0.43224200000000002</v>
      </c>
      <c r="AH36" s="8">
        <v>0.45210800000000001</v>
      </c>
      <c r="AI36" s="8">
        <v>0.472748</v>
      </c>
      <c r="AJ36" s="8">
        <v>0.49357899999999999</v>
      </c>
      <c r="AK36" s="8">
        <v>0.51654900000000004</v>
      </c>
      <c r="AL36" s="5" t="s">
        <v>191</v>
      </c>
    </row>
    <row r="37" spans="1:38" ht="15" customHeight="1">
      <c r="A37" s="81" t="s">
        <v>1089</v>
      </c>
      <c r="B37" s="7" t="s">
        <v>890</v>
      </c>
      <c r="C37" s="8">
        <v>0</v>
      </c>
      <c r="D37" s="8">
        <v>0</v>
      </c>
      <c r="E37" s="8">
        <v>9.4529999999999996E-3</v>
      </c>
      <c r="F37" s="8">
        <v>2.0107E-2</v>
      </c>
      <c r="G37" s="8">
        <v>3.0942999999999998E-2</v>
      </c>
      <c r="H37" s="8">
        <v>4.1713E-2</v>
      </c>
      <c r="I37" s="8">
        <v>5.3412000000000001E-2</v>
      </c>
      <c r="J37" s="8">
        <v>6.5448000000000006E-2</v>
      </c>
      <c r="K37" s="8">
        <v>7.6721999999999999E-2</v>
      </c>
      <c r="L37" s="8">
        <v>8.7526000000000007E-2</v>
      </c>
      <c r="M37" s="8">
        <v>9.8363999999999993E-2</v>
      </c>
      <c r="N37" s="8">
        <v>0.10941099999999999</v>
      </c>
      <c r="O37" s="8">
        <v>0.12073</v>
      </c>
      <c r="P37" s="8">
        <v>0.132048</v>
      </c>
      <c r="Q37" s="8">
        <v>0.14363200000000001</v>
      </c>
      <c r="R37" s="8">
        <v>0.15504299999999999</v>
      </c>
      <c r="S37" s="8">
        <v>0.16644500000000001</v>
      </c>
      <c r="T37" s="8">
        <v>0.17818999999999999</v>
      </c>
      <c r="U37" s="8">
        <v>0.190279</v>
      </c>
      <c r="V37" s="8">
        <v>0.20269999999999999</v>
      </c>
      <c r="W37" s="8">
        <v>0.215526</v>
      </c>
      <c r="X37" s="8">
        <v>0.22795599999999999</v>
      </c>
      <c r="Y37" s="8">
        <v>0.24088699999999999</v>
      </c>
      <c r="Z37" s="8">
        <v>0.25398199999999999</v>
      </c>
      <c r="AA37" s="8">
        <v>0.26840000000000003</v>
      </c>
      <c r="AB37" s="8">
        <v>0.28297800000000001</v>
      </c>
      <c r="AC37" s="8">
        <v>0.29752800000000001</v>
      </c>
      <c r="AD37" s="8">
        <v>0.312135</v>
      </c>
      <c r="AE37" s="8">
        <v>0.327102</v>
      </c>
      <c r="AF37" s="8">
        <v>0.342559</v>
      </c>
      <c r="AG37" s="8">
        <v>0.35845399999999999</v>
      </c>
      <c r="AH37" s="8">
        <v>0.37492900000000001</v>
      </c>
      <c r="AI37" s="8">
        <v>0.39204499999999998</v>
      </c>
      <c r="AJ37" s="8">
        <v>0.40932000000000002</v>
      </c>
      <c r="AK37" s="8">
        <v>0.428369</v>
      </c>
      <c r="AL37" s="5" t="s">
        <v>191</v>
      </c>
    </row>
    <row r="38" spans="1:38" ht="15" customHeight="1">
      <c r="A38" s="81" t="s">
        <v>1088</v>
      </c>
      <c r="B38" s="7" t="s">
        <v>888</v>
      </c>
      <c r="C38" s="8">
        <v>0</v>
      </c>
      <c r="D38" s="8">
        <v>0</v>
      </c>
      <c r="E38" s="8">
        <v>1.6202000000000001E-2</v>
      </c>
      <c r="F38" s="8">
        <v>3.4463000000000001E-2</v>
      </c>
      <c r="G38" s="8">
        <v>5.3038000000000002E-2</v>
      </c>
      <c r="H38" s="8">
        <v>7.1498000000000006E-2</v>
      </c>
      <c r="I38" s="8">
        <v>9.1549000000000005E-2</v>
      </c>
      <c r="J38" s="8">
        <v>0.112181</v>
      </c>
      <c r="K38" s="8">
        <v>0.13150400000000001</v>
      </c>
      <c r="L38" s="8">
        <v>0.15002199999999999</v>
      </c>
      <c r="M38" s="8">
        <v>0.168598</v>
      </c>
      <c r="N38" s="8">
        <v>0.18753500000000001</v>
      </c>
      <c r="O38" s="8">
        <v>0.20693500000000001</v>
      </c>
      <c r="P38" s="8">
        <v>0.22633500000000001</v>
      </c>
      <c r="Q38" s="8">
        <v>0.24618999999999999</v>
      </c>
      <c r="R38" s="8">
        <v>0.26574799999999998</v>
      </c>
      <c r="S38" s="8">
        <v>0.28529300000000002</v>
      </c>
      <c r="T38" s="8">
        <v>0.30542399999999997</v>
      </c>
      <c r="U38" s="8">
        <v>0.32614500000000002</v>
      </c>
      <c r="V38" s="8">
        <v>0.34743499999999999</v>
      </c>
      <c r="W38" s="8">
        <v>0.369419</v>
      </c>
      <c r="X38" s="8">
        <v>0.39072400000000002</v>
      </c>
      <c r="Y38" s="8">
        <v>0.412887</v>
      </c>
      <c r="Z38" s="8">
        <v>0.43533300000000003</v>
      </c>
      <c r="AA38" s="8">
        <v>0.46004600000000001</v>
      </c>
      <c r="AB38" s="8">
        <v>0.48503400000000002</v>
      </c>
      <c r="AC38" s="8">
        <v>0.50997300000000001</v>
      </c>
      <c r="AD38" s="8">
        <v>0.53500899999999996</v>
      </c>
      <c r="AE38" s="8">
        <v>0.56066300000000002</v>
      </c>
      <c r="AF38" s="8">
        <v>0.58715700000000004</v>
      </c>
      <c r="AG38" s="8">
        <v>0.61440099999999997</v>
      </c>
      <c r="AH38" s="8">
        <v>0.64264100000000002</v>
      </c>
      <c r="AI38" s="8">
        <v>0.67197700000000005</v>
      </c>
      <c r="AJ38" s="8">
        <v>0.70158900000000002</v>
      </c>
      <c r="AK38" s="8">
        <v>0.73423899999999998</v>
      </c>
      <c r="AL38" s="5" t="s">
        <v>191</v>
      </c>
    </row>
    <row r="39" spans="1:38" ht="15" customHeight="1">
      <c r="A39" s="81" t="s">
        <v>1087</v>
      </c>
      <c r="B39" s="7" t="s">
        <v>906</v>
      </c>
      <c r="C39" s="8">
        <v>51.169415000000001</v>
      </c>
      <c r="D39" s="8">
        <v>52.793174999999998</v>
      </c>
      <c r="E39" s="8">
        <v>53.389111</v>
      </c>
      <c r="F39" s="8">
        <v>55.847121999999999</v>
      </c>
      <c r="G39" s="8">
        <v>57.944347</v>
      </c>
      <c r="H39" s="8">
        <v>60.014609999999998</v>
      </c>
      <c r="I39" s="8">
        <v>62.539963</v>
      </c>
      <c r="J39" s="8">
        <v>65.231964000000005</v>
      </c>
      <c r="K39" s="8">
        <v>67.564757999999998</v>
      </c>
      <c r="L39" s="8">
        <v>69.540451000000004</v>
      </c>
      <c r="M39" s="8">
        <v>71.509345999999994</v>
      </c>
      <c r="N39" s="8">
        <v>73.559607999999997</v>
      </c>
      <c r="O39" s="8">
        <v>75.492401000000001</v>
      </c>
      <c r="P39" s="8">
        <v>77.493553000000006</v>
      </c>
      <c r="Q39" s="8">
        <v>79.286666999999994</v>
      </c>
      <c r="R39" s="8">
        <v>81.203513999999998</v>
      </c>
      <c r="S39" s="8">
        <v>82.742103999999998</v>
      </c>
      <c r="T39" s="8">
        <v>84.204955999999996</v>
      </c>
      <c r="U39" s="8">
        <v>85.780884</v>
      </c>
      <c r="V39" s="8">
        <v>87.369545000000002</v>
      </c>
      <c r="W39" s="8">
        <v>88.979590999999999</v>
      </c>
      <c r="X39" s="8">
        <v>90.376418999999999</v>
      </c>
      <c r="Y39" s="8">
        <v>91.887282999999996</v>
      </c>
      <c r="Z39" s="8">
        <v>93.146118000000001</v>
      </c>
      <c r="AA39" s="8">
        <v>94.680137999999999</v>
      </c>
      <c r="AB39" s="8">
        <v>96.038696000000002</v>
      </c>
      <c r="AC39" s="8">
        <v>97.447463999999997</v>
      </c>
      <c r="AD39" s="8">
        <v>98.873474000000002</v>
      </c>
      <c r="AE39" s="8">
        <v>100.23743399999999</v>
      </c>
      <c r="AF39" s="8">
        <v>101.484375</v>
      </c>
      <c r="AG39" s="8">
        <v>102.761276</v>
      </c>
      <c r="AH39" s="8">
        <v>104.149956</v>
      </c>
      <c r="AI39" s="8">
        <v>105.414001</v>
      </c>
      <c r="AJ39" s="8">
        <v>106.575233</v>
      </c>
      <c r="AK39" s="8">
        <v>107.82109800000001</v>
      </c>
      <c r="AL39" s="5">
        <v>2.1874999999999999E-2</v>
      </c>
    </row>
    <row r="40" spans="1:38" ht="15" customHeight="1">
      <c r="B40" s="4" t="s">
        <v>905</v>
      </c>
    </row>
    <row r="41" spans="1:38" ht="15" customHeight="1">
      <c r="A41" s="81" t="s">
        <v>1086</v>
      </c>
      <c r="B41" s="7" t="s">
        <v>903</v>
      </c>
      <c r="C41" s="8">
        <v>174.15795900000001</v>
      </c>
      <c r="D41" s="8">
        <v>178.428101</v>
      </c>
      <c r="E41" s="8">
        <v>177.75164799999999</v>
      </c>
      <c r="F41" s="8">
        <v>181.709991</v>
      </c>
      <c r="G41" s="8">
        <v>182.916122</v>
      </c>
      <c r="H41" s="8">
        <v>183.306534</v>
      </c>
      <c r="I41" s="8">
        <v>184.03324900000001</v>
      </c>
      <c r="J41" s="8">
        <v>184.626205</v>
      </c>
      <c r="K41" s="8">
        <v>185.450714</v>
      </c>
      <c r="L41" s="8">
        <v>186.05845600000001</v>
      </c>
      <c r="M41" s="8">
        <v>186.948669</v>
      </c>
      <c r="N41" s="8">
        <v>188.15365600000001</v>
      </c>
      <c r="O41" s="8">
        <v>189.385818</v>
      </c>
      <c r="P41" s="8">
        <v>190.69369499999999</v>
      </c>
      <c r="Q41" s="8">
        <v>192.604919</v>
      </c>
      <c r="R41" s="8">
        <v>194.403763</v>
      </c>
      <c r="S41" s="8">
        <v>196.18675200000001</v>
      </c>
      <c r="T41" s="8">
        <v>197.916718</v>
      </c>
      <c r="U41" s="8">
        <v>199.88265999999999</v>
      </c>
      <c r="V41" s="8">
        <v>202.13355999999999</v>
      </c>
      <c r="W41" s="8">
        <v>204.341354</v>
      </c>
      <c r="X41" s="8">
        <v>206.48292499999999</v>
      </c>
      <c r="Y41" s="8">
        <v>208.55371099999999</v>
      </c>
      <c r="Z41" s="8">
        <v>210.59884600000001</v>
      </c>
      <c r="AA41" s="8">
        <v>212.51376300000001</v>
      </c>
      <c r="AB41" s="8">
        <v>215.00599700000001</v>
      </c>
      <c r="AC41" s="8">
        <v>217.070312</v>
      </c>
      <c r="AD41" s="8">
        <v>219.001114</v>
      </c>
      <c r="AE41" s="8">
        <v>220.948883</v>
      </c>
      <c r="AF41" s="8">
        <v>222.62039200000001</v>
      </c>
      <c r="AG41" s="8">
        <v>224.115555</v>
      </c>
      <c r="AH41" s="8">
        <v>225.679214</v>
      </c>
      <c r="AI41" s="8">
        <v>227.034042</v>
      </c>
      <c r="AJ41" s="8">
        <v>228.12181100000001</v>
      </c>
      <c r="AK41" s="8">
        <v>229.308502</v>
      </c>
      <c r="AL41" s="5">
        <v>7.6309999999999998E-3</v>
      </c>
    </row>
    <row r="42" spans="1:38" ht="15" customHeight="1">
      <c r="A42" s="81" t="s">
        <v>1085</v>
      </c>
      <c r="B42" s="7" t="s">
        <v>901</v>
      </c>
      <c r="C42" s="8">
        <v>0.26253500000000002</v>
      </c>
      <c r="D42" s="8">
        <v>0.25248500000000001</v>
      </c>
      <c r="E42" s="8">
        <v>0.23561599999999999</v>
      </c>
      <c r="F42" s="8">
        <v>0.22781100000000001</v>
      </c>
      <c r="G42" s="8">
        <v>0.218274</v>
      </c>
      <c r="H42" s="8">
        <v>0.211455</v>
      </c>
      <c r="I42" s="8">
        <v>0.208233</v>
      </c>
      <c r="J42" s="8">
        <v>0.20442299999999999</v>
      </c>
      <c r="K42" s="8">
        <v>0.19974700000000001</v>
      </c>
      <c r="L42" s="8">
        <v>0.19611700000000001</v>
      </c>
      <c r="M42" s="8">
        <v>0.193213</v>
      </c>
      <c r="N42" s="8">
        <v>0.190167</v>
      </c>
      <c r="O42" s="8">
        <v>0.184359</v>
      </c>
      <c r="P42" s="8">
        <v>0.17871899999999999</v>
      </c>
      <c r="Q42" s="8">
        <v>0.171377</v>
      </c>
      <c r="R42" s="8">
        <v>0.16347900000000001</v>
      </c>
      <c r="S42" s="8">
        <v>0.15525900000000001</v>
      </c>
      <c r="T42" s="8">
        <v>0.147343</v>
      </c>
      <c r="U42" s="8">
        <v>0.14044300000000001</v>
      </c>
      <c r="V42" s="8">
        <v>0.13192699999999999</v>
      </c>
      <c r="W42" s="8">
        <v>0.12484199999999999</v>
      </c>
      <c r="X42" s="8">
        <v>0.119049</v>
      </c>
      <c r="Y42" s="8">
        <v>0.1138</v>
      </c>
      <c r="Z42" s="8">
        <v>0.108265</v>
      </c>
      <c r="AA42" s="8">
        <v>0.104571</v>
      </c>
      <c r="AB42" s="8">
        <v>0.100455</v>
      </c>
      <c r="AC42" s="8">
        <v>9.6317E-2</v>
      </c>
      <c r="AD42" s="8">
        <v>9.3589000000000006E-2</v>
      </c>
      <c r="AE42" s="8">
        <v>9.1534000000000004E-2</v>
      </c>
      <c r="AF42" s="8">
        <v>9.0024000000000007E-2</v>
      </c>
      <c r="AG42" s="8">
        <v>8.8775000000000007E-2</v>
      </c>
      <c r="AH42" s="8">
        <v>8.9093000000000006E-2</v>
      </c>
      <c r="AI42" s="8">
        <v>8.7972999999999996E-2</v>
      </c>
      <c r="AJ42" s="8">
        <v>8.6985999999999994E-2</v>
      </c>
      <c r="AK42" s="8">
        <v>8.6259000000000002E-2</v>
      </c>
      <c r="AL42" s="5">
        <v>-3.2021000000000001E-2</v>
      </c>
    </row>
    <row r="43" spans="1:38" ht="15" customHeight="1">
      <c r="A43" s="81" t="s">
        <v>1084</v>
      </c>
      <c r="B43" s="7" t="s">
        <v>793</v>
      </c>
      <c r="C43" s="8">
        <v>1.1292E-2</v>
      </c>
      <c r="D43" s="8">
        <v>1.1428000000000001E-2</v>
      </c>
      <c r="E43" s="8">
        <v>1.2649000000000001E-2</v>
      </c>
      <c r="F43" s="8">
        <v>1.4043E-2</v>
      </c>
      <c r="G43" s="8">
        <v>1.538E-2</v>
      </c>
      <c r="H43" s="8">
        <v>1.6382000000000001E-2</v>
      </c>
      <c r="I43" s="8">
        <v>1.7203E-2</v>
      </c>
      <c r="J43" s="8">
        <v>1.7919000000000001E-2</v>
      </c>
      <c r="K43" s="8">
        <v>1.8259999999999998E-2</v>
      </c>
      <c r="L43" s="8">
        <v>1.9095000000000001E-2</v>
      </c>
      <c r="M43" s="8">
        <v>1.9831000000000001E-2</v>
      </c>
      <c r="N43" s="8">
        <v>2.0830999999999999E-2</v>
      </c>
      <c r="O43" s="8">
        <v>2.0872000000000002E-2</v>
      </c>
      <c r="P43" s="8">
        <v>2.1514999999999999E-2</v>
      </c>
      <c r="Q43" s="8">
        <v>2.2363000000000001E-2</v>
      </c>
      <c r="R43" s="8">
        <v>2.2294000000000001E-2</v>
      </c>
      <c r="S43" s="8">
        <v>2.3036999999999998E-2</v>
      </c>
      <c r="T43" s="8">
        <v>2.3917000000000001E-2</v>
      </c>
      <c r="U43" s="8">
        <v>2.4895E-2</v>
      </c>
      <c r="V43" s="8">
        <v>2.5940000000000001E-2</v>
      </c>
      <c r="W43" s="8">
        <v>2.7047999999999999E-2</v>
      </c>
      <c r="X43" s="8">
        <v>2.8223000000000002E-2</v>
      </c>
      <c r="Y43" s="8">
        <v>2.9496000000000001E-2</v>
      </c>
      <c r="Z43" s="8">
        <v>3.0811999999999999E-2</v>
      </c>
      <c r="AA43" s="8">
        <v>3.2308000000000003E-2</v>
      </c>
      <c r="AB43" s="8">
        <v>3.3850999999999999E-2</v>
      </c>
      <c r="AC43" s="8">
        <v>3.5406E-2</v>
      </c>
      <c r="AD43" s="8">
        <v>3.6970999999999997E-2</v>
      </c>
      <c r="AE43" s="8">
        <v>3.8577E-2</v>
      </c>
      <c r="AF43" s="8">
        <v>4.0238000000000003E-2</v>
      </c>
      <c r="AG43" s="8">
        <v>4.1967999999999998E-2</v>
      </c>
      <c r="AH43" s="8">
        <v>4.3747000000000001E-2</v>
      </c>
      <c r="AI43" s="8">
        <v>4.5593000000000002E-2</v>
      </c>
      <c r="AJ43" s="8">
        <v>4.7451E-2</v>
      </c>
      <c r="AK43" s="8">
        <v>4.9457000000000001E-2</v>
      </c>
      <c r="AL43" s="5">
        <v>4.5395999999999999E-2</v>
      </c>
    </row>
    <row r="44" spans="1:38" ht="15" customHeight="1">
      <c r="A44" s="81" t="s">
        <v>1083</v>
      </c>
      <c r="B44" s="7" t="s">
        <v>898</v>
      </c>
      <c r="C44" s="8">
        <v>1.5294140000000001</v>
      </c>
      <c r="D44" s="8">
        <v>1.780413</v>
      </c>
      <c r="E44" s="8">
        <v>1.947452</v>
      </c>
      <c r="F44" s="8">
        <v>2.1177649999999999</v>
      </c>
      <c r="G44" s="8">
        <v>2.2163550000000001</v>
      </c>
      <c r="H44" s="8">
        <v>2.2724299999999999</v>
      </c>
      <c r="I44" s="8">
        <v>2.3100149999999999</v>
      </c>
      <c r="J44" s="8">
        <v>2.3313920000000001</v>
      </c>
      <c r="K44" s="8">
        <v>2.345485</v>
      </c>
      <c r="L44" s="8">
        <v>2.3518270000000001</v>
      </c>
      <c r="M44" s="8">
        <v>2.3639290000000002</v>
      </c>
      <c r="N44" s="8">
        <v>2.3865180000000001</v>
      </c>
      <c r="O44" s="8">
        <v>2.4243999999999999</v>
      </c>
      <c r="P44" s="8">
        <v>2.4758640000000001</v>
      </c>
      <c r="Q44" s="8">
        <v>2.5503870000000002</v>
      </c>
      <c r="R44" s="8">
        <v>2.6433879999999998</v>
      </c>
      <c r="S44" s="8">
        <v>2.7629959999999998</v>
      </c>
      <c r="T44" s="8">
        <v>2.9210829999999999</v>
      </c>
      <c r="U44" s="8">
        <v>3.1197889999999999</v>
      </c>
      <c r="V44" s="8">
        <v>3.3583509999999999</v>
      </c>
      <c r="W44" s="8">
        <v>3.641032</v>
      </c>
      <c r="X44" s="8">
        <v>3.9632719999999999</v>
      </c>
      <c r="Y44" s="8">
        <v>4.3363290000000001</v>
      </c>
      <c r="Z44" s="8">
        <v>4.7575760000000002</v>
      </c>
      <c r="AA44" s="8">
        <v>5.254575</v>
      </c>
      <c r="AB44" s="8">
        <v>5.8128010000000003</v>
      </c>
      <c r="AC44" s="8">
        <v>6.4277040000000003</v>
      </c>
      <c r="AD44" s="8">
        <v>7.1088579999999997</v>
      </c>
      <c r="AE44" s="8">
        <v>7.8636910000000002</v>
      </c>
      <c r="AF44" s="8">
        <v>8.6921199999999992</v>
      </c>
      <c r="AG44" s="8">
        <v>9.6064129999999999</v>
      </c>
      <c r="AH44" s="8">
        <v>10.607559</v>
      </c>
      <c r="AI44" s="8">
        <v>11.689818000000001</v>
      </c>
      <c r="AJ44" s="8">
        <v>12.830933999999999</v>
      </c>
      <c r="AK44" s="8">
        <v>14.050995</v>
      </c>
      <c r="AL44" s="5">
        <v>6.4602000000000007E-2</v>
      </c>
    </row>
    <row r="45" spans="1:38" ht="15" customHeight="1">
      <c r="A45" s="81" t="s">
        <v>1082</v>
      </c>
      <c r="B45" s="7" t="s">
        <v>896</v>
      </c>
      <c r="C45" s="8">
        <v>0</v>
      </c>
      <c r="D45" s="8">
        <v>0</v>
      </c>
      <c r="E45" s="8">
        <v>0</v>
      </c>
      <c r="F45" s="8">
        <v>0</v>
      </c>
      <c r="G45" s="8">
        <v>0</v>
      </c>
      <c r="H45" s="8">
        <v>0</v>
      </c>
      <c r="I45" s="8">
        <v>0</v>
      </c>
      <c r="J45" s="8">
        <v>0</v>
      </c>
      <c r="K45" s="8">
        <v>0</v>
      </c>
      <c r="L45" s="8">
        <v>0</v>
      </c>
      <c r="M45" s="8">
        <v>0</v>
      </c>
      <c r="N45" s="8">
        <v>0</v>
      </c>
      <c r="O45" s="8">
        <v>0</v>
      </c>
      <c r="P45" s="8">
        <v>0</v>
      </c>
      <c r="Q45" s="8">
        <v>0</v>
      </c>
      <c r="R45" s="8">
        <v>0</v>
      </c>
      <c r="S45" s="8">
        <v>0</v>
      </c>
      <c r="T45" s="8">
        <v>0</v>
      </c>
      <c r="U45" s="8">
        <v>0</v>
      </c>
      <c r="V45" s="8">
        <v>0</v>
      </c>
      <c r="W45" s="8">
        <v>0</v>
      </c>
      <c r="X45" s="8">
        <v>0</v>
      </c>
      <c r="Y45" s="8">
        <v>0</v>
      </c>
      <c r="Z45" s="8">
        <v>0</v>
      </c>
      <c r="AA45" s="8">
        <v>0</v>
      </c>
      <c r="AB45" s="8">
        <v>0</v>
      </c>
      <c r="AC45" s="8">
        <v>0</v>
      </c>
      <c r="AD45" s="8">
        <v>0</v>
      </c>
      <c r="AE45" s="8">
        <v>0</v>
      </c>
      <c r="AF45" s="8">
        <v>0</v>
      </c>
      <c r="AG45" s="8">
        <v>0</v>
      </c>
      <c r="AH45" s="8">
        <v>0</v>
      </c>
      <c r="AI45" s="8">
        <v>0</v>
      </c>
      <c r="AJ45" s="8">
        <v>0</v>
      </c>
      <c r="AK45" s="8">
        <v>0</v>
      </c>
      <c r="AL45" s="5" t="s">
        <v>191</v>
      </c>
    </row>
    <row r="46" spans="1:38" ht="15" customHeight="1">
      <c r="A46" s="81" t="s">
        <v>1081</v>
      </c>
      <c r="B46" s="7" t="s">
        <v>894</v>
      </c>
      <c r="C46" s="8">
        <v>0</v>
      </c>
      <c r="D46" s="8">
        <v>0</v>
      </c>
      <c r="E46" s="8">
        <v>4.5030000000000001E-3</v>
      </c>
      <c r="F46" s="8">
        <v>9.4509999999999993E-3</v>
      </c>
      <c r="G46" s="8">
        <v>1.4408000000000001E-2</v>
      </c>
      <c r="H46" s="8">
        <v>1.9307999999999999E-2</v>
      </c>
      <c r="I46" s="8">
        <v>2.4532999999999999E-2</v>
      </c>
      <c r="J46" s="8">
        <v>2.9831E-2</v>
      </c>
      <c r="K46" s="8">
        <v>3.5210999999999999E-2</v>
      </c>
      <c r="L46" s="8">
        <v>4.0555000000000001E-2</v>
      </c>
      <c r="M46" s="8">
        <v>4.5992999999999999E-2</v>
      </c>
      <c r="N46" s="8">
        <v>5.1525000000000001E-2</v>
      </c>
      <c r="O46" s="8">
        <v>5.7104000000000002E-2</v>
      </c>
      <c r="P46" s="8">
        <v>6.2551999999999996E-2</v>
      </c>
      <c r="Q46" s="8">
        <v>6.7979999999999999E-2</v>
      </c>
      <c r="R46" s="8">
        <v>7.3164000000000007E-2</v>
      </c>
      <c r="S46" s="8">
        <v>7.8176999999999996E-2</v>
      </c>
      <c r="T46" s="8">
        <v>8.3204E-2</v>
      </c>
      <c r="U46" s="8">
        <v>8.8263999999999995E-2</v>
      </c>
      <c r="V46" s="8">
        <v>9.3390000000000001E-2</v>
      </c>
      <c r="W46" s="8">
        <v>9.8679000000000003E-2</v>
      </c>
      <c r="X46" s="8">
        <v>0.10388600000000001</v>
      </c>
      <c r="Y46" s="8">
        <v>0.109185</v>
      </c>
      <c r="Z46" s="8">
        <v>0.11448800000000001</v>
      </c>
      <c r="AA46" s="8">
        <v>0.120486</v>
      </c>
      <c r="AB46" s="8">
        <v>0.12658900000000001</v>
      </c>
      <c r="AC46" s="8">
        <v>0.13269800000000001</v>
      </c>
      <c r="AD46" s="8">
        <v>0.138821</v>
      </c>
      <c r="AE46" s="8">
        <v>0.145126</v>
      </c>
      <c r="AF46" s="8">
        <v>0.151673</v>
      </c>
      <c r="AG46" s="8">
        <v>0.15843399999999999</v>
      </c>
      <c r="AH46" s="8">
        <v>0.16544700000000001</v>
      </c>
      <c r="AI46" s="8">
        <v>0.17275399999999999</v>
      </c>
      <c r="AJ46" s="8">
        <v>0.18016499999999999</v>
      </c>
      <c r="AK46" s="8">
        <v>0.18829299999999999</v>
      </c>
      <c r="AL46" s="5" t="s">
        <v>191</v>
      </c>
    </row>
    <row r="47" spans="1:38" ht="15" customHeight="1">
      <c r="A47" s="81" t="s">
        <v>1080</v>
      </c>
      <c r="B47" s="7" t="s">
        <v>892</v>
      </c>
      <c r="C47" s="8">
        <v>0</v>
      </c>
      <c r="D47" s="8">
        <v>0</v>
      </c>
      <c r="E47" s="8">
        <v>2.0509999999999999E-3</v>
      </c>
      <c r="F47" s="8">
        <v>4.3049999999999998E-3</v>
      </c>
      <c r="G47" s="8">
        <v>6.5630000000000003E-3</v>
      </c>
      <c r="H47" s="8">
        <v>8.7950000000000007E-3</v>
      </c>
      <c r="I47" s="8">
        <v>1.1174E-2</v>
      </c>
      <c r="J47" s="8">
        <v>1.3587999999999999E-2</v>
      </c>
      <c r="K47" s="8">
        <v>1.6038E-2</v>
      </c>
      <c r="L47" s="8">
        <v>1.8471999999999999E-2</v>
      </c>
      <c r="M47" s="8">
        <v>2.0948999999999999E-2</v>
      </c>
      <c r="N47" s="8">
        <v>2.3469E-2</v>
      </c>
      <c r="O47" s="8">
        <v>2.6009999999999998E-2</v>
      </c>
      <c r="P47" s="8">
        <v>2.8492E-2</v>
      </c>
      <c r="Q47" s="8">
        <v>3.0963999999999998E-2</v>
      </c>
      <c r="R47" s="8">
        <v>3.3325E-2</v>
      </c>
      <c r="S47" s="8">
        <v>3.5608000000000001E-2</v>
      </c>
      <c r="T47" s="8">
        <v>3.7898000000000001E-2</v>
      </c>
      <c r="U47" s="8">
        <v>4.0203000000000003E-2</v>
      </c>
      <c r="V47" s="8">
        <v>4.2537999999999999E-2</v>
      </c>
      <c r="W47" s="8">
        <v>4.4947000000000001E-2</v>
      </c>
      <c r="X47" s="8">
        <v>4.7319E-2</v>
      </c>
      <c r="Y47" s="8">
        <v>4.9731999999999998E-2</v>
      </c>
      <c r="Z47" s="8">
        <v>5.2148E-2</v>
      </c>
      <c r="AA47" s="8">
        <v>5.4879999999999998E-2</v>
      </c>
      <c r="AB47" s="8">
        <v>5.7659000000000002E-2</v>
      </c>
      <c r="AC47" s="8">
        <v>6.0442000000000003E-2</v>
      </c>
      <c r="AD47" s="8">
        <v>6.3230999999999996E-2</v>
      </c>
      <c r="AE47" s="8">
        <v>6.6102999999999995E-2</v>
      </c>
      <c r="AF47" s="8">
        <v>6.9084999999999994E-2</v>
      </c>
      <c r="AG47" s="8">
        <v>7.2164000000000006E-2</v>
      </c>
      <c r="AH47" s="8">
        <v>7.5358999999999995E-2</v>
      </c>
      <c r="AI47" s="8">
        <v>7.8687000000000007E-2</v>
      </c>
      <c r="AJ47" s="8">
        <v>8.2062999999999997E-2</v>
      </c>
      <c r="AK47" s="8">
        <v>8.5764999999999994E-2</v>
      </c>
      <c r="AL47" s="5" t="s">
        <v>191</v>
      </c>
    </row>
    <row r="48" spans="1:38" ht="15" customHeight="1">
      <c r="A48" s="81" t="s">
        <v>1079</v>
      </c>
      <c r="B48" s="7" t="s">
        <v>890</v>
      </c>
      <c r="C48" s="8">
        <v>0</v>
      </c>
      <c r="D48" s="8">
        <v>0</v>
      </c>
      <c r="E48" s="8">
        <v>1.9610000000000001E-3</v>
      </c>
      <c r="F48" s="8">
        <v>4.1159999999999999E-3</v>
      </c>
      <c r="G48" s="8">
        <v>6.2750000000000002E-3</v>
      </c>
      <c r="H48" s="8">
        <v>8.4100000000000008E-3</v>
      </c>
      <c r="I48" s="8">
        <v>1.0685E-2</v>
      </c>
      <c r="J48" s="8">
        <v>1.2992999999999999E-2</v>
      </c>
      <c r="K48" s="8">
        <v>1.5336000000000001E-2</v>
      </c>
      <c r="L48" s="8">
        <v>1.7663999999999999E-2</v>
      </c>
      <c r="M48" s="8">
        <v>2.0032999999999999E-2</v>
      </c>
      <c r="N48" s="8">
        <v>2.2442E-2</v>
      </c>
      <c r="O48" s="8">
        <v>2.4871999999999998E-2</v>
      </c>
      <c r="P48" s="8">
        <v>2.7244999999999998E-2</v>
      </c>
      <c r="Q48" s="8">
        <v>2.9609E-2</v>
      </c>
      <c r="R48" s="8">
        <v>3.1866999999999999E-2</v>
      </c>
      <c r="S48" s="8">
        <v>3.4049999999999997E-2</v>
      </c>
      <c r="T48" s="8">
        <v>3.6240000000000001E-2</v>
      </c>
      <c r="U48" s="8">
        <v>3.8443999999999999E-2</v>
      </c>
      <c r="V48" s="8">
        <v>4.0676999999999998E-2</v>
      </c>
      <c r="W48" s="8">
        <v>4.2979999999999997E-2</v>
      </c>
      <c r="X48" s="8">
        <v>4.5247999999999997E-2</v>
      </c>
      <c r="Y48" s="8">
        <v>4.7556000000000001E-2</v>
      </c>
      <c r="Z48" s="8">
        <v>4.9866000000000001E-2</v>
      </c>
      <c r="AA48" s="8">
        <v>5.2477999999999997E-2</v>
      </c>
      <c r="AB48" s="8">
        <v>5.5136999999999999E-2</v>
      </c>
      <c r="AC48" s="8">
        <v>5.7797000000000001E-2</v>
      </c>
      <c r="AD48" s="8">
        <v>6.0463999999999997E-2</v>
      </c>
      <c r="AE48" s="8">
        <v>6.3210000000000002E-2</v>
      </c>
      <c r="AF48" s="8">
        <v>6.6061999999999996E-2</v>
      </c>
      <c r="AG48" s="8">
        <v>6.9006999999999999E-2</v>
      </c>
      <c r="AH48" s="8">
        <v>7.2061E-2</v>
      </c>
      <c r="AI48" s="8">
        <v>7.5244000000000005E-2</v>
      </c>
      <c r="AJ48" s="8">
        <v>7.8472E-2</v>
      </c>
      <c r="AK48" s="8">
        <v>8.2012000000000002E-2</v>
      </c>
      <c r="AL48" s="5" t="s">
        <v>191</v>
      </c>
    </row>
    <row r="49" spans="1:38" ht="15" customHeight="1">
      <c r="A49" s="81" t="s">
        <v>1078</v>
      </c>
      <c r="B49" s="7" t="s">
        <v>888</v>
      </c>
      <c r="C49" s="8">
        <v>0</v>
      </c>
      <c r="D49" s="8">
        <v>0</v>
      </c>
      <c r="E49" s="8">
        <v>2.9559999999999999E-3</v>
      </c>
      <c r="F49" s="8">
        <v>6.202E-3</v>
      </c>
      <c r="G49" s="8">
        <v>9.4560000000000009E-3</v>
      </c>
      <c r="H49" s="8">
        <v>1.2671999999999999E-2</v>
      </c>
      <c r="I49" s="8">
        <v>1.61E-2</v>
      </c>
      <c r="J49" s="8">
        <v>1.9578000000000002E-2</v>
      </c>
      <c r="K49" s="8">
        <v>2.3108E-2</v>
      </c>
      <c r="L49" s="8">
        <v>2.6615E-2</v>
      </c>
      <c r="M49" s="8">
        <v>3.0185E-2</v>
      </c>
      <c r="N49" s="8">
        <v>3.3814999999999998E-2</v>
      </c>
      <c r="O49" s="8">
        <v>3.7476000000000002E-2</v>
      </c>
      <c r="P49" s="8">
        <v>4.1051999999999998E-2</v>
      </c>
      <c r="Q49" s="8">
        <v>4.4614000000000001E-2</v>
      </c>
      <c r="R49" s="8">
        <v>4.8016000000000003E-2</v>
      </c>
      <c r="S49" s="8">
        <v>5.1305999999999997E-2</v>
      </c>
      <c r="T49" s="8">
        <v>5.4605000000000001E-2</v>
      </c>
      <c r="U49" s="8">
        <v>5.7925999999999998E-2</v>
      </c>
      <c r="V49" s="8">
        <v>6.1289999999999997E-2</v>
      </c>
      <c r="W49" s="8">
        <v>6.4760999999999999E-2</v>
      </c>
      <c r="X49" s="8">
        <v>6.8179000000000003E-2</v>
      </c>
      <c r="Y49" s="8">
        <v>7.1655999999999997E-2</v>
      </c>
      <c r="Z49" s="8">
        <v>7.5136999999999995E-2</v>
      </c>
      <c r="AA49" s="8">
        <v>7.9073000000000004E-2</v>
      </c>
      <c r="AB49" s="8">
        <v>8.3077999999999999E-2</v>
      </c>
      <c r="AC49" s="8">
        <v>8.7086999999999998E-2</v>
      </c>
      <c r="AD49" s="8">
        <v>9.1105000000000005E-2</v>
      </c>
      <c r="AE49" s="8">
        <v>9.5242999999999994E-2</v>
      </c>
      <c r="AF49" s="8">
        <v>9.9540000000000003E-2</v>
      </c>
      <c r="AG49" s="8">
        <v>0.103977</v>
      </c>
      <c r="AH49" s="8">
        <v>0.10858</v>
      </c>
      <c r="AI49" s="8">
        <v>0.113376</v>
      </c>
      <c r="AJ49" s="8">
        <v>0.118239</v>
      </c>
      <c r="AK49" s="8">
        <v>0.123574</v>
      </c>
      <c r="AL49" s="5" t="s">
        <v>191</v>
      </c>
    </row>
    <row r="50" spans="1:38" ht="15" customHeight="1">
      <c r="A50" s="81" t="s">
        <v>1077</v>
      </c>
      <c r="B50" s="7" t="s">
        <v>886</v>
      </c>
      <c r="C50" s="8">
        <v>175.961029</v>
      </c>
      <c r="D50" s="8">
        <v>180.47238200000001</v>
      </c>
      <c r="E50" s="8">
        <v>179.95881700000001</v>
      </c>
      <c r="F50" s="8">
        <v>184.09376499999999</v>
      </c>
      <c r="G50" s="8">
        <v>185.40278599999999</v>
      </c>
      <c r="H50" s="8">
        <v>185.85609400000001</v>
      </c>
      <c r="I50" s="8">
        <v>186.63111900000001</v>
      </c>
      <c r="J50" s="8">
        <v>187.255707</v>
      </c>
      <c r="K50" s="8">
        <v>188.104187</v>
      </c>
      <c r="L50" s="8">
        <v>188.72854599999999</v>
      </c>
      <c r="M50" s="8">
        <v>189.64241000000001</v>
      </c>
      <c r="N50" s="8">
        <v>190.88237000000001</v>
      </c>
      <c r="O50" s="8">
        <v>192.16078200000001</v>
      </c>
      <c r="P50" s="8">
        <v>193.52917500000001</v>
      </c>
      <c r="Q50" s="8">
        <v>195.52183500000001</v>
      </c>
      <c r="R50" s="8">
        <v>197.418823</v>
      </c>
      <c r="S50" s="8">
        <v>199.327057</v>
      </c>
      <c r="T50" s="8">
        <v>201.220551</v>
      </c>
      <c r="U50" s="8">
        <v>203.39283800000001</v>
      </c>
      <c r="V50" s="8">
        <v>205.88737499999999</v>
      </c>
      <c r="W50" s="8">
        <v>208.38545199999999</v>
      </c>
      <c r="X50" s="8">
        <v>210.857574</v>
      </c>
      <c r="Y50" s="8">
        <v>213.31100499999999</v>
      </c>
      <c r="Z50" s="8">
        <v>215.787048</v>
      </c>
      <c r="AA50" s="8">
        <v>218.21196</v>
      </c>
      <c r="AB50" s="8">
        <v>221.275665</v>
      </c>
      <c r="AC50" s="8">
        <v>223.96714800000001</v>
      </c>
      <c r="AD50" s="8">
        <v>226.593658</v>
      </c>
      <c r="AE50" s="8">
        <v>229.312332</v>
      </c>
      <c r="AF50" s="8">
        <v>231.82861299999999</v>
      </c>
      <c r="AG50" s="8">
        <v>234.25590500000001</v>
      </c>
      <c r="AH50" s="8">
        <v>236.84059099999999</v>
      </c>
      <c r="AI50" s="8">
        <v>239.29743999999999</v>
      </c>
      <c r="AJ50" s="8">
        <v>241.54594399999999</v>
      </c>
      <c r="AK50" s="8">
        <v>243.97451799999999</v>
      </c>
      <c r="AL50" s="5">
        <v>9.1780000000000004E-3</v>
      </c>
    </row>
    <row r="51" spans="1:38" ht="15" customHeight="1">
      <c r="A51" s="81" t="s">
        <v>1076</v>
      </c>
      <c r="B51" s="4" t="s">
        <v>1075</v>
      </c>
      <c r="C51" s="14">
        <v>280.67666600000001</v>
      </c>
      <c r="D51" s="14">
        <v>289.57467700000001</v>
      </c>
      <c r="E51" s="14">
        <v>291.021118</v>
      </c>
      <c r="F51" s="14">
        <v>300.096405</v>
      </c>
      <c r="G51" s="14">
        <v>305.15927099999999</v>
      </c>
      <c r="H51" s="14">
        <v>309.28338600000001</v>
      </c>
      <c r="I51" s="14">
        <v>314.03616299999999</v>
      </c>
      <c r="J51" s="14">
        <v>318.91644300000002</v>
      </c>
      <c r="K51" s="14">
        <v>323.78420999999997</v>
      </c>
      <c r="L51" s="14">
        <v>328.00817899999998</v>
      </c>
      <c r="M51" s="14">
        <v>332.543182</v>
      </c>
      <c r="N51" s="14">
        <v>337.42919899999998</v>
      </c>
      <c r="O51" s="14">
        <v>342.19073500000002</v>
      </c>
      <c r="P51" s="14">
        <v>346.946777</v>
      </c>
      <c r="Q51" s="14">
        <v>352.24694799999997</v>
      </c>
      <c r="R51" s="14">
        <v>357.56063799999998</v>
      </c>
      <c r="S51" s="14">
        <v>362.30767800000001</v>
      </c>
      <c r="T51" s="14">
        <v>367.083099</v>
      </c>
      <c r="U51" s="14">
        <v>372.270599</v>
      </c>
      <c r="V51" s="14">
        <v>377.79244999999997</v>
      </c>
      <c r="W51" s="14">
        <v>383.308807</v>
      </c>
      <c r="X51" s="14">
        <v>388.45812999999998</v>
      </c>
      <c r="Y51" s="14">
        <v>393.81024200000002</v>
      </c>
      <c r="Z51" s="14">
        <v>398.81497200000001</v>
      </c>
      <c r="AA51" s="14">
        <v>404.38394199999999</v>
      </c>
      <c r="AB51" s="14">
        <v>410.193939</v>
      </c>
      <c r="AC51" s="14">
        <v>415.64254799999998</v>
      </c>
      <c r="AD51" s="14">
        <v>421.03585800000002</v>
      </c>
      <c r="AE51" s="14">
        <v>426.48367300000001</v>
      </c>
      <c r="AF51" s="14">
        <v>431.67761200000001</v>
      </c>
      <c r="AG51" s="14">
        <v>436.97689800000001</v>
      </c>
      <c r="AH51" s="14">
        <v>442.553833</v>
      </c>
      <c r="AI51" s="14">
        <v>447.86926299999999</v>
      </c>
      <c r="AJ51" s="14">
        <v>452.92095899999998</v>
      </c>
      <c r="AK51" s="14">
        <v>458.36261000000002</v>
      </c>
      <c r="AL51" s="2">
        <v>1.4014E-2</v>
      </c>
    </row>
    <row r="53" spans="1:38" ht="15" customHeight="1">
      <c r="B53" s="4" t="s">
        <v>1074</v>
      </c>
    </row>
    <row r="54" spans="1:38" ht="15" customHeight="1">
      <c r="B54" s="4" t="s">
        <v>929</v>
      </c>
    </row>
    <row r="55" spans="1:38" ht="15" customHeight="1">
      <c r="A55" s="81" t="s">
        <v>1073</v>
      </c>
      <c r="B55" s="7" t="s">
        <v>903</v>
      </c>
      <c r="C55" s="8">
        <v>375.88836700000002</v>
      </c>
      <c r="D55" s="8">
        <v>387.26538099999999</v>
      </c>
      <c r="E55" s="8">
        <v>384.88534499999997</v>
      </c>
      <c r="F55" s="8">
        <v>389.87207000000001</v>
      </c>
      <c r="G55" s="8">
        <v>389.19552599999997</v>
      </c>
      <c r="H55" s="8">
        <v>388.03402699999998</v>
      </c>
      <c r="I55" s="8">
        <v>385.80999800000001</v>
      </c>
      <c r="J55" s="8">
        <v>384.00024400000001</v>
      </c>
      <c r="K55" s="8">
        <v>382.535461</v>
      </c>
      <c r="L55" s="8">
        <v>380.33926400000001</v>
      </c>
      <c r="M55" s="8">
        <v>377.64273100000003</v>
      </c>
      <c r="N55" s="8">
        <v>374.215912</v>
      </c>
      <c r="O55" s="8">
        <v>370.66018700000001</v>
      </c>
      <c r="P55" s="8">
        <v>366.18182400000001</v>
      </c>
      <c r="Q55" s="8">
        <v>362.64083900000003</v>
      </c>
      <c r="R55" s="8">
        <v>359.497589</v>
      </c>
      <c r="S55" s="8">
        <v>355.35058600000002</v>
      </c>
      <c r="T55" s="8">
        <v>351.96441700000003</v>
      </c>
      <c r="U55" s="8">
        <v>349.04269399999998</v>
      </c>
      <c r="V55" s="8">
        <v>346.43405200000001</v>
      </c>
      <c r="W55" s="8">
        <v>343.89007600000002</v>
      </c>
      <c r="X55" s="8">
        <v>341.28628500000002</v>
      </c>
      <c r="Y55" s="8">
        <v>339.32488999999998</v>
      </c>
      <c r="Z55" s="8">
        <v>337.04821800000002</v>
      </c>
      <c r="AA55" s="8">
        <v>336.567139</v>
      </c>
      <c r="AB55" s="8">
        <v>335.22015399999998</v>
      </c>
      <c r="AC55" s="8">
        <v>334.37875400000001</v>
      </c>
      <c r="AD55" s="8">
        <v>333.999146</v>
      </c>
      <c r="AE55" s="8">
        <v>333.76037600000001</v>
      </c>
      <c r="AF55" s="8">
        <v>333.59719799999999</v>
      </c>
      <c r="AG55" s="8">
        <v>334.28521699999999</v>
      </c>
      <c r="AH55" s="8">
        <v>335.28359999999998</v>
      </c>
      <c r="AI55" s="8">
        <v>336.18554699999999</v>
      </c>
      <c r="AJ55" s="8">
        <v>337.33850100000001</v>
      </c>
      <c r="AK55" s="8">
        <v>339.10730000000001</v>
      </c>
      <c r="AL55" s="5">
        <v>-4.0159999999999996E-3</v>
      </c>
    </row>
    <row r="56" spans="1:38" ht="15" customHeight="1">
      <c r="A56" s="81" t="s">
        <v>1072</v>
      </c>
      <c r="B56" s="7" t="s">
        <v>901</v>
      </c>
      <c r="C56" s="8">
        <v>170.05221599999999</v>
      </c>
      <c r="D56" s="8">
        <v>177.48585499999999</v>
      </c>
      <c r="E56" s="8">
        <v>179.21312</v>
      </c>
      <c r="F56" s="8">
        <v>184.64425700000001</v>
      </c>
      <c r="G56" s="8">
        <v>188.056229</v>
      </c>
      <c r="H56" s="8">
        <v>191.697678</v>
      </c>
      <c r="I56" s="8">
        <v>195.01123000000001</v>
      </c>
      <c r="J56" s="8">
        <v>198.673889</v>
      </c>
      <c r="K56" s="8">
        <v>202.60380599999999</v>
      </c>
      <c r="L56" s="8">
        <v>206.23699999999999</v>
      </c>
      <c r="M56" s="8">
        <v>210.06388899999999</v>
      </c>
      <c r="N56" s="8">
        <v>213.64541600000001</v>
      </c>
      <c r="O56" s="8">
        <v>216.85200499999999</v>
      </c>
      <c r="P56" s="8">
        <v>219.79840100000001</v>
      </c>
      <c r="Q56" s="8">
        <v>222.872604</v>
      </c>
      <c r="R56" s="8">
        <v>226.04595900000001</v>
      </c>
      <c r="S56" s="8">
        <v>228.84063699999999</v>
      </c>
      <c r="T56" s="8">
        <v>232.17010500000001</v>
      </c>
      <c r="U56" s="8">
        <v>235.50294500000001</v>
      </c>
      <c r="V56" s="8">
        <v>238.99856600000001</v>
      </c>
      <c r="W56" s="8">
        <v>242.57763700000001</v>
      </c>
      <c r="X56" s="8">
        <v>245.53507999999999</v>
      </c>
      <c r="Y56" s="8">
        <v>248.60797099999999</v>
      </c>
      <c r="Z56" s="8">
        <v>250.95228599999999</v>
      </c>
      <c r="AA56" s="8">
        <v>254.13618500000001</v>
      </c>
      <c r="AB56" s="8">
        <v>256.14355499999999</v>
      </c>
      <c r="AC56" s="8">
        <v>257.59478799999999</v>
      </c>
      <c r="AD56" s="8">
        <v>258.76168799999999</v>
      </c>
      <c r="AE56" s="8">
        <v>259.73525999999998</v>
      </c>
      <c r="AF56" s="8">
        <v>260.56033300000001</v>
      </c>
      <c r="AG56" s="8">
        <v>261.56823700000001</v>
      </c>
      <c r="AH56" s="8">
        <v>262.04022200000003</v>
      </c>
      <c r="AI56" s="8">
        <v>262.34255999999999</v>
      </c>
      <c r="AJ56" s="8">
        <v>262.448395</v>
      </c>
      <c r="AK56" s="8">
        <v>262.46984900000001</v>
      </c>
      <c r="AL56" s="5">
        <v>1.1927E-2</v>
      </c>
    </row>
    <row r="57" spans="1:38" ht="15" customHeight="1">
      <c r="A57" s="81" t="s">
        <v>1071</v>
      </c>
      <c r="B57" s="7" t="s">
        <v>793</v>
      </c>
      <c r="C57" s="8">
        <v>2.5975000000000002E-2</v>
      </c>
      <c r="D57" s="8">
        <v>2.4575E-2</v>
      </c>
      <c r="E57" s="8">
        <v>7.3819999999999997E-2</v>
      </c>
      <c r="F57" s="8">
        <v>0.125747</v>
      </c>
      <c r="G57" s="8">
        <v>0.17529400000000001</v>
      </c>
      <c r="H57" s="8">
        <v>0.22135199999999999</v>
      </c>
      <c r="I57" s="8">
        <v>0.26531900000000003</v>
      </c>
      <c r="J57" s="8">
        <v>0.31009399999999998</v>
      </c>
      <c r="K57" s="8">
        <v>0.35541499999999998</v>
      </c>
      <c r="L57" s="8">
        <v>0.40013700000000002</v>
      </c>
      <c r="M57" s="8">
        <v>0.44490200000000002</v>
      </c>
      <c r="N57" s="8">
        <v>0.48926999999999998</v>
      </c>
      <c r="O57" s="8">
        <v>0.53409499999999999</v>
      </c>
      <c r="P57" s="8">
        <v>0.57756300000000005</v>
      </c>
      <c r="Q57" s="8">
        <v>0.62161100000000002</v>
      </c>
      <c r="R57" s="8">
        <v>0.66464400000000001</v>
      </c>
      <c r="S57" s="8">
        <v>0.70853999999999995</v>
      </c>
      <c r="T57" s="8">
        <v>0.75166999999999995</v>
      </c>
      <c r="U57" s="8">
        <v>0.79445500000000002</v>
      </c>
      <c r="V57" s="8">
        <v>0.83989100000000005</v>
      </c>
      <c r="W57" s="8">
        <v>0.88628499999999999</v>
      </c>
      <c r="X57" s="8">
        <v>0.93284599999999995</v>
      </c>
      <c r="Y57" s="8">
        <v>0.98254600000000003</v>
      </c>
      <c r="Z57" s="8">
        <v>1.0319799999999999</v>
      </c>
      <c r="AA57" s="8">
        <v>1.084965</v>
      </c>
      <c r="AB57" s="8">
        <v>1.1376839999999999</v>
      </c>
      <c r="AC57" s="8">
        <v>1.189959</v>
      </c>
      <c r="AD57" s="8">
        <v>1.24261</v>
      </c>
      <c r="AE57" s="8">
        <v>1.2977799999999999</v>
      </c>
      <c r="AF57" s="8">
        <v>1.35642</v>
      </c>
      <c r="AG57" s="8">
        <v>1.418574</v>
      </c>
      <c r="AH57" s="8">
        <v>1.483231</v>
      </c>
      <c r="AI57" s="8">
        <v>1.549782</v>
      </c>
      <c r="AJ57" s="8">
        <v>1.61951</v>
      </c>
      <c r="AK57" s="8">
        <v>1.6961710000000001</v>
      </c>
      <c r="AL57" s="5">
        <v>0.136911</v>
      </c>
    </row>
    <row r="58" spans="1:38" ht="15" customHeight="1">
      <c r="A58" s="81" t="s">
        <v>1070</v>
      </c>
      <c r="B58" s="7" t="s">
        <v>898</v>
      </c>
      <c r="C58" s="8">
        <v>0</v>
      </c>
      <c r="D58" s="8">
        <v>0</v>
      </c>
      <c r="E58" s="8">
        <v>3.3272999999999997E-2</v>
      </c>
      <c r="F58" s="8">
        <v>6.7746000000000001E-2</v>
      </c>
      <c r="G58" s="8">
        <v>9.9741999999999997E-2</v>
      </c>
      <c r="H58" s="8">
        <v>0.129111</v>
      </c>
      <c r="I58" s="8">
        <v>0.15717900000000001</v>
      </c>
      <c r="J58" s="8">
        <v>0.18621799999999999</v>
      </c>
      <c r="K58" s="8">
        <v>0.21694099999999999</v>
      </c>
      <c r="L58" s="8">
        <v>0.24837999999999999</v>
      </c>
      <c r="M58" s="8">
        <v>0.28145999999999999</v>
      </c>
      <c r="N58" s="8">
        <v>0.316139</v>
      </c>
      <c r="O58" s="8">
        <v>0.353381</v>
      </c>
      <c r="P58" s="8">
        <v>0.392287</v>
      </c>
      <c r="Q58" s="8">
        <v>0.434641</v>
      </c>
      <c r="R58" s="8">
        <v>0.47955399999999998</v>
      </c>
      <c r="S58" s="8">
        <v>0.52764500000000003</v>
      </c>
      <c r="T58" s="8">
        <v>0.58087</v>
      </c>
      <c r="U58" s="8">
        <v>0.64004499999999998</v>
      </c>
      <c r="V58" s="8">
        <v>0.70566600000000002</v>
      </c>
      <c r="W58" s="8">
        <v>0.77837500000000004</v>
      </c>
      <c r="X58" s="8">
        <v>0.85821599999999998</v>
      </c>
      <c r="Y58" s="8">
        <v>0.949152</v>
      </c>
      <c r="Z58" s="8">
        <v>1.049696</v>
      </c>
      <c r="AA58" s="8">
        <v>1.164892</v>
      </c>
      <c r="AB58" s="8">
        <v>1.2922359999999999</v>
      </c>
      <c r="AC58" s="8">
        <v>1.4324619999999999</v>
      </c>
      <c r="AD58" s="8">
        <v>1.5879160000000001</v>
      </c>
      <c r="AE58" s="8">
        <v>1.763188</v>
      </c>
      <c r="AF58" s="8">
        <v>1.961697</v>
      </c>
      <c r="AG58" s="8">
        <v>2.1855449999999998</v>
      </c>
      <c r="AH58" s="8">
        <v>2.4357120000000001</v>
      </c>
      <c r="AI58" s="8">
        <v>2.7129099999999999</v>
      </c>
      <c r="AJ58" s="8">
        <v>3.024108</v>
      </c>
      <c r="AK58" s="8">
        <v>3.3765849999999999</v>
      </c>
      <c r="AL58" s="5" t="s">
        <v>191</v>
      </c>
    </row>
    <row r="59" spans="1:38" ht="15" customHeight="1">
      <c r="A59" s="81" t="s">
        <v>1069</v>
      </c>
      <c r="B59" s="7" t="s">
        <v>896</v>
      </c>
      <c r="C59" s="8">
        <v>40.707348000000003</v>
      </c>
      <c r="D59" s="8">
        <v>50.006011999999998</v>
      </c>
      <c r="E59" s="8">
        <v>57.568950999999998</v>
      </c>
      <c r="F59" s="8">
        <v>65.938179000000005</v>
      </c>
      <c r="G59" s="8">
        <v>73.188675000000003</v>
      </c>
      <c r="H59" s="8">
        <v>79.883414999999999</v>
      </c>
      <c r="I59" s="8">
        <v>86.096474000000001</v>
      </c>
      <c r="J59" s="8">
        <v>92.184325999999999</v>
      </c>
      <c r="K59" s="8">
        <v>98.266555999999994</v>
      </c>
      <c r="L59" s="8">
        <v>104.01953899999999</v>
      </c>
      <c r="M59" s="8">
        <v>109.675591</v>
      </c>
      <c r="N59" s="8">
        <v>115.215538</v>
      </c>
      <c r="O59" s="8">
        <v>120.78538500000001</v>
      </c>
      <c r="P59" s="8">
        <v>126.072517</v>
      </c>
      <c r="Q59" s="8">
        <v>131.642776</v>
      </c>
      <c r="R59" s="8">
        <v>137.070908</v>
      </c>
      <c r="S59" s="8">
        <v>142.51698300000001</v>
      </c>
      <c r="T59" s="8">
        <v>148.44592299999999</v>
      </c>
      <c r="U59" s="8">
        <v>154.492706</v>
      </c>
      <c r="V59" s="8">
        <v>160.591003</v>
      </c>
      <c r="W59" s="8">
        <v>166.77171300000001</v>
      </c>
      <c r="X59" s="8">
        <v>172.83749399999999</v>
      </c>
      <c r="Y59" s="8">
        <v>179.354904</v>
      </c>
      <c r="Z59" s="8">
        <v>186.01826500000001</v>
      </c>
      <c r="AA59" s="8">
        <v>193.52900700000001</v>
      </c>
      <c r="AB59" s="8">
        <v>201.21225000000001</v>
      </c>
      <c r="AC59" s="8">
        <v>209.020355</v>
      </c>
      <c r="AD59" s="8">
        <v>217.120193</v>
      </c>
      <c r="AE59" s="8">
        <v>225.71211199999999</v>
      </c>
      <c r="AF59" s="8">
        <v>235.00096099999999</v>
      </c>
      <c r="AG59" s="8">
        <v>245.032104</v>
      </c>
      <c r="AH59" s="8">
        <v>255.41973899999999</v>
      </c>
      <c r="AI59" s="8">
        <v>266.180206</v>
      </c>
      <c r="AJ59" s="8">
        <v>277.34585600000003</v>
      </c>
      <c r="AK59" s="8">
        <v>289.08819599999998</v>
      </c>
      <c r="AL59" s="5">
        <v>5.4607999999999997E-2</v>
      </c>
    </row>
    <row r="60" spans="1:38" ht="15" customHeight="1">
      <c r="A60" s="81" t="s">
        <v>1068</v>
      </c>
      <c r="B60" s="7" t="s">
        <v>894</v>
      </c>
      <c r="C60" s="8">
        <v>8.7650000000000002E-3</v>
      </c>
      <c r="D60" s="8">
        <v>8.5360000000000002E-3</v>
      </c>
      <c r="E60" s="8">
        <v>0.14083699999999999</v>
      </c>
      <c r="F60" s="8">
        <v>0.28203099999999998</v>
      </c>
      <c r="G60" s="8">
        <v>0.43066100000000002</v>
      </c>
      <c r="H60" s="8">
        <v>0.58271700000000004</v>
      </c>
      <c r="I60" s="8">
        <v>0.73826599999999998</v>
      </c>
      <c r="J60" s="8">
        <v>0.89856899999999995</v>
      </c>
      <c r="K60" s="8">
        <v>1.0619499999999999</v>
      </c>
      <c r="L60" s="8">
        <v>1.224421</v>
      </c>
      <c r="M60" s="8">
        <v>1.387135</v>
      </c>
      <c r="N60" s="8">
        <v>1.548319</v>
      </c>
      <c r="O60" s="8">
        <v>1.708426</v>
      </c>
      <c r="P60" s="8">
        <v>1.8623639999999999</v>
      </c>
      <c r="Q60" s="8">
        <v>2.018068</v>
      </c>
      <c r="R60" s="8">
        <v>2.1707339999999999</v>
      </c>
      <c r="S60" s="8">
        <v>2.3222489999999998</v>
      </c>
      <c r="T60" s="8">
        <v>2.4791020000000001</v>
      </c>
      <c r="U60" s="8">
        <v>2.6422059999999998</v>
      </c>
      <c r="V60" s="8">
        <v>2.8103859999999998</v>
      </c>
      <c r="W60" s="8">
        <v>2.983905</v>
      </c>
      <c r="X60" s="8">
        <v>3.157203</v>
      </c>
      <c r="Y60" s="8">
        <v>3.3396349999999999</v>
      </c>
      <c r="Z60" s="8">
        <v>3.5252309999999998</v>
      </c>
      <c r="AA60" s="8">
        <v>3.7260789999999999</v>
      </c>
      <c r="AB60" s="8">
        <v>3.9223669999999999</v>
      </c>
      <c r="AC60" s="8">
        <v>4.1142190000000003</v>
      </c>
      <c r="AD60" s="8">
        <v>4.3045080000000002</v>
      </c>
      <c r="AE60" s="8">
        <v>4.5016040000000004</v>
      </c>
      <c r="AF60" s="8">
        <v>4.709746</v>
      </c>
      <c r="AG60" s="8">
        <v>4.9282640000000004</v>
      </c>
      <c r="AH60" s="8">
        <v>5.15496</v>
      </c>
      <c r="AI60" s="8">
        <v>5.3911920000000002</v>
      </c>
      <c r="AJ60" s="8">
        <v>5.6403369999999997</v>
      </c>
      <c r="AK60" s="8">
        <v>5.9106120000000004</v>
      </c>
      <c r="AL60" s="5">
        <v>0.219191</v>
      </c>
    </row>
    <row r="61" spans="1:38" ht="15" customHeight="1">
      <c r="A61" s="81" t="s">
        <v>1067</v>
      </c>
      <c r="B61" s="7" t="s">
        <v>892</v>
      </c>
      <c r="C61" s="8">
        <v>0</v>
      </c>
      <c r="D61" s="8">
        <v>0</v>
      </c>
      <c r="E61" s="8">
        <v>0</v>
      </c>
      <c r="F61" s="8">
        <v>0</v>
      </c>
      <c r="G61" s="8">
        <v>3.6818999999999998E-2</v>
      </c>
      <c r="H61" s="8">
        <v>7.3820999999999998E-2</v>
      </c>
      <c r="I61" s="8">
        <v>0.112805</v>
      </c>
      <c r="J61" s="8">
        <v>0.15365699999999999</v>
      </c>
      <c r="K61" s="8">
        <v>0.19559699999999999</v>
      </c>
      <c r="L61" s="8">
        <v>0.23746800000000001</v>
      </c>
      <c r="M61" s="8">
        <v>0.27907100000000001</v>
      </c>
      <c r="N61" s="8">
        <v>0.31957600000000003</v>
      </c>
      <c r="O61" s="8">
        <v>0.359323</v>
      </c>
      <c r="P61" s="8">
        <v>0.39662999999999998</v>
      </c>
      <c r="Q61" s="8">
        <v>0.43330099999999999</v>
      </c>
      <c r="R61" s="8">
        <v>0.46831</v>
      </c>
      <c r="S61" s="8">
        <v>0.502216</v>
      </c>
      <c r="T61" s="8">
        <v>0.53664199999999995</v>
      </c>
      <c r="U61" s="8">
        <v>0.57192900000000002</v>
      </c>
      <c r="V61" s="8">
        <v>0.60789400000000005</v>
      </c>
      <c r="W61" s="8">
        <v>0.644756</v>
      </c>
      <c r="X61" s="8">
        <v>0.682203</v>
      </c>
      <c r="Y61" s="8">
        <v>0.72251600000000005</v>
      </c>
      <c r="Z61" s="8">
        <v>0.76354</v>
      </c>
      <c r="AA61" s="8">
        <v>0.80774800000000002</v>
      </c>
      <c r="AB61" s="8">
        <v>0.85214000000000001</v>
      </c>
      <c r="AC61" s="8">
        <v>0.89641099999999996</v>
      </c>
      <c r="AD61" s="8">
        <v>0.93933800000000001</v>
      </c>
      <c r="AE61" s="8">
        <v>0.98299099999999995</v>
      </c>
      <c r="AF61" s="8">
        <v>1.028446</v>
      </c>
      <c r="AG61" s="8">
        <v>1.0757479999999999</v>
      </c>
      <c r="AH61" s="8">
        <v>1.124539</v>
      </c>
      <c r="AI61" s="8">
        <v>1.1748860000000001</v>
      </c>
      <c r="AJ61" s="8">
        <v>1.2276819999999999</v>
      </c>
      <c r="AK61" s="8">
        <v>1.284124</v>
      </c>
      <c r="AL61" s="5" t="s">
        <v>191</v>
      </c>
    </row>
    <row r="62" spans="1:38" ht="15" customHeight="1">
      <c r="A62" s="81" t="s">
        <v>1066</v>
      </c>
      <c r="B62" s="7" t="s">
        <v>890</v>
      </c>
      <c r="C62" s="8">
        <v>0</v>
      </c>
      <c r="D62" s="8">
        <v>0</v>
      </c>
      <c r="E62" s="8">
        <v>0</v>
      </c>
      <c r="F62" s="8">
        <v>0</v>
      </c>
      <c r="G62" s="8">
        <v>3.8086000000000002E-2</v>
      </c>
      <c r="H62" s="8">
        <v>7.6171000000000003E-2</v>
      </c>
      <c r="I62" s="8">
        <v>0.11679200000000001</v>
      </c>
      <c r="J62" s="8">
        <v>0.15976000000000001</v>
      </c>
      <c r="K62" s="8">
        <v>0.20436000000000001</v>
      </c>
      <c r="L62" s="8">
        <v>0.249533</v>
      </c>
      <c r="M62" s="8">
        <v>0.29517100000000002</v>
      </c>
      <c r="N62" s="8">
        <v>0.34056900000000001</v>
      </c>
      <c r="O62" s="8">
        <v>0.38571699999999998</v>
      </c>
      <c r="P62" s="8">
        <v>0.42914000000000002</v>
      </c>
      <c r="Q62" s="8">
        <v>0.47260000000000002</v>
      </c>
      <c r="R62" s="8">
        <v>0.51485199999999998</v>
      </c>
      <c r="S62" s="8">
        <v>0.55624600000000002</v>
      </c>
      <c r="T62" s="8">
        <v>0.598414</v>
      </c>
      <c r="U62" s="8">
        <v>0.64163000000000003</v>
      </c>
      <c r="V62" s="8">
        <v>0.68565100000000001</v>
      </c>
      <c r="W62" s="8">
        <v>0.73063</v>
      </c>
      <c r="X62" s="8">
        <v>0.77617100000000006</v>
      </c>
      <c r="Y62" s="8">
        <v>0.82480200000000004</v>
      </c>
      <c r="Z62" s="8">
        <v>0.87414700000000001</v>
      </c>
      <c r="AA62" s="8">
        <v>0.92703100000000005</v>
      </c>
      <c r="AB62" s="8">
        <v>0.97999400000000003</v>
      </c>
      <c r="AC62" s="8">
        <v>1.0326439999999999</v>
      </c>
      <c r="AD62" s="8">
        <v>1.083737</v>
      </c>
      <c r="AE62" s="8">
        <v>1.135599</v>
      </c>
      <c r="AF62" s="8">
        <v>1.1894100000000001</v>
      </c>
      <c r="AG62" s="8">
        <v>1.2451859999999999</v>
      </c>
      <c r="AH62" s="8">
        <v>1.3025009999999999</v>
      </c>
      <c r="AI62" s="8">
        <v>1.3614219999999999</v>
      </c>
      <c r="AJ62" s="8">
        <v>1.422974</v>
      </c>
      <c r="AK62" s="8">
        <v>1.488497</v>
      </c>
      <c r="AL62" s="5" t="s">
        <v>191</v>
      </c>
    </row>
    <row r="63" spans="1:38" ht="15" customHeight="1">
      <c r="A63" s="81" t="s">
        <v>1065</v>
      </c>
      <c r="B63" s="7" t="s">
        <v>888</v>
      </c>
      <c r="C63" s="8">
        <v>0</v>
      </c>
      <c r="D63" s="8">
        <v>0</v>
      </c>
      <c r="E63" s="8">
        <v>0</v>
      </c>
      <c r="F63" s="8">
        <v>0</v>
      </c>
      <c r="G63" s="8">
        <v>0</v>
      </c>
      <c r="H63" s="8">
        <v>0</v>
      </c>
      <c r="I63" s="8">
        <v>0</v>
      </c>
      <c r="J63" s="8">
        <v>0</v>
      </c>
      <c r="K63" s="8">
        <v>0</v>
      </c>
      <c r="L63" s="8">
        <v>0</v>
      </c>
      <c r="M63" s="8">
        <v>0</v>
      </c>
      <c r="N63" s="8">
        <v>0</v>
      </c>
      <c r="O63" s="8">
        <v>0</v>
      </c>
      <c r="P63" s="8">
        <v>0</v>
      </c>
      <c r="Q63" s="8">
        <v>0</v>
      </c>
      <c r="R63" s="8">
        <v>0</v>
      </c>
      <c r="S63" s="8">
        <v>0</v>
      </c>
      <c r="T63" s="8">
        <v>0</v>
      </c>
      <c r="U63" s="8">
        <v>0</v>
      </c>
      <c r="V63" s="8">
        <v>0</v>
      </c>
      <c r="W63" s="8">
        <v>0</v>
      </c>
      <c r="X63" s="8">
        <v>0</v>
      </c>
      <c r="Y63" s="8">
        <v>0</v>
      </c>
      <c r="Z63" s="8">
        <v>0</v>
      </c>
      <c r="AA63" s="8">
        <v>0</v>
      </c>
      <c r="AB63" s="8">
        <v>0</v>
      </c>
      <c r="AC63" s="8">
        <v>0</v>
      </c>
      <c r="AD63" s="8">
        <v>0</v>
      </c>
      <c r="AE63" s="8">
        <v>0</v>
      </c>
      <c r="AF63" s="8">
        <v>0</v>
      </c>
      <c r="AG63" s="8">
        <v>0</v>
      </c>
      <c r="AH63" s="8">
        <v>0</v>
      </c>
      <c r="AI63" s="8">
        <v>0</v>
      </c>
      <c r="AJ63" s="8">
        <v>0</v>
      </c>
      <c r="AK63" s="8">
        <v>0</v>
      </c>
      <c r="AL63" s="5" t="s">
        <v>191</v>
      </c>
    </row>
    <row r="64" spans="1:38" ht="15" customHeight="1">
      <c r="A64" s="81" t="s">
        <v>1064</v>
      </c>
      <c r="B64" s="7" t="s">
        <v>918</v>
      </c>
      <c r="C64" s="8">
        <v>586.68249500000002</v>
      </c>
      <c r="D64" s="8">
        <v>614.79040499999996</v>
      </c>
      <c r="E64" s="8">
        <v>621.91540499999996</v>
      </c>
      <c r="F64" s="8">
        <v>640.92980999999997</v>
      </c>
      <c r="G64" s="8">
        <v>651.22113000000002</v>
      </c>
      <c r="H64" s="8">
        <v>660.69830300000001</v>
      </c>
      <c r="I64" s="8">
        <v>668.30767800000001</v>
      </c>
      <c r="J64" s="8">
        <v>676.56652799999995</v>
      </c>
      <c r="K64" s="8">
        <v>685.44030799999996</v>
      </c>
      <c r="L64" s="8">
        <v>692.95581100000004</v>
      </c>
      <c r="M64" s="8">
        <v>700.07012899999995</v>
      </c>
      <c r="N64" s="8">
        <v>706.09082000000001</v>
      </c>
      <c r="O64" s="8">
        <v>711.63848900000005</v>
      </c>
      <c r="P64" s="8">
        <v>715.71063200000003</v>
      </c>
      <c r="Q64" s="8">
        <v>721.13647500000002</v>
      </c>
      <c r="R64" s="8">
        <v>726.91204800000003</v>
      </c>
      <c r="S64" s="8">
        <v>731.32507299999997</v>
      </c>
      <c r="T64" s="8">
        <v>737.52728300000001</v>
      </c>
      <c r="U64" s="8">
        <v>744.328125</v>
      </c>
      <c r="V64" s="8">
        <v>751.67327899999998</v>
      </c>
      <c r="W64" s="8">
        <v>759.26318400000002</v>
      </c>
      <c r="X64" s="8">
        <v>766.06561299999998</v>
      </c>
      <c r="Y64" s="8">
        <v>774.10626200000002</v>
      </c>
      <c r="Z64" s="8">
        <v>781.26342799999998</v>
      </c>
      <c r="AA64" s="8">
        <v>791.94281000000001</v>
      </c>
      <c r="AB64" s="8">
        <v>800.76037599999995</v>
      </c>
      <c r="AC64" s="8">
        <v>809.65972899999997</v>
      </c>
      <c r="AD64" s="8">
        <v>819.03900099999998</v>
      </c>
      <c r="AE64" s="8">
        <v>828.88909899999999</v>
      </c>
      <c r="AF64" s="8">
        <v>839.40417500000001</v>
      </c>
      <c r="AG64" s="8">
        <v>851.73889199999996</v>
      </c>
      <c r="AH64" s="8">
        <v>864.24462900000003</v>
      </c>
      <c r="AI64" s="8">
        <v>876.89843800000006</v>
      </c>
      <c r="AJ64" s="8">
        <v>890.06756600000006</v>
      </c>
      <c r="AK64" s="8">
        <v>904.421021</v>
      </c>
      <c r="AL64" s="5">
        <v>1.1766E-2</v>
      </c>
    </row>
    <row r="65" spans="1:38" ht="15" customHeight="1">
      <c r="B65" s="4" t="s">
        <v>917</v>
      </c>
    </row>
    <row r="66" spans="1:38" ht="15" customHeight="1">
      <c r="A66" s="81" t="s">
        <v>1063</v>
      </c>
      <c r="B66" s="7" t="s">
        <v>903</v>
      </c>
      <c r="C66" s="8">
        <v>563.66546600000004</v>
      </c>
      <c r="D66" s="8">
        <v>581.57202099999995</v>
      </c>
      <c r="E66" s="8">
        <v>585.18573000000004</v>
      </c>
      <c r="F66" s="8">
        <v>609.29339600000003</v>
      </c>
      <c r="G66" s="8">
        <v>629.75176999999996</v>
      </c>
      <c r="H66" s="8">
        <v>648.19091800000001</v>
      </c>
      <c r="I66" s="8">
        <v>670.39617899999996</v>
      </c>
      <c r="J66" s="8">
        <v>693.01910399999997</v>
      </c>
      <c r="K66" s="8">
        <v>709.61352499999998</v>
      </c>
      <c r="L66" s="8">
        <v>721.65875200000005</v>
      </c>
      <c r="M66" s="8">
        <v>731.60815400000001</v>
      </c>
      <c r="N66" s="8">
        <v>741.14843800000006</v>
      </c>
      <c r="O66" s="8">
        <v>748.81036400000005</v>
      </c>
      <c r="P66" s="8">
        <v>755.11730999999997</v>
      </c>
      <c r="Q66" s="8">
        <v>759.64599599999997</v>
      </c>
      <c r="R66" s="8">
        <v>763.84393299999999</v>
      </c>
      <c r="S66" s="8">
        <v>765.38342299999999</v>
      </c>
      <c r="T66" s="8">
        <v>767.30017099999998</v>
      </c>
      <c r="U66" s="8">
        <v>770.61492899999996</v>
      </c>
      <c r="V66" s="8">
        <v>775.57220500000005</v>
      </c>
      <c r="W66" s="8">
        <v>781.50891100000001</v>
      </c>
      <c r="X66" s="8">
        <v>786.68237299999998</v>
      </c>
      <c r="Y66" s="8">
        <v>792.43798800000002</v>
      </c>
      <c r="Z66" s="8">
        <v>797.37512200000003</v>
      </c>
      <c r="AA66" s="8">
        <v>804.434753</v>
      </c>
      <c r="AB66" s="8">
        <v>810.22094700000002</v>
      </c>
      <c r="AC66" s="8">
        <v>817.50872800000002</v>
      </c>
      <c r="AD66" s="8">
        <v>825.60034199999996</v>
      </c>
      <c r="AE66" s="8">
        <v>833.92242399999998</v>
      </c>
      <c r="AF66" s="8">
        <v>841.01318400000002</v>
      </c>
      <c r="AG66" s="8">
        <v>848.98199499999998</v>
      </c>
      <c r="AH66" s="8">
        <v>858.41467299999999</v>
      </c>
      <c r="AI66" s="8">
        <v>866.61291500000004</v>
      </c>
      <c r="AJ66" s="8">
        <v>874.06243900000004</v>
      </c>
      <c r="AK66" s="8">
        <v>882.31079099999999</v>
      </c>
      <c r="AL66" s="5">
        <v>1.2711E-2</v>
      </c>
    </row>
    <row r="67" spans="1:38" ht="15" customHeight="1">
      <c r="A67" s="81" t="s">
        <v>1062</v>
      </c>
      <c r="B67" s="7" t="s">
        <v>901</v>
      </c>
      <c r="C67" s="8">
        <v>300.14807100000002</v>
      </c>
      <c r="D67" s="8">
        <v>301.27615400000002</v>
      </c>
      <c r="E67" s="8">
        <v>293.53320300000001</v>
      </c>
      <c r="F67" s="8">
        <v>295.11251800000002</v>
      </c>
      <c r="G67" s="8">
        <v>294.24539199999998</v>
      </c>
      <c r="H67" s="8">
        <v>292.26715100000001</v>
      </c>
      <c r="I67" s="8">
        <v>291.41467299999999</v>
      </c>
      <c r="J67" s="8">
        <v>290.74746699999997</v>
      </c>
      <c r="K67" s="8">
        <v>289.96978799999999</v>
      </c>
      <c r="L67" s="8">
        <v>286.643799</v>
      </c>
      <c r="M67" s="8">
        <v>283.72680700000001</v>
      </c>
      <c r="N67" s="8">
        <v>280.13797</v>
      </c>
      <c r="O67" s="8">
        <v>275.85983299999998</v>
      </c>
      <c r="P67" s="8">
        <v>272.99404900000002</v>
      </c>
      <c r="Q67" s="8">
        <v>266.93994099999998</v>
      </c>
      <c r="R67" s="8">
        <v>263.790009</v>
      </c>
      <c r="S67" s="8">
        <v>257.70425399999999</v>
      </c>
      <c r="T67" s="8">
        <v>251.44979900000001</v>
      </c>
      <c r="U67" s="8">
        <v>247.623932</v>
      </c>
      <c r="V67" s="8">
        <v>243.86682099999999</v>
      </c>
      <c r="W67" s="8">
        <v>240.88865699999999</v>
      </c>
      <c r="X67" s="8">
        <v>237.00973500000001</v>
      </c>
      <c r="Y67" s="8">
        <v>235.55502300000001</v>
      </c>
      <c r="Z67" s="8">
        <v>231.58081100000001</v>
      </c>
      <c r="AA67" s="8">
        <v>229.46006800000001</v>
      </c>
      <c r="AB67" s="8">
        <v>226.68202199999999</v>
      </c>
      <c r="AC67" s="8">
        <v>224.871475</v>
      </c>
      <c r="AD67" s="8">
        <v>224.09303299999999</v>
      </c>
      <c r="AE67" s="8">
        <v>222.554001</v>
      </c>
      <c r="AF67" s="8">
        <v>220.71968100000001</v>
      </c>
      <c r="AG67" s="8">
        <v>218.88468900000001</v>
      </c>
      <c r="AH67" s="8">
        <v>217.48928799999999</v>
      </c>
      <c r="AI67" s="8">
        <v>215.49569700000001</v>
      </c>
      <c r="AJ67" s="8">
        <v>213.451233</v>
      </c>
      <c r="AK67" s="8">
        <v>211.70082099999999</v>
      </c>
      <c r="AL67" s="5">
        <v>-1.0636E-2</v>
      </c>
    </row>
    <row r="68" spans="1:38" ht="15" customHeight="1">
      <c r="A68" s="81" t="s">
        <v>1061</v>
      </c>
      <c r="B68" s="7" t="s">
        <v>793</v>
      </c>
      <c r="C68" s="8">
        <v>0.23913699999999999</v>
      </c>
      <c r="D68" s="8">
        <v>0.21940999999999999</v>
      </c>
      <c r="E68" s="8">
        <v>0.25724599999999997</v>
      </c>
      <c r="F68" s="8">
        <v>0.31072100000000002</v>
      </c>
      <c r="G68" s="8">
        <v>0.36940099999999998</v>
      </c>
      <c r="H68" s="8">
        <v>0.432141</v>
      </c>
      <c r="I68" s="8">
        <v>0.50001600000000002</v>
      </c>
      <c r="J68" s="8">
        <v>0.56883099999999998</v>
      </c>
      <c r="K68" s="8">
        <v>0.63198900000000002</v>
      </c>
      <c r="L68" s="8">
        <v>0.69358699999999995</v>
      </c>
      <c r="M68" s="8">
        <v>0.749282</v>
      </c>
      <c r="N68" s="8">
        <v>0.80760600000000005</v>
      </c>
      <c r="O68" s="8">
        <v>0.84984800000000005</v>
      </c>
      <c r="P68" s="8">
        <v>0.896227</v>
      </c>
      <c r="Q68" s="8">
        <v>0.93335000000000001</v>
      </c>
      <c r="R68" s="8">
        <v>0.96348500000000004</v>
      </c>
      <c r="S68" s="8">
        <v>1.009884</v>
      </c>
      <c r="T68" s="8">
        <v>1.0437590000000001</v>
      </c>
      <c r="U68" s="8">
        <v>1.066616</v>
      </c>
      <c r="V68" s="8">
        <v>1.1057159999999999</v>
      </c>
      <c r="W68" s="8">
        <v>1.1489910000000001</v>
      </c>
      <c r="X68" s="8">
        <v>1.1952609999999999</v>
      </c>
      <c r="Y68" s="8">
        <v>1.2463599999999999</v>
      </c>
      <c r="Z68" s="8">
        <v>1.2999830000000001</v>
      </c>
      <c r="AA68" s="8">
        <v>1.361596</v>
      </c>
      <c r="AB68" s="8">
        <v>1.4254020000000001</v>
      </c>
      <c r="AC68" s="8">
        <v>1.490046</v>
      </c>
      <c r="AD68" s="8">
        <v>1.5553900000000001</v>
      </c>
      <c r="AE68" s="8">
        <v>1.6229119999999999</v>
      </c>
      <c r="AF68" s="8">
        <v>1.693201</v>
      </c>
      <c r="AG68" s="8">
        <v>1.7659149999999999</v>
      </c>
      <c r="AH68" s="8">
        <v>1.841747</v>
      </c>
      <c r="AI68" s="8">
        <v>1.9209000000000001</v>
      </c>
      <c r="AJ68" s="8">
        <v>2.0008300000000001</v>
      </c>
      <c r="AK68" s="8">
        <v>2.0890909999999998</v>
      </c>
      <c r="AL68" s="5">
        <v>7.0675000000000002E-2</v>
      </c>
    </row>
    <row r="69" spans="1:38" ht="15" customHeight="1">
      <c r="A69" s="81" t="s">
        <v>1060</v>
      </c>
      <c r="B69" s="7" t="s">
        <v>898</v>
      </c>
      <c r="C69" s="8">
        <v>0.95283799999999996</v>
      </c>
      <c r="D69" s="8">
        <v>1.041946</v>
      </c>
      <c r="E69" s="8">
        <v>1.299863</v>
      </c>
      <c r="F69" s="8">
        <v>1.6189929999999999</v>
      </c>
      <c r="G69" s="8">
        <v>1.9152020000000001</v>
      </c>
      <c r="H69" s="8">
        <v>2.1833870000000002</v>
      </c>
      <c r="I69" s="8">
        <v>2.4514260000000001</v>
      </c>
      <c r="J69" s="8">
        <v>2.7020040000000001</v>
      </c>
      <c r="K69" s="8">
        <v>2.907114</v>
      </c>
      <c r="L69" s="8">
        <v>3.0722710000000002</v>
      </c>
      <c r="M69" s="8">
        <v>3.211662</v>
      </c>
      <c r="N69" s="8">
        <v>3.327858</v>
      </c>
      <c r="O69" s="8">
        <v>3.4288940000000001</v>
      </c>
      <c r="P69" s="8">
        <v>3.5035810000000001</v>
      </c>
      <c r="Q69" s="8">
        <v>3.5597379999999998</v>
      </c>
      <c r="R69" s="8">
        <v>3.5958939999999999</v>
      </c>
      <c r="S69" s="8">
        <v>3.6228760000000002</v>
      </c>
      <c r="T69" s="8">
        <v>3.6501679999999999</v>
      </c>
      <c r="U69" s="8">
        <v>3.6857730000000002</v>
      </c>
      <c r="V69" s="8">
        <v>3.7101739999999999</v>
      </c>
      <c r="W69" s="8">
        <v>3.7498520000000002</v>
      </c>
      <c r="X69" s="8">
        <v>3.7907310000000001</v>
      </c>
      <c r="Y69" s="8">
        <v>3.8514379999999999</v>
      </c>
      <c r="Z69" s="8">
        <v>3.9275150000000001</v>
      </c>
      <c r="AA69" s="8">
        <v>4.009989</v>
      </c>
      <c r="AB69" s="8">
        <v>4.120876</v>
      </c>
      <c r="AC69" s="8">
        <v>4.2108220000000003</v>
      </c>
      <c r="AD69" s="8">
        <v>4.2917569999999996</v>
      </c>
      <c r="AE69" s="8">
        <v>4.3992050000000003</v>
      </c>
      <c r="AF69" s="8">
        <v>4.5149920000000003</v>
      </c>
      <c r="AG69" s="8">
        <v>4.6338280000000003</v>
      </c>
      <c r="AH69" s="8">
        <v>4.7625349999999997</v>
      </c>
      <c r="AI69" s="8">
        <v>4.8947900000000004</v>
      </c>
      <c r="AJ69" s="8">
        <v>5.0291319999999997</v>
      </c>
      <c r="AK69" s="8">
        <v>5.1846819999999996</v>
      </c>
      <c r="AL69" s="5">
        <v>4.9826000000000002E-2</v>
      </c>
    </row>
    <row r="70" spans="1:38" ht="15" customHeight="1">
      <c r="A70" s="81" t="s">
        <v>1059</v>
      </c>
      <c r="B70" s="7" t="s">
        <v>896</v>
      </c>
      <c r="C70" s="8">
        <v>9.5068750000000009</v>
      </c>
      <c r="D70" s="8">
        <v>12.060143</v>
      </c>
      <c r="E70" s="8">
        <v>14.424953</v>
      </c>
      <c r="F70" s="8">
        <v>17.302928999999999</v>
      </c>
      <c r="G70" s="8">
        <v>19.971519000000001</v>
      </c>
      <c r="H70" s="8">
        <v>22.415001</v>
      </c>
      <c r="I70" s="8">
        <v>24.931239999999999</v>
      </c>
      <c r="J70" s="8">
        <v>27.368981999999999</v>
      </c>
      <c r="K70" s="8">
        <v>29.449145999999999</v>
      </c>
      <c r="L70" s="8">
        <v>31.265429000000001</v>
      </c>
      <c r="M70" s="8">
        <v>32.988796000000001</v>
      </c>
      <c r="N70" s="8">
        <v>34.671970000000002</v>
      </c>
      <c r="O70" s="8">
        <v>36.387844000000001</v>
      </c>
      <c r="P70" s="8">
        <v>38.010612000000002</v>
      </c>
      <c r="Q70" s="8">
        <v>39.671779999999998</v>
      </c>
      <c r="R70" s="8">
        <v>41.241374999999998</v>
      </c>
      <c r="S70" s="8">
        <v>42.827945999999997</v>
      </c>
      <c r="T70" s="8">
        <v>44.541924000000002</v>
      </c>
      <c r="U70" s="8">
        <v>46.338566</v>
      </c>
      <c r="V70" s="8">
        <v>48.249535000000002</v>
      </c>
      <c r="W70" s="8">
        <v>50.270226000000001</v>
      </c>
      <c r="X70" s="8">
        <v>52.311455000000002</v>
      </c>
      <c r="Y70" s="8">
        <v>54.481270000000002</v>
      </c>
      <c r="Z70" s="8">
        <v>56.696959999999997</v>
      </c>
      <c r="AA70" s="8">
        <v>59.214283000000002</v>
      </c>
      <c r="AB70" s="8">
        <v>61.765095000000002</v>
      </c>
      <c r="AC70" s="8">
        <v>64.314316000000005</v>
      </c>
      <c r="AD70" s="8">
        <v>66.879531999999998</v>
      </c>
      <c r="AE70" s="8">
        <v>69.553428999999994</v>
      </c>
      <c r="AF70" s="8">
        <v>72.309432999999999</v>
      </c>
      <c r="AG70" s="8">
        <v>75.201644999999999</v>
      </c>
      <c r="AH70" s="8">
        <v>78.317397999999997</v>
      </c>
      <c r="AI70" s="8">
        <v>81.284058000000002</v>
      </c>
      <c r="AJ70" s="8">
        <v>84.293610000000001</v>
      </c>
      <c r="AK70" s="8">
        <v>87.508713</v>
      </c>
      <c r="AL70" s="5">
        <v>6.1894999999999999E-2</v>
      </c>
    </row>
    <row r="71" spans="1:38" ht="15" customHeight="1">
      <c r="A71" s="81" t="s">
        <v>1058</v>
      </c>
      <c r="B71" s="7" t="s">
        <v>894</v>
      </c>
      <c r="C71" s="8">
        <v>0</v>
      </c>
      <c r="D71" s="8">
        <v>0</v>
      </c>
      <c r="E71" s="8">
        <v>0.20361599999999999</v>
      </c>
      <c r="F71" s="8">
        <v>0.430782</v>
      </c>
      <c r="G71" s="8">
        <v>0.66105899999999995</v>
      </c>
      <c r="H71" s="8">
        <v>0.88260300000000003</v>
      </c>
      <c r="I71" s="8">
        <v>1.119812</v>
      </c>
      <c r="J71" s="8">
        <v>1.359221</v>
      </c>
      <c r="K71" s="8">
        <v>1.577029</v>
      </c>
      <c r="L71" s="8">
        <v>1.777979</v>
      </c>
      <c r="M71" s="8">
        <v>1.971047</v>
      </c>
      <c r="N71" s="8">
        <v>2.1592389999999999</v>
      </c>
      <c r="O71" s="8">
        <v>2.3475619999999999</v>
      </c>
      <c r="P71" s="8">
        <v>2.5265240000000002</v>
      </c>
      <c r="Q71" s="8">
        <v>2.7029369999999999</v>
      </c>
      <c r="R71" s="8">
        <v>2.8698950000000001</v>
      </c>
      <c r="S71" s="8">
        <v>3.0330159999999999</v>
      </c>
      <c r="T71" s="8">
        <v>3.2024840000000001</v>
      </c>
      <c r="U71" s="8">
        <v>3.378809</v>
      </c>
      <c r="V71" s="8">
        <v>3.5621320000000001</v>
      </c>
      <c r="W71" s="8">
        <v>3.7539669999999998</v>
      </c>
      <c r="X71" s="8">
        <v>3.9384209999999999</v>
      </c>
      <c r="Y71" s="8">
        <v>4.1327939999999996</v>
      </c>
      <c r="Z71" s="8">
        <v>4.3310310000000003</v>
      </c>
      <c r="AA71" s="8">
        <v>4.552969</v>
      </c>
      <c r="AB71" s="8">
        <v>4.7782330000000002</v>
      </c>
      <c r="AC71" s="8">
        <v>5.0037739999999999</v>
      </c>
      <c r="AD71" s="8">
        <v>5.231185</v>
      </c>
      <c r="AE71" s="8">
        <v>5.4654530000000001</v>
      </c>
      <c r="AF71" s="8">
        <v>5.7085980000000003</v>
      </c>
      <c r="AG71" s="8">
        <v>5.9595909999999996</v>
      </c>
      <c r="AH71" s="8">
        <v>6.2203910000000002</v>
      </c>
      <c r="AI71" s="8">
        <v>6.4921920000000002</v>
      </c>
      <c r="AJ71" s="8">
        <v>6.767029</v>
      </c>
      <c r="AK71" s="8">
        <v>7.0541330000000002</v>
      </c>
      <c r="AL71" s="5" t="s">
        <v>191</v>
      </c>
    </row>
    <row r="72" spans="1:38" ht="15" customHeight="1">
      <c r="A72" s="81" t="s">
        <v>1057</v>
      </c>
      <c r="B72" s="7" t="s">
        <v>892</v>
      </c>
      <c r="C72" s="8">
        <v>0</v>
      </c>
      <c r="D72" s="8">
        <v>0</v>
      </c>
      <c r="E72" s="8">
        <v>0.111734</v>
      </c>
      <c r="F72" s="8">
        <v>0.235072</v>
      </c>
      <c r="G72" s="8">
        <v>0.35940699999999998</v>
      </c>
      <c r="H72" s="8">
        <v>0.47805799999999998</v>
      </c>
      <c r="I72" s="8">
        <v>0.60342600000000002</v>
      </c>
      <c r="J72" s="8">
        <v>0.72778100000000001</v>
      </c>
      <c r="K72" s="8">
        <v>0.83967400000000003</v>
      </c>
      <c r="L72" s="8">
        <v>0.94219799999999998</v>
      </c>
      <c r="M72" s="8">
        <v>1.040402</v>
      </c>
      <c r="N72" s="8">
        <v>1.1353949999999999</v>
      </c>
      <c r="O72" s="8">
        <v>1.230866</v>
      </c>
      <c r="P72" s="8">
        <v>1.3214809999999999</v>
      </c>
      <c r="Q72" s="8">
        <v>1.410792</v>
      </c>
      <c r="R72" s="8">
        <v>1.4952380000000001</v>
      </c>
      <c r="S72" s="8">
        <v>1.5779259999999999</v>
      </c>
      <c r="T72" s="8">
        <v>1.6636949999999999</v>
      </c>
      <c r="U72" s="8">
        <v>1.7525869999999999</v>
      </c>
      <c r="V72" s="8">
        <v>1.8449</v>
      </c>
      <c r="W72" s="8">
        <v>1.941214</v>
      </c>
      <c r="X72" s="8">
        <v>2.0332180000000002</v>
      </c>
      <c r="Y72" s="8">
        <v>2.1303459999999999</v>
      </c>
      <c r="Z72" s="8">
        <v>2.2294520000000002</v>
      </c>
      <c r="AA72" s="8">
        <v>2.340811</v>
      </c>
      <c r="AB72" s="8">
        <v>2.4539270000000002</v>
      </c>
      <c r="AC72" s="8">
        <v>2.5673059999999999</v>
      </c>
      <c r="AD72" s="8">
        <v>2.6817519999999999</v>
      </c>
      <c r="AE72" s="8">
        <v>2.7998069999999999</v>
      </c>
      <c r="AF72" s="8">
        <v>2.9224869999999998</v>
      </c>
      <c r="AG72" s="8">
        <v>3.0492880000000002</v>
      </c>
      <c r="AH72" s="8">
        <v>3.1811440000000002</v>
      </c>
      <c r="AI72" s="8">
        <v>3.3186879999999999</v>
      </c>
      <c r="AJ72" s="8">
        <v>3.4578549999999999</v>
      </c>
      <c r="AK72" s="8">
        <v>3.603345</v>
      </c>
      <c r="AL72" s="5" t="s">
        <v>191</v>
      </c>
    </row>
    <row r="73" spans="1:38" ht="15" customHeight="1">
      <c r="A73" s="81" t="s">
        <v>1056</v>
      </c>
      <c r="B73" s="7" t="s">
        <v>890</v>
      </c>
      <c r="C73" s="8">
        <v>0</v>
      </c>
      <c r="D73" s="8">
        <v>0</v>
      </c>
      <c r="E73" s="8">
        <v>0.11478099999999999</v>
      </c>
      <c r="F73" s="8">
        <v>0.24272099999999999</v>
      </c>
      <c r="G73" s="8">
        <v>0.372139</v>
      </c>
      <c r="H73" s="8">
        <v>0.49613699999999999</v>
      </c>
      <c r="I73" s="8">
        <v>0.62796099999999999</v>
      </c>
      <c r="J73" s="8">
        <v>0.75979799999999997</v>
      </c>
      <c r="K73" s="8">
        <v>0.87870999999999999</v>
      </c>
      <c r="L73" s="8">
        <v>0.98738899999999996</v>
      </c>
      <c r="M73" s="8">
        <v>1.091124</v>
      </c>
      <c r="N73" s="8">
        <v>1.191263</v>
      </c>
      <c r="O73" s="8">
        <v>1.2916129999999999</v>
      </c>
      <c r="P73" s="8">
        <v>1.3867389999999999</v>
      </c>
      <c r="Q73" s="8">
        <v>1.4805619999999999</v>
      </c>
      <c r="R73" s="8">
        <v>1.569267</v>
      </c>
      <c r="S73" s="8">
        <v>1.6559379999999999</v>
      </c>
      <c r="T73" s="8">
        <v>1.745676</v>
      </c>
      <c r="U73" s="8">
        <v>1.8391789999999999</v>
      </c>
      <c r="V73" s="8">
        <v>1.936604</v>
      </c>
      <c r="W73" s="8">
        <v>2.0387919999999999</v>
      </c>
      <c r="X73" s="8">
        <v>2.1368870000000002</v>
      </c>
      <c r="Y73" s="8">
        <v>2.2404489999999999</v>
      </c>
      <c r="Z73" s="8">
        <v>2.346177</v>
      </c>
      <c r="AA73" s="8">
        <v>2.464807</v>
      </c>
      <c r="AB73" s="8">
        <v>2.585277</v>
      </c>
      <c r="AC73" s="8">
        <v>2.7059630000000001</v>
      </c>
      <c r="AD73" s="8">
        <v>2.8277230000000002</v>
      </c>
      <c r="AE73" s="8">
        <v>2.9532449999999999</v>
      </c>
      <c r="AF73" s="8">
        <v>3.0836009999999998</v>
      </c>
      <c r="AG73" s="8">
        <v>3.2182499999999998</v>
      </c>
      <c r="AH73" s="8">
        <v>3.35819</v>
      </c>
      <c r="AI73" s="8">
        <v>3.5040819999999999</v>
      </c>
      <c r="AJ73" s="8">
        <v>3.6516250000000001</v>
      </c>
      <c r="AK73" s="8">
        <v>3.805793</v>
      </c>
      <c r="AL73" s="5" t="s">
        <v>191</v>
      </c>
    </row>
    <row r="74" spans="1:38" ht="15" customHeight="1">
      <c r="A74" s="81" t="s">
        <v>1055</v>
      </c>
      <c r="B74" s="7" t="s">
        <v>888</v>
      </c>
      <c r="C74" s="8">
        <v>0</v>
      </c>
      <c r="D74" s="8">
        <v>0</v>
      </c>
      <c r="E74" s="8">
        <v>0.19456399999999999</v>
      </c>
      <c r="F74" s="8">
        <v>0.41385100000000002</v>
      </c>
      <c r="G74" s="8">
        <v>0.63690400000000003</v>
      </c>
      <c r="H74" s="8">
        <v>0.85858000000000001</v>
      </c>
      <c r="I74" s="8">
        <v>1.0993660000000001</v>
      </c>
      <c r="J74" s="8">
        <v>1.3471139999999999</v>
      </c>
      <c r="K74" s="8">
        <v>1.579159</v>
      </c>
      <c r="L74" s="8">
        <v>1.801534</v>
      </c>
      <c r="M74" s="8">
        <v>2.024607</v>
      </c>
      <c r="N74" s="8">
        <v>2.2519990000000001</v>
      </c>
      <c r="O74" s="8">
        <v>2.4849640000000002</v>
      </c>
      <c r="P74" s="8">
        <v>2.7179289999999998</v>
      </c>
      <c r="Q74" s="8">
        <v>2.9563570000000001</v>
      </c>
      <c r="R74" s="8">
        <v>3.1912240000000001</v>
      </c>
      <c r="S74" s="8">
        <v>3.4259219999999999</v>
      </c>
      <c r="T74" s="8">
        <v>3.6676660000000001</v>
      </c>
      <c r="U74" s="8">
        <v>3.916499</v>
      </c>
      <c r="V74" s="8">
        <v>4.1721539999999999</v>
      </c>
      <c r="W74" s="8">
        <v>4.4361490000000003</v>
      </c>
      <c r="X74" s="8">
        <v>4.6919880000000003</v>
      </c>
      <c r="Y74" s="8">
        <v>4.9581390000000001</v>
      </c>
      <c r="Z74" s="8">
        <v>5.2276759999999998</v>
      </c>
      <c r="AA74" s="8">
        <v>5.524438</v>
      </c>
      <c r="AB74" s="8">
        <v>5.8245089999999999</v>
      </c>
      <c r="AC74" s="8">
        <v>6.1239850000000002</v>
      </c>
      <c r="AD74" s="8">
        <v>6.4246290000000004</v>
      </c>
      <c r="AE74" s="8">
        <v>6.7326969999999999</v>
      </c>
      <c r="AF74" s="8">
        <v>7.0508519999999999</v>
      </c>
      <c r="AG74" s="8">
        <v>7.3780060000000001</v>
      </c>
      <c r="AH74" s="8">
        <v>7.7171120000000002</v>
      </c>
      <c r="AI74" s="8">
        <v>8.0694110000000006</v>
      </c>
      <c r="AJ74" s="8">
        <v>8.4249869999999998</v>
      </c>
      <c r="AK74" s="8">
        <v>8.7954910000000002</v>
      </c>
      <c r="AL74" s="5" t="s">
        <v>191</v>
      </c>
    </row>
    <row r="75" spans="1:38" ht="15" customHeight="1">
      <c r="A75" s="81" t="s">
        <v>1054</v>
      </c>
      <c r="B75" s="7" t="s">
        <v>906</v>
      </c>
      <c r="C75" s="8">
        <v>874.51245100000006</v>
      </c>
      <c r="D75" s="8">
        <v>896.16973900000005</v>
      </c>
      <c r="E75" s="8">
        <v>895.32586700000002</v>
      </c>
      <c r="F75" s="8">
        <v>924.96063200000003</v>
      </c>
      <c r="G75" s="8">
        <v>948.28301999999996</v>
      </c>
      <c r="H75" s="8">
        <v>968.20367399999998</v>
      </c>
      <c r="I75" s="8">
        <v>993.14398200000005</v>
      </c>
      <c r="J75" s="8">
        <v>1018.6007080000001</v>
      </c>
      <c r="K75" s="8">
        <v>1037.4453120000001</v>
      </c>
      <c r="L75" s="8">
        <v>1048.8428960000001</v>
      </c>
      <c r="M75" s="8">
        <v>1058.411987</v>
      </c>
      <c r="N75" s="8">
        <v>1066.8317870000001</v>
      </c>
      <c r="O75" s="8">
        <v>1072.6917719999999</v>
      </c>
      <c r="P75" s="8">
        <v>1078.474365</v>
      </c>
      <c r="Q75" s="8">
        <v>1079.3023679999999</v>
      </c>
      <c r="R75" s="8">
        <v>1082.5600589999999</v>
      </c>
      <c r="S75" s="8">
        <v>1080.2414550000001</v>
      </c>
      <c r="T75" s="8">
        <v>1078.2651370000001</v>
      </c>
      <c r="U75" s="8">
        <v>1080.2164310000001</v>
      </c>
      <c r="V75" s="8">
        <v>1084.0200199999999</v>
      </c>
      <c r="W75" s="8">
        <v>1089.737061</v>
      </c>
      <c r="X75" s="8">
        <v>1093.7901609999999</v>
      </c>
      <c r="Y75" s="8">
        <v>1101.033936</v>
      </c>
      <c r="Z75" s="8">
        <v>1105.0151370000001</v>
      </c>
      <c r="AA75" s="8">
        <v>1113.363159</v>
      </c>
      <c r="AB75" s="8">
        <v>1119.856689</v>
      </c>
      <c r="AC75" s="8">
        <v>1128.796875</v>
      </c>
      <c r="AD75" s="8">
        <v>1139.5854489999999</v>
      </c>
      <c r="AE75" s="8">
        <v>1150.0035399999999</v>
      </c>
      <c r="AF75" s="8">
        <v>1159.015259</v>
      </c>
      <c r="AG75" s="8">
        <v>1169.07251</v>
      </c>
      <c r="AH75" s="8">
        <v>1181.3012699999999</v>
      </c>
      <c r="AI75" s="8">
        <v>1191.592529</v>
      </c>
      <c r="AJ75" s="8">
        <v>1201.1395259999999</v>
      </c>
      <c r="AK75" s="8">
        <v>1212.052612</v>
      </c>
      <c r="AL75" s="5">
        <v>9.1920000000000005E-3</v>
      </c>
    </row>
    <row r="76" spans="1:38" ht="15" customHeight="1">
      <c r="B76" s="4" t="s">
        <v>905</v>
      </c>
    </row>
    <row r="77" spans="1:38" ht="15" customHeight="1">
      <c r="A77" s="81" t="s">
        <v>1053</v>
      </c>
      <c r="B77" s="7" t="s">
        <v>903</v>
      </c>
      <c r="C77" s="8">
        <v>3978.0014649999998</v>
      </c>
      <c r="D77" s="8">
        <v>4035.6743160000001</v>
      </c>
      <c r="E77" s="8">
        <v>3967.4790039999998</v>
      </c>
      <c r="F77" s="8">
        <v>4001.0371089999999</v>
      </c>
      <c r="G77" s="8">
        <v>3975.1484380000002</v>
      </c>
      <c r="H77" s="8">
        <v>3934.4963379999999</v>
      </c>
      <c r="I77" s="8">
        <v>3899.3999020000001</v>
      </c>
      <c r="J77" s="8">
        <v>3860.9155270000001</v>
      </c>
      <c r="K77" s="8">
        <v>3825.0805660000001</v>
      </c>
      <c r="L77" s="8">
        <v>3781.4257809999999</v>
      </c>
      <c r="M77" s="8">
        <v>3738.008057</v>
      </c>
      <c r="N77" s="8">
        <v>3694.7397460000002</v>
      </c>
      <c r="O77" s="8">
        <v>3649.5976559999999</v>
      </c>
      <c r="P77" s="8">
        <v>3604.0598140000002</v>
      </c>
      <c r="Q77" s="8">
        <v>3571.1604000000002</v>
      </c>
      <c r="R77" s="8">
        <v>3538.734375</v>
      </c>
      <c r="S77" s="8">
        <v>3510.9499510000001</v>
      </c>
      <c r="T77" s="8">
        <v>3487.7617190000001</v>
      </c>
      <c r="U77" s="8">
        <v>3475.6198730000001</v>
      </c>
      <c r="V77" s="8">
        <v>3475.5595699999999</v>
      </c>
      <c r="W77" s="8">
        <v>3479.311279</v>
      </c>
      <c r="X77" s="8">
        <v>3487.2163089999999</v>
      </c>
      <c r="Y77" s="8">
        <v>3496.3840329999998</v>
      </c>
      <c r="Z77" s="8">
        <v>3509.1696780000002</v>
      </c>
      <c r="AA77" s="8">
        <v>3517.4228520000001</v>
      </c>
      <c r="AB77" s="8">
        <v>3541.9714359999998</v>
      </c>
      <c r="AC77" s="8">
        <v>3561.0048830000001</v>
      </c>
      <c r="AD77" s="8">
        <v>3580.9846189999998</v>
      </c>
      <c r="AE77" s="8">
        <v>3603.8168949999999</v>
      </c>
      <c r="AF77" s="8">
        <v>3622.008789</v>
      </c>
      <c r="AG77" s="8">
        <v>3638.024414</v>
      </c>
      <c r="AH77" s="8">
        <v>3656.6560060000002</v>
      </c>
      <c r="AI77" s="8">
        <v>3671.1906739999999</v>
      </c>
      <c r="AJ77" s="8">
        <v>3682.3447270000001</v>
      </c>
      <c r="AK77" s="8">
        <v>3696.185547</v>
      </c>
      <c r="AL77" s="5">
        <v>-2.6589999999999999E-3</v>
      </c>
    </row>
    <row r="78" spans="1:38" ht="15" customHeight="1">
      <c r="A78" s="81" t="s">
        <v>1052</v>
      </c>
      <c r="B78" s="7" t="s">
        <v>901</v>
      </c>
      <c r="C78" s="8">
        <v>6.1525550000000004</v>
      </c>
      <c r="D78" s="8">
        <v>5.8991319999999998</v>
      </c>
      <c r="E78" s="8">
        <v>5.4693909999999999</v>
      </c>
      <c r="F78" s="8">
        <v>5.2478410000000002</v>
      </c>
      <c r="G78" s="8">
        <v>4.9862840000000004</v>
      </c>
      <c r="H78" s="8">
        <v>4.7862020000000003</v>
      </c>
      <c r="I78" s="8">
        <v>4.6691380000000002</v>
      </c>
      <c r="J78" s="8">
        <v>4.5380010000000004</v>
      </c>
      <c r="K78" s="8">
        <v>4.3871700000000002</v>
      </c>
      <c r="L78" s="8">
        <v>4.2635350000000001</v>
      </c>
      <c r="M78" s="8">
        <v>4.1597559999999998</v>
      </c>
      <c r="N78" s="8">
        <v>4.0552549999999998</v>
      </c>
      <c r="O78" s="8">
        <v>3.8907929999999999</v>
      </c>
      <c r="P78" s="8">
        <v>3.7358639999999999</v>
      </c>
      <c r="Q78" s="8">
        <v>3.544476</v>
      </c>
      <c r="R78" s="8">
        <v>3.3444780000000001</v>
      </c>
      <c r="S78" s="8">
        <v>3.142239</v>
      </c>
      <c r="T78" s="8">
        <v>2.9490229999999999</v>
      </c>
      <c r="U78" s="8">
        <v>2.782842</v>
      </c>
      <c r="V78" s="8">
        <v>2.5816539999999999</v>
      </c>
      <c r="W78" s="8">
        <v>2.4151560000000001</v>
      </c>
      <c r="X78" s="8">
        <v>2.2799990000000001</v>
      </c>
      <c r="Y78" s="8">
        <v>2.1581049999999999</v>
      </c>
      <c r="Z78" s="8">
        <v>2.0302579999999999</v>
      </c>
      <c r="AA78" s="8">
        <v>1.943419</v>
      </c>
      <c r="AB78" s="8">
        <v>1.8470070000000001</v>
      </c>
      <c r="AC78" s="8">
        <v>1.7503919999999999</v>
      </c>
      <c r="AD78" s="8">
        <v>1.68631</v>
      </c>
      <c r="AE78" s="8">
        <v>1.637092</v>
      </c>
      <c r="AF78" s="8">
        <v>1.59961</v>
      </c>
      <c r="AG78" s="8">
        <v>1.567558</v>
      </c>
      <c r="AH78" s="8">
        <v>1.570943</v>
      </c>
      <c r="AI78" s="8">
        <v>1.540799</v>
      </c>
      <c r="AJ78" s="8">
        <v>1.513646</v>
      </c>
      <c r="AK78" s="8">
        <v>1.4920659999999999</v>
      </c>
      <c r="AL78" s="5">
        <v>-4.0800000000000003E-2</v>
      </c>
    </row>
    <row r="79" spans="1:38" ht="15" customHeight="1">
      <c r="A79" s="81" t="s">
        <v>1051</v>
      </c>
      <c r="B79" s="7" t="s">
        <v>793</v>
      </c>
      <c r="C79" s="8">
        <v>0.24596000000000001</v>
      </c>
      <c r="D79" s="8">
        <v>0.249755</v>
      </c>
      <c r="E79" s="8">
        <v>0.27213999999999999</v>
      </c>
      <c r="F79" s="8">
        <v>0.300674</v>
      </c>
      <c r="G79" s="8">
        <v>0.32794000000000001</v>
      </c>
      <c r="H79" s="8">
        <v>0.347524</v>
      </c>
      <c r="I79" s="8">
        <v>0.362815</v>
      </c>
      <c r="J79" s="8">
        <v>0.37537999999999999</v>
      </c>
      <c r="K79" s="8">
        <v>0.37936700000000001</v>
      </c>
      <c r="L79" s="8">
        <v>0.39313799999999999</v>
      </c>
      <c r="M79" s="8">
        <v>0.40399800000000002</v>
      </c>
      <c r="N79" s="8">
        <v>0.41952099999999998</v>
      </c>
      <c r="O79" s="8">
        <v>0.41418500000000003</v>
      </c>
      <c r="P79" s="8">
        <v>0.420929</v>
      </c>
      <c r="Q79" s="8">
        <v>0.43156099999999997</v>
      </c>
      <c r="R79" s="8">
        <v>0.42200399999999999</v>
      </c>
      <c r="S79" s="8">
        <v>0.43035000000000001</v>
      </c>
      <c r="T79" s="8">
        <v>0.44187199999999999</v>
      </c>
      <c r="U79" s="8">
        <v>0.45579199999999997</v>
      </c>
      <c r="V79" s="8">
        <v>0.47137000000000001</v>
      </c>
      <c r="W79" s="8">
        <v>0.48840499999999998</v>
      </c>
      <c r="X79" s="8">
        <v>0.50708399999999998</v>
      </c>
      <c r="Y79" s="8">
        <v>0.52789200000000003</v>
      </c>
      <c r="Z79" s="8">
        <v>0.54975099999999999</v>
      </c>
      <c r="AA79" s="8">
        <v>0.57500799999999996</v>
      </c>
      <c r="AB79" s="8">
        <v>0.60125499999999998</v>
      </c>
      <c r="AC79" s="8">
        <v>0.62784200000000001</v>
      </c>
      <c r="AD79" s="8">
        <v>0.65468499999999996</v>
      </c>
      <c r="AE79" s="8">
        <v>0.68232000000000004</v>
      </c>
      <c r="AF79" s="8">
        <v>0.71094000000000002</v>
      </c>
      <c r="AG79" s="8">
        <v>0.74084099999999997</v>
      </c>
      <c r="AH79" s="8">
        <v>0.77149800000000002</v>
      </c>
      <c r="AI79" s="8">
        <v>0.80321299999999995</v>
      </c>
      <c r="AJ79" s="8">
        <v>0.835067</v>
      </c>
      <c r="AK79" s="8">
        <v>0.86981399999999998</v>
      </c>
      <c r="AL79" s="5">
        <v>3.8536000000000001E-2</v>
      </c>
    </row>
    <row r="80" spans="1:38" ht="15" customHeight="1">
      <c r="A80" s="81" t="s">
        <v>1050</v>
      </c>
      <c r="B80" s="7" t="s">
        <v>898</v>
      </c>
      <c r="C80" s="8">
        <v>36.454998000000003</v>
      </c>
      <c r="D80" s="8">
        <v>41.840736</v>
      </c>
      <c r="E80" s="8">
        <v>45.047606999999999</v>
      </c>
      <c r="F80" s="8">
        <v>48.327522000000002</v>
      </c>
      <c r="G80" s="8">
        <v>49.996032999999997</v>
      </c>
      <c r="H80" s="8">
        <v>50.669868000000001</v>
      </c>
      <c r="I80" s="8">
        <v>50.897182000000001</v>
      </c>
      <c r="J80" s="8">
        <v>50.737479999999998</v>
      </c>
      <c r="K80" s="8">
        <v>50.367148999999998</v>
      </c>
      <c r="L80" s="8">
        <v>49.761150000000001</v>
      </c>
      <c r="M80" s="8">
        <v>49.186225999999998</v>
      </c>
      <c r="N80" s="8">
        <v>48.723686000000001</v>
      </c>
      <c r="O80" s="8">
        <v>48.519291000000003</v>
      </c>
      <c r="P80" s="8">
        <v>48.500256</v>
      </c>
      <c r="Q80" s="8">
        <v>48.878307</v>
      </c>
      <c r="R80" s="8">
        <v>49.574511999999999</v>
      </c>
      <c r="S80" s="8">
        <v>50.765510999999996</v>
      </c>
      <c r="T80" s="8">
        <v>52.703270000000003</v>
      </c>
      <c r="U80" s="8">
        <v>55.407566000000003</v>
      </c>
      <c r="V80" s="8">
        <v>58.845306000000001</v>
      </c>
      <c r="W80" s="8">
        <v>63.084609999999998</v>
      </c>
      <c r="X80" s="8">
        <v>68.028023000000005</v>
      </c>
      <c r="Y80" s="8">
        <v>73.872947999999994</v>
      </c>
      <c r="Z80" s="8">
        <v>80.564239999999998</v>
      </c>
      <c r="AA80" s="8">
        <v>88.551758000000007</v>
      </c>
      <c r="AB80" s="8">
        <v>97.583556999999999</v>
      </c>
      <c r="AC80" s="8">
        <v>107.55171199999999</v>
      </c>
      <c r="AD80" s="8">
        <v>118.654312</v>
      </c>
      <c r="AE80" s="8">
        <v>131.003052</v>
      </c>
      <c r="AF80" s="8">
        <v>144.54444899999999</v>
      </c>
      <c r="AG80" s="8">
        <v>159.55313100000001</v>
      </c>
      <c r="AH80" s="8">
        <v>175.98007200000001</v>
      </c>
      <c r="AI80" s="8">
        <v>193.72198499999999</v>
      </c>
      <c r="AJ80" s="8">
        <v>212.47044399999999</v>
      </c>
      <c r="AK80" s="8">
        <v>232.56385800000001</v>
      </c>
      <c r="AL80" s="5">
        <v>5.3352999999999998E-2</v>
      </c>
    </row>
    <row r="81" spans="1:38" ht="15" customHeight="1">
      <c r="A81" s="81" t="s">
        <v>1049</v>
      </c>
      <c r="B81" s="7" t="s">
        <v>896</v>
      </c>
      <c r="C81" s="8">
        <v>0</v>
      </c>
      <c r="D81" s="8">
        <v>0</v>
      </c>
      <c r="E81" s="8">
        <v>0</v>
      </c>
      <c r="F81" s="8">
        <v>0</v>
      </c>
      <c r="G81" s="8">
        <v>0</v>
      </c>
      <c r="H81" s="8">
        <v>0</v>
      </c>
      <c r="I81" s="8">
        <v>0</v>
      </c>
      <c r="J81" s="8">
        <v>0</v>
      </c>
      <c r="K81" s="8">
        <v>0</v>
      </c>
      <c r="L81" s="8">
        <v>0</v>
      </c>
      <c r="M81" s="8">
        <v>0</v>
      </c>
      <c r="N81" s="8">
        <v>0</v>
      </c>
      <c r="O81" s="8">
        <v>0</v>
      </c>
      <c r="P81" s="8">
        <v>0</v>
      </c>
      <c r="Q81" s="8">
        <v>0</v>
      </c>
      <c r="R81" s="8">
        <v>0</v>
      </c>
      <c r="S81" s="8">
        <v>0</v>
      </c>
      <c r="T81" s="8">
        <v>0</v>
      </c>
      <c r="U81" s="8">
        <v>0</v>
      </c>
      <c r="V81" s="8">
        <v>0</v>
      </c>
      <c r="W81" s="8">
        <v>0</v>
      </c>
      <c r="X81" s="8">
        <v>0</v>
      </c>
      <c r="Y81" s="8">
        <v>0</v>
      </c>
      <c r="Z81" s="8">
        <v>0</v>
      </c>
      <c r="AA81" s="8">
        <v>0</v>
      </c>
      <c r="AB81" s="8">
        <v>0</v>
      </c>
      <c r="AC81" s="8">
        <v>0</v>
      </c>
      <c r="AD81" s="8">
        <v>0</v>
      </c>
      <c r="AE81" s="8">
        <v>0</v>
      </c>
      <c r="AF81" s="8">
        <v>0</v>
      </c>
      <c r="AG81" s="8">
        <v>0</v>
      </c>
      <c r="AH81" s="8">
        <v>0</v>
      </c>
      <c r="AI81" s="8">
        <v>0</v>
      </c>
      <c r="AJ81" s="8">
        <v>0</v>
      </c>
      <c r="AK81" s="8">
        <v>0</v>
      </c>
      <c r="AL81" s="5" t="s">
        <v>191</v>
      </c>
    </row>
    <row r="82" spans="1:38" ht="15" customHeight="1">
      <c r="A82" s="81" t="s">
        <v>1048</v>
      </c>
      <c r="B82" s="7" t="s">
        <v>894</v>
      </c>
      <c r="C82" s="8">
        <v>0</v>
      </c>
      <c r="D82" s="8">
        <v>0</v>
      </c>
      <c r="E82" s="8">
        <v>7.8478999999999993E-2</v>
      </c>
      <c r="F82" s="8">
        <v>0.13569200000000001</v>
      </c>
      <c r="G82" s="8">
        <v>0.19292999999999999</v>
      </c>
      <c r="H82" s="8">
        <v>0.24856400000000001</v>
      </c>
      <c r="I82" s="8">
        <v>0.30723600000000001</v>
      </c>
      <c r="J82" s="8">
        <v>0.36585800000000002</v>
      </c>
      <c r="K82" s="8">
        <v>0.42415199999999997</v>
      </c>
      <c r="L82" s="8">
        <v>0.48047400000000001</v>
      </c>
      <c r="M82" s="8">
        <v>0.53598400000000002</v>
      </c>
      <c r="N82" s="8">
        <v>0.59037300000000004</v>
      </c>
      <c r="O82" s="8">
        <v>0.64378899999999994</v>
      </c>
      <c r="P82" s="8">
        <v>0.69356700000000004</v>
      </c>
      <c r="Q82" s="8">
        <v>0.74120799999999998</v>
      </c>
      <c r="R82" s="8">
        <v>0.78452699999999997</v>
      </c>
      <c r="S82" s="8">
        <v>0.82499400000000001</v>
      </c>
      <c r="T82" s="8">
        <v>0.86535499999999999</v>
      </c>
      <c r="U82" s="8">
        <v>0.90610299999999999</v>
      </c>
      <c r="V82" s="8">
        <v>0.94789299999999999</v>
      </c>
      <c r="W82" s="8">
        <v>0.99207299999999998</v>
      </c>
      <c r="X82" s="8">
        <v>1.0348679999999999</v>
      </c>
      <c r="Y82" s="8">
        <v>1.0784180000000001</v>
      </c>
      <c r="Z82" s="8">
        <v>1.122941</v>
      </c>
      <c r="AA82" s="8">
        <v>1.1760360000000001</v>
      </c>
      <c r="AB82" s="8">
        <v>1.2300949999999999</v>
      </c>
      <c r="AC82" s="8">
        <v>1.2847059999999999</v>
      </c>
      <c r="AD82" s="8">
        <v>1.3398859999999999</v>
      </c>
      <c r="AE82" s="8">
        <v>1.397265</v>
      </c>
      <c r="AF82" s="8">
        <v>1.457349</v>
      </c>
      <c r="AG82" s="8">
        <v>1.5197929999999999</v>
      </c>
      <c r="AH82" s="8">
        <v>1.5848690000000001</v>
      </c>
      <c r="AI82" s="8">
        <v>1.6529180000000001</v>
      </c>
      <c r="AJ82" s="8">
        <v>1.722092</v>
      </c>
      <c r="AK82" s="8">
        <v>1.7945059999999999</v>
      </c>
      <c r="AL82" s="5" t="s">
        <v>191</v>
      </c>
    </row>
    <row r="83" spans="1:38" ht="15" customHeight="1">
      <c r="A83" s="81" t="s">
        <v>1047</v>
      </c>
      <c r="B83" s="7" t="s">
        <v>892</v>
      </c>
      <c r="C83" s="8">
        <v>0</v>
      </c>
      <c r="D83" s="8">
        <v>0</v>
      </c>
      <c r="E83" s="8">
        <v>0.204267</v>
      </c>
      <c r="F83" s="8">
        <v>0.23336599999999999</v>
      </c>
      <c r="G83" s="8">
        <v>0.26282699999999998</v>
      </c>
      <c r="H83" s="8">
        <v>0.29302899999999998</v>
      </c>
      <c r="I83" s="8">
        <v>0.324488</v>
      </c>
      <c r="J83" s="8">
        <v>0.35511500000000001</v>
      </c>
      <c r="K83" s="8">
        <v>0.38417699999999999</v>
      </c>
      <c r="L83" s="8">
        <v>0.40978700000000001</v>
      </c>
      <c r="M83" s="8">
        <v>0.43252800000000002</v>
      </c>
      <c r="N83" s="8">
        <v>0.45211800000000002</v>
      </c>
      <c r="O83" s="8">
        <v>0.46881099999999998</v>
      </c>
      <c r="P83" s="8">
        <v>0.481381</v>
      </c>
      <c r="Q83" s="8">
        <v>0.49167100000000002</v>
      </c>
      <c r="R83" s="8">
        <v>0.49891999999999997</v>
      </c>
      <c r="S83" s="8">
        <v>0.504911</v>
      </c>
      <c r="T83" s="8">
        <v>0.51212000000000002</v>
      </c>
      <c r="U83" s="8">
        <v>0.52178199999999997</v>
      </c>
      <c r="V83" s="8">
        <v>0.53487300000000004</v>
      </c>
      <c r="W83" s="8">
        <v>0.55297399999999997</v>
      </c>
      <c r="X83" s="8">
        <v>0.56611500000000003</v>
      </c>
      <c r="Y83" s="8">
        <v>0.57824600000000004</v>
      </c>
      <c r="Z83" s="8">
        <v>0.59495399999999998</v>
      </c>
      <c r="AA83" s="8">
        <v>0.62307699999999999</v>
      </c>
      <c r="AB83" s="8">
        <v>0.64816600000000002</v>
      </c>
      <c r="AC83" s="8">
        <v>0.673458</v>
      </c>
      <c r="AD83" s="8">
        <v>0.69896499999999995</v>
      </c>
      <c r="AE83" s="8">
        <v>0.72555599999999998</v>
      </c>
      <c r="AF83" s="8">
        <v>0.75348999999999999</v>
      </c>
      <c r="AG83" s="8">
        <v>0.78258700000000003</v>
      </c>
      <c r="AH83" s="8">
        <v>0.81296900000000005</v>
      </c>
      <c r="AI83" s="8">
        <v>0.84482800000000002</v>
      </c>
      <c r="AJ83" s="8">
        <v>0.87727699999999997</v>
      </c>
      <c r="AK83" s="8">
        <v>0.91139000000000003</v>
      </c>
      <c r="AL83" s="5" t="s">
        <v>191</v>
      </c>
    </row>
    <row r="84" spans="1:38" ht="15" customHeight="1">
      <c r="A84" s="81" t="s">
        <v>1046</v>
      </c>
      <c r="B84" s="7" t="s">
        <v>890</v>
      </c>
      <c r="C84" s="8">
        <v>0</v>
      </c>
      <c r="D84" s="8">
        <v>0</v>
      </c>
      <c r="E84" s="8">
        <v>0.177622</v>
      </c>
      <c r="F84" s="8">
        <v>0.206155</v>
      </c>
      <c r="G84" s="8">
        <v>0.23507</v>
      </c>
      <c r="H84" s="8">
        <v>0.26457900000000001</v>
      </c>
      <c r="I84" s="8">
        <v>0.29547600000000002</v>
      </c>
      <c r="J84" s="8">
        <v>0.325793</v>
      </c>
      <c r="K84" s="8">
        <v>0.35488900000000001</v>
      </c>
      <c r="L84" s="8">
        <v>0.38102799999999998</v>
      </c>
      <c r="M84" s="8">
        <v>0.40473300000000001</v>
      </c>
      <c r="N84" s="8">
        <v>0.42570400000000003</v>
      </c>
      <c r="O84" s="8">
        <v>0.44416499999999998</v>
      </c>
      <c r="P84" s="8">
        <v>0.45886199999999999</v>
      </c>
      <c r="Q84" s="8">
        <v>0.47148600000000002</v>
      </c>
      <c r="R84" s="8">
        <v>0.48121799999999998</v>
      </c>
      <c r="S84" s="8">
        <v>0.48963699999999999</v>
      </c>
      <c r="T84" s="8">
        <v>0.49903799999999998</v>
      </c>
      <c r="U84" s="8">
        <v>0.51033099999999998</v>
      </c>
      <c r="V84" s="8">
        <v>0.52458400000000005</v>
      </c>
      <c r="W84" s="8">
        <v>0.54338600000000004</v>
      </c>
      <c r="X84" s="8">
        <v>0.55790399999999996</v>
      </c>
      <c r="Y84" s="8">
        <v>0.57163799999999998</v>
      </c>
      <c r="Z84" s="8">
        <v>0.58930899999999997</v>
      </c>
      <c r="AA84" s="8">
        <v>0.617259</v>
      </c>
      <c r="AB84" s="8">
        <v>0.64264699999999997</v>
      </c>
      <c r="AC84" s="8">
        <v>0.66825000000000001</v>
      </c>
      <c r="AD84" s="8">
        <v>0.694079</v>
      </c>
      <c r="AE84" s="8">
        <v>0.721055</v>
      </c>
      <c r="AF84" s="8">
        <v>0.74943899999999997</v>
      </c>
      <c r="AG84" s="8">
        <v>0.77905100000000005</v>
      </c>
      <c r="AH84" s="8">
        <v>0.81001299999999998</v>
      </c>
      <c r="AI84" s="8">
        <v>0.84250700000000001</v>
      </c>
      <c r="AJ84" s="8">
        <v>0.87560400000000005</v>
      </c>
      <c r="AK84" s="8">
        <v>0.91037100000000004</v>
      </c>
      <c r="AL84" s="5" t="s">
        <v>191</v>
      </c>
    </row>
    <row r="85" spans="1:38" ht="15" customHeight="1">
      <c r="A85" s="81" t="s">
        <v>1045</v>
      </c>
      <c r="B85" s="7" t="s">
        <v>888</v>
      </c>
      <c r="C85" s="8">
        <v>0</v>
      </c>
      <c r="D85" s="8">
        <v>0</v>
      </c>
      <c r="E85" s="8">
        <v>5.1834999999999999E-2</v>
      </c>
      <c r="F85" s="8">
        <v>0.10739700000000001</v>
      </c>
      <c r="G85" s="8">
        <v>0.16306999999999999</v>
      </c>
      <c r="H85" s="8">
        <v>0.21812200000000001</v>
      </c>
      <c r="I85" s="8">
        <v>0.27681499999999998</v>
      </c>
      <c r="J85" s="8">
        <v>0.336339</v>
      </c>
      <c r="K85" s="8">
        <v>0.39675899999999997</v>
      </c>
      <c r="L85" s="8">
        <v>0.45676499999999998</v>
      </c>
      <c r="M85" s="8">
        <v>0.51781999999999995</v>
      </c>
      <c r="N85" s="8">
        <v>0.579901</v>
      </c>
      <c r="O85" s="8">
        <v>0.64249199999999995</v>
      </c>
      <c r="P85" s="8">
        <v>0.70360500000000004</v>
      </c>
      <c r="Q85" s="8">
        <v>0.76448199999999999</v>
      </c>
      <c r="R85" s="8">
        <v>0.82260100000000003</v>
      </c>
      <c r="S85" s="8">
        <v>0.87880899999999995</v>
      </c>
      <c r="T85" s="8">
        <v>0.93518500000000004</v>
      </c>
      <c r="U85" s="8">
        <v>0.99195100000000003</v>
      </c>
      <c r="V85" s="8">
        <v>1.0494829999999999</v>
      </c>
      <c r="W85" s="8">
        <v>1.1088640000000001</v>
      </c>
      <c r="X85" s="8">
        <v>1.1673020000000001</v>
      </c>
      <c r="Y85" s="8">
        <v>1.2267479999999999</v>
      </c>
      <c r="Z85" s="8">
        <v>1.286289</v>
      </c>
      <c r="AA85" s="8">
        <v>1.3536790000000001</v>
      </c>
      <c r="AB85" s="8">
        <v>1.422221</v>
      </c>
      <c r="AC85" s="8">
        <v>1.4908300000000001</v>
      </c>
      <c r="AD85" s="8">
        <v>1.5595969999999999</v>
      </c>
      <c r="AE85" s="8">
        <v>1.630412</v>
      </c>
      <c r="AF85" s="8">
        <v>1.7039470000000001</v>
      </c>
      <c r="AG85" s="8">
        <v>1.779881</v>
      </c>
      <c r="AH85" s="8">
        <v>1.858652</v>
      </c>
      <c r="AI85" s="8">
        <v>1.940728</v>
      </c>
      <c r="AJ85" s="8">
        <v>2.023965</v>
      </c>
      <c r="AK85" s="8">
        <v>2.110859</v>
      </c>
      <c r="AL85" s="5" t="s">
        <v>191</v>
      </c>
    </row>
    <row r="86" spans="1:38" ht="15" customHeight="1">
      <c r="A86" s="81" t="s">
        <v>1044</v>
      </c>
      <c r="B86" s="7" t="s">
        <v>886</v>
      </c>
      <c r="C86" s="8">
        <v>4020.8554690000001</v>
      </c>
      <c r="D86" s="8">
        <v>4083.6633299999999</v>
      </c>
      <c r="E86" s="8">
        <v>4018.780518</v>
      </c>
      <c r="F86" s="8">
        <v>4055.5961910000001</v>
      </c>
      <c r="G86" s="8">
        <v>4031.3120119999999</v>
      </c>
      <c r="H86" s="8">
        <v>3991.3242190000001</v>
      </c>
      <c r="I86" s="8">
        <v>3956.5327149999998</v>
      </c>
      <c r="J86" s="8">
        <v>3917.9506839999999</v>
      </c>
      <c r="K86" s="8">
        <v>3881.7746579999998</v>
      </c>
      <c r="L86" s="8">
        <v>3837.571289</v>
      </c>
      <c r="M86" s="8">
        <v>3793.6489259999998</v>
      </c>
      <c r="N86" s="8">
        <v>3749.9868160000001</v>
      </c>
      <c r="O86" s="8">
        <v>3704.6218260000001</v>
      </c>
      <c r="P86" s="8">
        <v>3659.0539549999999</v>
      </c>
      <c r="Q86" s="8">
        <v>3626.4838869999999</v>
      </c>
      <c r="R86" s="8">
        <v>3594.6625979999999</v>
      </c>
      <c r="S86" s="8">
        <v>3567.986328</v>
      </c>
      <c r="T86" s="8">
        <v>3546.6677249999998</v>
      </c>
      <c r="U86" s="8">
        <v>3537.1967770000001</v>
      </c>
      <c r="V86" s="8">
        <v>3540.5151369999999</v>
      </c>
      <c r="W86" s="8">
        <v>3548.4970699999999</v>
      </c>
      <c r="X86" s="8">
        <v>3561.3569339999999</v>
      </c>
      <c r="Y86" s="8">
        <v>3576.3972170000002</v>
      </c>
      <c r="Z86" s="8">
        <v>3595.9086910000001</v>
      </c>
      <c r="AA86" s="8">
        <v>3612.2619629999999</v>
      </c>
      <c r="AB86" s="8">
        <v>3645.9477539999998</v>
      </c>
      <c r="AC86" s="8">
        <v>3675.05249</v>
      </c>
      <c r="AD86" s="8">
        <v>3706.2705080000001</v>
      </c>
      <c r="AE86" s="8">
        <v>3741.6140140000002</v>
      </c>
      <c r="AF86" s="8">
        <v>3773.5278320000002</v>
      </c>
      <c r="AG86" s="8">
        <v>3804.7470699999999</v>
      </c>
      <c r="AH86" s="8">
        <v>3840.044922</v>
      </c>
      <c r="AI86" s="8">
        <v>3872.5385740000002</v>
      </c>
      <c r="AJ86" s="8">
        <v>3902.6628420000002</v>
      </c>
      <c r="AK86" s="8">
        <v>3936.8393550000001</v>
      </c>
      <c r="AL86" s="5">
        <v>-1.109E-3</v>
      </c>
    </row>
    <row r="87" spans="1:38" ht="15" customHeight="1">
      <c r="B87" s="4" t="s">
        <v>1043</v>
      </c>
    </row>
    <row r="88" spans="1:38" ht="15" customHeight="1">
      <c r="A88" s="81" t="s">
        <v>1042</v>
      </c>
      <c r="B88" s="7" t="s">
        <v>903</v>
      </c>
      <c r="C88" s="8">
        <v>4917.5551759999998</v>
      </c>
      <c r="D88" s="8">
        <v>5004.5117190000001</v>
      </c>
      <c r="E88" s="8">
        <v>4937.5498049999997</v>
      </c>
      <c r="F88" s="8">
        <v>5000.2026370000003</v>
      </c>
      <c r="G88" s="8">
        <v>4994.095703</v>
      </c>
      <c r="H88" s="8">
        <v>4970.7211909999996</v>
      </c>
      <c r="I88" s="8">
        <v>4955.6059569999998</v>
      </c>
      <c r="J88" s="8">
        <v>4937.9345700000003</v>
      </c>
      <c r="K88" s="8">
        <v>4917.2294920000004</v>
      </c>
      <c r="L88" s="8">
        <v>4883.423828</v>
      </c>
      <c r="M88" s="8">
        <v>4847.2587890000004</v>
      </c>
      <c r="N88" s="8">
        <v>4810.1040039999998</v>
      </c>
      <c r="O88" s="8">
        <v>4769.0683589999999</v>
      </c>
      <c r="P88" s="8">
        <v>4725.3588870000003</v>
      </c>
      <c r="Q88" s="8">
        <v>4693.4472660000001</v>
      </c>
      <c r="R88" s="8">
        <v>4662.076172</v>
      </c>
      <c r="S88" s="8">
        <v>4631.6840819999998</v>
      </c>
      <c r="T88" s="8">
        <v>4607.0263670000004</v>
      </c>
      <c r="U88" s="8">
        <v>4595.2773440000001</v>
      </c>
      <c r="V88" s="8">
        <v>4597.5659180000002</v>
      </c>
      <c r="W88" s="8">
        <v>4604.7099609999996</v>
      </c>
      <c r="X88" s="8">
        <v>4615.1850590000004</v>
      </c>
      <c r="Y88" s="8">
        <v>4628.1469729999999</v>
      </c>
      <c r="Z88" s="8">
        <v>4643.5927730000003</v>
      </c>
      <c r="AA88" s="8">
        <v>4658.4248049999997</v>
      </c>
      <c r="AB88" s="8">
        <v>4687.4125979999999</v>
      </c>
      <c r="AC88" s="8">
        <v>4712.892578</v>
      </c>
      <c r="AD88" s="8">
        <v>4740.5839839999999</v>
      </c>
      <c r="AE88" s="8">
        <v>4771.5</v>
      </c>
      <c r="AF88" s="8">
        <v>4796.6191410000001</v>
      </c>
      <c r="AG88" s="8">
        <v>4821.2915039999998</v>
      </c>
      <c r="AH88" s="8">
        <v>4850.3544920000004</v>
      </c>
      <c r="AI88" s="8">
        <v>4873.9892579999996</v>
      </c>
      <c r="AJ88" s="8">
        <v>4893.7456050000001</v>
      </c>
      <c r="AK88" s="8">
        <v>4917.6035160000001</v>
      </c>
      <c r="AL88" s="5">
        <v>-5.31E-4</v>
      </c>
    </row>
    <row r="89" spans="1:38" ht="15" customHeight="1">
      <c r="A89" s="81" t="s">
        <v>1041</v>
      </c>
      <c r="B89" s="7" t="s">
        <v>901</v>
      </c>
      <c r="C89" s="8">
        <v>476.352844</v>
      </c>
      <c r="D89" s="8">
        <v>484.66116299999999</v>
      </c>
      <c r="E89" s="8">
        <v>478.21572900000001</v>
      </c>
      <c r="F89" s="8">
        <v>485.00460800000002</v>
      </c>
      <c r="G89" s="8">
        <v>487.28793300000001</v>
      </c>
      <c r="H89" s="8">
        <v>488.75103799999999</v>
      </c>
      <c r="I89" s="8">
        <v>491.095032</v>
      </c>
      <c r="J89" s="8">
        <v>493.95935100000003</v>
      </c>
      <c r="K89" s="8">
        <v>496.96078499999999</v>
      </c>
      <c r="L89" s="8">
        <v>497.14434799999998</v>
      </c>
      <c r="M89" s="8">
        <v>497.95047</v>
      </c>
      <c r="N89" s="8">
        <v>497.83865400000002</v>
      </c>
      <c r="O89" s="8">
        <v>496.60266100000001</v>
      </c>
      <c r="P89" s="8">
        <v>496.52832000000001</v>
      </c>
      <c r="Q89" s="8">
        <v>493.35702500000002</v>
      </c>
      <c r="R89" s="8">
        <v>493.18045000000001</v>
      </c>
      <c r="S89" s="8">
        <v>489.68713400000001</v>
      </c>
      <c r="T89" s="8">
        <v>486.568939</v>
      </c>
      <c r="U89" s="8">
        <v>485.90972900000003</v>
      </c>
      <c r="V89" s="8">
        <v>485.44705199999999</v>
      </c>
      <c r="W89" s="8">
        <v>485.88146999999998</v>
      </c>
      <c r="X89" s="8">
        <v>484.82479899999998</v>
      </c>
      <c r="Y89" s="8">
        <v>486.32110599999999</v>
      </c>
      <c r="Z89" s="8">
        <v>484.563354</v>
      </c>
      <c r="AA89" s="8">
        <v>485.53967299999999</v>
      </c>
      <c r="AB89" s="8">
        <v>484.67257699999999</v>
      </c>
      <c r="AC89" s="8">
        <v>484.21664399999997</v>
      </c>
      <c r="AD89" s="8">
        <v>484.54104599999999</v>
      </c>
      <c r="AE89" s="8">
        <v>483.926331</v>
      </c>
      <c r="AF89" s="8">
        <v>482.879639</v>
      </c>
      <c r="AG89" s="8">
        <v>482.02050800000001</v>
      </c>
      <c r="AH89" s="8">
        <v>481.10046399999999</v>
      </c>
      <c r="AI89" s="8">
        <v>479.37905899999998</v>
      </c>
      <c r="AJ89" s="8">
        <v>477.41326900000001</v>
      </c>
      <c r="AK89" s="8">
        <v>475.66271999999998</v>
      </c>
      <c r="AL89" s="5">
        <v>-5.6800000000000004E-4</v>
      </c>
    </row>
    <row r="90" spans="1:38" ht="15" customHeight="1">
      <c r="A90" s="81" t="s">
        <v>1040</v>
      </c>
      <c r="B90" s="7" t="s">
        <v>793</v>
      </c>
      <c r="C90" s="8">
        <v>0.51107199999999997</v>
      </c>
      <c r="D90" s="8">
        <v>0.49374000000000001</v>
      </c>
      <c r="E90" s="8">
        <v>0.60320700000000005</v>
      </c>
      <c r="F90" s="8">
        <v>0.73714100000000005</v>
      </c>
      <c r="G90" s="8">
        <v>0.87263599999999997</v>
      </c>
      <c r="H90" s="8">
        <v>1.001017</v>
      </c>
      <c r="I90" s="8">
        <v>1.12815</v>
      </c>
      <c r="J90" s="8">
        <v>1.254305</v>
      </c>
      <c r="K90" s="8">
        <v>1.366771</v>
      </c>
      <c r="L90" s="8">
        <v>1.4868619999999999</v>
      </c>
      <c r="M90" s="8">
        <v>1.598182</v>
      </c>
      <c r="N90" s="8">
        <v>1.716397</v>
      </c>
      <c r="O90" s="8">
        <v>1.7981279999999999</v>
      </c>
      <c r="P90" s="8">
        <v>1.894719</v>
      </c>
      <c r="Q90" s="8">
        <v>1.9865219999999999</v>
      </c>
      <c r="R90" s="8">
        <v>2.0501330000000002</v>
      </c>
      <c r="S90" s="8">
        <v>2.148774</v>
      </c>
      <c r="T90" s="8">
        <v>2.237301</v>
      </c>
      <c r="U90" s="8">
        <v>2.3168639999999998</v>
      </c>
      <c r="V90" s="8">
        <v>2.416976</v>
      </c>
      <c r="W90" s="8">
        <v>2.5236800000000001</v>
      </c>
      <c r="X90" s="8">
        <v>2.6351900000000001</v>
      </c>
      <c r="Y90" s="8">
        <v>2.756799</v>
      </c>
      <c r="Z90" s="8">
        <v>2.8817140000000001</v>
      </c>
      <c r="AA90" s="8">
        <v>3.0215689999999999</v>
      </c>
      <c r="AB90" s="8">
        <v>3.164342</v>
      </c>
      <c r="AC90" s="8">
        <v>3.3078470000000002</v>
      </c>
      <c r="AD90" s="8">
        <v>3.4526849999999998</v>
      </c>
      <c r="AE90" s="8">
        <v>3.6030129999999998</v>
      </c>
      <c r="AF90" s="8">
        <v>3.760561</v>
      </c>
      <c r="AG90" s="8">
        <v>3.9253300000000002</v>
      </c>
      <c r="AH90" s="8">
        <v>4.096476</v>
      </c>
      <c r="AI90" s="8">
        <v>4.2738950000000004</v>
      </c>
      <c r="AJ90" s="8">
        <v>4.4554070000000001</v>
      </c>
      <c r="AK90" s="8">
        <v>4.6550760000000002</v>
      </c>
      <c r="AL90" s="5">
        <v>7.0356000000000002E-2</v>
      </c>
    </row>
    <row r="91" spans="1:38" ht="15" customHeight="1">
      <c r="A91" s="81" t="s">
        <v>1039</v>
      </c>
      <c r="B91" s="7" t="s">
        <v>898</v>
      </c>
      <c r="C91" s="8">
        <v>37.407837000000001</v>
      </c>
      <c r="D91" s="8">
        <v>42.882683</v>
      </c>
      <c r="E91" s="8">
        <v>46.380744999999997</v>
      </c>
      <c r="F91" s="8">
        <v>50.014259000000003</v>
      </c>
      <c r="G91" s="8">
        <v>52.010975000000002</v>
      </c>
      <c r="H91" s="8">
        <v>52.982365000000001</v>
      </c>
      <c r="I91" s="8">
        <v>53.505786999999998</v>
      </c>
      <c r="J91" s="8">
        <v>53.625701999999997</v>
      </c>
      <c r="K91" s="8">
        <v>53.491202999999999</v>
      </c>
      <c r="L91" s="8">
        <v>53.081802000000003</v>
      </c>
      <c r="M91" s="8">
        <v>52.679347999999997</v>
      </c>
      <c r="N91" s="8">
        <v>52.367683</v>
      </c>
      <c r="O91" s="8">
        <v>52.301566999999999</v>
      </c>
      <c r="P91" s="8">
        <v>52.396121999999998</v>
      </c>
      <c r="Q91" s="8">
        <v>52.872687999999997</v>
      </c>
      <c r="R91" s="8">
        <v>53.64996</v>
      </c>
      <c r="S91" s="8">
        <v>54.916030999999997</v>
      </c>
      <c r="T91" s="8">
        <v>56.934306999999997</v>
      </c>
      <c r="U91" s="8">
        <v>59.733383000000003</v>
      </c>
      <c r="V91" s="8">
        <v>63.261147000000001</v>
      </c>
      <c r="W91" s="8">
        <v>67.612838999999994</v>
      </c>
      <c r="X91" s="8">
        <v>72.676970999999995</v>
      </c>
      <c r="Y91" s="8">
        <v>78.673537999999994</v>
      </c>
      <c r="Z91" s="8">
        <v>85.541450999999995</v>
      </c>
      <c r="AA91" s="8">
        <v>93.726639000000006</v>
      </c>
      <c r="AB91" s="8">
        <v>102.996666</v>
      </c>
      <c r="AC91" s="8">
        <v>113.19499999999999</v>
      </c>
      <c r="AD91" s="8">
        <v>124.533981</v>
      </c>
      <c r="AE91" s="8">
        <v>137.16545099999999</v>
      </c>
      <c r="AF91" s="8">
        <v>151.02113299999999</v>
      </c>
      <c r="AG91" s="8">
        <v>166.37249800000001</v>
      </c>
      <c r="AH91" s="8">
        <v>183.178314</v>
      </c>
      <c r="AI91" s="8">
        <v>201.32968099999999</v>
      </c>
      <c r="AJ91" s="8">
        <v>220.52368200000001</v>
      </c>
      <c r="AK91" s="8">
        <v>241.125122</v>
      </c>
      <c r="AL91" s="5">
        <v>5.3721999999999999E-2</v>
      </c>
    </row>
    <row r="92" spans="1:38" ht="15" customHeight="1">
      <c r="A92" s="81" t="s">
        <v>1038</v>
      </c>
      <c r="B92" s="7" t="s">
        <v>896</v>
      </c>
      <c r="C92" s="8">
        <v>50.214221999999999</v>
      </c>
      <c r="D92" s="8">
        <v>62.066153999999997</v>
      </c>
      <c r="E92" s="8">
        <v>71.993904000000001</v>
      </c>
      <c r="F92" s="8">
        <v>83.241104000000007</v>
      </c>
      <c r="G92" s="8">
        <v>93.160194000000004</v>
      </c>
      <c r="H92" s="8">
        <v>102.298416</v>
      </c>
      <c r="I92" s="8">
        <v>111.02771</v>
      </c>
      <c r="J92" s="8">
        <v>119.553307</v>
      </c>
      <c r="K92" s="8">
        <v>127.715698</v>
      </c>
      <c r="L92" s="8">
        <v>135.28497300000001</v>
      </c>
      <c r="M92" s="8">
        <v>142.66438299999999</v>
      </c>
      <c r="N92" s="8">
        <v>149.88751199999999</v>
      </c>
      <c r="O92" s="8">
        <v>157.17323300000001</v>
      </c>
      <c r="P92" s="8">
        <v>164.08313000000001</v>
      </c>
      <c r="Q92" s="8">
        <v>171.31456</v>
      </c>
      <c r="R92" s="8">
        <v>178.312286</v>
      </c>
      <c r="S92" s="8">
        <v>185.34492499999999</v>
      </c>
      <c r="T92" s="8">
        <v>192.987854</v>
      </c>
      <c r="U92" s="8">
        <v>200.83126799999999</v>
      </c>
      <c r="V92" s="8">
        <v>208.84054599999999</v>
      </c>
      <c r="W92" s="8">
        <v>217.04193100000001</v>
      </c>
      <c r="X92" s="8">
        <v>225.148956</v>
      </c>
      <c r="Y92" s="8">
        <v>233.83618200000001</v>
      </c>
      <c r="Z92" s="8">
        <v>242.715225</v>
      </c>
      <c r="AA92" s="8">
        <v>252.74328600000001</v>
      </c>
      <c r="AB92" s="8">
        <v>262.97735599999999</v>
      </c>
      <c r="AC92" s="8">
        <v>273.334656</v>
      </c>
      <c r="AD92" s="8">
        <v>283.99972500000001</v>
      </c>
      <c r="AE92" s="8">
        <v>295.265533</v>
      </c>
      <c r="AF92" s="8">
        <v>307.31039399999997</v>
      </c>
      <c r="AG92" s="8">
        <v>320.23376500000001</v>
      </c>
      <c r="AH92" s="8">
        <v>333.737122</v>
      </c>
      <c r="AI92" s="8">
        <v>347.46426400000001</v>
      </c>
      <c r="AJ92" s="8">
        <v>361.63946499999997</v>
      </c>
      <c r="AK92" s="8">
        <v>376.596924</v>
      </c>
      <c r="AL92" s="5">
        <v>5.6155999999999998E-2</v>
      </c>
    </row>
    <row r="93" spans="1:38" ht="15" customHeight="1">
      <c r="A93" s="81" t="s">
        <v>1037</v>
      </c>
      <c r="B93" s="7" t="s">
        <v>894</v>
      </c>
      <c r="C93" s="8">
        <v>8.7650000000000002E-3</v>
      </c>
      <c r="D93" s="8">
        <v>8.5360000000000002E-3</v>
      </c>
      <c r="E93" s="8">
        <v>0.42293199999999997</v>
      </c>
      <c r="F93" s="8">
        <v>0.84850599999999998</v>
      </c>
      <c r="G93" s="8">
        <v>1.2846500000000001</v>
      </c>
      <c r="H93" s="8">
        <v>1.7138850000000001</v>
      </c>
      <c r="I93" s="8">
        <v>2.165314</v>
      </c>
      <c r="J93" s="8">
        <v>2.6236480000000002</v>
      </c>
      <c r="K93" s="8">
        <v>3.0631309999999998</v>
      </c>
      <c r="L93" s="8">
        <v>3.4828739999999998</v>
      </c>
      <c r="M93" s="8">
        <v>3.8941659999999998</v>
      </c>
      <c r="N93" s="8">
        <v>4.2979310000000002</v>
      </c>
      <c r="O93" s="8">
        <v>4.6997770000000001</v>
      </c>
      <c r="P93" s="8">
        <v>5.0824550000000004</v>
      </c>
      <c r="Q93" s="8">
        <v>5.4622130000000002</v>
      </c>
      <c r="R93" s="8">
        <v>5.8251549999999996</v>
      </c>
      <c r="S93" s="8">
        <v>6.1802590000000004</v>
      </c>
      <c r="T93" s="8">
        <v>6.5469410000000003</v>
      </c>
      <c r="U93" s="8">
        <v>6.9271180000000001</v>
      </c>
      <c r="V93" s="8">
        <v>7.320411</v>
      </c>
      <c r="W93" s="8">
        <v>7.7299449999999998</v>
      </c>
      <c r="X93" s="8">
        <v>8.1304929999999995</v>
      </c>
      <c r="Y93" s="8">
        <v>8.5508469999999992</v>
      </c>
      <c r="Z93" s="8">
        <v>8.979203</v>
      </c>
      <c r="AA93" s="8">
        <v>9.4550830000000001</v>
      </c>
      <c r="AB93" s="8">
        <v>9.9306950000000001</v>
      </c>
      <c r="AC93" s="8">
        <v>10.402699</v>
      </c>
      <c r="AD93" s="8">
        <v>10.875578000000001</v>
      </c>
      <c r="AE93" s="8">
        <v>11.364323000000001</v>
      </c>
      <c r="AF93" s="8">
        <v>11.875693</v>
      </c>
      <c r="AG93" s="8">
        <v>12.407648999999999</v>
      </c>
      <c r="AH93" s="8">
        <v>12.96022</v>
      </c>
      <c r="AI93" s="8">
        <v>13.536303</v>
      </c>
      <c r="AJ93" s="8">
        <v>14.129459000000001</v>
      </c>
      <c r="AK93" s="8">
        <v>14.759251000000001</v>
      </c>
      <c r="AL93" s="5">
        <v>0.253473</v>
      </c>
    </row>
    <row r="94" spans="1:38" ht="15" customHeight="1">
      <c r="A94" s="81" t="s">
        <v>1036</v>
      </c>
      <c r="B94" s="7" t="s">
        <v>892</v>
      </c>
      <c r="C94" s="8">
        <v>0</v>
      </c>
      <c r="D94" s="8">
        <v>0</v>
      </c>
      <c r="E94" s="8">
        <v>0.31600099999999998</v>
      </c>
      <c r="F94" s="8">
        <v>0.46843699999999999</v>
      </c>
      <c r="G94" s="8">
        <v>0.659053</v>
      </c>
      <c r="H94" s="8">
        <v>0.84490799999999999</v>
      </c>
      <c r="I94" s="8">
        <v>1.0407189999999999</v>
      </c>
      <c r="J94" s="8">
        <v>1.2365539999999999</v>
      </c>
      <c r="K94" s="8">
        <v>1.419448</v>
      </c>
      <c r="L94" s="8">
        <v>1.589453</v>
      </c>
      <c r="M94" s="8">
        <v>1.7520009999999999</v>
      </c>
      <c r="N94" s="8">
        <v>1.907089</v>
      </c>
      <c r="O94" s="8">
        <v>2.0590000000000002</v>
      </c>
      <c r="P94" s="8">
        <v>2.1994929999999999</v>
      </c>
      <c r="Q94" s="8">
        <v>2.3357649999999999</v>
      </c>
      <c r="R94" s="8">
        <v>2.4624679999999999</v>
      </c>
      <c r="S94" s="8">
        <v>2.5850529999999998</v>
      </c>
      <c r="T94" s="8">
        <v>2.7124570000000001</v>
      </c>
      <c r="U94" s="8">
        <v>2.846298</v>
      </c>
      <c r="V94" s="8">
        <v>2.9876670000000001</v>
      </c>
      <c r="W94" s="8">
        <v>3.138944</v>
      </c>
      <c r="X94" s="8">
        <v>3.281536</v>
      </c>
      <c r="Y94" s="8">
        <v>3.4311069999999999</v>
      </c>
      <c r="Z94" s="8">
        <v>3.5879460000000001</v>
      </c>
      <c r="AA94" s="8">
        <v>3.7716349999999998</v>
      </c>
      <c r="AB94" s="8">
        <v>3.9542329999999999</v>
      </c>
      <c r="AC94" s="8">
        <v>4.1371739999999999</v>
      </c>
      <c r="AD94" s="8">
        <v>4.320055</v>
      </c>
      <c r="AE94" s="8">
        <v>4.5083529999999996</v>
      </c>
      <c r="AF94" s="8">
        <v>4.7044230000000002</v>
      </c>
      <c r="AG94" s="8">
        <v>4.9076230000000001</v>
      </c>
      <c r="AH94" s="8">
        <v>5.1186509999999998</v>
      </c>
      <c r="AI94" s="8">
        <v>5.3384020000000003</v>
      </c>
      <c r="AJ94" s="8">
        <v>5.5628140000000004</v>
      </c>
      <c r="AK94" s="8">
        <v>5.7988600000000003</v>
      </c>
      <c r="AL94" s="5" t="s">
        <v>191</v>
      </c>
    </row>
    <row r="95" spans="1:38" ht="15" customHeight="1">
      <c r="A95" s="81" t="s">
        <v>1035</v>
      </c>
      <c r="B95" s="7" t="s">
        <v>890</v>
      </c>
      <c r="C95" s="8">
        <v>0</v>
      </c>
      <c r="D95" s="8">
        <v>0</v>
      </c>
      <c r="E95" s="8">
        <v>0.292402</v>
      </c>
      <c r="F95" s="8">
        <v>0.448876</v>
      </c>
      <c r="G95" s="8">
        <v>0.64529599999999998</v>
      </c>
      <c r="H95" s="8">
        <v>0.83688700000000005</v>
      </c>
      <c r="I95" s="8">
        <v>1.0402290000000001</v>
      </c>
      <c r="J95" s="8">
        <v>1.2453510000000001</v>
      </c>
      <c r="K95" s="8">
        <v>1.437959</v>
      </c>
      <c r="L95" s="8">
        <v>1.6179509999999999</v>
      </c>
      <c r="M95" s="8">
        <v>1.7910280000000001</v>
      </c>
      <c r="N95" s="8">
        <v>1.9575359999999999</v>
      </c>
      <c r="O95" s="8">
        <v>2.121496</v>
      </c>
      <c r="P95" s="8">
        <v>2.2747410000000001</v>
      </c>
      <c r="Q95" s="8">
        <v>2.4246479999999999</v>
      </c>
      <c r="R95" s="8">
        <v>2.5653359999999998</v>
      </c>
      <c r="S95" s="8">
        <v>2.7018209999999998</v>
      </c>
      <c r="T95" s="8">
        <v>2.843127</v>
      </c>
      <c r="U95" s="8">
        <v>2.9911400000000001</v>
      </c>
      <c r="V95" s="8">
        <v>3.1468389999999999</v>
      </c>
      <c r="W95" s="8">
        <v>3.3128069999999998</v>
      </c>
      <c r="X95" s="8">
        <v>3.4709620000000001</v>
      </c>
      <c r="Y95" s="8">
        <v>3.636889</v>
      </c>
      <c r="Z95" s="8">
        <v>3.8096320000000001</v>
      </c>
      <c r="AA95" s="8">
        <v>4.0090979999999998</v>
      </c>
      <c r="AB95" s="8">
        <v>4.2079180000000003</v>
      </c>
      <c r="AC95" s="8">
        <v>4.4068569999999996</v>
      </c>
      <c r="AD95" s="8">
        <v>4.6055390000000003</v>
      </c>
      <c r="AE95" s="8">
        <v>4.8098999999999998</v>
      </c>
      <c r="AF95" s="8">
        <v>5.0224510000000002</v>
      </c>
      <c r="AG95" s="8">
        <v>5.2424869999999997</v>
      </c>
      <c r="AH95" s="8">
        <v>5.4707039999999996</v>
      </c>
      <c r="AI95" s="8">
        <v>5.7080109999999999</v>
      </c>
      <c r="AJ95" s="8">
        <v>5.9502030000000001</v>
      </c>
      <c r="AK95" s="8">
        <v>6.2046609999999998</v>
      </c>
      <c r="AL95" s="5" t="s">
        <v>191</v>
      </c>
    </row>
    <row r="96" spans="1:38" ht="15" customHeight="1">
      <c r="A96" s="81" t="s">
        <v>1034</v>
      </c>
      <c r="B96" s="7" t="s">
        <v>888</v>
      </c>
      <c r="C96" s="8">
        <v>0</v>
      </c>
      <c r="D96" s="8">
        <v>0</v>
      </c>
      <c r="E96" s="8">
        <v>0.24639900000000001</v>
      </c>
      <c r="F96" s="8">
        <v>0.52124800000000004</v>
      </c>
      <c r="G96" s="8">
        <v>0.79997499999999999</v>
      </c>
      <c r="H96" s="8">
        <v>1.076702</v>
      </c>
      <c r="I96" s="8">
        <v>1.3761810000000001</v>
      </c>
      <c r="J96" s="8">
        <v>1.6834530000000001</v>
      </c>
      <c r="K96" s="8">
        <v>1.9759180000000001</v>
      </c>
      <c r="L96" s="8">
        <v>2.2582990000000001</v>
      </c>
      <c r="M96" s="8">
        <v>2.542427</v>
      </c>
      <c r="N96" s="8">
        <v>2.8319000000000001</v>
      </c>
      <c r="O96" s="8">
        <v>3.127456</v>
      </c>
      <c r="P96" s="8">
        <v>3.421535</v>
      </c>
      <c r="Q96" s="8">
        <v>3.7208389999999998</v>
      </c>
      <c r="R96" s="8">
        <v>4.0138249999999998</v>
      </c>
      <c r="S96" s="8">
        <v>4.3047310000000003</v>
      </c>
      <c r="T96" s="8">
        <v>4.6028520000000004</v>
      </c>
      <c r="U96" s="8">
        <v>4.9084500000000002</v>
      </c>
      <c r="V96" s="8">
        <v>5.2216370000000003</v>
      </c>
      <c r="W96" s="8">
        <v>5.5450119999999998</v>
      </c>
      <c r="X96" s="8">
        <v>5.8592899999999997</v>
      </c>
      <c r="Y96" s="8">
        <v>6.1848869999999998</v>
      </c>
      <c r="Z96" s="8">
        <v>6.5139649999999998</v>
      </c>
      <c r="AA96" s="8">
        <v>6.8781179999999997</v>
      </c>
      <c r="AB96" s="8">
        <v>7.2467290000000002</v>
      </c>
      <c r="AC96" s="8">
        <v>7.6148160000000003</v>
      </c>
      <c r="AD96" s="8">
        <v>7.9842259999999996</v>
      </c>
      <c r="AE96" s="8">
        <v>8.3631100000000007</v>
      </c>
      <c r="AF96" s="8">
        <v>8.7547990000000002</v>
      </c>
      <c r="AG96" s="8">
        <v>9.1578870000000006</v>
      </c>
      <c r="AH96" s="8">
        <v>9.5757639999999995</v>
      </c>
      <c r="AI96" s="8">
        <v>10.010139000000001</v>
      </c>
      <c r="AJ96" s="8">
        <v>10.448952</v>
      </c>
      <c r="AK96" s="8">
        <v>10.90635</v>
      </c>
      <c r="AL96" s="5" t="s">
        <v>191</v>
      </c>
    </row>
    <row r="97" spans="1:38" ht="15" customHeight="1">
      <c r="A97" s="81" t="s">
        <v>1033</v>
      </c>
      <c r="B97" s="4" t="s">
        <v>1032</v>
      </c>
      <c r="C97" s="14">
        <v>5482.0512699999999</v>
      </c>
      <c r="D97" s="14">
        <v>5594.6235349999997</v>
      </c>
      <c r="E97" s="14">
        <v>5536.0200199999999</v>
      </c>
      <c r="F97" s="14">
        <v>5621.4916990000002</v>
      </c>
      <c r="G97" s="14">
        <v>5630.8164059999999</v>
      </c>
      <c r="H97" s="14">
        <v>5620.2285160000001</v>
      </c>
      <c r="I97" s="14">
        <v>5617.9829099999997</v>
      </c>
      <c r="J97" s="14">
        <v>5613.1162109999996</v>
      </c>
      <c r="K97" s="14">
        <v>5604.6586909999996</v>
      </c>
      <c r="L97" s="14">
        <v>5579.3735349999997</v>
      </c>
      <c r="M97" s="14">
        <v>5552.1308589999999</v>
      </c>
      <c r="N97" s="14">
        <v>5522.9052730000003</v>
      </c>
      <c r="O97" s="14">
        <v>5488.9526370000003</v>
      </c>
      <c r="P97" s="14">
        <v>5453.2387699999999</v>
      </c>
      <c r="Q97" s="14">
        <v>5426.9228519999997</v>
      </c>
      <c r="R97" s="14">
        <v>5404.1318359999996</v>
      </c>
      <c r="S97" s="14">
        <v>5379.5546880000002</v>
      </c>
      <c r="T97" s="14">
        <v>5362.4599609999996</v>
      </c>
      <c r="U97" s="14">
        <v>5361.7416990000002</v>
      </c>
      <c r="V97" s="14">
        <v>5376.2075199999999</v>
      </c>
      <c r="W97" s="14">
        <v>5397.4960940000001</v>
      </c>
      <c r="X97" s="14">
        <v>5421.2148440000001</v>
      </c>
      <c r="Y97" s="14">
        <v>5451.5375979999999</v>
      </c>
      <c r="Z97" s="14">
        <v>5482.1845700000003</v>
      </c>
      <c r="AA97" s="14">
        <v>5517.5708009999998</v>
      </c>
      <c r="AB97" s="14">
        <v>5566.5654299999997</v>
      </c>
      <c r="AC97" s="14">
        <v>5613.5092770000001</v>
      </c>
      <c r="AD97" s="14">
        <v>5664.8984380000002</v>
      </c>
      <c r="AE97" s="14">
        <v>5720.5053710000002</v>
      </c>
      <c r="AF97" s="14">
        <v>5771.9482420000004</v>
      </c>
      <c r="AG97" s="14">
        <v>5825.5581050000001</v>
      </c>
      <c r="AH97" s="14">
        <v>5885.591797</v>
      </c>
      <c r="AI97" s="14">
        <v>5941.0273440000001</v>
      </c>
      <c r="AJ97" s="14">
        <v>5993.8715819999998</v>
      </c>
      <c r="AK97" s="14">
        <v>6053.3134769999997</v>
      </c>
      <c r="AL97" s="2">
        <v>2.3909999999999999E-3</v>
      </c>
    </row>
    <row r="99" spans="1:38" ht="15" customHeight="1">
      <c r="B99" s="4" t="s">
        <v>966</v>
      </c>
    </row>
    <row r="100" spans="1:38" ht="15" customHeight="1">
      <c r="B100" s="4" t="s">
        <v>929</v>
      </c>
    </row>
    <row r="101" spans="1:38" ht="15" customHeight="1">
      <c r="A101" s="81" t="s">
        <v>1031</v>
      </c>
      <c r="B101" s="7" t="s">
        <v>903</v>
      </c>
      <c r="C101" s="8">
        <v>13.785959</v>
      </c>
      <c r="D101" s="8">
        <v>13.841694</v>
      </c>
      <c r="E101" s="8">
        <v>14.023241000000001</v>
      </c>
      <c r="F101" s="8">
        <v>14.204818</v>
      </c>
      <c r="G101" s="8">
        <v>14.377084</v>
      </c>
      <c r="H101" s="8">
        <v>14.548372000000001</v>
      </c>
      <c r="I101" s="8">
        <v>14.722670000000001</v>
      </c>
      <c r="J101" s="8">
        <v>14.905804</v>
      </c>
      <c r="K101" s="8">
        <v>15.100865000000001</v>
      </c>
      <c r="L101" s="8">
        <v>15.311934000000001</v>
      </c>
      <c r="M101" s="8">
        <v>15.538551999999999</v>
      </c>
      <c r="N101" s="8">
        <v>15.776634</v>
      </c>
      <c r="O101" s="8">
        <v>16.011444000000001</v>
      </c>
      <c r="P101" s="8">
        <v>16.243932999999998</v>
      </c>
      <c r="Q101" s="8">
        <v>16.464611000000001</v>
      </c>
      <c r="R101" s="8">
        <v>16.668257000000001</v>
      </c>
      <c r="S101" s="8">
        <v>16.858080000000001</v>
      </c>
      <c r="T101" s="8">
        <v>17.031212</v>
      </c>
      <c r="U101" s="8">
        <v>17.188016999999999</v>
      </c>
      <c r="V101" s="8">
        <v>17.328196999999999</v>
      </c>
      <c r="W101" s="8">
        <v>17.454329000000001</v>
      </c>
      <c r="X101" s="8">
        <v>17.566182999999999</v>
      </c>
      <c r="Y101" s="8">
        <v>17.668688</v>
      </c>
      <c r="Z101" s="8">
        <v>17.765108000000001</v>
      </c>
      <c r="AA101" s="8">
        <v>17.844684999999998</v>
      </c>
      <c r="AB101" s="8">
        <v>17.923362999999998</v>
      </c>
      <c r="AC101" s="8">
        <v>17.984259000000002</v>
      </c>
      <c r="AD101" s="8">
        <v>18.030063999999999</v>
      </c>
      <c r="AE101" s="8">
        <v>18.072824000000001</v>
      </c>
      <c r="AF101" s="8">
        <v>18.115518999999999</v>
      </c>
      <c r="AG101" s="8">
        <v>18.148071000000002</v>
      </c>
      <c r="AH101" s="8">
        <v>18.174423000000001</v>
      </c>
      <c r="AI101" s="8">
        <v>18.196161</v>
      </c>
      <c r="AJ101" s="8">
        <v>18.214780999999999</v>
      </c>
      <c r="AK101" s="8">
        <v>18.229925000000001</v>
      </c>
      <c r="AL101" s="5">
        <v>8.3800000000000003E-3</v>
      </c>
    </row>
    <row r="102" spans="1:38" ht="15" customHeight="1">
      <c r="A102" s="81" t="s">
        <v>1030</v>
      </c>
      <c r="B102" s="7" t="s">
        <v>901</v>
      </c>
      <c r="C102" s="8">
        <v>9.5134469999999993</v>
      </c>
      <c r="D102" s="8">
        <v>9.6185379999999991</v>
      </c>
      <c r="E102" s="8">
        <v>9.7954640000000008</v>
      </c>
      <c r="F102" s="8">
        <v>9.9707249999999998</v>
      </c>
      <c r="G102" s="8">
        <v>10.141908000000001</v>
      </c>
      <c r="H102" s="8">
        <v>10.314587</v>
      </c>
      <c r="I102" s="8">
        <v>10.489606</v>
      </c>
      <c r="J102" s="8">
        <v>10.66722</v>
      </c>
      <c r="K102" s="8">
        <v>10.847643</v>
      </c>
      <c r="L102" s="8">
        <v>11.030265999999999</v>
      </c>
      <c r="M102" s="8">
        <v>11.217813</v>
      </c>
      <c r="N102" s="8">
        <v>11.410524000000001</v>
      </c>
      <c r="O102" s="8">
        <v>11.602830000000001</v>
      </c>
      <c r="P102" s="8">
        <v>11.789421000000001</v>
      </c>
      <c r="Q102" s="8">
        <v>11.975554000000001</v>
      </c>
      <c r="R102" s="8">
        <v>12.148410999999999</v>
      </c>
      <c r="S102" s="8">
        <v>12.316191</v>
      </c>
      <c r="T102" s="8">
        <v>12.465116999999999</v>
      </c>
      <c r="U102" s="8">
        <v>12.605859000000001</v>
      </c>
      <c r="V102" s="8">
        <v>12.732516</v>
      </c>
      <c r="W102" s="8">
        <v>12.845853999999999</v>
      </c>
      <c r="X102" s="8">
        <v>12.952268</v>
      </c>
      <c r="Y102" s="8">
        <v>13.05153</v>
      </c>
      <c r="Z102" s="8">
        <v>13.148194999999999</v>
      </c>
      <c r="AA102" s="8">
        <v>13.230286</v>
      </c>
      <c r="AB102" s="8">
        <v>13.312446</v>
      </c>
      <c r="AC102" s="8">
        <v>13.384964</v>
      </c>
      <c r="AD102" s="8">
        <v>13.446896000000001</v>
      </c>
      <c r="AE102" s="8">
        <v>13.503468</v>
      </c>
      <c r="AF102" s="8">
        <v>13.55757</v>
      </c>
      <c r="AG102" s="8">
        <v>13.601974</v>
      </c>
      <c r="AH102" s="8">
        <v>13.644829</v>
      </c>
      <c r="AI102" s="8">
        <v>13.683519</v>
      </c>
      <c r="AJ102" s="8">
        <v>13.718937</v>
      </c>
      <c r="AK102" s="8">
        <v>13.749307999999999</v>
      </c>
      <c r="AL102" s="5">
        <v>1.0886E-2</v>
      </c>
    </row>
    <row r="103" spans="1:38" ht="15" customHeight="1">
      <c r="A103" s="81" t="s">
        <v>1029</v>
      </c>
      <c r="B103" s="7" t="s">
        <v>793</v>
      </c>
      <c r="C103" s="8">
        <v>8.2863000000000007</v>
      </c>
      <c r="D103" s="8">
        <v>8.2862919999999995</v>
      </c>
      <c r="E103" s="8">
        <v>10.771661</v>
      </c>
      <c r="F103" s="8">
        <v>11.399727</v>
      </c>
      <c r="G103" s="8">
        <v>11.675357</v>
      </c>
      <c r="H103" s="8">
        <v>11.868237000000001</v>
      </c>
      <c r="I103" s="8">
        <v>12.022679</v>
      </c>
      <c r="J103" s="8">
        <v>12.144394999999999</v>
      </c>
      <c r="K103" s="8">
        <v>12.253657</v>
      </c>
      <c r="L103" s="8">
        <v>12.363072000000001</v>
      </c>
      <c r="M103" s="8">
        <v>12.478728</v>
      </c>
      <c r="N103" s="8">
        <v>12.599443000000001</v>
      </c>
      <c r="O103" s="8">
        <v>12.708985</v>
      </c>
      <c r="P103" s="8">
        <v>12.816639</v>
      </c>
      <c r="Q103" s="8">
        <v>12.924135</v>
      </c>
      <c r="R103" s="8">
        <v>13.026123999999999</v>
      </c>
      <c r="S103" s="8">
        <v>13.107965999999999</v>
      </c>
      <c r="T103" s="8">
        <v>13.192273</v>
      </c>
      <c r="U103" s="8">
        <v>13.277206</v>
      </c>
      <c r="V103" s="8">
        <v>13.341127999999999</v>
      </c>
      <c r="W103" s="8">
        <v>13.396086</v>
      </c>
      <c r="X103" s="8">
        <v>13.443519</v>
      </c>
      <c r="Y103" s="8">
        <v>13.484794000000001</v>
      </c>
      <c r="Z103" s="8">
        <v>13.52352</v>
      </c>
      <c r="AA103" s="8">
        <v>13.558590000000001</v>
      </c>
      <c r="AB103" s="8">
        <v>13.590617999999999</v>
      </c>
      <c r="AC103" s="8">
        <v>13.619649000000001</v>
      </c>
      <c r="AD103" s="8">
        <v>13.645338000000001</v>
      </c>
      <c r="AE103" s="8">
        <v>13.669292</v>
      </c>
      <c r="AF103" s="8">
        <v>13.69214</v>
      </c>
      <c r="AG103" s="8">
        <v>13.713944</v>
      </c>
      <c r="AH103" s="8">
        <v>13.735639000000001</v>
      </c>
      <c r="AI103" s="8">
        <v>13.757792999999999</v>
      </c>
      <c r="AJ103" s="8">
        <v>13.781250999999999</v>
      </c>
      <c r="AK103" s="8">
        <v>13.797014000000001</v>
      </c>
      <c r="AL103" s="5">
        <v>1.5570000000000001E-2</v>
      </c>
    </row>
    <row r="104" spans="1:38" ht="15" customHeight="1">
      <c r="A104" s="81" t="s">
        <v>1028</v>
      </c>
      <c r="B104" s="7" t="s">
        <v>898</v>
      </c>
      <c r="C104" s="8">
        <v>7.6333510000000002</v>
      </c>
      <c r="D104" s="8">
        <v>7.6333510000000002</v>
      </c>
      <c r="E104" s="8">
        <v>12.033445</v>
      </c>
      <c r="F104" s="8">
        <v>12.047454</v>
      </c>
      <c r="G104" s="8">
        <v>12.064508</v>
      </c>
      <c r="H104" s="8">
        <v>12.107075</v>
      </c>
      <c r="I104" s="8">
        <v>12.158555</v>
      </c>
      <c r="J104" s="8">
        <v>12.215211</v>
      </c>
      <c r="K104" s="8">
        <v>12.286137999999999</v>
      </c>
      <c r="L104" s="8">
        <v>12.374320000000001</v>
      </c>
      <c r="M104" s="8">
        <v>12.474943</v>
      </c>
      <c r="N104" s="8">
        <v>12.585098</v>
      </c>
      <c r="O104" s="8">
        <v>12.686951000000001</v>
      </c>
      <c r="P104" s="8">
        <v>12.78956</v>
      </c>
      <c r="Q104" s="8">
        <v>12.894622999999999</v>
      </c>
      <c r="R104" s="8">
        <v>12.998592</v>
      </c>
      <c r="S104" s="8">
        <v>13.094219000000001</v>
      </c>
      <c r="T104" s="8">
        <v>13.177773</v>
      </c>
      <c r="U104" s="8">
        <v>13.251021</v>
      </c>
      <c r="V104" s="8">
        <v>13.314916</v>
      </c>
      <c r="W104" s="8">
        <v>13.370723999999999</v>
      </c>
      <c r="X104" s="8">
        <v>13.419131999999999</v>
      </c>
      <c r="Y104" s="8">
        <v>13.460375000000001</v>
      </c>
      <c r="Z104" s="8">
        <v>13.496593000000001</v>
      </c>
      <c r="AA104" s="8">
        <v>13.527815</v>
      </c>
      <c r="AB104" s="8">
        <v>13.554448000000001</v>
      </c>
      <c r="AC104" s="8">
        <v>13.576713</v>
      </c>
      <c r="AD104" s="8">
        <v>13.595153</v>
      </c>
      <c r="AE104" s="8">
        <v>13.610264000000001</v>
      </c>
      <c r="AF104" s="8">
        <v>13.62247</v>
      </c>
      <c r="AG104" s="8">
        <v>13.631938</v>
      </c>
      <c r="AH104" s="8">
        <v>13.639168</v>
      </c>
      <c r="AI104" s="8">
        <v>13.644568</v>
      </c>
      <c r="AJ104" s="8">
        <v>13.648647</v>
      </c>
      <c r="AK104" s="8">
        <v>13.650069</v>
      </c>
      <c r="AL104" s="5">
        <v>1.7769E-2</v>
      </c>
    </row>
    <row r="105" spans="1:38" ht="15" customHeight="1">
      <c r="A105" s="81" t="s">
        <v>1027</v>
      </c>
      <c r="B105" s="7" t="s">
        <v>896</v>
      </c>
      <c r="C105" s="8">
        <v>9.9761100000000003</v>
      </c>
      <c r="D105" s="8">
        <v>10.028681000000001</v>
      </c>
      <c r="E105" s="8">
        <v>10.184536</v>
      </c>
      <c r="F105" s="8">
        <v>10.311577</v>
      </c>
      <c r="G105" s="8">
        <v>10.425549999999999</v>
      </c>
      <c r="H105" s="8">
        <v>10.543025999999999</v>
      </c>
      <c r="I105" s="8">
        <v>10.659547999999999</v>
      </c>
      <c r="J105" s="8">
        <v>10.779315</v>
      </c>
      <c r="K105" s="8">
        <v>10.905464</v>
      </c>
      <c r="L105" s="8">
        <v>11.039747999999999</v>
      </c>
      <c r="M105" s="8">
        <v>11.180956</v>
      </c>
      <c r="N105" s="8">
        <v>11.327909999999999</v>
      </c>
      <c r="O105" s="8">
        <v>11.472156</v>
      </c>
      <c r="P105" s="8">
        <v>11.617632</v>
      </c>
      <c r="Q105" s="8">
        <v>11.764797</v>
      </c>
      <c r="R105" s="8">
        <v>11.910351</v>
      </c>
      <c r="S105" s="8">
        <v>12.048806000000001</v>
      </c>
      <c r="T105" s="8">
        <v>12.180287</v>
      </c>
      <c r="U105" s="8">
        <v>12.306119000000001</v>
      </c>
      <c r="V105" s="8">
        <v>12.424908</v>
      </c>
      <c r="W105" s="8">
        <v>12.536225999999999</v>
      </c>
      <c r="X105" s="8">
        <v>12.640529000000001</v>
      </c>
      <c r="Y105" s="8">
        <v>12.737636999999999</v>
      </c>
      <c r="Z105" s="8">
        <v>12.827608</v>
      </c>
      <c r="AA105" s="8">
        <v>12.909523</v>
      </c>
      <c r="AB105" s="8">
        <v>12.981731</v>
      </c>
      <c r="AC105" s="8">
        <v>13.049763</v>
      </c>
      <c r="AD105" s="8">
        <v>13.107338</v>
      </c>
      <c r="AE105" s="8">
        <v>13.154845</v>
      </c>
      <c r="AF105" s="8">
        <v>13.196184000000001</v>
      </c>
      <c r="AG105" s="8">
        <v>13.231287</v>
      </c>
      <c r="AH105" s="8">
        <v>13.262936</v>
      </c>
      <c r="AI105" s="8">
        <v>13.291024999999999</v>
      </c>
      <c r="AJ105" s="8">
        <v>13.31654</v>
      </c>
      <c r="AK105" s="8">
        <v>13.339736</v>
      </c>
      <c r="AL105" s="5">
        <v>8.6829999999999997E-3</v>
      </c>
    </row>
    <row r="106" spans="1:38" ht="15" customHeight="1">
      <c r="A106" s="81" t="s">
        <v>1026</v>
      </c>
      <c r="B106" s="7" t="s">
        <v>894</v>
      </c>
      <c r="C106" s="8">
        <v>24.123660999999998</v>
      </c>
      <c r="D106" s="8">
        <v>24.123365</v>
      </c>
      <c r="E106" s="8">
        <v>26.640613999999999</v>
      </c>
      <c r="F106" s="8">
        <v>26.760099</v>
      </c>
      <c r="G106" s="8">
        <v>26.813161999999998</v>
      </c>
      <c r="H106" s="8">
        <v>26.884105999999999</v>
      </c>
      <c r="I106" s="8">
        <v>26.954802999999998</v>
      </c>
      <c r="J106" s="8">
        <v>27.033535000000001</v>
      </c>
      <c r="K106" s="8">
        <v>27.127382000000001</v>
      </c>
      <c r="L106" s="8">
        <v>27.240583000000001</v>
      </c>
      <c r="M106" s="8">
        <v>27.375316999999999</v>
      </c>
      <c r="N106" s="8">
        <v>27.527547999999999</v>
      </c>
      <c r="O106" s="8">
        <v>27.680744000000001</v>
      </c>
      <c r="P106" s="8">
        <v>27.842787000000001</v>
      </c>
      <c r="Q106" s="8">
        <v>28.007162000000001</v>
      </c>
      <c r="R106" s="8">
        <v>28.164926999999999</v>
      </c>
      <c r="S106" s="8">
        <v>28.308899</v>
      </c>
      <c r="T106" s="8">
        <v>28.435822999999999</v>
      </c>
      <c r="U106" s="8">
        <v>28.546989</v>
      </c>
      <c r="V106" s="8">
        <v>28.642893000000001</v>
      </c>
      <c r="W106" s="8">
        <v>28.724833</v>
      </c>
      <c r="X106" s="8">
        <v>28.796347000000001</v>
      </c>
      <c r="Y106" s="8">
        <v>28.859459000000001</v>
      </c>
      <c r="Z106" s="8">
        <v>28.915431999999999</v>
      </c>
      <c r="AA106" s="8">
        <v>28.964995999999999</v>
      </c>
      <c r="AB106" s="8">
        <v>29.012550000000001</v>
      </c>
      <c r="AC106" s="8">
        <v>29.059501999999998</v>
      </c>
      <c r="AD106" s="8">
        <v>29.101216999999998</v>
      </c>
      <c r="AE106" s="8">
        <v>29.140011000000001</v>
      </c>
      <c r="AF106" s="8">
        <v>29.175646</v>
      </c>
      <c r="AG106" s="8">
        <v>29.207718</v>
      </c>
      <c r="AH106" s="8">
        <v>29.236094999999999</v>
      </c>
      <c r="AI106" s="8">
        <v>29.259913999999998</v>
      </c>
      <c r="AJ106" s="8">
        <v>29.279501</v>
      </c>
      <c r="AK106" s="8">
        <v>29.301428000000001</v>
      </c>
      <c r="AL106" s="5">
        <v>5.9100000000000003E-3</v>
      </c>
    </row>
    <row r="107" spans="1:38" ht="15" customHeight="1">
      <c r="A107" s="81" t="s">
        <v>1025</v>
      </c>
      <c r="B107" s="7" t="s">
        <v>892</v>
      </c>
      <c r="C107" s="8">
        <v>0</v>
      </c>
      <c r="D107" s="8">
        <v>0</v>
      </c>
      <c r="E107" s="8">
        <v>0</v>
      </c>
      <c r="F107" s="8">
        <v>0</v>
      </c>
      <c r="G107" s="8">
        <v>22.602644000000002</v>
      </c>
      <c r="H107" s="8">
        <v>22.781545999999999</v>
      </c>
      <c r="I107" s="8">
        <v>22.978645</v>
      </c>
      <c r="J107" s="8">
        <v>23.177481</v>
      </c>
      <c r="K107" s="8">
        <v>23.396014999999998</v>
      </c>
      <c r="L107" s="8">
        <v>23.64819</v>
      </c>
      <c r="M107" s="8">
        <v>23.943069000000001</v>
      </c>
      <c r="N107" s="8">
        <v>24.284123999999998</v>
      </c>
      <c r="O107" s="8">
        <v>24.620716000000002</v>
      </c>
      <c r="P107" s="8">
        <v>24.990473000000001</v>
      </c>
      <c r="Q107" s="8">
        <v>25.369913</v>
      </c>
      <c r="R107" s="8">
        <v>25.745349999999998</v>
      </c>
      <c r="S107" s="8">
        <v>26.099176</v>
      </c>
      <c r="T107" s="8">
        <v>26.422208999999999</v>
      </c>
      <c r="U107" s="8">
        <v>26.712114</v>
      </c>
      <c r="V107" s="8">
        <v>26.96912</v>
      </c>
      <c r="W107" s="8">
        <v>27.192927999999998</v>
      </c>
      <c r="X107" s="8">
        <v>27.385117000000001</v>
      </c>
      <c r="Y107" s="8">
        <v>27.549084000000001</v>
      </c>
      <c r="Z107" s="8">
        <v>27.694292000000001</v>
      </c>
      <c r="AA107" s="8">
        <v>27.823587</v>
      </c>
      <c r="AB107" s="8">
        <v>27.939233999999999</v>
      </c>
      <c r="AC107" s="8">
        <v>28.042978000000002</v>
      </c>
      <c r="AD107" s="8">
        <v>28.146108999999999</v>
      </c>
      <c r="AE107" s="8">
        <v>28.245607</v>
      </c>
      <c r="AF107" s="8">
        <v>28.339300000000001</v>
      </c>
      <c r="AG107" s="8">
        <v>28.425657000000001</v>
      </c>
      <c r="AH107" s="8">
        <v>28.503852999999999</v>
      </c>
      <c r="AI107" s="8">
        <v>28.572882</v>
      </c>
      <c r="AJ107" s="8">
        <v>28.632684999999999</v>
      </c>
      <c r="AK107" s="8">
        <v>28.681049000000002</v>
      </c>
      <c r="AL107" s="5" t="s">
        <v>191</v>
      </c>
    </row>
    <row r="108" spans="1:38" ht="15" customHeight="1">
      <c r="A108" s="81" t="s">
        <v>1024</v>
      </c>
      <c r="B108" s="7" t="s">
        <v>890</v>
      </c>
      <c r="C108" s="8">
        <v>0</v>
      </c>
      <c r="D108" s="8">
        <v>0</v>
      </c>
      <c r="E108" s="8">
        <v>0</v>
      </c>
      <c r="F108" s="8">
        <v>0</v>
      </c>
      <c r="G108" s="8">
        <v>18.042197999999999</v>
      </c>
      <c r="H108" s="8">
        <v>18.230657999999998</v>
      </c>
      <c r="I108" s="8">
        <v>18.326059000000001</v>
      </c>
      <c r="J108" s="8">
        <v>18.406911999999998</v>
      </c>
      <c r="K108" s="8">
        <v>18.489927000000002</v>
      </c>
      <c r="L108" s="8">
        <v>18.582467999999999</v>
      </c>
      <c r="M108" s="8">
        <v>18.691714999999999</v>
      </c>
      <c r="N108" s="8">
        <v>18.815677999999998</v>
      </c>
      <c r="O108" s="8">
        <v>18.938517000000001</v>
      </c>
      <c r="P108" s="8">
        <v>19.071729999999999</v>
      </c>
      <c r="Q108" s="8">
        <v>19.206313999999999</v>
      </c>
      <c r="R108" s="8">
        <v>19.336507999999998</v>
      </c>
      <c r="S108" s="8">
        <v>19.457132000000001</v>
      </c>
      <c r="T108" s="8">
        <v>19.565052000000001</v>
      </c>
      <c r="U108" s="8">
        <v>19.660489999999999</v>
      </c>
      <c r="V108" s="8">
        <v>19.743292</v>
      </c>
      <c r="W108" s="8">
        <v>19.814484</v>
      </c>
      <c r="X108" s="8">
        <v>19.874645000000001</v>
      </c>
      <c r="Y108" s="8">
        <v>19.926607000000001</v>
      </c>
      <c r="Z108" s="8">
        <v>19.974056000000001</v>
      </c>
      <c r="AA108" s="8">
        <v>20.018101000000001</v>
      </c>
      <c r="AB108" s="8">
        <v>20.059985999999999</v>
      </c>
      <c r="AC108" s="8">
        <v>20.100607</v>
      </c>
      <c r="AD108" s="8">
        <v>20.143962999999999</v>
      </c>
      <c r="AE108" s="8">
        <v>20.188488</v>
      </c>
      <c r="AF108" s="8">
        <v>20.233336999999999</v>
      </c>
      <c r="AG108" s="8">
        <v>20.277553999999999</v>
      </c>
      <c r="AH108" s="8">
        <v>20.320229999999999</v>
      </c>
      <c r="AI108" s="8">
        <v>20.360358999999999</v>
      </c>
      <c r="AJ108" s="8">
        <v>20.397614000000001</v>
      </c>
      <c r="AK108" s="8">
        <v>20.430675999999998</v>
      </c>
      <c r="AL108" s="5" t="s">
        <v>191</v>
      </c>
    </row>
    <row r="109" spans="1:38" ht="15" customHeight="1">
      <c r="A109" s="81" t="s">
        <v>1023</v>
      </c>
      <c r="B109" s="7" t="s">
        <v>888</v>
      </c>
      <c r="C109" s="8">
        <v>0</v>
      </c>
      <c r="D109" s="8">
        <v>0</v>
      </c>
      <c r="E109" s="8">
        <v>0</v>
      </c>
      <c r="F109" s="8">
        <v>0</v>
      </c>
      <c r="G109" s="8">
        <v>0</v>
      </c>
      <c r="H109" s="8">
        <v>0</v>
      </c>
      <c r="I109" s="8">
        <v>0</v>
      </c>
      <c r="J109" s="8">
        <v>0</v>
      </c>
      <c r="K109" s="8">
        <v>0</v>
      </c>
      <c r="L109" s="8">
        <v>0</v>
      </c>
      <c r="M109" s="8">
        <v>0</v>
      </c>
      <c r="N109" s="8">
        <v>0</v>
      </c>
      <c r="O109" s="8">
        <v>0</v>
      </c>
      <c r="P109" s="8">
        <v>0</v>
      </c>
      <c r="Q109" s="8">
        <v>0</v>
      </c>
      <c r="R109" s="8">
        <v>0</v>
      </c>
      <c r="S109" s="8">
        <v>0</v>
      </c>
      <c r="T109" s="8">
        <v>0</v>
      </c>
      <c r="U109" s="8">
        <v>0</v>
      </c>
      <c r="V109" s="8">
        <v>0</v>
      </c>
      <c r="W109" s="8">
        <v>0</v>
      </c>
      <c r="X109" s="8">
        <v>0</v>
      </c>
      <c r="Y109" s="8">
        <v>0</v>
      </c>
      <c r="Z109" s="8">
        <v>0</v>
      </c>
      <c r="AA109" s="8">
        <v>0</v>
      </c>
      <c r="AB109" s="8">
        <v>0</v>
      </c>
      <c r="AC109" s="8">
        <v>0</v>
      </c>
      <c r="AD109" s="8">
        <v>0</v>
      </c>
      <c r="AE109" s="8">
        <v>0</v>
      </c>
      <c r="AF109" s="8">
        <v>0</v>
      </c>
      <c r="AG109" s="8">
        <v>0</v>
      </c>
      <c r="AH109" s="8">
        <v>0</v>
      </c>
      <c r="AI109" s="8">
        <v>0</v>
      </c>
      <c r="AJ109" s="8">
        <v>0</v>
      </c>
      <c r="AK109" s="8">
        <v>0</v>
      </c>
      <c r="AL109" s="5" t="s">
        <v>191</v>
      </c>
    </row>
    <row r="110" spans="1:38" ht="15" customHeight="1">
      <c r="A110" s="81" t="s">
        <v>1022</v>
      </c>
      <c r="B110" s="7" t="s">
        <v>955</v>
      </c>
      <c r="C110" s="8">
        <v>12.358357</v>
      </c>
      <c r="D110" s="8">
        <v>12.418386999999999</v>
      </c>
      <c r="E110" s="8">
        <v>12.583269</v>
      </c>
      <c r="F110" s="8">
        <v>12.746392999999999</v>
      </c>
      <c r="G110" s="8">
        <v>12.898908</v>
      </c>
      <c r="H110" s="8">
        <v>13.049134</v>
      </c>
      <c r="I110" s="8">
        <v>13.201290999999999</v>
      </c>
      <c r="J110" s="8">
        <v>13.359423</v>
      </c>
      <c r="K110" s="8">
        <v>13.525777</v>
      </c>
      <c r="L110" s="8">
        <v>13.702503999999999</v>
      </c>
      <c r="M110" s="8">
        <v>13.888247</v>
      </c>
      <c r="N110" s="8">
        <v>14.081813</v>
      </c>
      <c r="O110" s="8">
        <v>14.274136</v>
      </c>
      <c r="P110" s="8">
        <v>14.460837</v>
      </c>
      <c r="Q110" s="8">
        <v>14.641818000000001</v>
      </c>
      <c r="R110" s="8">
        <v>14.807641</v>
      </c>
      <c r="S110" s="8">
        <v>14.961637</v>
      </c>
      <c r="T110" s="8">
        <v>15.097524</v>
      </c>
      <c r="U110" s="8">
        <v>15.221780000000001</v>
      </c>
      <c r="V110" s="8">
        <v>15.330606</v>
      </c>
      <c r="W110" s="8">
        <v>15.425452999999999</v>
      </c>
      <c r="X110" s="8">
        <v>15.511903999999999</v>
      </c>
      <c r="Y110" s="8">
        <v>15.591557999999999</v>
      </c>
      <c r="Z110" s="8">
        <v>15.668949</v>
      </c>
      <c r="AA110" s="8">
        <v>15.73287</v>
      </c>
      <c r="AB110" s="8">
        <v>15.798691</v>
      </c>
      <c r="AC110" s="8">
        <v>15.854691000000001</v>
      </c>
      <c r="AD110" s="8">
        <v>15.900532</v>
      </c>
      <c r="AE110" s="8">
        <v>15.943541</v>
      </c>
      <c r="AF110" s="8">
        <v>15.986167</v>
      </c>
      <c r="AG110" s="8">
        <v>16.020904999999999</v>
      </c>
      <c r="AH110" s="8">
        <v>16.054818999999998</v>
      </c>
      <c r="AI110" s="8">
        <v>16.084589000000001</v>
      </c>
      <c r="AJ110" s="8">
        <v>16.112644</v>
      </c>
      <c r="AK110" s="8">
        <v>16.138611000000001</v>
      </c>
      <c r="AL110" s="5">
        <v>7.9719999999999999E-3</v>
      </c>
    </row>
    <row r="111" spans="1:38" ht="15" customHeight="1">
      <c r="B111" s="4" t="s">
        <v>917</v>
      </c>
    </row>
    <row r="112" spans="1:38" ht="15" customHeight="1">
      <c r="A112" s="81" t="s">
        <v>1021</v>
      </c>
      <c r="B112" s="7" t="s">
        <v>903</v>
      </c>
      <c r="C112" s="8">
        <v>8.6502529999999993</v>
      </c>
      <c r="D112" s="8">
        <v>8.70397</v>
      </c>
      <c r="E112" s="8">
        <v>8.8125630000000008</v>
      </c>
      <c r="F112" s="8">
        <v>8.9228699999999996</v>
      </c>
      <c r="G112" s="8">
        <v>9.027946</v>
      </c>
      <c r="H112" s="8">
        <v>9.1572259999999996</v>
      </c>
      <c r="I112" s="8">
        <v>9.3018669999999997</v>
      </c>
      <c r="J112" s="8">
        <v>9.4599440000000001</v>
      </c>
      <c r="K112" s="8">
        <v>9.6249129999999994</v>
      </c>
      <c r="L112" s="8">
        <v>9.8025179999999992</v>
      </c>
      <c r="M112" s="8">
        <v>9.996632</v>
      </c>
      <c r="N112" s="8">
        <v>10.208258000000001</v>
      </c>
      <c r="O112" s="8">
        <v>10.42436</v>
      </c>
      <c r="P112" s="8">
        <v>10.653012</v>
      </c>
      <c r="Q112" s="8">
        <v>10.893044</v>
      </c>
      <c r="R112" s="8">
        <v>11.131197</v>
      </c>
      <c r="S112" s="8">
        <v>11.366685</v>
      </c>
      <c r="T112" s="8">
        <v>11.584483000000001</v>
      </c>
      <c r="U112" s="8">
        <v>11.780525000000001</v>
      </c>
      <c r="V112" s="8">
        <v>11.951306000000001</v>
      </c>
      <c r="W112" s="8">
        <v>12.101497</v>
      </c>
      <c r="X112" s="8">
        <v>12.234681999999999</v>
      </c>
      <c r="Y112" s="8">
        <v>12.354165</v>
      </c>
      <c r="Z112" s="8">
        <v>12.463031000000001</v>
      </c>
      <c r="AA112" s="8">
        <v>12.565367999999999</v>
      </c>
      <c r="AB112" s="8">
        <v>12.661282</v>
      </c>
      <c r="AC112" s="8">
        <v>12.734989000000001</v>
      </c>
      <c r="AD112" s="8">
        <v>12.791345</v>
      </c>
      <c r="AE112" s="8">
        <v>12.838380000000001</v>
      </c>
      <c r="AF112" s="8">
        <v>12.886082</v>
      </c>
      <c r="AG112" s="8">
        <v>12.923572999999999</v>
      </c>
      <c r="AH112" s="8">
        <v>12.950768</v>
      </c>
      <c r="AI112" s="8">
        <v>12.982025</v>
      </c>
      <c r="AJ112" s="8">
        <v>13.009081999999999</v>
      </c>
      <c r="AK112" s="8">
        <v>13.031366999999999</v>
      </c>
      <c r="AL112" s="5">
        <v>1.2305E-2</v>
      </c>
    </row>
    <row r="113" spans="1:38" ht="15" customHeight="1">
      <c r="A113" s="81" t="s">
        <v>1020</v>
      </c>
      <c r="B113" s="7" t="s">
        <v>901</v>
      </c>
      <c r="C113" s="8">
        <v>6.4243379999999997</v>
      </c>
      <c r="D113" s="8">
        <v>6.4569599999999996</v>
      </c>
      <c r="E113" s="8">
        <v>6.4991300000000001</v>
      </c>
      <c r="F113" s="8">
        <v>6.5445310000000001</v>
      </c>
      <c r="G113" s="8">
        <v>6.5901329999999998</v>
      </c>
      <c r="H113" s="8">
        <v>6.6479400000000002</v>
      </c>
      <c r="I113" s="8">
        <v>6.7145729999999997</v>
      </c>
      <c r="J113" s="8">
        <v>6.787153</v>
      </c>
      <c r="K113" s="8">
        <v>6.8609169999999997</v>
      </c>
      <c r="L113" s="8">
        <v>6.9416320000000002</v>
      </c>
      <c r="M113" s="8">
        <v>7.0273479999999999</v>
      </c>
      <c r="N113" s="8">
        <v>7.1235920000000004</v>
      </c>
      <c r="O113" s="8">
        <v>7.2244400000000004</v>
      </c>
      <c r="P113" s="8">
        <v>7.3272329999999997</v>
      </c>
      <c r="Q113" s="8">
        <v>7.4461250000000003</v>
      </c>
      <c r="R113" s="8">
        <v>7.5574139999999996</v>
      </c>
      <c r="S113" s="8">
        <v>7.6797560000000002</v>
      </c>
      <c r="T113" s="8">
        <v>7.801393</v>
      </c>
      <c r="U113" s="8">
        <v>7.9043289999999997</v>
      </c>
      <c r="V113" s="8">
        <v>8.0047440000000005</v>
      </c>
      <c r="W113" s="8">
        <v>8.0977540000000001</v>
      </c>
      <c r="X113" s="8">
        <v>8.1923519999999996</v>
      </c>
      <c r="Y113" s="8">
        <v>8.2673210000000008</v>
      </c>
      <c r="Z113" s="8">
        <v>8.3592849999999999</v>
      </c>
      <c r="AA113" s="8">
        <v>8.4396149999999999</v>
      </c>
      <c r="AB113" s="8">
        <v>8.5212319999999995</v>
      </c>
      <c r="AC113" s="8">
        <v>8.5870899999999999</v>
      </c>
      <c r="AD113" s="8">
        <v>8.6359469999999998</v>
      </c>
      <c r="AE113" s="8">
        <v>8.6889540000000007</v>
      </c>
      <c r="AF113" s="8">
        <v>8.7425829999999998</v>
      </c>
      <c r="AG113" s="8">
        <v>8.7930150000000005</v>
      </c>
      <c r="AH113" s="8">
        <v>8.835464</v>
      </c>
      <c r="AI113" s="8">
        <v>8.8815980000000003</v>
      </c>
      <c r="AJ113" s="8">
        <v>8.9227369999999997</v>
      </c>
      <c r="AK113" s="8">
        <v>8.9579050000000002</v>
      </c>
      <c r="AL113" s="5">
        <v>9.9699999999999997E-3</v>
      </c>
    </row>
    <row r="114" spans="1:38" ht="15" customHeight="1">
      <c r="A114" s="81" t="s">
        <v>1019</v>
      </c>
      <c r="B114" s="7" t="s">
        <v>793</v>
      </c>
      <c r="C114" s="8">
        <v>6.6305240000000003</v>
      </c>
      <c r="D114" s="8">
        <v>6.630185</v>
      </c>
      <c r="E114" s="8">
        <v>6.6791289999999996</v>
      </c>
      <c r="F114" s="8">
        <v>6.7345709999999999</v>
      </c>
      <c r="G114" s="8">
        <v>6.782216</v>
      </c>
      <c r="H114" s="8">
        <v>6.8580639999999997</v>
      </c>
      <c r="I114" s="8">
        <v>6.940868</v>
      </c>
      <c r="J114" s="8">
        <v>7.0316289999999997</v>
      </c>
      <c r="K114" s="8">
        <v>7.1290170000000002</v>
      </c>
      <c r="L114" s="8">
        <v>7.2356629999999997</v>
      </c>
      <c r="M114" s="8">
        <v>7.3591610000000003</v>
      </c>
      <c r="N114" s="8">
        <v>7.4921280000000001</v>
      </c>
      <c r="O114" s="8">
        <v>7.6425669999999997</v>
      </c>
      <c r="P114" s="8">
        <v>7.7956539999999999</v>
      </c>
      <c r="Q114" s="8">
        <v>7.9654150000000001</v>
      </c>
      <c r="R114" s="8">
        <v>8.1450879999999994</v>
      </c>
      <c r="S114" s="8">
        <v>8.2923329999999993</v>
      </c>
      <c r="T114" s="8">
        <v>8.4477829999999994</v>
      </c>
      <c r="U114" s="8">
        <v>8.6130180000000003</v>
      </c>
      <c r="V114" s="8">
        <v>8.7374480000000005</v>
      </c>
      <c r="W114" s="8">
        <v>8.8431339999999992</v>
      </c>
      <c r="X114" s="8">
        <v>8.9300460000000008</v>
      </c>
      <c r="Y114" s="8">
        <v>9.0009289999999993</v>
      </c>
      <c r="Z114" s="8">
        <v>9.0582700000000003</v>
      </c>
      <c r="AA114" s="8">
        <v>9.1045719999999992</v>
      </c>
      <c r="AB114" s="8">
        <v>9.1416070000000005</v>
      </c>
      <c r="AC114" s="8">
        <v>9.1712439999999997</v>
      </c>
      <c r="AD114" s="8">
        <v>9.1952909999999992</v>
      </c>
      <c r="AE114" s="8">
        <v>9.2150529999999993</v>
      </c>
      <c r="AF114" s="8">
        <v>9.2315769999999997</v>
      </c>
      <c r="AG114" s="8">
        <v>9.2457379999999993</v>
      </c>
      <c r="AH114" s="8">
        <v>9.2582369999999994</v>
      </c>
      <c r="AI114" s="8">
        <v>9.2695070000000008</v>
      </c>
      <c r="AJ114" s="8">
        <v>9.2797579999999993</v>
      </c>
      <c r="AK114" s="8">
        <v>9.2830300000000001</v>
      </c>
      <c r="AL114" s="5">
        <v>1.0251E-2</v>
      </c>
    </row>
    <row r="115" spans="1:38" ht="15" customHeight="1">
      <c r="A115" s="81" t="s">
        <v>1018</v>
      </c>
      <c r="B115" s="7" t="s">
        <v>898</v>
      </c>
      <c r="C115" s="8">
        <v>6.4157640000000002</v>
      </c>
      <c r="D115" s="8">
        <v>6.5058720000000001</v>
      </c>
      <c r="E115" s="8">
        <v>6.7323950000000004</v>
      </c>
      <c r="F115" s="8">
        <v>6.8288200000000003</v>
      </c>
      <c r="G115" s="8">
        <v>6.9000510000000004</v>
      </c>
      <c r="H115" s="8">
        <v>6.9886879999999998</v>
      </c>
      <c r="I115" s="8">
        <v>7.0802120000000004</v>
      </c>
      <c r="J115" s="8">
        <v>7.1771560000000001</v>
      </c>
      <c r="K115" s="8">
        <v>7.2780880000000003</v>
      </c>
      <c r="L115" s="8">
        <v>7.3884100000000004</v>
      </c>
      <c r="M115" s="8">
        <v>7.5094989999999999</v>
      </c>
      <c r="N115" s="8">
        <v>7.6422420000000004</v>
      </c>
      <c r="O115" s="8">
        <v>7.7746750000000002</v>
      </c>
      <c r="P115" s="8">
        <v>7.9158210000000002</v>
      </c>
      <c r="Q115" s="8">
        <v>8.0653989999999993</v>
      </c>
      <c r="R115" s="8">
        <v>8.2190060000000003</v>
      </c>
      <c r="S115" s="8">
        <v>8.3692080000000004</v>
      </c>
      <c r="T115" s="8">
        <v>8.5102010000000003</v>
      </c>
      <c r="U115" s="8">
        <v>8.6371819999999992</v>
      </c>
      <c r="V115" s="8">
        <v>8.7637839999999994</v>
      </c>
      <c r="W115" s="8">
        <v>8.8722519999999996</v>
      </c>
      <c r="X115" s="8">
        <v>8.9700489999999995</v>
      </c>
      <c r="Y115" s="8">
        <v>9.0501240000000003</v>
      </c>
      <c r="Z115" s="8">
        <v>9.112641</v>
      </c>
      <c r="AA115" s="8">
        <v>9.1776909999999994</v>
      </c>
      <c r="AB115" s="8">
        <v>9.2170450000000006</v>
      </c>
      <c r="AC115" s="8">
        <v>9.2658900000000006</v>
      </c>
      <c r="AD115" s="8">
        <v>9.3164680000000004</v>
      </c>
      <c r="AE115" s="8">
        <v>9.3489020000000007</v>
      </c>
      <c r="AF115" s="8">
        <v>9.3783359999999991</v>
      </c>
      <c r="AG115" s="8">
        <v>9.4082670000000004</v>
      </c>
      <c r="AH115" s="8">
        <v>9.4340119999999992</v>
      </c>
      <c r="AI115" s="8">
        <v>9.4616830000000007</v>
      </c>
      <c r="AJ115" s="8">
        <v>9.4872809999999994</v>
      </c>
      <c r="AK115" s="8">
        <v>9.5021109999999993</v>
      </c>
      <c r="AL115" s="5">
        <v>1.1545E-2</v>
      </c>
    </row>
    <row r="116" spans="1:38" ht="15" customHeight="1">
      <c r="A116" s="81" t="s">
        <v>1017</v>
      </c>
      <c r="B116" s="7" t="s">
        <v>896</v>
      </c>
      <c r="C116" s="8">
        <v>7.0611179999999996</v>
      </c>
      <c r="D116" s="8">
        <v>7.0268259999999998</v>
      </c>
      <c r="E116" s="8">
        <v>7.0209070000000002</v>
      </c>
      <c r="F116" s="8">
        <v>7.020251</v>
      </c>
      <c r="G116" s="8">
        <v>7.0254570000000003</v>
      </c>
      <c r="H116" s="8">
        <v>7.0667330000000002</v>
      </c>
      <c r="I116" s="8">
        <v>7.1207079999999996</v>
      </c>
      <c r="J116" s="8">
        <v>7.1845169999999996</v>
      </c>
      <c r="K116" s="8">
        <v>7.2559389999999997</v>
      </c>
      <c r="L116" s="8">
        <v>7.3394320000000004</v>
      </c>
      <c r="M116" s="8">
        <v>7.4232519999999997</v>
      </c>
      <c r="N116" s="8">
        <v>7.5342070000000003</v>
      </c>
      <c r="O116" s="8">
        <v>7.6473899999999997</v>
      </c>
      <c r="P116" s="8">
        <v>7.7713450000000002</v>
      </c>
      <c r="Q116" s="8">
        <v>7.9010740000000004</v>
      </c>
      <c r="R116" s="8">
        <v>8.0353100000000008</v>
      </c>
      <c r="S116" s="8">
        <v>8.1653979999999997</v>
      </c>
      <c r="T116" s="8">
        <v>8.2835660000000004</v>
      </c>
      <c r="U116" s="8">
        <v>8.3855299999999993</v>
      </c>
      <c r="V116" s="8">
        <v>8.4775240000000007</v>
      </c>
      <c r="W116" s="8">
        <v>8.5597999999999992</v>
      </c>
      <c r="X116" s="8">
        <v>8.6335119999999996</v>
      </c>
      <c r="Y116" s="8">
        <v>8.7000209999999996</v>
      </c>
      <c r="Z116" s="8">
        <v>8.7756329999999991</v>
      </c>
      <c r="AA116" s="8">
        <v>8.8106849999999994</v>
      </c>
      <c r="AB116" s="8">
        <v>8.8593170000000008</v>
      </c>
      <c r="AC116" s="8">
        <v>8.908353</v>
      </c>
      <c r="AD116" s="8">
        <v>8.9500360000000008</v>
      </c>
      <c r="AE116" s="8">
        <v>8.989236</v>
      </c>
      <c r="AF116" s="8">
        <v>9.0240989999999996</v>
      </c>
      <c r="AG116" s="8">
        <v>9.0551349999999999</v>
      </c>
      <c r="AH116" s="8">
        <v>9.0807090000000006</v>
      </c>
      <c r="AI116" s="8">
        <v>9.1118030000000001</v>
      </c>
      <c r="AJ116" s="8">
        <v>9.1400380000000006</v>
      </c>
      <c r="AK116" s="8">
        <v>9.1644140000000007</v>
      </c>
      <c r="AL116" s="5">
        <v>8.0809999999999996E-3</v>
      </c>
    </row>
    <row r="117" spans="1:38" ht="15" customHeight="1">
      <c r="A117" s="81" t="s">
        <v>1016</v>
      </c>
      <c r="B117" s="7" t="s">
        <v>894</v>
      </c>
      <c r="C117" s="8">
        <v>0</v>
      </c>
      <c r="D117" s="8">
        <v>0</v>
      </c>
      <c r="E117" s="8">
        <v>16.863292999999999</v>
      </c>
      <c r="F117" s="8">
        <v>16.954176</v>
      </c>
      <c r="G117" s="8">
        <v>17.002967999999999</v>
      </c>
      <c r="H117" s="8">
        <v>17.167449999999999</v>
      </c>
      <c r="I117" s="8">
        <v>17.325589999999998</v>
      </c>
      <c r="J117" s="8">
        <v>17.490615999999999</v>
      </c>
      <c r="K117" s="8">
        <v>17.671634999999998</v>
      </c>
      <c r="L117" s="8">
        <v>17.881606999999999</v>
      </c>
      <c r="M117" s="8">
        <v>18.127355999999999</v>
      </c>
      <c r="N117" s="8">
        <v>18.405951999999999</v>
      </c>
      <c r="O117" s="8">
        <v>18.680724999999999</v>
      </c>
      <c r="P117" s="8">
        <v>18.984772</v>
      </c>
      <c r="Q117" s="8">
        <v>19.302423000000001</v>
      </c>
      <c r="R117" s="8">
        <v>19.623761999999999</v>
      </c>
      <c r="S117" s="8">
        <v>19.933949999999999</v>
      </c>
      <c r="T117" s="8">
        <v>20.211271</v>
      </c>
      <c r="U117" s="8">
        <v>20.456205000000001</v>
      </c>
      <c r="V117" s="8">
        <v>20.670020999999998</v>
      </c>
      <c r="W117" s="8">
        <v>20.854816</v>
      </c>
      <c r="X117" s="8">
        <v>21.024494000000001</v>
      </c>
      <c r="Y117" s="8">
        <v>21.172184000000001</v>
      </c>
      <c r="Z117" s="8">
        <v>21.301397000000001</v>
      </c>
      <c r="AA117" s="8">
        <v>21.413328</v>
      </c>
      <c r="AB117" s="8">
        <v>21.512101999999999</v>
      </c>
      <c r="AC117" s="8">
        <v>21.598682</v>
      </c>
      <c r="AD117" s="8">
        <v>21.673977000000001</v>
      </c>
      <c r="AE117" s="8">
        <v>21.739706000000002</v>
      </c>
      <c r="AF117" s="8">
        <v>21.797304</v>
      </c>
      <c r="AG117" s="8">
        <v>21.848085000000001</v>
      </c>
      <c r="AH117" s="8">
        <v>21.894134999999999</v>
      </c>
      <c r="AI117" s="8">
        <v>21.935181</v>
      </c>
      <c r="AJ117" s="8">
        <v>21.971616999999998</v>
      </c>
      <c r="AK117" s="8">
        <v>22.058261999999999</v>
      </c>
      <c r="AL117" s="5" t="s">
        <v>191</v>
      </c>
    </row>
    <row r="118" spans="1:38" ht="15" customHeight="1">
      <c r="A118" s="81" t="s">
        <v>1015</v>
      </c>
      <c r="B118" s="7" t="s">
        <v>892</v>
      </c>
      <c r="C118" s="8">
        <v>0</v>
      </c>
      <c r="D118" s="8">
        <v>0</v>
      </c>
      <c r="E118" s="8">
        <v>14.149508000000001</v>
      </c>
      <c r="F118" s="8">
        <v>14.305655</v>
      </c>
      <c r="G118" s="8">
        <v>14.399661</v>
      </c>
      <c r="H118" s="8">
        <v>14.593666000000001</v>
      </c>
      <c r="I118" s="8">
        <v>14.804119</v>
      </c>
      <c r="J118" s="8">
        <v>15.040696000000001</v>
      </c>
      <c r="K118" s="8">
        <v>15.281962999999999</v>
      </c>
      <c r="L118" s="8">
        <v>15.536899999999999</v>
      </c>
      <c r="M118" s="8">
        <v>15.812608000000001</v>
      </c>
      <c r="N118" s="8">
        <v>16.117038999999998</v>
      </c>
      <c r="O118" s="8">
        <v>16.404886000000001</v>
      </c>
      <c r="P118" s="8">
        <v>16.712494</v>
      </c>
      <c r="Q118" s="8">
        <v>17.027781000000001</v>
      </c>
      <c r="R118" s="8">
        <v>17.342473999999999</v>
      </c>
      <c r="S118" s="8">
        <v>17.642289999999999</v>
      </c>
      <c r="T118" s="8">
        <v>17.913498000000001</v>
      </c>
      <c r="U118" s="8">
        <v>18.158604</v>
      </c>
      <c r="V118" s="8">
        <v>18.376024000000001</v>
      </c>
      <c r="W118" s="8">
        <v>18.569353</v>
      </c>
      <c r="X118" s="8">
        <v>18.751546999999999</v>
      </c>
      <c r="Y118" s="8">
        <v>18.911797</v>
      </c>
      <c r="Z118" s="8">
        <v>19.05349</v>
      </c>
      <c r="AA118" s="8">
        <v>19.177237000000002</v>
      </c>
      <c r="AB118" s="8">
        <v>19.286874999999998</v>
      </c>
      <c r="AC118" s="8">
        <v>19.382988000000001</v>
      </c>
      <c r="AD118" s="8">
        <v>19.466753000000001</v>
      </c>
      <c r="AE118" s="8">
        <v>19.540028</v>
      </c>
      <c r="AF118" s="8">
        <v>19.604375999999998</v>
      </c>
      <c r="AG118" s="8">
        <v>19.660965000000001</v>
      </c>
      <c r="AH118" s="8">
        <v>19.712226999999999</v>
      </c>
      <c r="AI118" s="8">
        <v>19.757847000000002</v>
      </c>
      <c r="AJ118" s="8">
        <v>19.798237</v>
      </c>
      <c r="AK118" s="8">
        <v>19.883026000000001</v>
      </c>
      <c r="AL118" s="5" t="s">
        <v>191</v>
      </c>
    </row>
    <row r="119" spans="1:38" ht="15" customHeight="1">
      <c r="A119" s="81" t="s">
        <v>1014</v>
      </c>
      <c r="B119" s="7" t="s">
        <v>890</v>
      </c>
      <c r="C119" s="8">
        <v>0</v>
      </c>
      <c r="D119" s="8">
        <v>0</v>
      </c>
      <c r="E119" s="8">
        <v>10.300153</v>
      </c>
      <c r="F119" s="8">
        <v>10.36065</v>
      </c>
      <c r="G119" s="8">
        <v>10.399666</v>
      </c>
      <c r="H119" s="8">
        <v>10.515495</v>
      </c>
      <c r="I119" s="8">
        <v>10.637994000000001</v>
      </c>
      <c r="J119" s="8">
        <v>10.773498999999999</v>
      </c>
      <c r="K119" s="8">
        <v>10.920206</v>
      </c>
      <c r="L119" s="8">
        <v>11.086762999999999</v>
      </c>
      <c r="M119" s="8">
        <v>11.275015</v>
      </c>
      <c r="N119" s="8">
        <v>11.487116</v>
      </c>
      <c r="O119" s="8">
        <v>11.690633</v>
      </c>
      <c r="P119" s="8">
        <v>11.909515000000001</v>
      </c>
      <c r="Q119" s="8">
        <v>12.133357999999999</v>
      </c>
      <c r="R119" s="8">
        <v>12.356946000000001</v>
      </c>
      <c r="S119" s="8">
        <v>12.57141</v>
      </c>
      <c r="T119" s="8">
        <v>12.766646</v>
      </c>
      <c r="U119" s="8">
        <v>12.939717999999999</v>
      </c>
      <c r="V119" s="8">
        <v>13.090919</v>
      </c>
      <c r="W119" s="8">
        <v>13.221593</v>
      </c>
      <c r="X119" s="8">
        <v>13.342150999999999</v>
      </c>
      <c r="Y119" s="8">
        <v>13.447271000000001</v>
      </c>
      <c r="Z119" s="8">
        <v>13.539369000000001</v>
      </c>
      <c r="AA119" s="8">
        <v>13.619329</v>
      </c>
      <c r="AB119" s="8">
        <v>13.689981</v>
      </c>
      <c r="AC119" s="8">
        <v>13.751905000000001</v>
      </c>
      <c r="AD119" s="8">
        <v>13.805804</v>
      </c>
      <c r="AE119" s="8">
        <v>13.852876999999999</v>
      </c>
      <c r="AF119" s="8">
        <v>13.894211</v>
      </c>
      <c r="AG119" s="8">
        <v>13.930597000000001</v>
      </c>
      <c r="AH119" s="8">
        <v>13.963685</v>
      </c>
      <c r="AI119" s="8">
        <v>13.993230000000001</v>
      </c>
      <c r="AJ119" s="8">
        <v>14.019536</v>
      </c>
      <c r="AK119" s="8">
        <v>14.077634</v>
      </c>
      <c r="AL119" s="5" t="s">
        <v>191</v>
      </c>
    </row>
    <row r="120" spans="1:38" ht="15" customHeight="1">
      <c r="A120" s="81" t="s">
        <v>1013</v>
      </c>
      <c r="B120" s="7" t="s">
        <v>888</v>
      </c>
      <c r="C120" s="8">
        <v>0</v>
      </c>
      <c r="D120" s="8">
        <v>0</v>
      </c>
      <c r="E120" s="8">
        <v>11.550198</v>
      </c>
      <c r="F120" s="8">
        <v>11.550198999999999</v>
      </c>
      <c r="G120" s="8">
        <v>11.5502</v>
      </c>
      <c r="H120" s="8">
        <v>11.550198999999999</v>
      </c>
      <c r="I120" s="8">
        <v>11.5502</v>
      </c>
      <c r="J120" s="8">
        <v>11.5502</v>
      </c>
      <c r="K120" s="8">
        <v>11.550200999999999</v>
      </c>
      <c r="L120" s="8">
        <v>11.550198999999999</v>
      </c>
      <c r="M120" s="8">
        <v>11.550198</v>
      </c>
      <c r="N120" s="8">
        <v>11.550198</v>
      </c>
      <c r="O120" s="8">
        <v>11.5502</v>
      </c>
      <c r="P120" s="8">
        <v>11.550198</v>
      </c>
      <c r="Q120" s="8">
        <v>11.550198999999999</v>
      </c>
      <c r="R120" s="8">
        <v>11.5502</v>
      </c>
      <c r="S120" s="8">
        <v>11.5502</v>
      </c>
      <c r="T120" s="8">
        <v>11.550198999999999</v>
      </c>
      <c r="U120" s="8">
        <v>11.550198999999999</v>
      </c>
      <c r="V120" s="8">
        <v>11.550198999999999</v>
      </c>
      <c r="W120" s="8">
        <v>11.550198</v>
      </c>
      <c r="X120" s="8">
        <v>11.550200999999999</v>
      </c>
      <c r="Y120" s="8">
        <v>11.550198</v>
      </c>
      <c r="Z120" s="8">
        <v>11.5502</v>
      </c>
      <c r="AA120" s="8">
        <v>11.5502</v>
      </c>
      <c r="AB120" s="8">
        <v>11.550197000000001</v>
      </c>
      <c r="AC120" s="8">
        <v>11.550198</v>
      </c>
      <c r="AD120" s="8">
        <v>11.5502</v>
      </c>
      <c r="AE120" s="8">
        <v>11.550197000000001</v>
      </c>
      <c r="AF120" s="8">
        <v>11.5502</v>
      </c>
      <c r="AG120" s="8">
        <v>11.550198999999999</v>
      </c>
      <c r="AH120" s="8">
        <v>11.550198</v>
      </c>
      <c r="AI120" s="8">
        <v>11.5502</v>
      </c>
      <c r="AJ120" s="8">
        <v>11.550202000000001</v>
      </c>
      <c r="AK120" s="8">
        <v>11.578538</v>
      </c>
      <c r="AL120" s="5" t="s">
        <v>191</v>
      </c>
    </row>
    <row r="121" spans="1:38" ht="15" customHeight="1">
      <c r="A121" s="81" t="s">
        <v>1012</v>
      </c>
      <c r="B121" s="7" t="s">
        <v>944</v>
      </c>
      <c r="C121" s="8">
        <v>7.8218160000000001</v>
      </c>
      <c r="D121" s="8">
        <v>7.882028</v>
      </c>
      <c r="E121" s="8">
        <v>7.9832689999999999</v>
      </c>
      <c r="F121" s="8">
        <v>8.0888749999999998</v>
      </c>
      <c r="G121" s="8">
        <v>8.1924299999999999</v>
      </c>
      <c r="H121" s="8">
        <v>8.3167369999999998</v>
      </c>
      <c r="I121" s="8">
        <v>8.4557079999999996</v>
      </c>
      <c r="J121" s="8">
        <v>8.6060719999999993</v>
      </c>
      <c r="K121" s="8">
        <v>8.7572460000000003</v>
      </c>
      <c r="L121" s="8">
        <v>8.9214179999999992</v>
      </c>
      <c r="M121" s="8">
        <v>9.0968800000000005</v>
      </c>
      <c r="N121" s="8">
        <v>9.2898549999999993</v>
      </c>
      <c r="O121" s="8">
        <v>9.4884090000000008</v>
      </c>
      <c r="P121" s="8">
        <v>9.6929180000000006</v>
      </c>
      <c r="Q121" s="8">
        <v>9.9176310000000001</v>
      </c>
      <c r="R121" s="8">
        <v>10.132303</v>
      </c>
      <c r="S121" s="8">
        <v>10.354517</v>
      </c>
      <c r="T121" s="8">
        <v>10.565807</v>
      </c>
      <c r="U121" s="8">
        <v>10.751459000000001</v>
      </c>
      <c r="V121" s="8">
        <v>10.919905</v>
      </c>
      <c r="W121" s="8">
        <v>11.070138999999999</v>
      </c>
      <c r="X121" s="8">
        <v>11.210485</v>
      </c>
      <c r="Y121" s="8">
        <v>11.328666</v>
      </c>
      <c r="Z121" s="8">
        <v>11.450369999999999</v>
      </c>
      <c r="AA121" s="8">
        <v>11.560397</v>
      </c>
      <c r="AB121" s="8">
        <v>11.666631000000001</v>
      </c>
      <c r="AC121" s="8">
        <v>11.750579</v>
      </c>
      <c r="AD121" s="8">
        <v>11.814655</v>
      </c>
      <c r="AE121" s="8">
        <v>11.874945</v>
      </c>
      <c r="AF121" s="8">
        <v>11.935534000000001</v>
      </c>
      <c r="AG121" s="8">
        <v>11.988108</v>
      </c>
      <c r="AH121" s="8">
        <v>12.030488</v>
      </c>
      <c r="AI121" s="8">
        <v>12.077446999999999</v>
      </c>
      <c r="AJ121" s="8">
        <v>12.119375</v>
      </c>
      <c r="AK121" s="8">
        <v>12.155658000000001</v>
      </c>
      <c r="AL121" s="5">
        <v>1.3214E-2</v>
      </c>
    </row>
    <row r="122" spans="1:38" ht="15" customHeight="1">
      <c r="B122" s="4" t="s">
        <v>905</v>
      </c>
    </row>
    <row r="123" spans="1:38" ht="15" customHeight="1">
      <c r="A123" s="81" t="s">
        <v>1011</v>
      </c>
      <c r="B123" s="7" t="s">
        <v>903</v>
      </c>
      <c r="C123" s="8">
        <v>6.0723190000000002</v>
      </c>
      <c r="D123" s="8">
        <v>6.1323119999999998</v>
      </c>
      <c r="E123" s="8">
        <v>6.2140659999999999</v>
      </c>
      <c r="F123" s="8">
        <v>6.2991539999999997</v>
      </c>
      <c r="G123" s="8">
        <v>6.3822640000000002</v>
      </c>
      <c r="H123" s="8">
        <v>6.46197</v>
      </c>
      <c r="I123" s="8">
        <v>6.5459889999999996</v>
      </c>
      <c r="J123" s="8">
        <v>6.6325419999999999</v>
      </c>
      <c r="K123" s="8">
        <v>6.7245790000000003</v>
      </c>
      <c r="L123" s="8">
        <v>6.8244879999999997</v>
      </c>
      <c r="M123" s="8">
        <v>6.9367939999999999</v>
      </c>
      <c r="N123" s="8">
        <v>7.0632630000000001</v>
      </c>
      <c r="O123" s="8">
        <v>7.1974539999999996</v>
      </c>
      <c r="P123" s="8">
        <v>7.33873</v>
      </c>
      <c r="Q123" s="8">
        <v>7.480569</v>
      </c>
      <c r="R123" s="8">
        <v>7.6196219999999997</v>
      </c>
      <c r="S123" s="8">
        <v>7.7503570000000002</v>
      </c>
      <c r="T123" s="8">
        <v>7.8706829999999997</v>
      </c>
      <c r="U123" s="8">
        <v>7.9766260000000004</v>
      </c>
      <c r="V123" s="8">
        <v>8.0665890000000005</v>
      </c>
      <c r="W123" s="8">
        <v>8.1459069999999993</v>
      </c>
      <c r="X123" s="8">
        <v>8.2126269999999995</v>
      </c>
      <c r="Y123" s="8">
        <v>8.2732349999999997</v>
      </c>
      <c r="Z123" s="8">
        <v>8.3239199999999993</v>
      </c>
      <c r="AA123" s="8">
        <v>8.3799060000000001</v>
      </c>
      <c r="AB123" s="8">
        <v>8.4194189999999995</v>
      </c>
      <c r="AC123" s="8">
        <v>8.4548170000000002</v>
      </c>
      <c r="AD123" s="8">
        <v>8.4824269999999995</v>
      </c>
      <c r="AE123" s="8">
        <v>8.5036559999999994</v>
      </c>
      <c r="AF123" s="8">
        <v>8.5249539999999993</v>
      </c>
      <c r="AG123" s="8">
        <v>8.5444230000000001</v>
      </c>
      <c r="AH123" s="8">
        <v>8.5601959999999995</v>
      </c>
      <c r="AI123" s="8">
        <v>8.577496</v>
      </c>
      <c r="AJ123" s="8">
        <v>8.5924859999999992</v>
      </c>
      <c r="AK123" s="8">
        <v>8.6048340000000003</v>
      </c>
      <c r="AL123" s="5">
        <v>1.0318000000000001E-2</v>
      </c>
    </row>
    <row r="124" spans="1:38" ht="15" customHeight="1">
      <c r="A124" s="81" t="s">
        <v>1010</v>
      </c>
      <c r="B124" s="7" t="s">
        <v>901</v>
      </c>
      <c r="C124" s="8">
        <v>5.3368909999999996</v>
      </c>
      <c r="D124" s="8">
        <v>5.3530819999999997</v>
      </c>
      <c r="E124" s="8">
        <v>5.3879419999999998</v>
      </c>
      <c r="F124" s="8">
        <v>5.4293820000000004</v>
      </c>
      <c r="G124" s="8">
        <v>5.474958</v>
      </c>
      <c r="H124" s="8">
        <v>5.5256400000000001</v>
      </c>
      <c r="I124" s="8">
        <v>5.5778939999999997</v>
      </c>
      <c r="J124" s="8">
        <v>5.6340579999999996</v>
      </c>
      <c r="K124" s="8">
        <v>5.6944569999999999</v>
      </c>
      <c r="L124" s="8">
        <v>5.7530960000000002</v>
      </c>
      <c r="M124" s="8">
        <v>5.8093170000000001</v>
      </c>
      <c r="N124" s="8">
        <v>5.865081</v>
      </c>
      <c r="O124" s="8">
        <v>5.9262800000000002</v>
      </c>
      <c r="P124" s="8">
        <v>5.9832340000000004</v>
      </c>
      <c r="Q124" s="8">
        <v>6.0472380000000001</v>
      </c>
      <c r="R124" s="8">
        <v>6.1134899999999996</v>
      </c>
      <c r="S124" s="8">
        <v>6.1797849999999999</v>
      </c>
      <c r="T124" s="8">
        <v>6.248977</v>
      </c>
      <c r="U124" s="8">
        <v>6.3120409999999998</v>
      </c>
      <c r="V124" s="8">
        <v>6.3913589999999996</v>
      </c>
      <c r="W124" s="8">
        <v>6.4650780000000001</v>
      </c>
      <c r="X124" s="8">
        <v>6.5305270000000002</v>
      </c>
      <c r="Y124" s="8">
        <v>6.5951849999999999</v>
      </c>
      <c r="Z124" s="8">
        <v>6.6694820000000004</v>
      </c>
      <c r="AA124" s="8">
        <v>6.7297640000000003</v>
      </c>
      <c r="AB124" s="8">
        <v>6.8023559999999996</v>
      </c>
      <c r="AC124" s="8">
        <v>6.8821269999999997</v>
      </c>
      <c r="AD124" s="8">
        <v>6.9413349999999996</v>
      </c>
      <c r="AE124" s="8">
        <v>6.9930260000000004</v>
      </c>
      <c r="AF124" s="8">
        <v>7.0388219999999997</v>
      </c>
      <c r="AG124" s="8">
        <v>7.0831270000000002</v>
      </c>
      <c r="AH124" s="8">
        <v>7.0931600000000001</v>
      </c>
      <c r="AI124" s="8">
        <v>7.1410020000000003</v>
      </c>
      <c r="AJ124" s="8">
        <v>7.1875669999999996</v>
      </c>
      <c r="AK124" s="8">
        <v>7.2305780000000004</v>
      </c>
      <c r="AL124" s="5">
        <v>9.1520000000000004E-3</v>
      </c>
    </row>
    <row r="125" spans="1:38" ht="15" customHeight="1">
      <c r="A125" s="81" t="s">
        <v>1009</v>
      </c>
      <c r="B125" s="7" t="s">
        <v>793</v>
      </c>
      <c r="C125" s="8">
        <v>5.7421550000000003</v>
      </c>
      <c r="D125" s="8">
        <v>5.7228190000000003</v>
      </c>
      <c r="E125" s="8">
        <v>5.8132109999999999</v>
      </c>
      <c r="F125" s="8">
        <v>5.8414140000000003</v>
      </c>
      <c r="G125" s="8">
        <v>5.8657190000000003</v>
      </c>
      <c r="H125" s="8">
        <v>5.8956580000000001</v>
      </c>
      <c r="I125" s="8">
        <v>5.9303660000000002</v>
      </c>
      <c r="J125" s="8">
        <v>5.9702719999999996</v>
      </c>
      <c r="K125" s="8">
        <v>6.020143</v>
      </c>
      <c r="L125" s="8">
        <v>6.074757</v>
      </c>
      <c r="M125" s="8">
        <v>6.1392350000000002</v>
      </c>
      <c r="N125" s="8">
        <v>6.2102069999999996</v>
      </c>
      <c r="O125" s="8">
        <v>6.3026470000000003</v>
      </c>
      <c r="P125" s="8">
        <v>6.3927019999999999</v>
      </c>
      <c r="Q125" s="8">
        <v>6.4810879999999997</v>
      </c>
      <c r="R125" s="8">
        <v>6.6072699999999998</v>
      </c>
      <c r="S125" s="8">
        <v>6.6952059999999998</v>
      </c>
      <c r="T125" s="8">
        <v>6.7695290000000004</v>
      </c>
      <c r="U125" s="8">
        <v>6.8314029999999999</v>
      </c>
      <c r="V125" s="8">
        <v>6.8829159999999998</v>
      </c>
      <c r="W125" s="8">
        <v>6.9264659999999996</v>
      </c>
      <c r="X125" s="8">
        <v>6.9612160000000003</v>
      </c>
      <c r="Y125" s="8">
        <v>6.9883119999999996</v>
      </c>
      <c r="Z125" s="8">
        <v>7.0098799999999999</v>
      </c>
      <c r="AA125" s="8">
        <v>7.0273760000000003</v>
      </c>
      <c r="AB125" s="8">
        <v>7.0415400000000004</v>
      </c>
      <c r="AC125" s="8">
        <v>7.0531379999999997</v>
      </c>
      <c r="AD125" s="8">
        <v>7.0628900000000003</v>
      </c>
      <c r="AE125" s="8">
        <v>7.0713299999999997</v>
      </c>
      <c r="AF125" s="8">
        <v>7.078881</v>
      </c>
      <c r="AG125" s="8">
        <v>7.0850819999999999</v>
      </c>
      <c r="AH125" s="8">
        <v>7.0920009999999998</v>
      </c>
      <c r="AI125" s="8">
        <v>7.0994460000000004</v>
      </c>
      <c r="AJ125" s="8">
        <v>7.1068980000000002</v>
      </c>
      <c r="AK125" s="8">
        <v>7.1114870000000003</v>
      </c>
      <c r="AL125" s="5">
        <v>6.6049999999999998E-3</v>
      </c>
    </row>
    <row r="126" spans="1:38" ht="15" customHeight="1">
      <c r="A126" s="81" t="s">
        <v>1008</v>
      </c>
      <c r="B126" s="7" t="s">
        <v>898</v>
      </c>
      <c r="C126" s="8">
        <v>5.8189479999999998</v>
      </c>
      <c r="D126" s="8">
        <v>5.9019839999999997</v>
      </c>
      <c r="E126" s="8">
        <v>5.9961370000000001</v>
      </c>
      <c r="F126" s="8">
        <v>6.0779860000000001</v>
      </c>
      <c r="G126" s="8">
        <v>6.1486580000000002</v>
      </c>
      <c r="H126" s="8">
        <v>6.2203850000000003</v>
      </c>
      <c r="I126" s="8">
        <v>6.2950220000000003</v>
      </c>
      <c r="J126" s="8">
        <v>6.3732819999999997</v>
      </c>
      <c r="K126" s="8">
        <v>6.4589509999999999</v>
      </c>
      <c r="L126" s="8">
        <v>6.5552840000000003</v>
      </c>
      <c r="M126" s="8">
        <v>6.6660300000000001</v>
      </c>
      <c r="N126" s="8">
        <v>6.7936180000000004</v>
      </c>
      <c r="O126" s="8">
        <v>6.9305269999999997</v>
      </c>
      <c r="P126" s="8">
        <v>7.0804270000000002</v>
      </c>
      <c r="Q126" s="8">
        <v>7.2371359999999996</v>
      </c>
      <c r="R126" s="8">
        <v>7.3956949999999999</v>
      </c>
      <c r="S126" s="8">
        <v>7.5489709999999999</v>
      </c>
      <c r="T126" s="8">
        <v>7.6874609999999999</v>
      </c>
      <c r="U126" s="8">
        <v>7.8096709999999998</v>
      </c>
      <c r="V126" s="8">
        <v>7.9157270000000004</v>
      </c>
      <c r="W126" s="8">
        <v>8.0052970000000006</v>
      </c>
      <c r="X126" s="8">
        <v>8.0805749999999996</v>
      </c>
      <c r="Y126" s="8">
        <v>8.1416559999999993</v>
      </c>
      <c r="Z126" s="8">
        <v>8.1906780000000001</v>
      </c>
      <c r="AA126" s="8">
        <v>8.2303230000000003</v>
      </c>
      <c r="AB126" s="8">
        <v>8.2620050000000003</v>
      </c>
      <c r="AC126" s="8">
        <v>8.2892480000000006</v>
      </c>
      <c r="AD126" s="8">
        <v>8.3098399999999994</v>
      </c>
      <c r="AE126" s="8">
        <v>8.3257119999999993</v>
      </c>
      <c r="AF126" s="8">
        <v>8.3406669999999998</v>
      </c>
      <c r="AG126" s="8">
        <v>8.3508849999999999</v>
      </c>
      <c r="AH126" s="8">
        <v>8.3604280000000006</v>
      </c>
      <c r="AI126" s="8">
        <v>8.3696090000000005</v>
      </c>
      <c r="AJ126" s="8">
        <v>8.3759929999999994</v>
      </c>
      <c r="AK126" s="8">
        <v>8.3799449999999993</v>
      </c>
      <c r="AL126" s="5">
        <v>1.0678999999999999E-2</v>
      </c>
    </row>
    <row r="127" spans="1:38" ht="15" customHeight="1">
      <c r="A127" s="81" t="s">
        <v>1007</v>
      </c>
      <c r="B127" s="7" t="s">
        <v>896</v>
      </c>
      <c r="C127" s="8">
        <v>0</v>
      </c>
      <c r="D127" s="8">
        <v>0</v>
      </c>
      <c r="E127" s="8">
        <v>0</v>
      </c>
      <c r="F127" s="8">
        <v>0</v>
      </c>
      <c r="G127" s="8">
        <v>0</v>
      </c>
      <c r="H127" s="8">
        <v>0</v>
      </c>
      <c r="I127" s="8">
        <v>0</v>
      </c>
      <c r="J127" s="8">
        <v>0</v>
      </c>
      <c r="K127" s="8">
        <v>0</v>
      </c>
      <c r="L127" s="8">
        <v>0</v>
      </c>
      <c r="M127" s="8">
        <v>0</v>
      </c>
      <c r="N127" s="8">
        <v>0</v>
      </c>
      <c r="O127" s="8">
        <v>0</v>
      </c>
      <c r="P127" s="8">
        <v>0</v>
      </c>
      <c r="Q127" s="8">
        <v>0</v>
      </c>
      <c r="R127" s="8">
        <v>0</v>
      </c>
      <c r="S127" s="8">
        <v>0</v>
      </c>
      <c r="T127" s="8">
        <v>0</v>
      </c>
      <c r="U127" s="8">
        <v>0</v>
      </c>
      <c r="V127" s="8">
        <v>0</v>
      </c>
      <c r="W127" s="8">
        <v>0</v>
      </c>
      <c r="X127" s="8">
        <v>0</v>
      </c>
      <c r="Y127" s="8">
        <v>0</v>
      </c>
      <c r="Z127" s="8">
        <v>0</v>
      </c>
      <c r="AA127" s="8">
        <v>0</v>
      </c>
      <c r="AB127" s="8">
        <v>0</v>
      </c>
      <c r="AC127" s="8">
        <v>0</v>
      </c>
      <c r="AD127" s="8">
        <v>0</v>
      </c>
      <c r="AE127" s="8">
        <v>0</v>
      </c>
      <c r="AF127" s="8">
        <v>0</v>
      </c>
      <c r="AG127" s="8">
        <v>0</v>
      </c>
      <c r="AH127" s="8">
        <v>0</v>
      </c>
      <c r="AI127" s="8">
        <v>0</v>
      </c>
      <c r="AJ127" s="8">
        <v>0</v>
      </c>
      <c r="AK127" s="8">
        <v>0</v>
      </c>
      <c r="AL127" s="5" t="s">
        <v>191</v>
      </c>
    </row>
    <row r="128" spans="1:38" ht="15" customHeight="1">
      <c r="A128" s="81" t="s">
        <v>1006</v>
      </c>
      <c r="B128" s="7" t="s">
        <v>894</v>
      </c>
      <c r="C128" s="8">
        <v>0</v>
      </c>
      <c r="D128" s="8">
        <v>0</v>
      </c>
      <c r="E128" s="8">
        <v>7.9591010000000004</v>
      </c>
      <c r="F128" s="8">
        <v>9.6603200000000005</v>
      </c>
      <c r="G128" s="8">
        <v>10.357908</v>
      </c>
      <c r="H128" s="8">
        <v>10.774031000000001</v>
      </c>
      <c r="I128" s="8">
        <v>11.075124000000001</v>
      </c>
      <c r="J128" s="8">
        <v>11.309361000000001</v>
      </c>
      <c r="K128" s="8">
        <v>11.514137</v>
      </c>
      <c r="L128" s="8">
        <v>11.707062000000001</v>
      </c>
      <c r="M128" s="8">
        <v>11.902011999999999</v>
      </c>
      <c r="N128" s="8">
        <v>12.105114</v>
      </c>
      <c r="O128" s="8">
        <v>12.302618000000001</v>
      </c>
      <c r="P128" s="8">
        <v>12.50925</v>
      </c>
      <c r="Q128" s="8">
        <v>12.720981</v>
      </c>
      <c r="R128" s="8">
        <v>12.934932999999999</v>
      </c>
      <c r="S128" s="8">
        <v>13.143233</v>
      </c>
      <c r="T128" s="8">
        <v>13.335965</v>
      </c>
      <c r="U128" s="8">
        <v>13.510819</v>
      </c>
      <c r="V128" s="8">
        <v>13.665305</v>
      </c>
      <c r="W128" s="8">
        <v>13.796117000000001</v>
      </c>
      <c r="X128" s="8">
        <v>13.923546999999999</v>
      </c>
      <c r="Y128" s="8">
        <v>14.042704000000001</v>
      </c>
      <c r="Z128" s="8">
        <v>14.141019</v>
      </c>
      <c r="AA128" s="8">
        <v>14.209955000000001</v>
      </c>
      <c r="AB128" s="8">
        <v>14.273584</v>
      </c>
      <c r="AC128" s="8">
        <v>14.326363000000001</v>
      </c>
      <c r="AD128" s="8">
        <v>14.37018</v>
      </c>
      <c r="AE128" s="8">
        <v>14.40593</v>
      </c>
      <c r="AF128" s="8">
        <v>14.435131999999999</v>
      </c>
      <c r="AG128" s="8">
        <v>14.45904</v>
      </c>
      <c r="AH128" s="8">
        <v>14.479105000000001</v>
      </c>
      <c r="AI128" s="8">
        <v>14.496198</v>
      </c>
      <c r="AJ128" s="8">
        <v>14.510789000000001</v>
      </c>
      <c r="AK128" s="8">
        <v>14.553485</v>
      </c>
      <c r="AL128" s="5" t="s">
        <v>191</v>
      </c>
    </row>
    <row r="129" spans="1:38" ht="15" customHeight="1">
      <c r="A129" s="81" t="s">
        <v>1005</v>
      </c>
      <c r="B129" s="7" t="s">
        <v>892</v>
      </c>
      <c r="C129" s="8">
        <v>0</v>
      </c>
      <c r="D129" s="8">
        <v>0</v>
      </c>
      <c r="E129" s="8">
        <v>1.392817</v>
      </c>
      <c r="F129" s="8">
        <v>2.5584920000000002</v>
      </c>
      <c r="G129" s="8">
        <v>3.4631980000000002</v>
      </c>
      <c r="H129" s="8">
        <v>4.162757</v>
      </c>
      <c r="I129" s="8">
        <v>4.7763600000000004</v>
      </c>
      <c r="J129" s="8">
        <v>5.3070870000000001</v>
      </c>
      <c r="K129" s="8">
        <v>5.7902310000000003</v>
      </c>
      <c r="L129" s="8">
        <v>6.2522219999999997</v>
      </c>
      <c r="M129" s="8">
        <v>6.717886</v>
      </c>
      <c r="N129" s="8">
        <v>7.1997609999999996</v>
      </c>
      <c r="O129" s="8">
        <v>7.6951729999999996</v>
      </c>
      <c r="P129" s="8">
        <v>8.2092910000000003</v>
      </c>
      <c r="Q129" s="8">
        <v>8.7349540000000001</v>
      </c>
      <c r="R129" s="8">
        <v>9.2643679999999993</v>
      </c>
      <c r="S129" s="8">
        <v>9.7816720000000004</v>
      </c>
      <c r="T129" s="8">
        <v>10.264127</v>
      </c>
      <c r="U129" s="8">
        <v>10.686742000000001</v>
      </c>
      <c r="V129" s="8">
        <v>11.030690999999999</v>
      </c>
      <c r="W129" s="8">
        <v>11.273811</v>
      </c>
      <c r="X129" s="8">
        <v>11.593242999999999</v>
      </c>
      <c r="Y129" s="8">
        <v>11.928887</v>
      </c>
      <c r="Z129" s="8">
        <v>12.157085</v>
      </c>
      <c r="AA129" s="8">
        <v>12.216495999999999</v>
      </c>
      <c r="AB129" s="8">
        <v>12.338443</v>
      </c>
      <c r="AC129" s="8">
        <v>12.448133</v>
      </c>
      <c r="AD129" s="8">
        <v>12.547276</v>
      </c>
      <c r="AE129" s="8">
        <v>12.636435000000001</v>
      </c>
      <c r="AF129" s="8">
        <v>12.716915</v>
      </c>
      <c r="AG129" s="8">
        <v>12.789864</v>
      </c>
      <c r="AH129" s="8">
        <v>12.856894</v>
      </c>
      <c r="AI129" s="8">
        <v>12.918491</v>
      </c>
      <c r="AJ129" s="8">
        <v>12.974339000000001</v>
      </c>
      <c r="AK129" s="8">
        <v>13.052161</v>
      </c>
      <c r="AL129" s="5" t="s">
        <v>191</v>
      </c>
    </row>
    <row r="130" spans="1:38" ht="15" customHeight="1">
      <c r="A130" s="81" t="s">
        <v>1004</v>
      </c>
      <c r="B130" s="7" t="s">
        <v>890</v>
      </c>
      <c r="C130" s="8">
        <v>0</v>
      </c>
      <c r="D130" s="8">
        <v>0</v>
      </c>
      <c r="E130" s="8">
        <v>1.38117</v>
      </c>
      <c r="F130" s="8">
        <v>2.4973380000000001</v>
      </c>
      <c r="G130" s="8">
        <v>3.338873</v>
      </c>
      <c r="H130" s="8">
        <v>3.9754480000000001</v>
      </c>
      <c r="I130" s="8">
        <v>4.5229730000000004</v>
      </c>
      <c r="J130" s="8">
        <v>4.9880870000000002</v>
      </c>
      <c r="K130" s="8">
        <v>5.4048660000000002</v>
      </c>
      <c r="L130" s="8">
        <v>5.798089</v>
      </c>
      <c r="M130" s="8">
        <v>6.190537</v>
      </c>
      <c r="N130" s="8">
        <v>6.5934419999999996</v>
      </c>
      <c r="O130" s="8">
        <v>7.0035920000000003</v>
      </c>
      <c r="P130" s="8">
        <v>7.4261160000000004</v>
      </c>
      <c r="Q130" s="8">
        <v>7.8544580000000002</v>
      </c>
      <c r="R130" s="8">
        <v>8.2823729999999998</v>
      </c>
      <c r="S130" s="8">
        <v>8.6976859999999991</v>
      </c>
      <c r="T130" s="8">
        <v>9.082592</v>
      </c>
      <c r="U130" s="8">
        <v>9.4217549999999992</v>
      </c>
      <c r="V130" s="8">
        <v>9.6981330000000003</v>
      </c>
      <c r="W130" s="8">
        <v>9.8927479999999992</v>
      </c>
      <c r="X130" s="8">
        <v>10.143779</v>
      </c>
      <c r="Y130" s="8">
        <v>10.40497</v>
      </c>
      <c r="Z130" s="8">
        <v>10.583257</v>
      </c>
      <c r="AA130" s="8">
        <v>10.633359</v>
      </c>
      <c r="AB130" s="8">
        <v>10.730591</v>
      </c>
      <c r="AC130" s="8">
        <v>10.817456</v>
      </c>
      <c r="AD130" s="8">
        <v>10.895462999999999</v>
      </c>
      <c r="AE130" s="8">
        <v>10.964186</v>
      </c>
      <c r="AF130" s="8">
        <v>11.024838000000001</v>
      </c>
      <c r="AG130" s="8">
        <v>11.078538999999999</v>
      </c>
      <c r="AH130" s="8">
        <v>11.126734000000001</v>
      </c>
      <c r="AI130" s="8">
        <v>11.170089000000001</v>
      </c>
      <c r="AJ130" s="8">
        <v>11.208928999999999</v>
      </c>
      <c r="AK130" s="8">
        <v>11.267246999999999</v>
      </c>
      <c r="AL130" s="5" t="s">
        <v>191</v>
      </c>
    </row>
    <row r="131" spans="1:38" ht="15" customHeight="1">
      <c r="A131" s="81" t="s">
        <v>1003</v>
      </c>
      <c r="B131" s="7" t="s">
        <v>888</v>
      </c>
      <c r="C131" s="8">
        <v>0</v>
      </c>
      <c r="D131" s="8">
        <v>0</v>
      </c>
      <c r="E131" s="8">
        <v>7.9084149999999998</v>
      </c>
      <c r="F131" s="8">
        <v>8.0102220000000006</v>
      </c>
      <c r="G131" s="8">
        <v>8.0424589999999991</v>
      </c>
      <c r="H131" s="8">
        <v>8.0576310000000007</v>
      </c>
      <c r="I131" s="8">
        <v>8.0671879999999998</v>
      </c>
      <c r="J131" s="8">
        <v>8.073563</v>
      </c>
      <c r="K131" s="8">
        <v>8.0782399999999992</v>
      </c>
      <c r="L131" s="8">
        <v>8.081944</v>
      </c>
      <c r="M131" s="8">
        <v>8.0850880000000007</v>
      </c>
      <c r="N131" s="8">
        <v>8.0878409999999992</v>
      </c>
      <c r="O131" s="8">
        <v>8.0902969999999996</v>
      </c>
      <c r="P131" s="8">
        <v>8.0924790000000009</v>
      </c>
      <c r="Q131" s="8">
        <v>8.094398</v>
      </c>
      <c r="R131" s="8">
        <v>8.0960649999999994</v>
      </c>
      <c r="S131" s="8">
        <v>8.0974799999999991</v>
      </c>
      <c r="T131" s="8">
        <v>8.0986390000000004</v>
      </c>
      <c r="U131" s="8">
        <v>8.0995399999999993</v>
      </c>
      <c r="V131" s="8">
        <v>8.1001689999999993</v>
      </c>
      <c r="W131" s="8">
        <v>8.1005319999999994</v>
      </c>
      <c r="X131" s="8">
        <v>8.1010779999999993</v>
      </c>
      <c r="Y131" s="8">
        <v>8.1016449999999995</v>
      </c>
      <c r="Z131" s="8">
        <v>8.1019590000000008</v>
      </c>
      <c r="AA131" s="8">
        <v>8.1019330000000007</v>
      </c>
      <c r="AB131" s="8">
        <v>8.1020690000000002</v>
      </c>
      <c r="AC131" s="8">
        <v>8.1021929999999998</v>
      </c>
      <c r="AD131" s="8">
        <v>8.1023060000000005</v>
      </c>
      <c r="AE131" s="8">
        <v>8.1024080000000005</v>
      </c>
      <c r="AF131" s="8">
        <v>8.1025030000000005</v>
      </c>
      <c r="AG131" s="8">
        <v>8.1025899999999993</v>
      </c>
      <c r="AH131" s="8">
        <v>8.1026679999999995</v>
      </c>
      <c r="AI131" s="8">
        <v>8.1027400000000007</v>
      </c>
      <c r="AJ131" s="8">
        <v>8.1028040000000008</v>
      </c>
      <c r="AK131" s="8">
        <v>8.1197710000000001</v>
      </c>
      <c r="AL131" s="5" t="s">
        <v>191</v>
      </c>
    </row>
    <row r="132" spans="1:38" ht="15" customHeight="1">
      <c r="A132" s="81" t="s">
        <v>1002</v>
      </c>
      <c r="B132" s="7" t="s">
        <v>933</v>
      </c>
      <c r="C132" s="8">
        <v>6.0687519999999999</v>
      </c>
      <c r="D132" s="8">
        <v>6.1286769999999997</v>
      </c>
      <c r="E132" s="8">
        <v>6.2103460000000004</v>
      </c>
      <c r="F132" s="8">
        <v>6.2952329999999996</v>
      </c>
      <c r="G132" s="8">
        <v>6.3780749999999999</v>
      </c>
      <c r="H132" s="8">
        <v>6.4576029999999998</v>
      </c>
      <c r="I132" s="8">
        <v>6.5414300000000001</v>
      </c>
      <c r="J132" s="8">
        <v>6.6278309999999996</v>
      </c>
      <c r="K132" s="8">
        <v>6.7197649999999998</v>
      </c>
      <c r="L132" s="8">
        <v>6.8195899999999998</v>
      </c>
      <c r="M132" s="8">
        <v>6.9318160000000004</v>
      </c>
      <c r="N132" s="8">
        <v>7.0582159999999998</v>
      </c>
      <c r="O132" s="8">
        <v>7.1923640000000004</v>
      </c>
      <c r="P132" s="8">
        <v>7.3336490000000003</v>
      </c>
      <c r="Q132" s="8">
        <v>7.4756</v>
      </c>
      <c r="R132" s="8">
        <v>7.6148449999999999</v>
      </c>
      <c r="S132" s="8">
        <v>7.7458140000000002</v>
      </c>
      <c r="T132" s="8">
        <v>7.8663100000000004</v>
      </c>
      <c r="U132" s="8">
        <v>7.9723930000000003</v>
      </c>
      <c r="V132" s="8">
        <v>8.0625499999999999</v>
      </c>
      <c r="W132" s="8">
        <v>8.1419510000000006</v>
      </c>
      <c r="X132" s="8">
        <v>8.20871</v>
      </c>
      <c r="Y132" s="8">
        <v>8.2691809999999997</v>
      </c>
      <c r="Z132" s="8">
        <v>8.3196720000000006</v>
      </c>
      <c r="AA132" s="8">
        <v>8.3750099999999996</v>
      </c>
      <c r="AB132" s="8">
        <v>8.41404</v>
      </c>
      <c r="AC132" s="8">
        <v>8.4488679999999992</v>
      </c>
      <c r="AD132" s="8">
        <v>8.4758390000000006</v>
      </c>
      <c r="AE132" s="8">
        <v>8.4963949999999997</v>
      </c>
      <c r="AF132" s="8">
        <v>8.5168859999999995</v>
      </c>
      <c r="AG132" s="8">
        <v>8.5353130000000004</v>
      </c>
      <c r="AH132" s="8">
        <v>8.5500349999999994</v>
      </c>
      <c r="AI132" s="8">
        <v>8.5661079999999998</v>
      </c>
      <c r="AJ132" s="8">
        <v>8.5797260000000009</v>
      </c>
      <c r="AK132" s="8">
        <v>8.5905850000000008</v>
      </c>
      <c r="AL132" s="5">
        <v>1.0285000000000001E-2</v>
      </c>
    </row>
    <row r="133" spans="1:38" ht="15" customHeight="1">
      <c r="A133" s="81" t="s">
        <v>1001</v>
      </c>
      <c r="B133" s="4" t="s">
        <v>931</v>
      </c>
      <c r="C133" s="14">
        <v>7.0399240000000001</v>
      </c>
      <c r="D133" s="14">
        <v>7.1184580000000004</v>
      </c>
      <c r="E133" s="14">
        <v>7.2306689999999998</v>
      </c>
      <c r="F133" s="14">
        <v>7.343267</v>
      </c>
      <c r="G133" s="14">
        <v>7.4549709999999996</v>
      </c>
      <c r="H133" s="14">
        <v>7.5699829999999997</v>
      </c>
      <c r="I133" s="14">
        <v>7.6893690000000001</v>
      </c>
      <c r="J133" s="14">
        <v>7.8156109999999996</v>
      </c>
      <c r="K133" s="14">
        <v>7.9468139999999998</v>
      </c>
      <c r="L133" s="14">
        <v>8.0872410000000006</v>
      </c>
      <c r="M133" s="14">
        <v>8.2395169999999993</v>
      </c>
      <c r="N133" s="14">
        <v>8.4051930000000006</v>
      </c>
      <c r="O133" s="14">
        <v>8.5771920000000001</v>
      </c>
      <c r="P133" s="14">
        <v>8.7536889999999996</v>
      </c>
      <c r="Q133" s="14">
        <v>8.9316639999999996</v>
      </c>
      <c r="R133" s="14">
        <v>9.1050120000000003</v>
      </c>
      <c r="S133" s="14">
        <v>9.2691789999999994</v>
      </c>
      <c r="T133" s="14">
        <v>9.4224750000000004</v>
      </c>
      <c r="U133" s="14">
        <v>9.5577269999999999</v>
      </c>
      <c r="V133" s="14">
        <v>9.6742539999999995</v>
      </c>
      <c r="W133" s="14">
        <v>9.7774490000000007</v>
      </c>
      <c r="X133" s="14">
        <v>9.8663950000000007</v>
      </c>
      <c r="Y133" s="14">
        <v>9.9471550000000004</v>
      </c>
      <c r="Z133" s="14">
        <v>10.018456</v>
      </c>
      <c r="AA133" s="14">
        <v>10.094336</v>
      </c>
      <c r="AB133" s="14">
        <v>10.150997</v>
      </c>
      <c r="AC133" s="14">
        <v>10.201124999999999</v>
      </c>
      <c r="AD133" s="14">
        <v>10.240891</v>
      </c>
      <c r="AE133" s="14">
        <v>10.274181</v>
      </c>
      <c r="AF133" s="14">
        <v>10.308555999999999</v>
      </c>
      <c r="AG133" s="14">
        <v>10.341011</v>
      </c>
      <c r="AH133" s="14">
        <v>10.368218000000001</v>
      </c>
      <c r="AI133" s="14">
        <v>10.396966000000001</v>
      </c>
      <c r="AJ133" s="14">
        <v>10.423721</v>
      </c>
      <c r="AK133" s="14">
        <v>10.447399000000001</v>
      </c>
      <c r="AL133" s="2">
        <v>1.1694E-2</v>
      </c>
    </row>
    <row r="135" spans="1:38" ht="15" customHeight="1">
      <c r="B135" s="4" t="s">
        <v>1000</v>
      </c>
    </row>
    <row r="136" spans="1:38" ht="15" customHeight="1">
      <c r="B136" s="4" t="s">
        <v>929</v>
      </c>
    </row>
    <row r="137" spans="1:38" ht="15" customHeight="1">
      <c r="A137" s="81" t="s">
        <v>999</v>
      </c>
      <c r="B137" s="7" t="s">
        <v>903</v>
      </c>
      <c r="C137" s="6">
        <v>2.0111409999999998</v>
      </c>
      <c r="D137" s="6">
        <v>2.060683</v>
      </c>
      <c r="E137" s="6">
        <v>2.1168209999999998</v>
      </c>
      <c r="F137" s="6">
        <v>2.1676150000000001</v>
      </c>
      <c r="G137" s="6">
        <v>2.2150949999999998</v>
      </c>
      <c r="H137" s="6">
        <v>2.2592180000000002</v>
      </c>
      <c r="I137" s="6">
        <v>2.2982969999999998</v>
      </c>
      <c r="J137" s="6">
        <v>2.3299699999999999</v>
      </c>
      <c r="K137" s="6">
        <v>2.3621989999999999</v>
      </c>
      <c r="L137" s="6">
        <v>2.3941279999999998</v>
      </c>
      <c r="M137" s="6">
        <v>2.4237500000000001</v>
      </c>
      <c r="N137" s="6">
        <v>2.4508909999999999</v>
      </c>
      <c r="O137" s="6">
        <v>2.473678</v>
      </c>
      <c r="P137" s="6">
        <v>2.4994139999999998</v>
      </c>
      <c r="Q137" s="6">
        <v>2.5133239999999999</v>
      </c>
      <c r="R137" s="6">
        <v>2.559809</v>
      </c>
      <c r="S137" s="6">
        <v>2.5585309999999999</v>
      </c>
      <c r="T137" s="6">
        <v>2.5719720000000001</v>
      </c>
      <c r="U137" s="6">
        <v>2.5667819999999999</v>
      </c>
      <c r="V137" s="6">
        <v>2.5681029999999998</v>
      </c>
      <c r="W137" s="6">
        <v>2.5656590000000001</v>
      </c>
      <c r="X137" s="6">
        <v>2.579647</v>
      </c>
      <c r="Y137" s="6">
        <v>2.5845530000000001</v>
      </c>
      <c r="Z137" s="6">
        <v>2.553328</v>
      </c>
      <c r="AA137" s="6">
        <v>2.5497749999999999</v>
      </c>
      <c r="AB137" s="6">
        <v>2.50495</v>
      </c>
      <c r="AC137" s="6">
        <v>2.5034559999999999</v>
      </c>
      <c r="AD137" s="6">
        <v>2.5341130000000001</v>
      </c>
      <c r="AE137" s="6">
        <v>2.5463100000000001</v>
      </c>
      <c r="AF137" s="6">
        <v>2.530742</v>
      </c>
      <c r="AG137" s="6">
        <v>2.5364260000000001</v>
      </c>
      <c r="AH137" s="6">
        <v>2.5476019999999999</v>
      </c>
      <c r="AI137" s="6">
        <v>2.5569700000000002</v>
      </c>
      <c r="AJ137" s="6">
        <v>2.564457</v>
      </c>
      <c r="AK137" s="6">
        <v>2.5748250000000001</v>
      </c>
      <c r="AL137" s="5">
        <v>6.7730000000000004E-3</v>
      </c>
    </row>
    <row r="138" spans="1:38" ht="15" customHeight="1">
      <c r="A138" s="81" t="s">
        <v>998</v>
      </c>
      <c r="B138" s="7" t="s">
        <v>901</v>
      </c>
      <c r="C138" s="6">
        <v>1.0625180000000001</v>
      </c>
      <c r="D138" s="6">
        <v>1.085588</v>
      </c>
      <c r="E138" s="6">
        <v>1.1116170000000001</v>
      </c>
      <c r="F138" s="6">
        <v>1.1300559999999999</v>
      </c>
      <c r="G138" s="6">
        <v>1.159308</v>
      </c>
      <c r="H138" s="6">
        <v>1.1906000000000001</v>
      </c>
      <c r="I138" s="6">
        <v>1.221573</v>
      </c>
      <c r="J138" s="6">
        <v>1.252432</v>
      </c>
      <c r="K138" s="6">
        <v>1.2873810000000001</v>
      </c>
      <c r="L138" s="6">
        <v>1.3264579999999999</v>
      </c>
      <c r="M138" s="6">
        <v>1.3700619999999999</v>
      </c>
      <c r="N138" s="6">
        <v>1.411853</v>
      </c>
      <c r="O138" s="6">
        <v>1.444677</v>
      </c>
      <c r="P138" s="6">
        <v>1.4888079999999999</v>
      </c>
      <c r="Q138" s="6">
        <v>1.5203169999999999</v>
      </c>
      <c r="R138" s="6">
        <v>1.570956</v>
      </c>
      <c r="S138" s="6">
        <v>1.603866</v>
      </c>
      <c r="T138" s="6">
        <v>1.6407080000000001</v>
      </c>
      <c r="U138" s="6">
        <v>1.6657249999999999</v>
      </c>
      <c r="V138" s="6">
        <v>1.6984410000000001</v>
      </c>
      <c r="W138" s="6">
        <v>1.7369239999999999</v>
      </c>
      <c r="X138" s="6">
        <v>1.7720849999999999</v>
      </c>
      <c r="Y138" s="6">
        <v>1.8047820000000001</v>
      </c>
      <c r="Z138" s="6">
        <v>1.826991</v>
      </c>
      <c r="AA138" s="6">
        <v>1.8709880000000001</v>
      </c>
      <c r="AB138" s="6">
        <v>1.8923920000000001</v>
      </c>
      <c r="AC138" s="6">
        <v>1.920663</v>
      </c>
      <c r="AD138" s="6">
        <v>1.9646269999999999</v>
      </c>
      <c r="AE138" s="6">
        <v>2.007072</v>
      </c>
      <c r="AF138" s="6">
        <v>2.0409290000000002</v>
      </c>
      <c r="AG138" s="6">
        <v>2.0894620000000002</v>
      </c>
      <c r="AH138" s="6">
        <v>2.1261009999999998</v>
      </c>
      <c r="AI138" s="6">
        <v>2.1608200000000002</v>
      </c>
      <c r="AJ138" s="6">
        <v>2.1913290000000001</v>
      </c>
      <c r="AK138" s="6">
        <v>2.220739</v>
      </c>
      <c r="AL138" s="5">
        <v>2.1925E-2</v>
      </c>
    </row>
    <row r="139" spans="1:38" ht="15" customHeight="1">
      <c r="A139" s="81" t="s">
        <v>997</v>
      </c>
      <c r="B139" s="7" t="s">
        <v>793</v>
      </c>
      <c r="C139" s="6">
        <v>1.7200000000000001E-4</v>
      </c>
      <c r="D139" s="6">
        <v>1.7000000000000001E-4</v>
      </c>
      <c r="E139" s="6">
        <v>3.39E-4</v>
      </c>
      <c r="F139" s="6">
        <v>5.1500000000000005E-4</v>
      </c>
      <c r="G139" s="6">
        <v>6.9700000000000003E-4</v>
      </c>
      <c r="H139" s="6">
        <v>8.8199999999999997E-4</v>
      </c>
      <c r="I139" s="6">
        <v>1.073E-3</v>
      </c>
      <c r="J139" s="6">
        <v>1.273E-3</v>
      </c>
      <c r="K139" s="6">
        <v>1.48E-3</v>
      </c>
      <c r="L139" s="6">
        <v>1.696E-3</v>
      </c>
      <c r="M139" s="6">
        <v>1.921E-3</v>
      </c>
      <c r="N139" s="6">
        <v>2.1559999999999999E-3</v>
      </c>
      <c r="O139" s="6">
        <v>2.4009999999999999E-3</v>
      </c>
      <c r="P139" s="6">
        <v>2.6559999999999999E-3</v>
      </c>
      <c r="Q139" s="6">
        <v>2.9220000000000001E-3</v>
      </c>
      <c r="R139" s="6">
        <v>3.2000000000000002E-3</v>
      </c>
      <c r="S139" s="6">
        <v>3.5460000000000001E-3</v>
      </c>
      <c r="T139" s="6">
        <v>3.8219999999999999E-3</v>
      </c>
      <c r="U139" s="6">
        <v>4.0410000000000003E-3</v>
      </c>
      <c r="V139" s="6">
        <v>4.3420000000000004E-3</v>
      </c>
      <c r="W139" s="6">
        <v>4.6610000000000002E-3</v>
      </c>
      <c r="X139" s="6">
        <v>4.9979999999999998E-3</v>
      </c>
      <c r="Y139" s="6">
        <v>5.3530000000000001E-3</v>
      </c>
      <c r="Z139" s="6">
        <v>5.7260000000000002E-3</v>
      </c>
      <c r="AA139" s="6">
        <v>6.117E-3</v>
      </c>
      <c r="AB139" s="6">
        <v>6.5259999999999997E-3</v>
      </c>
      <c r="AC139" s="6">
        <v>6.9519999999999998E-3</v>
      </c>
      <c r="AD139" s="6">
        <v>7.3980000000000001E-3</v>
      </c>
      <c r="AE139" s="6">
        <v>7.8659999999999997E-3</v>
      </c>
      <c r="AF139" s="6">
        <v>8.3569999999999998E-3</v>
      </c>
      <c r="AG139" s="6">
        <v>8.8690000000000001E-3</v>
      </c>
      <c r="AH139" s="6">
        <v>9.4039999999999992E-3</v>
      </c>
      <c r="AI139" s="6">
        <v>9.9559999999999996E-3</v>
      </c>
      <c r="AJ139" s="6">
        <v>1.0533000000000001E-2</v>
      </c>
      <c r="AK139" s="6">
        <v>1.1246000000000001E-2</v>
      </c>
      <c r="AL139" s="5">
        <v>0.13545199999999999</v>
      </c>
    </row>
    <row r="140" spans="1:38" ht="15" customHeight="1">
      <c r="A140" s="81" t="s">
        <v>996</v>
      </c>
      <c r="B140" s="7" t="s">
        <v>898</v>
      </c>
      <c r="C140" s="6">
        <v>0</v>
      </c>
      <c r="D140" s="6">
        <v>0</v>
      </c>
      <c r="E140" s="6">
        <v>1.13E-4</v>
      </c>
      <c r="F140" s="6">
        <v>2.2699999999999999E-4</v>
      </c>
      <c r="G140" s="6">
        <v>3.4099999999999999E-4</v>
      </c>
      <c r="H140" s="6">
        <v>4.5399999999999998E-4</v>
      </c>
      <c r="I140" s="6">
        <v>5.6899999999999995E-4</v>
      </c>
      <c r="J140" s="6">
        <v>6.9399999999999996E-4</v>
      </c>
      <c r="K140" s="6">
        <v>8.2799999999999996E-4</v>
      </c>
      <c r="L140" s="6">
        <v>9.7199999999999999E-4</v>
      </c>
      <c r="M140" s="6">
        <v>1.129E-3</v>
      </c>
      <c r="N140" s="6">
        <v>1.2979999999999999E-3</v>
      </c>
      <c r="O140" s="6">
        <v>1.4840000000000001E-3</v>
      </c>
      <c r="P140" s="6">
        <v>1.6869999999999999E-3</v>
      </c>
      <c r="Q140" s="6">
        <v>1.91E-3</v>
      </c>
      <c r="R140" s="6">
        <v>2.1549999999999998E-3</v>
      </c>
      <c r="S140" s="6">
        <v>2.4220000000000001E-3</v>
      </c>
      <c r="T140" s="6">
        <v>2.7139999999999998E-3</v>
      </c>
      <c r="U140" s="6">
        <v>3.0349999999999999E-3</v>
      </c>
      <c r="V140" s="6">
        <v>3.3899999999999998E-3</v>
      </c>
      <c r="W140" s="6">
        <v>3.784E-3</v>
      </c>
      <c r="X140" s="6">
        <v>4.2199999999999998E-3</v>
      </c>
      <c r="Y140" s="6">
        <v>4.7070000000000002E-3</v>
      </c>
      <c r="Z140" s="6">
        <v>5.2509999999999996E-3</v>
      </c>
      <c r="AA140" s="6">
        <v>5.8580000000000004E-3</v>
      </c>
      <c r="AB140" s="6">
        <v>6.5370000000000003E-3</v>
      </c>
      <c r="AC140" s="6">
        <v>7.2950000000000003E-3</v>
      </c>
      <c r="AD140" s="6">
        <v>8.1440000000000002E-3</v>
      </c>
      <c r="AE140" s="6">
        <v>9.0969999999999992E-3</v>
      </c>
      <c r="AF140" s="6">
        <v>1.0168E-2</v>
      </c>
      <c r="AG140" s="6">
        <v>1.1368E-2</v>
      </c>
      <c r="AH140" s="6">
        <v>1.2710000000000001E-2</v>
      </c>
      <c r="AI140" s="6">
        <v>1.4196E-2</v>
      </c>
      <c r="AJ140" s="6">
        <v>1.5862000000000001E-2</v>
      </c>
      <c r="AK140" s="6">
        <v>1.7801999999999998E-2</v>
      </c>
      <c r="AL140" s="5" t="s">
        <v>191</v>
      </c>
    </row>
    <row r="141" spans="1:38" ht="15" customHeight="1">
      <c r="A141" s="81" t="s">
        <v>995</v>
      </c>
      <c r="B141" s="7" t="s">
        <v>896</v>
      </c>
      <c r="C141" s="6">
        <v>0.16531599999999999</v>
      </c>
      <c r="D141" s="6">
        <v>0.199986</v>
      </c>
      <c r="E141" s="6">
        <v>0.23738600000000001</v>
      </c>
      <c r="F141" s="6">
        <v>0.27482800000000002</v>
      </c>
      <c r="G141" s="6">
        <v>0.31246800000000002</v>
      </c>
      <c r="H141" s="6">
        <v>0.34922999999999998</v>
      </c>
      <c r="I141" s="6">
        <v>0.38621699999999998</v>
      </c>
      <c r="J141" s="6">
        <v>0.42402099999999998</v>
      </c>
      <c r="K141" s="6">
        <v>0.46276699999999998</v>
      </c>
      <c r="L141" s="6">
        <v>0.50231999999999999</v>
      </c>
      <c r="M141" s="6">
        <v>0.54298199999999996</v>
      </c>
      <c r="N141" s="6">
        <v>0.58468100000000001</v>
      </c>
      <c r="O141" s="6">
        <v>0.62792700000000001</v>
      </c>
      <c r="P141" s="6">
        <v>0.67264699999999999</v>
      </c>
      <c r="Q141" s="6">
        <v>0.71956600000000004</v>
      </c>
      <c r="R141" s="6">
        <v>0.76830500000000002</v>
      </c>
      <c r="S141" s="6">
        <v>0.81850199999999995</v>
      </c>
      <c r="T141" s="6">
        <v>0.871174</v>
      </c>
      <c r="U141" s="6">
        <v>0.92582699999999996</v>
      </c>
      <c r="V141" s="6">
        <v>0.98250899999999997</v>
      </c>
      <c r="W141" s="6">
        <v>1.0413790000000001</v>
      </c>
      <c r="X141" s="6">
        <v>1.1024430000000001</v>
      </c>
      <c r="Y141" s="6">
        <v>1.1661919999999999</v>
      </c>
      <c r="Z141" s="6">
        <v>1.232893</v>
      </c>
      <c r="AA141" s="6">
        <v>1.302419</v>
      </c>
      <c r="AB141" s="6">
        <v>1.375059</v>
      </c>
      <c r="AC141" s="6">
        <v>1.4552700000000001</v>
      </c>
      <c r="AD141" s="6">
        <v>1.541129</v>
      </c>
      <c r="AE141" s="6">
        <v>1.620285</v>
      </c>
      <c r="AF141" s="6">
        <v>1.7005319999999999</v>
      </c>
      <c r="AG141" s="6">
        <v>1.78928</v>
      </c>
      <c r="AH141" s="6">
        <v>1.874606</v>
      </c>
      <c r="AI141" s="6">
        <v>1.9603139999999999</v>
      </c>
      <c r="AJ141" s="6">
        <v>2.046592</v>
      </c>
      <c r="AK141" s="6">
        <v>2.1374590000000002</v>
      </c>
      <c r="AL141" s="5">
        <v>7.4431999999999998E-2</v>
      </c>
    </row>
    <row r="142" spans="1:38" ht="15" customHeight="1">
      <c r="A142" s="81" t="s">
        <v>994</v>
      </c>
      <c r="B142" s="7" t="s">
        <v>894</v>
      </c>
      <c r="C142" s="6">
        <v>8.2000000000000001E-5</v>
      </c>
      <c r="D142" s="6">
        <v>8.2000000000000001E-5</v>
      </c>
      <c r="E142" s="6">
        <v>1.3669999999999999E-3</v>
      </c>
      <c r="F142" s="6">
        <v>2.7030000000000001E-3</v>
      </c>
      <c r="G142" s="6">
        <v>4.0889999999999998E-3</v>
      </c>
      <c r="H142" s="6">
        <v>5.4900000000000001E-3</v>
      </c>
      <c r="I142" s="6">
        <v>6.9439999999999997E-3</v>
      </c>
      <c r="J142" s="6">
        <v>8.4639999999999993E-3</v>
      </c>
      <c r="K142" s="6">
        <v>1.0041E-2</v>
      </c>
      <c r="L142" s="6">
        <v>1.1679E-2</v>
      </c>
      <c r="M142" s="6">
        <v>1.3390000000000001E-2</v>
      </c>
      <c r="N142" s="6">
        <v>1.5169999999999999E-2</v>
      </c>
      <c r="O142" s="6">
        <v>1.7031999999999999E-2</v>
      </c>
      <c r="P142" s="6">
        <v>1.8969E-2</v>
      </c>
      <c r="Q142" s="6">
        <v>2.0990999999999999E-2</v>
      </c>
      <c r="R142" s="6">
        <v>2.3095000000000001E-2</v>
      </c>
      <c r="S142" s="6">
        <v>2.5266E-2</v>
      </c>
      <c r="T142" s="6">
        <v>2.7504000000000001E-2</v>
      </c>
      <c r="U142" s="6">
        <v>2.9828E-2</v>
      </c>
      <c r="V142" s="6">
        <v>3.2239999999999998E-2</v>
      </c>
      <c r="W142" s="6">
        <v>3.4745999999999999E-2</v>
      </c>
      <c r="X142" s="6">
        <v>3.7345000000000003E-2</v>
      </c>
      <c r="Y142" s="6">
        <v>4.0057000000000002E-2</v>
      </c>
      <c r="Z142" s="6">
        <v>4.2893000000000001E-2</v>
      </c>
      <c r="AA142" s="6">
        <v>4.5846999999999999E-2</v>
      </c>
      <c r="AB142" s="6">
        <v>4.8930000000000001E-2</v>
      </c>
      <c r="AC142" s="6">
        <v>5.2171000000000002E-2</v>
      </c>
      <c r="AD142" s="6">
        <v>5.5499E-2</v>
      </c>
      <c r="AE142" s="6">
        <v>5.8979999999999998E-2</v>
      </c>
      <c r="AF142" s="6">
        <v>6.2650999999999998E-2</v>
      </c>
      <c r="AG142" s="6">
        <v>6.6491999999999996E-2</v>
      </c>
      <c r="AH142" s="6">
        <v>7.0498000000000005E-2</v>
      </c>
      <c r="AI142" s="6">
        <v>7.4634000000000006E-2</v>
      </c>
      <c r="AJ142" s="6">
        <v>7.8956999999999999E-2</v>
      </c>
      <c r="AK142" s="6">
        <v>8.4304000000000004E-2</v>
      </c>
      <c r="AL142" s="5">
        <v>0.234066</v>
      </c>
    </row>
    <row r="143" spans="1:38" ht="15" customHeight="1">
      <c r="A143" s="81" t="s">
        <v>993</v>
      </c>
      <c r="B143" s="7" t="s">
        <v>892</v>
      </c>
      <c r="C143" s="6">
        <v>0</v>
      </c>
      <c r="D143" s="6">
        <v>0</v>
      </c>
      <c r="E143" s="6">
        <v>0</v>
      </c>
      <c r="F143" s="6">
        <v>0</v>
      </c>
      <c r="G143" s="6">
        <v>2.9599999999999998E-4</v>
      </c>
      <c r="H143" s="6">
        <v>5.9500000000000004E-4</v>
      </c>
      <c r="I143" s="6">
        <v>9.0499999999999999E-4</v>
      </c>
      <c r="J143" s="6">
        <v>1.23E-3</v>
      </c>
      <c r="K143" s="6">
        <v>1.5679999999999999E-3</v>
      </c>
      <c r="L143" s="6">
        <v>1.9189999999999999E-3</v>
      </c>
      <c r="M143" s="6">
        <v>2.2859999999999998E-3</v>
      </c>
      <c r="N143" s="6">
        <v>2.6689999999999999E-3</v>
      </c>
      <c r="O143" s="6">
        <v>3.0690000000000001E-3</v>
      </c>
      <c r="P143" s="6">
        <v>3.4859999999999999E-3</v>
      </c>
      <c r="Q143" s="6">
        <v>3.9220000000000001E-3</v>
      </c>
      <c r="R143" s="6">
        <v>4.3759999999999997E-3</v>
      </c>
      <c r="S143" s="6">
        <v>4.8450000000000003E-3</v>
      </c>
      <c r="T143" s="6">
        <v>5.3280000000000003E-3</v>
      </c>
      <c r="U143" s="6">
        <v>5.8300000000000001E-3</v>
      </c>
      <c r="V143" s="6">
        <v>6.352E-3</v>
      </c>
      <c r="W143" s="6">
        <v>6.894E-3</v>
      </c>
      <c r="X143" s="6">
        <v>7.456E-3</v>
      </c>
      <c r="Y143" s="6">
        <v>8.0429999999999998E-3</v>
      </c>
      <c r="Z143" s="6">
        <v>8.6569999999999998E-3</v>
      </c>
      <c r="AA143" s="6">
        <v>9.2960000000000004E-3</v>
      </c>
      <c r="AB143" s="6">
        <v>9.9629999999999996E-3</v>
      </c>
      <c r="AC143" s="6">
        <v>1.0657E-2</v>
      </c>
      <c r="AD143" s="6">
        <v>1.1382E-2</v>
      </c>
      <c r="AE143" s="6">
        <v>1.2141000000000001E-2</v>
      </c>
      <c r="AF143" s="6">
        <v>1.2936E-2</v>
      </c>
      <c r="AG143" s="6">
        <v>1.3767E-2</v>
      </c>
      <c r="AH143" s="6">
        <v>1.4633E-2</v>
      </c>
      <c r="AI143" s="6">
        <v>1.5526999999999999E-2</v>
      </c>
      <c r="AJ143" s="6">
        <v>1.6461E-2</v>
      </c>
      <c r="AK143" s="6">
        <v>1.7436E-2</v>
      </c>
      <c r="AL143" s="5" t="s">
        <v>191</v>
      </c>
    </row>
    <row r="144" spans="1:38" ht="15" customHeight="1">
      <c r="A144" s="81" t="s">
        <v>992</v>
      </c>
      <c r="B144" s="7" t="s">
        <v>890</v>
      </c>
      <c r="C144" s="6">
        <v>0</v>
      </c>
      <c r="D144" s="6">
        <v>0</v>
      </c>
      <c r="E144" s="6">
        <v>0</v>
      </c>
      <c r="F144" s="6">
        <v>0</v>
      </c>
      <c r="G144" s="6">
        <v>2.7099999999999997E-4</v>
      </c>
      <c r="H144" s="6">
        <v>5.4500000000000002E-4</v>
      </c>
      <c r="I144" s="6">
        <v>8.2899999999999998E-4</v>
      </c>
      <c r="J144" s="6">
        <v>1.126E-3</v>
      </c>
      <c r="K144" s="6">
        <v>1.4350000000000001E-3</v>
      </c>
      <c r="L144" s="6">
        <v>1.7570000000000001E-3</v>
      </c>
      <c r="M144" s="6">
        <v>2.0929999999999998E-3</v>
      </c>
      <c r="N144" s="6">
        <v>2.444E-3</v>
      </c>
      <c r="O144" s="6">
        <v>2.81E-3</v>
      </c>
      <c r="P144" s="6">
        <v>3.192E-3</v>
      </c>
      <c r="Q144" s="6">
        <v>3.591E-3</v>
      </c>
      <c r="R144" s="6">
        <v>4.0070000000000001E-3</v>
      </c>
      <c r="S144" s="6">
        <v>4.4359999999999998E-3</v>
      </c>
      <c r="T144" s="6">
        <v>4.8789999999999997E-3</v>
      </c>
      <c r="U144" s="6">
        <v>5.339E-3</v>
      </c>
      <c r="V144" s="6">
        <v>5.816E-3</v>
      </c>
      <c r="W144" s="6">
        <v>6.313E-3</v>
      </c>
      <c r="X144" s="6">
        <v>6.8279999999999999E-3</v>
      </c>
      <c r="Y144" s="6">
        <v>7.365E-3</v>
      </c>
      <c r="Z144" s="6">
        <v>7.927E-3</v>
      </c>
      <c r="AA144" s="6">
        <v>8.5120000000000005E-3</v>
      </c>
      <c r="AB144" s="6">
        <v>9.1229999999999992E-3</v>
      </c>
      <c r="AC144" s="6">
        <v>9.7579999999999993E-3</v>
      </c>
      <c r="AD144" s="6">
        <v>1.0422000000000001E-2</v>
      </c>
      <c r="AE144" s="6">
        <v>1.1117999999999999E-2</v>
      </c>
      <c r="AF144" s="6">
        <v>1.1846000000000001E-2</v>
      </c>
      <c r="AG144" s="6">
        <v>1.2607E-2</v>
      </c>
      <c r="AH144" s="6">
        <v>1.34E-2</v>
      </c>
      <c r="AI144" s="6">
        <v>1.4218E-2</v>
      </c>
      <c r="AJ144" s="6">
        <v>1.5073E-2</v>
      </c>
      <c r="AK144" s="6">
        <v>1.5966000000000001E-2</v>
      </c>
      <c r="AL144" s="5" t="s">
        <v>191</v>
      </c>
    </row>
    <row r="145" spans="1:38" ht="15" customHeight="1">
      <c r="A145" s="81" t="s">
        <v>991</v>
      </c>
      <c r="B145" s="7" t="s">
        <v>888</v>
      </c>
      <c r="C145" s="6">
        <v>0</v>
      </c>
      <c r="D145" s="6">
        <v>0</v>
      </c>
      <c r="E145" s="6">
        <v>0</v>
      </c>
      <c r="F145" s="6">
        <v>0</v>
      </c>
      <c r="G145" s="6">
        <v>0</v>
      </c>
      <c r="H145" s="6">
        <v>0</v>
      </c>
      <c r="I145" s="6">
        <v>0</v>
      </c>
      <c r="J145" s="6">
        <v>0</v>
      </c>
      <c r="K145" s="6">
        <v>0</v>
      </c>
      <c r="L145" s="6">
        <v>0</v>
      </c>
      <c r="M145" s="6">
        <v>0</v>
      </c>
      <c r="N145" s="6">
        <v>0</v>
      </c>
      <c r="O145" s="6">
        <v>0</v>
      </c>
      <c r="P145" s="6">
        <v>0</v>
      </c>
      <c r="Q145" s="6">
        <v>0</v>
      </c>
      <c r="R145" s="6">
        <v>0</v>
      </c>
      <c r="S145" s="6">
        <v>0</v>
      </c>
      <c r="T145" s="6">
        <v>0</v>
      </c>
      <c r="U145" s="6">
        <v>0</v>
      </c>
      <c r="V145" s="6">
        <v>0</v>
      </c>
      <c r="W145" s="6">
        <v>0</v>
      </c>
      <c r="X145" s="6">
        <v>0</v>
      </c>
      <c r="Y145" s="6">
        <v>0</v>
      </c>
      <c r="Z145" s="6">
        <v>0</v>
      </c>
      <c r="AA145" s="6">
        <v>0</v>
      </c>
      <c r="AB145" s="6">
        <v>0</v>
      </c>
      <c r="AC145" s="6">
        <v>0</v>
      </c>
      <c r="AD145" s="6">
        <v>0</v>
      </c>
      <c r="AE145" s="6">
        <v>0</v>
      </c>
      <c r="AF145" s="6">
        <v>0</v>
      </c>
      <c r="AG145" s="6">
        <v>0</v>
      </c>
      <c r="AH145" s="6">
        <v>0</v>
      </c>
      <c r="AI145" s="6">
        <v>0</v>
      </c>
      <c r="AJ145" s="6">
        <v>0</v>
      </c>
      <c r="AK145" s="6">
        <v>0</v>
      </c>
      <c r="AL145" s="5" t="s">
        <v>191</v>
      </c>
    </row>
    <row r="146" spans="1:38" ht="15" customHeight="1">
      <c r="A146" s="81" t="s">
        <v>990</v>
      </c>
      <c r="B146" s="7" t="s">
        <v>918</v>
      </c>
      <c r="C146" s="6">
        <v>3.2392289999999999</v>
      </c>
      <c r="D146" s="6">
        <v>3.3465099999999999</v>
      </c>
      <c r="E146" s="6">
        <v>3.4676429999999998</v>
      </c>
      <c r="F146" s="6">
        <v>3.5759449999999999</v>
      </c>
      <c r="G146" s="6">
        <v>3.692564</v>
      </c>
      <c r="H146" s="6">
        <v>3.807013</v>
      </c>
      <c r="I146" s="6">
        <v>3.9164080000000001</v>
      </c>
      <c r="J146" s="6">
        <v>4.0192110000000003</v>
      </c>
      <c r="K146" s="6">
        <v>4.1276989999999998</v>
      </c>
      <c r="L146" s="6">
        <v>4.2409280000000003</v>
      </c>
      <c r="M146" s="6">
        <v>4.3576129999999997</v>
      </c>
      <c r="N146" s="6">
        <v>4.4711600000000002</v>
      </c>
      <c r="O146" s="6">
        <v>4.5730789999999999</v>
      </c>
      <c r="P146" s="6">
        <v>4.6908589999999997</v>
      </c>
      <c r="Q146" s="6">
        <v>4.7865450000000003</v>
      </c>
      <c r="R146" s="6">
        <v>4.935905</v>
      </c>
      <c r="S146" s="6">
        <v>5.0214119999999998</v>
      </c>
      <c r="T146" s="6">
        <v>5.1280999999999999</v>
      </c>
      <c r="U146" s="6">
        <v>5.2064079999999997</v>
      </c>
      <c r="V146" s="6">
        <v>5.3011900000000001</v>
      </c>
      <c r="W146" s="6">
        <v>5.40036</v>
      </c>
      <c r="X146" s="6">
        <v>5.5150220000000001</v>
      </c>
      <c r="Y146" s="6">
        <v>5.6210509999999996</v>
      </c>
      <c r="Z146" s="6">
        <v>5.6836669999999998</v>
      </c>
      <c r="AA146" s="6">
        <v>5.7988140000000001</v>
      </c>
      <c r="AB146" s="6">
        <v>5.8534810000000004</v>
      </c>
      <c r="AC146" s="6">
        <v>5.966221</v>
      </c>
      <c r="AD146" s="6">
        <v>6.1327150000000001</v>
      </c>
      <c r="AE146" s="6">
        <v>6.2728719999999996</v>
      </c>
      <c r="AF146" s="6">
        <v>6.3781629999999998</v>
      </c>
      <c r="AG146" s="6">
        <v>6.5282720000000003</v>
      </c>
      <c r="AH146" s="6">
        <v>6.6689590000000001</v>
      </c>
      <c r="AI146" s="6">
        <v>6.8066399999999998</v>
      </c>
      <c r="AJ146" s="6">
        <v>6.9392680000000002</v>
      </c>
      <c r="AK146" s="6">
        <v>7.0797780000000001</v>
      </c>
      <c r="AL146" s="5">
        <v>2.2967000000000001E-2</v>
      </c>
    </row>
    <row r="147" spans="1:38" ht="15" customHeight="1">
      <c r="B147" s="4" t="s">
        <v>917</v>
      </c>
    </row>
    <row r="148" spans="1:38" ht="15" customHeight="1">
      <c r="A148" s="81" t="s">
        <v>989</v>
      </c>
      <c r="B148" s="7" t="s">
        <v>903</v>
      </c>
      <c r="C148" s="6">
        <v>1.8812770000000001</v>
      </c>
      <c r="D148" s="6">
        <v>1.892876</v>
      </c>
      <c r="E148" s="6">
        <v>1.918296</v>
      </c>
      <c r="F148" s="6">
        <v>1.9601409999999999</v>
      </c>
      <c r="G148" s="6">
        <v>2.0124759999999999</v>
      </c>
      <c r="H148" s="6">
        <v>2.0617939999999999</v>
      </c>
      <c r="I148" s="6">
        <v>2.1198229999999998</v>
      </c>
      <c r="J148" s="6">
        <v>2.1806100000000002</v>
      </c>
      <c r="K148" s="6">
        <v>2.234632</v>
      </c>
      <c r="L148" s="6">
        <v>2.2893940000000002</v>
      </c>
      <c r="M148" s="6">
        <v>2.3418220000000001</v>
      </c>
      <c r="N148" s="6">
        <v>2.4031060000000002</v>
      </c>
      <c r="O148" s="6">
        <v>2.4540479999999998</v>
      </c>
      <c r="P148" s="6">
        <v>2.5187879999999998</v>
      </c>
      <c r="Q148" s="6">
        <v>2.576857</v>
      </c>
      <c r="R148" s="6">
        <v>2.6513089999999999</v>
      </c>
      <c r="S148" s="6">
        <v>2.712183</v>
      </c>
      <c r="T148" s="6">
        <v>2.7640539999999998</v>
      </c>
      <c r="U148" s="6">
        <v>2.818238</v>
      </c>
      <c r="V148" s="6">
        <v>2.8784679999999998</v>
      </c>
      <c r="W148" s="6">
        <v>2.9424709999999998</v>
      </c>
      <c r="X148" s="6">
        <v>3.004864</v>
      </c>
      <c r="Y148" s="6">
        <v>3.062338</v>
      </c>
      <c r="Z148" s="6">
        <v>3.1152440000000001</v>
      </c>
      <c r="AA148" s="6">
        <v>3.1615859999999998</v>
      </c>
      <c r="AB148" s="6">
        <v>3.202296</v>
      </c>
      <c r="AC148" s="6">
        <v>3.2587739999999998</v>
      </c>
      <c r="AD148" s="6">
        <v>3.3255530000000002</v>
      </c>
      <c r="AE148" s="6">
        <v>3.3930229999999999</v>
      </c>
      <c r="AF148" s="6">
        <v>3.4492889999999998</v>
      </c>
      <c r="AG148" s="6">
        <v>3.5099279999999999</v>
      </c>
      <c r="AH148" s="6">
        <v>3.5783339999999999</v>
      </c>
      <c r="AI148" s="6">
        <v>3.6349459999999998</v>
      </c>
      <c r="AJ148" s="6">
        <v>3.6893259999999999</v>
      </c>
      <c r="AK148" s="6">
        <v>3.7454960000000002</v>
      </c>
      <c r="AL148" s="5">
        <v>2.0896000000000001E-2</v>
      </c>
    </row>
    <row r="149" spans="1:38" ht="15" customHeight="1">
      <c r="A149" s="81" t="s">
        <v>988</v>
      </c>
      <c r="B149" s="7" t="s">
        <v>901</v>
      </c>
      <c r="C149" s="6">
        <v>1.2259230000000001</v>
      </c>
      <c r="D149" s="6">
        <v>1.192887</v>
      </c>
      <c r="E149" s="6">
        <v>1.169589</v>
      </c>
      <c r="F149" s="6">
        <v>1.158399</v>
      </c>
      <c r="G149" s="6">
        <v>1.1496170000000001</v>
      </c>
      <c r="H149" s="6">
        <v>1.136109</v>
      </c>
      <c r="I149" s="6">
        <v>1.1273200000000001</v>
      </c>
      <c r="J149" s="6">
        <v>1.1199170000000001</v>
      </c>
      <c r="K149" s="6">
        <v>1.1152439999999999</v>
      </c>
      <c r="L149" s="6">
        <v>1.107925</v>
      </c>
      <c r="M149" s="6">
        <v>1.1042540000000001</v>
      </c>
      <c r="N149" s="6">
        <v>1.098948</v>
      </c>
      <c r="O149" s="6">
        <v>1.088646</v>
      </c>
      <c r="P149" s="6">
        <v>1.091397</v>
      </c>
      <c r="Q149" s="6">
        <v>1.077842</v>
      </c>
      <c r="R149" s="6">
        <v>1.0851679999999999</v>
      </c>
      <c r="S149" s="6">
        <v>1.0762780000000001</v>
      </c>
      <c r="T149" s="6">
        <v>1.0625929999999999</v>
      </c>
      <c r="U149" s="6">
        <v>1.0605260000000001</v>
      </c>
      <c r="V149" s="6">
        <v>1.057121</v>
      </c>
      <c r="W149" s="6">
        <v>1.0568310000000001</v>
      </c>
      <c r="X149" s="6">
        <v>1.0520309999999999</v>
      </c>
      <c r="Y149" s="6">
        <v>1.058308</v>
      </c>
      <c r="Z149" s="6">
        <v>1.050967</v>
      </c>
      <c r="AA149" s="6">
        <v>1.0491140000000001</v>
      </c>
      <c r="AB149" s="6">
        <v>1.045204</v>
      </c>
      <c r="AC149" s="6">
        <v>1.048106</v>
      </c>
      <c r="AD149" s="6">
        <v>1.057571</v>
      </c>
      <c r="AE149" s="6">
        <v>1.0623670000000001</v>
      </c>
      <c r="AF149" s="6">
        <v>1.0644720000000001</v>
      </c>
      <c r="AG149" s="6">
        <v>1.0659540000000001</v>
      </c>
      <c r="AH149" s="6">
        <v>1.069585</v>
      </c>
      <c r="AI149" s="6">
        <v>1.0689150000000001</v>
      </c>
      <c r="AJ149" s="6">
        <v>1.0678399999999999</v>
      </c>
      <c r="AK149" s="6">
        <v>1.067474</v>
      </c>
      <c r="AL149" s="5">
        <v>-3.3600000000000001E-3</v>
      </c>
    </row>
    <row r="150" spans="1:38" ht="15" customHeight="1">
      <c r="A150" s="81" t="s">
        <v>987</v>
      </c>
      <c r="B150" s="7" t="s">
        <v>793</v>
      </c>
      <c r="C150" s="6">
        <v>1.8699999999999999E-3</v>
      </c>
      <c r="D150" s="6">
        <v>1.7110000000000001E-3</v>
      </c>
      <c r="E150" s="6">
        <v>1.6459999999999999E-3</v>
      </c>
      <c r="F150" s="6">
        <v>1.591E-3</v>
      </c>
      <c r="G150" s="6">
        <v>1.5820000000000001E-3</v>
      </c>
      <c r="H150" s="6">
        <v>1.632E-3</v>
      </c>
      <c r="I150" s="6">
        <v>1.701E-3</v>
      </c>
      <c r="J150" s="6">
        <v>1.781E-3</v>
      </c>
      <c r="K150" s="6">
        <v>1.8699999999999999E-3</v>
      </c>
      <c r="L150" s="6">
        <v>2E-3</v>
      </c>
      <c r="M150" s="6">
        <v>2.1229999999999999E-3</v>
      </c>
      <c r="N150" s="6">
        <v>2.3029999999999999E-3</v>
      </c>
      <c r="O150" s="6">
        <v>2.3900000000000002E-3</v>
      </c>
      <c r="P150" s="6">
        <v>2.5579999999999999E-3</v>
      </c>
      <c r="Q150" s="6">
        <v>2.686E-3</v>
      </c>
      <c r="R150" s="6">
        <v>2.8080000000000002E-3</v>
      </c>
      <c r="S150" s="6">
        <v>3.0760000000000002E-3</v>
      </c>
      <c r="T150" s="6">
        <v>3.2499999999999999E-3</v>
      </c>
      <c r="U150" s="6">
        <v>3.3419999999999999E-3</v>
      </c>
      <c r="V150" s="6">
        <v>3.5479999999999999E-3</v>
      </c>
      <c r="W150" s="6">
        <v>3.774E-3</v>
      </c>
      <c r="X150" s="6">
        <v>4.0150000000000003E-3</v>
      </c>
      <c r="Y150" s="6">
        <v>4.2680000000000001E-3</v>
      </c>
      <c r="Z150" s="6">
        <v>4.5319999999999996E-3</v>
      </c>
      <c r="AA150" s="6">
        <v>4.8089999999999999E-3</v>
      </c>
      <c r="AB150" s="6">
        <v>5.0990000000000002E-3</v>
      </c>
      <c r="AC150" s="6">
        <v>5.398E-3</v>
      </c>
      <c r="AD150" s="6">
        <v>5.7089999999999997E-3</v>
      </c>
      <c r="AE150" s="6">
        <v>6.0280000000000004E-3</v>
      </c>
      <c r="AF150" s="6">
        <v>6.3559999999999997E-3</v>
      </c>
      <c r="AG150" s="6">
        <v>6.6930000000000002E-3</v>
      </c>
      <c r="AH150" s="6">
        <v>7.0419999999999996E-3</v>
      </c>
      <c r="AI150" s="6">
        <v>7.4019999999999997E-3</v>
      </c>
      <c r="AJ150" s="6">
        <v>7.7679999999999997E-3</v>
      </c>
      <c r="AK150" s="6">
        <v>8.1810000000000008E-3</v>
      </c>
      <c r="AL150" s="5">
        <v>4.8550999999999997E-2</v>
      </c>
    </row>
    <row r="151" spans="1:38" ht="15" customHeight="1">
      <c r="A151" s="81" t="s">
        <v>986</v>
      </c>
      <c r="B151" s="7" t="s">
        <v>898</v>
      </c>
      <c r="C151" s="6">
        <v>2.3800000000000002E-3</v>
      </c>
      <c r="D151" s="6">
        <v>2.598E-3</v>
      </c>
      <c r="E151" s="6">
        <v>3.2299999999999998E-3</v>
      </c>
      <c r="F151" s="6">
        <v>3.9150000000000001E-3</v>
      </c>
      <c r="G151" s="6">
        <v>4.6080000000000001E-3</v>
      </c>
      <c r="H151" s="6">
        <v>5.2769999999999996E-3</v>
      </c>
      <c r="I151" s="6">
        <v>5.9820000000000003E-3</v>
      </c>
      <c r="J151" s="6">
        <v>6.6819999999999996E-3</v>
      </c>
      <c r="K151" s="6">
        <v>7.319E-3</v>
      </c>
      <c r="L151" s="6">
        <v>7.92E-3</v>
      </c>
      <c r="M151" s="6">
        <v>8.5059999999999997E-3</v>
      </c>
      <c r="N151" s="6">
        <v>9.0860000000000003E-3</v>
      </c>
      <c r="O151" s="6">
        <v>9.6670000000000002E-3</v>
      </c>
      <c r="P151" s="6">
        <v>1.0257E-2</v>
      </c>
      <c r="Q151" s="6">
        <v>1.0824E-2</v>
      </c>
      <c r="R151" s="6">
        <v>1.1391E-2</v>
      </c>
      <c r="S151" s="6">
        <v>1.1963E-2</v>
      </c>
      <c r="T151" s="6">
        <v>1.2508999999999999E-2</v>
      </c>
      <c r="U151" s="6">
        <v>1.3081000000000001E-2</v>
      </c>
      <c r="V151" s="6">
        <v>1.3547E-2</v>
      </c>
      <c r="W151" s="6">
        <v>1.4067E-2</v>
      </c>
      <c r="X151" s="6">
        <v>1.455E-2</v>
      </c>
      <c r="Y151" s="6">
        <v>1.5074000000000001E-2</v>
      </c>
      <c r="Z151" s="6">
        <v>1.566E-2</v>
      </c>
      <c r="AA151" s="6">
        <v>1.6149E-2</v>
      </c>
      <c r="AB151" s="6">
        <v>1.6813999999999999E-2</v>
      </c>
      <c r="AC151" s="6">
        <v>1.7337999999999999E-2</v>
      </c>
      <c r="AD151" s="6">
        <v>1.7808000000000001E-2</v>
      </c>
      <c r="AE151" s="6">
        <v>1.8423999999999999E-2</v>
      </c>
      <c r="AF151" s="6">
        <v>1.9053E-2</v>
      </c>
      <c r="AG151" s="6">
        <v>1.9668999999999999E-2</v>
      </c>
      <c r="AH151" s="6">
        <v>2.0327999999999999E-2</v>
      </c>
      <c r="AI151" s="6">
        <v>2.0967E-2</v>
      </c>
      <c r="AJ151" s="6">
        <v>2.1616E-2</v>
      </c>
      <c r="AK151" s="6">
        <v>2.2401999999999998E-2</v>
      </c>
      <c r="AL151" s="5">
        <v>6.7466999999999999E-2</v>
      </c>
    </row>
    <row r="152" spans="1:38" ht="15" customHeight="1">
      <c r="A152" s="81" t="s">
        <v>985</v>
      </c>
      <c r="B152" s="7" t="s">
        <v>896</v>
      </c>
      <c r="C152" s="6">
        <v>2.5971000000000001E-2</v>
      </c>
      <c r="D152" s="6">
        <v>3.2490999999999999E-2</v>
      </c>
      <c r="E152" s="6">
        <v>3.9733999999999998E-2</v>
      </c>
      <c r="F152" s="6">
        <v>4.7772000000000002E-2</v>
      </c>
      <c r="G152" s="6">
        <v>5.6077000000000002E-2</v>
      </c>
      <c r="H152" s="6">
        <v>6.4279000000000003E-2</v>
      </c>
      <c r="I152" s="6">
        <v>7.3075000000000001E-2</v>
      </c>
      <c r="J152" s="6">
        <v>8.1966999999999998E-2</v>
      </c>
      <c r="K152" s="6">
        <v>9.0206999999999996E-2</v>
      </c>
      <c r="L152" s="6">
        <v>9.8216999999999999E-2</v>
      </c>
      <c r="M152" s="6">
        <v>0.106323</v>
      </c>
      <c r="N152" s="6">
        <v>0.11471000000000001</v>
      </c>
      <c r="O152" s="6">
        <v>0.12347900000000001</v>
      </c>
      <c r="P152" s="6">
        <v>0.13264200000000001</v>
      </c>
      <c r="Q152" s="6">
        <v>0.142097</v>
      </c>
      <c r="R152" s="6">
        <v>0.15182200000000001</v>
      </c>
      <c r="S152" s="6">
        <v>0.16180800000000001</v>
      </c>
      <c r="T152" s="6">
        <v>0.17200299999999999</v>
      </c>
      <c r="U152" s="6">
        <v>0.18245800000000001</v>
      </c>
      <c r="V152" s="6">
        <v>0.19322</v>
      </c>
      <c r="W152" s="6">
        <v>0.20433599999999999</v>
      </c>
      <c r="X152" s="6">
        <v>0.21574199999999999</v>
      </c>
      <c r="Y152" s="6">
        <v>0.227409</v>
      </c>
      <c r="Z152" s="6">
        <v>0.240172</v>
      </c>
      <c r="AA152" s="6">
        <v>0.251718</v>
      </c>
      <c r="AB152" s="6">
        <v>0.26464900000000002</v>
      </c>
      <c r="AC152" s="6">
        <v>0.27827600000000002</v>
      </c>
      <c r="AD152" s="6">
        <v>0.29217500000000002</v>
      </c>
      <c r="AE152" s="6">
        <v>0.30677100000000002</v>
      </c>
      <c r="AF152" s="6">
        <v>0.32149699999999998</v>
      </c>
      <c r="AG152" s="6">
        <v>0.33690500000000001</v>
      </c>
      <c r="AH152" s="6">
        <v>0.35351900000000003</v>
      </c>
      <c r="AI152" s="6">
        <v>0.36891400000000002</v>
      </c>
      <c r="AJ152" s="6">
        <v>0.38464199999999998</v>
      </c>
      <c r="AK152" s="6">
        <v>0.40120499999999998</v>
      </c>
      <c r="AL152" s="5">
        <v>7.9142000000000004E-2</v>
      </c>
    </row>
    <row r="153" spans="1:38" ht="15" customHeight="1">
      <c r="A153" s="81" t="s">
        <v>984</v>
      </c>
      <c r="B153" s="7" t="s">
        <v>894</v>
      </c>
      <c r="C153" s="6">
        <v>0</v>
      </c>
      <c r="D153" s="6">
        <v>0</v>
      </c>
      <c r="E153" s="6">
        <v>1.039E-3</v>
      </c>
      <c r="F153" s="6">
        <v>2.2390000000000001E-3</v>
      </c>
      <c r="G153" s="6">
        <v>3.532E-3</v>
      </c>
      <c r="H153" s="6">
        <v>4.8659999999999997E-3</v>
      </c>
      <c r="I153" s="6">
        <v>6.3540000000000003E-3</v>
      </c>
      <c r="J153" s="6">
        <v>7.92E-3</v>
      </c>
      <c r="K153" s="6">
        <v>9.4350000000000007E-3</v>
      </c>
      <c r="L153" s="6">
        <v>1.0949E-2</v>
      </c>
      <c r="M153" s="6">
        <v>1.2503999999999999E-2</v>
      </c>
      <c r="N153" s="6">
        <v>1.4121E-2</v>
      </c>
      <c r="O153" s="6">
        <v>1.5817999999999999E-2</v>
      </c>
      <c r="P153" s="6">
        <v>1.7596000000000001E-2</v>
      </c>
      <c r="Q153" s="6">
        <v>1.9435999999999998E-2</v>
      </c>
      <c r="R153" s="6">
        <v>2.1333000000000001E-2</v>
      </c>
      <c r="S153" s="6">
        <v>2.3283999999999999E-2</v>
      </c>
      <c r="T153" s="6">
        <v>2.5277999999999998E-2</v>
      </c>
      <c r="U153" s="6">
        <v>2.7324000000000001E-2</v>
      </c>
      <c r="V153" s="6">
        <v>2.9429E-2</v>
      </c>
      <c r="W153" s="6">
        <v>3.1599000000000002E-2</v>
      </c>
      <c r="X153" s="6">
        <v>3.3822999999999999E-2</v>
      </c>
      <c r="Y153" s="6">
        <v>3.6094000000000001E-2</v>
      </c>
      <c r="Z153" s="6">
        <v>3.8426000000000002E-2</v>
      </c>
      <c r="AA153" s="6">
        <v>4.0844999999999999E-2</v>
      </c>
      <c r="AB153" s="6">
        <v>4.3352000000000002E-2</v>
      </c>
      <c r="AC153" s="6">
        <v>4.5934000000000003E-2</v>
      </c>
      <c r="AD153" s="6">
        <v>4.8598000000000002E-2</v>
      </c>
      <c r="AE153" s="6">
        <v>5.1334999999999999E-2</v>
      </c>
      <c r="AF153" s="6">
        <v>5.4141000000000002E-2</v>
      </c>
      <c r="AG153" s="6">
        <v>5.7017999999999999E-2</v>
      </c>
      <c r="AH153" s="6">
        <v>0.06</v>
      </c>
      <c r="AI153" s="6">
        <v>6.3067999999999999E-2</v>
      </c>
      <c r="AJ153" s="6">
        <v>6.6191E-2</v>
      </c>
      <c r="AK153" s="6">
        <v>6.9708000000000006E-2</v>
      </c>
      <c r="AL153" s="5" t="s">
        <v>191</v>
      </c>
    </row>
    <row r="154" spans="1:38" ht="15" customHeight="1">
      <c r="A154" s="81" t="s">
        <v>983</v>
      </c>
      <c r="B154" s="7" t="s">
        <v>892</v>
      </c>
      <c r="C154" s="6">
        <v>0</v>
      </c>
      <c r="D154" s="6">
        <v>0</v>
      </c>
      <c r="E154" s="6">
        <v>4.7800000000000002E-4</v>
      </c>
      <c r="F154" s="6">
        <v>1.031E-3</v>
      </c>
      <c r="G154" s="6">
        <v>1.6260000000000001E-3</v>
      </c>
      <c r="H154" s="6">
        <v>2.2409999999999999E-3</v>
      </c>
      <c r="I154" s="6">
        <v>2.9260000000000002E-3</v>
      </c>
      <c r="J154" s="6">
        <v>3.6470000000000001E-3</v>
      </c>
      <c r="K154" s="6">
        <v>4.3439999999999998E-3</v>
      </c>
      <c r="L154" s="6">
        <v>5.0419999999999996E-3</v>
      </c>
      <c r="M154" s="6">
        <v>5.757E-3</v>
      </c>
      <c r="N154" s="6">
        <v>6.502E-3</v>
      </c>
      <c r="O154" s="6">
        <v>7.2830000000000004E-3</v>
      </c>
      <c r="P154" s="6">
        <v>8.1019999999999998E-3</v>
      </c>
      <c r="Q154" s="6">
        <v>8.9490000000000004E-3</v>
      </c>
      <c r="R154" s="6">
        <v>9.8230000000000001E-3</v>
      </c>
      <c r="S154" s="6">
        <v>1.0721E-2</v>
      </c>
      <c r="T154" s="6">
        <v>1.1639E-2</v>
      </c>
      <c r="U154" s="6">
        <v>1.2581E-2</v>
      </c>
      <c r="V154" s="6">
        <v>1.355E-2</v>
      </c>
      <c r="W154" s="6">
        <v>1.455E-2</v>
      </c>
      <c r="X154" s="6">
        <v>1.5573999999999999E-2</v>
      </c>
      <c r="Y154" s="6">
        <v>1.6618999999999998E-2</v>
      </c>
      <c r="Z154" s="6">
        <v>1.7693E-2</v>
      </c>
      <c r="AA154" s="6">
        <v>1.8807000000000001E-2</v>
      </c>
      <c r="AB154" s="6">
        <v>1.9961E-2</v>
      </c>
      <c r="AC154" s="6">
        <v>2.1149999999999999E-2</v>
      </c>
      <c r="AD154" s="6">
        <v>2.2376E-2</v>
      </c>
      <c r="AE154" s="6">
        <v>2.3636999999999998E-2</v>
      </c>
      <c r="AF154" s="6">
        <v>2.4929E-2</v>
      </c>
      <c r="AG154" s="6">
        <v>2.6254E-2</v>
      </c>
      <c r="AH154" s="6">
        <v>2.7626000000000001E-2</v>
      </c>
      <c r="AI154" s="6">
        <v>2.9038999999999999E-2</v>
      </c>
      <c r="AJ154" s="6">
        <v>3.0477000000000001E-2</v>
      </c>
      <c r="AK154" s="6">
        <v>3.2096E-2</v>
      </c>
      <c r="AL154" s="5" t="s">
        <v>191</v>
      </c>
    </row>
    <row r="155" spans="1:38" ht="15" customHeight="1">
      <c r="A155" s="81" t="s">
        <v>982</v>
      </c>
      <c r="B155" s="7" t="s">
        <v>890</v>
      </c>
      <c r="C155" s="6">
        <v>0</v>
      </c>
      <c r="D155" s="6">
        <v>0</v>
      </c>
      <c r="E155" s="6">
        <v>3.97E-4</v>
      </c>
      <c r="F155" s="6">
        <v>8.5499999999999997E-4</v>
      </c>
      <c r="G155" s="6">
        <v>1.3489999999999999E-3</v>
      </c>
      <c r="H155" s="6">
        <v>1.8580000000000001E-3</v>
      </c>
      <c r="I155" s="6">
        <v>2.4260000000000002E-3</v>
      </c>
      <c r="J155" s="6">
        <v>3.0240000000000002E-3</v>
      </c>
      <c r="K155" s="6">
        <v>3.6029999999999999E-3</v>
      </c>
      <c r="L155" s="6">
        <v>4.1809999999999998E-3</v>
      </c>
      <c r="M155" s="6">
        <v>4.7739999999999996E-3</v>
      </c>
      <c r="N155" s="6">
        <v>5.3920000000000001E-3</v>
      </c>
      <c r="O155" s="6">
        <v>6.0400000000000002E-3</v>
      </c>
      <c r="P155" s="6">
        <v>6.7190000000000001E-3</v>
      </c>
      <c r="Q155" s="6">
        <v>7.4209999999999996E-3</v>
      </c>
      <c r="R155" s="6">
        <v>8.1460000000000005E-3</v>
      </c>
      <c r="S155" s="6">
        <v>8.8909999999999996E-3</v>
      </c>
      <c r="T155" s="6">
        <v>9.6520000000000009E-3</v>
      </c>
      <c r="U155" s="6">
        <v>1.0433E-2</v>
      </c>
      <c r="V155" s="6">
        <v>1.1237E-2</v>
      </c>
      <c r="W155" s="6">
        <v>1.2066E-2</v>
      </c>
      <c r="X155" s="6">
        <v>1.2914999999999999E-2</v>
      </c>
      <c r="Y155" s="6">
        <v>1.3782000000000001E-2</v>
      </c>
      <c r="Z155" s="6">
        <v>1.4671999999999999E-2</v>
      </c>
      <c r="AA155" s="6">
        <v>1.5596E-2</v>
      </c>
      <c r="AB155" s="6">
        <v>1.6552999999999998E-2</v>
      </c>
      <c r="AC155" s="6">
        <v>1.7538999999999999E-2</v>
      </c>
      <c r="AD155" s="6">
        <v>1.8557000000000001E-2</v>
      </c>
      <c r="AE155" s="6">
        <v>1.9602000000000001E-2</v>
      </c>
      <c r="AF155" s="6">
        <v>2.0673E-2</v>
      </c>
      <c r="AG155" s="6">
        <v>2.1772E-2</v>
      </c>
      <c r="AH155" s="6">
        <v>2.291E-2</v>
      </c>
      <c r="AI155" s="6">
        <v>2.4081999999999999E-2</v>
      </c>
      <c r="AJ155" s="6">
        <v>2.5274000000000001E-2</v>
      </c>
      <c r="AK155" s="6">
        <v>2.6616999999999998E-2</v>
      </c>
      <c r="AL155" s="5" t="s">
        <v>191</v>
      </c>
    </row>
    <row r="156" spans="1:38" ht="15" customHeight="1">
      <c r="A156" s="81" t="s">
        <v>981</v>
      </c>
      <c r="B156" s="7" t="s">
        <v>888</v>
      </c>
      <c r="C156" s="6">
        <v>0</v>
      </c>
      <c r="D156" s="6">
        <v>0</v>
      </c>
      <c r="E156" s="6">
        <v>6.8000000000000005E-4</v>
      </c>
      <c r="F156" s="6">
        <v>1.4660000000000001E-3</v>
      </c>
      <c r="G156" s="6">
        <v>2.3119999999999998E-3</v>
      </c>
      <c r="H156" s="6">
        <v>3.1849999999999999E-3</v>
      </c>
      <c r="I156" s="6">
        <v>4.1590000000000004E-3</v>
      </c>
      <c r="J156" s="6">
        <v>5.1840000000000002E-3</v>
      </c>
      <c r="K156" s="6">
        <v>6.1749999999999999E-3</v>
      </c>
      <c r="L156" s="6">
        <v>7.1659999999999996E-3</v>
      </c>
      <c r="M156" s="6">
        <v>8.1829999999999993E-3</v>
      </c>
      <c r="N156" s="6">
        <v>9.2420000000000002E-3</v>
      </c>
      <c r="O156" s="6">
        <v>1.0352999999999999E-2</v>
      </c>
      <c r="P156" s="6">
        <v>1.1516E-2</v>
      </c>
      <c r="Q156" s="6">
        <v>1.2721E-2</v>
      </c>
      <c r="R156" s="6">
        <v>1.3962E-2</v>
      </c>
      <c r="S156" s="6">
        <v>1.5239000000000001E-2</v>
      </c>
      <c r="T156" s="6">
        <v>1.6544E-2</v>
      </c>
      <c r="U156" s="6">
        <v>1.7883E-2</v>
      </c>
      <c r="V156" s="6">
        <v>1.9261E-2</v>
      </c>
      <c r="W156" s="6">
        <v>2.0681000000000001E-2</v>
      </c>
      <c r="X156" s="6">
        <v>2.2137E-2</v>
      </c>
      <c r="Y156" s="6">
        <v>2.3623000000000002E-2</v>
      </c>
      <c r="Z156" s="6">
        <v>2.5149000000000001E-2</v>
      </c>
      <c r="AA156" s="6">
        <v>2.6731999999999999E-2</v>
      </c>
      <c r="AB156" s="6">
        <v>2.8372999999999999E-2</v>
      </c>
      <c r="AC156" s="6">
        <v>3.0062999999999999E-2</v>
      </c>
      <c r="AD156" s="6">
        <v>3.1806000000000001E-2</v>
      </c>
      <c r="AE156" s="6">
        <v>3.3598000000000003E-2</v>
      </c>
      <c r="AF156" s="6">
        <v>3.5434E-2</v>
      </c>
      <c r="AG156" s="6">
        <v>3.7317999999999997E-2</v>
      </c>
      <c r="AH156" s="6">
        <v>3.9268999999999998E-2</v>
      </c>
      <c r="AI156" s="6">
        <v>4.1277000000000001E-2</v>
      </c>
      <c r="AJ156" s="6">
        <v>4.3320999999999998E-2</v>
      </c>
      <c r="AK156" s="6">
        <v>4.5622000000000003E-2</v>
      </c>
      <c r="AL156" s="5" t="s">
        <v>191</v>
      </c>
    </row>
    <row r="157" spans="1:38" ht="15" customHeight="1">
      <c r="A157" s="81" t="s">
        <v>980</v>
      </c>
      <c r="B157" s="7" t="s">
        <v>906</v>
      </c>
      <c r="C157" s="6">
        <v>3.1374209999999998</v>
      </c>
      <c r="D157" s="6">
        <v>3.1225649999999998</v>
      </c>
      <c r="E157" s="6">
        <v>3.1350880000000001</v>
      </c>
      <c r="F157" s="6">
        <v>3.1774079999999998</v>
      </c>
      <c r="G157" s="6">
        <v>3.2331810000000001</v>
      </c>
      <c r="H157" s="6">
        <v>3.2812389999999998</v>
      </c>
      <c r="I157" s="6">
        <v>3.3437640000000002</v>
      </c>
      <c r="J157" s="6">
        <v>3.41073</v>
      </c>
      <c r="K157" s="6">
        <v>3.4728289999999999</v>
      </c>
      <c r="L157" s="6">
        <v>3.5327920000000002</v>
      </c>
      <c r="M157" s="6">
        <v>3.5942449999999999</v>
      </c>
      <c r="N157" s="6">
        <v>3.6634069999999999</v>
      </c>
      <c r="O157" s="6">
        <v>3.7177220000000002</v>
      </c>
      <c r="P157" s="6">
        <v>3.7995749999999999</v>
      </c>
      <c r="Q157" s="6">
        <v>3.8588330000000002</v>
      </c>
      <c r="R157" s="6">
        <v>3.9557600000000002</v>
      </c>
      <c r="S157" s="6">
        <v>4.0234399999999999</v>
      </c>
      <c r="T157" s="6">
        <v>4.0775249999999996</v>
      </c>
      <c r="U157" s="6">
        <v>4.1458690000000002</v>
      </c>
      <c r="V157" s="6">
        <v>4.2193829999999997</v>
      </c>
      <c r="W157" s="6">
        <v>4.3003729999999996</v>
      </c>
      <c r="X157" s="6">
        <v>4.375648</v>
      </c>
      <c r="Y157" s="6">
        <v>4.4575149999999999</v>
      </c>
      <c r="Z157" s="6">
        <v>4.522513</v>
      </c>
      <c r="AA157" s="6">
        <v>4.5853570000000001</v>
      </c>
      <c r="AB157" s="6">
        <v>4.6422980000000003</v>
      </c>
      <c r="AC157" s="6">
        <v>4.7225760000000001</v>
      </c>
      <c r="AD157" s="6">
        <v>4.8201520000000002</v>
      </c>
      <c r="AE157" s="6">
        <v>4.9147879999999997</v>
      </c>
      <c r="AF157" s="6">
        <v>4.9958470000000004</v>
      </c>
      <c r="AG157" s="6">
        <v>5.0815190000000001</v>
      </c>
      <c r="AH157" s="6">
        <v>5.1786120000000002</v>
      </c>
      <c r="AI157" s="6">
        <v>5.2586060000000003</v>
      </c>
      <c r="AJ157" s="6">
        <v>5.3364510000000003</v>
      </c>
      <c r="AK157" s="6">
        <v>5.4188029999999996</v>
      </c>
      <c r="AL157" s="5">
        <v>1.6844000000000001E-2</v>
      </c>
    </row>
    <row r="158" spans="1:38" ht="15" customHeight="1">
      <c r="B158" s="4" t="s">
        <v>905</v>
      </c>
    </row>
    <row r="159" spans="1:38" ht="15" customHeight="1">
      <c r="A159" s="81" t="s">
        <v>979</v>
      </c>
      <c r="B159" s="7" t="s">
        <v>903</v>
      </c>
      <c r="C159" s="6">
        <v>4.8742380000000001</v>
      </c>
      <c r="D159" s="6">
        <v>4.8424490000000002</v>
      </c>
      <c r="E159" s="6">
        <v>4.8175990000000004</v>
      </c>
      <c r="F159" s="6">
        <v>4.8132700000000002</v>
      </c>
      <c r="G159" s="6">
        <v>4.7977470000000002</v>
      </c>
      <c r="H159" s="6">
        <v>4.7703930000000003</v>
      </c>
      <c r="I159" s="6">
        <v>4.7502630000000003</v>
      </c>
      <c r="J159" s="6">
        <v>4.7162699999999997</v>
      </c>
      <c r="K159" s="6">
        <v>4.6858009999999997</v>
      </c>
      <c r="L159" s="6">
        <v>4.6651990000000003</v>
      </c>
      <c r="M159" s="6">
        <v>4.6506559999999997</v>
      </c>
      <c r="N159" s="6">
        <v>4.6463780000000003</v>
      </c>
      <c r="O159" s="6">
        <v>4.6214320000000004</v>
      </c>
      <c r="P159" s="6">
        <v>4.6159549999999996</v>
      </c>
      <c r="Q159" s="6">
        <v>4.625381</v>
      </c>
      <c r="R159" s="6">
        <v>4.640949</v>
      </c>
      <c r="S159" s="6">
        <v>4.6583940000000004</v>
      </c>
      <c r="T159" s="6">
        <v>4.6460540000000004</v>
      </c>
      <c r="U159" s="6">
        <v>4.6425090000000004</v>
      </c>
      <c r="V159" s="6">
        <v>4.665692</v>
      </c>
      <c r="W159" s="6">
        <v>4.6911259999999997</v>
      </c>
      <c r="X159" s="6">
        <v>4.7336999999999998</v>
      </c>
      <c r="Y159" s="6">
        <v>4.7561419999999996</v>
      </c>
      <c r="Z159" s="6">
        <v>4.7925870000000002</v>
      </c>
      <c r="AA159" s="6">
        <v>4.7609760000000003</v>
      </c>
      <c r="AB159" s="6">
        <v>4.7950429999999997</v>
      </c>
      <c r="AC159" s="6">
        <v>4.8264459999999998</v>
      </c>
      <c r="AD159" s="6">
        <v>4.8789490000000004</v>
      </c>
      <c r="AE159" s="6">
        <v>4.9447539999999996</v>
      </c>
      <c r="AF159" s="6">
        <v>4.9953659999999998</v>
      </c>
      <c r="AG159" s="6">
        <v>5.04129</v>
      </c>
      <c r="AH159" s="6">
        <v>5.0966329999999997</v>
      </c>
      <c r="AI159" s="6">
        <v>5.1333209999999996</v>
      </c>
      <c r="AJ159" s="6">
        <v>5.1702409999999999</v>
      </c>
      <c r="AK159" s="6">
        <v>5.2140319999999996</v>
      </c>
      <c r="AL159" s="5">
        <v>2.2430000000000002E-3</v>
      </c>
    </row>
    <row r="160" spans="1:38" ht="15" customHeight="1">
      <c r="A160" s="81" t="s">
        <v>978</v>
      </c>
      <c r="B160" s="7" t="s">
        <v>901</v>
      </c>
      <c r="C160" s="6">
        <v>6.2349000000000002E-2</v>
      </c>
      <c r="D160" s="6">
        <v>5.6120999999999997E-2</v>
      </c>
      <c r="E160" s="6">
        <v>5.0397999999999998E-2</v>
      </c>
      <c r="F160" s="6">
        <v>4.5298999999999999E-2</v>
      </c>
      <c r="G160" s="6">
        <v>4.0374E-2</v>
      </c>
      <c r="H160" s="6">
        <v>3.6208999999999998E-2</v>
      </c>
      <c r="I160" s="6">
        <v>3.3090000000000001E-2</v>
      </c>
      <c r="J160" s="6">
        <v>2.9855E-2</v>
      </c>
      <c r="K160" s="6">
        <v>2.6518E-2</v>
      </c>
      <c r="L160" s="6">
        <v>2.4140000000000002E-2</v>
      </c>
      <c r="M160" s="6">
        <v>2.2412999999999999E-2</v>
      </c>
      <c r="N160" s="6">
        <v>2.1069000000000001E-2</v>
      </c>
      <c r="O160" s="6">
        <v>1.9470999999999999E-2</v>
      </c>
      <c r="P160" s="6">
        <v>1.8512000000000001E-2</v>
      </c>
      <c r="Q160" s="6">
        <v>1.7229000000000001E-2</v>
      </c>
      <c r="R160" s="6">
        <v>1.6149E-2</v>
      </c>
      <c r="S160" s="6">
        <v>1.5299E-2</v>
      </c>
      <c r="T160" s="6">
        <v>1.4498E-2</v>
      </c>
      <c r="U160" s="6">
        <v>1.4101000000000001E-2</v>
      </c>
      <c r="V160" s="6">
        <v>1.3365E-2</v>
      </c>
      <c r="W160" s="6">
        <v>1.3016E-2</v>
      </c>
      <c r="X160" s="6">
        <v>1.2832E-2</v>
      </c>
      <c r="Y160" s="6">
        <v>1.2626999999999999E-2</v>
      </c>
      <c r="Z160" s="6">
        <v>1.223E-2</v>
      </c>
      <c r="AA160" s="6">
        <v>1.2128999999999999E-2</v>
      </c>
      <c r="AB160" s="6">
        <v>1.1786E-2</v>
      </c>
      <c r="AC160" s="6">
        <v>1.1334E-2</v>
      </c>
      <c r="AD160" s="6">
        <v>1.1191E-2</v>
      </c>
      <c r="AE160" s="6">
        <v>1.1103E-2</v>
      </c>
      <c r="AF160" s="6">
        <v>1.1044999999999999E-2</v>
      </c>
      <c r="AG160" s="6">
        <v>1.0964E-2</v>
      </c>
      <c r="AH160" s="6">
        <v>1.1145E-2</v>
      </c>
      <c r="AI160" s="6">
        <v>1.1017000000000001E-2</v>
      </c>
      <c r="AJ160" s="6">
        <v>1.0892000000000001E-2</v>
      </c>
      <c r="AK160" s="6">
        <v>1.0788000000000001E-2</v>
      </c>
      <c r="AL160" s="5">
        <v>-4.8744999999999997E-2</v>
      </c>
    </row>
    <row r="161" spans="1:38" ht="15" customHeight="1">
      <c r="A161" s="81" t="s">
        <v>977</v>
      </c>
      <c r="B161" s="7" t="s">
        <v>793</v>
      </c>
      <c r="C161" s="6">
        <v>3.333E-3</v>
      </c>
      <c r="D161" s="6">
        <v>3.1199999999999999E-3</v>
      </c>
      <c r="E161" s="6">
        <v>3.0100000000000001E-3</v>
      </c>
      <c r="F161" s="6">
        <v>2.8349999999999998E-3</v>
      </c>
      <c r="G161" s="6">
        <v>2.722E-3</v>
      </c>
      <c r="H161" s="6">
        <v>2.5590000000000001E-3</v>
      </c>
      <c r="I161" s="6">
        <v>2.3730000000000001E-3</v>
      </c>
      <c r="J161" s="6">
        <v>2.2049999999999999E-3</v>
      </c>
      <c r="K161" s="6">
        <v>1.9659999999999999E-3</v>
      </c>
      <c r="L161" s="6">
        <v>1.931E-3</v>
      </c>
      <c r="M161" s="6">
        <v>1.884E-3</v>
      </c>
      <c r="N161" s="6">
        <v>1.921E-3</v>
      </c>
      <c r="O161" s="6">
        <v>1.6659999999999999E-3</v>
      </c>
      <c r="P161" s="6">
        <v>1.598E-3</v>
      </c>
      <c r="Q161" s="6">
        <v>1.58E-3</v>
      </c>
      <c r="R161" s="6">
        <v>1.2999999999999999E-3</v>
      </c>
      <c r="S161" s="6">
        <v>1.266E-3</v>
      </c>
      <c r="T161" s="6">
        <v>1.2620000000000001E-3</v>
      </c>
      <c r="U161" s="6">
        <v>1.284E-3</v>
      </c>
      <c r="V161" s="6">
        <v>1.323E-3</v>
      </c>
      <c r="W161" s="6">
        <v>1.372E-3</v>
      </c>
      <c r="X161" s="6">
        <v>1.4319999999999999E-3</v>
      </c>
      <c r="Y161" s="6">
        <v>1.4989999999999999E-3</v>
      </c>
      <c r="Z161" s="6">
        <v>1.572E-3</v>
      </c>
      <c r="AA161" s="6">
        <v>1.65E-3</v>
      </c>
      <c r="AB161" s="6">
        <v>1.7340000000000001E-3</v>
      </c>
      <c r="AC161" s="6">
        <v>1.8209999999999999E-3</v>
      </c>
      <c r="AD161" s="6">
        <v>1.913E-3</v>
      </c>
      <c r="AE161" s="6">
        <v>2.0079999999999998E-3</v>
      </c>
      <c r="AF161" s="6">
        <v>2.1059999999999998E-3</v>
      </c>
      <c r="AG161" s="6">
        <v>2.2130000000000001E-3</v>
      </c>
      <c r="AH161" s="6">
        <v>2.317E-3</v>
      </c>
      <c r="AI161" s="6">
        <v>2.4220000000000001E-3</v>
      </c>
      <c r="AJ161" s="6">
        <v>2.529E-3</v>
      </c>
      <c r="AK161" s="6">
        <v>2.6519999999999998E-3</v>
      </c>
      <c r="AL161" s="5">
        <v>-4.9100000000000003E-3</v>
      </c>
    </row>
    <row r="162" spans="1:38" ht="15" customHeight="1">
      <c r="A162" s="81" t="s">
        <v>976</v>
      </c>
      <c r="B162" s="7" t="s">
        <v>898</v>
      </c>
      <c r="C162" s="6">
        <v>2.7335999999999999E-2</v>
      </c>
      <c r="D162" s="6">
        <v>3.1858999999999998E-2</v>
      </c>
      <c r="E162" s="6">
        <v>3.6319999999999998E-2</v>
      </c>
      <c r="F162" s="6">
        <v>4.0573999999999999E-2</v>
      </c>
      <c r="G162" s="6">
        <v>4.4363E-2</v>
      </c>
      <c r="H162" s="6">
        <v>4.7581999999999999E-2</v>
      </c>
      <c r="I162" s="6">
        <v>5.0587E-2</v>
      </c>
      <c r="J162" s="6">
        <v>5.3233000000000003E-2</v>
      </c>
      <c r="K162" s="6">
        <v>5.5580999999999998E-2</v>
      </c>
      <c r="L162" s="6">
        <v>5.7708000000000002E-2</v>
      </c>
      <c r="M162" s="6">
        <v>5.9729999999999998E-2</v>
      </c>
      <c r="N162" s="6">
        <v>6.1711000000000002E-2</v>
      </c>
      <c r="O162" s="6">
        <v>6.3743999999999995E-2</v>
      </c>
      <c r="P162" s="6">
        <v>6.5872E-2</v>
      </c>
      <c r="Q162" s="6">
        <v>6.8099999999999994E-2</v>
      </c>
      <c r="R162" s="6">
        <v>7.0471000000000006E-2</v>
      </c>
      <c r="S162" s="6">
        <v>7.3055999999999996E-2</v>
      </c>
      <c r="T162" s="6">
        <v>7.5970999999999997E-2</v>
      </c>
      <c r="U162" s="6">
        <v>7.9279000000000002E-2</v>
      </c>
      <c r="V162" s="6">
        <v>8.2941000000000001E-2</v>
      </c>
      <c r="W162" s="6">
        <v>8.7206000000000006E-2</v>
      </c>
      <c r="X162" s="6">
        <v>9.1939000000000007E-2</v>
      </c>
      <c r="Y162" s="6">
        <v>9.7334000000000004E-2</v>
      </c>
      <c r="Z162" s="6">
        <v>0.10355300000000001</v>
      </c>
      <c r="AA162" s="6">
        <v>0.110725</v>
      </c>
      <c r="AB162" s="6">
        <v>0.118978</v>
      </c>
      <c r="AC162" s="6">
        <v>0.12804599999999999</v>
      </c>
      <c r="AD162" s="6">
        <v>0.138623</v>
      </c>
      <c r="AE162" s="6">
        <v>0.15062700000000001</v>
      </c>
      <c r="AF162" s="6">
        <v>0.16344500000000001</v>
      </c>
      <c r="AG162" s="6">
        <v>0.178143</v>
      </c>
      <c r="AH162" s="6">
        <v>0.19411500000000001</v>
      </c>
      <c r="AI162" s="6">
        <v>0.21098600000000001</v>
      </c>
      <c r="AJ162" s="6">
        <v>0.22922500000000001</v>
      </c>
      <c r="AK162" s="6">
        <v>0.24906</v>
      </c>
      <c r="AL162" s="5">
        <v>6.4297000000000007E-2</v>
      </c>
    </row>
    <row r="163" spans="1:38" ht="15" customHeight="1">
      <c r="A163" s="81" t="s">
        <v>975</v>
      </c>
      <c r="B163" s="7" t="s">
        <v>896</v>
      </c>
      <c r="C163" s="6">
        <v>0</v>
      </c>
      <c r="D163" s="6">
        <v>0</v>
      </c>
      <c r="E163" s="6">
        <v>0</v>
      </c>
      <c r="F163" s="6">
        <v>0</v>
      </c>
      <c r="G163" s="6">
        <v>0</v>
      </c>
      <c r="H163" s="6">
        <v>0</v>
      </c>
      <c r="I163" s="6">
        <v>0</v>
      </c>
      <c r="J163" s="6">
        <v>0</v>
      </c>
      <c r="K163" s="6">
        <v>0</v>
      </c>
      <c r="L163" s="6">
        <v>0</v>
      </c>
      <c r="M163" s="6">
        <v>0</v>
      </c>
      <c r="N163" s="6">
        <v>0</v>
      </c>
      <c r="O163" s="6">
        <v>0</v>
      </c>
      <c r="P163" s="6">
        <v>0</v>
      </c>
      <c r="Q163" s="6">
        <v>0</v>
      </c>
      <c r="R163" s="6">
        <v>0</v>
      </c>
      <c r="S163" s="6">
        <v>0</v>
      </c>
      <c r="T163" s="6">
        <v>0</v>
      </c>
      <c r="U163" s="6">
        <v>0</v>
      </c>
      <c r="V163" s="6">
        <v>0</v>
      </c>
      <c r="W163" s="6">
        <v>0</v>
      </c>
      <c r="X163" s="6">
        <v>0</v>
      </c>
      <c r="Y163" s="6">
        <v>0</v>
      </c>
      <c r="Z163" s="6">
        <v>0</v>
      </c>
      <c r="AA163" s="6">
        <v>0</v>
      </c>
      <c r="AB163" s="6">
        <v>0</v>
      </c>
      <c r="AC163" s="6">
        <v>0</v>
      </c>
      <c r="AD163" s="6">
        <v>0</v>
      </c>
      <c r="AE163" s="6">
        <v>0</v>
      </c>
      <c r="AF163" s="6">
        <v>0</v>
      </c>
      <c r="AG163" s="6">
        <v>0</v>
      </c>
      <c r="AH163" s="6">
        <v>0</v>
      </c>
      <c r="AI163" s="6">
        <v>0</v>
      </c>
      <c r="AJ163" s="6">
        <v>0</v>
      </c>
      <c r="AK163" s="6">
        <v>0</v>
      </c>
      <c r="AL163" s="5" t="s">
        <v>191</v>
      </c>
    </row>
    <row r="164" spans="1:38" ht="15" customHeight="1">
      <c r="A164" s="81" t="s">
        <v>974</v>
      </c>
      <c r="B164" s="7" t="s">
        <v>894</v>
      </c>
      <c r="C164" s="6">
        <v>0</v>
      </c>
      <c r="D164" s="6">
        <v>0</v>
      </c>
      <c r="E164" s="6">
        <v>4.0400000000000001E-4</v>
      </c>
      <c r="F164" s="6">
        <v>8.4500000000000005E-4</v>
      </c>
      <c r="G164" s="6">
        <v>1.2960000000000001E-3</v>
      </c>
      <c r="H164" s="6">
        <v>1.7359999999999999E-3</v>
      </c>
      <c r="I164" s="6">
        <v>2.2009999999999998E-3</v>
      </c>
      <c r="J164" s="6">
        <v>2.663E-3</v>
      </c>
      <c r="K164" s="6">
        <v>3.1220000000000002E-3</v>
      </c>
      <c r="L164" s="6">
        <v>3.581E-3</v>
      </c>
      <c r="M164" s="6">
        <v>4.0499999999999998E-3</v>
      </c>
      <c r="N164" s="6">
        <v>4.5380000000000004E-3</v>
      </c>
      <c r="O164" s="6">
        <v>5.0499999999999998E-3</v>
      </c>
      <c r="P164" s="6">
        <v>5.5859999999999998E-3</v>
      </c>
      <c r="Q164" s="6">
        <v>6.1399999999999996E-3</v>
      </c>
      <c r="R164" s="6">
        <v>6.711E-3</v>
      </c>
      <c r="S164" s="6">
        <v>7.2979999999999998E-3</v>
      </c>
      <c r="T164" s="6">
        <v>7.8980000000000005E-3</v>
      </c>
      <c r="U164" s="6">
        <v>8.5129999999999997E-3</v>
      </c>
      <c r="V164" s="6">
        <v>9.1450000000000004E-3</v>
      </c>
      <c r="W164" s="6">
        <v>9.7970000000000002E-3</v>
      </c>
      <c r="X164" s="6">
        <v>1.0466E-2</v>
      </c>
      <c r="Y164" s="6">
        <v>1.1148E-2</v>
      </c>
      <c r="Z164" s="6">
        <v>1.1847999999999999E-2</v>
      </c>
      <c r="AA164" s="6">
        <v>1.2574999999999999E-2</v>
      </c>
      <c r="AB164" s="6">
        <v>1.3329000000000001E-2</v>
      </c>
      <c r="AC164" s="6">
        <v>1.4106E-2</v>
      </c>
      <c r="AD164" s="6">
        <v>1.4907E-2</v>
      </c>
      <c r="AE164" s="6">
        <v>1.5730000000000001E-2</v>
      </c>
      <c r="AF164" s="6">
        <v>1.6574999999999999E-2</v>
      </c>
      <c r="AG164" s="6">
        <v>1.7441999999999999E-2</v>
      </c>
      <c r="AH164" s="6">
        <v>1.8339999999999999E-2</v>
      </c>
      <c r="AI164" s="6">
        <v>1.9265000000000001E-2</v>
      </c>
      <c r="AJ164" s="6">
        <v>2.0205999999999998E-2</v>
      </c>
      <c r="AK164" s="6">
        <v>2.1294E-2</v>
      </c>
      <c r="AL164" s="5" t="s">
        <v>191</v>
      </c>
    </row>
    <row r="165" spans="1:38" ht="15" customHeight="1">
      <c r="A165" s="81" t="s">
        <v>973</v>
      </c>
      <c r="B165" s="7" t="s">
        <v>892</v>
      </c>
      <c r="C165" s="6">
        <v>0</v>
      </c>
      <c r="D165" s="6">
        <v>0</v>
      </c>
      <c r="E165" s="6">
        <v>1.84E-4</v>
      </c>
      <c r="F165" s="6">
        <v>3.8499999999999998E-4</v>
      </c>
      <c r="G165" s="6">
        <v>5.9000000000000003E-4</v>
      </c>
      <c r="H165" s="6">
        <v>7.9100000000000004E-4</v>
      </c>
      <c r="I165" s="6">
        <v>1.0020000000000001E-3</v>
      </c>
      <c r="J165" s="6">
        <v>1.2130000000000001E-3</v>
      </c>
      <c r="K165" s="6">
        <v>1.4220000000000001E-3</v>
      </c>
      <c r="L165" s="6">
        <v>1.6310000000000001E-3</v>
      </c>
      <c r="M165" s="6">
        <v>1.8450000000000001E-3</v>
      </c>
      <c r="N165" s="6">
        <v>2.0669999999999998E-3</v>
      </c>
      <c r="O165" s="6">
        <v>2.3E-3</v>
      </c>
      <c r="P165" s="6">
        <v>2.5439999999999998E-3</v>
      </c>
      <c r="Q165" s="6">
        <v>2.797E-3</v>
      </c>
      <c r="R165" s="6">
        <v>3.0569999999999998E-3</v>
      </c>
      <c r="S165" s="6">
        <v>3.3240000000000001E-3</v>
      </c>
      <c r="T165" s="6">
        <v>3.5969999999999999E-3</v>
      </c>
      <c r="U165" s="6">
        <v>3.8769999999999998E-3</v>
      </c>
      <c r="V165" s="6">
        <v>4.1660000000000004E-3</v>
      </c>
      <c r="W165" s="6">
        <v>4.463E-3</v>
      </c>
      <c r="X165" s="6">
        <v>4.7670000000000004E-3</v>
      </c>
      <c r="Y165" s="6">
        <v>5.078E-3</v>
      </c>
      <c r="Z165" s="6">
        <v>5.3969999999999999E-3</v>
      </c>
      <c r="AA165" s="6">
        <v>5.7279999999999996E-3</v>
      </c>
      <c r="AB165" s="6">
        <v>6.071E-3</v>
      </c>
      <c r="AC165" s="6">
        <v>6.4250000000000002E-3</v>
      </c>
      <c r="AD165" s="6">
        <v>6.79E-3</v>
      </c>
      <c r="AE165" s="6">
        <v>7.1650000000000004E-3</v>
      </c>
      <c r="AF165" s="6">
        <v>7.5500000000000003E-3</v>
      </c>
      <c r="AG165" s="6">
        <v>7.9439999999999997E-3</v>
      </c>
      <c r="AH165" s="6">
        <v>8.3540000000000003E-3</v>
      </c>
      <c r="AI165" s="6">
        <v>8.7749999999999998E-3</v>
      </c>
      <c r="AJ165" s="6">
        <v>9.2040000000000004E-3</v>
      </c>
      <c r="AK165" s="6">
        <v>9.6989999999999993E-3</v>
      </c>
      <c r="AL165" s="5" t="s">
        <v>191</v>
      </c>
    </row>
    <row r="166" spans="1:38" ht="15" customHeight="1">
      <c r="A166" s="81" t="s">
        <v>972</v>
      </c>
      <c r="B166" s="7" t="s">
        <v>890</v>
      </c>
      <c r="C166" s="6">
        <v>0</v>
      </c>
      <c r="D166" s="6">
        <v>0</v>
      </c>
      <c r="E166" s="6">
        <v>1.76E-4</v>
      </c>
      <c r="F166" s="6">
        <v>3.68E-4</v>
      </c>
      <c r="G166" s="6">
        <v>5.6400000000000005E-4</v>
      </c>
      <c r="H166" s="6">
        <v>7.5600000000000005E-4</v>
      </c>
      <c r="I166" s="6">
        <v>9.5799999999999998E-4</v>
      </c>
      <c r="J166" s="6">
        <v>1.16E-3</v>
      </c>
      <c r="K166" s="6">
        <v>1.3600000000000001E-3</v>
      </c>
      <c r="L166" s="6">
        <v>1.56E-3</v>
      </c>
      <c r="M166" s="6">
        <v>1.7639999999999999E-3</v>
      </c>
      <c r="N166" s="6">
        <v>1.977E-3</v>
      </c>
      <c r="O166" s="6">
        <v>2.2000000000000001E-3</v>
      </c>
      <c r="P166" s="6">
        <v>2.4329999999999998E-3</v>
      </c>
      <c r="Q166" s="6">
        <v>2.6740000000000002E-3</v>
      </c>
      <c r="R166" s="6">
        <v>2.9229999999999998E-3</v>
      </c>
      <c r="S166" s="6">
        <v>3.179E-3</v>
      </c>
      <c r="T166" s="6">
        <v>3.4399999999999999E-3</v>
      </c>
      <c r="U166" s="6">
        <v>3.7079999999999999E-3</v>
      </c>
      <c r="V166" s="6">
        <v>3.9830000000000004E-3</v>
      </c>
      <c r="W166" s="6">
        <v>4.267E-3</v>
      </c>
      <c r="X166" s="6">
        <v>4.5580000000000004E-3</v>
      </c>
      <c r="Y166" s="6">
        <v>4.8549999999999999E-3</v>
      </c>
      <c r="Z166" s="6">
        <v>5.1609999999999998E-3</v>
      </c>
      <c r="AA166" s="6">
        <v>5.4770000000000001E-3</v>
      </c>
      <c r="AB166" s="6">
        <v>5.8060000000000004E-3</v>
      </c>
      <c r="AC166" s="6">
        <v>6.1440000000000002E-3</v>
      </c>
      <c r="AD166" s="6">
        <v>6.4929999999999996E-3</v>
      </c>
      <c r="AE166" s="6">
        <v>6.8519999999999996E-3</v>
      </c>
      <c r="AF166" s="6">
        <v>7.2189999999999997E-3</v>
      </c>
      <c r="AG166" s="6">
        <v>7.5969999999999996E-3</v>
      </c>
      <c r="AH166" s="6">
        <v>7.9880000000000003E-3</v>
      </c>
      <c r="AI166" s="6">
        <v>8.3909999999999992E-3</v>
      </c>
      <c r="AJ166" s="6">
        <v>8.8009999999999998E-3</v>
      </c>
      <c r="AK166" s="6">
        <v>9.2750000000000003E-3</v>
      </c>
      <c r="AL166" s="5" t="s">
        <v>191</v>
      </c>
    </row>
    <row r="167" spans="1:38" ht="15" customHeight="1">
      <c r="A167" s="81" t="s">
        <v>971</v>
      </c>
      <c r="B167" s="7" t="s">
        <v>888</v>
      </c>
      <c r="C167" s="6">
        <v>0</v>
      </c>
      <c r="D167" s="6">
        <v>0</v>
      </c>
      <c r="E167" s="6">
        <v>2.6499999999999999E-4</v>
      </c>
      <c r="F167" s="6">
        <v>5.5500000000000005E-4</v>
      </c>
      <c r="G167" s="6">
        <v>8.4999999999999995E-4</v>
      </c>
      <c r="H167" s="6">
        <v>1.139E-3</v>
      </c>
      <c r="I167" s="6">
        <v>1.444E-3</v>
      </c>
      <c r="J167" s="6">
        <v>1.748E-3</v>
      </c>
      <c r="K167" s="6">
        <v>2.049E-3</v>
      </c>
      <c r="L167" s="6">
        <v>2.3500000000000001E-3</v>
      </c>
      <c r="M167" s="6">
        <v>2.6580000000000002E-3</v>
      </c>
      <c r="N167" s="6">
        <v>2.9789999999999999E-3</v>
      </c>
      <c r="O167" s="6">
        <v>3.3140000000000001E-3</v>
      </c>
      <c r="P167" s="6">
        <v>3.666E-3</v>
      </c>
      <c r="Q167" s="6">
        <v>4.0299999999999997E-3</v>
      </c>
      <c r="R167" s="6">
        <v>4.4050000000000001E-3</v>
      </c>
      <c r="S167" s="6">
        <v>4.79E-3</v>
      </c>
      <c r="T167" s="6">
        <v>5.1830000000000001E-3</v>
      </c>
      <c r="U167" s="6">
        <v>5.587E-3</v>
      </c>
      <c r="V167" s="6">
        <v>6.0020000000000004E-3</v>
      </c>
      <c r="W167" s="6">
        <v>6.43E-3</v>
      </c>
      <c r="X167" s="6">
        <v>6.868E-3</v>
      </c>
      <c r="Y167" s="6">
        <v>7.3159999999999996E-3</v>
      </c>
      <c r="Z167" s="6">
        <v>7.7759999999999999E-3</v>
      </c>
      <c r="AA167" s="6">
        <v>8.2529999999999999E-3</v>
      </c>
      <c r="AB167" s="6">
        <v>8.7480000000000006E-3</v>
      </c>
      <c r="AC167" s="6">
        <v>9.2569999999999996E-3</v>
      </c>
      <c r="AD167" s="6">
        <v>9.783E-3</v>
      </c>
      <c r="AE167" s="6">
        <v>1.0324E-2</v>
      </c>
      <c r="AF167" s="6">
        <v>1.0878000000000001E-2</v>
      </c>
      <c r="AG167" s="6">
        <v>1.1447000000000001E-2</v>
      </c>
      <c r="AH167" s="6">
        <v>1.2036E-2</v>
      </c>
      <c r="AI167" s="6">
        <v>1.2643E-2</v>
      </c>
      <c r="AJ167" s="6">
        <v>1.3261E-2</v>
      </c>
      <c r="AK167" s="6">
        <v>1.3975E-2</v>
      </c>
      <c r="AL167" s="5" t="s">
        <v>191</v>
      </c>
    </row>
    <row r="168" spans="1:38" ht="15" customHeight="1">
      <c r="A168" s="81" t="s">
        <v>970</v>
      </c>
      <c r="B168" s="7" t="s">
        <v>886</v>
      </c>
      <c r="C168" s="6">
        <v>4.9672590000000003</v>
      </c>
      <c r="D168" s="6">
        <v>4.933548</v>
      </c>
      <c r="E168" s="6">
        <v>4.9083560000000004</v>
      </c>
      <c r="F168" s="6">
        <v>4.9041309999999996</v>
      </c>
      <c r="G168" s="6">
        <v>4.8885059999999996</v>
      </c>
      <c r="H168" s="6">
        <v>4.8611659999999999</v>
      </c>
      <c r="I168" s="6">
        <v>4.8419179999999997</v>
      </c>
      <c r="J168" s="6">
        <v>4.8083470000000004</v>
      </c>
      <c r="K168" s="6">
        <v>4.7778239999999998</v>
      </c>
      <c r="L168" s="6">
        <v>4.7580980000000004</v>
      </c>
      <c r="M168" s="6">
        <v>4.7450020000000004</v>
      </c>
      <c r="N168" s="6">
        <v>4.7426389999999996</v>
      </c>
      <c r="O168" s="6">
        <v>4.7191770000000002</v>
      </c>
      <c r="P168" s="6">
        <v>4.716164</v>
      </c>
      <c r="Q168" s="6">
        <v>4.7279299999999997</v>
      </c>
      <c r="R168" s="6">
        <v>4.7459639999999998</v>
      </c>
      <c r="S168" s="6">
        <v>4.76661</v>
      </c>
      <c r="T168" s="6">
        <v>4.7579039999999999</v>
      </c>
      <c r="U168" s="6">
        <v>4.7588569999999999</v>
      </c>
      <c r="V168" s="6">
        <v>4.7866179999999998</v>
      </c>
      <c r="W168" s="6">
        <v>4.8176800000000002</v>
      </c>
      <c r="X168" s="6">
        <v>4.8665609999999999</v>
      </c>
      <c r="Y168" s="6">
        <v>4.8959970000000004</v>
      </c>
      <c r="Z168" s="6">
        <v>4.9401219999999997</v>
      </c>
      <c r="AA168" s="6">
        <v>4.9175170000000001</v>
      </c>
      <c r="AB168" s="6">
        <v>4.9614950000000002</v>
      </c>
      <c r="AC168" s="6">
        <v>5.0035800000000004</v>
      </c>
      <c r="AD168" s="6">
        <v>5.0686489999999997</v>
      </c>
      <c r="AE168" s="6">
        <v>5.1485630000000002</v>
      </c>
      <c r="AF168" s="6">
        <v>5.214181</v>
      </c>
      <c r="AG168" s="6">
        <v>5.2770409999999996</v>
      </c>
      <c r="AH168" s="6">
        <v>5.3509260000000003</v>
      </c>
      <c r="AI168" s="6">
        <v>5.4068209999999999</v>
      </c>
      <c r="AJ168" s="6">
        <v>5.4643610000000002</v>
      </c>
      <c r="AK168" s="6">
        <v>5.5307729999999999</v>
      </c>
      <c r="AL168" s="5">
        <v>3.4689999999999999E-3</v>
      </c>
    </row>
    <row r="169" spans="1:38" ht="15" customHeight="1">
      <c r="A169" s="81" t="s">
        <v>969</v>
      </c>
      <c r="B169" s="4" t="s">
        <v>968</v>
      </c>
      <c r="C169" s="3">
        <v>11.343912</v>
      </c>
      <c r="D169" s="3">
        <v>11.40263</v>
      </c>
      <c r="E169" s="3">
        <v>11.511082999999999</v>
      </c>
      <c r="F169" s="3">
        <v>11.657482999999999</v>
      </c>
      <c r="G169" s="3">
        <v>11.814253000000001</v>
      </c>
      <c r="H169" s="3">
        <v>11.949412000000001</v>
      </c>
      <c r="I169" s="3">
        <v>12.102097000000001</v>
      </c>
      <c r="J169" s="3">
        <v>12.238301</v>
      </c>
      <c r="K169" s="3">
        <v>12.378355000000001</v>
      </c>
      <c r="L169" s="3">
        <v>12.531831</v>
      </c>
      <c r="M169" s="3">
        <v>12.696869</v>
      </c>
      <c r="N169" s="3">
        <v>12.877212999999999</v>
      </c>
      <c r="O169" s="3">
        <v>13.009971999999999</v>
      </c>
      <c r="P169" s="3">
        <v>13.206613000000001</v>
      </c>
      <c r="Q169" s="3">
        <v>13.373328000000001</v>
      </c>
      <c r="R169" s="3">
        <v>13.637634</v>
      </c>
      <c r="S169" s="3">
        <v>13.811453999999999</v>
      </c>
      <c r="T169" s="3">
        <v>13.963521</v>
      </c>
      <c r="U169" s="3">
        <v>14.111143999999999</v>
      </c>
      <c r="V169" s="3">
        <v>14.307183999999999</v>
      </c>
      <c r="W169" s="3">
        <v>14.518411</v>
      </c>
      <c r="X169" s="3">
        <v>14.757228</v>
      </c>
      <c r="Y169" s="3">
        <v>14.974558</v>
      </c>
      <c r="Z169" s="3">
        <v>15.146312</v>
      </c>
      <c r="AA169" s="3">
        <v>15.301682</v>
      </c>
      <c r="AB169" s="3">
        <v>15.457267</v>
      </c>
      <c r="AC169" s="3">
        <v>15.692373999999999</v>
      </c>
      <c r="AD169" s="3">
        <v>16.021511</v>
      </c>
      <c r="AE169" s="3">
        <v>16.336228999999999</v>
      </c>
      <c r="AF169" s="3">
        <v>16.588204999999999</v>
      </c>
      <c r="AG169" s="3">
        <v>16.886814000000001</v>
      </c>
      <c r="AH169" s="3">
        <v>17.198502000000001</v>
      </c>
      <c r="AI169" s="3">
        <v>17.472035999999999</v>
      </c>
      <c r="AJ169" s="3">
        <v>17.740078</v>
      </c>
      <c r="AK169" s="3">
        <v>18.029368999999999</v>
      </c>
      <c r="AL169" s="2">
        <v>1.3979999999999999E-2</v>
      </c>
    </row>
    <row r="171" spans="1:38" ht="15" customHeight="1">
      <c r="B171" s="4" t="s">
        <v>967</v>
      </c>
    </row>
    <row r="173" spans="1:38" ht="15" customHeight="1">
      <c r="B173" s="4" t="s">
        <v>966</v>
      </c>
    </row>
    <row r="174" spans="1:38" ht="15" customHeight="1">
      <c r="B174" s="4" t="s">
        <v>929</v>
      </c>
    </row>
    <row r="175" spans="1:38" ht="15" customHeight="1">
      <c r="A175" s="81" t="s">
        <v>965</v>
      </c>
      <c r="B175" s="7" t="s">
        <v>903</v>
      </c>
      <c r="C175" s="8">
        <v>14.119266</v>
      </c>
      <c r="D175" s="8">
        <v>14.380824</v>
      </c>
      <c r="E175" s="8">
        <v>15.733207999999999</v>
      </c>
      <c r="F175" s="8">
        <v>15.788014</v>
      </c>
      <c r="G175" s="8">
        <v>15.869884000000001</v>
      </c>
      <c r="H175" s="8">
        <v>16.065956</v>
      </c>
      <c r="I175" s="8">
        <v>16.262326999999999</v>
      </c>
      <c r="J175" s="8">
        <v>16.513238999999999</v>
      </c>
      <c r="K175" s="8">
        <v>16.818816999999999</v>
      </c>
      <c r="L175" s="8">
        <v>17.165668</v>
      </c>
      <c r="M175" s="8">
        <v>17.507998000000001</v>
      </c>
      <c r="N175" s="8">
        <v>17.792729999999999</v>
      </c>
      <c r="O175" s="8">
        <v>17.919391999999998</v>
      </c>
      <c r="P175" s="8">
        <v>18.089046</v>
      </c>
      <c r="Q175" s="8">
        <v>18.188621999999999</v>
      </c>
      <c r="R175" s="8">
        <v>18.251657000000002</v>
      </c>
      <c r="S175" s="8">
        <v>18.276691</v>
      </c>
      <c r="T175" s="8">
        <v>18.279097</v>
      </c>
      <c r="U175" s="8">
        <v>18.281078000000001</v>
      </c>
      <c r="V175" s="8">
        <v>18.282518</v>
      </c>
      <c r="W175" s="8">
        <v>18.284105</v>
      </c>
      <c r="X175" s="8">
        <v>18.285625</v>
      </c>
      <c r="Y175" s="8">
        <v>18.287123000000001</v>
      </c>
      <c r="Z175" s="8">
        <v>18.288526999999998</v>
      </c>
      <c r="AA175" s="8">
        <v>18.289762</v>
      </c>
      <c r="AB175" s="8">
        <v>18.290870999999999</v>
      </c>
      <c r="AC175" s="8">
        <v>18.291992</v>
      </c>
      <c r="AD175" s="8">
        <v>18.293303000000002</v>
      </c>
      <c r="AE175" s="8">
        <v>18.294214</v>
      </c>
      <c r="AF175" s="8">
        <v>18.295127999999998</v>
      </c>
      <c r="AG175" s="8">
        <v>18.296188000000001</v>
      </c>
      <c r="AH175" s="8">
        <v>18.297041</v>
      </c>
      <c r="AI175" s="8">
        <v>18.297702999999998</v>
      </c>
      <c r="AJ175" s="8">
        <v>18.298739999999999</v>
      </c>
      <c r="AK175" s="8">
        <v>18.299952999999999</v>
      </c>
      <c r="AL175" s="5">
        <v>7.3299999999999997E-3</v>
      </c>
    </row>
    <row r="176" spans="1:38" ht="15" customHeight="1">
      <c r="A176" s="81" t="s">
        <v>964</v>
      </c>
      <c r="B176" s="7" t="s">
        <v>901</v>
      </c>
      <c r="C176" s="8">
        <v>10.477683000000001</v>
      </c>
      <c r="D176" s="8">
        <v>10.575519999999999</v>
      </c>
      <c r="E176" s="8">
        <v>11.544097000000001</v>
      </c>
      <c r="F176" s="8">
        <v>11.588642</v>
      </c>
      <c r="G176" s="8">
        <v>11.648263</v>
      </c>
      <c r="H176" s="8">
        <v>11.850787</v>
      </c>
      <c r="I176" s="8">
        <v>11.993600000000001</v>
      </c>
      <c r="J176" s="8">
        <v>12.159011</v>
      </c>
      <c r="K176" s="8">
        <v>12.358052000000001</v>
      </c>
      <c r="L176" s="8">
        <v>12.582388</v>
      </c>
      <c r="M176" s="8">
        <v>12.830755</v>
      </c>
      <c r="N176" s="8">
        <v>13.051772</v>
      </c>
      <c r="O176" s="8">
        <v>13.153993</v>
      </c>
      <c r="P176" s="8">
        <v>13.340018000000001</v>
      </c>
      <c r="Q176" s="8">
        <v>13.507088</v>
      </c>
      <c r="R176" s="8">
        <v>13.640715999999999</v>
      </c>
      <c r="S176" s="8">
        <v>13.722875</v>
      </c>
      <c r="T176" s="8">
        <v>13.745514</v>
      </c>
      <c r="U176" s="8">
        <v>13.755985000000001</v>
      </c>
      <c r="V176" s="8">
        <v>13.771458000000001</v>
      </c>
      <c r="W176" s="8">
        <v>13.787385</v>
      </c>
      <c r="X176" s="8">
        <v>13.802294</v>
      </c>
      <c r="Y176" s="8">
        <v>13.81692</v>
      </c>
      <c r="Z176" s="8">
        <v>13.830695</v>
      </c>
      <c r="AA176" s="8">
        <v>13.843133999999999</v>
      </c>
      <c r="AB176" s="8">
        <v>13.855048</v>
      </c>
      <c r="AC176" s="8">
        <v>13.867188000000001</v>
      </c>
      <c r="AD176" s="8">
        <v>13.882451</v>
      </c>
      <c r="AE176" s="8">
        <v>13.895441999999999</v>
      </c>
      <c r="AF176" s="8">
        <v>13.909495</v>
      </c>
      <c r="AG176" s="8">
        <v>13.922105999999999</v>
      </c>
      <c r="AH176" s="8">
        <v>13.931406000000001</v>
      </c>
      <c r="AI176" s="8">
        <v>13.93909</v>
      </c>
      <c r="AJ176" s="8">
        <v>13.944742</v>
      </c>
      <c r="AK176" s="8">
        <v>13.937397000000001</v>
      </c>
      <c r="AL176" s="5">
        <v>8.3999999999999995E-3</v>
      </c>
    </row>
    <row r="177" spans="1:38" ht="15" customHeight="1">
      <c r="A177" s="81" t="s">
        <v>963</v>
      </c>
      <c r="B177" s="7" t="s">
        <v>793</v>
      </c>
      <c r="C177" s="8">
        <v>10.168298</v>
      </c>
      <c r="D177" s="8">
        <v>10.176292999999999</v>
      </c>
      <c r="E177" s="8">
        <v>11.859359</v>
      </c>
      <c r="F177" s="8">
        <v>12.18187</v>
      </c>
      <c r="G177" s="8">
        <v>12.215733</v>
      </c>
      <c r="H177" s="8">
        <v>12.322537000000001</v>
      </c>
      <c r="I177" s="8">
        <v>12.406223000000001</v>
      </c>
      <c r="J177" s="8">
        <v>12.511670000000001</v>
      </c>
      <c r="K177" s="8">
        <v>12.654812</v>
      </c>
      <c r="L177" s="8">
        <v>12.838352</v>
      </c>
      <c r="M177" s="8">
        <v>13.048832000000001</v>
      </c>
      <c r="N177" s="8">
        <v>13.254460999999999</v>
      </c>
      <c r="O177" s="8">
        <v>13.352463999999999</v>
      </c>
      <c r="P177" s="8">
        <v>13.506289000000001</v>
      </c>
      <c r="Q177" s="8">
        <v>13.634751</v>
      </c>
      <c r="R177" s="8">
        <v>13.716412999999999</v>
      </c>
      <c r="S177" s="8">
        <v>13.75576</v>
      </c>
      <c r="T177" s="8">
        <v>13.770066999999999</v>
      </c>
      <c r="U177" s="8">
        <v>13.773415</v>
      </c>
      <c r="V177" s="8">
        <v>13.772330999999999</v>
      </c>
      <c r="W177" s="8">
        <v>13.771455</v>
      </c>
      <c r="X177" s="8">
        <v>13.77075</v>
      </c>
      <c r="Y177" s="8">
        <v>13.770227999999999</v>
      </c>
      <c r="Z177" s="8">
        <v>13.769845999999999</v>
      </c>
      <c r="AA177" s="8">
        <v>13.767334</v>
      </c>
      <c r="AB177" s="8">
        <v>13.769239000000001</v>
      </c>
      <c r="AC177" s="8">
        <v>13.772402</v>
      </c>
      <c r="AD177" s="8">
        <v>13.770953</v>
      </c>
      <c r="AE177" s="8">
        <v>13.782589</v>
      </c>
      <c r="AF177" s="8">
        <v>13.79951</v>
      </c>
      <c r="AG177" s="8">
        <v>13.822797</v>
      </c>
      <c r="AH177" s="8">
        <v>13.852838999999999</v>
      </c>
      <c r="AI177" s="8">
        <v>13.888979000000001</v>
      </c>
      <c r="AJ177" s="8">
        <v>13.929674</v>
      </c>
      <c r="AK177" s="8">
        <v>13.970934</v>
      </c>
      <c r="AL177" s="5">
        <v>9.6500000000000006E-3</v>
      </c>
    </row>
    <row r="178" spans="1:38" ht="15" customHeight="1">
      <c r="A178" s="81" t="s">
        <v>962</v>
      </c>
      <c r="B178" s="7" t="s">
        <v>898</v>
      </c>
      <c r="C178" s="8">
        <v>9.8394100000000009</v>
      </c>
      <c r="D178" s="8">
        <v>10.001082</v>
      </c>
      <c r="E178" s="8">
        <v>12.033445</v>
      </c>
      <c r="F178" s="8">
        <v>12.061362000000001</v>
      </c>
      <c r="G178" s="8">
        <v>12.096276</v>
      </c>
      <c r="H178" s="8">
        <v>12.22681</v>
      </c>
      <c r="I178" s="8">
        <v>12.336313000000001</v>
      </c>
      <c r="J178" s="8">
        <v>12.435758</v>
      </c>
      <c r="K178" s="8">
        <v>12.590572999999999</v>
      </c>
      <c r="L178" s="8">
        <v>12.785779</v>
      </c>
      <c r="M178" s="8">
        <v>12.968283</v>
      </c>
      <c r="N178" s="8">
        <v>13.149452999999999</v>
      </c>
      <c r="O178" s="8">
        <v>13.211569000000001</v>
      </c>
      <c r="P178" s="8">
        <v>13.332109000000001</v>
      </c>
      <c r="Q178" s="8">
        <v>13.457424</v>
      </c>
      <c r="R178" s="8">
        <v>13.559361000000001</v>
      </c>
      <c r="S178" s="8">
        <v>13.611694</v>
      </c>
      <c r="T178" s="8">
        <v>13.628724999999999</v>
      </c>
      <c r="U178" s="8">
        <v>13.643193</v>
      </c>
      <c r="V178" s="8">
        <v>13.652793000000001</v>
      </c>
      <c r="W178" s="8">
        <v>13.662284</v>
      </c>
      <c r="X178" s="8">
        <v>13.669148</v>
      </c>
      <c r="Y178" s="8">
        <v>13.669373</v>
      </c>
      <c r="Z178" s="8">
        <v>13.667718000000001</v>
      </c>
      <c r="AA178" s="8">
        <v>13.666202999999999</v>
      </c>
      <c r="AB178" s="8">
        <v>13.665384</v>
      </c>
      <c r="AC178" s="8">
        <v>13.664638999999999</v>
      </c>
      <c r="AD178" s="8">
        <v>13.664061999999999</v>
      </c>
      <c r="AE178" s="8">
        <v>13.663463</v>
      </c>
      <c r="AF178" s="8">
        <v>13.662917999999999</v>
      </c>
      <c r="AG178" s="8">
        <v>13.662423</v>
      </c>
      <c r="AH178" s="8">
        <v>13.661968999999999</v>
      </c>
      <c r="AI178" s="8">
        <v>13.661559</v>
      </c>
      <c r="AJ178" s="8">
        <v>13.661346</v>
      </c>
      <c r="AK178" s="8">
        <v>13.661155000000001</v>
      </c>
      <c r="AL178" s="5">
        <v>9.495E-3</v>
      </c>
    </row>
    <row r="179" spans="1:38" ht="15" customHeight="1">
      <c r="A179" s="81" t="s">
        <v>961</v>
      </c>
      <c r="B179" s="7" t="s">
        <v>896</v>
      </c>
      <c r="C179" s="8">
        <v>10.182283</v>
      </c>
      <c r="D179" s="8">
        <v>10.275323999999999</v>
      </c>
      <c r="E179" s="8">
        <v>11.065860000000001</v>
      </c>
      <c r="F179" s="8">
        <v>11.112391000000001</v>
      </c>
      <c r="G179" s="8">
        <v>11.17962</v>
      </c>
      <c r="H179" s="8">
        <v>11.408581</v>
      </c>
      <c r="I179" s="8">
        <v>11.567667999999999</v>
      </c>
      <c r="J179" s="8">
        <v>11.75244</v>
      </c>
      <c r="K179" s="8">
        <v>11.977831</v>
      </c>
      <c r="L179" s="8">
        <v>12.240588000000001</v>
      </c>
      <c r="M179" s="8">
        <v>12.489750000000001</v>
      </c>
      <c r="N179" s="8">
        <v>12.737584999999999</v>
      </c>
      <c r="O179" s="8">
        <v>12.858964</v>
      </c>
      <c r="P179" s="8">
        <v>13.039472999999999</v>
      </c>
      <c r="Q179" s="8">
        <v>13.196545</v>
      </c>
      <c r="R179" s="8">
        <v>13.323638000000001</v>
      </c>
      <c r="S179" s="8">
        <v>13.385121</v>
      </c>
      <c r="T179" s="8">
        <v>13.391332</v>
      </c>
      <c r="U179" s="8">
        <v>13.403086999999999</v>
      </c>
      <c r="V179" s="8">
        <v>13.403324</v>
      </c>
      <c r="W179" s="8">
        <v>13.402621999999999</v>
      </c>
      <c r="X179" s="8">
        <v>13.402016</v>
      </c>
      <c r="Y179" s="8">
        <v>13.401498999999999</v>
      </c>
      <c r="Z179" s="8">
        <v>13.401071</v>
      </c>
      <c r="AA179" s="8">
        <v>13.400708</v>
      </c>
      <c r="AB179" s="8">
        <v>13.400429000000001</v>
      </c>
      <c r="AC179" s="8">
        <v>13.39988</v>
      </c>
      <c r="AD179" s="8">
        <v>13.400287000000001</v>
      </c>
      <c r="AE179" s="8">
        <v>13.401047999999999</v>
      </c>
      <c r="AF179" s="8">
        <v>13.402081000000001</v>
      </c>
      <c r="AG179" s="8">
        <v>13.406987000000001</v>
      </c>
      <c r="AH179" s="8">
        <v>13.41488</v>
      </c>
      <c r="AI179" s="8">
        <v>13.424141000000001</v>
      </c>
      <c r="AJ179" s="8">
        <v>13.437818999999999</v>
      </c>
      <c r="AK179" s="8">
        <v>13.46083</v>
      </c>
      <c r="AL179" s="5">
        <v>8.2170000000000003E-3</v>
      </c>
    </row>
    <row r="180" spans="1:38" ht="15" customHeight="1">
      <c r="A180" s="81" t="s">
        <v>960</v>
      </c>
      <c r="B180" s="7" t="s">
        <v>894</v>
      </c>
      <c r="C180" s="8">
        <v>23.510252000000001</v>
      </c>
      <c r="D180" s="8">
        <v>23.510252000000001</v>
      </c>
      <c r="E180" s="8">
        <v>26.791491000000001</v>
      </c>
      <c r="F180" s="8">
        <v>26.871721000000001</v>
      </c>
      <c r="G180" s="8">
        <v>26.906787999999999</v>
      </c>
      <c r="H180" s="8">
        <v>27.08427</v>
      </c>
      <c r="I180" s="8">
        <v>27.217417000000001</v>
      </c>
      <c r="J180" s="8">
        <v>27.383451000000001</v>
      </c>
      <c r="K180" s="8">
        <v>27.610544000000001</v>
      </c>
      <c r="L180" s="8">
        <v>27.892994000000002</v>
      </c>
      <c r="M180" s="8">
        <v>28.217976</v>
      </c>
      <c r="N180" s="8">
        <v>28.542096999999998</v>
      </c>
      <c r="O180" s="8">
        <v>28.728109</v>
      </c>
      <c r="P180" s="8">
        <v>28.985201</v>
      </c>
      <c r="Q180" s="8">
        <v>29.187998</v>
      </c>
      <c r="R180" s="8">
        <v>29.307403999999998</v>
      </c>
      <c r="S180" s="8">
        <v>29.356949</v>
      </c>
      <c r="T180" s="8">
        <v>29.356949</v>
      </c>
      <c r="U180" s="8">
        <v>29.356947000000002</v>
      </c>
      <c r="V180" s="8">
        <v>29.356949</v>
      </c>
      <c r="W180" s="8">
        <v>29.356949</v>
      </c>
      <c r="X180" s="8">
        <v>29.356947000000002</v>
      </c>
      <c r="Y180" s="8">
        <v>29.356949</v>
      </c>
      <c r="Z180" s="8">
        <v>29.356949</v>
      </c>
      <c r="AA180" s="8">
        <v>29.356947000000002</v>
      </c>
      <c r="AB180" s="8">
        <v>29.356947000000002</v>
      </c>
      <c r="AC180" s="8">
        <v>29.356947000000002</v>
      </c>
      <c r="AD180" s="8">
        <v>29.356949</v>
      </c>
      <c r="AE180" s="8">
        <v>29.356949</v>
      </c>
      <c r="AF180" s="8">
        <v>29.356947000000002</v>
      </c>
      <c r="AG180" s="8">
        <v>29.356949</v>
      </c>
      <c r="AH180" s="8">
        <v>29.356947000000002</v>
      </c>
      <c r="AI180" s="8">
        <v>29.356947000000002</v>
      </c>
      <c r="AJ180" s="8">
        <v>29.356949</v>
      </c>
      <c r="AK180" s="8">
        <v>29.356949</v>
      </c>
      <c r="AL180" s="5">
        <v>6.7530000000000003E-3</v>
      </c>
    </row>
    <row r="181" spans="1:38" ht="15" customHeight="1">
      <c r="A181" s="81" t="s">
        <v>959</v>
      </c>
      <c r="B181" s="7" t="s">
        <v>892</v>
      </c>
      <c r="C181" s="8">
        <v>0</v>
      </c>
      <c r="D181" s="8">
        <v>0</v>
      </c>
      <c r="E181" s="8">
        <v>0</v>
      </c>
      <c r="F181" s="8">
        <v>0</v>
      </c>
      <c r="G181" s="8">
        <v>22.602644000000002</v>
      </c>
      <c r="H181" s="8">
        <v>22.961155000000002</v>
      </c>
      <c r="I181" s="8">
        <v>23.376823000000002</v>
      </c>
      <c r="J181" s="8">
        <v>23.762972000000001</v>
      </c>
      <c r="K181" s="8">
        <v>24.229858</v>
      </c>
      <c r="L181" s="8">
        <v>24.812940999999999</v>
      </c>
      <c r="M181" s="8">
        <v>25.515471000000002</v>
      </c>
      <c r="N181" s="8">
        <v>26.331861</v>
      </c>
      <c r="O181" s="8">
        <v>26.761489999999998</v>
      </c>
      <c r="P181" s="8">
        <v>27.511049</v>
      </c>
      <c r="Q181" s="8">
        <v>28.065473999999998</v>
      </c>
      <c r="R181" s="8">
        <v>28.475956</v>
      </c>
      <c r="S181" s="8">
        <v>28.704951999999999</v>
      </c>
      <c r="T181" s="8">
        <v>28.807013999999999</v>
      </c>
      <c r="U181" s="8">
        <v>28.844056999999999</v>
      </c>
      <c r="V181" s="8">
        <v>28.871075000000001</v>
      </c>
      <c r="W181" s="8">
        <v>28.874341999999999</v>
      </c>
      <c r="X181" s="8">
        <v>28.873379</v>
      </c>
      <c r="Y181" s="8">
        <v>28.872527999999999</v>
      </c>
      <c r="Z181" s="8">
        <v>28.871782</v>
      </c>
      <c r="AA181" s="8">
        <v>28.871110999999999</v>
      </c>
      <c r="AB181" s="8">
        <v>28.870526999999999</v>
      </c>
      <c r="AC181" s="8">
        <v>28.869993000000001</v>
      </c>
      <c r="AD181" s="8">
        <v>28.869496999999999</v>
      </c>
      <c r="AE181" s="8">
        <v>28.869016999999999</v>
      </c>
      <c r="AF181" s="8">
        <v>28.868542000000001</v>
      </c>
      <c r="AG181" s="8">
        <v>28.868074</v>
      </c>
      <c r="AH181" s="8">
        <v>28.867628</v>
      </c>
      <c r="AI181" s="8">
        <v>28.867197000000001</v>
      </c>
      <c r="AJ181" s="8">
        <v>28.866783000000002</v>
      </c>
      <c r="AK181" s="8">
        <v>28.866377</v>
      </c>
      <c r="AL181" s="5" t="s">
        <v>191</v>
      </c>
    </row>
    <row r="182" spans="1:38" ht="15" customHeight="1">
      <c r="A182" s="81" t="s">
        <v>958</v>
      </c>
      <c r="B182" s="7" t="s">
        <v>890</v>
      </c>
      <c r="C182" s="8">
        <v>0</v>
      </c>
      <c r="D182" s="8">
        <v>0</v>
      </c>
      <c r="E182" s="8">
        <v>0</v>
      </c>
      <c r="F182" s="8">
        <v>0</v>
      </c>
      <c r="G182" s="8">
        <v>18.042197999999999</v>
      </c>
      <c r="H182" s="8">
        <v>18.420819999999999</v>
      </c>
      <c r="I182" s="8">
        <v>18.519651</v>
      </c>
      <c r="J182" s="8">
        <v>18.638764999999999</v>
      </c>
      <c r="K182" s="8">
        <v>18.795867999999999</v>
      </c>
      <c r="L182" s="8">
        <v>18.992874</v>
      </c>
      <c r="M182" s="8">
        <v>19.248792999999999</v>
      </c>
      <c r="N182" s="8">
        <v>19.521174999999999</v>
      </c>
      <c r="O182" s="8">
        <v>19.680748000000001</v>
      </c>
      <c r="P182" s="8">
        <v>19.928401999999998</v>
      </c>
      <c r="Q182" s="8">
        <v>20.105179</v>
      </c>
      <c r="R182" s="8">
        <v>20.224772999999999</v>
      </c>
      <c r="S182" s="8">
        <v>20.29269</v>
      </c>
      <c r="T182" s="8">
        <v>20.317194000000001</v>
      </c>
      <c r="U182" s="8">
        <v>20.326917999999999</v>
      </c>
      <c r="V182" s="8">
        <v>20.326750000000001</v>
      </c>
      <c r="W182" s="8">
        <v>20.326741999999999</v>
      </c>
      <c r="X182" s="8">
        <v>20.323013</v>
      </c>
      <c r="Y182" s="8">
        <v>20.335487000000001</v>
      </c>
      <c r="Z182" s="8">
        <v>20.352475999999999</v>
      </c>
      <c r="AA182" s="8">
        <v>20.374711999999999</v>
      </c>
      <c r="AB182" s="8">
        <v>20.402671999999999</v>
      </c>
      <c r="AC182" s="8">
        <v>20.435245999999999</v>
      </c>
      <c r="AD182" s="8">
        <v>20.470884000000002</v>
      </c>
      <c r="AE182" s="8">
        <v>20.506278999999999</v>
      </c>
      <c r="AF182" s="8">
        <v>20.539165000000001</v>
      </c>
      <c r="AG182" s="8">
        <v>20.567627000000002</v>
      </c>
      <c r="AH182" s="8">
        <v>20.590997999999999</v>
      </c>
      <c r="AI182" s="8">
        <v>20.609376999999999</v>
      </c>
      <c r="AJ182" s="8">
        <v>20.623940999999999</v>
      </c>
      <c r="AK182" s="8">
        <v>20.633312</v>
      </c>
      <c r="AL182" s="5" t="s">
        <v>191</v>
      </c>
    </row>
    <row r="183" spans="1:38" ht="15" customHeight="1">
      <c r="A183" s="81" t="s">
        <v>957</v>
      </c>
      <c r="B183" s="7" t="s">
        <v>888</v>
      </c>
      <c r="C183" s="8">
        <v>0</v>
      </c>
      <c r="D183" s="8">
        <v>0</v>
      </c>
      <c r="E183" s="8">
        <v>0</v>
      </c>
      <c r="F183" s="8">
        <v>0</v>
      </c>
      <c r="G183" s="8">
        <v>0</v>
      </c>
      <c r="H183" s="8">
        <v>0</v>
      </c>
      <c r="I183" s="8">
        <v>0</v>
      </c>
      <c r="J183" s="8">
        <v>0</v>
      </c>
      <c r="K183" s="8">
        <v>0</v>
      </c>
      <c r="L183" s="8">
        <v>0</v>
      </c>
      <c r="M183" s="8">
        <v>0</v>
      </c>
      <c r="N183" s="8">
        <v>0</v>
      </c>
      <c r="O183" s="8">
        <v>0</v>
      </c>
      <c r="P183" s="8">
        <v>0</v>
      </c>
      <c r="Q183" s="8">
        <v>0</v>
      </c>
      <c r="R183" s="8">
        <v>0</v>
      </c>
      <c r="S183" s="8">
        <v>0</v>
      </c>
      <c r="T183" s="8">
        <v>0</v>
      </c>
      <c r="U183" s="8">
        <v>0</v>
      </c>
      <c r="V183" s="8">
        <v>0</v>
      </c>
      <c r="W183" s="8">
        <v>0</v>
      </c>
      <c r="X183" s="8">
        <v>0</v>
      </c>
      <c r="Y183" s="8">
        <v>0</v>
      </c>
      <c r="Z183" s="8">
        <v>0</v>
      </c>
      <c r="AA183" s="8">
        <v>0</v>
      </c>
      <c r="AB183" s="8">
        <v>0</v>
      </c>
      <c r="AC183" s="8">
        <v>0</v>
      </c>
      <c r="AD183" s="8">
        <v>0</v>
      </c>
      <c r="AE183" s="8">
        <v>0</v>
      </c>
      <c r="AF183" s="8">
        <v>0</v>
      </c>
      <c r="AG183" s="8">
        <v>0</v>
      </c>
      <c r="AH183" s="8">
        <v>0</v>
      </c>
      <c r="AI183" s="8">
        <v>0</v>
      </c>
      <c r="AJ183" s="8">
        <v>0</v>
      </c>
      <c r="AK183" s="8">
        <v>0</v>
      </c>
      <c r="AL183" s="5" t="s">
        <v>191</v>
      </c>
    </row>
    <row r="184" spans="1:38" ht="15" customHeight="1">
      <c r="A184" s="81" t="s">
        <v>956</v>
      </c>
      <c r="B184" s="7" t="s">
        <v>955</v>
      </c>
      <c r="C184" s="8">
        <v>13.084077000000001</v>
      </c>
      <c r="D184" s="8">
        <v>13.272057999999999</v>
      </c>
      <c r="E184" s="8">
        <v>14.480028000000001</v>
      </c>
      <c r="F184" s="8">
        <v>14.508150000000001</v>
      </c>
      <c r="G184" s="8">
        <v>14.558033</v>
      </c>
      <c r="H184" s="8">
        <v>14.736072</v>
      </c>
      <c r="I184" s="8">
        <v>14.887824</v>
      </c>
      <c r="J184" s="8">
        <v>15.081595999999999</v>
      </c>
      <c r="K184" s="8">
        <v>15.324721</v>
      </c>
      <c r="L184" s="8">
        <v>15.612643</v>
      </c>
      <c r="M184" s="8">
        <v>15.892113</v>
      </c>
      <c r="N184" s="8">
        <v>16.124511999999999</v>
      </c>
      <c r="O184" s="8">
        <v>16.220329</v>
      </c>
      <c r="P184" s="8">
        <v>16.380461</v>
      </c>
      <c r="Q184" s="8">
        <v>16.495068</v>
      </c>
      <c r="R184" s="8">
        <v>16.570012999999999</v>
      </c>
      <c r="S184" s="8">
        <v>16.604652000000002</v>
      </c>
      <c r="T184" s="8">
        <v>16.616161000000002</v>
      </c>
      <c r="U184" s="8">
        <v>16.611512999999999</v>
      </c>
      <c r="V184" s="8">
        <v>16.605464999999999</v>
      </c>
      <c r="W184" s="8">
        <v>16.605083</v>
      </c>
      <c r="X184" s="8">
        <v>16.607541999999999</v>
      </c>
      <c r="Y184" s="8">
        <v>16.616099999999999</v>
      </c>
      <c r="Z184" s="8">
        <v>16.631519000000001</v>
      </c>
      <c r="AA184" s="8">
        <v>16.647406</v>
      </c>
      <c r="AB184" s="8">
        <v>16.664558</v>
      </c>
      <c r="AC184" s="8">
        <v>16.684404000000001</v>
      </c>
      <c r="AD184" s="8">
        <v>16.705107000000002</v>
      </c>
      <c r="AE184" s="8">
        <v>16.726334000000001</v>
      </c>
      <c r="AF184" s="8">
        <v>16.743828000000001</v>
      </c>
      <c r="AG184" s="8">
        <v>16.769997</v>
      </c>
      <c r="AH184" s="8">
        <v>16.79513</v>
      </c>
      <c r="AI184" s="8">
        <v>16.808434999999999</v>
      </c>
      <c r="AJ184" s="8">
        <v>16.827473000000001</v>
      </c>
      <c r="AK184" s="8">
        <v>16.850110999999998</v>
      </c>
      <c r="AL184" s="5">
        <v>7.2589999999999998E-3</v>
      </c>
    </row>
    <row r="185" spans="1:38" ht="15" customHeight="1">
      <c r="B185" s="4" t="s">
        <v>917</v>
      </c>
    </row>
    <row r="186" spans="1:38" ht="15" customHeight="1">
      <c r="A186" s="81" t="s">
        <v>954</v>
      </c>
      <c r="B186" s="7" t="s">
        <v>903</v>
      </c>
      <c r="C186" s="8">
        <v>9.0013489999999994</v>
      </c>
      <c r="D186" s="8">
        <v>9.1207480000000007</v>
      </c>
      <c r="E186" s="8">
        <v>9.6082219999999996</v>
      </c>
      <c r="F186" s="8">
        <v>9.6355339999999998</v>
      </c>
      <c r="G186" s="8">
        <v>9.6826319999999999</v>
      </c>
      <c r="H186" s="8">
        <v>10.010885999999999</v>
      </c>
      <c r="I186" s="8">
        <v>10.212069</v>
      </c>
      <c r="J186" s="8">
        <v>10.472372999999999</v>
      </c>
      <c r="K186" s="8">
        <v>10.798539</v>
      </c>
      <c r="L186" s="8">
        <v>11.153304</v>
      </c>
      <c r="M186" s="8">
        <v>11.516601</v>
      </c>
      <c r="N186" s="8">
        <v>11.91334</v>
      </c>
      <c r="O186" s="8">
        <v>12.107949</v>
      </c>
      <c r="P186" s="8">
        <v>12.455613</v>
      </c>
      <c r="Q186" s="8">
        <v>12.765985000000001</v>
      </c>
      <c r="R186" s="8">
        <v>13.051365000000001</v>
      </c>
      <c r="S186" s="8">
        <v>13.204015</v>
      </c>
      <c r="T186" s="8">
        <v>13.209263999999999</v>
      </c>
      <c r="U186" s="8">
        <v>13.214316999999999</v>
      </c>
      <c r="V186" s="8">
        <v>13.201518999999999</v>
      </c>
      <c r="W186" s="8">
        <v>13.205831</v>
      </c>
      <c r="X186" s="8">
        <v>13.209185</v>
      </c>
      <c r="Y186" s="8">
        <v>13.211852</v>
      </c>
      <c r="Z186" s="8">
        <v>13.21367</v>
      </c>
      <c r="AA186" s="8">
        <v>13.214601999999999</v>
      </c>
      <c r="AB186" s="8">
        <v>13.214975000000001</v>
      </c>
      <c r="AC186" s="8">
        <v>13.214828000000001</v>
      </c>
      <c r="AD186" s="8">
        <v>13.213922999999999</v>
      </c>
      <c r="AE186" s="8">
        <v>13.212763000000001</v>
      </c>
      <c r="AF186" s="8">
        <v>13.211551999999999</v>
      </c>
      <c r="AG186" s="8">
        <v>13.210281999999999</v>
      </c>
      <c r="AH186" s="8">
        <v>13.209023999999999</v>
      </c>
      <c r="AI186" s="8">
        <v>13.207786</v>
      </c>
      <c r="AJ186" s="8">
        <v>13.206538999999999</v>
      </c>
      <c r="AK186" s="8">
        <v>13.205306</v>
      </c>
      <c r="AL186" s="5">
        <v>1.1277000000000001E-2</v>
      </c>
    </row>
    <row r="187" spans="1:38" ht="15" customHeight="1">
      <c r="A187" s="81" t="s">
        <v>953</v>
      </c>
      <c r="B187" s="7" t="s">
        <v>901</v>
      </c>
      <c r="C187" s="8">
        <v>6.8832209999999998</v>
      </c>
      <c r="D187" s="8">
        <v>6.9285810000000003</v>
      </c>
      <c r="E187" s="8">
        <v>7.0489480000000002</v>
      </c>
      <c r="F187" s="8">
        <v>7.0687920000000002</v>
      </c>
      <c r="G187" s="8">
        <v>7.0987429999999998</v>
      </c>
      <c r="H187" s="8">
        <v>7.3323520000000002</v>
      </c>
      <c r="I187" s="8">
        <v>7.4618770000000003</v>
      </c>
      <c r="J187" s="8">
        <v>7.6079819999999998</v>
      </c>
      <c r="K187" s="8">
        <v>7.7907950000000001</v>
      </c>
      <c r="L187" s="8">
        <v>8.0065580000000001</v>
      </c>
      <c r="M187" s="8">
        <v>8.2318320000000007</v>
      </c>
      <c r="N187" s="8">
        <v>8.4834580000000006</v>
      </c>
      <c r="O187" s="8">
        <v>8.6086790000000004</v>
      </c>
      <c r="P187" s="8">
        <v>8.8218800000000002</v>
      </c>
      <c r="Q187" s="8">
        <v>9.0134500000000006</v>
      </c>
      <c r="R187" s="8">
        <v>9.1894200000000001</v>
      </c>
      <c r="S187" s="8">
        <v>9.2816659999999995</v>
      </c>
      <c r="T187" s="8">
        <v>9.2705400000000004</v>
      </c>
      <c r="U187" s="8">
        <v>9.2259429999999991</v>
      </c>
      <c r="V187" s="8">
        <v>9.2214259999999992</v>
      </c>
      <c r="W187" s="8">
        <v>9.2217819999999993</v>
      </c>
      <c r="X187" s="8">
        <v>9.2243379999999995</v>
      </c>
      <c r="Y187" s="8">
        <v>9.2286760000000001</v>
      </c>
      <c r="Z187" s="8">
        <v>9.2346990000000009</v>
      </c>
      <c r="AA187" s="8">
        <v>9.2414710000000007</v>
      </c>
      <c r="AB187" s="8">
        <v>9.2485140000000001</v>
      </c>
      <c r="AC187" s="8">
        <v>9.2548200000000005</v>
      </c>
      <c r="AD187" s="8">
        <v>9.2598760000000002</v>
      </c>
      <c r="AE187" s="8">
        <v>9.2631569999999996</v>
      </c>
      <c r="AF187" s="8">
        <v>9.2617700000000003</v>
      </c>
      <c r="AG187" s="8">
        <v>9.2616870000000002</v>
      </c>
      <c r="AH187" s="8">
        <v>9.2604690000000005</v>
      </c>
      <c r="AI187" s="8">
        <v>9.2583769999999994</v>
      </c>
      <c r="AJ187" s="8">
        <v>9.2552950000000003</v>
      </c>
      <c r="AK187" s="8">
        <v>9.2509289999999993</v>
      </c>
      <c r="AL187" s="5">
        <v>8.7980000000000003E-3</v>
      </c>
    </row>
    <row r="188" spans="1:38" ht="15" customHeight="1">
      <c r="A188" s="81" t="s">
        <v>952</v>
      </c>
      <c r="B188" s="7" t="s">
        <v>793</v>
      </c>
      <c r="C188" s="8">
        <v>6.5971330000000004</v>
      </c>
      <c r="D188" s="8">
        <v>6.6106360000000004</v>
      </c>
      <c r="E188" s="8">
        <v>6.8246159999999998</v>
      </c>
      <c r="F188" s="8">
        <v>6.8983939999999997</v>
      </c>
      <c r="G188" s="8">
        <v>6.9359650000000004</v>
      </c>
      <c r="H188" s="8">
        <v>7.1662290000000004</v>
      </c>
      <c r="I188" s="8">
        <v>7.2925630000000004</v>
      </c>
      <c r="J188" s="8">
        <v>7.4568159999999999</v>
      </c>
      <c r="K188" s="8">
        <v>7.6734239999999998</v>
      </c>
      <c r="L188" s="8">
        <v>7.9328580000000004</v>
      </c>
      <c r="M188" s="8">
        <v>8.2110769999999995</v>
      </c>
      <c r="N188" s="8">
        <v>8.4940329999999999</v>
      </c>
      <c r="O188" s="8">
        <v>8.6402239999999999</v>
      </c>
      <c r="P188" s="8">
        <v>8.8828610000000001</v>
      </c>
      <c r="Q188" s="8">
        <v>9.0920100000000001</v>
      </c>
      <c r="R188" s="8">
        <v>9.2753829999999997</v>
      </c>
      <c r="S188" s="8">
        <v>9.3840749999999993</v>
      </c>
      <c r="T188" s="8">
        <v>9.3826549999999997</v>
      </c>
      <c r="U188" s="8">
        <v>9.3814360000000008</v>
      </c>
      <c r="V188" s="8">
        <v>9.3803879999999999</v>
      </c>
      <c r="W188" s="8">
        <v>9.3794810000000002</v>
      </c>
      <c r="X188" s="8">
        <v>9.3786889999999996</v>
      </c>
      <c r="Y188" s="8">
        <v>9.3779970000000006</v>
      </c>
      <c r="Z188" s="8">
        <v>9.3773920000000004</v>
      </c>
      <c r="AA188" s="8">
        <v>9.3768600000000006</v>
      </c>
      <c r="AB188" s="8">
        <v>9.3763919999999992</v>
      </c>
      <c r="AC188" s="8">
        <v>9.3759739999999994</v>
      </c>
      <c r="AD188" s="8">
        <v>9.3755980000000001</v>
      </c>
      <c r="AE188" s="8">
        <v>9.375254</v>
      </c>
      <c r="AF188" s="8">
        <v>9.3749409999999997</v>
      </c>
      <c r="AG188" s="8">
        <v>9.3748729999999991</v>
      </c>
      <c r="AH188" s="8">
        <v>9.3748729999999991</v>
      </c>
      <c r="AI188" s="8">
        <v>9.3748729999999991</v>
      </c>
      <c r="AJ188" s="8">
        <v>9.3748729999999991</v>
      </c>
      <c r="AK188" s="8">
        <v>9.3748729999999991</v>
      </c>
      <c r="AL188" s="5">
        <v>1.0643E-2</v>
      </c>
    </row>
    <row r="189" spans="1:38" ht="15" customHeight="1">
      <c r="A189" s="81" t="s">
        <v>951</v>
      </c>
      <c r="B189" s="7" t="s">
        <v>898</v>
      </c>
      <c r="C189" s="8">
        <v>7.0118119999999999</v>
      </c>
      <c r="D189" s="8">
        <v>7.0796270000000003</v>
      </c>
      <c r="E189" s="8">
        <v>7.3542810000000003</v>
      </c>
      <c r="F189" s="8">
        <v>7.090554</v>
      </c>
      <c r="G189" s="8">
        <v>7.1244759999999996</v>
      </c>
      <c r="H189" s="8">
        <v>7.3635919999999997</v>
      </c>
      <c r="I189" s="8">
        <v>7.5052750000000001</v>
      </c>
      <c r="J189" s="8">
        <v>7.6971449999999999</v>
      </c>
      <c r="K189" s="8">
        <v>7.9369550000000002</v>
      </c>
      <c r="L189" s="8">
        <v>8.2166189999999997</v>
      </c>
      <c r="M189" s="8">
        <v>8.502974</v>
      </c>
      <c r="N189" s="8">
        <v>8.7869930000000007</v>
      </c>
      <c r="O189" s="8">
        <v>8.9185610000000004</v>
      </c>
      <c r="P189" s="8">
        <v>9.1445690000000006</v>
      </c>
      <c r="Q189" s="8">
        <v>9.3489959999999996</v>
      </c>
      <c r="R189" s="8">
        <v>9.5384250000000002</v>
      </c>
      <c r="S189" s="8">
        <v>9.6423369999999995</v>
      </c>
      <c r="T189" s="8">
        <v>9.6393880000000003</v>
      </c>
      <c r="U189" s="8">
        <v>9.6380320000000008</v>
      </c>
      <c r="V189" s="8">
        <v>9.6382549999999991</v>
      </c>
      <c r="W189" s="8">
        <v>9.6389089999999999</v>
      </c>
      <c r="X189" s="8">
        <v>9.6405329999999996</v>
      </c>
      <c r="Y189" s="8">
        <v>9.6432160000000007</v>
      </c>
      <c r="Z189" s="8">
        <v>9.6471660000000004</v>
      </c>
      <c r="AA189" s="8">
        <v>9.6515620000000002</v>
      </c>
      <c r="AB189" s="8">
        <v>9.6561679999999992</v>
      </c>
      <c r="AC189" s="8">
        <v>9.6600289999999998</v>
      </c>
      <c r="AD189" s="8">
        <v>9.6647809999999996</v>
      </c>
      <c r="AE189" s="8">
        <v>9.668768</v>
      </c>
      <c r="AF189" s="8">
        <v>9.675103</v>
      </c>
      <c r="AG189" s="8">
        <v>9.6808069999999997</v>
      </c>
      <c r="AH189" s="8">
        <v>9.6862180000000002</v>
      </c>
      <c r="AI189" s="8">
        <v>9.6896400000000007</v>
      </c>
      <c r="AJ189" s="8">
        <v>9.6947109999999999</v>
      </c>
      <c r="AK189" s="8">
        <v>9.6982239999999997</v>
      </c>
      <c r="AL189" s="5">
        <v>9.5829999999999995E-3</v>
      </c>
    </row>
    <row r="190" spans="1:38" ht="15" customHeight="1">
      <c r="A190" s="81" t="s">
        <v>950</v>
      </c>
      <c r="B190" s="7" t="s">
        <v>896</v>
      </c>
      <c r="C190" s="8">
        <v>6.9081229999999998</v>
      </c>
      <c r="D190" s="8">
        <v>6.9444189999999999</v>
      </c>
      <c r="E190" s="8">
        <v>7.0242969999999998</v>
      </c>
      <c r="F190" s="8">
        <v>7.0373299999999999</v>
      </c>
      <c r="G190" s="8">
        <v>7.0628900000000003</v>
      </c>
      <c r="H190" s="8">
        <v>7.2942559999999999</v>
      </c>
      <c r="I190" s="8">
        <v>7.4208920000000003</v>
      </c>
      <c r="J190" s="8">
        <v>7.5647330000000004</v>
      </c>
      <c r="K190" s="8">
        <v>7.7460779999999998</v>
      </c>
      <c r="L190" s="8">
        <v>7.9612980000000002</v>
      </c>
      <c r="M190" s="8">
        <v>8.1937610000000003</v>
      </c>
      <c r="N190" s="8">
        <v>8.4579570000000004</v>
      </c>
      <c r="O190" s="8">
        <v>8.5884879999999999</v>
      </c>
      <c r="P190" s="8">
        <v>8.8083629999999999</v>
      </c>
      <c r="Q190" s="8">
        <v>9.0073570000000007</v>
      </c>
      <c r="R190" s="8">
        <v>9.1914449999999999</v>
      </c>
      <c r="S190" s="8">
        <v>9.2919540000000005</v>
      </c>
      <c r="T190" s="8">
        <v>9.2888310000000001</v>
      </c>
      <c r="U190" s="8">
        <v>9.2452210000000008</v>
      </c>
      <c r="V190" s="8">
        <v>9.247503</v>
      </c>
      <c r="W190" s="8">
        <v>9.2515800000000006</v>
      </c>
      <c r="X190" s="8">
        <v>9.2577029999999993</v>
      </c>
      <c r="Y190" s="8">
        <v>9.2659369999999992</v>
      </c>
      <c r="Z190" s="8">
        <v>9.2760929999999995</v>
      </c>
      <c r="AA190" s="8">
        <v>9.2873590000000004</v>
      </c>
      <c r="AB190" s="8">
        <v>9.2991440000000001</v>
      </c>
      <c r="AC190" s="8">
        <v>9.3102199999999993</v>
      </c>
      <c r="AD190" s="8">
        <v>9.3199780000000008</v>
      </c>
      <c r="AE190" s="8">
        <v>9.3277870000000007</v>
      </c>
      <c r="AF190" s="8">
        <v>9.3298260000000006</v>
      </c>
      <c r="AG190" s="8">
        <v>9.3335139999999992</v>
      </c>
      <c r="AH190" s="8">
        <v>9.3360579999999995</v>
      </c>
      <c r="AI190" s="8">
        <v>9.3377979999999994</v>
      </c>
      <c r="AJ190" s="8">
        <v>9.3386150000000008</v>
      </c>
      <c r="AK190" s="8">
        <v>9.3381450000000008</v>
      </c>
      <c r="AL190" s="5">
        <v>9.0150000000000004E-3</v>
      </c>
    </row>
    <row r="191" spans="1:38" ht="15" customHeight="1">
      <c r="A191" s="81" t="s">
        <v>949</v>
      </c>
      <c r="B191" s="7" t="s">
        <v>894</v>
      </c>
      <c r="C191" s="8">
        <v>0</v>
      </c>
      <c r="D191" s="8">
        <v>0</v>
      </c>
      <c r="E191" s="8">
        <v>16.863292999999999</v>
      </c>
      <c r="F191" s="8">
        <v>17.029028</v>
      </c>
      <c r="G191" s="8">
        <v>17.081236000000001</v>
      </c>
      <c r="H191" s="8">
        <v>17.570353999999998</v>
      </c>
      <c r="I191" s="8">
        <v>17.792615999999999</v>
      </c>
      <c r="J191" s="8">
        <v>18.082376</v>
      </c>
      <c r="K191" s="8">
        <v>18.491322</v>
      </c>
      <c r="L191" s="8">
        <v>18.992619999999999</v>
      </c>
      <c r="M191" s="8">
        <v>19.566880999999999</v>
      </c>
      <c r="N191" s="8">
        <v>20.154517999999999</v>
      </c>
      <c r="O191" s="8">
        <v>20.458689</v>
      </c>
      <c r="P191" s="8">
        <v>21.032229999999998</v>
      </c>
      <c r="Q191" s="8">
        <v>21.525497000000001</v>
      </c>
      <c r="R191" s="8">
        <v>21.943010000000001</v>
      </c>
      <c r="S191" s="8">
        <v>22.217896</v>
      </c>
      <c r="T191" s="8">
        <v>22.272997</v>
      </c>
      <c r="U191" s="8">
        <v>22.290624999999999</v>
      </c>
      <c r="V191" s="8">
        <v>22.290623</v>
      </c>
      <c r="W191" s="8">
        <v>22.290623</v>
      </c>
      <c r="X191" s="8">
        <v>22.290624999999999</v>
      </c>
      <c r="Y191" s="8">
        <v>22.290627000000001</v>
      </c>
      <c r="Z191" s="8">
        <v>22.290624999999999</v>
      </c>
      <c r="AA191" s="8">
        <v>22.290624999999999</v>
      </c>
      <c r="AB191" s="8">
        <v>22.290624999999999</v>
      </c>
      <c r="AC191" s="8">
        <v>22.290624999999999</v>
      </c>
      <c r="AD191" s="8">
        <v>22.290623</v>
      </c>
      <c r="AE191" s="8">
        <v>22.290624999999999</v>
      </c>
      <c r="AF191" s="8">
        <v>22.290624999999999</v>
      </c>
      <c r="AG191" s="8">
        <v>22.290627000000001</v>
      </c>
      <c r="AH191" s="8">
        <v>22.290623</v>
      </c>
      <c r="AI191" s="8">
        <v>22.290624999999999</v>
      </c>
      <c r="AJ191" s="8">
        <v>22.290623</v>
      </c>
      <c r="AK191" s="8">
        <v>22.290627000000001</v>
      </c>
      <c r="AL191" s="5" t="s">
        <v>191</v>
      </c>
    </row>
    <row r="192" spans="1:38" ht="15" customHeight="1">
      <c r="A192" s="81" t="s">
        <v>948</v>
      </c>
      <c r="B192" s="7" t="s">
        <v>892</v>
      </c>
      <c r="C192" s="8">
        <v>0</v>
      </c>
      <c r="D192" s="8">
        <v>0</v>
      </c>
      <c r="E192" s="8">
        <v>14.149508000000001</v>
      </c>
      <c r="F192" s="8">
        <v>14.435584</v>
      </c>
      <c r="G192" s="8">
        <v>14.551874</v>
      </c>
      <c r="H192" s="8">
        <v>15.075343</v>
      </c>
      <c r="I192" s="8">
        <v>15.438370000000001</v>
      </c>
      <c r="J192" s="8">
        <v>15.914275999999999</v>
      </c>
      <c r="K192" s="8">
        <v>16.409357</v>
      </c>
      <c r="L192" s="8">
        <v>16.925847999999998</v>
      </c>
      <c r="M192" s="8">
        <v>17.468240999999999</v>
      </c>
      <c r="N192" s="8">
        <v>18.075437999999998</v>
      </c>
      <c r="O192" s="8">
        <v>18.298435000000001</v>
      </c>
      <c r="P192" s="8">
        <v>18.810214999999999</v>
      </c>
      <c r="Q192" s="8">
        <v>19.256278999999999</v>
      </c>
      <c r="R192" s="8">
        <v>19.631798</v>
      </c>
      <c r="S192" s="8">
        <v>19.861889000000001</v>
      </c>
      <c r="T192" s="8">
        <v>19.945672999999999</v>
      </c>
      <c r="U192" s="8">
        <v>20.018969999999999</v>
      </c>
      <c r="V192" s="8">
        <v>20.053663</v>
      </c>
      <c r="W192" s="8">
        <v>20.108260999999999</v>
      </c>
      <c r="X192" s="8">
        <v>20.136927</v>
      </c>
      <c r="Y192" s="8">
        <v>20.149094000000002</v>
      </c>
      <c r="Z192" s="8">
        <v>20.157364000000001</v>
      </c>
      <c r="AA192" s="8">
        <v>20.158873</v>
      </c>
      <c r="AB192" s="8">
        <v>20.159679000000001</v>
      </c>
      <c r="AC192" s="8">
        <v>20.159790000000001</v>
      </c>
      <c r="AD192" s="8">
        <v>20.158833000000001</v>
      </c>
      <c r="AE192" s="8">
        <v>20.157494</v>
      </c>
      <c r="AF192" s="8">
        <v>20.156179000000002</v>
      </c>
      <c r="AG192" s="8">
        <v>20.154871</v>
      </c>
      <c r="AH192" s="8">
        <v>20.153599</v>
      </c>
      <c r="AI192" s="8">
        <v>20.152360999999999</v>
      </c>
      <c r="AJ192" s="8">
        <v>20.151147999999999</v>
      </c>
      <c r="AK192" s="8">
        <v>20.149947999999998</v>
      </c>
      <c r="AL192" s="5" t="s">
        <v>191</v>
      </c>
    </row>
    <row r="193" spans="1:38" ht="15" customHeight="1">
      <c r="A193" s="81" t="s">
        <v>947</v>
      </c>
      <c r="B193" s="7" t="s">
        <v>890</v>
      </c>
      <c r="C193" s="8">
        <v>0</v>
      </c>
      <c r="D193" s="8">
        <v>0</v>
      </c>
      <c r="E193" s="8">
        <v>10.300153</v>
      </c>
      <c r="F193" s="8">
        <v>10.410522</v>
      </c>
      <c r="G193" s="8">
        <v>10.462368</v>
      </c>
      <c r="H193" s="8">
        <v>10.800673</v>
      </c>
      <c r="I193" s="8">
        <v>11.0032</v>
      </c>
      <c r="J193" s="8">
        <v>11.266574</v>
      </c>
      <c r="K193" s="8">
        <v>11.596772</v>
      </c>
      <c r="L193" s="8">
        <v>11.986957</v>
      </c>
      <c r="M193" s="8">
        <v>12.401757999999999</v>
      </c>
      <c r="N193" s="8">
        <v>12.850669</v>
      </c>
      <c r="O193" s="8">
        <v>13.032406</v>
      </c>
      <c r="P193" s="8">
        <v>13.406720999999999</v>
      </c>
      <c r="Q193" s="8">
        <v>13.719042999999999</v>
      </c>
      <c r="R193" s="8">
        <v>13.986433</v>
      </c>
      <c r="S193" s="8">
        <v>14.163107999999999</v>
      </c>
      <c r="T193" s="8">
        <v>14.233637999999999</v>
      </c>
      <c r="U193" s="8">
        <v>14.249981999999999</v>
      </c>
      <c r="V193" s="8">
        <v>14.249981999999999</v>
      </c>
      <c r="W193" s="8">
        <v>14.249981999999999</v>
      </c>
      <c r="X193" s="8">
        <v>14.249980000000001</v>
      </c>
      <c r="Y193" s="8">
        <v>14.249981999999999</v>
      </c>
      <c r="Z193" s="8">
        <v>14.249981999999999</v>
      </c>
      <c r="AA193" s="8">
        <v>14.249981999999999</v>
      </c>
      <c r="AB193" s="8">
        <v>14.249981999999999</v>
      </c>
      <c r="AC193" s="8">
        <v>14.249981999999999</v>
      </c>
      <c r="AD193" s="8">
        <v>14.249981999999999</v>
      </c>
      <c r="AE193" s="8">
        <v>14.249981999999999</v>
      </c>
      <c r="AF193" s="8">
        <v>14.249981999999999</v>
      </c>
      <c r="AG193" s="8">
        <v>14.249980000000001</v>
      </c>
      <c r="AH193" s="8">
        <v>14.249981999999999</v>
      </c>
      <c r="AI193" s="8">
        <v>14.249980000000001</v>
      </c>
      <c r="AJ193" s="8">
        <v>14.249981999999999</v>
      </c>
      <c r="AK193" s="8">
        <v>14.249981999999999</v>
      </c>
      <c r="AL193" s="5" t="s">
        <v>191</v>
      </c>
    </row>
    <row r="194" spans="1:38" ht="15" customHeight="1">
      <c r="A194" s="81" t="s">
        <v>946</v>
      </c>
      <c r="B194" s="7" t="s">
        <v>888</v>
      </c>
      <c r="C194" s="8">
        <v>0</v>
      </c>
      <c r="D194" s="8">
        <v>0</v>
      </c>
      <c r="E194" s="8">
        <v>11.550198</v>
      </c>
      <c r="F194" s="8">
        <v>11.5502</v>
      </c>
      <c r="G194" s="8">
        <v>11.5502</v>
      </c>
      <c r="H194" s="8">
        <v>11.5502</v>
      </c>
      <c r="I194" s="8">
        <v>11.5502</v>
      </c>
      <c r="J194" s="8">
        <v>11.550198999999999</v>
      </c>
      <c r="K194" s="8">
        <v>11.5502</v>
      </c>
      <c r="L194" s="8">
        <v>11.5502</v>
      </c>
      <c r="M194" s="8">
        <v>11.550198999999999</v>
      </c>
      <c r="N194" s="8">
        <v>11.550198</v>
      </c>
      <c r="O194" s="8">
        <v>11.5502</v>
      </c>
      <c r="P194" s="8">
        <v>11.550198</v>
      </c>
      <c r="Q194" s="8">
        <v>11.550198999999999</v>
      </c>
      <c r="R194" s="8">
        <v>11.5502</v>
      </c>
      <c r="S194" s="8">
        <v>11.550198999999999</v>
      </c>
      <c r="T194" s="8">
        <v>11.550198</v>
      </c>
      <c r="U194" s="8">
        <v>11.550198999999999</v>
      </c>
      <c r="V194" s="8">
        <v>11.550198</v>
      </c>
      <c r="W194" s="8">
        <v>11.5502</v>
      </c>
      <c r="X194" s="8">
        <v>11.550198</v>
      </c>
      <c r="Y194" s="8">
        <v>11.550198999999999</v>
      </c>
      <c r="Z194" s="8">
        <v>11.550198999999999</v>
      </c>
      <c r="AA194" s="8">
        <v>11.550198999999999</v>
      </c>
      <c r="AB194" s="8">
        <v>11.550198999999999</v>
      </c>
      <c r="AC194" s="8">
        <v>11.550198999999999</v>
      </c>
      <c r="AD194" s="8">
        <v>11.550198999999999</v>
      </c>
      <c r="AE194" s="8">
        <v>11.5502</v>
      </c>
      <c r="AF194" s="8">
        <v>11.5502</v>
      </c>
      <c r="AG194" s="8">
        <v>11.550198999999999</v>
      </c>
      <c r="AH194" s="8">
        <v>11.550198999999999</v>
      </c>
      <c r="AI194" s="8">
        <v>11.550198999999999</v>
      </c>
      <c r="AJ194" s="8">
        <v>11.5502</v>
      </c>
      <c r="AK194" s="8">
        <v>11.5502</v>
      </c>
      <c r="AL194" s="5" t="s">
        <v>191</v>
      </c>
    </row>
    <row r="195" spans="1:38" ht="15" customHeight="1">
      <c r="A195" s="81" t="s">
        <v>945</v>
      </c>
      <c r="B195" s="7" t="s">
        <v>944</v>
      </c>
      <c r="C195" s="8">
        <v>8.4341570000000008</v>
      </c>
      <c r="D195" s="8">
        <v>8.5463179999999994</v>
      </c>
      <c r="E195" s="8">
        <v>8.9527560000000008</v>
      </c>
      <c r="F195" s="8">
        <v>8.9950469999999996</v>
      </c>
      <c r="G195" s="8">
        <v>9.0591749999999998</v>
      </c>
      <c r="H195" s="8">
        <v>9.3821600000000007</v>
      </c>
      <c r="I195" s="8">
        <v>9.5832909999999991</v>
      </c>
      <c r="J195" s="8">
        <v>9.8357989999999997</v>
      </c>
      <c r="K195" s="8">
        <v>10.148244</v>
      </c>
      <c r="L195" s="8">
        <v>10.494776</v>
      </c>
      <c r="M195" s="8">
        <v>10.851732999999999</v>
      </c>
      <c r="N195" s="8">
        <v>11.231175</v>
      </c>
      <c r="O195" s="8">
        <v>11.425678</v>
      </c>
      <c r="P195" s="8">
        <v>11.760363</v>
      </c>
      <c r="Q195" s="8">
        <v>12.060506</v>
      </c>
      <c r="R195" s="8">
        <v>12.338687999999999</v>
      </c>
      <c r="S195" s="8">
        <v>12.494845</v>
      </c>
      <c r="T195" s="8">
        <v>12.512021000000001</v>
      </c>
      <c r="U195" s="8">
        <v>12.518376</v>
      </c>
      <c r="V195" s="8">
        <v>12.516105</v>
      </c>
      <c r="W195" s="8">
        <v>12.527713</v>
      </c>
      <c r="X195" s="8">
        <v>12.538964999999999</v>
      </c>
      <c r="Y195" s="8">
        <v>12.549917000000001</v>
      </c>
      <c r="Z195" s="8">
        <v>12.560689999999999</v>
      </c>
      <c r="AA195" s="8">
        <v>12.571054</v>
      </c>
      <c r="AB195" s="8">
        <v>12.581203</v>
      </c>
      <c r="AC195" s="8">
        <v>12.590913</v>
      </c>
      <c r="AD195" s="8">
        <v>12.599959</v>
      </c>
      <c r="AE195" s="8">
        <v>12.608433</v>
      </c>
      <c r="AF195" s="8">
        <v>12.615985999999999</v>
      </c>
      <c r="AG195" s="8">
        <v>12.623996</v>
      </c>
      <c r="AH195" s="8">
        <v>12.632123999999999</v>
      </c>
      <c r="AI195" s="8">
        <v>12.640321999999999</v>
      </c>
      <c r="AJ195" s="8">
        <v>12.648695</v>
      </c>
      <c r="AK195" s="8">
        <v>12.656957999999999</v>
      </c>
      <c r="AL195" s="5">
        <v>1.1971000000000001E-2</v>
      </c>
    </row>
    <row r="196" spans="1:38" ht="15" customHeight="1">
      <c r="B196" s="4" t="s">
        <v>905</v>
      </c>
    </row>
    <row r="197" spans="1:38" ht="15" customHeight="1">
      <c r="A197" s="81" t="s">
        <v>943</v>
      </c>
      <c r="B197" s="7" t="s">
        <v>903</v>
      </c>
      <c r="C197" s="8">
        <v>6.4442089999999999</v>
      </c>
      <c r="D197" s="8">
        <v>6.6122579999999997</v>
      </c>
      <c r="E197" s="8">
        <v>6.8343800000000003</v>
      </c>
      <c r="F197" s="8">
        <v>6.8732189999999997</v>
      </c>
      <c r="G197" s="8">
        <v>6.9294469999999997</v>
      </c>
      <c r="H197" s="8">
        <v>7.0101399999999998</v>
      </c>
      <c r="I197" s="8">
        <v>7.1245469999999997</v>
      </c>
      <c r="J197" s="8">
        <v>7.256488</v>
      </c>
      <c r="K197" s="8">
        <v>7.4318600000000004</v>
      </c>
      <c r="L197" s="8">
        <v>7.6329890000000002</v>
      </c>
      <c r="M197" s="8">
        <v>7.8511959999999998</v>
      </c>
      <c r="N197" s="8">
        <v>8.0744439999999997</v>
      </c>
      <c r="O197" s="8">
        <v>8.1913579999999993</v>
      </c>
      <c r="P197" s="8">
        <v>8.3535430000000002</v>
      </c>
      <c r="Q197" s="8">
        <v>8.4858609999999999</v>
      </c>
      <c r="R197" s="8">
        <v>8.6024689999999993</v>
      </c>
      <c r="S197" s="8">
        <v>8.6647040000000004</v>
      </c>
      <c r="T197" s="8">
        <v>8.6700529999999993</v>
      </c>
      <c r="U197" s="8">
        <v>8.6746470000000002</v>
      </c>
      <c r="V197" s="8">
        <v>8.6737249999999992</v>
      </c>
      <c r="W197" s="8">
        <v>8.6761320000000008</v>
      </c>
      <c r="X197" s="8">
        <v>8.6790649999999996</v>
      </c>
      <c r="Y197" s="8">
        <v>8.6790559999999992</v>
      </c>
      <c r="Z197" s="8">
        <v>8.6791420000000006</v>
      </c>
      <c r="AA197" s="8">
        <v>8.6797909999999998</v>
      </c>
      <c r="AB197" s="8">
        <v>8.6807009999999991</v>
      </c>
      <c r="AC197" s="8">
        <v>8.6813339999999997</v>
      </c>
      <c r="AD197" s="8">
        <v>8.6819430000000004</v>
      </c>
      <c r="AE197" s="8">
        <v>8.6826179999999997</v>
      </c>
      <c r="AF197" s="8">
        <v>8.6833390000000001</v>
      </c>
      <c r="AG197" s="8">
        <v>8.6840899999999994</v>
      </c>
      <c r="AH197" s="8">
        <v>8.6849500000000006</v>
      </c>
      <c r="AI197" s="8">
        <v>8.6859479999999998</v>
      </c>
      <c r="AJ197" s="8">
        <v>8.6870689999999993</v>
      </c>
      <c r="AK197" s="8">
        <v>8.6882520000000003</v>
      </c>
      <c r="AL197" s="5">
        <v>8.3079999999999994E-3</v>
      </c>
    </row>
    <row r="198" spans="1:38" ht="15" customHeight="1">
      <c r="A198" s="81" t="s">
        <v>942</v>
      </c>
      <c r="B198" s="7" t="s">
        <v>901</v>
      </c>
      <c r="C198" s="8">
        <v>5.5072089999999996</v>
      </c>
      <c r="D198" s="8">
        <v>5.5419489999999998</v>
      </c>
      <c r="E198" s="8">
        <v>5.9150650000000002</v>
      </c>
      <c r="F198" s="8">
        <v>5.9158819999999999</v>
      </c>
      <c r="G198" s="8">
        <v>5.9382809999999999</v>
      </c>
      <c r="H198" s="8">
        <v>6.0292159999999999</v>
      </c>
      <c r="I198" s="8">
        <v>6.0930859999999996</v>
      </c>
      <c r="J198" s="8">
        <v>6.1759579999999996</v>
      </c>
      <c r="K198" s="8">
        <v>6.2741470000000001</v>
      </c>
      <c r="L198" s="8">
        <v>6.391006</v>
      </c>
      <c r="M198" s="8">
        <v>6.5237030000000003</v>
      </c>
      <c r="N198" s="8">
        <v>6.6795580000000001</v>
      </c>
      <c r="O198" s="8">
        <v>6.7792839999999996</v>
      </c>
      <c r="P198" s="8">
        <v>6.9493780000000003</v>
      </c>
      <c r="Q198" s="8">
        <v>7.1278920000000001</v>
      </c>
      <c r="R198" s="8">
        <v>7.3010489999999999</v>
      </c>
      <c r="S198" s="8">
        <v>7.4197810000000004</v>
      </c>
      <c r="T198" s="8">
        <v>7.4969440000000001</v>
      </c>
      <c r="U198" s="8">
        <v>7.5305020000000003</v>
      </c>
      <c r="V198" s="8">
        <v>7.5626899999999999</v>
      </c>
      <c r="W198" s="8">
        <v>7.5667809999999998</v>
      </c>
      <c r="X198" s="8">
        <v>7.5709400000000002</v>
      </c>
      <c r="Y198" s="8">
        <v>7.5729259999999998</v>
      </c>
      <c r="Z198" s="8">
        <v>7.5639659999999997</v>
      </c>
      <c r="AA198" s="8">
        <v>7.5692079999999997</v>
      </c>
      <c r="AB198" s="8">
        <v>7.5764639999999996</v>
      </c>
      <c r="AC198" s="8">
        <v>7.5856839999999996</v>
      </c>
      <c r="AD198" s="8">
        <v>7.595396</v>
      </c>
      <c r="AE198" s="8">
        <v>7.5975339999999996</v>
      </c>
      <c r="AF198" s="8">
        <v>7.6000139999999998</v>
      </c>
      <c r="AG198" s="8">
        <v>7.6026809999999996</v>
      </c>
      <c r="AH198" s="8">
        <v>7.6053610000000003</v>
      </c>
      <c r="AI198" s="8">
        <v>7.6078520000000003</v>
      </c>
      <c r="AJ198" s="8">
        <v>7.6100320000000004</v>
      </c>
      <c r="AK198" s="8">
        <v>7.6117920000000003</v>
      </c>
      <c r="AL198" s="5">
        <v>9.6629999999999997E-3</v>
      </c>
    </row>
    <row r="199" spans="1:38" ht="15" customHeight="1">
      <c r="A199" s="81" t="s">
        <v>941</v>
      </c>
      <c r="B199" s="7" t="s">
        <v>793</v>
      </c>
      <c r="C199" s="8">
        <v>5.4475629999999997</v>
      </c>
      <c r="D199" s="8">
        <v>5.4722609999999996</v>
      </c>
      <c r="E199" s="8">
        <v>6.3757919999999997</v>
      </c>
      <c r="F199" s="8">
        <v>5.964029</v>
      </c>
      <c r="G199" s="8">
        <v>5.986567</v>
      </c>
      <c r="H199" s="8">
        <v>6.0899000000000001</v>
      </c>
      <c r="I199" s="8">
        <v>6.1627349999999996</v>
      </c>
      <c r="J199" s="8">
        <v>6.2519330000000002</v>
      </c>
      <c r="K199" s="8">
        <v>6.3690480000000003</v>
      </c>
      <c r="L199" s="8">
        <v>6.5031109999999996</v>
      </c>
      <c r="M199" s="8">
        <v>6.6396189999999997</v>
      </c>
      <c r="N199" s="8">
        <v>6.7868849999999998</v>
      </c>
      <c r="O199" s="8">
        <v>6.8532820000000001</v>
      </c>
      <c r="P199" s="8">
        <v>6.9718</v>
      </c>
      <c r="Q199" s="8">
        <v>7.052994</v>
      </c>
      <c r="R199" s="8">
        <v>7.1031370000000003</v>
      </c>
      <c r="S199" s="8">
        <v>7.1303850000000004</v>
      </c>
      <c r="T199" s="8">
        <v>7.1351430000000002</v>
      </c>
      <c r="U199" s="8">
        <v>7.1354360000000003</v>
      </c>
      <c r="V199" s="8">
        <v>7.131526</v>
      </c>
      <c r="W199" s="8">
        <v>7.1313459999999997</v>
      </c>
      <c r="X199" s="8">
        <v>7.1283750000000001</v>
      </c>
      <c r="Y199" s="8">
        <v>7.1276760000000001</v>
      </c>
      <c r="Z199" s="8">
        <v>7.1274930000000003</v>
      </c>
      <c r="AA199" s="8">
        <v>7.1281109999999996</v>
      </c>
      <c r="AB199" s="8">
        <v>7.1291010000000004</v>
      </c>
      <c r="AC199" s="8">
        <v>7.130433</v>
      </c>
      <c r="AD199" s="8">
        <v>7.1324180000000004</v>
      </c>
      <c r="AE199" s="8">
        <v>7.1351290000000001</v>
      </c>
      <c r="AF199" s="8">
        <v>7.1385769999999997</v>
      </c>
      <c r="AG199" s="8">
        <v>7.1427740000000002</v>
      </c>
      <c r="AH199" s="8">
        <v>7.1476959999999998</v>
      </c>
      <c r="AI199" s="8">
        <v>7.1530300000000002</v>
      </c>
      <c r="AJ199" s="8">
        <v>7.1589729999999996</v>
      </c>
      <c r="AK199" s="8">
        <v>7.165</v>
      </c>
      <c r="AL199" s="5">
        <v>8.201E-3</v>
      </c>
    </row>
    <row r="200" spans="1:38" ht="15" customHeight="1">
      <c r="A200" s="81" t="s">
        <v>940</v>
      </c>
      <c r="B200" s="7" t="s">
        <v>898</v>
      </c>
      <c r="C200" s="8">
        <v>6.1405989999999999</v>
      </c>
      <c r="D200" s="8">
        <v>6.2533609999999999</v>
      </c>
      <c r="E200" s="8">
        <v>6.4514509999999996</v>
      </c>
      <c r="F200" s="8">
        <v>6.4923849999999996</v>
      </c>
      <c r="G200" s="8">
        <v>6.5475409999999998</v>
      </c>
      <c r="H200" s="8">
        <v>6.7173870000000004</v>
      </c>
      <c r="I200" s="8">
        <v>6.8487179999999999</v>
      </c>
      <c r="J200" s="8">
        <v>7.0118980000000004</v>
      </c>
      <c r="K200" s="8">
        <v>7.2084130000000002</v>
      </c>
      <c r="L200" s="8">
        <v>7.4262119999999996</v>
      </c>
      <c r="M200" s="8">
        <v>7.6472670000000003</v>
      </c>
      <c r="N200" s="8">
        <v>7.8712879999999998</v>
      </c>
      <c r="O200" s="8">
        <v>7.9706140000000003</v>
      </c>
      <c r="P200" s="8">
        <v>8.1291209999999996</v>
      </c>
      <c r="Q200" s="8">
        <v>8.2547639999999998</v>
      </c>
      <c r="R200" s="8">
        <v>8.3625520000000009</v>
      </c>
      <c r="S200" s="8">
        <v>8.4280740000000005</v>
      </c>
      <c r="T200" s="8">
        <v>8.4391979999999993</v>
      </c>
      <c r="U200" s="8">
        <v>8.4421879999999998</v>
      </c>
      <c r="V200" s="8">
        <v>8.4383789999999994</v>
      </c>
      <c r="W200" s="8">
        <v>8.4376080000000009</v>
      </c>
      <c r="X200" s="8">
        <v>8.4361969999999999</v>
      </c>
      <c r="Y200" s="8">
        <v>8.4322339999999993</v>
      </c>
      <c r="Z200" s="8">
        <v>8.4285189999999997</v>
      </c>
      <c r="AA200" s="8">
        <v>8.4252149999999997</v>
      </c>
      <c r="AB200" s="8">
        <v>8.4220830000000007</v>
      </c>
      <c r="AC200" s="8">
        <v>8.4192979999999995</v>
      </c>
      <c r="AD200" s="8">
        <v>8.4168109999999992</v>
      </c>
      <c r="AE200" s="8">
        <v>8.4142790000000005</v>
      </c>
      <c r="AF200" s="8">
        <v>8.4118619999999993</v>
      </c>
      <c r="AG200" s="8">
        <v>8.4095800000000001</v>
      </c>
      <c r="AH200" s="8">
        <v>8.4070319999999992</v>
      </c>
      <c r="AI200" s="8">
        <v>8.4032289999999996</v>
      </c>
      <c r="AJ200" s="8">
        <v>8.3983299999999996</v>
      </c>
      <c r="AK200" s="8">
        <v>8.3932070000000003</v>
      </c>
      <c r="AL200" s="5">
        <v>8.9580000000000007E-3</v>
      </c>
    </row>
    <row r="201" spans="1:38" ht="15" customHeight="1">
      <c r="A201" s="81" t="s">
        <v>939</v>
      </c>
      <c r="B201" s="7" t="s">
        <v>896</v>
      </c>
      <c r="C201" s="8">
        <v>0</v>
      </c>
      <c r="D201" s="8">
        <v>0</v>
      </c>
      <c r="E201" s="8">
        <v>0</v>
      </c>
      <c r="F201" s="8">
        <v>0</v>
      </c>
      <c r="G201" s="8">
        <v>0</v>
      </c>
      <c r="H201" s="8">
        <v>0</v>
      </c>
      <c r="I201" s="8">
        <v>0</v>
      </c>
      <c r="J201" s="8">
        <v>0</v>
      </c>
      <c r="K201" s="8">
        <v>0</v>
      </c>
      <c r="L201" s="8">
        <v>0</v>
      </c>
      <c r="M201" s="8">
        <v>0</v>
      </c>
      <c r="N201" s="8">
        <v>0</v>
      </c>
      <c r="O201" s="8">
        <v>0</v>
      </c>
      <c r="P201" s="8">
        <v>0</v>
      </c>
      <c r="Q201" s="8">
        <v>0</v>
      </c>
      <c r="R201" s="8">
        <v>0</v>
      </c>
      <c r="S201" s="8">
        <v>0</v>
      </c>
      <c r="T201" s="8">
        <v>0</v>
      </c>
      <c r="U201" s="8">
        <v>0</v>
      </c>
      <c r="V201" s="8">
        <v>0</v>
      </c>
      <c r="W201" s="8">
        <v>0</v>
      </c>
      <c r="X201" s="8">
        <v>0</v>
      </c>
      <c r="Y201" s="8">
        <v>0</v>
      </c>
      <c r="Z201" s="8">
        <v>0</v>
      </c>
      <c r="AA201" s="8">
        <v>0</v>
      </c>
      <c r="AB201" s="8">
        <v>0</v>
      </c>
      <c r="AC201" s="8">
        <v>0</v>
      </c>
      <c r="AD201" s="8">
        <v>0</v>
      </c>
      <c r="AE201" s="8">
        <v>0</v>
      </c>
      <c r="AF201" s="8">
        <v>0</v>
      </c>
      <c r="AG201" s="8">
        <v>0</v>
      </c>
      <c r="AH201" s="8">
        <v>0</v>
      </c>
      <c r="AI201" s="8">
        <v>0</v>
      </c>
      <c r="AJ201" s="8">
        <v>0</v>
      </c>
      <c r="AK201" s="8">
        <v>0</v>
      </c>
      <c r="AL201" s="5" t="s">
        <v>191</v>
      </c>
    </row>
    <row r="202" spans="1:38" ht="15" customHeight="1">
      <c r="A202" s="81" t="s">
        <v>938</v>
      </c>
      <c r="B202" s="7" t="s">
        <v>894</v>
      </c>
      <c r="C202" s="8">
        <v>0</v>
      </c>
      <c r="D202" s="8">
        <v>0</v>
      </c>
      <c r="E202" s="8">
        <v>7.9591010000000004</v>
      </c>
      <c r="F202" s="8">
        <v>11.937310999999999</v>
      </c>
      <c r="G202" s="8">
        <v>11.970658</v>
      </c>
      <c r="H202" s="8">
        <v>12.234313</v>
      </c>
      <c r="I202" s="8">
        <v>12.368364</v>
      </c>
      <c r="J202" s="8">
        <v>12.543277</v>
      </c>
      <c r="K202" s="8">
        <v>12.771193999999999</v>
      </c>
      <c r="L202" s="8">
        <v>13.028824999999999</v>
      </c>
      <c r="M202" s="8">
        <v>13.320995</v>
      </c>
      <c r="N202" s="8">
        <v>13.635274000000001</v>
      </c>
      <c r="O202" s="8">
        <v>13.771789999999999</v>
      </c>
      <c r="P202" s="8">
        <v>14.048612</v>
      </c>
      <c r="Q202" s="8">
        <v>14.297594999999999</v>
      </c>
      <c r="R202" s="8">
        <v>14.514151999999999</v>
      </c>
      <c r="S202" s="8">
        <v>14.638325999999999</v>
      </c>
      <c r="T202" s="8">
        <v>14.655118</v>
      </c>
      <c r="U202" s="8">
        <v>14.65488</v>
      </c>
      <c r="V202" s="8">
        <v>14.652971000000001</v>
      </c>
      <c r="W202" s="8">
        <v>14.65109</v>
      </c>
      <c r="X202" s="8">
        <v>14.649236999999999</v>
      </c>
      <c r="Y202" s="8">
        <v>14.647392999999999</v>
      </c>
      <c r="Z202" s="8">
        <v>14.645583999999999</v>
      </c>
      <c r="AA202" s="8">
        <v>14.643788000000001</v>
      </c>
      <c r="AB202" s="8">
        <v>14.64204</v>
      </c>
      <c r="AC202" s="8">
        <v>14.640321</v>
      </c>
      <c r="AD202" s="8">
        <v>14.638597000000001</v>
      </c>
      <c r="AE202" s="8">
        <v>14.636863999999999</v>
      </c>
      <c r="AF202" s="8">
        <v>14.635134000000001</v>
      </c>
      <c r="AG202" s="8">
        <v>14.633436</v>
      </c>
      <c r="AH202" s="8">
        <v>14.631779999999999</v>
      </c>
      <c r="AI202" s="8">
        <v>14.630169</v>
      </c>
      <c r="AJ202" s="8">
        <v>14.628612</v>
      </c>
      <c r="AK202" s="8">
        <v>14.62711</v>
      </c>
      <c r="AL202" s="5" t="s">
        <v>191</v>
      </c>
    </row>
    <row r="203" spans="1:38" ht="15" customHeight="1">
      <c r="A203" s="81" t="s">
        <v>937</v>
      </c>
      <c r="B203" s="7" t="s">
        <v>892</v>
      </c>
      <c r="C203" s="8">
        <v>0</v>
      </c>
      <c r="D203" s="8">
        <v>0</v>
      </c>
      <c r="E203" s="8">
        <v>1.392817</v>
      </c>
      <c r="F203" s="8">
        <v>10.107208</v>
      </c>
      <c r="G203" s="8">
        <v>10.181915</v>
      </c>
      <c r="H203" s="8">
        <v>10.489679000000001</v>
      </c>
      <c r="I203" s="8">
        <v>10.701311</v>
      </c>
      <c r="J203" s="8">
        <v>10.974761000000001</v>
      </c>
      <c r="K203" s="8">
        <v>11.305667</v>
      </c>
      <c r="L203" s="8">
        <v>11.662540999999999</v>
      </c>
      <c r="M203" s="8">
        <v>12.015896</v>
      </c>
      <c r="N203" s="8">
        <v>12.370346</v>
      </c>
      <c r="O203" s="8">
        <v>12.494477</v>
      </c>
      <c r="P203" s="8">
        <v>12.74601</v>
      </c>
      <c r="Q203" s="8">
        <v>12.973713999999999</v>
      </c>
      <c r="R203" s="8">
        <v>13.17835</v>
      </c>
      <c r="S203" s="8">
        <v>13.290073</v>
      </c>
      <c r="T203" s="8">
        <v>13.306873</v>
      </c>
      <c r="U203" s="8">
        <v>13.249275000000001</v>
      </c>
      <c r="V203" s="8">
        <v>13.265067</v>
      </c>
      <c r="W203" s="8">
        <v>13.281155</v>
      </c>
      <c r="X203" s="8">
        <v>13.297955</v>
      </c>
      <c r="Y203" s="8">
        <v>13.312006999999999</v>
      </c>
      <c r="Z203" s="8">
        <v>13.327431000000001</v>
      </c>
      <c r="AA203" s="8">
        <v>13.343863000000001</v>
      </c>
      <c r="AB203" s="8">
        <v>13.334923</v>
      </c>
      <c r="AC203" s="8">
        <v>13.352406999999999</v>
      </c>
      <c r="AD203" s="8">
        <v>13.368937000000001</v>
      </c>
      <c r="AE203" s="8">
        <v>13.384096</v>
      </c>
      <c r="AF203" s="8">
        <v>13.398156999999999</v>
      </c>
      <c r="AG203" s="8">
        <v>13.410886</v>
      </c>
      <c r="AH203" s="8">
        <v>13.422254000000001</v>
      </c>
      <c r="AI203" s="8">
        <v>13.431718999999999</v>
      </c>
      <c r="AJ203" s="8">
        <v>13.434570000000001</v>
      </c>
      <c r="AK203" s="8">
        <v>13.436389</v>
      </c>
      <c r="AL203" s="5" t="s">
        <v>191</v>
      </c>
    </row>
    <row r="204" spans="1:38" ht="15" customHeight="1">
      <c r="A204" s="81" t="s">
        <v>936</v>
      </c>
      <c r="B204" s="7" t="s">
        <v>890</v>
      </c>
      <c r="C204" s="8">
        <v>0</v>
      </c>
      <c r="D204" s="8">
        <v>0</v>
      </c>
      <c r="E204" s="8">
        <v>1.38117</v>
      </c>
      <c r="F204" s="8">
        <v>8.9566459999999992</v>
      </c>
      <c r="G204" s="8">
        <v>8.9956600000000009</v>
      </c>
      <c r="H204" s="8">
        <v>9.230226</v>
      </c>
      <c r="I204" s="8">
        <v>9.3711929999999999</v>
      </c>
      <c r="J204" s="8">
        <v>9.5546369999999996</v>
      </c>
      <c r="K204" s="8">
        <v>9.784808</v>
      </c>
      <c r="L204" s="8">
        <v>10.044082</v>
      </c>
      <c r="M204" s="8">
        <v>10.326987000000001</v>
      </c>
      <c r="N204" s="8">
        <v>10.628757999999999</v>
      </c>
      <c r="O204" s="8">
        <v>10.745074000000001</v>
      </c>
      <c r="P204" s="8">
        <v>10.974983999999999</v>
      </c>
      <c r="Q204" s="8">
        <v>11.173892</v>
      </c>
      <c r="R204" s="8">
        <v>11.352321999999999</v>
      </c>
      <c r="S204" s="8">
        <v>11.460402</v>
      </c>
      <c r="T204" s="8">
        <v>11.483981999999999</v>
      </c>
      <c r="U204" s="8">
        <v>11.495399000000001</v>
      </c>
      <c r="V204" s="8">
        <v>11.501170999999999</v>
      </c>
      <c r="W204" s="8">
        <v>11.464705</v>
      </c>
      <c r="X204" s="8">
        <v>11.470705000000001</v>
      </c>
      <c r="Y204" s="8">
        <v>11.476618999999999</v>
      </c>
      <c r="Z204" s="8">
        <v>11.483067</v>
      </c>
      <c r="AA204" s="8">
        <v>11.490157999999999</v>
      </c>
      <c r="AB204" s="8">
        <v>11.499945</v>
      </c>
      <c r="AC204" s="8">
        <v>11.512264999999999</v>
      </c>
      <c r="AD204" s="8">
        <v>11.524737999999999</v>
      </c>
      <c r="AE204" s="8">
        <v>11.524737999999999</v>
      </c>
      <c r="AF204" s="8">
        <v>11.524737999999999</v>
      </c>
      <c r="AG204" s="8">
        <v>11.524737999999999</v>
      </c>
      <c r="AH204" s="8">
        <v>11.524737999999999</v>
      </c>
      <c r="AI204" s="8">
        <v>11.524737999999999</v>
      </c>
      <c r="AJ204" s="8">
        <v>11.524737999999999</v>
      </c>
      <c r="AK204" s="8">
        <v>11.524737999999999</v>
      </c>
      <c r="AL204" s="5" t="s">
        <v>191</v>
      </c>
    </row>
    <row r="205" spans="1:38" ht="15" customHeight="1">
      <c r="A205" s="81" t="s">
        <v>935</v>
      </c>
      <c r="B205" s="7" t="s">
        <v>888</v>
      </c>
      <c r="C205" s="8">
        <v>0</v>
      </c>
      <c r="D205" s="8">
        <v>0</v>
      </c>
      <c r="E205" s="8">
        <v>7.9084149999999998</v>
      </c>
      <c r="F205" s="8">
        <v>8.1033150000000003</v>
      </c>
      <c r="G205" s="8">
        <v>8.1033139999999992</v>
      </c>
      <c r="H205" s="8">
        <v>8.1033139999999992</v>
      </c>
      <c r="I205" s="8">
        <v>8.1033150000000003</v>
      </c>
      <c r="J205" s="8">
        <v>8.1033139999999992</v>
      </c>
      <c r="K205" s="8">
        <v>8.1033139999999992</v>
      </c>
      <c r="L205" s="8">
        <v>8.1033139999999992</v>
      </c>
      <c r="M205" s="8">
        <v>8.1033139999999992</v>
      </c>
      <c r="N205" s="8">
        <v>8.1033139999999992</v>
      </c>
      <c r="O205" s="8">
        <v>8.1033139999999992</v>
      </c>
      <c r="P205" s="8">
        <v>8.1033139999999992</v>
      </c>
      <c r="Q205" s="8">
        <v>8.1033139999999992</v>
      </c>
      <c r="R205" s="8">
        <v>8.1033139999999992</v>
      </c>
      <c r="S205" s="8">
        <v>8.1033139999999992</v>
      </c>
      <c r="T205" s="8">
        <v>8.1033139999999992</v>
      </c>
      <c r="U205" s="8">
        <v>8.1033139999999992</v>
      </c>
      <c r="V205" s="8">
        <v>8.1033139999999992</v>
      </c>
      <c r="W205" s="8">
        <v>8.1033139999999992</v>
      </c>
      <c r="X205" s="8">
        <v>8.1033139999999992</v>
      </c>
      <c r="Y205" s="8">
        <v>8.1033139999999992</v>
      </c>
      <c r="Z205" s="8">
        <v>8.1033139999999992</v>
      </c>
      <c r="AA205" s="8">
        <v>8.1033150000000003</v>
      </c>
      <c r="AB205" s="8">
        <v>8.1033150000000003</v>
      </c>
      <c r="AC205" s="8">
        <v>8.1033139999999992</v>
      </c>
      <c r="AD205" s="8">
        <v>8.1033139999999992</v>
      </c>
      <c r="AE205" s="8">
        <v>8.1033139999999992</v>
      </c>
      <c r="AF205" s="8">
        <v>8.1033150000000003</v>
      </c>
      <c r="AG205" s="8">
        <v>8.1033139999999992</v>
      </c>
      <c r="AH205" s="8">
        <v>8.1033139999999992</v>
      </c>
      <c r="AI205" s="8">
        <v>8.1033139999999992</v>
      </c>
      <c r="AJ205" s="8">
        <v>8.1033139999999992</v>
      </c>
      <c r="AK205" s="8">
        <v>8.1033139999999992</v>
      </c>
      <c r="AL205" s="5" t="s">
        <v>191</v>
      </c>
    </row>
    <row r="206" spans="1:38" ht="15" customHeight="1">
      <c r="A206" s="81" t="s">
        <v>934</v>
      </c>
      <c r="B206" s="7" t="s">
        <v>933</v>
      </c>
      <c r="C206" s="8">
        <v>6.4381320000000004</v>
      </c>
      <c r="D206" s="8">
        <v>6.6050719999999998</v>
      </c>
      <c r="E206" s="8">
        <v>6.8273489999999999</v>
      </c>
      <c r="F206" s="8">
        <v>6.8666270000000003</v>
      </c>
      <c r="G206" s="8">
        <v>6.9232040000000001</v>
      </c>
      <c r="H206" s="8">
        <v>7.0054449999999999</v>
      </c>
      <c r="I206" s="8">
        <v>7.1202030000000001</v>
      </c>
      <c r="J206" s="8">
        <v>7.2526250000000001</v>
      </c>
      <c r="K206" s="8">
        <v>7.4282839999999997</v>
      </c>
      <c r="L206" s="8">
        <v>7.6296030000000004</v>
      </c>
      <c r="M206" s="8">
        <v>7.8478279999999998</v>
      </c>
      <c r="N206" s="8">
        <v>8.0710569999999997</v>
      </c>
      <c r="O206" s="8">
        <v>8.1877180000000003</v>
      </c>
      <c r="P206" s="8">
        <v>8.3497920000000008</v>
      </c>
      <c r="Q206" s="8">
        <v>8.4819030000000009</v>
      </c>
      <c r="R206" s="8">
        <v>8.5981939999999994</v>
      </c>
      <c r="S206" s="8">
        <v>8.6602340000000009</v>
      </c>
      <c r="T206" s="8">
        <v>8.6653590000000005</v>
      </c>
      <c r="U206" s="8">
        <v>8.6695250000000001</v>
      </c>
      <c r="V206" s="8">
        <v>8.6681010000000001</v>
      </c>
      <c r="W206" s="8">
        <v>8.6699190000000002</v>
      </c>
      <c r="X206" s="8">
        <v>8.6721629999999994</v>
      </c>
      <c r="Y206" s="8">
        <v>8.6713979999999999</v>
      </c>
      <c r="Z206" s="8">
        <v>8.6706450000000004</v>
      </c>
      <c r="AA206" s="8">
        <v>8.6703600000000005</v>
      </c>
      <c r="AB206" s="8">
        <v>8.6702180000000002</v>
      </c>
      <c r="AC206" s="8">
        <v>8.6697059999999997</v>
      </c>
      <c r="AD206" s="8">
        <v>8.6690649999999998</v>
      </c>
      <c r="AE206" s="8">
        <v>8.6683669999999999</v>
      </c>
      <c r="AF206" s="8">
        <v>8.6675959999999996</v>
      </c>
      <c r="AG206" s="8">
        <v>8.6667229999999993</v>
      </c>
      <c r="AH206" s="8">
        <v>8.6658460000000002</v>
      </c>
      <c r="AI206" s="8">
        <v>8.6649320000000003</v>
      </c>
      <c r="AJ206" s="8">
        <v>8.6639990000000004</v>
      </c>
      <c r="AK206" s="8">
        <v>8.6629919999999991</v>
      </c>
      <c r="AL206" s="5">
        <v>8.2529999999999999E-3</v>
      </c>
    </row>
    <row r="207" spans="1:38" ht="15" customHeight="1">
      <c r="A207" s="81" t="s">
        <v>932</v>
      </c>
      <c r="B207" s="4" t="s">
        <v>931</v>
      </c>
      <c r="C207" s="14">
        <v>7.4202950000000003</v>
      </c>
      <c r="D207" s="14">
        <v>7.6605660000000002</v>
      </c>
      <c r="E207" s="14">
        <v>8.0047949999999997</v>
      </c>
      <c r="F207" s="14">
        <v>8.0207429999999995</v>
      </c>
      <c r="G207" s="14">
        <v>8.1000110000000003</v>
      </c>
      <c r="H207" s="14">
        <v>8.2661259999999999</v>
      </c>
      <c r="I207" s="14">
        <v>8.4015819999999994</v>
      </c>
      <c r="J207" s="14">
        <v>8.6088559999999994</v>
      </c>
      <c r="K207" s="14">
        <v>8.8408540000000002</v>
      </c>
      <c r="L207" s="14">
        <v>9.1081559999999993</v>
      </c>
      <c r="M207" s="14">
        <v>9.3732170000000004</v>
      </c>
      <c r="N207" s="14">
        <v>9.6283499999999993</v>
      </c>
      <c r="O207" s="14">
        <v>9.7527620000000006</v>
      </c>
      <c r="P207" s="14">
        <v>9.9401340000000005</v>
      </c>
      <c r="Q207" s="14">
        <v>10.103641</v>
      </c>
      <c r="R207" s="14">
        <v>10.24784</v>
      </c>
      <c r="S207" s="14">
        <v>10.320195999999999</v>
      </c>
      <c r="T207" s="14">
        <v>10.325049</v>
      </c>
      <c r="U207" s="14">
        <v>10.328996</v>
      </c>
      <c r="V207" s="14">
        <v>10.324033</v>
      </c>
      <c r="W207" s="14">
        <v>10.324119</v>
      </c>
      <c r="X207" s="14">
        <v>10.327821</v>
      </c>
      <c r="Y207" s="14">
        <v>10.335813999999999</v>
      </c>
      <c r="Z207" s="14">
        <v>10.342644</v>
      </c>
      <c r="AA207" s="14">
        <v>10.341863</v>
      </c>
      <c r="AB207" s="14">
        <v>10.343408</v>
      </c>
      <c r="AC207" s="14">
        <v>10.346608</v>
      </c>
      <c r="AD207" s="14">
        <v>10.351898</v>
      </c>
      <c r="AE207" s="14">
        <v>10.361077999999999</v>
      </c>
      <c r="AF207" s="14">
        <v>10.370861</v>
      </c>
      <c r="AG207" s="14">
        <v>10.380633</v>
      </c>
      <c r="AH207" s="14">
        <v>10.383321</v>
      </c>
      <c r="AI207" s="14">
        <v>10.381351</v>
      </c>
      <c r="AJ207" s="14">
        <v>10.395270999999999</v>
      </c>
      <c r="AK207" s="14">
        <v>10.40404</v>
      </c>
      <c r="AL207" s="2">
        <v>9.3189999999999992E-3</v>
      </c>
    </row>
    <row r="209" spans="1:38" ht="15" customHeight="1">
      <c r="B209" s="4" t="s">
        <v>930</v>
      </c>
    </row>
    <row r="210" spans="1:38" ht="15" customHeight="1">
      <c r="B210" s="4" t="s">
        <v>929</v>
      </c>
    </row>
    <row r="211" spans="1:38" ht="15" customHeight="1">
      <c r="A211" s="81" t="s">
        <v>928</v>
      </c>
      <c r="B211" s="7" t="s">
        <v>903</v>
      </c>
      <c r="C211" s="8">
        <v>111.97107699999999</v>
      </c>
      <c r="D211" s="8">
        <v>113.237663</v>
      </c>
      <c r="E211" s="8">
        <v>121.090744</v>
      </c>
      <c r="F211" s="8">
        <v>121.183403</v>
      </c>
      <c r="G211" s="8">
        <v>120.32357</v>
      </c>
      <c r="H211" s="8">
        <v>117.032791</v>
      </c>
      <c r="I211" s="8">
        <v>116.367943</v>
      </c>
      <c r="J211" s="8">
        <v>116.703064</v>
      </c>
      <c r="K211" s="8">
        <v>115.93197600000001</v>
      </c>
      <c r="L211" s="8">
        <v>116.095764</v>
      </c>
      <c r="M211" s="8">
        <v>116.29174</v>
      </c>
      <c r="N211" s="8">
        <v>115.936035</v>
      </c>
      <c r="O211" s="8">
        <v>116.441795</v>
      </c>
      <c r="P211" s="8">
        <v>116.51358</v>
      </c>
      <c r="Q211" s="8">
        <v>116.751526</v>
      </c>
      <c r="R211" s="8">
        <v>116.681557</v>
      </c>
      <c r="S211" s="8">
        <v>115.836365</v>
      </c>
      <c r="T211" s="8">
        <v>115.081596</v>
      </c>
      <c r="U211" s="8">
        <v>115.17044799999999</v>
      </c>
      <c r="V211" s="8">
        <v>115.001862</v>
      </c>
      <c r="W211" s="8">
        <v>115.174232</v>
      </c>
      <c r="X211" s="8">
        <v>115.31862599999999</v>
      </c>
      <c r="Y211" s="8">
        <v>116.358208</v>
      </c>
      <c r="Z211" s="8">
        <v>117.92987100000001</v>
      </c>
      <c r="AA211" s="8">
        <v>119.108963</v>
      </c>
      <c r="AB211" s="8">
        <v>120.542191</v>
      </c>
      <c r="AC211" s="8">
        <v>121.718315</v>
      </c>
      <c r="AD211" s="8">
        <v>123.28834500000001</v>
      </c>
      <c r="AE211" s="8">
        <v>125.160904</v>
      </c>
      <c r="AF211" s="8">
        <v>126.783028</v>
      </c>
      <c r="AG211" s="8">
        <v>128.67042499999999</v>
      </c>
      <c r="AH211" s="8">
        <v>130.24636799999999</v>
      </c>
      <c r="AI211" s="8">
        <v>130.04170199999999</v>
      </c>
      <c r="AJ211" s="8">
        <v>131.83255</v>
      </c>
      <c r="AK211" s="8">
        <v>134.07290599999999</v>
      </c>
      <c r="AL211" s="5">
        <v>5.1310000000000001E-3</v>
      </c>
    </row>
    <row r="212" spans="1:38" ht="15" customHeight="1">
      <c r="A212" s="81" t="s">
        <v>927</v>
      </c>
      <c r="B212" s="7" t="s">
        <v>901</v>
      </c>
      <c r="C212" s="8">
        <v>57.119385000000001</v>
      </c>
      <c r="D212" s="8">
        <v>59.263522999999999</v>
      </c>
      <c r="E212" s="8">
        <v>65.299530000000004</v>
      </c>
      <c r="F212" s="8">
        <v>67.168700999999999</v>
      </c>
      <c r="G212" s="8">
        <v>68.579727000000005</v>
      </c>
      <c r="H212" s="8">
        <v>68.518951000000001</v>
      </c>
      <c r="I212" s="8">
        <v>70.174126000000001</v>
      </c>
      <c r="J212" s="8">
        <v>72.452126000000007</v>
      </c>
      <c r="K212" s="8">
        <v>73.815956</v>
      </c>
      <c r="L212" s="8">
        <v>75.015975999999995</v>
      </c>
      <c r="M212" s="8">
        <v>77.347785999999999</v>
      </c>
      <c r="N212" s="8">
        <v>79.364418000000001</v>
      </c>
      <c r="O212" s="8">
        <v>81.382392999999993</v>
      </c>
      <c r="P212" s="8">
        <v>82.927795000000003</v>
      </c>
      <c r="Q212" s="8">
        <v>84.350800000000007</v>
      </c>
      <c r="R212" s="8">
        <v>85.881073000000001</v>
      </c>
      <c r="S212" s="8">
        <v>86.514008000000004</v>
      </c>
      <c r="T212" s="8">
        <v>85.881598999999994</v>
      </c>
      <c r="U212" s="8">
        <v>86.746727000000007</v>
      </c>
      <c r="V212" s="8">
        <v>87.693184000000002</v>
      </c>
      <c r="W212" s="8">
        <v>88.453575000000001</v>
      </c>
      <c r="X212" s="8">
        <v>88.908173000000005</v>
      </c>
      <c r="Y212" s="8">
        <v>89.508765999999994</v>
      </c>
      <c r="Z212" s="8">
        <v>89.864609000000002</v>
      </c>
      <c r="AA212" s="8">
        <v>89.786818999999994</v>
      </c>
      <c r="AB212" s="8">
        <v>89.730193999999997</v>
      </c>
      <c r="AC212" s="8">
        <v>89.217147999999995</v>
      </c>
      <c r="AD212" s="8">
        <v>89.000174999999999</v>
      </c>
      <c r="AE212" s="8">
        <v>88.798073000000002</v>
      </c>
      <c r="AF212" s="8">
        <v>88.738853000000006</v>
      </c>
      <c r="AG212" s="8">
        <v>87.981658999999993</v>
      </c>
      <c r="AH212" s="8">
        <v>86.911804000000004</v>
      </c>
      <c r="AI212" s="8">
        <v>85.613502999999994</v>
      </c>
      <c r="AJ212" s="8">
        <v>85.030281000000002</v>
      </c>
      <c r="AK212" s="8">
        <v>83.905761999999996</v>
      </c>
      <c r="AL212" s="5">
        <v>1.0592000000000001E-2</v>
      </c>
    </row>
    <row r="213" spans="1:38" ht="15" customHeight="1">
      <c r="A213" s="81" t="s">
        <v>926</v>
      </c>
      <c r="B213" s="7" t="s">
        <v>793</v>
      </c>
      <c r="C213" s="8">
        <v>0</v>
      </c>
      <c r="D213" s="8">
        <v>0</v>
      </c>
      <c r="E213" s="8">
        <v>0.171488</v>
      </c>
      <c r="F213" s="8">
        <v>0.17832500000000001</v>
      </c>
      <c r="G213" s="8">
        <v>0.18488599999999999</v>
      </c>
      <c r="H213" s="8">
        <v>0.18707199999999999</v>
      </c>
      <c r="I213" s="8">
        <v>0.193964</v>
      </c>
      <c r="J213" s="8">
        <v>0.20311199999999999</v>
      </c>
      <c r="K213" s="8">
        <v>0.21093200000000001</v>
      </c>
      <c r="L213" s="8">
        <v>0.21967700000000001</v>
      </c>
      <c r="M213" s="8">
        <v>0.23022300000000001</v>
      </c>
      <c r="N213" s="8">
        <v>0.24030000000000001</v>
      </c>
      <c r="O213" s="8">
        <v>0.25223600000000002</v>
      </c>
      <c r="P213" s="8">
        <v>0.26367000000000002</v>
      </c>
      <c r="Q213" s="8">
        <v>0.27645199999999998</v>
      </c>
      <c r="R213" s="8">
        <v>0.289155</v>
      </c>
      <c r="S213" s="8">
        <v>0.300043</v>
      </c>
      <c r="T213" s="8">
        <v>0.31118499999999999</v>
      </c>
      <c r="U213" s="8">
        <v>0.32506499999999999</v>
      </c>
      <c r="V213" s="8">
        <v>0.339393</v>
      </c>
      <c r="W213" s="8">
        <v>0.35475899999999999</v>
      </c>
      <c r="X213" s="8">
        <v>0.37036599999999997</v>
      </c>
      <c r="Y213" s="8">
        <v>0.388797</v>
      </c>
      <c r="Z213" s="8">
        <v>0.40887699999999999</v>
      </c>
      <c r="AA213" s="8">
        <v>0.42848000000000003</v>
      </c>
      <c r="AB213" s="8">
        <v>0.44983800000000002</v>
      </c>
      <c r="AC213" s="8">
        <v>0.47091300000000003</v>
      </c>
      <c r="AD213" s="8">
        <v>0.49487399999999998</v>
      </c>
      <c r="AE213" s="8">
        <v>0.52113600000000004</v>
      </c>
      <c r="AF213" s="8">
        <v>0.548512</v>
      </c>
      <c r="AG213" s="8">
        <v>0.57627200000000001</v>
      </c>
      <c r="AH213" s="8">
        <v>0.60402</v>
      </c>
      <c r="AI213" s="8">
        <v>0.62718099999999999</v>
      </c>
      <c r="AJ213" s="8">
        <v>0.65853399999999995</v>
      </c>
      <c r="AK213" s="8">
        <v>0.691334</v>
      </c>
      <c r="AL213" s="5" t="s">
        <v>191</v>
      </c>
    </row>
    <row r="214" spans="1:38" ht="15" customHeight="1">
      <c r="A214" s="81" t="s">
        <v>925</v>
      </c>
      <c r="B214" s="7" t="s">
        <v>898</v>
      </c>
      <c r="C214" s="8">
        <v>0</v>
      </c>
      <c r="D214" s="8">
        <v>0</v>
      </c>
      <c r="E214" s="8">
        <v>0.11275399999999999</v>
      </c>
      <c r="F214" s="8">
        <v>0.113834</v>
      </c>
      <c r="G214" s="8">
        <v>0.11458500000000001</v>
      </c>
      <c r="H214" s="8">
        <v>0.112689</v>
      </c>
      <c r="I214" s="8">
        <v>0.11562799999999999</v>
      </c>
      <c r="J214" s="8">
        <v>0.12418</v>
      </c>
      <c r="K214" s="8">
        <v>0.13466600000000001</v>
      </c>
      <c r="L214" s="8">
        <v>0.144792</v>
      </c>
      <c r="M214" s="8">
        <v>0.157667</v>
      </c>
      <c r="N214" s="8">
        <v>0.171264</v>
      </c>
      <c r="O214" s="8">
        <v>0.18826100000000001</v>
      </c>
      <c r="P214" s="8">
        <v>0.20638699999999999</v>
      </c>
      <c r="Q214" s="8">
        <v>0.227247</v>
      </c>
      <c r="R214" s="8">
        <v>0.24993199999999999</v>
      </c>
      <c r="S214" s="8">
        <v>0.27337400000000001</v>
      </c>
      <c r="T214" s="8">
        <v>0.29952499999999999</v>
      </c>
      <c r="U214" s="8">
        <v>0.33083200000000001</v>
      </c>
      <c r="V214" s="8">
        <v>0.36668800000000001</v>
      </c>
      <c r="W214" s="8">
        <v>0.40710499999999999</v>
      </c>
      <c r="X214" s="8">
        <v>0.451741</v>
      </c>
      <c r="Y214" s="8">
        <v>0.50464299999999995</v>
      </c>
      <c r="Z214" s="8">
        <v>0.56493099999999996</v>
      </c>
      <c r="AA214" s="8">
        <v>0.63117999999999996</v>
      </c>
      <c r="AB214" s="8">
        <v>0.70658500000000002</v>
      </c>
      <c r="AC214" s="8">
        <v>0.78899600000000003</v>
      </c>
      <c r="AD214" s="8">
        <v>0.88453700000000002</v>
      </c>
      <c r="AE214" s="8">
        <v>0.99380800000000002</v>
      </c>
      <c r="AF214" s="8">
        <v>1.1161049999999999</v>
      </c>
      <c r="AG214" s="8">
        <v>1.251266</v>
      </c>
      <c r="AH214" s="8">
        <v>1.399613</v>
      </c>
      <c r="AI214" s="8">
        <v>1.5514589999999999</v>
      </c>
      <c r="AJ214" s="8">
        <v>1.739123</v>
      </c>
      <c r="AK214" s="8">
        <v>1.949211</v>
      </c>
      <c r="AL214" s="5" t="s">
        <v>191</v>
      </c>
    </row>
    <row r="215" spans="1:38" ht="15" customHeight="1">
      <c r="A215" s="81" t="s">
        <v>924</v>
      </c>
      <c r="B215" s="7" t="s">
        <v>896</v>
      </c>
      <c r="C215" s="8">
        <v>34.771332000000001</v>
      </c>
      <c r="D215" s="8">
        <v>34.750103000000003</v>
      </c>
      <c r="E215" s="8">
        <v>37.548496</v>
      </c>
      <c r="F215" s="8">
        <v>37.687778000000002</v>
      </c>
      <c r="G215" s="8">
        <v>38.014977000000002</v>
      </c>
      <c r="H215" s="8">
        <v>37.299900000000001</v>
      </c>
      <c r="I215" s="8">
        <v>37.721553999999998</v>
      </c>
      <c r="J215" s="8">
        <v>38.770690999999999</v>
      </c>
      <c r="K215" s="8">
        <v>39.979121999999997</v>
      </c>
      <c r="L215" s="8">
        <v>41.087817999999999</v>
      </c>
      <c r="M215" s="8">
        <v>42.531962999999998</v>
      </c>
      <c r="N215" s="8">
        <v>43.935733999999997</v>
      </c>
      <c r="O215" s="8">
        <v>45.882469</v>
      </c>
      <c r="P215" s="8">
        <v>47.789005000000003</v>
      </c>
      <c r="Q215" s="8">
        <v>50.452720999999997</v>
      </c>
      <c r="R215" s="8">
        <v>52.770930999999997</v>
      </c>
      <c r="S215" s="8">
        <v>54.757973</v>
      </c>
      <c r="T215" s="8">
        <v>57.797916000000001</v>
      </c>
      <c r="U215" s="8">
        <v>60.375838999999999</v>
      </c>
      <c r="V215" s="8">
        <v>63.036987000000003</v>
      </c>
      <c r="W215" s="8">
        <v>65.891098</v>
      </c>
      <c r="X215" s="8">
        <v>68.789848000000006</v>
      </c>
      <c r="Y215" s="8">
        <v>72.213042999999999</v>
      </c>
      <c r="Z215" s="8">
        <v>75.942695999999998</v>
      </c>
      <c r="AA215" s="8">
        <v>79.583648999999994</v>
      </c>
      <c r="AB215" s="8">
        <v>83.550506999999996</v>
      </c>
      <c r="AC215" s="8">
        <v>87.464882000000003</v>
      </c>
      <c r="AD215" s="8">
        <v>91.915237000000005</v>
      </c>
      <c r="AE215" s="8">
        <v>96.793053</v>
      </c>
      <c r="AF215" s="8">
        <v>101.742226</v>
      </c>
      <c r="AG215" s="8">
        <v>106.653671</v>
      </c>
      <c r="AH215" s="8">
        <v>111.51516700000001</v>
      </c>
      <c r="AI215" s="8">
        <v>115.329544</v>
      </c>
      <c r="AJ215" s="8">
        <v>120.166077</v>
      </c>
      <c r="AK215" s="8">
        <v>125.122162</v>
      </c>
      <c r="AL215" s="5">
        <v>3.9585000000000002E-2</v>
      </c>
    </row>
    <row r="216" spans="1:38" ht="15" customHeight="1">
      <c r="A216" s="81" t="s">
        <v>923</v>
      </c>
      <c r="B216" s="7" t="s">
        <v>894</v>
      </c>
      <c r="C216" s="8">
        <v>0</v>
      </c>
      <c r="D216" s="8">
        <v>0</v>
      </c>
      <c r="E216" s="8">
        <v>1.2854680000000001</v>
      </c>
      <c r="F216" s="8">
        <v>1.336716</v>
      </c>
      <c r="G216" s="8">
        <v>1.3858969999999999</v>
      </c>
      <c r="H216" s="8">
        <v>1.4022889999999999</v>
      </c>
      <c r="I216" s="8">
        <v>1.4539470000000001</v>
      </c>
      <c r="J216" s="8">
        <v>1.5225219999999999</v>
      </c>
      <c r="K216" s="8">
        <v>1.5811440000000001</v>
      </c>
      <c r="L216" s="8">
        <v>1.6466909999999999</v>
      </c>
      <c r="M216" s="8">
        <v>1.7257469999999999</v>
      </c>
      <c r="N216" s="8">
        <v>1.8012809999999999</v>
      </c>
      <c r="O216" s="8">
        <v>1.890754</v>
      </c>
      <c r="P216" s="8">
        <v>1.9764660000000001</v>
      </c>
      <c r="Q216" s="8">
        <v>2.0722779999999998</v>
      </c>
      <c r="R216" s="8">
        <v>2.1674959999999999</v>
      </c>
      <c r="S216" s="8">
        <v>2.2491110000000001</v>
      </c>
      <c r="T216" s="8">
        <v>2.3326380000000002</v>
      </c>
      <c r="U216" s="8">
        <v>2.4366789999999998</v>
      </c>
      <c r="V216" s="8">
        <v>2.5440800000000001</v>
      </c>
      <c r="W216" s="8">
        <v>2.6592669999999998</v>
      </c>
      <c r="X216" s="8">
        <v>2.7762570000000002</v>
      </c>
      <c r="Y216" s="8">
        <v>2.914412</v>
      </c>
      <c r="Z216" s="8">
        <v>3.064934</v>
      </c>
      <c r="AA216" s="8">
        <v>3.211878</v>
      </c>
      <c r="AB216" s="8">
        <v>3.3719739999999998</v>
      </c>
      <c r="AC216" s="8">
        <v>3.5299529999999999</v>
      </c>
      <c r="AD216" s="8">
        <v>3.7095630000000002</v>
      </c>
      <c r="AE216" s="8">
        <v>3.906425</v>
      </c>
      <c r="AF216" s="8">
        <v>4.1116289999999998</v>
      </c>
      <c r="AG216" s="8">
        <v>4.3197200000000002</v>
      </c>
      <c r="AH216" s="8">
        <v>4.527717</v>
      </c>
      <c r="AI216" s="8">
        <v>4.7013350000000003</v>
      </c>
      <c r="AJ216" s="8">
        <v>4.9363510000000002</v>
      </c>
      <c r="AK216" s="8">
        <v>5.18222</v>
      </c>
      <c r="AL216" s="5" t="s">
        <v>191</v>
      </c>
    </row>
    <row r="217" spans="1:38" ht="15" customHeight="1">
      <c r="A217" s="81" t="s">
        <v>922</v>
      </c>
      <c r="B217" s="7" t="s">
        <v>892</v>
      </c>
      <c r="C217" s="8">
        <v>0</v>
      </c>
      <c r="D217" s="8">
        <v>0</v>
      </c>
      <c r="E217" s="8">
        <v>0</v>
      </c>
      <c r="F217" s="8">
        <v>0</v>
      </c>
      <c r="G217" s="8">
        <v>0.29574600000000001</v>
      </c>
      <c r="H217" s="8">
        <v>0.29924400000000001</v>
      </c>
      <c r="I217" s="8">
        <v>0.31026700000000002</v>
      </c>
      <c r="J217" s="8">
        <v>0.324901</v>
      </c>
      <c r="K217" s="8">
        <v>0.33740999999999999</v>
      </c>
      <c r="L217" s="8">
        <v>0.35139799999999999</v>
      </c>
      <c r="M217" s="8">
        <v>0.36826799999999998</v>
      </c>
      <c r="N217" s="8">
        <v>0.38438699999999998</v>
      </c>
      <c r="O217" s="8">
        <v>0.40348000000000001</v>
      </c>
      <c r="P217" s="8">
        <v>0.42177100000000001</v>
      </c>
      <c r="Q217" s="8">
        <v>0.44221700000000003</v>
      </c>
      <c r="R217" s="8">
        <v>0.462536</v>
      </c>
      <c r="S217" s="8">
        <v>0.47995199999999999</v>
      </c>
      <c r="T217" s="8">
        <v>0.49777700000000003</v>
      </c>
      <c r="U217" s="8">
        <v>0.51997899999999997</v>
      </c>
      <c r="V217" s="8">
        <v>0.54289699999999996</v>
      </c>
      <c r="W217" s="8">
        <v>0.56747800000000004</v>
      </c>
      <c r="X217" s="8">
        <v>0.59244300000000005</v>
      </c>
      <c r="Y217" s="8">
        <v>0.62192499999999995</v>
      </c>
      <c r="Z217" s="8">
        <v>0.65404600000000002</v>
      </c>
      <c r="AA217" s="8">
        <v>0.68540299999999998</v>
      </c>
      <c r="AB217" s="8">
        <v>0.71956699999999996</v>
      </c>
      <c r="AC217" s="8">
        <v>0.75327999999999995</v>
      </c>
      <c r="AD217" s="8">
        <v>0.79160699999999995</v>
      </c>
      <c r="AE217" s="8">
        <v>0.83361700000000005</v>
      </c>
      <c r="AF217" s="8">
        <v>0.87740700000000005</v>
      </c>
      <c r="AG217" s="8">
        <v>0.92181299999999999</v>
      </c>
      <c r="AH217" s="8">
        <v>0.96619900000000003</v>
      </c>
      <c r="AI217" s="8">
        <v>1.0032479999999999</v>
      </c>
      <c r="AJ217" s="8">
        <v>1.0533999999999999</v>
      </c>
      <c r="AK217" s="8">
        <v>1.1058669999999999</v>
      </c>
      <c r="AL217" s="5" t="s">
        <v>191</v>
      </c>
    </row>
    <row r="218" spans="1:38" ht="15" customHeight="1">
      <c r="A218" s="81" t="s">
        <v>921</v>
      </c>
      <c r="B218" s="7" t="s">
        <v>890</v>
      </c>
      <c r="C218" s="8">
        <v>0</v>
      </c>
      <c r="D218" s="8">
        <v>0</v>
      </c>
      <c r="E218" s="8">
        <v>0</v>
      </c>
      <c r="F218" s="8">
        <v>0</v>
      </c>
      <c r="G218" s="8">
        <v>0.27081100000000002</v>
      </c>
      <c r="H218" s="8">
        <v>0.27401399999999998</v>
      </c>
      <c r="I218" s="8">
        <v>0.28410800000000003</v>
      </c>
      <c r="J218" s="8">
        <v>0.29750799999999999</v>
      </c>
      <c r="K218" s="8">
        <v>0.30896299999999999</v>
      </c>
      <c r="L218" s="8">
        <v>0.321772</v>
      </c>
      <c r="M218" s="8">
        <v>0.33722000000000002</v>
      </c>
      <c r="N218" s="8">
        <v>0.35197899999999999</v>
      </c>
      <c r="O218" s="8">
        <v>0.36946299999999999</v>
      </c>
      <c r="P218" s="8">
        <v>0.38621100000000003</v>
      </c>
      <c r="Q218" s="8">
        <v>0.40493400000000002</v>
      </c>
      <c r="R218" s="8">
        <v>0.423539</v>
      </c>
      <c r="S218" s="8">
        <v>0.43948700000000002</v>
      </c>
      <c r="T218" s="8">
        <v>0.45580900000000002</v>
      </c>
      <c r="U218" s="8">
        <v>0.47613899999999998</v>
      </c>
      <c r="V218" s="8">
        <v>0.49712600000000001</v>
      </c>
      <c r="W218" s="8">
        <v>0.51963400000000004</v>
      </c>
      <c r="X218" s="8">
        <v>0.54249400000000003</v>
      </c>
      <c r="Y218" s="8">
        <v>0.56949000000000005</v>
      </c>
      <c r="Z218" s="8">
        <v>0.59890299999999996</v>
      </c>
      <c r="AA218" s="8">
        <v>0.62761699999999998</v>
      </c>
      <c r="AB218" s="8">
        <v>0.65890099999999996</v>
      </c>
      <c r="AC218" s="8">
        <v>0.68976999999999999</v>
      </c>
      <c r="AD218" s="8">
        <v>0.72486700000000004</v>
      </c>
      <c r="AE218" s="8">
        <v>0.76333499999999999</v>
      </c>
      <c r="AF218" s="8">
        <v>0.80343299999999995</v>
      </c>
      <c r="AG218" s="8">
        <v>0.84409500000000004</v>
      </c>
      <c r="AH218" s="8">
        <v>0.88473800000000002</v>
      </c>
      <c r="AI218" s="8">
        <v>0.91866400000000004</v>
      </c>
      <c r="AJ218" s="8">
        <v>0.964588</v>
      </c>
      <c r="AK218" s="8">
        <v>1.0126310000000001</v>
      </c>
      <c r="AL218" s="5" t="s">
        <v>191</v>
      </c>
    </row>
    <row r="219" spans="1:38" ht="15" customHeight="1">
      <c r="A219" s="81" t="s">
        <v>920</v>
      </c>
      <c r="B219" s="7" t="s">
        <v>888</v>
      </c>
      <c r="C219" s="8">
        <v>0</v>
      </c>
      <c r="D219" s="8">
        <v>0</v>
      </c>
      <c r="E219" s="8">
        <v>0</v>
      </c>
      <c r="F219" s="8">
        <v>0</v>
      </c>
      <c r="G219" s="8">
        <v>0</v>
      </c>
      <c r="H219" s="8">
        <v>0</v>
      </c>
      <c r="I219" s="8">
        <v>0</v>
      </c>
      <c r="J219" s="8">
        <v>0</v>
      </c>
      <c r="K219" s="8">
        <v>0</v>
      </c>
      <c r="L219" s="8">
        <v>0</v>
      </c>
      <c r="M219" s="8">
        <v>0</v>
      </c>
      <c r="N219" s="8">
        <v>0</v>
      </c>
      <c r="O219" s="8">
        <v>0</v>
      </c>
      <c r="P219" s="8">
        <v>0</v>
      </c>
      <c r="Q219" s="8">
        <v>0</v>
      </c>
      <c r="R219" s="8">
        <v>0</v>
      </c>
      <c r="S219" s="8">
        <v>0</v>
      </c>
      <c r="T219" s="8">
        <v>0</v>
      </c>
      <c r="U219" s="8">
        <v>0</v>
      </c>
      <c r="V219" s="8">
        <v>0</v>
      </c>
      <c r="W219" s="8">
        <v>0</v>
      </c>
      <c r="X219" s="8">
        <v>0</v>
      </c>
      <c r="Y219" s="8">
        <v>0</v>
      </c>
      <c r="Z219" s="8">
        <v>0</v>
      </c>
      <c r="AA219" s="8">
        <v>0</v>
      </c>
      <c r="AB219" s="8">
        <v>0</v>
      </c>
      <c r="AC219" s="8">
        <v>0</v>
      </c>
      <c r="AD219" s="8">
        <v>0</v>
      </c>
      <c r="AE219" s="8">
        <v>0</v>
      </c>
      <c r="AF219" s="8">
        <v>0</v>
      </c>
      <c r="AG219" s="8">
        <v>0</v>
      </c>
      <c r="AH219" s="8">
        <v>0</v>
      </c>
      <c r="AI219" s="8">
        <v>0</v>
      </c>
      <c r="AJ219" s="8">
        <v>0</v>
      </c>
      <c r="AK219" s="8">
        <v>0</v>
      </c>
      <c r="AL219" s="5" t="s">
        <v>191</v>
      </c>
    </row>
    <row r="220" spans="1:38" ht="15" customHeight="1">
      <c r="A220" s="81" t="s">
        <v>919</v>
      </c>
      <c r="B220" s="7" t="s">
        <v>918</v>
      </c>
      <c r="C220" s="8">
        <v>203.86180100000001</v>
      </c>
      <c r="D220" s="8">
        <v>207.25129699999999</v>
      </c>
      <c r="E220" s="8">
        <v>225.50848400000001</v>
      </c>
      <c r="F220" s="8">
        <v>227.66873200000001</v>
      </c>
      <c r="G220" s="8">
        <v>229.17016599999999</v>
      </c>
      <c r="H220" s="8">
        <v>225.12695299999999</v>
      </c>
      <c r="I220" s="8">
        <v>226.62153599999999</v>
      </c>
      <c r="J220" s="8">
        <v>230.39807099999999</v>
      </c>
      <c r="K220" s="8">
        <v>232.30015599999999</v>
      </c>
      <c r="L220" s="8">
        <v>234.88389599999999</v>
      </c>
      <c r="M220" s="8">
        <v>238.99063100000001</v>
      </c>
      <c r="N220" s="8">
        <v>242.185394</v>
      </c>
      <c r="O220" s="8">
        <v>246.81088299999999</v>
      </c>
      <c r="P220" s="8">
        <v>250.48490899999999</v>
      </c>
      <c r="Q220" s="8">
        <v>254.97820999999999</v>
      </c>
      <c r="R220" s="8">
        <v>258.92623900000001</v>
      </c>
      <c r="S220" s="8">
        <v>260.85031099999998</v>
      </c>
      <c r="T220" s="8">
        <v>262.65802000000002</v>
      </c>
      <c r="U220" s="8">
        <v>266.38168300000001</v>
      </c>
      <c r="V220" s="8">
        <v>270.02224699999999</v>
      </c>
      <c r="W220" s="8">
        <v>274.02713</v>
      </c>
      <c r="X220" s="8">
        <v>277.74996900000002</v>
      </c>
      <c r="Y220" s="8">
        <v>283.07922400000001</v>
      </c>
      <c r="Z220" s="8">
        <v>289.028839</v>
      </c>
      <c r="AA220" s="8">
        <v>294.06399499999998</v>
      </c>
      <c r="AB220" s="8">
        <v>299.729736</v>
      </c>
      <c r="AC220" s="8">
        <v>304.63330100000002</v>
      </c>
      <c r="AD220" s="8">
        <v>310.80917399999998</v>
      </c>
      <c r="AE220" s="8">
        <v>317.770355</v>
      </c>
      <c r="AF220" s="8">
        <v>324.72119099999998</v>
      </c>
      <c r="AG220" s="8">
        <v>331.21893299999999</v>
      </c>
      <c r="AH220" s="8">
        <v>337.05560300000002</v>
      </c>
      <c r="AI220" s="8">
        <v>339.786652</v>
      </c>
      <c r="AJ220" s="8">
        <v>346.38092</v>
      </c>
      <c r="AK220" s="8">
        <v>353.04208399999999</v>
      </c>
      <c r="AL220" s="5">
        <v>1.6271999999999998E-2</v>
      </c>
    </row>
    <row r="221" spans="1:38" ht="15" customHeight="1">
      <c r="B221" s="4" t="s">
        <v>917</v>
      </c>
    </row>
    <row r="222" spans="1:38" ht="15" customHeight="1">
      <c r="A222" s="81" t="s">
        <v>916</v>
      </c>
      <c r="B222" s="7" t="s">
        <v>903</v>
      </c>
      <c r="C222" s="8">
        <v>109.47982</v>
      </c>
      <c r="D222" s="8">
        <v>107.100388</v>
      </c>
      <c r="E222" s="8">
        <v>121.133461</v>
      </c>
      <c r="F222" s="8">
        <v>137.29557800000001</v>
      </c>
      <c r="G222" s="8">
        <v>145.40112300000001</v>
      </c>
      <c r="H222" s="8">
        <v>147.04441800000001</v>
      </c>
      <c r="I222" s="8">
        <v>161.05090300000001</v>
      </c>
      <c r="J222" s="8">
        <v>166.87858600000001</v>
      </c>
      <c r="K222" s="8">
        <v>159.31662</v>
      </c>
      <c r="L222" s="8">
        <v>157.34285</v>
      </c>
      <c r="M222" s="8">
        <v>159.79835499999999</v>
      </c>
      <c r="N222" s="8">
        <v>163.79457099999999</v>
      </c>
      <c r="O222" s="8">
        <v>169.432999</v>
      </c>
      <c r="P222" s="8">
        <v>175.09182699999999</v>
      </c>
      <c r="Q222" s="8">
        <v>178.82260099999999</v>
      </c>
      <c r="R222" s="8">
        <v>182.07334900000001</v>
      </c>
      <c r="S222" s="8">
        <v>185.08630400000001</v>
      </c>
      <c r="T222" s="8">
        <v>187.257553</v>
      </c>
      <c r="U222" s="8">
        <v>189.837357</v>
      </c>
      <c r="V222" s="8">
        <v>192.70675700000001</v>
      </c>
      <c r="W222" s="8">
        <v>195.94807399999999</v>
      </c>
      <c r="X222" s="8">
        <v>198.15699799999999</v>
      </c>
      <c r="Y222" s="8">
        <v>199.78504899999999</v>
      </c>
      <c r="Z222" s="8">
        <v>202.37531999999999</v>
      </c>
      <c r="AA222" s="8">
        <v>206.540558</v>
      </c>
      <c r="AB222" s="8">
        <v>210.55105599999999</v>
      </c>
      <c r="AC222" s="8">
        <v>213.50344799999999</v>
      </c>
      <c r="AD222" s="8">
        <v>216.62185700000001</v>
      </c>
      <c r="AE222" s="8">
        <v>219.04037500000001</v>
      </c>
      <c r="AF222" s="8">
        <v>220.96925400000001</v>
      </c>
      <c r="AG222" s="8">
        <v>222.90232800000001</v>
      </c>
      <c r="AH222" s="8">
        <v>226.441833</v>
      </c>
      <c r="AI222" s="8">
        <v>228.81092799999999</v>
      </c>
      <c r="AJ222" s="8">
        <v>229.25273100000001</v>
      </c>
      <c r="AK222" s="8">
        <v>231.45803799999999</v>
      </c>
      <c r="AL222" s="5">
        <v>2.3626999999999999E-2</v>
      </c>
    </row>
    <row r="223" spans="1:38" ht="15" customHeight="1">
      <c r="A223" s="81" t="s">
        <v>915</v>
      </c>
      <c r="B223" s="7" t="s">
        <v>901</v>
      </c>
      <c r="C223" s="8">
        <v>50.024799000000002</v>
      </c>
      <c r="D223" s="8">
        <v>47.199840999999999</v>
      </c>
      <c r="E223" s="8">
        <v>49.439259</v>
      </c>
      <c r="F223" s="8">
        <v>53.954773000000003</v>
      </c>
      <c r="G223" s="8">
        <v>54.603012</v>
      </c>
      <c r="H223" s="8">
        <v>53.197723000000003</v>
      </c>
      <c r="I223" s="8">
        <v>56.158912999999998</v>
      </c>
      <c r="J223" s="8">
        <v>55.778033999999998</v>
      </c>
      <c r="K223" s="8">
        <v>51.055092000000002</v>
      </c>
      <c r="L223" s="8">
        <v>48.132235999999999</v>
      </c>
      <c r="M223" s="8">
        <v>46.663787999999997</v>
      </c>
      <c r="N223" s="8">
        <v>46.606471999999997</v>
      </c>
      <c r="O223" s="8">
        <v>46.937660000000001</v>
      </c>
      <c r="P223" s="8">
        <v>47.179076999999999</v>
      </c>
      <c r="Q223" s="8">
        <v>46.978724999999997</v>
      </c>
      <c r="R223" s="8">
        <v>46.593890999999999</v>
      </c>
      <c r="S223" s="8">
        <v>46.089221999999999</v>
      </c>
      <c r="T223" s="8">
        <v>45.339077000000003</v>
      </c>
      <c r="U223" s="8">
        <v>44.917088</v>
      </c>
      <c r="V223" s="8">
        <v>44.866638000000002</v>
      </c>
      <c r="W223" s="8">
        <v>44.933833999999997</v>
      </c>
      <c r="X223" s="8">
        <v>44.75544</v>
      </c>
      <c r="Y223" s="8">
        <v>44.445926999999998</v>
      </c>
      <c r="Z223" s="8">
        <v>44.324832999999998</v>
      </c>
      <c r="AA223" s="8">
        <v>44.513519000000002</v>
      </c>
      <c r="AB223" s="8">
        <v>44.626358000000003</v>
      </c>
      <c r="AC223" s="8">
        <v>44.475918</v>
      </c>
      <c r="AD223" s="8">
        <v>44.320777999999997</v>
      </c>
      <c r="AE223" s="8">
        <v>43.995552000000004</v>
      </c>
      <c r="AF223" s="8">
        <v>43.554428000000001</v>
      </c>
      <c r="AG223" s="8">
        <v>43.079506000000002</v>
      </c>
      <c r="AH223" s="8">
        <v>42.871474999999997</v>
      </c>
      <c r="AI223" s="8">
        <v>42.395287000000003</v>
      </c>
      <c r="AJ223" s="8">
        <v>41.526130999999999</v>
      </c>
      <c r="AK223" s="8">
        <v>40.968231000000003</v>
      </c>
      <c r="AL223" s="5">
        <v>-4.2820000000000002E-3</v>
      </c>
    </row>
    <row r="224" spans="1:38" ht="15" customHeight="1">
      <c r="A224" s="81" t="s">
        <v>914</v>
      </c>
      <c r="B224" s="7" t="s">
        <v>793</v>
      </c>
      <c r="C224" s="8">
        <v>0</v>
      </c>
      <c r="D224" s="8">
        <v>0</v>
      </c>
      <c r="E224" s="8">
        <v>0.121952</v>
      </c>
      <c r="F224" s="8">
        <v>0.140852</v>
      </c>
      <c r="G224" s="8">
        <v>0.15174299999999999</v>
      </c>
      <c r="H224" s="8">
        <v>0.15651699999999999</v>
      </c>
      <c r="I224" s="8">
        <v>0.174925</v>
      </c>
      <c r="J224" s="8">
        <v>0.184757</v>
      </c>
      <c r="K224" s="8">
        <v>0.17988499999999999</v>
      </c>
      <c r="L224" s="8">
        <v>0.181171</v>
      </c>
      <c r="M224" s="8">
        <v>0.18779499999999999</v>
      </c>
      <c r="N224" s="8">
        <v>0.197494</v>
      </c>
      <c r="O224" s="8">
        <v>0.20960100000000001</v>
      </c>
      <c r="P224" s="8">
        <v>0.22222800000000001</v>
      </c>
      <c r="Q224" s="8">
        <v>0.23302</v>
      </c>
      <c r="R224" s="8">
        <v>0.243588</v>
      </c>
      <c r="S224" s="8">
        <v>0.25422</v>
      </c>
      <c r="T224" s="8">
        <v>0.26407199999999997</v>
      </c>
      <c r="U224" s="8">
        <v>0.27518300000000001</v>
      </c>
      <c r="V224" s="8">
        <v>0.28756300000000001</v>
      </c>
      <c r="W224" s="8">
        <v>0.30109599999999997</v>
      </c>
      <c r="X224" s="8">
        <v>0.313585</v>
      </c>
      <c r="Y224" s="8">
        <v>0.32565100000000002</v>
      </c>
      <c r="Z224" s="8">
        <v>0.33979100000000001</v>
      </c>
      <c r="AA224" s="8">
        <v>0.35722599999999999</v>
      </c>
      <c r="AB224" s="8">
        <v>0.375139</v>
      </c>
      <c r="AC224" s="8">
        <v>0.39188200000000001</v>
      </c>
      <c r="AD224" s="8">
        <v>0.40961999999999998</v>
      </c>
      <c r="AE224" s="8">
        <v>0.42675000000000002</v>
      </c>
      <c r="AF224" s="8">
        <v>0.443604</v>
      </c>
      <c r="AG224" s="8">
        <v>0.46111200000000002</v>
      </c>
      <c r="AH224" s="8">
        <v>0.482707</v>
      </c>
      <c r="AI224" s="8">
        <v>0.50264399999999998</v>
      </c>
      <c r="AJ224" s="8">
        <v>0.51899499999999998</v>
      </c>
      <c r="AK224" s="8">
        <v>0.54004799999999997</v>
      </c>
      <c r="AL224" s="5" t="s">
        <v>191</v>
      </c>
    </row>
    <row r="225" spans="1:38" ht="15" customHeight="1">
      <c r="A225" s="81" t="s">
        <v>913</v>
      </c>
      <c r="B225" s="7" t="s">
        <v>898</v>
      </c>
      <c r="C225" s="8">
        <v>0.25620300000000001</v>
      </c>
      <c r="D225" s="8">
        <v>0.24773000000000001</v>
      </c>
      <c r="E225" s="8">
        <v>0.66613999999999995</v>
      </c>
      <c r="F225" s="8">
        <v>0.724132</v>
      </c>
      <c r="G225" s="8">
        <v>0.73590500000000003</v>
      </c>
      <c r="H225" s="8">
        <v>0.71757599999999999</v>
      </c>
      <c r="I225" s="8">
        <v>0.76032699999999998</v>
      </c>
      <c r="J225" s="8">
        <v>0.76317699999999999</v>
      </c>
      <c r="K225" s="8">
        <v>0.70923499999999995</v>
      </c>
      <c r="L225" s="8">
        <v>0.68486199999999997</v>
      </c>
      <c r="M225" s="8">
        <v>0.68186400000000003</v>
      </c>
      <c r="N225" s="8">
        <v>0.68993899999999997</v>
      </c>
      <c r="O225" s="8">
        <v>0.70569300000000001</v>
      </c>
      <c r="P225" s="8">
        <v>0.72223999999999999</v>
      </c>
      <c r="Q225" s="8">
        <v>0.73248500000000005</v>
      </c>
      <c r="R225" s="8">
        <v>0.74208200000000002</v>
      </c>
      <c r="S225" s="8">
        <v>0.75129400000000002</v>
      </c>
      <c r="T225" s="8">
        <v>0.75916300000000003</v>
      </c>
      <c r="U225" s="8">
        <v>0.77168099999999995</v>
      </c>
      <c r="V225" s="8">
        <v>0.78902899999999998</v>
      </c>
      <c r="W225" s="8">
        <v>0.80983799999999995</v>
      </c>
      <c r="X225" s="8">
        <v>0.82848599999999994</v>
      </c>
      <c r="Y225" s="8">
        <v>0.84735000000000005</v>
      </c>
      <c r="Z225" s="8">
        <v>0.87341000000000002</v>
      </c>
      <c r="AA225" s="8">
        <v>0.90777099999999999</v>
      </c>
      <c r="AB225" s="8">
        <v>0.94130899999999995</v>
      </c>
      <c r="AC225" s="8">
        <v>0.97248299999999999</v>
      </c>
      <c r="AD225" s="8">
        <v>1.0049939999999999</v>
      </c>
      <c r="AE225" s="8">
        <v>1.0412600000000001</v>
      </c>
      <c r="AF225" s="8">
        <v>1.075861</v>
      </c>
      <c r="AG225" s="8">
        <v>1.1119250000000001</v>
      </c>
      <c r="AH225" s="8">
        <v>1.153314</v>
      </c>
      <c r="AI225" s="8">
        <v>1.195603</v>
      </c>
      <c r="AJ225" s="8">
        <v>1.226024</v>
      </c>
      <c r="AK225" s="8">
        <v>1.2587140000000001</v>
      </c>
      <c r="AL225" s="5">
        <v>5.0491000000000001E-2</v>
      </c>
    </row>
    <row r="226" spans="1:38" ht="15" customHeight="1">
      <c r="A226" s="81" t="s">
        <v>912</v>
      </c>
      <c r="B226" s="7" t="s">
        <v>896</v>
      </c>
      <c r="C226" s="8">
        <v>6.8911730000000002</v>
      </c>
      <c r="D226" s="8">
        <v>6.5923230000000004</v>
      </c>
      <c r="E226" s="8">
        <v>7.3439779999999999</v>
      </c>
      <c r="F226" s="8">
        <v>8.1857129999999998</v>
      </c>
      <c r="G226" s="8">
        <v>8.5179200000000002</v>
      </c>
      <c r="H226" s="8">
        <v>8.4937889999999996</v>
      </c>
      <c r="I226" s="8">
        <v>9.1852660000000004</v>
      </c>
      <c r="J226" s="8">
        <v>9.3957259999999998</v>
      </c>
      <c r="K226" s="8">
        <v>8.8771170000000001</v>
      </c>
      <c r="L226" s="8">
        <v>8.7998379999999994</v>
      </c>
      <c r="M226" s="8">
        <v>9.0639819999999993</v>
      </c>
      <c r="N226" s="8">
        <v>9.5320789999999995</v>
      </c>
      <c r="O226" s="8">
        <v>10.116455999999999</v>
      </c>
      <c r="P226" s="8">
        <v>10.72588</v>
      </c>
      <c r="Q226" s="8">
        <v>11.246786999999999</v>
      </c>
      <c r="R226" s="8">
        <v>11.756828000000001</v>
      </c>
      <c r="S226" s="8">
        <v>12.269990999999999</v>
      </c>
      <c r="T226" s="8">
        <v>12.745521999999999</v>
      </c>
      <c r="U226" s="8">
        <v>13.281793</v>
      </c>
      <c r="V226" s="8">
        <v>13.879303</v>
      </c>
      <c r="W226" s="8">
        <v>14.53246</v>
      </c>
      <c r="X226" s="8">
        <v>15.135244</v>
      </c>
      <c r="Y226" s="8">
        <v>15.717632999999999</v>
      </c>
      <c r="Z226" s="8">
        <v>16.400107999999999</v>
      </c>
      <c r="AA226" s="8">
        <v>17.241603999999999</v>
      </c>
      <c r="AB226" s="8">
        <v>18.106162999999999</v>
      </c>
      <c r="AC226" s="8">
        <v>18.914266999999999</v>
      </c>
      <c r="AD226" s="8">
        <v>19.770391</v>
      </c>
      <c r="AE226" s="8">
        <v>20.597216</v>
      </c>
      <c r="AF226" s="8">
        <v>21.410651999999999</v>
      </c>
      <c r="AG226" s="8">
        <v>22.255699</v>
      </c>
      <c r="AH226" s="8">
        <v>23.297969999999999</v>
      </c>
      <c r="AI226" s="8">
        <v>24.260231000000001</v>
      </c>
      <c r="AJ226" s="8">
        <v>25.049441999999999</v>
      </c>
      <c r="AK226" s="8">
        <v>26.065539999999999</v>
      </c>
      <c r="AL226" s="5">
        <v>4.2537999999999999E-2</v>
      </c>
    </row>
    <row r="227" spans="1:38" ht="15" customHeight="1">
      <c r="A227" s="81" t="s">
        <v>911</v>
      </c>
      <c r="B227" s="7" t="s">
        <v>894</v>
      </c>
      <c r="C227" s="8">
        <v>0</v>
      </c>
      <c r="D227" s="8">
        <v>0</v>
      </c>
      <c r="E227" s="8">
        <v>1.039191</v>
      </c>
      <c r="F227" s="8">
        <v>1.200242</v>
      </c>
      <c r="G227" s="8">
        <v>1.293048</v>
      </c>
      <c r="H227" s="8">
        <v>1.3337300000000001</v>
      </c>
      <c r="I227" s="8">
        <v>1.4905870000000001</v>
      </c>
      <c r="J227" s="8">
        <v>1.574371</v>
      </c>
      <c r="K227" s="8">
        <v>1.5328599999999999</v>
      </c>
      <c r="L227" s="8">
        <v>1.5438130000000001</v>
      </c>
      <c r="M227" s="8">
        <v>1.6002620000000001</v>
      </c>
      <c r="N227" s="8">
        <v>1.6829050000000001</v>
      </c>
      <c r="O227" s="8">
        <v>1.7860780000000001</v>
      </c>
      <c r="P227" s="8">
        <v>1.8936729999999999</v>
      </c>
      <c r="Q227" s="8">
        <v>1.9856400000000001</v>
      </c>
      <c r="R227" s="8">
        <v>2.075688</v>
      </c>
      <c r="S227" s="8">
        <v>2.1662880000000002</v>
      </c>
      <c r="T227" s="8">
        <v>2.2502439999999999</v>
      </c>
      <c r="U227" s="8">
        <v>2.3449230000000001</v>
      </c>
      <c r="V227" s="8">
        <v>2.450415</v>
      </c>
      <c r="W227" s="8">
        <v>2.565731</v>
      </c>
      <c r="X227" s="8">
        <v>2.6721529999999998</v>
      </c>
      <c r="Y227" s="8">
        <v>2.7749760000000001</v>
      </c>
      <c r="Z227" s="8">
        <v>2.895467</v>
      </c>
      <c r="AA227" s="8">
        <v>3.044035</v>
      </c>
      <c r="AB227" s="8">
        <v>3.1966739999999998</v>
      </c>
      <c r="AC227" s="8">
        <v>3.3393459999999999</v>
      </c>
      <c r="AD227" s="8">
        <v>3.490497</v>
      </c>
      <c r="AE227" s="8">
        <v>3.6364740000000002</v>
      </c>
      <c r="AF227" s="8">
        <v>3.7800880000000001</v>
      </c>
      <c r="AG227" s="8">
        <v>3.9292820000000002</v>
      </c>
      <c r="AH227" s="8">
        <v>4.1132970000000002</v>
      </c>
      <c r="AI227" s="8">
        <v>4.2831859999999997</v>
      </c>
      <c r="AJ227" s="8">
        <v>4.4225219999999998</v>
      </c>
      <c r="AK227" s="8">
        <v>4.6019160000000001</v>
      </c>
      <c r="AL227" s="5" t="s">
        <v>191</v>
      </c>
    </row>
    <row r="228" spans="1:38" ht="15" customHeight="1">
      <c r="A228" s="81" t="s">
        <v>910</v>
      </c>
      <c r="B228" s="7" t="s">
        <v>892</v>
      </c>
      <c r="C228" s="8">
        <v>0</v>
      </c>
      <c r="D228" s="8">
        <v>0</v>
      </c>
      <c r="E228" s="8">
        <v>0.47848499999999999</v>
      </c>
      <c r="F228" s="8">
        <v>0.55264000000000002</v>
      </c>
      <c r="G228" s="8">
        <v>0.59537099999999998</v>
      </c>
      <c r="H228" s="8">
        <v>0.61410299999999995</v>
      </c>
      <c r="I228" s="8">
        <v>0.68632700000000002</v>
      </c>
      <c r="J228" s="8">
        <v>0.72490399999999999</v>
      </c>
      <c r="K228" s="8">
        <v>0.70579099999999995</v>
      </c>
      <c r="L228" s="8">
        <v>0.71083399999999997</v>
      </c>
      <c r="M228" s="8">
        <v>0.73682499999999995</v>
      </c>
      <c r="N228" s="8">
        <v>0.77487700000000004</v>
      </c>
      <c r="O228" s="8">
        <v>0.82238199999999995</v>
      </c>
      <c r="P228" s="8">
        <v>0.871923</v>
      </c>
      <c r="Q228" s="8">
        <v>0.914269</v>
      </c>
      <c r="R228" s="8">
        <v>0.955731</v>
      </c>
      <c r="S228" s="8">
        <v>0.99744600000000005</v>
      </c>
      <c r="T228" s="8">
        <v>1.036103</v>
      </c>
      <c r="U228" s="8">
        <v>1.0796969999999999</v>
      </c>
      <c r="V228" s="8">
        <v>1.1282700000000001</v>
      </c>
      <c r="W228" s="8">
        <v>1.1813659999999999</v>
      </c>
      <c r="X228" s="8">
        <v>1.230367</v>
      </c>
      <c r="Y228" s="8">
        <v>1.277711</v>
      </c>
      <c r="Z228" s="8">
        <v>1.3331900000000001</v>
      </c>
      <c r="AA228" s="8">
        <v>1.4015960000000001</v>
      </c>
      <c r="AB228" s="8">
        <v>1.471878</v>
      </c>
      <c r="AC228" s="8">
        <v>1.5375700000000001</v>
      </c>
      <c r="AD228" s="8">
        <v>1.6071660000000001</v>
      </c>
      <c r="AE228" s="8">
        <v>1.6743790000000001</v>
      </c>
      <c r="AF228" s="8">
        <v>1.740505</v>
      </c>
      <c r="AG228" s="8">
        <v>1.8091999999999999</v>
      </c>
      <c r="AH228" s="8">
        <v>1.8939280000000001</v>
      </c>
      <c r="AI228" s="8">
        <v>1.972151</v>
      </c>
      <c r="AJ228" s="8">
        <v>2.036308</v>
      </c>
      <c r="AK228" s="8">
        <v>2.1189079999999998</v>
      </c>
      <c r="AL228" s="5" t="s">
        <v>191</v>
      </c>
    </row>
    <row r="229" spans="1:38" ht="15" customHeight="1">
      <c r="A229" s="81" t="s">
        <v>909</v>
      </c>
      <c r="B229" s="7" t="s">
        <v>890</v>
      </c>
      <c r="C229" s="8">
        <v>0</v>
      </c>
      <c r="D229" s="8">
        <v>0</v>
      </c>
      <c r="E229" s="8">
        <v>0.39680300000000002</v>
      </c>
      <c r="F229" s="8">
        <v>0.45829900000000001</v>
      </c>
      <c r="G229" s="8">
        <v>0.49373499999999998</v>
      </c>
      <c r="H229" s="8">
        <v>0.50926899999999997</v>
      </c>
      <c r="I229" s="8">
        <v>0.569164</v>
      </c>
      <c r="J229" s="8">
        <v>0.60115499999999999</v>
      </c>
      <c r="K229" s="8">
        <v>0.58530499999999996</v>
      </c>
      <c r="L229" s="8">
        <v>0.58948699999999998</v>
      </c>
      <c r="M229" s="8">
        <v>0.61104099999999995</v>
      </c>
      <c r="N229" s="8">
        <v>0.642598</v>
      </c>
      <c r="O229" s="8">
        <v>0.68199299999999996</v>
      </c>
      <c r="P229" s="8">
        <v>0.72307699999999997</v>
      </c>
      <c r="Q229" s="8">
        <v>0.75819400000000003</v>
      </c>
      <c r="R229" s="8">
        <v>0.792578</v>
      </c>
      <c r="S229" s="8">
        <v>0.82717200000000002</v>
      </c>
      <c r="T229" s="8">
        <v>0.85923000000000005</v>
      </c>
      <c r="U229" s="8">
        <v>0.89538200000000001</v>
      </c>
      <c r="V229" s="8">
        <v>0.93566300000000002</v>
      </c>
      <c r="W229" s="8">
        <v>0.97969499999999998</v>
      </c>
      <c r="X229" s="8">
        <v>1.0203310000000001</v>
      </c>
      <c r="Y229" s="8">
        <v>1.0595920000000001</v>
      </c>
      <c r="Z229" s="8">
        <v>1.1056010000000001</v>
      </c>
      <c r="AA229" s="8">
        <v>1.1623300000000001</v>
      </c>
      <c r="AB229" s="8">
        <v>1.2206129999999999</v>
      </c>
      <c r="AC229" s="8">
        <v>1.275091</v>
      </c>
      <c r="AD229" s="8">
        <v>1.3328059999999999</v>
      </c>
      <c r="AE229" s="8">
        <v>1.3885460000000001</v>
      </c>
      <c r="AF229" s="8">
        <v>1.4433830000000001</v>
      </c>
      <c r="AG229" s="8">
        <v>1.500351</v>
      </c>
      <c r="AH229" s="8">
        <v>1.5706150000000001</v>
      </c>
      <c r="AI229" s="8">
        <v>1.6354850000000001</v>
      </c>
      <c r="AJ229" s="8">
        <v>1.6886890000000001</v>
      </c>
      <c r="AK229" s="8">
        <v>1.757188</v>
      </c>
      <c r="AL229" s="5" t="s">
        <v>191</v>
      </c>
    </row>
    <row r="230" spans="1:38" ht="15" customHeight="1">
      <c r="A230" s="81" t="s">
        <v>908</v>
      </c>
      <c r="B230" s="7" t="s">
        <v>888</v>
      </c>
      <c r="C230" s="8">
        <v>0</v>
      </c>
      <c r="D230" s="8">
        <v>0</v>
      </c>
      <c r="E230" s="8">
        <v>0.68013299999999999</v>
      </c>
      <c r="F230" s="8">
        <v>0.78553899999999999</v>
      </c>
      <c r="G230" s="8">
        <v>0.84627799999999997</v>
      </c>
      <c r="H230" s="8">
        <v>0.87290400000000001</v>
      </c>
      <c r="I230" s="8">
        <v>0.97556500000000002</v>
      </c>
      <c r="J230" s="8">
        <v>1.0304</v>
      </c>
      <c r="K230" s="8">
        <v>1.0032319999999999</v>
      </c>
      <c r="L230" s="8">
        <v>1.0104</v>
      </c>
      <c r="M230" s="8">
        <v>1.047345</v>
      </c>
      <c r="N230" s="8">
        <v>1.101434</v>
      </c>
      <c r="O230" s="8">
        <v>1.1689590000000001</v>
      </c>
      <c r="P230" s="8">
        <v>1.239377</v>
      </c>
      <c r="Q230" s="8">
        <v>1.2995680000000001</v>
      </c>
      <c r="R230" s="8">
        <v>1.3585039999999999</v>
      </c>
      <c r="S230" s="8">
        <v>1.4177999999999999</v>
      </c>
      <c r="T230" s="8">
        <v>1.472747</v>
      </c>
      <c r="U230" s="8">
        <v>1.5347139999999999</v>
      </c>
      <c r="V230" s="8">
        <v>1.603756</v>
      </c>
      <c r="W230" s="8">
        <v>1.6792290000000001</v>
      </c>
      <c r="X230" s="8">
        <v>1.74888</v>
      </c>
      <c r="Y230" s="8">
        <v>1.816176</v>
      </c>
      <c r="Z230" s="8">
        <v>1.8950359999999999</v>
      </c>
      <c r="AA230" s="8">
        <v>1.9922709999999999</v>
      </c>
      <c r="AB230" s="8">
        <v>2.0921699999999999</v>
      </c>
      <c r="AC230" s="8">
        <v>2.1855479999999998</v>
      </c>
      <c r="AD230" s="8">
        <v>2.2844730000000002</v>
      </c>
      <c r="AE230" s="8">
        <v>2.3800119999999998</v>
      </c>
      <c r="AF230" s="8">
        <v>2.474005</v>
      </c>
      <c r="AG230" s="8">
        <v>2.57165</v>
      </c>
      <c r="AH230" s="8">
        <v>2.6920850000000001</v>
      </c>
      <c r="AI230" s="8">
        <v>2.803274</v>
      </c>
      <c r="AJ230" s="8">
        <v>2.8944679999999998</v>
      </c>
      <c r="AK230" s="8">
        <v>3.0118779999999998</v>
      </c>
      <c r="AL230" s="5" t="s">
        <v>191</v>
      </c>
    </row>
    <row r="231" spans="1:38" ht="15" customHeight="1">
      <c r="A231" s="81" t="s">
        <v>907</v>
      </c>
      <c r="B231" s="7" t="s">
        <v>906</v>
      </c>
      <c r="C231" s="8">
        <v>166.651993</v>
      </c>
      <c r="D231" s="8">
        <v>161.140289</v>
      </c>
      <c r="E231" s="8">
        <v>181.29939300000001</v>
      </c>
      <c r="F231" s="8">
        <v>203.297775</v>
      </c>
      <c r="G231" s="8">
        <v>212.638092</v>
      </c>
      <c r="H231" s="8">
        <v>212.94000199999999</v>
      </c>
      <c r="I231" s="8">
        <v>231.051987</v>
      </c>
      <c r="J231" s="8">
        <v>236.93113700000001</v>
      </c>
      <c r="K231" s="8">
        <v>223.965149</v>
      </c>
      <c r="L231" s="8">
        <v>218.99548300000001</v>
      </c>
      <c r="M231" s="8">
        <v>220.391266</v>
      </c>
      <c r="N231" s="8">
        <v>225.022369</v>
      </c>
      <c r="O231" s="8">
        <v>231.86184700000001</v>
      </c>
      <c r="P231" s="8">
        <v>238.66932700000001</v>
      </c>
      <c r="Q231" s="8">
        <v>242.971283</v>
      </c>
      <c r="R231" s="8">
        <v>246.59223900000001</v>
      </c>
      <c r="S231" s="8">
        <v>249.85974100000001</v>
      </c>
      <c r="T231" s="8">
        <v>251.983734</v>
      </c>
      <c r="U231" s="8">
        <v>254.93781999999999</v>
      </c>
      <c r="V231" s="8">
        <v>258.64746100000002</v>
      </c>
      <c r="W231" s="8">
        <v>262.93133499999999</v>
      </c>
      <c r="X231" s="8">
        <v>265.86148100000003</v>
      </c>
      <c r="Y231" s="8">
        <v>268.050049</v>
      </c>
      <c r="Z231" s="8">
        <v>271.54278599999998</v>
      </c>
      <c r="AA231" s="8">
        <v>277.16091899999998</v>
      </c>
      <c r="AB231" s="8">
        <v>282.58136000000002</v>
      </c>
      <c r="AC231" s="8">
        <v>286.59552000000002</v>
      </c>
      <c r="AD231" s="8">
        <v>290.84255999999999</v>
      </c>
      <c r="AE231" s="8">
        <v>294.18060300000002</v>
      </c>
      <c r="AF231" s="8">
        <v>296.89181500000001</v>
      </c>
      <c r="AG231" s="8">
        <v>299.62103300000001</v>
      </c>
      <c r="AH231" s="8">
        <v>304.51718099999999</v>
      </c>
      <c r="AI231" s="8">
        <v>307.85876500000001</v>
      </c>
      <c r="AJ231" s="8">
        <v>308.61526500000002</v>
      </c>
      <c r="AK231" s="8">
        <v>311.78045700000001</v>
      </c>
      <c r="AL231" s="5">
        <v>2.0202000000000001E-2</v>
      </c>
    </row>
    <row r="232" spans="1:38" ht="15" customHeight="1">
      <c r="B232" s="4" t="s">
        <v>905</v>
      </c>
    </row>
    <row r="233" spans="1:38" ht="15" customHeight="1">
      <c r="A233" s="81" t="s">
        <v>904</v>
      </c>
      <c r="B233" s="7" t="s">
        <v>903</v>
      </c>
      <c r="C233" s="8">
        <v>228.858429</v>
      </c>
      <c r="D233" s="8">
        <v>209.32290599999999</v>
      </c>
      <c r="E233" s="8">
        <v>222.19485499999999</v>
      </c>
      <c r="F233" s="8">
        <v>236.20948799999999</v>
      </c>
      <c r="G233" s="8">
        <v>234.23400899999999</v>
      </c>
      <c r="H233" s="8">
        <v>222.37191799999999</v>
      </c>
      <c r="I233" s="8">
        <v>228.72361799999999</v>
      </c>
      <c r="J233" s="8">
        <v>222.302322</v>
      </c>
      <c r="K233" s="8">
        <v>215.868301</v>
      </c>
      <c r="L233" s="8">
        <v>211.13879399999999</v>
      </c>
      <c r="M233" s="8">
        <v>212.51637299999999</v>
      </c>
      <c r="N233" s="8">
        <v>216.97966</v>
      </c>
      <c r="O233" s="8">
        <v>223.51284799999999</v>
      </c>
      <c r="P233" s="8">
        <v>229.96347</v>
      </c>
      <c r="Q233" s="8">
        <v>233.94691499999999</v>
      </c>
      <c r="R233" s="8">
        <v>237.20922899999999</v>
      </c>
      <c r="S233" s="8">
        <v>240.05230700000001</v>
      </c>
      <c r="T233" s="8">
        <v>241.68104600000001</v>
      </c>
      <c r="U233" s="8">
        <v>244.02979999999999</v>
      </c>
      <c r="V233" s="8">
        <v>247.04068000000001</v>
      </c>
      <c r="W233" s="8">
        <v>250.52076700000001</v>
      </c>
      <c r="X233" s="8">
        <v>252.63414</v>
      </c>
      <c r="Y233" s="8">
        <v>253.96675099999999</v>
      </c>
      <c r="Z233" s="8">
        <v>256.45068400000002</v>
      </c>
      <c r="AA233" s="8">
        <v>260.83166499999999</v>
      </c>
      <c r="AB233" s="8">
        <v>264.89776599999999</v>
      </c>
      <c r="AC233" s="8">
        <v>267.50839200000001</v>
      </c>
      <c r="AD233" s="8">
        <v>270.20062300000001</v>
      </c>
      <c r="AE233" s="8">
        <v>271.93679800000001</v>
      </c>
      <c r="AF233" s="8">
        <v>272.983856</v>
      </c>
      <c r="AG233" s="8">
        <v>273.91751099999999</v>
      </c>
      <c r="AH233" s="8">
        <v>276.74496499999998</v>
      </c>
      <c r="AI233" s="8">
        <v>278.11242700000003</v>
      </c>
      <c r="AJ233" s="8">
        <v>277.23095699999999</v>
      </c>
      <c r="AK233" s="8">
        <v>278.51492300000001</v>
      </c>
      <c r="AL233" s="5">
        <v>8.6920000000000001E-3</v>
      </c>
    </row>
    <row r="234" spans="1:38" ht="15" customHeight="1">
      <c r="A234" s="81" t="s">
        <v>902</v>
      </c>
      <c r="B234" s="7" t="s">
        <v>901</v>
      </c>
      <c r="C234" s="8">
        <v>0.88598100000000002</v>
      </c>
      <c r="D234" s="8">
        <v>0.79053399999999996</v>
      </c>
      <c r="E234" s="8">
        <v>0.75135099999999999</v>
      </c>
      <c r="F234" s="8">
        <v>0.836619</v>
      </c>
      <c r="G234" s="8">
        <v>0.84301199999999998</v>
      </c>
      <c r="H234" s="8">
        <v>0.81346600000000002</v>
      </c>
      <c r="I234" s="8">
        <v>0.82596800000000004</v>
      </c>
      <c r="J234" s="8">
        <v>0.77072399999999996</v>
      </c>
      <c r="K234" s="8">
        <v>0.70219799999999999</v>
      </c>
      <c r="L234" s="8">
        <v>0.63977099999999998</v>
      </c>
      <c r="M234" s="8">
        <v>0.58794400000000002</v>
      </c>
      <c r="N234" s="8">
        <v>0.55163600000000002</v>
      </c>
      <c r="O234" s="8">
        <v>0.51332</v>
      </c>
      <c r="P234" s="8">
        <v>0.47773100000000002</v>
      </c>
      <c r="Q234" s="8">
        <v>0.44827699999999998</v>
      </c>
      <c r="R234" s="8">
        <v>0.42890099999999998</v>
      </c>
      <c r="S234" s="8">
        <v>0.40853499999999998</v>
      </c>
      <c r="T234" s="8">
        <v>0.40161799999999998</v>
      </c>
      <c r="U234" s="8">
        <v>0.39719500000000002</v>
      </c>
      <c r="V234" s="8">
        <v>0.39479900000000001</v>
      </c>
      <c r="W234" s="8">
        <v>0.40053</v>
      </c>
      <c r="X234" s="8">
        <v>0.40499400000000002</v>
      </c>
      <c r="Y234" s="8">
        <v>0.408327</v>
      </c>
      <c r="Z234" s="8">
        <v>0.41364800000000002</v>
      </c>
      <c r="AA234" s="8">
        <v>0.42220600000000003</v>
      </c>
      <c r="AB234" s="8">
        <v>0.43046299999999998</v>
      </c>
      <c r="AC234" s="8">
        <v>0.43657800000000002</v>
      </c>
      <c r="AD234" s="8">
        <v>0.443048</v>
      </c>
      <c r="AE234" s="8">
        <v>0.448133</v>
      </c>
      <c r="AF234" s="8">
        <v>0.45226300000000003</v>
      </c>
      <c r="AG234" s="8">
        <v>0.45641999999999999</v>
      </c>
      <c r="AH234" s="8">
        <v>0.46387899999999999</v>
      </c>
      <c r="AI234" s="8">
        <v>0.46896900000000002</v>
      </c>
      <c r="AJ234" s="8">
        <v>0.47012199999999998</v>
      </c>
      <c r="AK234" s="8">
        <v>0.474943</v>
      </c>
      <c r="AL234" s="5">
        <v>-1.5321E-2</v>
      </c>
    </row>
    <row r="235" spans="1:38" ht="15" customHeight="1">
      <c r="A235" s="81" t="s">
        <v>900</v>
      </c>
      <c r="B235" s="7" t="s">
        <v>793</v>
      </c>
      <c r="C235" s="8">
        <v>2.2301999999999999E-2</v>
      </c>
      <c r="D235" s="8">
        <v>2.0396000000000001E-2</v>
      </c>
      <c r="E235" s="8">
        <v>5.9188999999999999E-2</v>
      </c>
      <c r="F235" s="8">
        <v>6.3416E-2</v>
      </c>
      <c r="G235" s="8">
        <v>6.3452999999999996E-2</v>
      </c>
      <c r="H235" s="8">
        <v>6.0883E-2</v>
      </c>
      <c r="I235" s="8">
        <v>6.3436999999999993E-2</v>
      </c>
      <c r="J235" s="8">
        <v>6.2511999999999998E-2</v>
      </c>
      <c r="K235" s="8">
        <v>6.1598E-2</v>
      </c>
      <c r="L235" s="8">
        <v>6.1191000000000002E-2</v>
      </c>
      <c r="M235" s="8">
        <v>6.2710000000000002E-2</v>
      </c>
      <c r="N235" s="8">
        <v>6.5271999999999997E-2</v>
      </c>
      <c r="O235" s="8">
        <v>6.8598000000000006E-2</v>
      </c>
      <c r="P235" s="8">
        <v>7.2091000000000002E-2</v>
      </c>
      <c r="Q235" s="8">
        <v>7.4995999999999993E-2</v>
      </c>
      <c r="R235" s="8">
        <v>7.7913999999999997E-2</v>
      </c>
      <c r="S235" s="8">
        <v>8.1076999999999996E-2</v>
      </c>
      <c r="T235" s="8">
        <v>8.3987000000000006E-2</v>
      </c>
      <c r="U235" s="8">
        <v>8.7291999999999995E-2</v>
      </c>
      <c r="V235" s="8">
        <v>9.1219999999999996E-2</v>
      </c>
      <c r="W235" s="8">
        <v>9.5512E-2</v>
      </c>
      <c r="X235" s="8">
        <v>9.9474000000000007E-2</v>
      </c>
      <c r="Y235" s="8">
        <v>0.103302</v>
      </c>
      <c r="Z235" s="8">
        <v>0.10778699999999999</v>
      </c>
      <c r="AA235" s="8">
        <v>0.113318</v>
      </c>
      <c r="AB235" s="8">
        <v>0.11899999999999999</v>
      </c>
      <c r="AC235" s="8">
        <v>0.124311</v>
      </c>
      <c r="AD235" s="8">
        <v>0.129938</v>
      </c>
      <c r="AE235" s="8">
        <v>0.13537199999999999</v>
      </c>
      <c r="AF235" s="8">
        <v>0.14071800000000001</v>
      </c>
      <c r="AG235" s="8">
        <v>0.14627200000000001</v>
      </c>
      <c r="AH235" s="8">
        <v>0.15312200000000001</v>
      </c>
      <c r="AI235" s="8">
        <v>0.15944700000000001</v>
      </c>
      <c r="AJ235" s="8">
        <v>0.164634</v>
      </c>
      <c r="AK235" s="8">
        <v>0.17131199999999999</v>
      </c>
      <c r="AL235" s="5">
        <v>6.6614000000000007E-2</v>
      </c>
    </row>
    <row r="236" spans="1:38" ht="15" customHeight="1">
      <c r="A236" s="81" t="s">
        <v>899</v>
      </c>
      <c r="B236" s="7" t="s">
        <v>898</v>
      </c>
      <c r="C236" s="8">
        <v>5.0626410000000002</v>
      </c>
      <c r="D236" s="8">
        <v>4.6300530000000002</v>
      </c>
      <c r="E236" s="8">
        <v>4.609515</v>
      </c>
      <c r="F236" s="8">
        <v>4.456626</v>
      </c>
      <c r="G236" s="8">
        <v>4.0573030000000001</v>
      </c>
      <c r="H236" s="8">
        <v>3.5641560000000001</v>
      </c>
      <c r="I236" s="8">
        <v>3.4357959999999999</v>
      </c>
      <c r="J236" s="8">
        <v>3.171332</v>
      </c>
      <c r="K236" s="8">
        <v>2.9749759999999998</v>
      </c>
      <c r="L236" s="8">
        <v>2.8595809999999999</v>
      </c>
      <c r="M236" s="8">
        <v>2.8646090000000002</v>
      </c>
      <c r="N236" s="8">
        <v>2.9366059999999998</v>
      </c>
      <c r="O236" s="8">
        <v>3.101178</v>
      </c>
      <c r="P236" s="8">
        <v>3.3104439999999999</v>
      </c>
      <c r="Q236" s="8">
        <v>3.5233889999999999</v>
      </c>
      <c r="R236" s="8">
        <v>3.7776079999999999</v>
      </c>
      <c r="S236" s="8">
        <v>4.1027329999999997</v>
      </c>
      <c r="T236" s="8">
        <v>4.5069499999999998</v>
      </c>
      <c r="U236" s="8">
        <v>4.9982930000000003</v>
      </c>
      <c r="V236" s="8">
        <v>5.5612389999999996</v>
      </c>
      <c r="W236" s="8">
        <v>6.2052199999999997</v>
      </c>
      <c r="X236" s="8">
        <v>6.8897300000000001</v>
      </c>
      <c r="Y236" s="8">
        <v>7.6279070000000004</v>
      </c>
      <c r="Z236" s="8">
        <v>8.4841540000000002</v>
      </c>
      <c r="AA236" s="8">
        <v>9.5126690000000007</v>
      </c>
      <c r="AB236" s="8">
        <v>10.658063</v>
      </c>
      <c r="AC236" s="8">
        <v>11.883144</v>
      </c>
      <c r="AD236" s="8">
        <v>13.248704</v>
      </c>
      <c r="AE236" s="8">
        <v>14.679650000000001</v>
      </c>
      <c r="AF236" s="8">
        <v>16.184819999999998</v>
      </c>
      <c r="AG236" s="8">
        <v>17.816528000000002</v>
      </c>
      <c r="AH236" s="8">
        <v>19.659246</v>
      </c>
      <c r="AI236" s="8">
        <v>21.443183999999999</v>
      </c>
      <c r="AJ236" s="8">
        <v>22.956265999999999</v>
      </c>
      <c r="AK236" s="8">
        <v>24.642229</v>
      </c>
      <c r="AL236" s="5">
        <v>5.1969000000000001E-2</v>
      </c>
    </row>
    <row r="237" spans="1:38" ht="15" customHeight="1">
      <c r="A237" s="81" t="s">
        <v>897</v>
      </c>
      <c r="B237" s="7" t="s">
        <v>896</v>
      </c>
      <c r="C237" s="8">
        <v>0</v>
      </c>
      <c r="D237" s="8">
        <v>0</v>
      </c>
      <c r="E237" s="8">
        <v>0</v>
      </c>
      <c r="F237" s="8">
        <v>0</v>
      </c>
      <c r="G237" s="8">
        <v>0</v>
      </c>
      <c r="H237" s="8">
        <v>0</v>
      </c>
      <c r="I237" s="8">
        <v>0</v>
      </c>
      <c r="J237" s="8">
        <v>0</v>
      </c>
      <c r="K237" s="8">
        <v>0</v>
      </c>
      <c r="L237" s="8">
        <v>0</v>
      </c>
      <c r="M237" s="8">
        <v>0</v>
      </c>
      <c r="N237" s="8">
        <v>0</v>
      </c>
      <c r="O237" s="8">
        <v>0</v>
      </c>
      <c r="P237" s="8">
        <v>0</v>
      </c>
      <c r="Q237" s="8">
        <v>0</v>
      </c>
      <c r="R237" s="8">
        <v>0</v>
      </c>
      <c r="S237" s="8">
        <v>0</v>
      </c>
      <c r="T237" s="8">
        <v>0</v>
      </c>
      <c r="U237" s="8">
        <v>0</v>
      </c>
      <c r="V237" s="8">
        <v>0</v>
      </c>
      <c r="W237" s="8">
        <v>0</v>
      </c>
      <c r="X237" s="8">
        <v>0</v>
      </c>
      <c r="Y237" s="8">
        <v>0</v>
      </c>
      <c r="Z237" s="8">
        <v>0</v>
      </c>
      <c r="AA237" s="8">
        <v>0</v>
      </c>
      <c r="AB237" s="8">
        <v>0</v>
      </c>
      <c r="AC237" s="8">
        <v>0</v>
      </c>
      <c r="AD237" s="8">
        <v>0</v>
      </c>
      <c r="AE237" s="8">
        <v>0</v>
      </c>
      <c r="AF237" s="8">
        <v>0</v>
      </c>
      <c r="AG237" s="8">
        <v>0</v>
      </c>
      <c r="AH237" s="8">
        <v>0</v>
      </c>
      <c r="AI237" s="8">
        <v>0</v>
      </c>
      <c r="AJ237" s="8">
        <v>0</v>
      </c>
      <c r="AK237" s="8">
        <v>0</v>
      </c>
      <c r="AL237" s="5" t="s">
        <v>191</v>
      </c>
    </row>
    <row r="238" spans="1:38" ht="15" customHeight="1">
      <c r="A238" s="81" t="s">
        <v>895</v>
      </c>
      <c r="B238" s="7" t="s">
        <v>894</v>
      </c>
      <c r="C238" s="8">
        <v>0</v>
      </c>
      <c r="D238" s="8">
        <v>0</v>
      </c>
      <c r="E238" s="8">
        <v>0.40390900000000002</v>
      </c>
      <c r="F238" s="8">
        <v>0.44158500000000001</v>
      </c>
      <c r="G238" s="8">
        <v>0.450436</v>
      </c>
      <c r="H238" s="8">
        <v>0.43998599999999999</v>
      </c>
      <c r="I238" s="8">
        <v>0.46572000000000002</v>
      </c>
      <c r="J238" s="8">
        <v>0.46588499999999999</v>
      </c>
      <c r="K238" s="8">
        <v>0.465729</v>
      </c>
      <c r="L238" s="8">
        <v>0.46905599999999997</v>
      </c>
      <c r="M238" s="8">
        <v>0.486207</v>
      </c>
      <c r="N238" s="8">
        <v>0.51131700000000002</v>
      </c>
      <c r="O238" s="8">
        <v>0.54266400000000004</v>
      </c>
      <c r="P238" s="8">
        <v>0.57535400000000003</v>
      </c>
      <c r="Q238" s="8">
        <v>0.60329600000000005</v>
      </c>
      <c r="R238" s="8">
        <v>0.63065599999999999</v>
      </c>
      <c r="S238" s="8">
        <v>0.65818299999999996</v>
      </c>
      <c r="T238" s="8">
        <v>0.68369100000000005</v>
      </c>
      <c r="U238" s="8">
        <v>0.71245800000000004</v>
      </c>
      <c r="V238" s="8">
        <v>0.74450899999999998</v>
      </c>
      <c r="W238" s="8">
        <v>0.77954599999999996</v>
      </c>
      <c r="X238" s="8">
        <v>0.81188000000000005</v>
      </c>
      <c r="Y238" s="8">
        <v>0.84311999999999998</v>
      </c>
      <c r="Z238" s="8">
        <v>0.87972899999999998</v>
      </c>
      <c r="AA238" s="8">
        <v>0.92486900000000005</v>
      </c>
      <c r="AB238" s="8">
        <v>0.971244</v>
      </c>
      <c r="AC238" s="8">
        <v>1.0145930000000001</v>
      </c>
      <c r="AD238" s="8">
        <v>1.0605169999999999</v>
      </c>
      <c r="AE238" s="8">
        <v>1.1048690000000001</v>
      </c>
      <c r="AF238" s="8">
        <v>1.1485030000000001</v>
      </c>
      <c r="AG238" s="8">
        <v>1.1938329999999999</v>
      </c>
      <c r="AH238" s="8">
        <v>1.2497419999999999</v>
      </c>
      <c r="AI238" s="8">
        <v>1.3013600000000001</v>
      </c>
      <c r="AJ238" s="8">
        <v>1.3436939999999999</v>
      </c>
      <c r="AK238" s="8">
        <v>1.398199</v>
      </c>
      <c r="AL238" s="5" t="s">
        <v>191</v>
      </c>
    </row>
    <row r="239" spans="1:38" ht="15" customHeight="1">
      <c r="A239" s="81" t="s">
        <v>893</v>
      </c>
      <c r="B239" s="7" t="s">
        <v>892</v>
      </c>
      <c r="C239" s="8">
        <v>0</v>
      </c>
      <c r="D239" s="8">
        <v>0</v>
      </c>
      <c r="E239" s="8">
        <v>0.183975</v>
      </c>
      <c r="F239" s="8">
        <v>0.20113600000000001</v>
      </c>
      <c r="G239" s="8">
        <v>0.20516699999999999</v>
      </c>
      <c r="H239" s="8">
        <v>0.200408</v>
      </c>
      <c r="I239" s="8">
        <v>0.21212900000000001</v>
      </c>
      <c r="J239" s="8">
        <v>0.212204</v>
      </c>
      <c r="K239" s="8">
        <v>0.21213299999999999</v>
      </c>
      <c r="L239" s="8">
        <v>0.21364900000000001</v>
      </c>
      <c r="M239" s="8">
        <v>0.22145999999999999</v>
      </c>
      <c r="N239" s="8">
        <v>0.23289699999999999</v>
      </c>
      <c r="O239" s="8">
        <v>0.24717600000000001</v>
      </c>
      <c r="P239" s="8">
        <v>0.26206600000000002</v>
      </c>
      <c r="Q239" s="8">
        <v>0.27479300000000001</v>
      </c>
      <c r="R239" s="8">
        <v>0.28725499999999998</v>
      </c>
      <c r="S239" s="8">
        <v>0.29979299999999998</v>
      </c>
      <c r="T239" s="8">
        <v>0.31141200000000002</v>
      </c>
      <c r="U239" s="8">
        <v>0.32451400000000002</v>
      </c>
      <c r="V239" s="8">
        <v>0.339113</v>
      </c>
      <c r="W239" s="8">
        <v>0.355072</v>
      </c>
      <c r="X239" s="8">
        <v>0.36980000000000002</v>
      </c>
      <c r="Y239" s="8">
        <v>0.38402900000000001</v>
      </c>
      <c r="Z239" s="8">
        <v>0.400704</v>
      </c>
      <c r="AA239" s="8">
        <v>0.42126400000000003</v>
      </c>
      <c r="AB239" s="8">
        <v>0.442388</v>
      </c>
      <c r="AC239" s="8">
        <v>0.46213300000000002</v>
      </c>
      <c r="AD239" s="8">
        <v>0.48305100000000001</v>
      </c>
      <c r="AE239" s="8">
        <v>0.50325200000000003</v>
      </c>
      <c r="AF239" s="8">
        <v>0.52312700000000001</v>
      </c>
      <c r="AG239" s="8">
        <v>0.54377399999999998</v>
      </c>
      <c r="AH239" s="8">
        <v>0.56923999999999997</v>
      </c>
      <c r="AI239" s="8">
        <v>0.59275100000000003</v>
      </c>
      <c r="AJ239" s="8">
        <v>0.61203399999999997</v>
      </c>
      <c r="AK239" s="8">
        <v>0.63685999999999998</v>
      </c>
      <c r="AL239" s="5" t="s">
        <v>191</v>
      </c>
    </row>
    <row r="240" spans="1:38" ht="15" customHeight="1">
      <c r="A240" s="81" t="s">
        <v>891</v>
      </c>
      <c r="B240" s="7" t="s">
        <v>890</v>
      </c>
      <c r="C240" s="8">
        <v>0</v>
      </c>
      <c r="D240" s="8">
        <v>0</v>
      </c>
      <c r="E240" s="8">
        <v>0.175925</v>
      </c>
      <c r="F240" s="8">
        <v>0.19233500000000001</v>
      </c>
      <c r="G240" s="8">
        <v>0.19619</v>
      </c>
      <c r="H240" s="8">
        <v>0.191639</v>
      </c>
      <c r="I240" s="8">
        <v>0.202847</v>
      </c>
      <c r="J240" s="8">
        <v>0.20291899999999999</v>
      </c>
      <c r="K240" s="8">
        <v>0.202851</v>
      </c>
      <c r="L240" s="8">
        <v>0.20430100000000001</v>
      </c>
      <c r="M240" s="8">
        <v>0.21177099999999999</v>
      </c>
      <c r="N240" s="8">
        <v>0.22270699999999999</v>
      </c>
      <c r="O240" s="8">
        <v>0.23636099999999999</v>
      </c>
      <c r="P240" s="8">
        <v>0.25059900000000002</v>
      </c>
      <c r="Q240" s="8">
        <v>0.26277</v>
      </c>
      <c r="R240" s="8">
        <v>0.27468599999999999</v>
      </c>
      <c r="S240" s="8">
        <v>0.28667599999999999</v>
      </c>
      <c r="T240" s="8">
        <v>0.297786</v>
      </c>
      <c r="U240" s="8">
        <v>0.31031500000000001</v>
      </c>
      <c r="V240" s="8">
        <v>0.32427600000000001</v>
      </c>
      <c r="W240" s="8">
        <v>0.339536</v>
      </c>
      <c r="X240" s="8">
        <v>0.35361999999999999</v>
      </c>
      <c r="Y240" s="8">
        <v>0.367226</v>
      </c>
      <c r="Z240" s="8">
        <v>0.38317200000000001</v>
      </c>
      <c r="AA240" s="8">
        <v>0.40283200000000002</v>
      </c>
      <c r="AB240" s="8">
        <v>0.42303200000000002</v>
      </c>
      <c r="AC240" s="8">
        <v>0.441913</v>
      </c>
      <c r="AD240" s="8">
        <v>0.46191500000000002</v>
      </c>
      <c r="AE240" s="8">
        <v>0.48123300000000002</v>
      </c>
      <c r="AF240" s="8">
        <v>0.50023799999999996</v>
      </c>
      <c r="AG240" s="8">
        <v>0.51998200000000006</v>
      </c>
      <c r="AH240" s="8">
        <v>0.54433299999999996</v>
      </c>
      <c r="AI240" s="8">
        <v>0.56681599999999999</v>
      </c>
      <c r="AJ240" s="8">
        <v>0.58525499999999997</v>
      </c>
      <c r="AK240" s="8">
        <v>0.60899499999999995</v>
      </c>
      <c r="AL240" s="5" t="s">
        <v>191</v>
      </c>
    </row>
    <row r="241" spans="1:38" ht="15" customHeight="1">
      <c r="A241" s="81" t="s">
        <v>889</v>
      </c>
      <c r="B241" s="7" t="s">
        <v>888</v>
      </c>
      <c r="C241" s="8">
        <v>0</v>
      </c>
      <c r="D241" s="8">
        <v>0</v>
      </c>
      <c r="E241" s="8">
        <v>0.26507799999999998</v>
      </c>
      <c r="F241" s="8">
        <v>0.28980499999999998</v>
      </c>
      <c r="G241" s="8">
        <v>0.29561399999999999</v>
      </c>
      <c r="H241" s="8">
        <v>0.28875499999999998</v>
      </c>
      <c r="I241" s="8">
        <v>0.30564400000000003</v>
      </c>
      <c r="J241" s="8">
        <v>0.305753</v>
      </c>
      <c r="K241" s="8">
        <v>0.30564999999999998</v>
      </c>
      <c r="L241" s="8">
        <v>0.307834</v>
      </c>
      <c r="M241" s="8">
        <v>0.31908999999999998</v>
      </c>
      <c r="N241" s="8">
        <v>0.33556799999999998</v>
      </c>
      <c r="O241" s="8">
        <v>0.35614099999999999</v>
      </c>
      <c r="P241" s="8">
        <v>0.37759500000000001</v>
      </c>
      <c r="Q241" s="8">
        <v>0.39593299999999998</v>
      </c>
      <c r="R241" s="8">
        <v>0.41388900000000001</v>
      </c>
      <c r="S241" s="8">
        <v>0.431954</v>
      </c>
      <c r="T241" s="8">
        <v>0.44869500000000001</v>
      </c>
      <c r="U241" s="8">
        <v>0.46757399999999999</v>
      </c>
      <c r="V241" s="8">
        <v>0.48860799999999999</v>
      </c>
      <c r="W241" s="8">
        <v>0.51160300000000003</v>
      </c>
      <c r="X241" s="8">
        <v>0.53282300000000005</v>
      </c>
      <c r="Y241" s="8">
        <v>0.55332499999999996</v>
      </c>
      <c r="Z241" s="8">
        <v>0.57735099999999995</v>
      </c>
      <c r="AA241" s="8">
        <v>0.60697500000000004</v>
      </c>
      <c r="AB241" s="8">
        <v>0.63741099999999995</v>
      </c>
      <c r="AC241" s="8">
        <v>0.66586000000000001</v>
      </c>
      <c r="AD241" s="8">
        <v>0.69599900000000003</v>
      </c>
      <c r="AE241" s="8">
        <v>0.72510699999999995</v>
      </c>
      <c r="AF241" s="8">
        <v>0.75374300000000005</v>
      </c>
      <c r="AG241" s="8">
        <v>0.78349199999999997</v>
      </c>
      <c r="AH241" s="8">
        <v>0.82018400000000002</v>
      </c>
      <c r="AI241" s="8">
        <v>0.85406000000000004</v>
      </c>
      <c r="AJ241" s="8">
        <v>0.88184300000000004</v>
      </c>
      <c r="AK241" s="8">
        <v>0.91761400000000004</v>
      </c>
      <c r="AL241" s="5" t="s">
        <v>191</v>
      </c>
    </row>
    <row r="242" spans="1:38" ht="15" customHeight="1">
      <c r="A242" s="81" t="s">
        <v>887</v>
      </c>
      <c r="B242" s="7" t="s">
        <v>886</v>
      </c>
      <c r="C242" s="8">
        <v>234.82934599999999</v>
      </c>
      <c r="D242" s="8">
        <v>214.76387</v>
      </c>
      <c r="E242" s="8">
        <v>228.64378400000001</v>
      </c>
      <c r="F242" s="8">
        <v>242.69101000000001</v>
      </c>
      <c r="G242" s="8">
        <v>240.34520000000001</v>
      </c>
      <c r="H242" s="8">
        <v>227.931229</v>
      </c>
      <c r="I242" s="8">
        <v>234.23516799999999</v>
      </c>
      <c r="J242" s="8">
        <v>227.493652</v>
      </c>
      <c r="K242" s="8">
        <v>220.79342700000001</v>
      </c>
      <c r="L242" s="8">
        <v>215.89415</v>
      </c>
      <c r="M242" s="8">
        <v>217.270172</v>
      </c>
      <c r="N242" s="8">
        <v>221.835678</v>
      </c>
      <c r="O242" s="8">
        <v>228.57827800000001</v>
      </c>
      <c r="P242" s="8">
        <v>235.289368</v>
      </c>
      <c r="Q242" s="8">
        <v>239.53035</v>
      </c>
      <c r="R242" s="8">
        <v>243.100143</v>
      </c>
      <c r="S242" s="8">
        <v>246.321259</v>
      </c>
      <c r="T242" s="8">
        <v>248.415222</v>
      </c>
      <c r="U242" s="8">
        <v>251.32745399999999</v>
      </c>
      <c r="V242" s="8">
        <v>254.98443599999999</v>
      </c>
      <c r="W242" s="8">
        <v>259.20782500000001</v>
      </c>
      <c r="X242" s="8">
        <v>262.096405</v>
      </c>
      <c r="Y242" s="8">
        <v>264.25396699999999</v>
      </c>
      <c r="Z242" s="8">
        <v>267.697205</v>
      </c>
      <c r="AA242" s="8">
        <v>273.23584</v>
      </c>
      <c r="AB242" s="8">
        <v>278.57931500000001</v>
      </c>
      <c r="AC242" s="8">
        <v>282.53692599999999</v>
      </c>
      <c r="AD242" s="8">
        <v>286.72375499999998</v>
      </c>
      <c r="AE242" s="8">
        <v>290.01443499999999</v>
      </c>
      <c r="AF242" s="8">
        <v>292.68725599999999</v>
      </c>
      <c r="AG242" s="8">
        <v>295.377747</v>
      </c>
      <c r="AH242" s="8">
        <v>300.20471199999997</v>
      </c>
      <c r="AI242" s="8">
        <v>303.49908399999998</v>
      </c>
      <c r="AJ242" s="8">
        <v>304.24481200000002</v>
      </c>
      <c r="AK242" s="8">
        <v>307.36508199999997</v>
      </c>
      <c r="AL242" s="5">
        <v>1.0923E-2</v>
      </c>
    </row>
    <row r="243" spans="1:38" ht="15" customHeight="1">
      <c r="A243" s="81" t="s">
        <v>885</v>
      </c>
      <c r="B243" s="4" t="s">
        <v>884</v>
      </c>
      <c r="C243" s="14">
        <v>605.34313999999995</v>
      </c>
      <c r="D243" s="14">
        <v>583.15551800000003</v>
      </c>
      <c r="E243" s="14">
        <v>635.45159899999999</v>
      </c>
      <c r="F243" s="14">
        <v>673.65759300000002</v>
      </c>
      <c r="G243" s="14">
        <v>682.15332000000001</v>
      </c>
      <c r="H243" s="14">
        <v>665.998108</v>
      </c>
      <c r="I243" s="14">
        <v>691.90863000000002</v>
      </c>
      <c r="J243" s="14">
        <v>694.82281499999999</v>
      </c>
      <c r="K243" s="14">
        <v>677.05865500000004</v>
      </c>
      <c r="L243" s="14">
        <v>669.77355999999997</v>
      </c>
      <c r="M243" s="14">
        <v>676.65203899999995</v>
      </c>
      <c r="N243" s="14">
        <v>689.04339600000003</v>
      </c>
      <c r="O243" s="14">
        <v>707.25097700000003</v>
      </c>
      <c r="P243" s="14">
        <v>724.44354199999998</v>
      </c>
      <c r="Q243" s="14">
        <v>737.47979699999996</v>
      </c>
      <c r="R243" s="14">
        <v>748.61852999999996</v>
      </c>
      <c r="S243" s="14">
        <v>757.03125</v>
      </c>
      <c r="T243" s="14">
        <v>763.05682400000001</v>
      </c>
      <c r="U243" s="14">
        <v>772.64679000000001</v>
      </c>
      <c r="V243" s="14">
        <v>783.65405299999998</v>
      </c>
      <c r="W243" s="14">
        <v>796.16619900000001</v>
      </c>
      <c r="X243" s="14">
        <v>805.70788600000003</v>
      </c>
      <c r="Y243" s="14">
        <v>815.38330099999996</v>
      </c>
      <c r="Z243" s="14">
        <v>828.26879899999994</v>
      </c>
      <c r="AA243" s="14">
        <v>844.46063200000003</v>
      </c>
      <c r="AB243" s="14">
        <v>860.890625</v>
      </c>
      <c r="AC243" s="14">
        <v>873.76580799999999</v>
      </c>
      <c r="AD243" s="14">
        <v>888.37542699999995</v>
      </c>
      <c r="AE243" s="14">
        <v>901.96545400000002</v>
      </c>
      <c r="AF243" s="14">
        <v>914.30004899999994</v>
      </c>
      <c r="AG243" s="14">
        <v>926.21783400000004</v>
      </c>
      <c r="AH243" s="14">
        <v>941.77752699999996</v>
      </c>
      <c r="AI243" s="14">
        <v>951.14446999999996</v>
      </c>
      <c r="AJ243" s="14">
        <v>959.24121100000002</v>
      </c>
      <c r="AK243" s="14">
        <v>972.18768299999999</v>
      </c>
      <c r="AL243" s="2">
        <v>1.5608E-2</v>
      </c>
    </row>
    <row r="247" spans="1:38" ht="15" customHeight="1">
      <c r="B247" s="4" t="s">
        <v>883</v>
      </c>
    </row>
    <row r="248" spans="1:38" ht="15" customHeight="1">
      <c r="A248" s="81" t="s">
        <v>882</v>
      </c>
      <c r="B248" s="7" t="s">
        <v>881</v>
      </c>
      <c r="C248" s="9">
        <v>1696.0361330000001</v>
      </c>
      <c r="D248" s="9">
        <v>1745.112793</v>
      </c>
      <c r="E248" s="9">
        <v>1751.9392089999999</v>
      </c>
      <c r="F248" s="9">
        <v>1750.2620850000001</v>
      </c>
      <c r="G248" s="9">
        <v>1769.8360600000001</v>
      </c>
      <c r="H248" s="9">
        <v>1778.3302000000001</v>
      </c>
      <c r="I248" s="9">
        <v>1765.9628909999999</v>
      </c>
      <c r="J248" s="9">
        <v>1781.709595</v>
      </c>
      <c r="K248" s="9">
        <v>1840.7220460000001</v>
      </c>
      <c r="L248" s="9">
        <v>1879.0924070000001</v>
      </c>
      <c r="M248" s="9">
        <v>1903.213013</v>
      </c>
      <c r="N248" s="9">
        <v>1919.2921140000001</v>
      </c>
      <c r="O248" s="9">
        <v>1922.162231</v>
      </c>
      <c r="P248" s="9">
        <v>1935.2856449999999</v>
      </c>
      <c r="Q248" s="9">
        <v>1944.7076420000001</v>
      </c>
      <c r="R248" s="9">
        <v>1951.7261960000001</v>
      </c>
      <c r="S248" s="9">
        <v>1967.595947</v>
      </c>
      <c r="T248" s="9">
        <v>1969.6678469999999</v>
      </c>
      <c r="U248" s="9">
        <v>1980.4194339999999</v>
      </c>
      <c r="V248" s="9">
        <v>1983.572754</v>
      </c>
      <c r="W248" s="9">
        <v>2007.743164</v>
      </c>
      <c r="X248" s="9">
        <v>2016.024048</v>
      </c>
      <c r="Y248" s="9">
        <v>2037.8548579999999</v>
      </c>
      <c r="Z248" s="9">
        <v>2045.321655</v>
      </c>
      <c r="AA248" s="9">
        <v>2061.1362300000001</v>
      </c>
      <c r="AB248" s="9">
        <v>2079.1435550000001</v>
      </c>
      <c r="AC248" s="9">
        <v>2091.4558109999998</v>
      </c>
      <c r="AD248" s="9">
        <v>2108.3608399999998</v>
      </c>
      <c r="AE248" s="9">
        <v>2125.2871089999999</v>
      </c>
      <c r="AF248" s="9">
        <v>2139.2902829999998</v>
      </c>
      <c r="AG248" s="9">
        <v>2152.9909670000002</v>
      </c>
      <c r="AH248" s="9">
        <v>2168.2299800000001</v>
      </c>
      <c r="AI248" s="9">
        <v>2182.40625</v>
      </c>
      <c r="AJ248" s="9">
        <v>2207.8190920000002</v>
      </c>
      <c r="AK248" s="9">
        <v>2224.8930660000001</v>
      </c>
      <c r="AL248" s="5">
        <v>7.3870000000000003E-3</v>
      </c>
    </row>
    <row r="249" spans="1:38" ht="15" customHeight="1">
      <c r="A249" s="81" t="s">
        <v>880</v>
      </c>
      <c r="B249" s="7" t="s">
        <v>871</v>
      </c>
      <c r="C249" s="8">
        <v>3.4551069999999999</v>
      </c>
      <c r="D249" s="8">
        <v>3.4810690000000002</v>
      </c>
      <c r="E249" s="8">
        <v>3.507225</v>
      </c>
      <c r="F249" s="8">
        <v>3.533579</v>
      </c>
      <c r="G249" s="8">
        <v>3.56013</v>
      </c>
      <c r="H249" s="8">
        <v>3.586881</v>
      </c>
      <c r="I249" s="8">
        <v>3.6138319999999999</v>
      </c>
      <c r="J249" s="8">
        <v>3.6409859999999998</v>
      </c>
      <c r="K249" s="8">
        <v>3.6683439999999998</v>
      </c>
      <c r="L249" s="8">
        <v>3.6959089999999999</v>
      </c>
      <c r="M249" s="8">
        <v>3.7236790000000002</v>
      </c>
      <c r="N249" s="8">
        <v>3.7516590000000001</v>
      </c>
      <c r="O249" s="8">
        <v>3.779849</v>
      </c>
      <c r="P249" s="8">
        <v>3.8082509999999998</v>
      </c>
      <c r="Q249" s="8">
        <v>3.836865</v>
      </c>
      <c r="R249" s="8">
        <v>3.8656959999999998</v>
      </c>
      <c r="S249" s="8">
        <v>3.8947419999999999</v>
      </c>
      <c r="T249" s="8">
        <v>3.9240080000000002</v>
      </c>
      <c r="U249" s="8">
        <v>3.9534919999999998</v>
      </c>
      <c r="V249" s="8">
        <v>3.9831979999999998</v>
      </c>
      <c r="W249" s="8">
        <v>4.013128</v>
      </c>
      <c r="X249" s="8">
        <v>4.0432829999999997</v>
      </c>
      <c r="Y249" s="8">
        <v>4.073664</v>
      </c>
      <c r="Z249" s="8">
        <v>4.1042730000000001</v>
      </c>
      <c r="AA249" s="8">
        <v>4.1351129999999996</v>
      </c>
      <c r="AB249" s="8">
        <v>4.1661840000000003</v>
      </c>
      <c r="AC249" s="8">
        <v>4.1974879999999999</v>
      </c>
      <c r="AD249" s="8">
        <v>4.2290279999999996</v>
      </c>
      <c r="AE249" s="8">
        <v>4.2608050000000004</v>
      </c>
      <c r="AF249" s="8">
        <v>4.2928199999999999</v>
      </c>
      <c r="AG249" s="8">
        <v>4.3250770000000003</v>
      </c>
      <c r="AH249" s="8">
        <v>4.3575749999999998</v>
      </c>
      <c r="AI249" s="8">
        <v>4.3903179999999997</v>
      </c>
      <c r="AJ249" s="8">
        <v>4.4233060000000002</v>
      </c>
      <c r="AK249" s="8">
        <v>4.4565429999999999</v>
      </c>
      <c r="AL249" s="5">
        <v>7.5139999999999998E-3</v>
      </c>
    </row>
    <row r="250" spans="1:38" ht="15" customHeight="1">
      <c r="B250" s="4" t="s">
        <v>859</v>
      </c>
    </row>
    <row r="251" spans="1:38" ht="15" customHeight="1">
      <c r="A251" s="81" t="s">
        <v>879</v>
      </c>
      <c r="B251" s="7" t="s">
        <v>857</v>
      </c>
      <c r="C251" s="8">
        <v>490.87795999999997</v>
      </c>
      <c r="D251" s="8">
        <v>500.77871699999997</v>
      </c>
      <c r="E251" s="8">
        <v>497.92022700000001</v>
      </c>
      <c r="F251" s="8">
        <v>492.14855999999997</v>
      </c>
      <c r="G251" s="8">
        <v>491.82663000000002</v>
      </c>
      <c r="H251" s="8">
        <v>487.876801</v>
      </c>
      <c r="I251" s="8">
        <v>476.62115499999999</v>
      </c>
      <c r="J251" s="8">
        <v>471.40301499999998</v>
      </c>
      <c r="K251" s="8">
        <v>475.74230999999997</v>
      </c>
      <c r="L251" s="8">
        <v>472.73596199999997</v>
      </c>
      <c r="M251" s="8">
        <v>464.40646400000003</v>
      </c>
      <c r="N251" s="8">
        <v>454.23187300000001</v>
      </c>
      <c r="O251" s="8">
        <v>441.20214800000002</v>
      </c>
      <c r="P251" s="8">
        <v>430.81314099999997</v>
      </c>
      <c r="Q251" s="8">
        <v>419.83627300000001</v>
      </c>
      <c r="R251" s="8">
        <v>408.61239599999999</v>
      </c>
      <c r="S251" s="8">
        <v>399.48043799999999</v>
      </c>
      <c r="T251" s="8">
        <v>387.810608</v>
      </c>
      <c r="U251" s="8">
        <v>378.13848899999999</v>
      </c>
      <c r="V251" s="8">
        <v>367.28982500000001</v>
      </c>
      <c r="W251" s="8">
        <v>360.52542099999999</v>
      </c>
      <c r="X251" s="8">
        <v>351.06735200000003</v>
      </c>
      <c r="Y251" s="8">
        <v>344.13986199999999</v>
      </c>
      <c r="Z251" s="8">
        <v>334.95800800000001</v>
      </c>
      <c r="AA251" s="8">
        <v>327.34258999999997</v>
      </c>
      <c r="AB251" s="8">
        <v>320.21911599999999</v>
      </c>
      <c r="AC251" s="8">
        <v>312.37664799999999</v>
      </c>
      <c r="AD251" s="8">
        <v>305.38082900000001</v>
      </c>
      <c r="AE251" s="8">
        <v>298.52551299999999</v>
      </c>
      <c r="AF251" s="8">
        <v>291.40744000000001</v>
      </c>
      <c r="AG251" s="8">
        <v>284.40689099999997</v>
      </c>
      <c r="AH251" s="8">
        <v>277.76034499999997</v>
      </c>
      <c r="AI251" s="8">
        <v>271.12374899999998</v>
      </c>
      <c r="AJ251" s="8">
        <v>265.98822000000001</v>
      </c>
      <c r="AK251" s="8">
        <v>259.94116200000002</v>
      </c>
      <c r="AL251" s="5">
        <v>-1.9674000000000001E-2</v>
      </c>
    </row>
    <row r="252" spans="1:38" ht="15" customHeight="1">
      <c r="A252" s="81" t="s">
        <v>878</v>
      </c>
      <c r="B252" s="7" t="s">
        <v>855</v>
      </c>
      <c r="C252" s="8">
        <v>0</v>
      </c>
      <c r="D252" s="8">
        <v>0</v>
      </c>
      <c r="E252" s="8">
        <v>0</v>
      </c>
      <c r="F252" s="8">
        <v>0</v>
      </c>
      <c r="G252" s="8">
        <v>0</v>
      </c>
      <c r="H252" s="8">
        <v>0</v>
      </c>
      <c r="I252" s="8">
        <v>0</v>
      </c>
      <c r="J252" s="8">
        <v>0</v>
      </c>
      <c r="K252" s="8">
        <v>0</v>
      </c>
      <c r="L252" s="8">
        <v>0</v>
      </c>
      <c r="M252" s="8">
        <v>0</v>
      </c>
      <c r="N252" s="8">
        <v>0</v>
      </c>
      <c r="O252" s="8">
        <v>0</v>
      </c>
      <c r="P252" s="8">
        <v>0</v>
      </c>
      <c r="Q252" s="8">
        <v>0</v>
      </c>
      <c r="R252" s="8">
        <v>0</v>
      </c>
      <c r="S252" s="8">
        <v>0</v>
      </c>
      <c r="T252" s="8">
        <v>0</v>
      </c>
      <c r="U252" s="8">
        <v>0</v>
      </c>
      <c r="V252" s="8">
        <v>0</v>
      </c>
      <c r="W252" s="8">
        <v>0</v>
      </c>
      <c r="X252" s="8">
        <v>0</v>
      </c>
      <c r="Y252" s="8">
        <v>0</v>
      </c>
      <c r="Z252" s="8">
        <v>0</v>
      </c>
      <c r="AA252" s="8">
        <v>0</v>
      </c>
      <c r="AB252" s="8">
        <v>0</v>
      </c>
      <c r="AC252" s="8">
        <v>0</v>
      </c>
      <c r="AD252" s="8">
        <v>0</v>
      </c>
      <c r="AE252" s="8">
        <v>0</v>
      </c>
      <c r="AF252" s="8">
        <v>0</v>
      </c>
      <c r="AG252" s="8">
        <v>0</v>
      </c>
      <c r="AH252" s="8">
        <v>0</v>
      </c>
      <c r="AI252" s="8">
        <v>0</v>
      </c>
      <c r="AJ252" s="8">
        <v>0</v>
      </c>
      <c r="AK252" s="8">
        <v>0</v>
      </c>
      <c r="AL252" s="5" t="s">
        <v>191</v>
      </c>
    </row>
    <row r="253" spans="1:38" ht="15" customHeight="1">
      <c r="A253" s="81" t="s">
        <v>877</v>
      </c>
      <c r="B253" s="7" t="s">
        <v>853</v>
      </c>
      <c r="C253" s="8">
        <v>0</v>
      </c>
      <c r="D253" s="8">
        <v>0</v>
      </c>
      <c r="E253" s="8">
        <v>0</v>
      </c>
      <c r="F253" s="8">
        <v>0</v>
      </c>
      <c r="G253" s="8">
        <v>0</v>
      </c>
      <c r="H253" s="8">
        <v>0</v>
      </c>
      <c r="I253" s="8">
        <v>0</v>
      </c>
      <c r="J253" s="8">
        <v>0</v>
      </c>
      <c r="K253" s="8">
        <v>0</v>
      </c>
      <c r="L253" s="8">
        <v>0</v>
      </c>
      <c r="M253" s="8">
        <v>0</v>
      </c>
      <c r="N253" s="8">
        <v>0</v>
      </c>
      <c r="O253" s="8">
        <v>0</v>
      </c>
      <c r="P253" s="8">
        <v>0</v>
      </c>
      <c r="Q253" s="8">
        <v>0</v>
      </c>
      <c r="R253" s="8">
        <v>0</v>
      </c>
      <c r="S253" s="8">
        <v>0</v>
      </c>
      <c r="T253" s="8">
        <v>0</v>
      </c>
      <c r="U253" s="8">
        <v>0</v>
      </c>
      <c r="V253" s="8">
        <v>0</v>
      </c>
      <c r="W253" s="8">
        <v>0</v>
      </c>
      <c r="X253" s="8">
        <v>0</v>
      </c>
      <c r="Y253" s="8">
        <v>0</v>
      </c>
      <c r="Z253" s="8">
        <v>0</v>
      </c>
      <c r="AA253" s="8">
        <v>0</v>
      </c>
      <c r="AB253" s="8">
        <v>0</v>
      </c>
      <c r="AC253" s="8">
        <v>0</v>
      </c>
      <c r="AD253" s="8">
        <v>0</v>
      </c>
      <c r="AE253" s="8">
        <v>0</v>
      </c>
      <c r="AF253" s="8">
        <v>0</v>
      </c>
      <c r="AG253" s="8">
        <v>0</v>
      </c>
      <c r="AH253" s="8">
        <v>0</v>
      </c>
      <c r="AI253" s="8">
        <v>0</v>
      </c>
      <c r="AJ253" s="8">
        <v>0</v>
      </c>
      <c r="AK253" s="8">
        <v>0</v>
      </c>
      <c r="AL253" s="5" t="s">
        <v>191</v>
      </c>
    </row>
    <row r="254" spans="1:38" ht="15" customHeight="1">
      <c r="A254" s="81" t="s">
        <v>876</v>
      </c>
      <c r="B254" s="7" t="s">
        <v>851</v>
      </c>
      <c r="C254" s="8">
        <v>0</v>
      </c>
      <c r="D254" s="8">
        <v>0.53649599999999997</v>
      </c>
      <c r="E254" s="8">
        <v>1.602589</v>
      </c>
      <c r="F254" s="8">
        <v>3.174261</v>
      </c>
      <c r="G254" s="8">
        <v>5.3002390000000004</v>
      </c>
      <c r="H254" s="8">
        <v>7.9105730000000003</v>
      </c>
      <c r="I254" s="8">
        <v>12.046485000000001</v>
      </c>
      <c r="J254" s="8">
        <v>17.945004000000001</v>
      </c>
      <c r="K254" s="8">
        <v>26.043206999999999</v>
      </c>
      <c r="L254" s="8">
        <v>35.689109999999999</v>
      </c>
      <c r="M254" s="8">
        <v>46.704436999999999</v>
      </c>
      <c r="N254" s="8">
        <v>57.353026999999997</v>
      </c>
      <c r="O254" s="8">
        <v>67.326744000000005</v>
      </c>
      <c r="P254" s="8">
        <v>77.369147999999996</v>
      </c>
      <c r="Q254" s="8">
        <v>87.011764999999997</v>
      </c>
      <c r="R254" s="8">
        <v>96.271193999999994</v>
      </c>
      <c r="S254" s="8">
        <v>105.712349</v>
      </c>
      <c r="T254" s="8">
        <v>114.142563</v>
      </c>
      <c r="U254" s="8">
        <v>122.790657</v>
      </c>
      <c r="V254" s="8">
        <v>130.69511399999999</v>
      </c>
      <c r="W254" s="8">
        <v>139.768372</v>
      </c>
      <c r="X254" s="8">
        <v>147.54331999999999</v>
      </c>
      <c r="Y254" s="8">
        <v>156.11120600000001</v>
      </c>
      <c r="Z254" s="8">
        <v>163.38149999999999</v>
      </c>
      <c r="AA254" s="8">
        <v>171.10484299999999</v>
      </c>
      <c r="AB254" s="8">
        <v>178.83315999999999</v>
      </c>
      <c r="AC254" s="8">
        <v>185.887024</v>
      </c>
      <c r="AD254" s="8">
        <v>193.164154</v>
      </c>
      <c r="AE254" s="8">
        <v>200.27389500000001</v>
      </c>
      <c r="AF254" s="8">
        <v>206.93398999999999</v>
      </c>
      <c r="AG254" s="8">
        <v>213.38566599999999</v>
      </c>
      <c r="AH254" s="8">
        <v>219.81680299999999</v>
      </c>
      <c r="AI254" s="8">
        <v>225.97155799999999</v>
      </c>
      <c r="AJ254" s="8">
        <v>233.14494300000001</v>
      </c>
      <c r="AK254" s="8">
        <v>239.30067399999999</v>
      </c>
      <c r="AL254" s="5">
        <v>0.20305100000000001</v>
      </c>
    </row>
    <row r="256" spans="1:38" ht="15" customHeight="1">
      <c r="B256" s="4" t="s">
        <v>875</v>
      </c>
    </row>
    <row r="257" spans="1:38" ht="15" customHeight="1">
      <c r="A257" s="81" t="s">
        <v>874</v>
      </c>
      <c r="B257" s="7" t="s">
        <v>873</v>
      </c>
      <c r="C257" s="9">
        <v>452.48870799999997</v>
      </c>
      <c r="D257" s="9">
        <v>445.68429600000002</v>
      </c>
      <c r="E257" s="9">
        <v>440.214539</v>
      </c>
      <c r="F257" s="9">
        <v>444.72119099999998</v>
      </c>
      <c r="G257" s="9">
        <v>428.48785400000003</v>
      </c>
      <c r="H257" s="9">
        <v>417.89093000000003</v>
      </c>
      <c r="I257" s="9">
        <v>409.49151599999999</v>
      </c>
      <c r="J257" s="9">
        <v>400.65649400000001</v>
      </c>
      <c r="K257" s="9">
        <v>392.08178700000002</v>
      </c>
      <c r="L257" s="9">
        <v>382.86346400000002</v>
      </c>
      <c r="M257" s="9">
        <v>374.290955</v>
      </c>
      <c r="N257" s="9">
        <v>365.159943</v>
      </c>
      <c r="O257" s="9">
        <v>355.44424400000003</v>
      </c>
      <c r="P257" s="9">
        <v>345.67974900000002</v>
      </c>
      <c r="Q257" s="9">
        <v>336.25408900000002</v>
      </c>
      <c r="R257" s="9">
        <v>331.79992700000003</v>
      </c>
      <c r="S257" s="9">
        <v>327.24359099999998</v>
      </c>
      <c r="T257" s="9">
        <v>322.77612299999998</v>
      </c>
      <c r="U257" s="9">
        <v>318.25079299999999</v>
      </c>
      <c r="V257" s="9">
        <v>313.77450599999997</v>
      </c>
      <c r="W257" s="9">
        <v>309.564911</v>
      </c>
      <c r="X257" s="9">
        <v>305.15698200000003</v>
      </c>
      <c r="Y257" s="9">
        <v>300.79321299999998</v>
      </c>
      <c r="Z257" s="9">
        <v>296.16323899999998</v>
      </c>
      <c r="AA257" s="9">
        <v>291.91317700000002</v>
      </c>
      <c r="AB257" s="9">
        <v>290.47610500000002</v>
      </c>
      <c r="AC257" s="9">
        <v>288.84375</v>
      </c>
      <c r="AD257" s="9">
        <v>287.33187900000001</v>
      </c>
      <c r="AE257" s="9">
        <v>285.85742199999999</v>
      </c>
      <c r="AF257" s="9">
        <v>283.99108899999999</v>
      </c>
      <c r="AG257" s="9">
        <v>282.290527</v>
      </c>
      <c r="AH257" s="9">
        <v>280.84652699999998</v>
      </c>
      <c r="AI257" s="9">
        <v>279.27230800000001</v>
      </c>
      <c r="AJ257" s="9">
        <v>277.50775099999998</v>
      </c>
      <c r="AK257" s="9">
        <v>275.84448200000003</v>
      </c>
      <c r="AL257" s="5">
        <v>-1.4433E-2</v>
      </c>
    </row>
    <row r="258" spans="1:38" ht="15" customHeight="1">
      <c r="A258" s="81" t="s">
        <v>872</v>
      </c>
      <c r="B258" s="7" t="s">
        <v>871</v>
      </c>
      <c r="C258" s="8">
        <v>4.9418049999999996</v>
      </c>
      <c r="D258" s="8">
        <v>4.987832</v>
      </c>
      <c r="E258" s="8">
        <v>5.0342880000000001</v>
      </c>
      <c r="F258" s="8">
        <v>5.0811760000000001</v>
      </c>
      <c r="G258" s="8">
        <v>5.128501</v>
      </c>
      <c r="H258" s="8">
        <v>5.1762680000000003</v>
      </c>
      <c r="I258" s="8">
        <v>5.2244780000000004</v>
      </c>
      <c r="J258" s="8">
        <v>5.2731389999999996</v>
      </c>
      <c r="K258" s="8">
        <v>5.3222509999999996</v>
      </c>
      <c r="L258" s="8">
        <v>5.3718219999999999</v>
      </c>
      <c r="M258" s="8">
        <v>5.4218539999999997</v>
      </c>
      <c r="N258" s="8">
        <v>5.472353</v>
      </c>
      <c r="O258" s="8">
        <v>5.5233210000000001</v>
      </c>
      <c r="P258" s="8">
        <v>5.5747640000000001</v>
      </c>
      <c r="Q258" s="8">
        <v>5.6266870000000004</v>
      </c>
      <c r="R258" s="8">
        <v>5.6790919999999998</v>
      </c>
      <c r="S258" s="8">
        <v>5.7319870000000002</v>
      </c>
      <c r="T258" s="8">
        <v>5.785374</v>
      </c>
      <c r="U258" s="8">
        <v>5.8392580000000001</v>
      </c>
      <c r="V258" s="8">
        <v>5.893643</v>
      </c>
      <c r="W258" s="8">
        <v>5.9485359999999998</v>
      </c>
      <c r="X258" s="8">
        <v>6.0039389999999999</v>
      </c>
      <c r="Y258" s="8">
        <v>6.0598590000000003</v>
      </c>
      <c r="Z258" s="8">
        <v>6.1162999999999998</v>
      </c>
      <c r="AA258" s="8">
        <v>6.1732649999999998</v>
      </c>
      <c r="AB258" s="8">
        <v>6.2307620000000004</v>
      </c>
      <c r="AC258" s="8">
        <v>6.2887950000000004</v>
      </c>
      <c r="AD258" s="8">
        <v>6.3473680000000003</v>
      </c>
      <c r="AE258" s="8">
        <v>6.4064860000000001</v>
      </c>
      <c r="AF258" s="8">
        <v>6.4661549999999997</v>
      </c>
      <c r="AG258" s="8">
        <v>6.5263790000000004</v>
      </c>
      <c r="AH258" s="8">
        <v>6.5871649999999997</v>
      </c>
      <c r="AI258" s="8">
        <v>6.648517</v>
      </c>
      <c r="AJ258" s="8">
        <v>6.7104400000000002</v>
      </c>
      <c r="AK258" s="8">
        <v>6.772939</v>
      </c>
      <c r="AL258" s="5">
        <v>9.3139999999999994E-3</v>
      </c>
    </row>
    <row r="259" spans="1:38" ht="15" customHeight="1">
      <c r="B259" s="4" t="s">
        <v>859</v>
      </c>
    </row>
    <row r="260" spans="1:38" ht="15" customHeight="1">
      <c r="A260" s="81" t="s">
        <v>870</v>
      </c>
      <c r="B260" s="7" t="s">
        <v>857</v>
      </c>
      <c r="C260" s="8">
        <v>88.966660000000005</v>
      </c>
      <c r="D260" s="8">
        <v>86.844154000000003</v>
      </c>
      <c r="E260" s="8">
        <v>85.008987000000005</v>
      </c>
      <c r="F260" s="8">
        <v>85.120079000000004</v>
      </c>
      <c r="G260" s="8">
        <v>81.287284999999997</v>
      </c>
      <c r="H260" s="8">
        <v>78.569946000000002</v>
      </c>
      <c r="I260" s="8">
        <v>76.303321999999994</v>
      </c>
      <c r="J260" s="8">
        <v>73.99015</v>
      </c>
      <c r="K260" s="8">
        <v>71.758865</v>
      </c>
      <c r="L260" s="8">
        <v>69.444457999999997</v>
      </c>
      <c r="M260" s="8">
        <v>67.279724000000002</v>
      </c>
      <c r="N260" s="8">
        <v>65.049751000000001</v>
      </c>
      <c r="O260" s="8">
        <v>62.750908000000003</v>
      </c>
      <c r="P260" s="8">
        <v>60.479407999999999</v>
      </c>
      <c r="Q260" s="8">
        <v>58.303310000000003</v>
      </c>
      <c r="R260" s="8">
        <v>57.016373000000002</v>
      </c>
      <c r="S260" s="8">
        <v>55.730018999999999</v>
      </c>
      <c r="T260" s="8">
        <v>54.477558000000002</v>
      </c>
      <c r="U260" s="8">
        <v>53.232951999999997</v>
      </c>
      <c r="V260" s="8">
        <v>52.013961999999999</v>
      </c>
      <c r="W260" s="8">
        <v>50.854377999999997</v>
      </c>
      <c r="X260" s="8">
        <v>49.680354999999999</v>
      </c>
      <c r="Y260" s="8">
        <v>48.532310000000003</v>
      </c>
      <c r="Z260" s="8">
        <v>47.359378999999997</v>
      </c>
      <c r="AA260" s="8">
        <v>46.262191999999999</v>
      </c>
      <c r="AB260" s="8">
        <v>45.609656999999999</v>
      </c>
      <c r="AC260" s="8">
        <v>44.934829999999998</v>
      </c>
      <c r="AD260" s="8">
        <v>44.287143999999998</v>
      </c>
      <c r="AE260" s="8">
        <v>43.653305000000003</v>
      </c>
      <c r="AF260" s="8">
        <v>42.968097999999998</v>
      </c>
      <c r="AG260" s="8">
        <v>42.316657999999997</v>
      </c>
      <c r="AH260" s="8">
        <v>41.711692999999997</v>
      </c>
      <c r="AI260" s="8">
        <v>41.095123000000001</v>
      </c>
      <c r="AJ260" s="8">
        <v>40.458632999999999</v>
      </c>
      <c r="AK260" s="8">
        <v>39.845016000000001</v>
      </c>
      <c r="AL260" s="5">
        <v>-2.3333E-2</v>
      </c>
    </row>
    <row r="261" spans="1:38" ht="15" customHeight="1">
      <c r="A261" s="81" t="s">
        <v>869</v>
      </c>
      <c r="B261" s="7" t="s">
        <v>855</v>
      </c>
      <c r="C261" s="8">
        <v>3.1396009999999999</v>
      </c>
      <c r="D261" s="8">
        <v>2.9624079999999999</v>
      </c>
      <c r="E261" s="8">
        <v>2.8062279999999999</v>
      </c>
      <c r="F261" s="8">
        <v>2.672593</v>
      </c>
      <c r="G261" s="8">
        <v>2.425637</v>
      </c>
      <c r="H261" s="8">
        <v>2.243023</v>
      </c>
      <c r="I261" s="8">
        <v>2.0827439999999999</v>
      </c>
      <c r="J261" s="8">
        <v>1.9284600000000001</v>
      </c>
      <c r="K261" s="8">
        <v>1.786</v>
      </c>
      <c r="L261" s="8">
        <v>1.6485030000000001</v>
      </c>
      <c r="M261" s="8">
        <v>1.5283370000000001</v>
      </c>
      <c r="N261" s="8">
        <v>1.4073549999999999</v>
      </c>
      <c r="O261" s="8">
        <v>1.2908189999999999</v>
      </c>
      <c r="P261" s="8">
        <v>1.180221</v>
      </c>
      <c r="Q261" s="8">
        <v>1.0724020000000001</v>
      </c>
      <c r="R261" s="8">
        <v>0.98171299999999995</v>
      </c>
      <c r="S261" s="8">
        <v>0.89576</v>
      </c>
      <c r="T261" s="8">
        <v>0.81136600000000003</v>
      </c>
      <c r="U261" s="8">
        <v>0.73189499999999996</v>
      </c>
      <c r="V261" s="8">
        <v>0.65741799999999995</v>
      </c>
      <c r="W261" s="8">
        <v>0.59435499999999997</v>
      </c>
      <c r="X261" s="8">
        <v>0.52848799999999996</v>
      </c>
      <c r="Y261" s="8">
        <v>0.457704</v>
      </c>
      <c r="Z261" s="8">
        <v>0.38488699999999998</v>
      </c>
      <c r="AA261" s="8">
        <v>0.32191599999999998</v>
      </c>
      <c r="AB261" s="8">
        <v>0.31735600000000003</v>
      </c>
      <c r="AC261" s="8">
        <v>0.31265999999999999</v>
      </c>
      <c r="AD261" s="8">
        <v>0.30815999999999999</v>
      </c>
      <c r="AE261" s="8">
        <v>0.30375799999999997</v>
      </c>
      <c r="AF261" s="8">
        <v>0.29899799999999999</v>
      </c>
      <c r="AG261" s="8">
        <v>0.29448400000000002</v>
      </c>
      <c r="AH261" s="8">
        <v>0.29029500000000003</v>
      </c>
      <c r="AI261" s="8">
        <v>0.28603400000000001</v>
      </c>
      <c r="AJ261" s="8">
        <v>0.28162900000000002</v>
      </c>
      <c r="AK261" s="8">
        <v>0.27738699999999999</v>
      </c>
      <c r="AL261" s="5">
        <v>-6.9252999999999995E-2</v>
      </c>
    </row>
    <row r="262" spans="1:38" ht="15" customHeight="1">
      <c r="A262" s="81" t="s">
        <v>868</v>
      </c>
      <c r="B262" s="7" t="s">
        <v>853</v>
      </c>
      <c r="C262" s="8">
        <v>0</v>
      </c>
      <c r="D262" s="8">
        <v>0</v>
      </c>
      <c r="E262" s="8">
        <v>0</v>
      </c>
      <c r="F262" s="8">
        <v>0</v>
      </c>
      <c r="G262" s="8">
        <v>0</v>
      </c>
      <c r="H262" s="8">
        <v>0</v>
      </c>
      <c r="I262" s="8">
        <v>0</v>
      </c>
      <c r="J262" s="8">
        <v>0</v>
      </c>
      <c r="K262" s="8">
        <v>0</v>
      </c>
      <c r="L262" s="8">
        <v>0</v>
      </c>
      <c r="M262" s="8">
        <v>0</v>
      </c>
      <c r="N262" s="8">
        <v>0</v>
      </c>
      <c r="O262" s="8">
        <v>0</v>
      </c>
      <c r="P262" s="8">
        <v>0</v>
      </c>
      <c r="Q262" s="8">
        <v>0</v>
      </c>
      <c r="R262" s="8">
        <v>0</v>
      </c>
      <c r="S262" s="8">
        <v>0</v>
      </c>
      <c r="T262" s="8">
        <v>0</v>
      </c>
      <c r="U262" s="8">
        <v>0</v>
      </c>
      <c r="V262" s="8">
        <v>0</v>
      </c>
      <c r="W262" s="8">
        <v>0</v>
      </c>
      <c r="X262" s="8">
        <v>0</v>
      </c>
      <c r="Y262" s="8">
        <v>0</v>
      </c>
      <c r="Z262" s="8">
        <v>0</v>
      </c>
      <c r="AA262" s="8">
        <v>0</v>
      </c>
      <c r="AB262" s="8">
        <v>0</v>
      </c>
      <c r="AC262" s="8">
        <v>0</v>
      </c>
      <c r="AD262" s="8">
        <v>0</v>
      </c>
      <c r="AE262" s="8">
        <v>0</v>
      </c>
      <c r="AF262" s="8">
        <v>0</v>
      </c>
      <c r="AG262" s="8">
        <v>0</v>
      </c>
      <c r="AH262" s="8">
        <v>0</v>
      </c>
      <c r="AI262" s="8">
        <v>0</v>
      </c>
      <c r="AJ262" s="8">
        <v>0</v>
      </c>
      <c r="AK262" s="8">
        <v>0</v>
      </c>
      <c r="AL262" s="5" t="s">
        <v>191</v>
      </c>
    </row>
    <row r="263" spans="1:38" ht="15" customHeight="1">
      <c r="A263" s="81" t="s">
        <v>867</v>
      </c>
      <c r="B263" s="7" t="s">
        <v>851</v>
      </c>
      <c r="C263" s="8">
        <v>0.23705799999999999</v>
      </c>
      <c r="D263" s="8">
        <v>0.290989</v>
      </c>
      <c r="E263" s="8">
        <v>0.343003</v>
      </c>
      <c r="F263" s="8">
        <v>0.40262199999999998</v>
      </c>
      <c r="G263" s="8">
        <v>0.43832300000000002</v>
      </c>
      <c r="H263" s="8">
        <v>0.47447800000000001</v>
      </c>
      <c r="I263" s="8">
        <v>0.50866</v>
      </c>
      <c r="J263" s="8">
        <v>0.53874699999999998</v>
      </c>
      <c r="K263" s="8">
        <v>0.56463300000000005</v>
      </c>
      <c r="L263" s="8">
        <v>0.58653599999999995</v>
      </c>
      <c r="M263" s="8">
        <v>0.60279400000000005</v>
      </c>
      <c r="N263" s="8">
        <v>0.61803900000000001</v>
      </c>
      <c r="O263" s="8">
        <v>0.62970899999999996</v>
      </c>
      <c r="P263" s="8">
        <v>0.63899600000000001</v>
      </c>
      <c r="Q263" s="8">
        <v>0.648837</v>
      </c>
      <c r="R263" s="8">
        <v>0.66823500000000002</v>
      </c>
      <c r="S263" s="8">
        <v>0.68528</v>
      </c>
      <c r="T263" s="8">
        <v>0.70226</v>
      </c>
      <c r="U263" s="8">
        <v>0.71690799999999999</v>
      </c>
      <c r="V263" s="8">
        <v>0.729549</v>
      </c>
      <c r="W263" s="8">
        <v>0.73770100000000005</v>
      </c>
      <c r="X263" s="8">
        <v>0.74698399999999998</v>
      </c>
      <c r="Y263" s="8">
        <v>0.759293</v>
      </c>
      <c r="Z263" s="8">
        <v>0.77211399999999997</v>
      </c>
      <c r="AA263" s="8">
        <v>0.78151999999999999</v>
      </c>
      <c r="AB263" s="8">
        <v>0.77049699999999999</v>
      </c>
      <c r="AC263" s="8">
        <v>0.75909700000000002</v>
      </c>
      <c r="AD263" s="8">
        <v>0.74815500000000001</v>
      </c>
      <c r="AE263" s="8">
        <v>0.73744799999999999</v>
      </c>
      <c r="AF263" s="8">
        <v>0.72587199999999996</v>
      </c>
      <c r="AG263" s="8">
        <v>0.71486700000000003</v>
      </c>
      <c r="AH263" s="8">
        <v>0.70464700000000002</v>
      </c>
      <c r="AI263" s="8">
        <v>0.69423199999999996</v>
      </c>
      <c r="AJ263" s="8">
        <v>0.68347899999999995</v>
      </c>
      <c r="AK263" s="8">
        <v>0.67311299999999996</v>
      </c>
      <c r="AL263" s="5">
        <v>2.5739000000000001E-2</v>
      </c>
    </row>
    <row r="265" spans="1:38" ht="15" customHeight="1">
      <c r="B265" s="4" t="s">
        <v>866</v>
      </c>
    </row>
    <row r="266" spans="1:38" ht="15" customHeight="1">
      <c r="A266" s="81" t="s">
        <v>865</v>
      </c>
      <c r="B266" s="7" t="s">
        <v>864</v>
      </c>
      <c r="C266" s="9">
        <v>3803.8554690000001</v>
      </c>
      <c r="D266" s="9">
        <v>3963.7143550000001</v>
      </c>
      <c r="E266" s="9">
        <v>4092.80249</v>
      </c>
      <c r="F266" s="9">
        <v>4251.6328119999998</v>
      </c>
      <c r="G266" s="9">
        <v>4457.3979490000002</v>
      </c>
      <c r="H266" s="9">
        <v>4597.1401370000003</v>
      </c>
      <c r="I266" s="9">
        <v>4746.2109380000002</v>
      </c>
      <c r="J266" s="9">
        <v>4920.2426759999998</v>
      </c>
      <c r="K266" s="9">
        <v>5083.4902339999999</v>
      </c>
      <c r="L266" s="9">
        <v>5254.0756840000004</v>
      </c>
      <c r="M266" s="9">
        <v>5423.6552730000003</v>
      </c>
      <c r="N266" s="9">
        <v>5635.1914059999999</v>
      </c>
      <c r="O266" s="9">
        <v>5870.0556640000004</v>
      </c>
      <c r="P266" s="9">
        <v>6103.546875</v>
      </c>
      <c r="Q266" s="9">
        <v>6339.126953</v>
      </c>
      <c r="R266" s="9">
        <v>6567.3256840000004</v>
      </c>
      <c r="S266" s="9">
        <v>6823.1835940000001</v>
      </c>
      <c r="T266" s="9">
        <v>7067.1899409999996</v>
      </c>
      <c r="U266" s="9">
        <v>7310.591797</v>
      </c>
      <c r="V266" s="9">
        <v>7568.8945309999999</v>
      </c>
      <c r="W266" s="9">
        <v>7844.7666019999997</v>
      </c>
      <c r="X266" s="9">
        <v>8081.2568359999996</v>
      </c>
      <c r="Y266" s="9">
        <v>8358.6083980000003</v>
      </c>
      <c r="Z266" s="9">
        <v>8650.7978519999997</v>
      </c>
      <c r="AA266" s="9">
        <v>8943.4892579999996</v>
      </c>
      <c r="AB266" s="9">
        <v>9252.6816409999992</v>
      </c>
      <c r="AC266" s="9">
        <v>9566.2685550000006</v>
      </c>
      <c r="AD266" s="9">
        <v>9893.1953119999998</v>
      </c>
      <c r="AE266" s="9">
        <v>10202.287109000001</v>
      </c>
      <c r="AF266" s="9">
        <v>10523.272461</v>
      </c>
      <c r="AG266" s="9">
        <v>10851.318359000001</v>
      </c>
      <c r="AH266" s="9">
        <v>11186.884765999999</v>
      </c>
      <c r="AI266" s="9">
        <v>11520.613281</v>
      </c>
      <c r="AJ266" s="9">
        <v>11837.130859000001</v>
      </c>
      <c r="AK266" s="9">
        <v>12179.466796999999</v>
      </c>
      <c r="AL266" s="5">
        <v>3.4603000000000002E-2</v>
      </c>
    </row>
    <row r="267" spans="1:38" ht="15" customHeight="1">
      <c r="A267" s="81" t="s">
        <v>863</v>
      </c>
      <c r="B267" s="7" t="s">
        <v>862</v>
      </c>
      <c r="C267" s="9">
        <v>1447.4895019999999</v>
      </c>
      <c r="D267" s="9">
        <v>1516.9105219999999</v>
      </c>
      <c r="E267" s="9">
        <v>1541.885986</v>
      </c>
      <c r="F267" s="9">
        <v>1586.7459719999999</v>
      </c>
      <c r="G267" s="9">
        <v>1659.071289</v>
      </c>
      <c r="H267" s="9">
        <v>1710.4270019999999</v>
      </c>
      <c r="I267" s="9">
        <v>1761.076294</v>
      </c>
      <c r="J267" s="9">
        <v>1814.5505370000001</v>
      </c>
      <c r="K267" s="9">
        <v>1868.0352780000001</v>
      </c>
      <c r="L267" s="9">
        <v>1918.8912350000001</v>
      </c>
      <c r="M267" s="9">
        <v>1969.343018</v>
      </c>
      <c r="N267" s="9">
        <v>2032.971558</v>
      </c>
      <c r="O267" s="9">
        <v>2114.968018</v>
      </c>
      <c r="P267" s="9">
        <v>2199.982422</v>
      </c>
      <c r="Q267" s="9">
        <v>2285.2463379999999</v>
      </c>
      <c r="R267" s="9">
        <v>2368.5502929999998</v>
      </c>
      <c r="S267" s="9">
        <v>2464.5349120000001</v>
      </c>
      <c r="T267" s="9">
        <v>2556.3666990000002</v>
      </c>
      <c r="U267" s="9">
        <v>2645.570068</v>
      </c>
      <c r="V267" s="9">
        <v>2736.9804690000001</v>
      </c>
      <c r="W267" s="9">
        <v>2837.0483399999998</v>
      </c>
      <c r="X267" s="9">
        <v>2921.6721189999998</v>
      </c>
      <c r="Y267" s="9">
        <v>3020.482422</v>
      </c>
      <c r="Z267" s="9">
        <v>3130.0603030000002</v>
      </c>
      <c r="AA267" s="9">
        <v>3238.946289</v>
      </c>
      <c r="AB267" s="9">
        <v>3347.9594729999999</v>
      </c>
      <c r="AC267" s="9">
        <v>3456.9660640000002</v>
      </c>
      <c r="AD267" s="9">
        <v>3567.5871579999998</v>
      </c>
      <c r="AE267" s="9">
        <v>3672.0002439999998</v>
      </c>
      <c r="AF267" s="9">
        <v>3779.5832519999999</v>
      </c>
      <c r="AG267" s="9">
        <v>3896.797607</v>
      </c>
      <c r="AH267" s="9">
        <v>4009.4187010000001</v>
      </c>
      <c r="AI267" s="9">
        <v>4119.7216799999997</v>
      </c>
      <c r="AJ267" s="9">
        <v>4231.9462890000004</v>
      </c>
      <c r="AK267" s="9">
        <v>4352.3393550000001</v>
      </c>
      <c r="AL267" s="5">
        <v>3.2455999999999999E-2</v>
      </c>
    </row>
    <row r="268" spans="1:38" ht="15" customHeight="1">
      <c r="A268" s="81" t="s">
        <v>861</v>
      </c>
      <c r="B268" s="7" t="s">
        <v>860</v>
      </c>
      <c r="C268" s="9">
        <v>2356.3659670000002</v>
      </c>
      <c r="D268" s="9">
        <v>2446.8039549999999</v>
      </c>
      <c r="E268" s="9">
        <v>2550.9165039999998</v>
      </c>
      <c r="F268" s="9">
        <v>2664.8867190000001</v>
      </c>
      <c r="G268" s="9">
        <v>2798.3266600000002</v>
      </c>
      <c r="H268" s="9">
        <v>2886.713135</v>
      </c>
      <c r="I268" s="9">
        <v>2985.1347660000001</v>
      </c>
      <c r="J268" s="9">
        <v>3105.6921390000002</v>
      </c>
      <c r="K268" s="9">
        <v>3215.455078</v>
      </c>
      <c r="L268" s="9">
        <v>3335.1845699999999</v>
      </c>
      <c r="M268" s="9">
        <v>3454.3125</v>
      </c>
      <c r="N268" s="9">
        <v>3602.219971</v>
      </c>
      <c r="O268" s="9">
        <v>3755.0874020000001</v>
      </c>
      <c r="P268" s="9">
        <v>3903.5642090000001</v>
      </c>
      <c r="Q268" s="9">
        <v>4053.8808589999999</v>
      </c>
      <c r="R268" s="9">
        <v>4198.7753910000001</v>
      </c>
      <c r="S268" s="9">
        <v>4358.6484380000002</v>
      </c>
      <c r="T268" s="9">
        <v>4510.8232420000004</v>
      </c>
      <c r="U268" s="9">
        <v>4665.0219729999999</v>
      </c>
      <c r="V268" s="9">
        <v>4831.9140619999998</v>
      </c>
      <c r="W268" s="9">
        <v>5007.7182620000003</v>
      </c>
      <c r="X268" s="9">
        <v>5159.5844729999999</v>
      </c>
      <c r="Y268" s="9">
        <v>5338.1259769999997</v>
      </c>
      <c r="Z268" s="9">
        <v>5520.7373049999997</v>
      </c>
      <c r="AA268" s="9">
        <v>5704.5429690000001</v>
      </c>
      <c r="AB268" s="9">
        <v>5904.7216799999997</v>
      </c>
      <c r="AC268" s="9">
        <v>6109.3027339999999</v>
      </c>
      <c r="AD268" s="9">
        <v>6325.6083980000003</v>
      </c>
      <c r="AE268" s="9">
        <v>6530.2871089999999</v>
      </c>
      <c r="AF268" s="9">
        <v>6743.6889650000003</v>
      </c>
      <c r="AG268" s="9">
        <v>6954.5205079999996</v>
      </c>
      <c r="AH268" s="9">
        <v>7177.4663090000004</v>
      </c>
      <c r="AI268" s="9">
        <v>7400.8911129999997</v>
      </c>
      <c r="AJ268" s="9">
        <v>7605.1850590000004</v>
      </c>
      <c r="AK268" s="9">
        <v>7827.126953</v>
      </c>
      <c r="AL268" s="5">
        <v>3.5865000000000001E-2</v>
      </c>
    </row>
    <row r="269" spans="1:38" ht="15" customHeight="1">
      <c r="B269" s="4" t="s">
        <v>859</v>
      </c>
    </row>
    <row r="270" spans="1:38" ht="15" customHeight="1">
      <c r="A270" s="81" t="s">
        <v>858</v>
      </c>
      <c r="B270" s="7" t="s">
        <v>857</v>
      </c>
      <c r="C270" s="8">
        <v>364.781158</v>
      </c>
      <c r="D270" s="8">
        <v>365.12884500000001</v>
      </c>
      <c r="E270" s="8">
        <v>364.618469</v>
      </c>
      <c r="F270" s="8">
        <v>364.15652499999999</v>
      </c>
      <c r="G270" s="8">
        <v>450.164581</v>
      </c>
      <c r="H270" s="8">
        <v>301.914154</v>
      </c>
      <c r="I270" s="8">
        <v>320.63336199999998</v>
      </c>
      <c r="J270" s="8">
        <v>324.150665</v>
      </c>
      <c r="K270" s="8">
        <v>312.562164</v>
      </c>
      <c r="L270" s="8">
        <v>309.04022200000003</v>
      </c>
      <c r="M270" s="8">
        <v>318.34277300000002</v>
      </c>
      <c r="N270" s="8">
        <v>316.07708700000001</v>
      </c>
      <c r="O270" s="8">
        <v>314.28689600000001</v>
      </c>
      <c r="P270" s="8">
        <v>313.08422899999999</v>
      </c>
      <c r="Q270" s="8">
        <v>311.90188599999999</v>
      </c>
      <c r="R270" s="8">
        <v>310.44781499999999</v>
      </c>
      <c r="S270" s="8">
        <v>310.46640000000002</v>
      </c>
      <c r="T270" s="8">
        <v>309.81433099999998</v>
      </c>
      <c r="U270" s="8">
        <v>309.27362099999999</v>
      </c>
      <c r="V270" s="8">
        <v>309.60882600000002</v>
      </c>
      <c r="W270" s="8">
        <v>310.91662600000001</v>
      </c>
      <c r="X270" s="8">
        <v>312.25259399999999</v>
      </c>
      <c r="Y270" s="8">
        <v>314.65377799999999</v>
      </c>
      <c r="Z270" s="8">
        <v>316.73623700000002</v>
      </c>
      <c r="AA270" s="8">
        <v>318.729401</v>
      </c>
      <c r="AB270" s="8">
        <v>321.20471199999997</v>
      </c>
      <c r="AC270" s="8">
        <v>324.31191999999999</v>
      </c>
      <c r="AD270" s="8">
        <v>326.53616299999999</v>
      </c>
      <c r="AE270" s="8">
        <v>328.68051100000002</v>
      </c>
      <c r="AF270" s="8">
        <v>330.02181999999999</v>
      </c>
      <c r="AG270" s="8">
        <v>331.06579599999998</v>
      </c>
      <c r="AH270" s="8">
        <v>333.22967499999999</v>
      </c>
      <c r="AI270" s="8">
        <v>337.92233299999998</v>
      </c>
      <c r="AJ270" s="8">
        <v>341.85571299999998</v>
      </c>
      <c r="AK270" s="8">
        <v>346.79699699999998</v>
      </c>
      <c r="AL270" s="5">
        <v>-1.56E-3</v>
      </c>
    </row>
    <row r="271" spans="1:38" ht="15" customHeight="1">
      <c r="A271" s="81" t="s">
        <v>856</v>
      </c>
      <c r="B271" s="7" t="s">
        <v>855</v>
      </c>
      <c r="C271" s="8">
        <v>665.72094700000002</v>
      </c>
      <c r="D271" s="8">
        <v>669.515625</v>
      </c>
      <c r="E271" s="8">
        <v>661.77697799999999</v>
      </c>
      <c r="F271" s="8">
        <v>646.41125499999998</v>
      </c>
      <c r="G271" s="8">
        <v>463.413025</v>
      </c>
      <c r="H271" s="8">
        <v>691.35107400000004</v>
      </c>
      <c r="I271" s="8">
        <v>636.41369599999996</v>
      </c>
      <c r="J271" s="8">
        <v>623.45007299999997</v>
      </c>
      <c r="K271" s="8">
        <v>657.86224400000003</v>
      </c>
      <c r="L271" s="8">
        <v>666.30035399999997</v>
      </c>
      <c r="M271" s="8">
        <v>642.25988800000005</v>
      </c>
      <c r="N271" s="8">
        <v>644.10144000000003</v>
      </c>
      <c r="O271" s="8">
        <v>642.81341599999996</v>
      </c>
      <c r="P271" s="8">
        <v>640.44647199999997</v>
      </c>
      <c r="Q271" s="8">
        <v>637.49847399999999</v>
      </c>
      <c r="R271" s="8">
        <v>633.201233</v>
      </c>
      <c r="S271" s="8">
        <v>628.073486</v>
      </c>
      <c r="T271" s="8">
        <v>622.75598100000002</v>
      </c>
      <c r="U271" s="8">
        <v>616.83093299999996</v>
      </c>
      <c r="V271" s="8">
        <v>610.76824999999997</v>
      </c>
      <c r="W271" s="8">
        <v>607.84039299999995</v>
      </c>
      <c r="X271" s="8">
        <v>591.37524399999995</v>
      </c>
      <c r="Y271" s="8">
        <v>584.683044</v>
      </c>
      <c r="Z271" s="8">
        <v>575.337402</v>
      </c>
      <c r="AA271" s="8">
        <v>565.76135299999999</v>
      </c>
      <c r="AB271" s="8">
        <v>554.852844</v>
      </c>
      <c r="AC271" s="8">
        <v>550.14446999999996</v>
      </c>
      <c r="AD271" s="8">
        <v>545.41009499999996</v>
      </c>
      <c r="AE271" s="8">
        <v>543.21557600000006</v>
      </c>
      <c r="AF271" s="8">
        <v>541.84570299999996</v>
      </c>
      <c r="AG271" s="8">
        <v>544.83441200000004</v>
      </c>
      <c r="AH271" s="8">
        <v>542.12506099999996</v>
      </c>
      <c r="AI271" s="8">
        <v>534.34258999999997</v>
      </c>
      <c r="AJ271" s="8">
        <v>531.42437700000005</v>
      </c>
      <c r="AK271" s="8">
        <v>524.07067900000004</v>
      </c>
      <c r="AL271" s="5">
        <v>-7.3949999999999997E-3</v>
      </c>
    </row>
    <row r="272" spans="1:38" ht="15" customHeight="1">
      <c r="A272" s="81" t="s">
        <v>854</v>
      </c>
      <c r="B272" s="7" t="s">
        <v>853</v>
      </c>
      <c r="C272" s="8">
        <v>0</v>
      </c>
      <c r="D272" s="8">
        <v>0</v>
      </c>
      <c r="E272" s="8">
        <v>0</v>
      </c>
      <c r="F272" s="8">
        <v>0</v>
      </c>
      <c r="G272" s="8">
        <v>0</v>
      </c>
      <c r="H272" s="8">
        <v>0</v>
      </c>
      <c r="I272" s="8">
        <v>0</v>
      </c>
      <c r="J272" s="8">
        <v>0</v>
      </c>
      <c r="K272" s="8">
        <v>0</v>
      </c>
      <c r="L272" s="8">
        <v>0</v>
      </c>
      <c r="M272" s="8">
        <v>0</v>
      </c>
      <c r="N272" s="8">
        <v>0</v>
      </c>
      <c r="O272" s="8">
        <v>0</v>
      </c>
      <c r="P272" s="8">
        <v>0</v>
      </c>
      <c r="Q272" s="8">
        <v>0</v>
      </c>
      <c r="R272" s="8">
        <v>0</v>
      </c>
      <c r="S272" s="8">
        <v>0</v>
      </c>
      <c r="T272" s="8">
        <v>0</v>
      </c>
      <c r="U272" s="8">
        <v>0</v>
      </c>
      <c r="V272" s="8">
        <v>0</v>
      </c>
      <c r="W272" s="8">
        <v>0</v>
      </c>
      <c r="X272" s="8">
        <v>0</v>
      </c>
      <c r="Y272" s="8">
        <v>0</v>
      </c>
      <c r="Z272" s="8">
        <v>0</v>
      </c>
      <c r="AA272" s="8">
        <v>0</v>
      </c>
      <c r="AB272" s="8">
        <v>0</v>
      </c>
      <c r="AC272" s="8">
        <v>0</v>
      </c>
      <c r="AD272" s="8">
        <v>0</v>
      </c>
      <c r="AE272" s="8">
        <v>0</v>
      </c>
      <c r="AF272" s="8">
        <v>0</v>
      </c>
      <c r="AG272" s="8">
        <v>0</v>
      </c>
      <c r="AH272" s="8">
        <v>0</v>
      </c>
      <c r="AI272" s="8">
        <v>0</v>
      </c>
      <c r="AJ272" s="8">
        <v>0</v>
      </c>
      <c r="AK272" s="8">
        <v>0</v>
      </c>
      <c r="AL272" s="5" t="s">
        <v>191</v>
      </c>
    </row>
    <row r="273" spans="1:38" ht="15" customHeight="1">
      <c r="A273" s="81" t="s">
        <v>852</v>
      </c>
      <c r="B273" s="7" t="s">
        <v>851</v>
      </c>
      <c r="C273" s="8">
        <v>0</v>
      </c>
      <c r="D273" s="8">
        <v>0</v>
      </c>
      <c r="E273" s="8">
        <v>6.9636829999999996</v>
      </c>
      <c r="F273" s="8">
        <v>13.941673</v>
      </c>
      <c r="G273" s="8">
        <v>17.448239999999998</v>
      </c>
      <c r="H273" s="8">
        <v>53.752761999999997</v>
      </c>
      <c r="I273" s="8">
        <v>62.805748000000001</v>
      </c>
      <c r="J273" s="8">
        <v>66.385863999999998</v>
      </c>
      <c r="K273" s="8">
        <v>61.617218000000001</v>
      </c>
      <c r="L273" s="8">
        <v>61.613765999999998</v>
      </c>
      <c r="M273" s="8">
        <v>64.801918000000001</v>
      </c>
      <c r="N273" s="8">
        <v>66.882721000000004</v>
      </c>
      <c r="O273" s="8">
        <v>70.063186999999999</v>
      </c>
      <c r="P273" s="8">
        <v>73.142120000000006</v>
      </c>
      <c r="Q273" s="8">
        <v>76.462479000000002</v>
      </c>
      <c r="R273" s="8">
        <v>80.679871000000006</v>
      </c>
      <c r="S273" s="8">
        <v>83.872337000000002</v>
      </c>
      <c r="T273" s="8">
        <v>87.765975999999995</v>
      </c>
      <c r="U273" s="8">
        <v>91.828238999999996</v>
      </c>
      <c r="V273" s="8">
        <v>95.111084000000005</v>
      </c>
      <c r="W273" s="8">
        <v>95.893456</v>
      </c>
      <c r="X273" s="8">
        <v>103.232101</v>
      </c>
      <c r="Y273" s="8">
        <v>104.73715199999999</v>
      </c>
      <c r="Z273" s="8">
        <v>107.87657900000001</v>
      </c>
      <c r="AA273" s="8">
        <v>111.206535</v>
      </c>
      <c r="AB273" s="8">
        <v>114.71991</v>
      </c>
      <c r="AC273" s="8">
        <v>114.53647599999999</v>
      </c>
      <c r="AD273" s="8">
        <v>115.25808000000001</v>
      </c>
      <c r="AE273" s="8">
        <v>114.756012</v>
      </c>
      <c r="AF273" s="8">
        <v>114.65141300000001</v>
      </c>
      <c r="AG273" s="8">
        <v>112.678665</v>
      </c>
      <c r="AH273" s="8">
        <v>112.386551</v>
      </c>
      <c r="AI273" s="8">
        <v>112.04162599999999</v>
      </c>
      <c r="AJ273" s="8">
        <v>110.01828</v>
      </c>
      <c r="AK273" s="8">
        <v>109.20225499999999</v>
      </c>
      <c r="AL273" s="5" t="s">
        <v>191</v>
      </c>
    </row>
    <row r="274" spans="1:38" ht="15" customHeight="1" thickBot="1"/>
    <row r="275" spans="1:38" ht="15" customHeight="1">
      <c r="B275" s="60" t="s">
        <v>850</v>
      </c>
      <c r="C275" s="60"/>
      <c r="D275" s="60"/>
      <c r="E275" s="60"/>
      <c r="F275" s="60"/>
      <c r="G275" s="60"/>
      <c r="H275" s="60"/>
      <c r="I275" s="60"/>
      <c r="J275" s="60"/>
      <c r="K275" s="60"/>
      <c r="L275" s="60"/>
      <c r="M275" s="60"/>
      <c r="N275" s="60"/>
      <c r="O275" s="60"/>
      <c r="P275" s="60"/>
      <c r="Q275" s="60"/>
      <c r="R275" s="60"/>
      <c r="S275" s="60"/>
      <c r="T275" s="60"/>
      <c r="U275" s="60"/>
      <c r="V275" s="60"/>
      <c r="W275" s="60"/>
      <c r="X275" s="60"/>
      <c r="Y275" s="60"/>
      <c r="Z275" s="60"/>
      <c r="AA275" s="60"/>
      <c r="AB275" s="60"/>
      <c r="AC275" s="60"/>
      <c r="AD275" s="60"/>
      <c r="AE275" s="60"/>
      <c r="AF275" s="60"/>
      <c r="AG275" s="60"/>
      <c r="AH275" s="60"/>
      <c r="AI275" s="60"/>
      <c r="AJ275" s="60"/>
      <c r="AK275" s="60"/>
      <c r="AL275" s="60"/>
    </row>
    <row r="276" spans="1:38" ht="15" customHeight="1">
      <c r="B276" s="83" t="s">
        <v>5</v>
      </c>
    </row>
    <row r="277" spans="1:38" ht="15" customHeight="1">
      <c r="B277" s="83" t="s">
        <v>132</v>
      </c>
    </row>
    <row r="278" spans="1:38" ht="15" customHeight="1">
      <c r="B278" s="83" t="s">
        <v>816</v>
      </c>
    </row>
    <row r="279" spans="1:38" ht="15" customHeight="1">
      <c r="B279" s="83" t="s">
        <v>1198</v>
      </c>
    </row>
    <row r="280" spans="1:38" ht="15" customHeight="1">
      <c r="B280" s="83" t="s">
        <v>1199</v>
      </c>
    </row>
    <row r="281" spans="1:38" ht="15" customHeight="1">
      <c r="B281" s="83" t="s">
        <v>1200</v>
      </c>
    </row>
    <row r="282" spans="1:38" ht="15" customHeight="1">
      <c r="B282" s="83" t="s">
        <v>849</v>
      </c>
    </row>
    <row r="283" spans="1:38" ht="15" customHeight="1">
      <c r="B283" s="83" t="s">
        <v>1201</v>
      </c>
    </row>
    <row r="284" spans="1:38" ht="15" customHeight="1">
      <c r="B284" s="83" t="s">
        <v>1202</v>
      </c>
    </row>
    <row r="285" spans="1:38" ht="15" customHeight="1">
      <c r="B285" s="83" t="s">
        <v>1203</v>
      </c>
    </row>
    <row r="286" spans="1:38" ht="15" customHeight="1">
      <c r="B286" s="83" t="s">
        <v>1178</v>
      </c>
    </row>
  </sheetData>
  <mergeCells count="1">
    <mergeCell ref="B275:AL275"/>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84"/>
  <sheetViews>
    <sheetView zoomScaleNormal="100" workbookViewId="0">
      <selection activeCell="AG5" sqref="AG5"/>
    </sheetView>
  </sheetViews>
  <sheetFormatPr defaultColWidth="9.140625" defaultRowHeight="12.75"/>
  <cols>
    <col min="1" max="1" width="37.7109375" style="23" customWidth="1"/>
    <col min="2" max="33" width="8.7109375" style="23" customWidth="1"/>
    <col min="34" max="16384" width="9.140625" style="23"/>
  </cols>
  <sheetData>
    <row r="1" spans="1:34" s="49" customFormat="1" ht="16.5" customHeight="1" thickBot="1">
      <c r="A1" s="74" t="s">
        <v>695</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row>
    <row r="2" spans="1:34" s="26" customFormat="1" ht="16.5" customHeight="1">
      <c r="A2" s="47"/>
      <c r="B2" s="46">
        <v>1960</v>
      </c>
      <c r="C2" s="46">
        <v>1965</v>
      </c>
      <c r="D2" s="46">
        <v>1970</v>
      </c>
      <c r="E2" s="46">
        <v>1975</v>
      </c>
      <c r="F2" s="46">
        <v>1980</v>
      </c>
      <c r="G2" s="46">
        <v>1985</v>
      </c>
      <c r="H2" s="46">
        <v>1990</v>
      </c>
      <c r="I2" s="46">
        <v>1991</v>
      </c>
      <c r="J2" s="46">
        <v>1992</v>
      </c>
      <c r="K2" s="46">
        <v>1993</v>
      </c>
      <c r="L2" s="46">
        <v>1994</v>
      </c>
      <c r="M2" s="46">
        <v>1995</v>
      </c>
      <c r="N2" s="46">
        <v>1996</v>
      </c>
      <c r="O2" s="46">
        <v>1997</v>
      </c>
      <c r="P2" s="46">
        <v>1998</v>
      </c>
      <c r="Q2" s="46">
        <v>1999</v>
      </c>
      <c r="R2" s="46">
        <v>2000</v>
      </c>
      <c r="S2" s="46">
        <v>2001</v>
      </c>
      <c r="T2" s="47">
        <v>2002</v>
      </c>
      <c r="U2" s="47">
        <v>2003</v>
      </c>
      <c r="V2" s="48">
        <v>2004</v>
      </c>
      <c r="W2" s="47">
        <v>2005</v>
      </c>
      <c r="X2" s="47">
        <v>2006</v>
      </c>
      <c r="Y2" s="47">
        <v>2007</v>
      </c>
      <c r="Z2" s="47">
        <v>2008</v>
      </c>
      <c r="AA2" s="47">
        <v>2009</v>
      </c>
      <c r="AB2" s="47">
        <v>2010</v>
      </c>
      <c r="AC2" s="46">
        <v>2011</v>
      </c>
      <c r="AD2" s="46">
        <v>2012</v>
      </c>
      <c r="AE2" s="47">
        <v>2013</v>
      </c>
      <c r="AF2" s="46">
        <v>2014</v>
      </c>
      <c r="AG2" s="46">
        <v>2015</v>
      </c>
      <c r="AH2" s="46">
        <v>2016</v>
      </c>
    </row>
    <row r="3" spans="1:34" ht="16.5" customHeight="1">
      <c r="A3" s="36" t="s">
        <v>694</v>
      </c>
      <c r="B3" s="38"/>
      <c r="C3" s="38"/>
      <c r="D3" s="38"/>
      <c r="E3" s="45"/>
      <c r="F3" s="45"/>
      <c r="G3" s="45"/>
      <c r="H3" s="45"/>
      <c r="I3" s="45"/>
      <c r="J3" s="45"/>
      <c r="K3" s="45"/>
      <c r="L3" s="45"/>
      <c r="M3" s="45"/>
      <c r="N3" s="45"/>
      <c r="O3" s="45"/>
      <c r="P3" s="45"/>
      <c r="Q3" s="45"/>
      <c r="R3" s="45"/>
      <c r="S3" s="38"/>
      <c r="T3" s="45"/>
      <c r="U3" s="45"/>
      <c r="V3" s="45"/>
      <c r="W3" s="45"/>
      <c r="X3" s="45"/>
      <c r="Y3" s="45"/>
      <c r="Z3" s="45"/>
      <c r="AA3" s="38"/>
      <c r="AB3" s="38"/>
      <c r="AC3" s="38"/>
      <c r="AD3" s="38"/>
      <c r="AE3" s="33"/>
      <c r="AF3" s="33"/>
      <c r="AG3" s="33"/>
    </row>
    <row r="4" spans="1:34" ht="16.5" customHeight="1">
      <c r="A4" s="31" t="s">
        <v>693</v>
      </c>
      <c r="B4" s="30">
        <v>31099</v>
      </c>
      <c r="C4" s="30">
        <v>53226</v>
      </c>
      <c r="D4" s="30">
        <v>108442</v>
      </c>
      <c r="E4" s="30">
        <v>119591.474</v>
      </c>
      <c r="F4" s="30">
        <v>190765.929</v>
      </c>
      <c r="G4" s="30">
        <v>275863.54700000002</v>
      </c>
      <c r="H4" s="30">
        <v>345872.95</v>
      </c>
      <c r="I4" s="30">
        <v>338085.364</v>
      </c>
      <c r="J4" s="30">
        <v>354764.451</v>
      </c>
      <c r="K4" s="30">
        <v>362227.03499999997</v>
      </c>
      <c r="L4" s="30">
        <v>388410.21</v>
      </c>
      <c r="M4" s="30">
        <v>403911.65600000002</v>
      </c>
      <c r="N4" s="30">
        <v>434651.68699999998</v>
      </c>
      <c r="O4" s="30">
        <v>450673.04100000003</v>
      </c>
      <c r="P4" s="30">
        <v>462753.505</v>
      </c>
      <c r="Q4" s="30">
        <v>487939.58</v>
      </c>
      <c r="R4" s="30">
        <v>515598.02299999999</v>
      </c>
      <c r="S4" s="30">
        <v>486506.04300000001</v>
      </c>
      <c r="T4" s="30">
        <v>483524.62777100003</v>
      </c>
      <c r="U4" s="30">
        <v>505601.66788299999</v>
      </c>
      <c r="V4" s="30">
        <v>558194.24092400004</v>
      </c>
      <c r="W4" s="30">
        <v>583771.28671300004</v>
      </c>
      <c r="X4" s="30">
        <v>588471.09679600003</v>
      </c>
      <c r="Y4" s="30">
        <v>607563.97572700004</v>
      </c>
      <c r="Z4" s="30">
        <v>583291.96259100002</v>
      </c>
      <c r="AA4" s="32">
        <v>551740.66534499999</v>
      </c>
      <c r="AB4" s="32">
        <v>564694.67509300006</v>
      </c>
      <c r="AC4" s="32">
        <v>575612.989375</v>
      </c>
      <c r="AD4" s="32">
        <v>580501.41025399999</v>
      </c>
      <c r="AE4" s="32">
        <v>589692.37678699999</v>
      </c>
      <c r="AF4" s="32">
        <v>607771.65507500002</v>
      </c>
      <c r="AG4" s="32">
        <v>641906</v>
      </c>
      <c r="AH4" s="32">
        <v>670437</v>
      </c>
    </row>
    <row r="5" spans="1:34" ht="16.5" customHeight="1">
      <c r="A5" s="44" t="s">
        <v>692</v>
      </c>
      <c r="B5" s="37">
        <f t="shared" ref="B5:AD5" si="0">SUM(B6:B13)</f>
        <v>1272078.3999999999</v>
      </c>
      <c r="C5" s="37">
        <f t="shared" si="0"/>
        <v>1555237.28</v>
      </c>
      <c r="D5" s="37">
        <f t="shared" si="0"/>
        <v>2042002.2799999998</v>
      </c>
      <c r="E5" s="37">
        <f t="shared" si="0"/>
        <v>2404954.4</v>
      </c>
      <c r="F5" s="37">
        <f t="shared" si="0"/>
        <v>2653510.21</v>
      </c>
      <c r="G5" s="37">
        <f t="shared" si="0"/>
        <v>3012952.8</v>
      </c>
      <c r="H5" s="37">
        <f t="shared" si="0"/>
        <v>3561208.56</v>
      </c>
      <c r="I5" s="37">
        <f t="shared" si="0"/>
        <v>3600322.4400000004</v>
      </c>
      <c r="J5" s="37">
        <f t="shared" si="0"/>
        <v>3697719.44</v>
      </c>
      <c r="K5" s="37">
        <f t="shared" si="0"/>
        <v>3768065.87</v>
      </c>
      <c r="L5" s="37">
        <f t="shared" si="0"/>
        <v>3837512.2399999998</v>
      </c>
      <c r="M5" s="37">
        <f t="shared" si="0"/>
        <v>3868070</v>
      </c>
      <c r="N5" s="37">
        <f t="shared" si="0"/>
        <v>3968386</v>
      </c>
      <c r="O5" s="37">
        <f t="shared" si="0"/>
        <v>4089366</v>
      </c>
      <c r="P5" s="37">
        <f t="shared" si="0"/>
        <v>4200634</v>
      </c>
      <c r="Q5" s="37">
        <f t="shared" si="0"/>
        <v>4304270</v>
      </c>
      <c r="R5" s="37">
        <f t="shared" si="0"/>
        <v>4550574.411335703</v>
      </c>
      <c r="S5" s="37">
        <f t="shared" si="0"/>
        <v>4589048.6739452155</v>
      </c>
      <c r="T5" s="37">
        <f t="shared" si="0"/>
        <v>4689938.0405192655</v>
      </c>
      <c r="U5" s="37">
        <f t="shared" si="0"/>
        <v>4740738.7675735131</v>
      </c>
      <c r="V5" s="37">
        <f t="shared" si="0"/>
        <v>4867747.968034571</v>
      </c>
      <c r="W5" s="37">
        <f t="shared" si="0"/>
        <v>4901210.7622080967</v>
      </c>
      <c r="X5" s="37">
        <f t="shared" si="0"/>
        <v>4955063.3849412324</v>
      </c>
      <c r="Y5" s="37">
        <f t="shared" si="0"/>
        <v>4981088.2827633303</v>
      </c>
      <c r="Z5" s="37">
        <f t="shared" si="0"/>
        <v>4900170.6582708275</v>
      </c>
      <c r="AA5" s="37">
        <f t="shared" si="0"/>
        <v>4241346.0069170976</v>
      </c>
      <c r="AB5" s="37">
        <f t="shared" si="0"/>
        <v>4244833.2903487347</v>
      </c>
      <c r="AC5" s="37">
        <f t="shared" si="0"/>
        <v>4230459.6708372645</v>
      </c>
      <c r="AD5" s="37">
        <f t="shared" si="0"/>
        <v>4274877.0108786002</v>
      </c>
      <c r="AE5" s="37">
        <v>4306653.2092234604</v>
      </c>
      <c r="AF5" s="37">
        <v>4371706.4749352001</v>
      </c>
      <c r="AG5" s="37">
        <v>4473336</v>
      </c>
      <c r="AH5" s="37">
        <v>4580725</v>
      </c>
    </row>
    <row r="6" spans="1:34" ht="16.5" customHeight="1">
      <c r="A6" s="35" t="s">
        <v>691</v>
      </c>
      <c r="B6" s="33" t="s">
        <v>686</v>
      </c>
      <c r="C6" s="33" t="s">
        <v>686</v>
      </c>
      <c r="D6" s="33" t="s">
        <v>686</v>
      </c>
      <c r="E6" s="33" t="s">
        <v>686</v>
      </c>
      <c r="F6" s="33" t="s">
        <v>686</v>
      </c>
      <c r="G6" s="33" t="s">
        <v>686</v>
      </c>
      <c r="H6" s="33" t="s">
        <v>686</v>
      </c>
      <c r="I6" s="33" t="s">
        <v>686</v>
      </c>
      <c r="J6" s="33" t="s">
        <v>686</v>
      </c>
      <c r="K6" s="33" t="s">
        <v>686</v>
      </c>
      <c r="L6" s="33" t="s">
        <v>686</v>
      </c>
      <c r="M6" s="33" t="s">
        <v>686</v>
      </c>
      <c r="N6" s="33" t="s">
        <v>686</v>
      </c>
      <c r="O6" s="33" t="s">
        <v>686</v>
      </c>
      <c r="P6" s="33" t="s">
        <v>686</v>
      </c>
      <c r="Q6" s="33" t="s">
        <v>686</v>
      </c>
      <c r="R6" s="43" t="s">
        <v>686</v>
      </c>
      <c r="S6" s="43" t="s">
        <v>686</v>
      </c>
      <c r="T6" s="43" t="s">
        <v>686</v>
      </c>
      <c r="U6" s="43" t="s">
        <v>686</v>
      </c>
      <c r="V6" s="43" t="s">
        <v>686</v>
      </c>
      <c r="W6" s="43" t="s">
        <v>686</v>
      </c>
      <c r="X6" s="43" t="s">
        <v>686</v>
      </c>
      <c r="Y6" s="32">
        <v>3324976.9724416146</v>
      </c>
      <c r="Z6" s="32">
        <v>3199116.0453116009</v>
      </c>
      <c r="AA6" s="32">
        <v>2800603.3813226186</v>
      </c>
      <c r="AB6" s="32">
        <v>2814539.6008469323</v>
      </c>
      <c r="AC6" s="32">
        <v>2843074.6112777242</v>
      </c>
      <c r="AD6" s="40">
        <v>2866062.4574685842</v>
      </c>
      <c r="AE6" s="40">
        <v>2882172.7915729396</v>
      </c>
      <c r="AF6" s="41">
        <v>2878905.4187674453</v>
      </c>
      <c r="AG6" s="41">
        <v>2984178</v>
      </c>
      <c r="AH6" s="41">
        <v>3045205</v>
      </c>
    </row>
    <row r="7" spans="1:34" ht="16.5" customHeight="1">
      <c r="A7" s="42" t="s">
        <v>690</v>
      </c>
      <c r="B7" s="33">
        <v>1144673.3999999999</v>
      </c>
      <c r="C7" s="33">
        <v>1394803.28</v>
      </c>
      <c r="D7" s="33">
        <v>1750897</v>
      </c>
      <c r="E7" s="33">
        <v>1954165.5</v>
      </c>
      <c r="F7" s="33">
        <v>2011988.76</v>
      </c>
      <c r="G7" s="33">
        <v>2094620.64</v>
      </c>
      <c r="H7" s="33">
        <v>2281390.92</v>
      </c>
      <c r="I7" s="33">
        <v>2200259.7000000002</v>
      </c>
      <c r="J7" s="33">
        <v>2208226.09</v>
      </c>
      <c r="K7" s="33">
        <v>2213281.4900000002</v>
      </c>
      <c r="L7" s="33">
        <v>2249742.4</v>
      </c>
      <c r="M7" s="33">
        <v>2286887</v>
      </c>
      <c r="N7" s="33">
        <v>2337068</v>
      </c>
      <c r="O7" s="33">
        <v>2389065</v>
      </c>
      <c r="P7" s="33">
        <v>2463828</v>
      </c>
      <c r="Q7" s="32">
        <v>2494870</v>
      </c>
      <c r="R7" s="32">
        <v>3107729.4184393021</v>
      </c>
      <c r="S7" s="32">
        <v>3139120.3449245607</v>
      </c>
      <c r="T7" s="32">
        <v>3216786.1714053932</v>
      </c>
      <c r="U7" s="32">
        <v>3240359.1957990401</v>
      </c>
      <c r="V7" s="32">
        <v>3290560.3545328677</v>
      </c>
      <c r="W7" s="32">
        <v>3312355.1511198673</v>
      </c>
      <c r="X7" s="32">
        <v>3235752.3978471048</v>
      </c>
      <c r="Y7" s="32" t="s">
        <v>686</v>
      </c>
      <c r="Z7" s="32" t="s">
        <v>686</v>
      </c>
      <c r="AA7" s="32" t="s">
        <v>686</v>
      </c>
      <c r="AB7" s="32" t="s">
        <v>686</v>
      </c>
      <c r="AC7" s="32" t="s">
        <v>686</v>
      </c>
      <c r="AD7" s="32" t="s">
        <v>686</v>
      </c>
      <c r="AE7" s="32" t="s">
        <v>686</v>
      </c>
      <c r="AF7" s="32" t="s">
        <v>686</v>
      </c>
      <c r="AG7" s="32" t="s">
        <v>686</v>
      </c>
      <c r="AH7" s="32" t="s">
        <v>686</v>
      </c>
    </row>
    <row r="8" spans="1:34" ht="16.5" customHeight="1">
      <c r="A8" s="35" t="s">
        <v>689</v>
      </c>
      <c r="B8" s="30" t="s">
        <v>669</v>
      </c>
      <c r="C8" s="30" t="s">
        <v>669</v>
      </c>
      <c r="D8" s="30">
        <v>3276.9</v>
      </c>
      <c r="E8" s="30">
        <v>6191.9</v>
      </c>
      <c r="F8" s="30">
        <v>12256.8</v>
      </c>
      <c r="G8" s="30">
        <v>11811.8</v>
      </c>
      <c r="H8" s="30">
        <v>12424.1</v>
      </c>
      <c r="I8" s="30">
        <v>11656.06</v>
      </c>
      <c r="J8" s="30">
        <v>11946.25</v>
      </c>
      <c r="K8" s="30">
        <v>12184.38</v>
      </c>
      <c r="L8" s="30">
        <v>12390.4</v>
      </c>
      <c r="M8" s="30">
        <v>10777</v>
      </c>
      <c r="N8" s="30">
        <v>10912</v>
      </c>
      <c r="O8" s="30">
        <v>11089</v>
      </c>
      <c r="P8" s="30">
        <v>11311</v>
      </c>
      <c r="Q8" s="32">
        <v>11642</v>
      </c>
      <c r="R8" s="32">
        <v>15462.865940149295</v>
      </c>
      <c r="S8" s="32">
        <v>14122.993532173001</v>
      </c>
      <c r="T8" s="32">
        <v>14186.932382421695</v>
      </c>
      <c r="U8" s="32">
        <v>14457.287271927125</v>
      </c>
      <c r="V8" s="32">
        <v>19018.549413498804</v>
      </c>
      <c r="W8" s="32">
        <v>17491.706195615443</v>
      </c>
      <c r="X8" s="32">
        <v>24329.167219781142</v>
      </c>
      <c r="Y8" s="32">
        <v>27173.153303934443</v>
      </c>
      <c r="Z8" s="32">
        <v>26429.597949972125</v>
      </c>
      <c r="AA8" s="32">
        <v>22427.775946999154</v>
      </c>
      <c r="AB8" s="32">
        <v>19940.561624896218</v>
      </c>
      <c r="AC8" s="32">
        <v>19926.696602990502</v>
      </c>
      <c r="AD8" s="40">
        <v>23034.485668256286</v>
      </c>
      <c r="AE8" s="40">
        <v>21936.758607248372</v>
      </c>
      <c r="AF8" s="40">
        <v>21509.668518659528</v>
      </c>
      <c r="AG8" s="40">
        <v>21118</v>
      </c>
      <c r="AH8" s="40">
        <v>22022</v>
      </c>
    </row>
    <row r="9" spans="1:34" ht="16.5" customHeight="1">
      <c r="A9" s="35" t="s">
        <v>688</v>
      </c>
      <c r="B9" s="33" t="s">
        <v>686</v>
      </c>
      <c r="C9" s="33" t="s">
        <v>686</v>
      </c>
      <c r="D9" s="33" t="s">
        <v>686</v>
      </c>
      <c r="E9" s="33" t="s">
        <v>686</v>
      </c>
      <c r="F9" s="33" t="s">
        <v>686</v>
      </c>
      <c r="G9" s="33" t="s">
        <v>686</v>
      </c>
      <c r="H9" s="33" t="s">
        <v>686</v>
      </c>
      <c r="I9" s="33" t="s">
        <v>686</v>
      </c>
      <c r="J9" s="33" t="s">
        <v>686</v>
      </c>
      <c r="K9" s="33" t="s">
        <v>686</v>
      </c>
      <c r="L9" s="33" t="s">
        <v>686</v>
      </c>
      <c r="M9" s="33" t="s">
        <v>686</v>
      </c>
      <c r="N9" s="33" t="s">
        <v>686</v>
      </c>
      <c r="O9" s="33" t="s">
        <v>686</v>
      </c>
      <c r="P9" s="33" t="s">
        <v>686</v>
      </c>
      <c r="Q9" s="33" t="s">
        <v>686</v>
      </c>
      <c r="R9" s="43" t="s">
        <v>686</v>
      </c>
      <c r="S9" s="43" t="s">
        <v>686</v>
      </c>
      <c r="T9" s="43" t="s">
        <v>686</v>
      </c>
      <c r="U9" s="43" t="s">
        <v>686</v>
      </c>
      <c r="V9" s="43" t="s">
        <v>686</v>
      </c>
      <c r="W9" s="43" t="s">
        <v>686</v>
      </c>
      <c r="X9" s="43" t="s">
        <v>686</v>
      </c>
      <c r="Y9" s="32">
        <v>1017007.4140728711</v>
      </c>
      <c r="Z9" s="32">
        <v>1049666.5159177505</v>
      </c>
      <c r="AA9" s="32">
        <v>824994.16830024554</v>
      </c>
      <c r="AB9" s="32">
        <v>831911.86597376282</v>
      </c>
      <c r="AC9" s="32">
        <v>807148.31967479293</v>
      </c>
      <c r="AD9" s="40">
        <v>803215.85137046059</v>
      </c>
      <c r="AE9" s="40">
        <v>805987.83740306878</v>
      </c>
      <c r="AF9" s="40">
        <v>852983.03366414621</v>
      </c>
      <c r="AG9" s="40">
        <v>844123</v>
      </c>
      <c r="AH9" s="40">
        <v>878994</v>
      </c>
    </row>
    <row r="10" spans="1:34" ht="16.5" customHeight="1">
      <c r="A10" s="42" t="s">
        <v>687</v>
      </c>
      <c r="B10" s="30" t="s">
        <v>669</v>
      </c>
      <c r="C10" s="30" t="s">
        <v>669</v>
      </c>
      <c r="D10" s="30">
        <v>225613.38</v>
      </c>
      <c r="E10" s="30">
        <v>363267</v>
      </c>
      <c r="F10" s="30">
        <v>520773.65</v>
      </c>
      <c r="G10" s="30">
        <v>688091.36</v>
      </c>
      <c r="H10" s="30">
        <v>999753.54</v>
      </c>
      <c r="I10" s="30">
        <v>1116957.68</v>
      </c>
      <c r="J10" s="30">
        <v>1201667.1000000001</v>
      </c>
      <c r="K10" s="30">
        <v>1252860</v>
      </c>
      <c r="L10" s="30">
        <v>1269292.44</v>
      </c>
      <c r="M10" s="30">
        <v>1256146</v>
      </c>
      <c r="N10" s="30">
        <v>1298299</v>
      </c>
      <c r="O10" s="30">
        <v>1352675</v>
      </c>
      <c r="P10" s="30">
        <v>1380557</v>
      </c>
      <c r="Q10" s="32">
        <v>1432625</v>
      </c>
      <c r="R10" s="32">
        <v>851761.95053358725</v>
      </c>
      <c r="S10" s="32">
        <v>888134.69778220274</v>
      </c>
      <c r="T10" s="32">
        <v>900692.79297885078</v>
      </c>
      <c r="U10" s="32">
        <v>915961.78558151587</v>
      </c>
      <c r="V10" s="32">
        <v>987257.59250088199</v>
      </c>
      <c r="W10" s="32">
        <v>1007637.3759072456</v>
      </c>
      <c r="X10" s="32">
        <v>1096712.1670610246</v>
      </c>
      <c r="Y10" s="32" t="s">
        <v>686</v>
      </c>
      <c r="Z10" s="32" t="s">
        <v>686</v>
      </c>
      <c r="AA10" s="32" t="s">
        <v>686</v>
      </c>
      <c r="AB10" s="32" t="s">
        <v>686</v>
      </c>
      <c r="AC10" s="32" t="s">
        <v>686</v>
      </c>
      <c r="AD10" s="32" t="s">
        <v>686</v>
      </c>
      <c r="AE10" s="32" t="s">
        <v>686</v>
      </c>
      <c r="AF10" s="32" t="s">
        <v>686</v>
      </c>
      <c r="AG10" s="32" t="s">
        <v>686</v>
      </c>
      <c r="AH10" s="32" t="s">
        <v>686</v>
      </c>
    </row>
    <row r="11" spans="1:34" ht="16.5" customHeight="1">
      <c r="A11" s="31" t="s">
        <v>685</v>
      </c>
      <c r="B11" s="30">
        <v>98551</v>
      </c>
      <c r="C11" s="30">
        <v>128769</v>
      </c>
      <c r="D11" s="30">
        <v>27081</v>
      </c>
      <c r="E11" s="30">
        <v>34606</v>
      </c>
      <c r="F11" s="30">
        <v>39813</v>
      </c>
      <c r="G11" s="30">
        <v>45441</v>
      </c>
      <c r="H11" s="30">
        <v>51901</v>
      </c>
      <c r="I11" s="30">
        <v>52898</v>
      </c>
      <c r="J11" s="30">
        <v>53874</v>
      </c>
      <c r="K11" s="30">
        <v>56772</v>
      </c>
      <c r="L11" s="30">
        <v>61284</v>
      </c>
      <c r="M11" s="30">
        <v>62705</v>
      </c>
      <c r="N11" s="30">
        <v>64072</v>
      </c>
      <c r="O11" s="30">
        <v>66893</v>
      </c>
      <c r="P11" s="30">
        <v>68021</v>
      </c>
      <c r="Q11" s="32">
        <v>70304</v>
      </c>
      <c r="R11" s="32">
        <v>100485.61766309441</v>
      </c>
      <c r="S11" s="32">
        <v>103469.81987011855</v>
      </c>
      <c r="T11" s="32">
        <v>107316.81733066414</v>
      </c>
      <c r="U11" s="32">
        <v>112722.6657018261</v>
      </c>
      <c r="V11" s="32">
        <v>111237.70972009751</v>
      </c>
      <c r="W11" s="32">
        <v>109735.09502401376</v>
      </c>
      <c r="X11" s="32">
        <v>123317.5825311543</v>
      </c>
      <c r="Y11" s="32">
        <v>119978.83837834008</v>
      </c>
      <c r="Z11" s="32">
        <v>126854.67714199767</v>
      </c>
      <c r="AA11" s="32">
        <v>120206.75691287633</v>
      </c>
      <c r="AB11" s="32">
        <v>110738.2452064016</v>
      </c>
      <c r="AC11" s="32">
        <v>103803.03027298137</v>
      </c>
      <c r="AD11" s="40">
        <v>105605.2225970268</v>
      </c>
      <c r="AE11" s="41">
        <v>106581.57890487878</v>
      </c>
      <c r="AF11" s="40">
        <v>109301.40619692924</v>
      </c>
      <c r="AG11" s="40">
        <v>109597</v>
      </c>
      <c r="AH11" s="40">
        <v>113338</v>
      </c>
    </row>
    <row r="12" spans="1:34" ht="16.5" customHeight="1">
      <c r="A12" s="31" t="s">
        <v>684</v>
      </c>
      <c r="B12" s="30">
        <v>28854</v>
      </c>
      <c r="C12" s="30">
        <v>31665</v>
      </c>
      <c r="D12" s="30">
        <v>35134</v>
      </c>
      <c r="E12" s="30">
        <v>46724</v>
      </c>
      <c r="F12" s="30">
        <v>68678</v>
      </c>
      <c r="G12" s="30">
        <v>78063</v>
      </c>
      <c r="H12" s="30">
        <v>94341</v>
      </c>
      <c r="I12" s="30">
        <v>96645</v>
      </c>
      <c r="J12" s="30">
        <v>99510</v>
      </c>
      <c r="K12" s="30">
        <v>103116</v>
      </c>
      <c r="L12" s="30">
        <v>108932</v>
      </c>
      <c r="M12" s="30">
        <v>115451</v>
      </c>
      <c r="N12" s="30">
        <v>118899</v>
      </c>
      <c r="O12" s="30">
        <v>124584</v>
      </c>
      <c r="P12" s="30">
        <v>128359</v>
      </c>
      <c r="Q12" s="32">
        <v>132384</v>
      </c>
      <c r="R12" s="32">
        <v>161237.6335393647</v>
      </c>
      <c r="S12" s="32">
        <v>168969.39215705439</v>
      </c>
      <c r="T12" s="32">
        <v>168216.76129200601</v>
      </c>
      <c r="U12" s="32">
        <v>173538.81507410944</v>
      </c>
      <c r="V12" s="32">
        <v>172960.13261476057</v>
      </c>
      <c r="W12" s="32">
        <v>175127.84138610313</v>
      </c>
      <c r="X12" s="32">
        <v>177320.99547171814</v>
      </c>
      <c r="Y12" s="32">
        <v>184199.09137989173</v>
      </c>
      <c r="Z12" s="32">
        <v>183825.72418631049</v>
      </c>
      <c r="AA12" s="32">
        <v>168099.53433899098</v>
      </c>
      <c r="AB12" s="32">
        <v>175788.97173715092</v>
      </c>
      <c r="AC12" s="32">
        <v>163791.29311902044</v>
      </c>
      <c r="AD12" s="40">
        <v>163601.73110557569</v>
      </c>
      <c r="AE12" s="40">
        <v>168435.63414130086</v>
      </c>
      <c r="AF12" s="40">
        <v>169830.17838475661</v>
      </c>
      <c r="AG12" s="40">
        <v>170246</v>
      </c>
      <c r="AH12" s="40">
        <v>174557</v>
      </c>
    </row>
    <row r="13" spans="1:34" ht="16.5" customHeight="1">
      <c r="A13" s="31" t="s">
        <v>683</v>
      </c>
      <c r="B13" s="30" t="s">
        <v>669</v>
      </c>
      <c r="C13" s="30" t="s">
        <v>669</v>
      </c>
      <c r="D13" s="30" t="s">
        <v>669</v>
      </c>
      <c r="E13" s="30" t="s">
        <v>669</v>
      </c>
      <c r="F13" s="30" t="s">
        <v>669</v>
      </c>
      <c r="G13" s="30">
        <v>94925</v>
      </c>
      <c r="H13" s="30">
        <v>121398</v>
      </c>
      <c r="I13" s="30">
        <v>121906</v>
      </c>
      <c r="J13" s="30">
        <v>122496</v>
      </c>
      <c r="K13" s="30">
        <v>129852</v>
      </c>
      <c r="L13" s="30">
        <v>135871</v>
      </c>
      <c r="M13" s="30">
        <v>136104</v>
      </c>
      <c r="N13" s="30">
        <v>139136</v>
      </c>
      <c r="O13" s="30">
        <v>145060</v>
      </c>
      <c r="P13" s="30">
        <v>148558</v>
      </c>
      <c r="Q13" s="32">
        <v>162445</v>
      </c>
      <c r="R13" s="32">
        <v>313896.92522020405</v>
      </c>
      <c r="S13" s="32">
        <v>275231.42567910667</v>
      </c>
      <c r="T13" s="32">
        <v>282738.56512992969</v>
      </c>
      <c r="U13" s="32">
        <v>283699.01814509422</v>
      </c>
      <c r="V13" s="32">
        <v>286713.62925246486</v>
      </c>
      <c r="W13" s="32">
        <v>278863.59257525147</v>
      </c>
      <c r="X13" s="32">
        <v>297631.07481044956</v>
      </c>
      <c r="Y13" s="32">
        <v>307752.81318667787</v>
      </c>
      <c r="Z13" s="32">
        <v>314278.09776319546</v>
      </c>
      <c r="AA13" s="32">
        <v>305014.39009536692</v>
      </c>
      <c r="AB13" s="32">
        <v>291914.04495959118</v>
      </c>
      <c r="AC13" s="32">
        <v>292715.71988975571</v>
      </c>
      <c r="AD13" s="40">
        <v>313357.26266869658</v>
      </c>
      <c r="AE13" s="40">
        <v>321538.60859402397</v>
      </c>
      <c r="AF13" s="40">
        <v>339176.76940326387</v>
      </c>
      <c r="AG13" s="40">
        <v>344073</v>
      </c>
      <c r="AH13" s="40">
        <v>346610</v>
      </c>
    </row>
    <row r="14" spans="1:34" s="27" customFormat="1" ht="16.5" customHeight="1">
      <c r="A14" s="39" t="s">
        <v>682</v>
      </c>
      <c r="B14" s="38" t="s">
        <v>669</v>
      </c>
      <c r="C14" s="38" t="s">
        <v>669</v>
      </c>
      <c r="D14" s="38" t="s">
        <v>669</v>
      </c>
      <c r="E14" s="38" t="s">
        <v>669</v>
      </c>
      <c r="F14" s="37">
        <f t="shared" ref="F14:AD14" si="1">SUM(F15:F22)</f>
        <v>39854</v>
      </c>
      <c r="G14" s="37">
        <f t="shared" si="1"/>
        <v>39581</v>
      </c>
      <c r="H14" s="37">
        <f t="shared" si="1"/>
        <v>41143</v>
      </c>
      <c r="I14" s="37">
        <f t="shared" si="1"/>
        <v>40703</v>
      </c>
      <c r="J14" s="37">
        <f t="shared" si="1"/>
        <v>40241</v>
      </c>
      <c r="K14" s="37">
        <f t="shared" si="1"/>
        <v>39384</v>
      </c>
      <c r="L14" s="37">
        <f t="shared" si="1"/>
        <v>39585</v>
      </c>
      <c r="M14" s="37">
        <f t="shared" si="1"/>
        <v>39808</v>
      </c>
      <c r="N14" s="37">
        <f t="shared" si="1"/>
        <v>38984.124200000006</v>
      </c>
      <c r="O14" s="37">
        <f t="shared" si="1"/>
        <v>40180.218951999996</v>
      </c>
      <c r="P14" s="37">
        <f t="shared" si="1"/>
        <v>41605.038687999993</v>
      </c>
      <c r="Q14" s="37">
        <f t="shared" si="1"/>
        <v>43278.862481000004</v>
      </c>
      <c r="R14" s="37">
        <f t="shared" si="1"/>
        <v>45100.241891000005</v>
      </c>
      <c r="S14" s="37">
        <f t="shared" si="1"/>
        <v>46507.533026999998</v>
      </c>
      <c r="T14" s="37">
        <f t="shared" si="1"/>
        <v>46096.088878999995</v>
      </c>
      <c r="U14" s="37">
        <f t="shared" si="1"/>
        <v>45676.831126000005</v>
      </c>
      <c r="V14" s="37">
        <f t="shared" si="1"/>
        <v>46545.783080000001</v>
      </c>
      <c r="W14" s="37">
        <f t="shared" si="1"/>
        <v>47124.653055000002</v>
      </c>
      <c r="X14" s="37">
        <f t="shared" si="1"/>
        <v>49504.172899999998</v>
      </c>
      <c r="Y14" s="37">
        <f t="shared" si="1"/>
        <v>51873.259700000002</v>
      </c>
      <c r="Z14" s="37">
        <f t="shared" si="1"/>
        <v>53712.078799999996</v>
      </c>
      <c r="AA14" s="37">
        <f t="shared" si="1"/>
        <v>53898.382540000013</v>
      </c>
      <c r="AB14" s="37">
        <f t="shared" si="1"/>
        <v>52627.181348999991</v>
      </c>
      <c r="AC14" s="37">
        <f t="shared" si="1"/>
        <v>54328.134432999992</v>
      </c>
      <c r="AD14" s="37">
        <f t="shared" si="1"/>
        <v>55169.258447999993</v>
      </c>
      <c r="AE14" s="37">
        <v>56467.102654000009</v>
      </c>
      <c r="AF14" s="37">
        <v>57012.094199999992</v>
      </c>
      <c r="AG14" s="37">
        <v>56109</v>
      </c>
      <c r="AH14" s="37">
        <v>56672</v>
      </c>
    </row>
    <row r="15" spans="1:34" s="27" customFormat="1" ht="16.5" customHeight="1">
      <c r="A15" s="31" t="s">
        <v>681</v>
      </c>
      <c r="B15" s="30" t="s">
        <v>669</v>
      </c>
      <c r="C15" s="30" t="s">
        <v>669</v>
      </c>
      <c r="D15" s="30" t="s">
        <v>669</v>
      </c>
      <c r="E15" s="30" t="s">
        <v>669</v>
      </c>
      <c r="F15" s="30">
        <v>21790</v>
      </c>
      <c r="G15" s="30">
        <v>21161</v>
      </c>
      <c r="H15" s="30">
        <v>20981</v>
      </c>
      <c r="I15" s="30">
        <v>21090</v>
      </c>
      <c r="J15" s="30">
        <v>20336</v>
      </c>
      <c r="K15" s="30">
        <v>20247</v>
      </c>
      <c r="L15" s="30">
        <v>18832</v>
      </c>
      <c r="M15" s="30">
        <v>18818</v>
      </c>
      <c r="N15" s="30">
        <v>16802.168100000003</v>
      </c>
      <c r="O15" s="30">
        <v>17509.219211999996</v>
      </c>
      <c r="P15" s="30">
        <v>17873.721648999999</v>
      </c>
      <c r="Q15" s="30">
        <v>18683.797939</v>
      </c>
      <c r="R15" s="30">
        <v>18807.334752999999</v>
      </c>
      <c r="S15" s="30">
        <v>19582.868181999998</v>
      </c>
      <c r="T15" s="30">
        <v>19678.689117000002</v>
      </c>
      <c r="U15" s="30">
        <v>19178.851354999999</v>
      </c>
      <c r="V15" s="30">
        <v>18920.853862999997</v>
      </c>
      <c r="W15" s="30">
        <v>19424.922553999997</v>
      </c>
      <c r="X15" s="30">
        <v>20390.185932999997</v>
      </c>
      <c r="Y15" s="30">
        <v>20388.053</v>
      </c>
      <c r="Z15" s="30">
        <v>21198.100300000002</v>
      </c>
      <c r="AA15" s="30">
        <v>21099.988628999999</v>
      </c>
      <c r="AB15" s="30">
        <v>20569.726839999999</v>
      </c>
      <c r="AC15" s="32">
        <v>20558.575434999999</v>
      </c>
      <c r="AD15" s="32">
        <v>21142.192439999999</v>
      </c>
      <c r="AE15" s="32">
        <v>21257.402984</v>
      </c>
      <c r="AF15" s="32">
        <v>21428.948799999998</v>
      </c>
      <c r="AG15" s="32">
        <v>20243</v>
      </c>
      <c r="AH15" s="32">
        <v>20537</v>
      </c>
    </row>
    <row r="16" spans="1:34" ht="16.5" customHeight="1">
      <c r="A16" s="31" t="s">
        <v>680</v>
      </c>
      <c r="B16" s="30" t="s">
        <v>669</v>
      </c>
      <c r="C16" s="30" t="s">
        <v>669</v>
      </c>
      <c r="D16" s="30" t="s">
        <v>669</v>
      </c>
      <c r="E16" s="30" t="s">
        <v>669</v>
      </c>
      <c r="F16" s="30">
        <v>381</v>
      </c>
      <c r="G16" s="30">
        <v>350</v>
      </c>
      <c r="H16" s="30">
        <v>571</v>
      </c>
      <c r="I16" s="30">
        <v>662</v>
      </c>
      <c r="J16" s="30">
        <v>701</v>
      </c>
      <c r="K16" s="30">
        <v>705</v>
      </c>
      <c r="L16" s="30">
        <v>833</v>
      </c>
      <c r="M16" s="30">
        <v>860</v>
      </c>
      <c r="N16" s="30">
        <v>955.24509999999998</v>
      </c>
      <c r="O16" s="30">
        <v>1023.7081319999999</v>
      </c>
      <c r="P16" s="30">
        <v>1115.35194</v>
      </c>
      <c r="Q16" s="30">
        <v>1190.168551</v>
      </c>
      <c r="R16" s="30">
        <v>1339.431795</v>
      </c>
      <c r="S16" s="30">
        <v>1427.305259</v>
      </c>
      <c r="T16" s="30">
        <v>1431.6725369999999</v>
      </c>
      <c r="U16" s="30">
        <v>1476.0326319999997</v>
      </c>
      <c r="V16" s="30">
        <v>1576.197658</v>
      </c>
      <c r="W16" s="30">
        <v>1699.5838489999999</v>
      </c>
      <c r="X16" s="30">
        <v>1865.7201999999997</v>
      </c>
      <c r="Y16" s="30">
        <v>1930.2944</v>
      </c>
      <c r="Z16" s="30">
        <v>2081.0625999999997</v>
      </c>
      <c r="AA16" s="30">
        <v>2196.117518</v>
      </c>
      <c r="AB16" s="30">
        <v>2172.7471529999998</v>
      </c>
      <c r="AC16" s="33">
        <v>2363.430715</v>
      </c>
      <c r="AD16" s="32">
        <v>2488.8479259999999</v>
      </c>
      <c r="AE16" s="32">
        <v>2564.6256590000003</v>
      </c>
      <c r="AF16" s="32">
        <v>2674.5208000000002</v>
      </c>
      <c r="AG16" s="32">
        <v>2645</v>
      </c>
      <c r="AH16" s="32">
        <v>2775</v>
      </c>
    </row>
    <row r="17" spans="1:34" ht="16.5" customHeight="1">
      <c r="A17" s="31" t="s">
        <v>679</v>
      </c>
      <c r="B17" s="30" t="s">
        <v>669</v>
      </c>
      <c r="C17" s="30" t="s">
        <v>669</v>
      </c>
      <c r="D17" s="30" t="s">
        <v>669</v>
      </c>
      <c r="E17" s="30" t="s">
        <v>669</v>
      </c>
      <c r="F17" s="30">
        <v>10558</v>
      </c>
      <c r="G17" s="30">
        <v>10427</v>
      </c>
      <c r="H17" s="30">
        <v>11475</v>
      </c>
      <c r="I17" s="30">
        <v>10528</v>
      </c>
      <c r="J17" s="30">
        <v>10737</v>
      </c>
      <c r="K17" s="30">
        <v>10231</v>
      </c>
      <c r="L17" s="30">
        <v>10668</v>
      </c>
      <c r="M17" s="30">
        <v>10559</v>
      </c>
      <c r="N17" s="30">
        <v>11530.220300000001</v>
      </c>
      <c r="O17" s="30">
        <v>12056.0676</v>
      </c>
      <c r="P17" s="30">
        <v>12284.382321999999</v>
      </c>
      <c r="Q17" s="30">
        <v>12902.056581000001</v>
      </c>
      <c r="R17" s="30">
        <v>13843.512074999999</v>
      </c>
      <c r="S17" s="30">
        <v>14178.091572000001</v>
      </c>
      <c r="T17" s="30">
        <v>13663.224326</v>
      </c>
      <c r="U17" s="30">
        <v>13606.195594000001</v>
      </c>
      <c r="V17" s="30">
        <v>14354.281087000001</v>
      </c>
      <c r="W17" s="30">
        <v>14417.698761</v>
      </c>
      <c r="X17" s="30">
        <v>14721.465516</v>
      </c>
      <c r="Y17" s="30">
        <v>16137.9522</v>
      </c>
      <c r="Z17" s="30">
        <v>16849.9198</v>
      </c>
      <c r="AA17" s="30">
        <v>16805.109970000001</v>
      </c>
      <c r="AB17" s="30">
        <v>16406.938677999999</v>
      </c>
      <c r="AC17" s="33">
        <v>17316.613255</v>
      </c>
      <c r="AD17" s="32">
        <v>17516.432841999998</v>
      </c>
      <c r="AE17" s="32">
        <v>18004.627035000001</v>
      </c>
      <c r="AF17" s="32">
        <v>18339.048699999999</v>
      </c>
      <c r="AG17" s="32">
        <v>18400</v>
      </c>
      <c r="AH17" s="32">
        <v>18474</v>
      </c>
    </row>
    <row r="18" spans="1:34" ht="16.5" customHeight="1">
      <c r="A18" s="31" t="s">
        <v>678</v>
      </c>
      <c r="B18" s="30" t="s">
        <v>669</v>
      </c>
      <c r="C18" s="30" t="s">
        <v>669</v>
      </c>
      <c r="D18" s="30" t="s">
        <v>669</v>
      </c>
      <c r="E18" s="30" t="s">
        <v>669</v>
      </c>
      <c r="F18" s="30">
        <v>219</v>
      </c>
      <c r="G18" s="30">
        <v>306</v>
      </c>
      <c r="H18" s="30">
        <v>193</v>
      </c>
      <c r="I18" s="30">
        <v>195</v>
      </c>
      <c r="J18" s="30">
        <v>199</v>
      </c>
      <c r="K18" s="30">
        <v>188</v>
      </c>
      <c r="L18" s="30">
        <v>187</v>
      </c>
      <c r="M18" s="30">
        <v>187</v>
      </c>
      <c r="N18" s="30">
        <v>184.16370000000001</v>
      </c>
      <c r="O18" s="30">
        <v>189.170345</v>
      </c>
      <c r="P18" s="30">
        <v>181.71669800000001</v>
      </c>
      <c r="Q18" s="30">
        <v>186.10567</v>
      </c>
      <c r="R18" s="30">
        <v>191.89107100000004</v>
      </c>
      <c r="S18" s="30">
        <v>186.99797199999998</v>
      </c>
      <c r="T18" s="30">
        <v>187.793553</v>
      </c>
      <c r="U18" s="30">
        <v>176.144657</v>
      </c>
      <c r="V18" s="30">
        <v>173.21470899999997</v>
      </c>
      <c r="W18" s="30">
        <v>172.98174700000001</v>
      </c>
      <c r="X18" s="30">
        <v>163.88912900000003</v>
      </c>
      <c r="Y18" s="30">
        <v>155.51650000000001</v>
      </c>
      <c r="Z18" s="30">
        <v>160.68529999999998</v>
      </c>
      <c r="AA18" s="30">
        <v>168.066937</v>
      </c>
      <c r="AB18" s="30">
        <v>158.87200799999999</v>
      </c>
      <c r="AC18" s="33">
        <v>160.306691</v>
      </c>
      <c r="AD18" s="32">
        <v>161.88904700000001</v>
      </c>
      <c r="AE18" s="32">
        <v>156.31329400000001</v>
      </c>
      <c r="AF18" s="32">
        <v>157.73150000000001</v>
      </c>
      <c r="AG18" s="32">
        <v>147</v>
      </c>
      <c r="AH18" s="32">
        <v>155</v>
      </c>
    </row>
    <row r="19" spans="1:34" ht="16.5" customHeight="1">
      <c r="A19" s="31" t="s">
        <v>672</v>
      </c>
      <c r="B19" s="30">
        <v>4197</v>
      </c>
      <c r="C19" s="30">
        <v>4128</v>
      </c>
      <c r="D19" s="30">
        <v>4592</v>
      </c>
      <c r="E19" s="30">
        <v>4513</v>
      </c>
      <c r="F19" s="30">
        <v>6516</v>
      </c>
      <c r="G19" s="30">
        <v>6534</v>
      </c>
      <c r="H19" s="30">
        <v>7082</v>
      </c>
      <c r="I19" s="30">
        <v>7344</v>
      </c>
      <c r="J19" s="30">
        <v>7320</v>
      </c>
      <c r="K19" s="30">
        <v>6940</v>
      </c>
      <c r="L19" s="30">
        <v>7996</v>
      </c>
      <c r="M19" s="30">
        <v>8244</v>
      </c>
      <c r="N19" s="30">
        <v>8350.4012999999995</v>
      </c>
      <c r="O19" s="30">
        <v>8037.4858980000008</v>
      </c>
      <c r="P19" s="30">
        <v>8702.2589120000011</v>
      </c>
      <c r="Q19" s="30">
        <v>8764.0169889999997</v>
      </c>
      <c r="R19" s="30">
        <v>9399.8729629999998</v>
      </c>
      <c r="S19" s="30">
        <v>9543.5642550000011</v>
      </c>
      <c r="T19" s="30">
        <v>9499.8287029999992</v>
      </c>
      <c r="U19" s="30">
        <v>9555.383124</v>
      </c>
      <c r="V19" s="30">
        <v>9715.2788890000011</v>
      </c>
      <c r="W19" s="30">
        <v>9470.1332469999998</v>
      </c>
      <c r="X19" s="30">
        <v>10358.926487000002</v>
      </c>
      <c r="Y19" s="30">
        <v>11136.821900000001</v>
      </c>
      <c r="Z19" s="30">
        <v>11031.9995</v>
      </c>
      <c r="AA19" s="30">
        <v>11129.418953</v>
      </c>
      <c r="AB19" s="30">
        <v>10773.7353</v>
      </c>
      <c r="AC19" s="33">
        <v>11314.228574000001</v>
      </c>
      <c r="AD19" s="32">
        <v>11120.63185</v>
      </c>
      <c r="AE19" s="32">
        <v>11735.558829</v>
      </c>
      <c r="AF19" s="32">
        <v>11599.8469</v>
      </c>
      <c r="AG19" s="32">
        <v>11759</v>
      </c>
      <c r="AH19" s="32">
        <v>11840</v>
      </c>
    </row>
    <row r="20" spans="1:34" ht="16.5" customHeight="1">
      <c r="A20" s="35" t="s">
        <v>677</v>
      </c>
      <c r="B20" s="30" t="s">
        <v>669</v>
      </c>
      <c r="C20" s="30" t="s">
        <v>669</v>
      </c>
      <c r="D20" s="30" t="s">
        <v>669</v>
      </c>
      <c r="E20" s="30" t="s">
        <v>669</v>
      </c>
      <c r="F20" s="30" t="s">
        <v>669</v>
      </c>
      <c r="G20" s="30">
        <v>364</v>
      </c>
      <c r="H20" s="30">
        <v>431</v>
      </c>
      <c r="I20" s="30">
        <v>454</v>
      </c>
      <c r="J20" s="30">
        <v>495</v>
      </c>
      <c r="K20" s="30">
        <v>562</v>
      </c>
      <c r="L20" s="30">
        <v>577</v>
      </c>
      <c r="M20" s="30">
        <v>607</v>
      </c>
      <c r="N20" s="30">
        <v>390.9409</v>
      </c>
      <c r="O20" s="30">
        <v>531.07757100000003</v>
      </c>
      <c r="P20" s="30">
        <v>513.41098099999999</v>
      </c>
      <c r="Q20" s="30">
        <v>558.98629999999991</v>
      </c>
      <c r="R20" s="30">
        <v>587.65657799999997</v>
      </c>
      <c r="S20" s="30">
        <v>625.77712400000007</v>
      </c>
      <c r="T20" s="30">
        <v>650.98968500000001</v>
      </c>
      <c r="U20" s="30">
        <v>688.58305900000005</v>
      </c>
      <c r="V20" s="30">
        <v>703.84377199999994</v>
      </c>
      <c r="W20" s="30">
        <v>738.47902800000008</v>
      </c>
      <c r="X20" s="30">
        <v>753.30440099999998</v>
      </c>
      <c r="Y20" s="30">
        <v>777.72930000000008</v>
      </c>
      <c r="Z20" s="30">
        <v>843.92600000000004</v>
      </c>
      <c r="AA20" s="30">
        <v>881.04851499999995</v>
      </c>
      <c r="AB20" s="30">
        <v>841.18544899999995</v>
      </c>
      <c r="AC20" s="33">
        <v>846.28385000000003</v>
      </c>
      <c r="AD20" s="32">
        <v>851.33871699999997</v>
      </c>
      <c r="AE20" s="32">
        <v>851.65238199999999</v>
      </c>
      <c r="AF20" s="32">
        <v>863.76990000000001</v>
      </c>
      <c r="AG20" s="32">
        <v>876</v>
      </c>
      <c r="AH20" s="32">
        <v>870</v>
      </c>
    </row>
    <row r="21" spans="1:34" ht="16.5" customHeight="1">
      <c r="A21" s="31" t="s">
        <v>676</v>
      </c>
      <c r="B21" s="30" t="s">
        <v>669</v>
      </c>
      <c r="C21" s="30" t="s">
        <v>669</v>
      </c>
      <c r="D21" s="30" t="s">
        <v>669</v>
      </c>
      <c r="E21" s="30" t="s">
        <v>669</v>
      </c>
      <c r="F21" s="30" t="s">
        <v>669</v>
      </c>
      <c r="G21" s="30" t="s">
        <v>669</v>
      </c>
      <c r="H21" s="30">
        <v>286</v>
      </c>
      <c r="I21" s="30">
        <v>282</v>
      </c>
      <c r="J21" s="30">
        <v>271</v>
      </c>
      <c r="K21" s="30">
        <v>260</v>
      </c>
      <c r="L21" s="30">
        <v>260</v>
      </c>
      <c r="M21" s="30">
        <v>260</v>
      </c>
      <c r="N21" s="30">
        <v>255.38840000000002</v>
      </c>
      <c r="O21" s="30">
        <v>254.21924200000004</v>
      </c>
      <c r="P21" s="30">
        <v>280.125878</v>
      </c>
      <c r="Q21" s="30">
        <v>294.71404899999999</v>
      </c>
      <c r="R21" s="30">
        <v>298.132858</v>
      </c>
      <c r="S21" s="30">
        <v>295.33117599999997</v>
      </c>
      <c r="T21" s="30">
        <v>301.363563</v>
      </c>
      <c r="U21" s="30">
        <v>366.84362800000002</v>
      </c>
      <c r="V21" s="30">
        <v>356.984306</v>
      </c>
      <c r="W21" s="30">
        <v>359.19848399999995</v>
      </c>
      <c r="X21" s="30">
        <v>359.85686900000002</v>
      </c>
      <c r="Y21" s="30">
        <v>380.78190000000001</v>
      </c>
      <c r="Z21" s="30">
        <v>390.4581</v>
      </c>
      <c r="AA21" s="30">
        <v>364.67172900000003</v>
      </c>
      <c r="AB21" s="30">
        <v>389.20500600000003</v>
      </c>
      <c r="AC21" s="33">
        <v>389.38419099999999</v>
      </c>
      <c r="AD21" s="32">
        <v>402.115701</v>
      </c>
      <c r="AE21" s="32">
        <v>402.30593399999998</v>
      </c>
      <c r="AF21" s="32">
        <v>414.20960000000002</v>
      </c>
      <c r="AG21" s="32">
        <v>492</v>
      </c>
      <c r="AH21" s="32">
        <v>493</v>
      </c>
    </row>
    <row r="22" spans="1:34" s="27" customFormat="1" ht="16.5" customHeight="1">
      <c r="A22" s="31" t="s">
        <v>675</v>
      </c>
      <c r="B22" s="30" t="s">
        <v>669</v>
      </c>
      <c r="C22" s="30" t="s">
        <v>669</v>
      </c>
      <c r="D22" s="30" t="s">
        <v>669</v>
      </c>
      <c r="E22" s="30" t="s">
        <v>669</v>
      </c>
      <c r="F22" s="30">
        <v>390</v>
      </c>
      <c r="G22" s="30">
        <v>439</v>
      </c>
      <c r="H22" s="30">
        <v>124</v>
      </c>
      <c r="I22" s="30">
        <v>148</v>
      </c>
      <c r="J22" s="30">
        <v>182</v>
      </c>
      <c r="K22" s="30">
        <v>251</v>
      </c>
      <c r="L22" s="30">
        <v>232</v>
      </c>
      <c r="M22" s="30">
        <v>273</v>
      </c>
      <c r="N22" s="30">
        <v>515.5963999999949</v>
      </c>
      <c r="O22" s="30">
        <v>579.27095199999894</v>
      </c>
      <c r="P22" s="30">
        <v>654.07030799999484</v>
      </c>
      <c r="Q22" s="30">
        <v>699.01640200000111</v>
      </c>
      <c r="R22" s="30">
        <v>632.40979800000787</v>
      </c>
      <c r="S22" s="30">
        <v>667.59748699999909</v>
      </c>
      <c r="T22" s="30">
        <v>682.52739499999007</v>
      </c>
      <c r="U22" s="30">
        <v>628.79707700001018</v>
      </c>
      <c r="V22" s="30">
        <v>745.12879600000451</v>
      </c>
      <c r="W22" s="30">
        <v>841.65538500000548</v>
      </c>
      <c r="X22" s="30">
        <v>890.82436499999312</v>
      </c>
      <c r="Y22" s="30">
        <v>966.1105000000025</v>
      </c>
      <c r="Z22" s="30">
        <v>1155.9271999999999</v>
      </c>
      <c r="AA22" s="30">
        <v>1253.9602890000001</v>
      </c>
      <c r="AB22" s="30">
        <v>1314.7709150000001</v>
      </c>
      <c r="AC22" s="32">
        <v>1379.3117219999999</v>
      </c>
      <c r="AD22" s="32">
        <v>1485.809925</v>
      </c>
      <c r="AE22" s="32">
        <v>1494.6165369999999</v>
      </c>
      <c r="AF22" s="32">
        <v>1534.018</v>
      </c>
      <c r="AG22" s="32">
        <v>1546</v>
      </c>
      <c r="AH22" s="32">
        <v>1529</v>
      </c>
    </row>
    <row r="23" spans="1:34" ht="16.5" customHeight="1">
      <c r="A23" s="36" t="s">
        <v>674</v>
      </c>
      <c r="B23" s="30"/>
      <c r="C23" s="30"/>
      <c r="D23" s="30"/>
      <c r="E23" s="30"/>
      <c r="F23" s="30"/>
      <c r="G23" s="30"/>
      <c r="H23" s="30"/>
      <c r="I23" s="30"/>
      <c r="J23" s="30"/>
      <c r="K23" s="30"/>
      <c r="L23" s="30"/>
      <c r="M23" s="30"/>
      <c r="N23" s="30"/>
      <c r="O23" s="30"/>
      <c r="P23" s="30"/>
      <c r="Q23" s="32"/>
      <c r="R23" s="32"/>
      <c r="S23" s="32"/>
      <c r="T23" s="32"/>
      <c r="U23" s="32"/>
      <c r="V23" s="32"/>
      <c r="W23" s="32"/>
      <c r="X23" s="32"/>
      <c r="Y23" s="32"/>
      <c r="Z23" s="32"/>
      <c r="AA23" s="32"/>
      <c r="AB23" s="32"/>
      <c r="AC23" s="32"/>
      <c r="AD23" s="32"/>
      <c r="AE23" s="32"/>
      <c r="AF23" s="32"/>
      <c r="AG23" s="32"/>
      <c r="AH23" s="32"/>
    </row>
    <row r="24" spans="1:34" ht="16.5" customHeight="1">
      <c r="A24" s="35" t="s">
        <v>673</v>
      </c>
      <c r="B24" s="30">
        <v>17064</v>
      </c>
      <c r="C24" s="30">
        <v>13260</v>
      </c>
      <c r="D24" s="30">
        <v>6179</v>
      </c>
      <c r="E24" s="30">
        <v>3931</v>
      </c>
      <c r="F24" s="30">
        <v>4503</v>
      </c>
      <c r="G24" s="30">
        <v>4825</v>
      </c>
      <c r="H24" s="30">
        <v>6057</v>
      </c>
      <c r="I24" s="30">
        <v>6273</v>
      </c>
      <c r="J24" s="30">
        <v>6091</v>
      </c>
      <c r="K24" s="30">
        <v>6199</v>
      </c>
      <c r="L24" s="30">
        <v>5921</v>
      </c>
      <c r="M24" s="30">
        <v>5545</v>
      </c>
      <c r="N24" s="30">
        <v>5050</v>
      </c>
      <c r="O24" s="30">
        <v>5166</v>
      </c>
      <c r="P24" s="30">
        <v>5304</v>
      </c>
      <c r="Q24" s="32">
        <v>5330</v>
      </c>
      <c r="R24" s="34">
        <v>5573.9916949999997</v>
      </c>
      <c r="S24" s="34">
        <v>5570.5677539999997</v>
      </c>
      <c r="T24" s="34">
        <v>5337.8184959999999</v>
      </c>
      <c r="U24" s="32">
        <v>5679.9327190000004</v>
      </c>
      <c r="V24" s="32">
        <v>5510.8824969999996</v>
      </c>
      <c r="W24" s="32">
        <v>5381.3696630000004</v>
      </c>
      <c r="X24" s="32">
        <v>5409.8024230000001</v>
      </c>
      <c r="Y24" s="32">
        <v>5784.2503559999996</v>
      </c>
      <c r="Z24" s="30">
        <v>6178.5061949999999</v>
      </c>
      <c r="AA24" s="30">
        <v>5914.0960670000004</v>
      </c>
      <c r="AB24" s="30">
        <v>6419.7054660000003</v>
      </c>
      <c r="AC24" s="32">
        <v>6567.8390909999998</v>
      </c>
      <c r="AD24" s="32">
        <v>6752.432476</v>
      </c>
      <c r="AE24" s="32">
        <v>7283.1049199999998</v>
      </c>
      <c r="AF24" s="32">
        <v>6674.6818009999997</v>
      </c>
      <c r="AG24" s="32">
        <v>6536</v>
      </c>
      <c r="AH24" s="32">
        <v>6520</v>
      </c>
    </row>
    <row r="25" spans="1:34" s="27" customFormat="1" ht="16.5" customHeight="1">
      <c r="A25" s="31" t="s">
        <v>672</v>
      </c>
      <c r="B25" s="30">
        <v>4197</v>
      </c>
      <c r="C25" s="30">
        <v>4128</v>
      </c>
      <c r="D25" s="30">
        <v>4592</v>
      </c>
      <c r="E25" s="30">
        <v>4513</v>
      </c>
      <c r="F25" s="30">
        <v>6516</v>
      </c>
      <c r="G25" s="30">
        <v>6534</v>
      </c>
      <c r="H25" s="30">
        <v>7082</v>
      </c>
      <c r="I25" s="30">
        <v>7344</v>
      </c>
      <c r="J25" s="30">
        <v>7320</v>
      </c>
      <c r="K25" s="30">
        <v>6940</v>
      </c>
      <c r="L25" s="30">
        <v>7996</v>
      </c>
      <c r="M25" s="30">
        <v>8244</v>
      </c>
      <c r="N25" s="30">
        <v>8350.4012999999995</v>
      </c>
      <c r="O25" s="30">
        <v>8037.4858980000008</v>
      </c>
      <c r="P25" s="30">
        <v>8702.2589120000011</v>
      </c>
      <c r="Q25" s="30">
        <v>8764.0169889999997</v>
      </c>
      <c r="R25" s="30">
        <v>9399.8729629999998</v>
      </c>
      <c r="S25" s="30">
        <v>9543.5642550000011</v>
      </c>
      <c r="T25" s="30">
        <v>9499.8287029999992</v>
      </c>
      <c r="U25" s="30">
        <v>9555.383124</v>
      </c>
      <c r="V25" s="30">
        <v>9715.2788890000011</v>
      </c>
      <c r="W25" s="30">
        <v>9470.1332469999998</v>
      </c>
      <c r="X25" s="30">
        <v>10358.926487000002</v>
      </c>
      <c r="Y25" s="30">
        <v>11136.821900000001</v>
      </c>
      <c r="Z25" s="30">
        <v>11031.9995</v>
      </c>
      <c r="AA25" s="30">
        <v>11129.418953</v>
      </c>
      <c r="AB25" s="30">
        <v>10773.7353</v>
      </c>
      <c r="AC25" s="33">
        <v>11314.228574000001</v>
      </c>
      <c r="AD25" s="32">
        <v>11120.63185</v>
      </c>
      <c r="AE25" s="32">
        <v>11735.558829</v>
      </c>
      <c r="AF25" s="32">
        <v>11599.8469</v>
      </c>
      <c r="AG25" s="32">
        <v>11759</v>
      </c>
      <c r="AH25" s="32">
        <v>11840</v>
      </c>
    </row>
    <row r="26" spans="1:34" s="27" customFormat="1" ht="16.5" customHeight="1">
      <c r="A26" s="31" t="s">
        <v>671</v>
      </c>
      <c r="B26" s="30" t="s">
        <v>669</v>
      </c>
      <c r="C26" s="30" t="s">
        <v>669</v>
      </c>
      <c r="D26" s="30" t="s">
        <v>669</v>
      </c>
      <c r="E26" s="30" t="s">
        <v>669</v>
      </c>
      <c r="F26" s="30">
        <v>381</v>
      </c>
      <c r="G26" s="30">
        <v>350</v>
      </c>
      <c r="H26" s="30">
        <v>571</v>
      </c>
      <c r="I26" s="30">
        <v>662</v>
      </c>
      <c r="J26" s="30">
        <v>701</v>
      </c>
      <c r="K26" s="30">
        <v>705</v>
      </c>
      <c r="L26" s="30">
        <v>833</v>
      </c>
      <c r="M26" s="30">
        <v>860</v>
      </c>
      <c r="N26" s="30">
        <v>955.24509999999998</v>
      </c>
      <c r="O26" s="30">
        <v>1023.7081319999999</v>
      </c>
      <c r="P26" s="30">
        <v>1115.35194</v>
      </c>
      <c r="Q26" s="30">
        <v>1190.168551</v>
      </c>
      <c r="R26" s="30">
        <v>1339.431795</v>
      </c>
      <c r="S26" s="30">
        <v>1427.305259</v>
      </c>
      <c r="T26" s="30">
        <v>1431.6725369999999</v>
      </c>
      <c r="U26" s="30">
        <v>1476.0326319999997</v>
      </c>
      <c r="V26" s="30">
        <v>1576.197658</v>
      </c>
      <c r="W26" s="30">
        <v>1699.5838489999999</v>
      </c>
      <c r="X26" s="30">
        <v>1865.7201999999997</v>
      </c>
      <c r="Y26" s="30">
        <v>1930.2944</v>
      </c>
      <c r="Z26" s="30">
        <v>2081.0625999999997</v>
      </c>
      <c r="AA26" s="30">
        <v>2196.117518</v>
      </c>
      <c r="AB26" s="30">
        <v>2172.7471529999998</v>
      </c>
      <c r="AC26" s="33">
        <v>2363.430715</v>
      </c>
      <c r="AD26" s="32">
        <v>2488.8479259999999</v>
      </c>
      <c r="AE26" s="32">
        <v>2564.6256590000003</v>
      </c>
      <c r="AF26" s="32">
        <v>2674.5208000000002</v>
      </c>
      <c r="AG26" s="32">
        <v>2645</v>
      </c>
      <c r="AH26" s="32">
        <v>2775</v>
      </c>
    </row>
    <row r="27" spans="1:34" s="27" customFormat="1" ht="16.5" customHeight="1" thickBot="1">
      <c r="A27" s="31" t="s">
        <v>670</v>
      </c>
      <c r="B27" s="30" t="s">
        <v>669</v>
      </c>
      <c r="C27" s="30" t="s">
        <v>669</v>
      </c>
      <c r="D27" s="30" t="s">
        <v>669</v>
      </c>
      <c r="E27" s="30" t="s">
        <v>669</v>
      </c>
      <c r="F27" s="30">
        <v>10558</v>
      </c>
      <c r="G27" s="30">
        <v>10427</v>
      </c>
      <c r="H27" s="30">
        <v>11475</v>
      </c>
      <c r="I27" s="30">
        <v>10528</v>
      </c>
      <c r="J27" s="30">
        <v>10737</v>
      </c>
      <c r="K27" s="30">
        <v>10231</v>
      </c>
      <c r="L27" s="30">
        <v>10668</v>
      </c>
      <c r="M27" s="30">
        <v>10559</v>
      </c>
      <c r="N27" s="30">
        <v>11530.220300000001</v>
      </c>
      <c r="O27" s="30">
        <v>12056.0676</v>
      </c>
      <c r="P27" s="30">
        <v>12284.382321999999</v>
      </c>
      <c r="Q27" s="30">
        <v>12902.056581000001</v>
      </c>
      <c r="R27" s="29">
        <v>13843.512074999999</v>
      </c>
      <c r="S27" s="29">
        <v>14178.091572000001</v>
      </c>
      <c r="T27" s="29">
        <v>13663.224326</v>
      </c>
      <c r="U27" s="29">
        <v>13606.195594000001</v>
      </c>
      <c r="V27" s="29">
        <v>14354.281087000001</v>
      </c>
      <c r="W27" s="29">
        <v>14417.698761</v>
      </c>
      <c r="X27" s="29">
        <v>14721.465516</v>
      </c>
      <c r="Y27" s="29">
        <v>16137.9522</v>
      </c>
      <c r="Z27" s="29">
        <v>16849.9198</v>
      </c>
      <c r="AA27" s="29">
        <v>16805.109970000001</v>
      </c>
      <c r="AB27" s="29">
        <v>16406.938677999999</v>
      </c>
      <c r="AC27" s="28">
        <v>17316.613255</v>
      </c>
      <c r="AD27" s="28">
        <v>17516.432841999998</v>
      </c>
      <c r="AE27" s="28">
        <v>18004.627035000001</v>
      </c>
      <c r="AF27" s="28">
        <v>18339.048699999999</v>
      </c>
      <c r="AG27" s="28">
        <v>18400</v>
      </c>
      <c r="AH27" s="28">
        <v>18474</v>
      </c>
    </row>
    <row r="28" spans="1:34" s="24" customFormat="1" ht="12.75" customHeight="1">
      <c r="A28" s="75" t="s">
        <v>668</v>
      </c>
      <c r="B28" s="75"/>
      <c r="C28" s="75"/>
      <c r="D28" s="75"/>
      <c r="E28" s="75"/>
      <c r="F28" s="75"/>
      <c r="G28" s="75"/>
      <c r="H28" s="75"/>
      <c r="I28" s="75"/>
      <c r="J28" s="75"/>
      <c r="K28" s="75"/>
      <c r="L28" s="75"/>
      <c r="M28" s="75"/>
      <c r="N28" s="75"/>
      <c r="O28" s="75"/>
      <c r="P28" s="75"/>
      <c r="Q28" s="75"/>
      <c r="R28" s="75"/>
      <c r="S28" s="75"/>
      <c r="T28" s="75"/>
      <c r="U28" s="75"/>
      <c r="V28" s="75"/>
      <c r="W28" s="75"/>
      <c r="X28" s="75"/>
      <c r="Y28" s="75"/>
      <c r="Z28" s="75"/>
    </row>
    <row r="29" spans="1:34" s="26" customFormat="1" ht="12.75" customHeight="1">
      <c r="A29" s="76"/>
      <c r="B29" s="76"/>
      <c r="C29" s="76"/>
      <c r="D29" s="76"/>
      <c r="E29" s="76"/>
      <c r="F29" s="76"/>
      <c r="G29" s="76"/>
      <c r="H29" s="76"/>
      <c r="I29" s="76"/>
      <c r="J29" s="76"/>
      <c r="K29" s="76"/>
      <c r="L29" s="76"/>
      <c r="M29" s="76"/>
      <c r="N29" s="76"/>
      <c r="O29" s="76"/>
      <c r="P29" s="76"/>
      <c r="Q29" s="76"/>
      <c r="R29" s="76"/>
      <c r="S29" s="76"/>
      <c r="T29" s="76"/>
      <c r="U29" s="76"/>
      <c r="V29" s="76"/>
      <c r="W29" s="76"/>
      <c r="X29" s="76"/>
      <c r="Y29" s="76"/>
      <c r="Z29" s="76"/>
    </row>
    <row r="30" spans="1:34" s="24" customFormat="1" ht="12.75" customHeight="1">
      <c r="A30" s="77" t="s">
        <v>667</v>
      </c>
      <c r="B30" s="77"/>
      <c r="C30" s="77"/>
      <c r="D30" s="77"/>
      <c r="E30" s="77"/>
      <c r="F30" s="77"/>
      <c r="G30" s="77"/>
      <c r="H30" s="77"/>
      <c r="I30" s="77"/>
      <c r="J30" s="77"/>
      <c r="K30" s="77"/>
      <c r="L30" s="77"/>
      <c r="M30" s="77"/>
      <c r="N30" s="77"/>
      <c r="O30" s="77"/>
      <c r="P30" s="77"/>
      <c r="Q30" s="77"/>
      <c r="R30" s="77"/>
      <c r="S30" s="77"/>
      <c r="T30" s="77"/>
      <c r="U30" s="77"/>
      <c r="V30" s="77"/>
      <c r="W30" s="77"/>
      <c r="X30" s="77"/>
      <c r="Y30" s="77"/>
      <c r="Z30" s="77"/>
    </row>
    <row r="31" spans="1:34" s="24" customFormat="1" ht="38.25" customHeight="1">
      <c r="A31" s="77" t="s">
        <v>666</v>
      </c>
      <c r="B31" s="77"/>
      <c r="C31" s="77"/>
      <c r="D31" s="77"/>
      <c r="E31" s="77"/>
      <c r="F31" s="77"/>
      <c r="G31" s="77"/>
      <c r="H31" s="77"/>
      <c r="I31" s="77"/>
      <c r="J31" s="77"/>
      <c r="K31" s="77"/>
      <c r="L31" s="77"/>
      <c r="M31" s="77"/>
      <c r="N31" s="77"/>
      <c r="O31" s="77"/>
      <c r="P31" s="77"/>
      <c r="Q31" s="77"/>
      <c r="R31" s="77"/>
      <c r="S31" s="77"/>
      <c r="T31" s="77"/>
      <c r="U31" s="77"/>
      <c r="V31" s="77"/>
      <c r="W31" s="77"/>
      <c r="X31" s="77"/>
      <c r="Y31" s="77"/>
      <c r="Z31" s="77"/>
    </row>
    <row r="32" spans="1:34" s="24" customFormat="1" ht="12.75" customHeight="1">
      <c r="A32" s="70" t="s">
        <v>665</v>
      </c>
      <c r="B32" s="70"/>
      <c r="C32" s="70"/>
      <c r="D32" s="70"/>
      <c r="E32" s="70"/>
      <c r="F32" s="70"/>
      <c r="G32" s="70"/>
      <c r="H32" s="70"/>
      <c r="I32" s="70"/>
      <c r="J32" s="70"/>
      <c r="K32" s="70"/>
      <c r="L32" s="70"/>
      <c r="M32" s="70"/>
      <c r="N32" s="70"/>
      <c r="O32" s="70"/>
      <c r="P32" s="70"/>
      <c r="Q32" s="70"/>
      <c r="R32" s="70"/>
      <c r="S32" s="70"/>
      <c r="T32" s="70"/>
      <c r="U32" s="70"/>
      <c r="V32" s="70"/>
      <c r="W32" s="70"/>
      <c r="X32" s="70"/>
      <c r="Y32" s="70"/>
      <c r="Z32" s="70"/>
    </row>
    <row r="33" spans="1:26" s="24" customFormat="1" ht="12.75" customHeight="1">
      <c r="A33" s="70" t="s">
        <v>664</v>
      </c>
      <c r="B33" s="70"/>
      <c r="C33" s="70"/>
      <c r="D33" s="70"/>
      <c r="E33" s="70"/>
      <c r="F33" s="70"/>
      <c r="G33" s="70"/>
      <c r="H33" s="70"/>
      <c r="I33" s="70"/>
      <c r="J33" s="70"/>
      <c r="K33" s="70"/>
      <c r="L33" s="70"/>
      <c r="M33" s="70"/>
      <c r="N33" s="70"/>
      <c r="O33" s="70"/>
      <c r="P33" s="70"/>
      <c r="Q33" s="70"/>
      <c r="R33" s="70"/>
      <c r="S33" s="70"/>
      <c r="T33" s="70"/>
      <c r="U33" s="70"/>
      <c r="V33" s="70"/>
      <c r="W33" s="70"/>
      <c r="X33" s="70"/>
      <c r="Y33" s="70"/>
      <c r="Z33" s="70"/>
    </row>
    <row r="34" spans="1:26" s="24" customFormat="1" ht="12.75" customHeight="1">
      <c r="A34" s="70" t="s">
        <v>663</v>
      </c>
      <c r="B34" s="70"/>
      <c r="C34" s="70"/>
      <c r="D34" s="70"/>
      <c r="E34" s="70"/>
      <c r="F34" s="70"/>
      <c r="G34" s="70"/>
      <c r="H34" s="70"/>
      <c r="I34" s="70"/>
      <c r="J34" s="70"/>
      <c r="K34" s="70"/>
      <c r="L34" s="70"/>
      <c r="M34" s="70"/>
      <c r="N34" s="70"/>
      <c r="O34" s="70"/>
      <c r="P34" s="70"/>
      <c r="Q34" s="70"/>
      <c r="R34" s="70"/>
      <c r="S34" s="70"/>
      <c r="T34" s="70"/>
      <c r="U34" s="70"/>
      <c r="V34" s="70"/>
      <c r="W34" s="70"/>
      <c r="X34" s="70"/>
      <c r="Y34" s="70"/>
      <c r="Z34" s="70"/>
    </row>
    <row r="35" spans="1:26" s="24" customFormat="1" ht="25.5" customHeight="1">
      <c r="A35" s="77" t="s">
        <v>662</v>
      </c>
      <c r="B35" s="77"/>
      <c r="C35" s="77"/>
      <c r="D35" s="77"/>
      <c r="E35" s="77"/>
      <c r="F35" s="77"/>
      <c r="G35" s="77"/>
      <c r="H35" s="77"/>
      <c r="I35" s="77"/>
      <c r="J35" s="77"/>
      <c r="K35" s="77"/>
      <c r="L35" s="77"/>
      <c r="M35" s="77"/>
      <c r="N35" s="77"/>
      <c r="O35" s="77"/>
      <c r="P35" s="77"/>
      <c r="Q35" s="77"/>
      <c r="R35" s="77"/>
      <c r="S35" s="77"/>
      <c r="T35" s="77"/>
      <c r="U35" s="77"/>
      <c r="V35" s="77"/>
      <c r="W35" s="77"/>
      <c r="X35" s="77"/>
      <c r="Y35" s="77"/>
      <c r="Z35" s="77"/>
    </row>
    <row r="36" spans="1:26" s="24" customFormat="1" ht="12.75" customHeight="1">
      <c r="A36" s="78" t="s">
        <v>661</v>
      </c>
      <c r="B36" s="78"/>
      <c r="C36" s="78"/>
      <c r="D36" s="78"/>
      <c r="E36" s="78"/>
      <c r="F36" s="78"/>
      <c r="G36" s="78"/>
      <c r="H36" s="78"/>
      <c r="I36" s="78"/>
      <c r="J36" s="78"/>
      <c r="K36" s="78"/>
      <c r="L36" s="78"/>
      <c r="M36" s="78"/>
      <c r="N36" s="78"/>
      <c r="O36" s="78"/>
      <c r="P36" s="78"/>
      <c r="Q36" s="78"/>
      <c r="R36" s="78"/>
      <c r="S36" s="78"/>
      <c r="T36" s="78"/>
      <c r="U36" s="78"/>
      <c r="V36" s="78"/>
      <c r="W36" s="78"/>
      <c r="X36" s="78"/>
      <c r="Y36" s="78"/>
      <c r="Z36" s="78"/>
    </row>
    <row r="37" spans="1:26" s="24" customFormat="1" ht="12.75" customHeight="1">
      <c r="A37" s="70" t="s">
        <v>660</v>
      </c>
      <c r="B37" s="70"/>
      <c r="C37" s="70"/>
      <c r="D37" s="70"/>
      <c r="E37" s="70"/>
      <c r="F37" s="70"/>
      <c r="G37" s="70"/>
      <c r="H37" s="70"/>
      <c r="I37" s="70"/>
      <c r="J37" s="70"/>
      <c r="K37" s="70"/>
      <c r="L37" s="70"/>
      <c r="M37" s="70"/>
      <c r="N37" s="70"/>
      <c r="O37" s="70"/>
      <c r="P37" s="70"/>
      <c r="Q37" s="70"/>
      <c r="R37" s="70"/>
      <c r="S37" s="70"/>
      <c r="T37" s="70"/>
      <c r="U37" s="70"/>
      <c r="V37" s="70"/>
      <c r="W37" s="70"/>
      <c r="X37" s="70"/>
      <c r="Y37" s="70"/>
      <c r="Z37" s="70"/>
    </row>
    <row r="38" spans="1:26" s="24" customFormat="1" ht="12.75" customHeight="1">
      <c r="A38" s="70" t="s">
        <v>659</v>
      </c>
      <c r="B38" s="70"/>
      <c r="C38" s="70"/>
      <c r="D38" s="70"/>
      <c r="E38" s="70"/>
      <c r="F38" s="70"/>
      <c r="G38" s="70"/>
      <c r="H38" s="70"/>
      <c r="I38" s="70"/>
      <c r="J38" s="70"/>
      <c r="K38" s="70"/>
      <c r="L38" s="70"/>
      <c r="M38" s="70"/>
      <c r="N38" s="70"/>
      <c r="O38" s="70"/>
      <c r="P38" s="70"/>
      <c r="Q38" s="70"/>
      <c r="R38" s="70"/>
      <c r="S38" s="70"/>
      <c r="T38" s="70"/>
      <c r="U38" s="70"/>
      <c r="V38" s="70"/>
      <c r="W38" s="70"/>
      <c r="X38" s="70"/>
      <c r="Y38" s="70"/>
      <c r="Z38" s="70"/>
    </row>
    <row r="39" spans="1:26" s="24" customFormat="1" ht="12.75" customHeight="1">
      <c r="A39" s="70" t="s">
        <v>658</v>
      </c>
      <c r="B39" s="70"/>
      <c r="C39" s="70"/>
      <c r="D39" s="70"/>
      <c r="E39" s="70"/>
      <c r="F39" s="70"/>
      <c r="G39" s="70"/>
      <c r="H39" s="70"/>
      <c r="I39" s="70"/>
      <c r="J39" s="70"/>
      <c r="K39" s="70"/>
      <c r="L39" s="70"/>
      <c r="M39" s="70"/>
      <c r="N39" s="70"/>
      <c r="O39" s="70"/>
      <c r="P39" s="70"/>
      <c r="Q39" s="70"/>
      <c r="R39" s="70"/>
      <c r="S39" s="70"/>
      <c r="T39" s="70"/>
      <c r="U39" s="70"/>
      <c r="V39" s="70"/>
      <c r="W39" s="70"/>
      <c r="X39" s="70"/>
      <c r="Y39" s="70"/>
      <c r="Z39" s="70"/>
    </row>
    <row r="40" spans="1:26" s="24" customFormat="1" ht="12.75" customHeight="1">
      <c r="A40" s="71"/>
      <c r="B40" s="71"/>
      <c r="C40" s="71"/>
      <c r="D40" s="71"/>
      <c r="E40" s="71"/>
      <c r="F40" s="71"/>
      <c r="G40" s="71"/>
      <c r="H40" s="71"/>
      <c r="I40" s="71"/>
      <c r="J40" s="71"/>
      <c r="K40" s="71"/>
      <c r="L40" s="71"/>
      <c r="M40" s="71"/>
      <c r="N40" s="71"/>
      <c r="O40" s="71"/>
      <c r="P40" s="71"/>
      <c r="Q40" s="71"/>
      <c r="R40" s="71"/>
      <c r="S40" s="71"/>
      <c r="T40" s="71"/>
      <c r="U40" s="71"/>
      <c r="V40" s="71"/>
      <c r="W40" s="71"/>
      <c r="X40" s="71"/>
      <c r="Y40" s="71"/>
      <c r="Z40" s="71"/>
    </row>
    <row r="41" spans="1:26" s="24" customFormat="1" ht="12.75" customHeight="1">
      <c r="A41" s="72" t="s">
        <v>657</v>
      </c>
      <c r="B41" s="72"/>
      <c r="C41" s="72"/>
      <c r="D41" s="72"/>
      <c r="E41" s="72"/>
      <c r="F41" s="72"/>
      <c r="G41" s="72"/>
      <c r="H41" s="72"/>
      <c r="I41" s="72"/>
      <c r="J41" s="72"/>
      <c r="K41" s="72"/>
      <c r="L41" s="72"/>
      <c r="M41" s="72"/>
      <c r="N41" s="72"/>
      <c r="O41" s="72"/>
      <c r="P41" s="72"/>
      <c r="Q41" s="72"/>
      <c r="R41" s="72"/>
      <c r="S41" s="72"/>
      <c r="T41" s="72"/>
      <c r="U41" s="72"/>
      <c r="V41" s="72"/>
      <c r="W41" s="72"/>
      <c r="X41" s="72"/>
      <c r="Y41" s="72"/>
      <c r="Z41" s="72"/>
    </row>
    <row r="42" spans="1:26" s="24" customFormat="1" ht="38.25" customHeight="1">
      <c r="A42" s="65" t="s">
        <v>656</v>
      </c>
      <c r="B42" s="65"/>
      <c r="C42" s="65"/>
      <c r="D42" s="65"/>
      <c r="E42" s="65"/>
      <c r="F42" s="65"/>
      <c r="G42" s="65"/>
      <c r="H42" s="65"/>
      <c r="I42" s="65"/>
      <c r="J42" s="65"/>
      <c r="K42" s="65"/>
      <c r="L42" s="65"/>
      <c r="M42" s="65"/>
      <c r="N42" s="65"/>
      <c r="O42" s="65"/>
      <c r="P42" s="65"/>
      <c r="Q42" s="65"/>
      <c r="R42" s="65"/>
      <c r="S42" s="65"/>
      <c r="T42" s="65"/>
      <c r="U42" s="65"/>
      <c r="V42" s="65"/>
      <c r="W42" s="65"/>
      <c r="X42" s="65"/>
      <c r="Y42" s="65"/>
      <c r="Z42" s="65"/>
    </row>
    <row r="43" spans="1:26" s="24" customFormat="1" ht="51" customHeight="1">
      <c r="A43" s="65" t="s">
        <v>655</v>
      </c>
      <c r="B43" s="65"/>
      <c r="C43" s="65"/>
      <c r="D43" s="65"/>
      <c r="E43" s="65"/>
      <c r="F43" s="65"/>
      <c r="G43" s="65"/>
      <c r="H43" s="65"/>
      <c r="I43" s="65"/>
      <c r="J43" s="65"/>
      <c r="K43" s="65"/>
      <c r="L43" s="65"/>
      <c r="M43" s="65"/>
      <c r="N43" s="65"/>
      <c r="O43" s="65"/>
      <c r="P43" s="65"/>
      <c r="Q43" s="65"/>
      <c r="R43" s="65"/>
      <c r="S43" s="65"/>
      <c r="T43" s="65"/>
      <c r="U43" s="65"/>
      <c r="V43" s="65"/>
      <c r="W43" s="65"/>
      <c r="X43" s="65"/>
      <c r="Y43" s="65"/>
      <c r="Z43" s="65"/>
    </row>
    <row r="44" spans="1:26" s="24" customFormat="1" ht="12.75" customHeight="1">
      <c r="A44" s="62" t="s">
        <v>654</v>
      </c>
      <c r="B44" s="62"/>
      <c r="C44" s="62"/>
      <c r="D44" s="62"/>
      <c r="E44" s="62"/>
      <c r="F44" s="62"/>
      <c r="G44" s="62"/>
      <c r="H44" s="62"/>
      <c r="I44" s="62"/>
      <c r="J44" s="62"/>
      <c r="K44" s="62"/>
      <c r="L44" s="62"/>
      <c r="M44" s="62"/>
      <c r="N44" s="62"/>
      <c r="O44" s="62"/>
      <c r="P44" s="62"/>
      <c r="Q44" s="62"/>
      <c r="R44" s="62"/>
      <c r="S44" s="62"/>
      <c r="T44" s="62"/>
      <c r="U44" s="62"/>
      <c r="V44" s="62"/>
      <c r="W44" s="62"/>
      <c r="X44" s="62"/>
      <c r="Y44" s="62"/>
      <c r="Z44" s="62"/>
    </row>
    <row r="45" spans="1:26" s="24" customFormat="1" ht="12.75" customHeight="1">
      <c r="A45" s="63" t="s">
        <v>653</v>
      </c>
      <c r="B45" s="63"/>
      <c r="C45" s="63"/>
      <c r="D45" s="63"/>
      <c r="E45" s="63"/>
      <c r="F45" s="63"/>
      <c r="G45" s="63"/>
      <c r="H45" s="63"/>
      <c r="I45" s="63"/>
      <c r="J45" s="63"/>
      <c r="K45" s="63"/>
      <c r="L45" s="63"/>
      <c r="M45" s="63"/>
      <c r="N45" s="63"/>
      <c r="O45" s="63"/>
      <c r="P45" s="63"/>
      <c r="Q45" s="63"/>
      <c r="R45" s="63"/>
      <c r="S45" s="63"/>
      <c r="T45" s="63"/>
      <c r="U45" s="63"/>
      <c r="V45" s="63"/>
      <c r="W45" s="63"/>
      <c r="X45" s="63"/>
      <c r="Y45" s="63"/>
      <c r="Z45" s="63"/>
    </row>
    <row r="46" spans="1:26" s="24" customFormat="1" ht="12.75" customHeight="1">
      <c r="A46" s="64" t="s">
        <v>652</v>
      </c>
      <c r="B46" s="64"/>
      <c r="C46" s="64"/>
      <c r="D46" s="64"/>
      <c r="E46" s="64"/>
      <c r="F46" s="64"/>
      <c r="G46" s="64"/>
      <c r="H46" s="64"/>
      <c r="I46" s="64"/>
      <c r="J46" s="64"/>
      <c r="K46" s="64"/>
      <c r="L46" s="64"/>
      <c r="M46" s="64"/>
      <c r="N46" s="64"/>
      <c r="O46" s="64"/>
      <c r="P46" s="64"/>
      <c r="Q46" s="64"/>
      <c r="R46" s="64"/>
      <c r="S46" s="64"/>
      <c r="T46" s="64"/>
      <c r="U46" s="64"/>
      <c r="V46" s="64"/>
      <c r="W46" s="64"/>
      <c r="X46" s="64"/>
      <c r="Y46" s="64"/>
      <c r="Z46" s="64"/>
    </row>
    <row r="47" spans="1:26" s="24" customFormat="1" ht="12.75" customHeight="1">
      <c r="A47" s="65" t="s">
        <v>651</v>
      </c>
      <c r="B47" s="65"/>
      <c r="C47" s="65"/>
      <c r="D47" s="65"/>
      <c r="E47" s="65"/>
      <c r="F47" s="65"/>
      <c r="G47" s="65"/>
      <c r="H47" s="65"/>
      <c r="I47" s="65"/>
      <c r="J47" s="65"/>
      <c r="K47" s="65"/>
      <c r="L47" s="65"/>
      <c r="M47" s="65"/>
      <c r="N47" s="65"/>
      <c r="O47" s="65"/>
      <c r="P47" s="65"/>
      <c r="Q47" s="65"/>
      <c r="R47" s="65"/>
      <c r="S47" s="65"/>
      <c r="T47" s="65"/>
      <c r="U47" s="65"/>
      <c r="V47" s="65"/>
      <c r="W47" s="65"/>
      <c r="X47" s="65"/>
      <c r="Y47" s="65"/>
      <c r="Z47" s="65"/>
    </row>
    <row r="48" spans="1:26" s="24" customFormat="1" ht="12.75" customHeight="1">
      <c r="A48" s="66"/>
      <c r="B48" s="66"/>
      <c r="C48" s="66"/>
      <c r="D48" s="66"/>
      <c r="E48" s="66"/>
      <c r="F48" s="66"/>
      <c r="G48" s="66"/>
      <c r="H48" s="66"/>
      <c r="I48" s="66"/>
      <c r="J48" s="66"/>
      <c r="K48" s="66"/>
      <c r="L48" s="66"/>
      <c r="M48" s="66"/>
      <c r="N48" s="66"/>
      <c r="O48" s="66"/>
      <c r="P48" s="66"/>
      <c r="Q48" s="66"/>
      <c r="R48" s="66"/>
      <c r="S48" s="66"/>
      <c r="T48" s="66"/>
      <c r="U48" s="66"/>
      <c r="V48" s="66"/>
      <c r="W48" s="66"/>
      <c r="X48" s="66"/>
      <c r="Y48" s="66"/>
      <c r="Z48" s="66"/>
    </row>
    <row r="49" spans="1:26" s="24" customFormat="1" ht="12.75" customHeight="1">
      <c r="A49" s="79" t="s">
        <v>650</v>
      </c>
      <c r="B49" s="79"/>
      <c r="C49" s="79"/>
      <c r="D49" s="79"/>
      <c r="E49" s="79"/>
      <c r="F49" s="79"/>
      <c r="G49" s="79"/>
      <c r="H49" s="79"/>
      <c r="I49" s="79"/>
      <c r="J49" s="79"/>
      <c r="K49" s="79"/>
      <c r="L49" s="79"/>
      <c r="M49" s="79"/>
      <c r="N49" s="79"/>
      <c r="O49" s="79"/>
      <c r="P49" s="79"/>
      <c r="Q49" s="79"/>
      <c r="R49" s="79"/>
      <c r="S49" s="79"/>
      <c r="T49" s="79"/>
      <c r="U49" s="79"/>
      <c r="V49" s="79"/>
      <c r="W49" s="79"/>
      <c r="X49" s="79"/>
      <c r="Y49" s="79"/>
      <c r="Z49" s="79"/>
    </row>
    <row r="50" spans="1:26" s="24" customFormat="1" ht="12.75" customHeight="1">
      <c r="A50" s="79" t="s">
        <v>649</v>
      </c>
      <c r="B50" s="79"/>
      <c r="C50" s="79"/>
      <c r="D50" s="79"/>
      <c r="E50" s="79"/>
      <c r="F50" s="79"/>
      <c r="G50" s="79"/>
      <c r="H50" s="79"/>
      <c r="I50" s="79"/>
      <c r="J50" s="79"/>
      <c r="K50" s="79"/>
      <c r="L50" s="79"/>
      <c r="M50" s="79"/>
      <c r="N50" s="79"/>
      <c r="O50" s="79"/>
      <c r="P50" s="79"/>
      <c r="Q50" s="79"/>
      <c r="R50" s="79"/>
      <c r="S50" s="79"/>
      <c r="T50" s="79"/>
      <c r="U50" s="79"/>
      <c r="V50" s="79"/>
      <c r="W50" s="79"/>
      <c r="X50" s="79"/>
      <c r="Y50" s="79"/>
      <c r="Z50" s="79"/>
    </row>
    <row r="51" spans="1:26" s="24" customFormat="1" ht="12.75" customHeight="1">
      <c r="A51" s="69" t="s">
        <v>648</v>
      </c>
      <c r="B51" s="69"/>
      <c r="C51" s="69"/>
      <c r="D51" s="69"/>
      <c r="E51" s="69"/>
      <c r="F51" s="69"/>
      <c r="G51" s="69"/>
      <c r="H51" s="69"/>
      <c r="I51" s="69"/>
      <c r="J51" s="69"/>
      <c r="K51" s="69"/>
      <c r="L51" s="69"/>
      <c r="M51" s="69"/>
      <c r="N51" s="69"/>
      <c r="O51" s="69"/>
      <c r="P51" s="69"/>
      <c r="Q51" s="69"/>
      <c r="R51" s="69"/>
      <c r="S51" s="69"/>
      <c r="T51" s="69"/>
      <c r="U51" s="69"/>
      <c r="V51" s="69"/>
      <c r="W51" s="69"/>
      <c r="X51" s="69"/>
      <c r="Y51" s="69"/>
      <c r="Z51" s="69"/>
    </row>
    <row r="52" spans="1:26" s="24" customFormat="1" ht="12.75" customHeight="1">
      <c r="A52" s="67" t="s">
        <v>647</v>
      </c>
      <c r="B52" s="67"/>
      <c r="C52" s="67"/>
      <c r="D52" s="67"/>
      <c r="E52" s="67"/>
      <c r="F52" s="67"/>
      <c r="G52" s="67"/>
      <c r="H52" s="67"/>
      <c r="I52" s="67"/>
      <c r="J52" s="67"/>
      <c r="K52" s="67"/>
      <c r="L52" s="67"/>
      <c r="M52" s="67"/>
      <c r="N52" s="67"/>
      <c r="O52" s="67"/>
      <c r="P52" s="67"/>
      <c r="Q52" s="67"/>
      <c r="R52" s="67"/>
      <c r="S52" s="67"/>
      <c r="T52" s="67"/>
      <c r="U52" s="67"/>
      <c r="V52" s="67"/>
      <c r="W52" s="67"/>
      <c r="X52" s="67"/>
      <c r="Y52" s="67"/>
      <c r="Z52" s="67"/>
    </row>
    <row r="53" spans="1:26" s="24" customFormat="1" ht="12.75" customHeight="1">
      <c r="A53" s="67" t="s">
        <v>646</v>
      </c>
      <c r="B53" s="67"/>
      <c r="C53" s="67"/>
      <c r="D53" s="67"/>
      <c r="E53" s="67"/>
      <c r="F53" s="67"/>
      <c r="G53" s="67"/>
      <c r="H53" s="67"/>
      <c r="I53" s="67"/>
      <c r="J53" s="67"/>
      <c r="K53" s="67"/>
      <c r="L53" s="67"/>
      <c r="M53" s="67"/>
      <c r="N53" s="67"/>
      <c r="O53" s="67"/>
      <c r="P53" s="67"/>
      <c r="Q53" s="67"/>
      <c r="R53" s="67"/>
      <c r="S53" s="67"/>
      <c r="T53" s="67"/>
      <c r="U53" s="67"/>
      <c r="V53" s="67"/>
      <c r="W53" s="67"/>
      <c r="X53" s="67"/>
      <c r="Y53" s="67"/>
      <c r="Z53" s="67"/>
    </row>
    <row r="54" spans="1:26" s="24" customFormat="1" ht="12.75" customHeight="1">
      <c r="A54" s="73" t="s">
        <v>645</v>
      </c>
      <c r="B54" s="73"/>
      <c r="C54" s="73"/>
      <c r="D54" s="73"/>
      <c r="E54" s="73"/>
      <c r="F54" s="73"/>
      <c r="G54" s="73"/>
      <c r="H54" s="73"/>
      <c r="I54" s="73"/>
      <c r="J54" s="73"/>
      <c r="K54" s="73"/>
      <c r="L54" s="73"/>
      <c r="M54" s="73"/>
      <c r="N54" s="73"/>
      <c r="O54" s="73"/>
      <c r="P54" s="73"/>
      <c r="Q54" s="73"/>
      <c r="R54" s="73"/>
      <c r="S54" s="73"/>
      <c r="T54" s="73"/>
      <c r="U54" s="73"/>
      <c r="V54" s="73"/>
      <c r="W54" s="73"/>
      <c r="X54" s="73"/>
      <c r="Y54" s="73"/>
      <c r="Z54" s="73"/>
    </row>
    <row r="55" spans="1:26" s="24" customFormat="1" ht="12.75" customHeight="1">
      <c r="A55" s="68" t="s">
        <v>644</v>
      </c>
      <c r="B55" s="68"/>
      <c r="C55" s="68"/>
      <c r="D55" s="68"/>
      <c r="E55" s="68"/>
      <c r="F55" s="68"/>
      <c r="G55" s="68"/>
      <c r="H55" s="68"/>
      <c r="I55" s="68"/>
      <c r="J55" s="68"/>
      <c r="K55" s="68"/>
      <c r="L55" s="68"/>
      <c r="M55" s="68"/>
      <c r="N55" s="68"/>
      <c r="O55" s="68"/>
      <c r="P55" s="68"/>
      <c r="Q55" s="68"/>
      <c r="R55" s="68"/>
      <c r="S55" s="68"/>
      <c r="T55" s="68"/>
      <c r="U55" s="68"/>
      <c r="V55" s="68"/>
      <c r="W55" s="68"/>
      <c r="X55" s="68"/>
      <c r="Y55" s="68"/>
      <c r="Z55" s="68"/>
    </row>
    <row r="56" spans="1:26" s="24" customFormat="1" ht="12.75" customHeight="1">
      <c r="A56" s="69" t="s">
        <v>643</v>
      </c>
      <c r="B56" s="69"/>
      <c r="C56" s="69"/>
      <c r="D56" s="69"/>
      <c r="E56" s="69"/>
      <c r="F56" s="69"/>
      <c r="G56" s="69"/>
      <c r="H56" s="69"/>
      <c r="I56" s="69"/>
      <c r="J56" s="69"/>
      <c r="K56" s="69"/>
      <c r="L56" s="69"/>
      <c r="M56" s="69"/>
      <c r="N56" s="69"/>
      <c r="O56" s="69"/>
      <c r="P56" s="69"/>
      <c r="Q56" s="69"/>
      <c r="R56" s="69"/>
      <c r="S56" s="69"/>
      <c r="T56" s="69"/>
      <c r="U56" s="69"/>
      <c r="V56" s="69"/>
      <c r="W56" s="69"/>
      <c r="X56" s="69"/>
      <c r="Y56" s="69"/>
      <c r="Z56" s="69"/>
    </row>
    <row r="57" spans="1:26" s="24" customFormat="1" ht="12.75" customHeight="1">
      <c r="A57" s="73" t="s">
        <v>642</v>
      </c>
      <c r="B57" s="73"/>
      <c r="C57" s="73"/>
      <c r="D57" s="73"/>
      <c r="E57" s="73"/>
      <c r="F57" s="73"/>
      <c r="G57" s="73"/>
      <c r="H57" s="73"/>
      <c r="I57" s="73"/>
      <c r="J57" s="73"/>
      <c r="K57" s="73"/>
      <c r="L57" s="73"/>
      <c r="M57" s="73"/>
      <c r="N57" s="73"/>
      <c r="O57" s="73"/>
      <c r="P57" s="73"/>
      <c r="Q57" s="73"/>
      <c r="R57" s="73"/>
      <c r="S57" s="73"/>
      <c r="T57" s="73"/>
      <c r="U57" s="73"/>
      <c r="V57" s="73"/>
      <c r="W57" s="73"/>
      <c r="X57" s="73"/>
      <c r="Y57" s="73"/>
      <c r="Z57" s="73"/>
    </row>
    <row r="58" spans="1:26" s="24" customFormat="1" ht="12.75" customHeight="1">
      <c r="A58" s="67" t="s">
        <v>634</v>
      </c>
      <c r="B58" s="67"/>
      <c r="C58" s="67"/>
      <c r="D58" s="67"/>
      <c r="E58" s="67"/>
      <c r="F58" s="67"/>
      <c r="G58" s="67"/>
      <c r="H58" s="67"/>
      <c r="I58" s="67"/>
      <c r="J58" s="67"/>
      <c r="K58" s="67"/>
      <c r="L58" s="67"/>
      <c r="M58" s="67"/>
      <c r="N58" s="67"/>
      <c r="O58" s="67"/>
      <c r="P58" s="67"/>
      <c r="Q58" s="67"/>
      <c r="R58" s="67"/>
      <c r="S58" s="67"/>
      <c r="T58" s="67"/>
      <c r="U58" s="67"/>
      <c r="V58" s="67"/>
      <c r="W58" s="67"/>
      <c r="X58" s="67"/>
      <c r="Y58" s="67"/>
      <c r="Z58" s="67"/>
    </row>
    <row r="59" spans="1:26" s="24" customFormat="1" ht="12.75" customHeight="1">
      <c r="A59" s="69" t="s">
        <v>641</v>
      </c>
      <c r="B59" s="69"/>
      <c r="C59" s="69"/>
      <c r="D59" s="69"/>
      <c r="E59" s="69"/>
      <c r="F59" s="69"/>
      <c r="G59" s="69"/>
      <c r="H59" s="69"/>
      <c r="I59" s="69"/>
      <c r="J59" s="69"/>
      <c r="K59" s="69"/>
      <c r="L59" s="69"/>
      <c r="M59" s="69"/>
      <c r="N59" s="69"/>
      <c r="O59" s="69"/>
      <c r="P59" s="69"/>
      <c r="Q59" s="69"/>
      <c r="R59" s="69"/>
      <c r="S59" s="69"/>
      <c r="T59" s="69"/>
      <c r="U59" s="69"/>
      <c r="V59" s="69"/>
      <c r="W59" s="69"/>
      <c r="X59" s="69"/>
      <c r="Y59" s="69"/>
      <c r="Z59" s="69"/>
    </row>
    <row r="60" spans="1:26" s="24" customFormat="1" ht="12.75" customHeight="1">
      <c r="A60" s="67" t="s">
        <v>640</v>
      </c>
      <c r="B60" s="67"/>
      <c r="C60" s="67"/>
      <c r="D60" s="67"/>
      <c r="E60" s="67"/>
      <c r="F60" s="67"/>
      <c r="G60" s="67"/>
      <c r="H60" s="67"/>
      <c r="I60" s="67"/>
      <c r="J60" s="67"/>
      <c r="K60" s="67"/>
      <c r="L60" s="67"/>
      <c r="M60" s="67"/>
      <c r="N60" s="67"/>
      <c r="O60" s="67"/>
      <c r="P60" s="67"/>
      <c r="Q60" s="67"/>
      <c r="R60" s="67"/>
      <c r="S60" s="67"/>
      <c r="T60" s="67"/>
      <c r="U60" s="67"/>
      <c r="V60" s="67"/>
      <c r="W60" s="67"/>
      <c r="X60" s="67"/>
      <c r="Y60" s="67"/>
      <c r="Z60" s="67"/>
    </row>
    <row r="61" spans="1:26" s="24" customFormat="1" ht="12.75" customHeight="1">
      <c r="A61" s="69" t="s">
        <v>639</v>
      </c>
      <c r="B61" s="69"/>
      <c r="C61" s="69"/>
      <c r="D61" s="69"/>
      <c r="E61" s="69"/>
      <c r="F61" s="69"/>
      <c r="G61" s="69"/>
      <c r="H61" s="69"/>
      <c r="I61" s="69"/>
      <c r="J61" s="69"/>
      <c r="K61" s="69"/>
      <c r="L61" s="69"/>
      <c r="M61" s="69"/>
      <c r="N61" s="69"/>
      <c r="O61" s="69"/>
      <c r="P61" s="69"/>
      <c r="Q61" s="69"/>
      <c r="R61" s="69"/>
      <c r="S61" s="69"/>
      <c r="T61" s="69"/>
      <c r="U61" s="69"/>
      <c r="V61" s="69"/>
      <c r="W61" s="69"/>
      <c r="X61" s="69"/>
      <c r="Y61" s="69"/>
      <c r="Z61" s="69"/>
    </row>
    <row r="62" spans="1:26" s="24" customFormat="1" ht="12.75" customHeight="1">
      <c r="A62" s="67" t="s">
        <v>638</v>
      </c>
      <c r="B62" s="67"/>
      <c r="C62" s="67"/>
      <c r="D62" s="67"/>
      <c r="E62" s="67"/>
      <c r="F62" s="67"/>
      <c r="G62" s="67"/>
      <c r="H62" s="67"/>
      <c r="I62" s="67"/>
      <c r="J62" s="67"/>
      <c r="K62" s="67"/>
      <c r="L62" s="67"/>
      <c r="M62" s="67"/>
      <c r="N62" s="67"/>
      <c r="O62" s="67"/>
      <c r="P62" s="67"/>
      <c r="Q62" s="67"/>
      <c r="R62" s="67"/>
      <c r="S62" s="67"/>
      <c r="T62" s="67"/>
      <c r="U62" s="67"/>
      <c r="V62" s="67"/>
      <c r="W62" s="67"/>
      <c r="X62" s="67"/>
      <c r="Y62" s="67"/>
      <c r="Z62" s="67"/>
    </row>
    <row r="63" spans="1:26" s="24" customFormat="1" ht="12.75" customHeight="1">
      <c r="A63" s="67" t="s">
        <v>637</v>
      </c>
      <c r="B63" s="67"/>
      <c r="C63" s="67"/>
      <c r="D63" s="67"/>
      <c r="E63" s="67"/>
      <c r="F63" s="67"/>
      <c r="G63" s="67"/>
      <c r="H63" s="67"/>
      <c r="I63" s="67"/>
      <c r="J63" s="67"/>
      <c r="K63" s="67"/>
      <c r="L63" s="67"/>
      <c r="M63" s="67"/>
      <c r="N63" s="67"/>
      <c r="O63" s="67"/>
      <c r="P63" s="67"/>
      <c r="Q63" s="67"/>
      <c r="R63" s="67"/>
      <c r="S63" s="67"/>
      <c r="T63" s="67"/>
      <c r="U63" s="67"/>
      <c r="V63" s="67"/>
      <c r="W63" s="67"/>
      <c r="X63" s="67"/>
      <c r="Y63" s="67"/>
      <c r="Z63" s="67"/>
    </row>
    <row r="64" spans="1:26" s="24" customFormat="1" ht="12.75" customHeight="1">
      <c r="A64" s="69" t="s">
        <v>636</v>
      </c>
      <c r="B64" s="69"/>
      <c r="C64" s="69"/>
      <c r="D64" s="69"/>
      <c r="E64" s="69"/>
      <c r="F64" s="69"/>
      <c r="G64" s="69"/>
      <c r="H64" s="69"/>
      <c r="I64" s="69"/>
      <c r="J64" s="69"/>
      <c r="K64" s="69"/>
      <c r="L64" s="69"/>
      <c r="M64" s="69"/>
      <c r="N64" s="69"/>
      <c r="O64" s="69"/>
      <c r="P64" s="69"/>
      <c r="Q64" s="69"/>
      <c r="R64" s="69"/>
      <c r="S64" s="69"/>
      <c r="T64" s="69"/>
      <c r="U64" s="69"/>
      <c r="V64" s="69"/>
      <c r="W64" s="69"/>
      <c r="X64" s="69"/>
      <c r="Y64" s="69"/>
      <c r="Z64" s="69"/>
    </row>
    <row r="65" spans="1:26" s="24" customFormat="1" ht="12.75" customHeight="1">
      <c r="A65" s="73" t="s">
        <v>635</v>
      </c>
      <c r="B65" s="73"/>
      <c r="C65" s="73"/>
      <c r="D65" s="73"/>
      <c r="E65" s="73"/>
      <c r="F65" s="73"/>
      <c r="G65" s="73"/>
      <c r="H65" s="73"/>
      <c r="I65" s="73"/>
      <c r="J65" s="73"/>
      <c r="K65" s="73"/>
      <c r="L65" s="73"/>
      <c r="M65" s="73"/>
      <c r="N65" s="73"/>
      <c r="O65" s="73"/>
      <c r="P65" s="73"/>
      <c r="Q65" s="73"/>
      <c r="R65" s="73"/>
      <c r="S65" s="73"/>
      <c r="T65" s="73"/>
      <c r="U65" s="73"/>
      <c r="V65" s="73"/>
      <c r="W65" s="73"/>
      <c r="X65" s="73"/>
      <c r="Y65" s="73"/>
      <c r="Z65" s="73"/>
    </row>
    <row r="66" spans="1:26" s="24" customFormat="1" ht="12.75" customHeight="1">
      <c r="A66" s="67" t="s">
        <v>634</v>
      </c>
      <c r="B66" s="67"/>
      <c r="C66" s="67"/>
      <c r="D66" s="67"/>
      <c r="E66" s="67"/>
      <c r="F66" s="67"/>
      <c r="G66" s="67"/>
      <c r="H66" s="67"/>
      <c r="I66" s="67"/>
      <c r="J66" s="67"/>
      <c r="K66" s="67"/>
      <c r="L66" s="67"/>
      <c r="M66" s="67"/>
      <c r="N66" s="67"/>
      <c r="O66" s="67"/>
      <c r="P66" s="67"/>
      <c r="Q66" s="67"/>
      <c r="R66" s="67"/>
      <c r="S66" s="67"/>
      <c r="T66" s="67"/>
      <c r="U66" s="67"/>
      <c r="V66" s="67"/>
      <c r="W66" s="67"/>
      <c r="X66" s="67"/>
      <c r="Y66" s="67"/>
      <c r="Z66" s="67"/>
    </row>
    <row r="67" spans="1:26" s="24" customFormat="1" ht="12.75" customHeight="1">
      <c r="A67" s="69" t="s">
        <v>633</v>
      </c>
      <c r="B67" s="69"/>
      <c r="C67" s="69"/>
      <c r="D67" s="69"/>
      <c r="E67" s="69"/>
      <c r="F67" s="69"/>
      <c r="G67" s="69"/>
      <c r="H67" s="69"/>
      <c r="I67" s="69"/>
      <c r="J67" s="69"/>
      <c r="K67" s="69"/>
      <c r="L67" s="69"/>
      <c r="M67" s="69"/>
      <c r="N67" s="69"/>
      <c r="O67" s="69"/>
      <c r="P67" s="69"/>
      <c r="Q67" s="69"/>
      <c r="R67" s="69"/>
      <c r="S67" s="69"/>
      <c r="T67" s="69"/>
      <c r="U67" s="69"/>
      <c r="V67" s="69"/>
      <c r="W67" s="69"/>
      <c r="X67" s="69"/>
      <c r="Y67" s="69"/>
      <c r="Z67" s="69"/>
    </row>
    <row r="68" spans="1:26" s="24" customFormat="1" ht="12.75" customHeight="1">
      <c r="A68" s="67" t="s">
        <v>632</v>
      </c>
      <c r="B68" s="67"/>
      <c r="C68" s="67"/>
      <c r="D68" s="67"/>
      <c r="E68" s="67"/>
      <c r="F68" s="67"/>
      <c r="G68" s="67"/>
      <c r="H68" s="67"/>
      <c r="I68" s="67"/>
      <c r="J68" s="67"/>
      <c r="K68" s="67"/>
      <c r="L68" s="67"/>
      <c r="M68" s="67"/>
      <c r="N68" s="67"/>
      <c r="O68" s="67"/>
      <c r="P68" s="67"/>
      <c r="Q68" s="67"/>
      <c r="R68" s="67"/>
      <c r="S68" s="67"/>
      <c r="T68" s="67"/>
      <c r="U68" s="67"/>
      <c r="V68" s="67"/>
      <c r="W68" s="67"/>
      <c r="X68" s="67"/>
      <c r="Y68" s="67"/>
      <c r="Z68" s="67"/>
    </row>
    <row r="69" spans="1:26" s="24" customFormat="1" ht="12.75" customHeight="1">
      <c r="A69" s="69" t="s">
        <v>631</v>
      </c>
      <c r="B69" s="69"/>
      <c r="C69" s="69"/>
      <c r="D69" s="69"/>
      <c r="E69" s="69"/>
      <c r="F69" s="69"/>
      <c r="G69" s="69"/>
      <c r="H69" s="69"/>
      <c r="I69" s="69"/>
      <c r="J69" s="69"/>
      <c r="K69" s="69"/>
      <c r="L69" s="69"/>
      <c r="M69" s="69"/>
      <c r="N69" s="69"/>
      <c r="O69" s="69"/>
      <c r="P69" s="69"/>
      <c r="Q69" s="69"/>
      <c r="R69" s="69"/>
      <c r="S69" s="69"/>
      <c r="T69" s="69"/>
      <c r="U69" s="69"/>
      <c r="V69" s="69"/>
      <c r="W69" s="69"/>
      <c r="X69" s="69"/>
      <c r="Y69" s="69"/>
      <c r="Z69" s="69"/>
    </row>
    <row r="70" spans="1:26" s="24" customFormat="1" ht="12.75" customHeight="1">
      <c r="A70" s="73" t="s">
        <v>630</v>
      </c>
      <c r="B70" s="73"/>
      <c r="C70" s="73"/>
      <c r="D70" s="73"/>
      <c r="E70" s="73"/>
      <c r="F70" s="73"/>
      <c r="G70" s="73"/>
      <c r="H70" s="73"/>
      <c r="I70" s="73"/>
      <c r="J70" s="73"/>
      <c r="K70" s="73"/>
      <c r="L70" s="73"/>
      <c r="M70" s="73"/>
      <c r="N70" s="73"/>
      <c r="O70" s="73"/>
      <c r="P70" s="73"/>
      <c r="Q70" s="73"/>
      <c r="R70" s="73"/>
      <c r="S70" s="73"/>
      <c r="T70" s="73"/>
      <c r="U70" s="73"/>
      <c r="V70" s="73"/>
      <c r="W70" s="73"/>
      <c r="X70" s="73"/>
      <c r="Y70" s="73"/>
      <c r="Z70" s="73"/>
    </row>
    <row r="71" spans="1:26" s="24" customFormat="1" ht="12.75" customHeight="1">
      <c r="A71" s="67" t="s">
        <v>629</v>
      </c>
      <c r="B71" s="67"/>
      <c r="C71" s="67"/>
      <c r="D71" s="67"/>
      <c r="E71" s="67"/>
      <c r="F71" s="67"/>
      <c r="G71" s="67"/>
      <c r="H71" s="67"/>
      <c r="I71" s="67"/>
      <c r="J71" s="67"/>
      <c r="K71" s="67"/>
      <c r="L71" s="67"/>
      <c r="M71" s="67"/>
      <c r="N71" s="67"/>
      <c r="O71" s="67"/>
      <c r="P71" s="67"/>
      <c r="Q71" s="67"/>
      <c r="R71" s="67"/>
      <c r="S71" s="67"/>
      <c r="T71" s="67"/>
      <c r="U71" s="67"/>
      <c r="V71" s="67"/>
      <c r="W71" s="67"/>
      <c r="X71" s="67"/>
      <c r="Y71" s="67"/>
      <c r="Z71" s="67"/>
    </row>
    <row r="72" spans="1:26" s="25" customFormat="1" ht="12.75" customHeight="1">
      <c r="A72" s="68" t="s">
        <v>628</v>
      </c>
      <c r="B72" s="68"/>
      <c r="C72" s="68"/>
      <c r="D72" s="68"/>
      <c r="E72" s="68"/>
      <c r="F72" s="68"/>
      <c r="G72" s="68"/>
      <c r="H72" s="68"/>
      <c r="I72" s="68"/>
      <c r="J72" s="68"/>
      <c r="K72" s="68"/>
      <c r="L72" s="68"/>
      <c r="M72" s="68"/>
      <c r="N72" s="68"/>
      <c r="O72" s="68"/>
      <c r="P72" s="68"/>
      <c r="Q72" s="68"/>
      <c r="R72" s="68"/>
      <c r="S72" s="68"/>
      <c r="T72" s="68"/>
      <c r="U72" s="68"/>
      <c r="V72" s="68"/>
      <c r="W72" s="68"/>
      <c r="X72" s="68"/>
      <c r="Y72" s="68"/>
      <c r="Z72" s="68"/>
    </row>
    <row r="73" spans="1:26" s="25" customFormat="1" ht="12.75" customHeight="1">
      <c r="A73" s="69" t="s">
        <v>627</v>
      </c>
      <c r="B73" s="69"/>
      <c r="C73" s="69"/>
      <c r="D73" s="69"/>
      <c r="E73" s="69"/>
      <c r="F73" s="69"/>
      <c r="G73" s="69"/>
      <c r="H73" s="69"/>
      <c r="I73" s="69"/>
      <c r="J73" s="69"/>
      <c r="K73" s="69"/>
      <c r="L73" s="69"/>
      <c r="M73" s="69"/>
      <c r="N73" s="69"/>
      <c r="O73" s="69"/>
      <c r="P73" s="69"/>
      <c r="Q73" s="69"/>
      <c r="R73" s="69"/>
      <c r="S73" s="69"/>
      <c r="T73" s="69"/>
      <c r="U73" s="69"/>
      <c r="V73" s="69"/>
      <c r="W73" s="69"/>
      <c r="X73" s="69"/>
      <c r="Y73" s="69"/>
      <c r="Z73" s="69"/>
    </row>
    <row r="74" spans="1:26" s="25" customFormat="1" ht="12.75" customHeight="1">
      <c r="A74" s="67" t="s">
        <v>626</v>
      </c>
      <c r="B74" s="67"/>
      <c r="C74" s="67"/>
      <c r="D74" s="67"/>
      <c r="E74" s="67"/>
      <c r="F74" s="67"/>
      <c r="G74" s="67"/>
      <c r="H74" s="67"/>
      <c r="I74" s="67"/>
      <c r="J74" s="67"/>
      <c r="K74" s="67"/>
      <c r="L74" s="67"/>
      <c r="M74" s="67"/>
      <c r="N74" s="67"/>
      <c r="O74" s="67"/>
      <c r="P74" s="67"/>
      <c r="Q74" s="67"/>
      <c r="R74" s="67"/>
      <c r="S74" s="67"/>
      <c r="T74" s="67"/>
      <c r="U74" s="67"/>
      <c r="V74" s="67"/>
      <c r="W74" s="67"/>
      <c r="X74" s="67"/>
      <c r="Y74" s="67"/>
      <c r="Z74" s="67"/>
    </row>
    <row r="75" spans="1:26" s="25" customFormat="1" ht="12.75" customHeight="1">
      <c r="A75" s="67" t="s">
        <v>625</v>
      </c>
      <c r="B75" s="67"/>
      <c r="C75" s="67"/>
      <c r="D75" s="67"/>
      <c r="E75" s="67"/>
      <c r="F75" s="67"/>
      <c r="G75" s="67"/>
      <c r="H75" s="67"/>
      <c r="I75" s="67"/>
      <c r="J75" s="67"/>
      <c r="K75" s="67"/>
      <c r="L75" s="67"/>
      <c r="M75" s="67"/>
      <c r="N75" s="67"/>
      <c r="O75" s="67"/>
      <c r="P75" s="67"/>
      <c r="Q75" s="67"/>
      <c r="R75" s="67"/>
      <c r="S75" s="67"/>
      <c r="T75" s="67"/>
      <c r="U75" s="67"/>
      <c r="V75" s="67"/>
      <c r="W75" s="67"/>
      <c r="X75" s="67"/>
      <c r="Y75" s="67"/>
      <c r="Z75" s="67"/>
    </row>
    <row r="76" spans="1:26" s="24" customFormat="1" ht="12.75" customHeight="1">
      <c r="A76" s="67" t="s">
        <v>622</v>
      </c>
      <c r="B76" s="67"/>
      <c r="C76" s="67"/>
      <c r="D76" s="67"/>
      <c r="E76" s="67"/>
      <c r="F76" s="67"/>
      <c r="G76" s="67"/>
      <c r="H76" s="67"/>
      <c r="I76" s="67"/>
      <c r="J76" s="67"/>
      <c r="K76" s="67"/>
      <c r="L76" s="67"/>
      <c r="M76" s="67"/>
      <c r="N76" s="67"/>
      <c r="O76" s="67"/>
      <c r="P76" s="67"/>
      <c r="Q76" s="67"/>
      <c r="R76" s="67"/>
      <c r="S76" s="67"/>
      <c r="T76" s="67"/>
      <c r="U76" s="67"/>
      <c r="V76" s="67"/>
      <c r="W76" s="67"/>
      <c r="X76" s="67"/>
      <c r="Y76" s="67"/>
      <c r="Z76" s="67"/>
    </row>
    <row r="77" spans="1:26" ht="12.75" customHeight="1">
      <c r="A77" s="69" t="s">
        <v>624</v>
      </c>
      <c r="B77" s="69"/>
      <c r="C77" s="69"/>
      <c r="D77" s="69"/>
      <c r="E77" s="69"/>
      <c r="F77" s="69"/>
      <c r="G77" s="69"/>
      <c r="H77" s="69"/>
      <c r="I77" s="69"/>
      <c r="J77" s="69"/>
      <c r="K77" s="69"/>
      <c r="L77" s="69"/>
      <c r="M77" s="69"/>
      <c r="N77" s="69"/>
      <c r="O77" s="69"/>
      <c r="P77" s="69"/>
      <c r="Q77" s="69"/>
      <c r="R77" s="69"/>
      <c r="S77" s="69"/>
      <c r="T77" s="69"/>
      <c r="U77" s="69"/>
      <c r="V77" s="69"/>
      <c r="W77" s="69"/>
      <c r="X77" s="69"/>
      <c r="Y77" s="69"/>
      <c r="Z77" s="69"/>
    </row>
    <row r="78" spans="1:26" s="24" customFormat="1" ht="12.75" customHeight="1">
      <c r="A78" s="67" t="s">
        <v>623</v>
      </c>
      <c r="B78" s="67"/>
      <c r="C78" s="67"/>
      <c r="D78" s="67"/>
      <c r="E78" s="67"/>
      <c r="F78" s="67"/>
      <c r="G78" s="67"/>
      <c r="H78" s="67"/>
      <c r="I78" s="67"/>
      <c r="J78" s="67"/>
      <c r="K78" s="67"/>
      <c r="L78" s="67"/>
      <c r="M78" s="67"/>
      <c r="N78" s="67"/>
      <c r="O78" s="67"/>
      <c r="P78" s="67"/>
      <c r="Q78" s="67"/>
      <c r="R78" s="67"/>
      <c r="S78" s="67"/>
      <c r="T78" s="67"/>
      <c r="U78" s="67"/>
      <c r="V78" s="67"/>
      <c r="W78" s="67"/>
      <c r="X78" s="67"/>
      <c r="Y78" s="67"/>
      <c r="Z78" s="67"/>
    </row>
    <row r="79" spans="1:26" s="25" customFormat="1" ht="12.75" customHeight="1">
      <c r="A79" s="67" t="s">
        <v>622</v>
      </c>
      <c r="B79" s="67"/>
      <c r="C79" s="67"/>
      <c r="D79" s="67"/>
      <c r="E79" s="67"/>
      <c r="F79" s="67"/>
      <c r="G79" s="67"/>
      <c r="H79" s="67"/>
      <c r="I79" s="67"/>
      <c r="J79" s="67"/>
      <c r="K79" s="67"/>
      <c r="L79" s="67"/>
      <c r="M79" s="67"/>
      <c r="N79" s="67"/>
      <c r="O79" s="67"/>
      <c r="P79" s="67"/>
      <c r="Q79" s="67"/>
      <c r="R79" s="67"/>
      <c r="S79" s="67"/>
      <c r="T79" s="67"/>
      <c r="U79" s="67"/>
      <c r="V79" s="67"/>
      <c r="W79" s="67"/>
      <c r="X79" s="67"/>
      <c r="Y79" s="67"/>
      <c r="Z79" s="67"/>
    </row>
    <row r="80" spans="1:26" s="24" customFormat="1" ht="12.75" customHeight="1">
      <c r="A80" s="68" t="s">
        <v>621</v>
      </c>
      <c r="B80" s="68"/>
      <c r="C80" s="68"/>
      <c r="D80" s="68"/>
      <c r="E80" s="68"/>
      <c r="F80" s="68"/>
      <c r="G80" s="68"/>
      <c r="H80" s="68"/>
      <c r="I80" s="68"/>
      <c r="J80" s="68"/>
      <c r="K80" s="68"/>
      <c r="L80" s="68"/>
      <c r="M80" s="68"/>
      <c r="N80" s="68"/>
      <c r="O80" s="68"/>
      <c r="P80" s="68"/>
      <c r="Q80" s="68"/>
      <c r="R80" s="68"/>
      <c r="S80" s="68"/>
      <c r="T80" s="68"/>
      <c r="U80" s="68"/>
      <c r="V80" s="68"/>
      <c r="W80" s="68"/>
      <c r="X80" s="68"/>
      <c r="Y80" s="68"/>
      <c r="Z80" s="68"/>
    </row>
    <row r="81" spans="1:26" s="24" customFormat="1" ht="12.75" customHeight="1">
      <c r="A81" s="67" t="s">
        <v>620</v>
      </c>
      <c r="B81" s="67"/>
      <c r="C81" s="67"/>
      <c r="D81" s="67"/>
      <c r="E81" s="67"/>
      <c r="F81" s="67"/>
      <c r="G81" s="67"/>
      <c r="H81" s="67"/>
      <c r="I81" s="67"/>
      <c r="J81" s="67"/>
      <c r="K81" s="67"/>
      <c r="L81" s="67"/>
      <c r="M81" s="67"/>
      <c r="N81" s="67"/>
      <c r="O81" s="67"/>
      <c r="P81" s="67"/>
      <c r="Q81" s="67"/>
      <c r="R81" s="67"/>
      <c r="S81" s="67"/>
      <c r="T81" s="67"/>
      <c r="U81" s="67"/>
      <c r="V81" s="67"/>
      <c r="W81" s="67"/>
      <c r="X81" s="67"/>
      <c r="Y81" s="67"/>
      <c r="Z81" s="67"/>
    </row>
    <row r="82" spans="1:26" s="24" customFormat="1" ht="12.75" customHeight="1">
      <c r="A82" s="67" t="s">
        <v>619</v>
      </c>
      <c r="B82" s="67"/>
      <c r="C82" s="67"/>
      <c r="D82" s="67"/>
      <c r="E82" s="67"/>
      <c r="F82" s="67"/>
      <c r="G82" s="67"/>
      <c r="H82" s="67"/>
      <c r="I82" s="67"/>
      <c r="J82" s="67"/>
      <c r="K82" s="67"/>
      <c r="L82" s="67"/>
      <c r="M82" s="67"/>
      <c r="N82" s="67"/>
      <c r="O82" s="67"/>
      <c r="P82" s="67"/>
      <c r="Q82" s="67"/>
      <c r="R82" s="67"/>
      <c r="S82" s="67"/>
      <c r="T82" s="67"/>
      <c r="U82" s="67"/>
      <c r="V82" s="67"/>
      <c r="W82" s="67"/>
      <c r="X82" s="67"/>
      <c r="Y82" s="67"/>
      <c r="Z82" s="67"/>
    </row>
    <row r="83" spans="1:26" ht="12.75" customHeight="1">
      <c r="A83" s="67" t="s">
        <v>618</v>
      </c>
      <c r="B83" s="67"/>
      <c r="C83" s="67"/>
      <c r="D83" s="67"/>
      <c r="E83" s="67"/>
      <c r="F83" s="67"/>
      <c r="G83" s="67"/>
      <c r="H83" s="67"/>
      <c r="I83" s="67"/>
      <c r="J83" s="67"/>
      <c r="K83" s="67"/>
      <c r="L83" s="67"/>
      <c r="M83" s="67"/>
      <c r="N83" s="67"/>
      <c r="O83" s="67"/>
      <c r="P83" s="67"/>
      <c r="Q83" s="67"/>
      <c r="R83" s="67"/>
      <c r="S83" s="67"/>
      <c r="T83" s="67"/>
      <c r="U83" s="67"/>
      <c r="V83" s="67"/>
      <c r="W83" s="67"/>
      <c r="X83" s="67"/>
      <c r="Y83" s="67"/>
      <c r="Z83" s="67"/>
    </row>
    <row r="84" spans="1:26" ht="12.75" customHeight="1">
      <c r="A84" s="61" t="s">
        <v>617</v>
      </c>
      <c r="B84" s="61"/>
      <c r="C84" s="61"/>
      <c r="D84" s="61"/>
      <c r="E84" s="61"/>
      <c r="F84" s="61"/>
      <c r="G84" s="61"/>
      <c r="H84" s="61"/>
      <c r="I84" s="61"/>
      <c r="J84" s="61"/>
      <c r="K84" s="61"/>
      <c r="L84" s="61"/>
      <c r="M84" s="61"/>
      <c r="N84" s="61"/>
      <c r="O84" s="61"/>
      <c r="P84" s="61"/>
      <c r="Q84" s="61"/>
      <c r="R84" s="61"/>
      <c r="S84" s="61"/>
      <c r="T84" s="61"/>
      <c r="U84" s="61"/>
      <c r="V84" s="61"/>
      <c r="W84" s="61"/>
      <c r="X84" s="61"/>
      <c r="Y84" s="61"/>
      <c r="Z84" s="61"/>
    </row>
  </sheetData>
  <mergeCells count="58">
    <mergeCell ref="A1:AG1"/>
    <mergeCell ref="A52:Z52"/>
    <mergeCell ref="A53:Z53"/>
    <mergeCell ref="A54:Z54"/>
    <mergeCell ref="A55:Z55"/>
    <mergeCell ref="A28:Z28"/>
    <mergeCell ref="A29:Z29"/>
    <mergeCell ref="A30:Z30"/>
    <mergeCell ref="A31:Z31"/>
    <mergeCell ref="A32:Z32"/>
    <mergeCell ref="A35:Z35"/>
    <mergeCell ref="A36:Z36"/>
    <mergeCell ref="A37:Z37"/>
    <mergeCell ref="A43:Z43"/>
    <mergeCell ref="A49:Z49"/>
    <mergeCell ref="A50:Z50"/>
    <mergeCell ref="A51:Z51"/>
    <mergeCell ref="A33:Z33"/>
    <mergeCell ref="A34:Z34"/>
    <mergeCell ref="A56:Z56"/>
    <mergeCell ref="A66:Z66"/>
    <mergeCell ref="A57:Z57"/>
    <mergeCell ref="A58:Z58"/>
    <mergeCell ref="A59:Z59"/>
    <mergeCell ref="A60:Z60"/>
    <mergeCell ref="A61:Z61"/>
    <mergeCell ref="A72:Z72"/>
    <mergeCell ref="A73:Z73"/>
    <mergeCell ref="A38:Z38"/>
    <mergeCell ref="A39:Z39"/>
    <mergeCell ref="A40:Z40"/>
    <mergeCell ref="A41:Z41"/>
    <mergeCell ref="A42:Z42"/>
    <mergeCell ref="A67:Z67"/>
    <mergeCell ref="A68:Z68"/>
    <mergeCell ref="A69:Z69"/>
    <mergeCell ref="A70:Z70"/>
    <mergeCell ref="A71:Z71"/>
    <mergeCell ref="A62:Z62"/>
    <mergeCell ref="A63:Z63"/>
    <mergeCell ref="A64:Z64"/>
    <mergeCell ref="A65:Z65"/>
    <mergeCell ref="A84:Z84"/>
    <mergeCell ref="A44:Z44"/>
    <mergeCell ref="A45:Z45"/>
    <mergeCell ref="A46:Z46"/>
    <mergeCell ref="A47:Z47"/>
    <mergeCell ref="A48:Z48"/>
    <mergeCell ref="A79:Z79"/>
    <mergeCell ref="A80:Z80"/>
    <mergeCell ref="A81:Z81"/>
    <mergeCell ref="A82:Z82"/>
    <mergeCell ref="A83:Z83"/>
    <mergeCell ref="A74:Z74"/>
    <mergeCell ref="A75:Z75"/>
    <mergeCell ref="A76:Z76"/>
    <mergeCell ref="A77:Z77"/>
    <mergeCell ref="A78:Z78"/>
  </mergeCells>
  <pageMargins left="0.25" right="0.25" top="0.25" bottom="0.25" header="0.3" footer="0.3"/>
  <pageSetup scale="4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578</v>
      </c>
    </row>
    <row r="2" spans="1:7">
      <c r="A2" s="1"/>
    </row>
    <row r="3" spans="1:7" ht="45">
      <c r="A3" s="19" t="s">
        <v>579</v>
      </c>
      <c r="B3" s="19" t="s">
        <v>580</v>
      </c>
      <c r="C3" s="19" t="s">
        <v>581</v>
      </c>
      <c r="D3" s="19" t="s">
        <v>582</v>
      </c>
      <c r="E3" s="19" t="s">
        <v>583</v>
      </c>
      <c r="F3" s="19" t="s">
        <v>584</v>
      </c>
      <c r="G3" s="19" t="s">
        <v>585</v>
      </c>
    </row>
    <row r="4" spans="1:7">
      <c r="A4" t="s">
        <v>586</v>
      </c>
      <c r="B4" s="20">
        <v>21611</v>
      </c>
      <c r="C4" s="20">
        <v>244203</v>
      </c>
      <c r="D4" s="20">
        <v>3584</v>
      </c>
      <c r="E4">
        <v>11.3</v>
      </c>
      <c r="F4">
        <v>5.7</v>
      </c>
      <c r="G4">
        <v>2.4</v>
      </c>
    </row>
    <row r="5" spans="1:7">
      <c r="A5" t="s">
        <v>587</v>
      </c>
      <c r="B5" s="20">
        <v>10147</v>
      </c>
      <c r="C5" s="20">
        <v>121865</v>
      </c>
      <c r="D5" s="20">
        <v>2035</v>
      </c>
      <c r="E5">
        <v>12</v>
      </c>
      <c r="F5">
        <v>6</v>
      </c>
      <c r="G5">
        <v>2.7</v>
      </c>
    </row>
    <row r="6" spans="1:7">
      <c r="A6" t="s">
        <v>588</v>
      </c>
      <c r="B6">
        <v>735</v>
      </c>
      <c r="C6" s="20">
        <v>8137</v>
      </c>
      <c r="D6">
        <v>154</v>
      </c>
      <c r="E6">
        <v>11.1</v>
      </c>
      <c r="F6">
        <v>7.8</v>
      </c>
      <c r="G6">
        <v>2.4</v>
      </c>
    </row>
    <row r="7" spans="1:7">
      <c r="A7" t="s">
        <v>589</v>
      </c>
      <c r="B7">
        <v>854</v>
      </c>
      <c r="C7" s="20">
        <v>12694</v>
      </c>
      <c r="D7">
        <v>220</v>
      </c>
      <c r="E7">
        <v>14.9</v>
      </c>
      <c r="F7">
        <v>4.0999999999999996</v>
      </c>
      <c r="G7">
        <v>3.8</v>
      </c>
    </row>
    <row r="8" spans="1:7">
      <c r="A8" t="s">
        <v>590</v>
      </c>
      <c r="B8" s="20">
        <v>1704</v>
      </c>
      <c r="C8" s="20">
        <v>18728</v>
      </c>
      <c r="D8">
        <v>212</v>
      </c>
      <c r="E8">
        <v>11</v>
      </c>
      <c r="F8">
        <v>4.7</v>
      </c>
      <c r="G8">
        <v>2.2999999999999998</v>
      </c>
    </row>
    <row r="9" spans="1:7">
      <c r="A9" t="s">
        <v>591</v>
      </c>
      <c r="B9" s="20">
        <v>2508</v>
      </c>
      <c r="C9" s="20">
        <v>21580</v>
      </c>
      <c r="D9">
        <v>362</v>
      </c>
      <c r="E9">
        <v>8.6</v>
      </c>
      <c r="F9">
        <v>6.3</v>
      </c>
      <c r="G9">
        <v>2.2999999999999998</v>
      </c>
    </row>
    <row r="10" spans="1:7">
      <c r="A10" t="s">
        <v>592</v>
      </c>
      <c r="B10" s="20">
        <v>3916</v>
      </c>
      <c r="C10" s="20">
        <v>43741</v>
      </c>
      <c r="D10">
        <v>280</v>
      </c>
      <c r="E10">
        <v>11.2</v>
      </c>
      <c r="F10">
        <v>4.5999999999999996</v>
      </c>
      <c r="G10">
        <v>1.3</v>
      </c>
    </row>
    <row r="11" spans="1:7">
      <c r="A11" t="s">
        <v>593</v>
      </c>
      <c r="B11" s="20">
        <v>1747</v>
      </c>
      <c r="C11" s="20">
        <v>17458</v>
      </c>
      <c r="D11">
        <v>322</v>
      </c>
      <c r="E11">
        <v>10</v>
      </c>
      <c r="F11">
        <v>6.8</v>
      </c>
      <c r="G11">
        <v>2.4</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heetViews>
  <sheetFormatPr defaultRowHeight="15"/>
  <cols>
    <col min="1" max="1" width="41.140625" customWidth="1"/>
    <col min="2" max="6" width="10.42578125" style="54" customWidth="1"/>
  </cols>
  <sheetData>
    <row r="1" spans="1:7">
      <c r="A1" s="15" t="s">
        <v>1126</v>
      </c>
      <c r="B1" s="58"/>
      <c r="C1" s="58"/>
      <c r="D1" s="58"/>
      <c r="E1" s="58"/>
      <c r="F1" s="58"/>
    </row>
    <row r="2" spans="1:7">
      <c r="B2" s="56">
        <v>2010</v>
      </c>
      <c r="C2" s="56" t="s">
        <v>1127</v>
      </c>
      <c r="D2" s="56" t="s">
        <v>1128</v>
      </c>
      <c r="E2" s="56" t="s">
        <v>1129</v>
      </c>
      <c r="F2" s="56" t="s">
        <v>1130</v>
      </c>
      <c r="G2" s="57"/>
    </row>
    <row r="3" spans="1:7">
      <c r="A3" t="s">
        <v>1131</v>
      </c>
      <c r="B3" s="54">
        <v>130</v>
      </c>
      <c r="C3" s="54">
        <v>130</v>
      </c>
      <c r="D3" s="54">
        <v>130</v>
      </c>
      <c r="E3" s="54">
        <v>130</v>
      </c>
      <c r="F3" s="54">
        <v>130</v>
      </c>
    </row>
    <row r="4" spans="1:7">
      <c r="A4" t="s">
        <v>1132</v>
      </c>
      <c r="B4" s="54">
        <v>110.8</v>
      </c>
      <c r="C4" s="54">
        <v>91.6</v>
      </c>
      <c r="D4" s="54">
        <v>85.6</v>
      </c>
      <c r="E4" s="54">
        <v>81</v>
      </c>
      <c r="F4" s="54">
        <v>71.2</v>
      </c>
    </row>
    <row r="5" spans="1:7">
      <c r="A5" t="s">
        <v>1133</v>
      </c>
      <c r="C5" s="54">
        <v>87.5</v>
      </c>
      <c r="D5" s="54">
        <v>90.2</v>
      </c>
      <c r="E5" s="54">
        <v>92.5</v>
      </c>
      <c r="F5" s="54">
        <v>94</v>
      </c>
    </row>
    <row r="6" spans="1:7">
      <c r="A6" t="s">
        <v>1134</v>
      </c>
      <c r="C6" s="54">
        <v>90.7</v>
      </c>
      <c r="D6" s="54">
        <v>91.6</v>
      </c>
      <c r="E6" s="54">
        <v>92.5</v>
      </c>
      <c r="F6" s="54">
        <v>93.5</v>
      </c>
    </row>
    <row r="7" spans="1:7">
      <c r="A7" t="s">
        <v>1135</v>
      </c>
      <c r="C7" s="54">
        <v>86.7</v>
      </c>
      <c r="D7" s="54">
        <v>87.8</v>
      </c>
      <c r="E7" s="54">
        <v>88</v>
      </c>
    </row>
    <row r="8" spans="1:7">
      <c r="A8" t="s">
        <v>1136</v>
      </c>
      <c r="B8" s="54">
        <v>152</v>
      </c>
      <c r="C8" s="54">
        <v>104.1</v>
      </c>
      <c r="D8" s="54">
        <v>98.2</v>
      </c>
      <c r="E8" s="54">
        <v>92.3</v>
      </c>
      <c r="F8" s="54">
        <v>84.6</v>
      </c>
    </row>
    <row r="9" spans="1:7">
      <c r="A9" t="s">
        <v>1137</v>
      </c>
      <c r="B9" s="54">
        <v>80</v>
      </c>
      <c r="C9" s="54">
        <v>88</v>
      </c>
      <c r="D9" s="54">
        <v>92</v>
      </c>
      <c r="E9" s="54">
        <v>90</v>
      </c>
      <c r="F9" s="54">
        <v>94</v>
      </c>
    </row>
    <row r="10" spans="1:7">
      <c r="A10" t="s">
        <v>1138</v>
      </c>
      <c r="B10" s="54">
        <v>37.6</v>
      </c>
      <c r="C10" s="54">
        <v>25.8</v>
      </c>
      <c r="D10" s="54">
        <v>21.7</v>
      </c>
      <c r="E10" s="54">
        <v>19.899999999999999</v>
      </c>
      <c r="F10" s="54">
        <v>15.9</v>
      </c>
    </row>
    <row r="11" spans="1:7">
      <c r="A11" t="s">
        <v>1145</v>
      </c>
      <c r="B11" s="54">
        <v>152</v>
      </c>
      <c r="C11" s="54">
        <v>195</v>
      </c>
      <c r="D11" s="54">
        <v>225</v>
      </c>
      <c r="E11" s="54">
        <v>250</v>
      </c>
      <c r="F11" s="54">
        <v>303</v>
      </c>
    </row>
    <row r="12" spans="1:7">
      <c r="A12" t="s">
        <v>1139</v>
      </c>
      <c r="B12" s="54">
        <v>22.1</v>
      </c>
      <c r="C12" s="54">
        <v>17.3</v>
      </c>
      <c r="D12" s="54">
        <v>15</v>
      </c>
      <c r="E12" s="54">
        <v>13.5</v>
      </c>
      <c r="F12" s="54">
        <v>11.1</v>
      </c>
    </row>
    <row r="13" spans="1:7">
      <c r="A13" t="s">
        <v>1140</v>
      </c>
      <c r="B13" s="54">
        <v>450</v>
      </c>
      <c r="C13" s="54">
        <v>250</v>
      </c>
      <c r="D13" s="54">
        <v>200</v>
      </c>
      <c r="E13" s="54">
        <v>160</v>
      </c>
      <c r="F13" s="54">
        <v>150</v>
      </c>
    </row>
    <row r="14" spans="1:7">
      <c r="A14" t="s">
        <v>1141</v>
      </c>
      <c r="B14" s="55">
        <v>15979</v>
      </c>
      <c r="C14" s="55">
        <v>5401</v>
      </c>
      <c r="D14" s="55">
        <v>4384</v>
      </c>
      <c r="E14" s="55">
        <v>3184</v>
      </c>
      <c r="F14" s="55">
        <v>2050</v>
      </c>
    </row>
    <row r="15" spans="1:7">
      <c r="A15" t="s">
        <v>1142</v>
      </c>
      <c r="B15" s="55">
        <v>15979</v>
      </c>
      <c r="C15" s="55">
        <v>2968</v>
      </c>
      <c r="D15" s="55">
        <v>2139</v>
      </c>
      <c r="E15" s="54" t="s">
        <v>1143</v>
      </c>
      <c r="F15" s="54" t="s">
        <v>1144</v>
      </c>
    </row>
    <row r="17" spans="1:4">
      <c r="A17" s="15" t="s">
        <v>1147</v>
      </c>
      <c r="B17" s="58"/>
      <c r="C17" s="58"/>
      <c r="D17" s="58"/>
    </row>
    <row r="18" spans="1:4">
      <c r="B18" s="54">
        <v>2010</v>
      </c>
      <c r="C18" s="54">
        <v>2030</v>
      </c>
      <c r="D18" s="54">
        <v>2050</v>
      </c>
    </row>
    <row r="19" spans="1:4">
      <c r="A19" t="s">
        <v>1145</v>
      </c>
      <c r="B19" s="54">
        <f>B11</f>
        <v>152</v>
      </c>
      <c r="C19" s="54">
        <f>C11</f>
        <v>195</v>
      </c>
      <c r="D19" s="54">
        <f>E11</f>
        <v>250</v>
      </c>
    </row>
    <row r="21" spans="1:4">
      <c r="B21" s="54">
        <v>2016</v>
      </c>
    </row>
    <row r="22" spans="1:4">
      <c r="A22" t="s">
        <v>1146</v>
      </c>
      <c r="B22" s="54">
        <f>TREND(B19:C19,B18:C18,B21)</f>
        <v>164.89999999999964</v>
      </c>
    </row>
    <row r="24" spans="1:4">
      <c r="A24" t="s">
        <v>1148</v>
      </c>
      <c r="B24" s="59">
        <f>(D19-B22)/B22</f>
        <v>0.5160703456640422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About</vt:lpstr>
      <vt:lpstr>AEO 7</vt:lpstr>
      <vt:lpstr>AEO 36</vt:lpstr>
      <vt:lpstr>AEO 48</vt:lpstr>
      <vt:lpstr>AEO 49</vt:lpstr>
      <vt:lpstr>AEO 50</vt:lpstr>
      <vt:lpstr>NTS 1-40</vt:lpstr>
      <vt:lpstr>NRBS 40</vt:lpstr>
      <vt:lpstr>NAP F28</vt:lpstr>
      <vt:lpstr>Calculations Etc</vt:lpstr>
      <vt:lpstr>BNVFE-LDVs-psgr</vt:lpstr>
      <vt:lpstr>BNVFE-LDVs-frgt</vt:lpstr>
      <vt:lpstr>BNVFE-HDVs-psgr</vt:lpstr>
      <vt:lpstr>BNVFE-HDVs-frgt</vt:lpstr>
      <vt:lpstr>BNVFE-aircraft-psgr</vt:lpstr>
      <vt:lpstr>BNVFE-aircraft-frgt</vt:lpstr>
      <vt:lpstr>BNVFE-rail-psgr</vt:lpstr>
      <vt:lpstr>BNVFE-rail-frgt</vt:lpstr>
      <vt:lpstr>BNVFE-ships-psgr</vt:lpstr>
      <vt:lpstr>BNVFE-ships-frgt</vt:lpstr>
      <vt:lpstr>BNVFE-motorbikes-psgr</vt:lpstr>
      <vt:lpstr>BNVFE-motorbikes-frgt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Robbie</cp:lastModifiedBy>
  <dcterms:created xsi:type="dcterms:W3CDTF">2017-06-26T22:04:22Z</dcterms:created>
  <dcterms:modified xsi:type="dcterms:W3CDTF">2019-01-12T00:48:58Z</dcterms:modified>
</cp:coreProperties>
</file>